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1a0a41dfaab82080/Desktop/DSML/EXCEL ASSIGNMENTS/"/>
    </mc:Choice>
  </mc:AlternateContent>
  <xr:revisionPtr revIDLastSave="1140" documentId="11_D227C2F3A5E8AC4554C1AC1DB4CF17719842C77F" xr6:coauthVersionLast="47" xr6:coauthVersionMax="47" xr10:uidLastSave="{21113EE2-097F-4211-A489-1384FAADAD56}"/>
  <bookViews>
    <workbookView xWindow="-108" yWindow="-108" windowWidth="23256" windowHeight="13176" activeTab="2" xr2:uid="{00000000-000D-0000-FFFF-FFFF00000000}"/>
  </bookViews>
  <sheets>
    <sheet name="Customer Names" sheetId="1" r:id="rId1"/>
    <sheet name="Medical Examinations" sheetId="2" r:id="rId2"/>
    <sheet name="Hospitalisation Details" sheetId="3" r:id="rId3"/>
    <sheet name="Healthcare" sheetId="5" r:id="rId4"/>
    <sheet name="Data Exploration" sheetId="4" r:id="rId5"/>
    <sheet name="Data Analysis" sheetId="6" r:id="rId6"/>
    <sheet name="Q1" sheetId="7" r:id="rId7"/>
    <sheet name="Q2" sheetId="8" r:id="rId8"/>
    <sheet name="Q3" sheetId="9" r:id="rId9"/>
    <sheet name="Q4" sheetId="10" r:id="rId10"/>
    <sheet name="Q5" sheetId="11" r:id="rId11"/>
    <sheet name="Q6" sheetId="12" r:id="rId12"/>
  </sheets>
  <definedNames>
    <definedName name="_xlnm._FilterDatabase" localSheetId="0" hidden="1">'Customer Names'!$A$1:$D$2336</definedName>
    <definedName name="_xlnm._FilterDatabase" localSheetId="3" hidden="1">Healthcare!$A$1:$Q$2336</definedName>
    <definedName name="_xlnm._FilterDatabase" localSheetId="2" hidden="1">'Hospitalisation Details'!$A$1:$H$2344</definedName>
    <definedName name="_xlnm._FilterDatabase" localSheetId="1" hidden="1">'Medical Examinations'!$A$1:$J$2336</definedName>
  </definedNames>
  <calcPr calcId="191029"/>
  <pivotCaches>
    <pivotCache cacheId="0" r:id="rId13"/>
    <pivotCache cacheId="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" i="4" l="1"/>
  <c r="L23" i="4"/>
  <c r="L22" i="4"/>
  <c r="L19" i="4"/>
  <c r="M18" i="4"/>
  <c r="L18" i="4"/>
  <c r="L17" i="4"/>
  <c r="L7" i="4"/>
  <c r="L11" i="4"/>
  <c r="L14" i="4"/>
  <c r="L13" i="4"/>
  <c r="L12" i="4"/>
  <c r="J3" i="2" a="1"/>
  <c r="J3" i="2" s="1"/>
  <c r="J4" i="2" a="1"/>
  <c r="J4" i="2"/>
  <c r="J5" i="2" a="1"/>
  <c r="J5" i="2" s="1"/>
  <c r="J6" i="2" a="1"/>
  <c r="J6" i="2"/>
  <c r="J7" i="2" a="1"/>
  <c r="J7" i="2" s="1"/>
  <c r="J8" i="2" a="1"/>
  <c r="J8" i="2" s="1"/>
  <c r="J9" i="2" a="1"/>
  <c r="J9" i="2"/>
  <c r="J10" i="2" a="1"/>
  <c r="J10" i="2" s="1"/>
  <c r="J11" i="2" a="1"/>
  <c r="J11" i="2" s="1"/>
  <c r="J12" i="2" a="1"/>
  <c r="J12" i="2" s="1"/>
  <c r="J13" i="2" a="1"/>
  <c r="J13" i="2" s="1"/>
  <c r="J14" i="2" a="1"/>
  <c r="J14" i="2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 s="1"/>
  <c r="J49" i="2" a="1"/>
  <c r="J49" i="2"/>
  <c r="J50" i="2" a="1"/>
  <c r="J50" i="2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 s="1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/>
  <c r="J83" i="2" a="1"/>
  <c r="J83" i="2" s="1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 s="1"/>
  <c r="J95" i="2" a="1"/>
  <c r="J95" i="2" s="1"/>
  <c r="J96" i="2" a="1"/>
  <c r="J96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 s="1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 s="1"/>
  <c r="J121" i="2" a="1"/>
  <c r="J121" i="2" s="1"/>
  <c r="J122" i="2" a="1"/>
  <c r="J122" i="2" s="1"/>
  <c r="J123" i="2" a="1"/>
  <c r="J123" i="2" s="1"/>
  <c r="J124" i="2" a="1"/>
  <c r="J124" i="2" s="1"/>
  <c r="J125" i="2" a="1"/>
  <c r="J125" i="2" s="1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 s="1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/>
  <c r="J161" i="2" a="1"/>
  <c r="J161" i="2" s="1"/>
  <c r="J162" i="2" a="1"/>
  <c r="J162" i="2" s="1"/>
  <c r="J163" i="2" a="1"/>
  <c r="J163" i="2" s="1"/>
  <c r="J164" i="2" a="1"/>
  <c r="J164" i="2" s="1"/>
  <c r="J165" i="2" a="1"/>
  <c r="J165" i="2" s="1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/>
  <c r="J211" i="2" a="1"/>
  <c r="J211" i="2" s="1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18" i="2" a="1"/>
  <c r="J218" i="2" s="1"/>
  <c r="J219" i="2" a="1"/>
  <c r="J219" i="2" s="1"/>
  <c r="J220" i="2" a="1"/>
  <c r="J220" i="2" s="1"/>
  <c r="J221" i="2" a="1"/>
  <c r="J221" i="2" s="1"/>
  <c r="J222" i="2" a="1"/>
  <c r="J222" i="2" s="1"/>
  <c r="J223" i="2" a="1"/>
  <c r="J223" i="2" s="1"/>
  <c r="J224" i="2" a="1"/>
  <c r="J224" i="2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 s="1"/>
  <c r="J234" i="2" a="1"/>
  <c r="J234" i="2" s="1"/>
  <c r="J235" i="2" a="1"/>
  <c r="J235" i="2" s="1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 s="1"/>
  <c r="J265" i="2" a="1"/>
  <c r="J265" i="2" s="1"/>
  <c r="J266" i="2" a="1"/>
  <c r="J266" i="2" s="1"/>
  <c r="J267" i="2" a="1"/>
  <c r="J267" i="2" s="1"/>
  <c r="J268" i="2" a="1"/>
  <c r="J268" i="2" s="1"/>
  <c r="J269" i="2" a="1"/>
  <c r="J269" i="2"/>
  <c r="J270" i="2" a="1"/>
  <c r="J270" i="2" s="1"/>
  <c r="J271" i="2" a="1"/>
  <c r="J271" i="2" s="1"/>
  <c r="J272" i="2" a="1"/>
  <c r="J272" i="2"/>
  <c r="J273" i="2" a="1"/>
  <c r="J273" i="2" s="1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95" i="2" a="1"/>
  <c r="J295" i="2" s="1"/>
  <c r="J296" i="2" a="1"/>
  <c r="J296" i="2" s="1"/>
  <c r="J297" i="2" a="1"/>
  <c r="J297" i="2" s="1"/>
  <c r="J298" i="2" a="1"/>
  <c r="J298" i="2" s="1"/>
  <c r="J299" i="2" a="1"/>
  <c r="J299" i="2" s="1"/>
  <c r="J300" i="2" a="1"/>
  <c r="J300" i="2" s="1"/>
  <c r="J301" i="2" a="1"/>
  <c r="J301" i="2" s="1"/>
  <c r="J302" i="2" a="1"/>
  <c r="J302" i="2" s="1"/>
  <c r="J303" i="2" a="1"/>
  <c r="J303" i="2" s="1"/>
  <c r="J304" i="2" a="1"/>
  <c r="J304" i="2" s="1"/>
  <c r="J305" i="2" a="1"/>
  <c r="J305" i="2" s="1"/>
  <c r="J306" i="2" a="1"/>
  <c r="J306" i="2" s="1"/>
  <c r="J307" i="2" a="1"/>
  <c r="J307" i="2" s="1"/>
  <c r="J308" i="2" a="1"/>
  <c r="J308" i="2" s="1"/>
  <c r="J309" i="2" a="1"/>
  <c r="J309" i="2" s="1"/>
  <c r="J310" i="2" a="1"/>
  <c r="J310" i="2" s="1"/>
  <c r="J311" i="2" a="1"/>
  <c r="J311" i="2" s="1"/>
  <c r="J312" i="2" a="1"/>
  <c r="J312" i="2" s="1"/>
  <c r="J313" i="2" a="1"/>
  <c r="J313" i="2" s="1"/>
  <c r="J314" i="2" a="1"/>
  <c r="J314" i="2" s="1"/>
  <c r="J315" i="2" a="1"/>
  <c r="J315" i="2" s="1"/>
  <c r="J316" i="2" a="1"/>
  <c r="J316" i="2" s="1"/>
  <c r="J317" i="2" a="1"/>
  <c r="J317" i="2" s="1"/>
  <c r="J318" i="2" a="1"/>
  <c r="J318" i="2" s="1"/>
  <c r="J319" i="2" a="1"/>
  <c r="J319" i="2" s="1"/>
  <c r="J320" i="2" a="1"/>
  <c r="J320" i="2" s="1"/>
  <c r="J321" i="2" a="1"/>
  <c r="J321" i="2" s="1"/>
  <c r="J322" i="2" a="1"/>
  <c r="J322" i="2" s="1"/>
  <c r="J323" i="2" a="1"/>
  <c r="J323" i="2" s="1"/>
  <c r="J324" i="2" a="1"/>
  <c r="J324" i="2" s="1"/>
  <c r="J325" i="2" a="1"/>
  <c r="J325" i="2" s="1"/>
  <c r="J326" i="2" a="1"/>
  <c r="J326" i="2" s="1"/>
  <c r="J327" i="2" a="1"/>
  <c r="J327" i="2" s="1"/>
  <c r="J328" i="2" a="1"/>
  <c r="J328" i="2" s="1"/>
  <c r="J329" i="2" a="1"/>
  <c r="J329" i="2" s="1"/>
  <c r="J330" i="2" a="1"/>
  <c r="J330" i="2" s="1"/>
  <c r="J331" i="2" a="1"/>
  <c r="J331" i="2" s="1"/>
  <c r="J332" i="2" a="1"/>
  <c r="J332" i="2" s="1"/>
  <c r="J333" i="2" a="1"/>
  <c r="J333" i="2" s="1"/>
  <c r="J334" i="2" a="1"/>
  <c r="J334" i="2" s="1"/>
  <c r="J335" i="2" a="1"/>
  <c r="J335" i="2" s="1"/>
  <c r="J336" i="2" a="1"/>
  <c r="J336" i="2" s="1"/>
  <c r="J337" i="2" a="1"/>
  <c r="J337" i="2" s="1"/>
  <c r="J338" i="2" a="1"/>
  <c r="J338" i="2" s="1"/>
  <c r="J339" i="2" a="1"/>
  <c r="J339" i="2" s="1"/>
  <c r="J340" i="2" a="1"/>
  <c r="J340" i="2" s="1"/>
  <c r="J341" i="2" a="1"/>
  <c r="J341" i="2" s="1"/>
  <c r="J342" i="2" a="1"/>
  <c r="J342" i="2" s="1"/>
  <c r="J343" i="2" a="1"/>
  <c r="J343" i="2" s="1"/>
  <c r="J344" i="2" a="1"/>
  <c r="J344" i="2" s="1"/>
  <c r="J345" i="2" a="1"/>
  <c r="J345" i="2" s="1"/>
  <c r="J346" i="2" a="1"/>
  <c r="J346" i="2" s="1"/>
  <c r="J347" i="2" a="1"/>
  <c r="J347" i="2" s="1"/>
  <c r="J348" i="2" a="1"/>
  <c r="J348" i="2" s="1"/>
  <c r="J349" i="2" a="1"/>
  <c r="J349" i="2" s="1"/>
  <c r="J350" i="2" a="1"/>
  <c r="J350" i="2" s="1"/>
  <c r="J351" i="2" a="1"/>
  <c r="J351" i="2"/>
  <c r="J352" i="2" a="1"/>
  <c r="J352" i="2" s="1"/>
  <c r="J353" i="2" a="1"/>
  <c r="J353" i="2" s="1"/>
  <c r="J354" i="2" a="1"/>
  <c r="J354" i="2" s="1"/>
  <c r="J355" i="2" a="1"/>
  <c r="J355" i="2" s="1"/>
  <c r="J356" i="2" a="1"/>
  <c r="J356" i="2" s="1"/>
  <c r="J357" i="2" a="1"/>
  <c r="J357" i="2" s="1"/>
  <c r="J358" i="2" a="1"/>
  <c r="J358" i="2"/>
  <c r="J359" i="2" a="1"/>
  <c r="J359" i="2" s="1"/>
  <c r="J360" i="2" a="1"/>
  <c r="J360" i="2" s="1"/>
  <c r="J361" i="2" a="1"/>
  <c r="J361" i="2" s="1"/>
  <c r="J362" i="2" a="1"/>
  <c r="J362" i="2" s="1"/>
  <c r="J363" i="2" a="1"/>
  <c r="J363" i="2" s="1"/>
  <c r="J364" i="2" a="1"/>
  <c r="J364" i="2" s="1"/>
  <c r="J365" i="2" a="1"/>
  <c r="J365" i="2" s="1"/>
  <c r="J366" i="2" a="1"/>
  <c r="J366" i="2" s="1"/>
  <c r="J367" i="2" a="1"/>
  <c r="J367" i="2" s="1"/>
  <c r="J368" i="2" a="1"/>
  <c r="J368" i="2" s="1"/>
  <c r="J369" i="2" a="1"/>
  <c r="J369" i="2" s="1"/>
  <c r="J370" i="2" a="1"/>
  <c r="J370" i="2"/>
  <c r="J371" i="2" a="1"/>
  <c r="J371" i="2" s="1"/>
  <c r="J372" i="2" a="1"/>
  <c r="J372" i="2" s="1"/>
  <c r="J373" i="2" a="1"/>
  <c r="J373" i="2" s="1"/>
  <c r="J374" i="2" a="1"/>
  <c r="J374" i="2" s="1"/>
  <c r="J375" i="2" a="1"/>
  <c r="J375" i="2" s="1"/>
  <c r="J376" i="2" a="1"/>
  <c r="J376" i="2" s="1"/>
  <c r="J377" i="2" a="1"/>
  <c r="J377" i="2" s="1"/>
  <c r="J378" i="2" a="1"/>
  <c r="J378" i="2" s="1"/>
  <c r="J379" i="2" a="1"/>
  <c r="J379" i="2" s="1"/>
  <c r="J380" i="2" a="1"/>
  <c r="J380" i="2" s="1"/>
  <c r="J381" i="2" a="1"/>
  <c r="J381" i="2" s="1"/>
  <c r="J382" i="2" a="1"/>
  <c r="J382" i="2" s="1"/>
  <c r="J383" i="2" a="1"/>
  <c r="J383" i="2" s="1"/>
  <c r="J384" i="2" a="1"/>
  <c r="J384" i="2" s="1"/>
  <c r="J385" i="2" a="1"/>
  <c r="J385" i="2" s="1"/>
  <c r="J386" i="2" a="1"/>
  <c r="J386" i="2" s="1"/>
  <c r="J387" i="2" a="1"/>
  <c r="J387" i="2" s="1"/>
  <c r="J388" i="2" a="1"/>
  <c r="J388" i="2" s="1"/>
  <c r="J389" i="2" a="1"/>
  <c r="J389" i="2" s="1"/>
  <c r="J390" i="2" a="1"/>
  <c r="J390" i="2" s="1"/>
  <c r="J391" i="2" a="1"/>
  <c r="J391" i="2" s="1"/>
  <c r="J392" i="2" a="1"/>
  <c r="J392" i="2" s="1"/>
  <c r="J393" i="2" a="1"/>
  <c r="J393" i="2" s="1"/>
  <c r="J394" i="2" a="1"/>
  <c r="J394" i="2" s="1"/>
  <c r="J395" i="2" a="1"/>
  <c r="J395" i="2" s="1"/>
  <c r="J396" i="2" a="1"/>
  <c r="J396" i="2" s="1"/>
  <c r="J397" i="2" a="1"/>
  <c r="J397" i="2" s="1"/>
  <c r="J398" i="2" a="1"/>
  <c r="J398" i="2" s="1"/>
  <c r="J399" i="2" a="1"/>
  <c r="J399" i="2" s="1"/>
  <c r="J400" i="2" a="1"/>
  <c r="J400" i="2" s="1"/>
  <c r="J401" i="2" a="1"/>
  <c r="J401" i="2" s="1"/>
  <c r="J402" i="2" a="1"/>
  <c r="J402" i="2" s="1"/>
  <c r="J403" i="2" a="1"/>
  <c r="J403" i="2" s="1"/>
  <c r="J404" i="2" a="1"/>
  <c r="J404" i="2" s="1"/>
  <c r="J405" i="2" a="1"/>
  <c r="J405" i="2" s="1"/>
  <c r="J406" i="2" a="1"/>
  <c r="J406" i="2" s="1"/>
  <c r="J407" i="2" a="1"/>
  <c r="J407" i="2" s="1"/>
  <c r="J408" i="2" a="1"/>
  <c r="J408" i="2" s="1"/>
  <c r="J409" i="2" a="1"/>
  <c r="J409" i="2" s="1"/>
  <c r="J410" i="2" a="1"/>
  <c r="J410" i="2" s="1"/>
  <c r="J411" i="2" a="1"/>
  <c r="J411" i="2" s="1"/>
  <c r="J412" i="2" a="1"/>
  <c r="J412" i="2" s="1"/>
  <c r="J413" i="2" a="1"/>
  <c r="J413" i="2" s="1"/>
  <c r="J414" i="2" a="1"/>
  <c r="J414" i="2" s="1"/>
  <c r="J415" i="2" a="1"/>
  <c r="J415" i="2" s="1"/>
  <c r="J416" i="2" a="1"/>
  <c r="J416" i="2" s="1"/>
  <c r="J417" i="2" a="1"/>
  <c r="J417" i="2" s="1"/>
  <c r="J418" i="2" a="1"/>
  <c r="J418" i="2" s="1"/>
  <c r="J419" i="2" a="1"/>
  <c r="J419" i="2" s="1"/>
  <c r="J420" i="2" a="1"/>
  <c r="J420" i="2" s="1"/>
  <c r="J421" i="2" a="1"/>
  <c r="J421" i="2" s="1"/>
  <c r="J422" i="2" a="1"/>
  <c r="J422" i="2" s="1"/>
  <c r="J423" i="2" a="1"/>
  <c r="J423" i="2" s="1"/>
  <c r="J424" i="2" a="1"/>
  <c r="J424" i="2" s="1"/>
  <c r="J425" i="2" a="1"/>
  <c r="J425" i="2" s="1"/>
  <c r="J426" i="2" a="1"/>
  <c r="J426" i="2" s="1"/>
  <c r="J427" i="2" a="1"/>
  <c r="J427" i="2"/>
  <c r="J428" i="2" a="1"/>
  <c r="J428" i="2" s="1"/>
  <c r="J429" i="2" a="1"/>
  <c r="J429" i="2" s="1"/>
  <c r="J430" i="2" a="1"/>
  <c r="J430" i="2" s="1"/>
  <c r="J431" i="2" a="1"/>
  <c r="J431" i="2" s="1"/>
  <c r="J432" i="2" a="1"/>
  <c r="J432" i="2" s="1"/>
  <c r="J433" i="2" a="1"/>
  <c r="J433" i="2" s="1"/>
  <c r="J434" i="2" a="1"/>
  <c r="J434" i="2" s="1"/>
  <c r="J435" i="2" a="1"/>
  <c r="J435" i="2" s="1"/>
  <c r="J436" i="2" a="1"/>
  <c r="J436" i="2" s="1"/>
  <c r="J437" i="2" a="1"/>
  <c r="J437" i="2" s="1"/>
  <c r="J438" i="2" a="1"/>
  <c r="J438" i="2" s="1"/>
  <c r="J439" i="2" a="1"/>
  <c r="J439" i="2" s="1"/>
  <c r="J440" i="2" a="1"/>
  <c r="J440" i="2" s="1"/>
  <c r="J441" i="2" a="1"/>
  <c r="J441" i="2" s="1"/>
  <c r="J442" i="2" a="1"/>
  <c r="J442" i="2" s="1"/>
  <c r="J443" i="2" a="1"/>
  <c r="J443" i="2" s="1"/>
  <c r="J444" i="2" a="1"/>
  <c r="J444" i="2" s="1"/>
  <c r="J445" i="2" a="1"/>
  <c r="J445" i="2" s="1"/>
  <c r="J446" i="2" a="1"/>
  <c r="J446" i="2" s="1"/>
  <c r="J447" i="2" a="1"/>
  <c r="J447" i="2" s="1"/>
  <c r="J448" i="2" a="1"/>
  <c r="J448" i="2" s="1"/>
  <c r="J449" i="2" a="1"/>
  <c r="J449" i="2" s="1"/>
  <c r="J450" i="2" a="1"/>
  <c r="J450" i="2" s="1"/>
  <c r="J451" i="2" a="1"/>
  <c r="J451" i="2" s="1"/>
  <c r="J452" i="2" a="1"/>
  <c r="J452" i="2" s="1"/>
  <c r="J453" i="2" a="1"/>
  <c r="J453" i="2" s="1"/>
  <c r="J454" i="2" a="1"/>
  <c r="J454" i="2" s="1"/>
  <c r="J455" i="2" a="1"/>
  <c r="J455" i="2"/>
  <c r="J456" i="2" a="1"/>
  <c r="J456" i="2" s="1"/>
  <c r="J457" i="2" a="1"/>
  <c r="J457" i="2" s="1"/>
  <c r="J458" i="2" a="1"/>
  <c r="J458" i="2" s="1"/>
  <c r="J459" i="2" a="1"/>
  <c r="J459" i="2" s="1"/>
  <c r="J460" i="2" a="1"/>
  <c r="J460" i="2" s="1"/>
  <c r="J461" i="2" a="1"/>
  <c r="J461" i="2" s="1"/>
  <c r="J462" i="2" a="1"/>
  <c r="J462" i="2" s="1"/>
  <c r="J463" i="2" a="1"/>
  <c r="J463" i="2" s="1"/>
  <c r="J464" i="2" a="1"/>
  <c r="J464" i="2" s="1"/>
  <c r="J465" i="2" a="1"/>
  <c r="J465" i="2" s="1"/>
  <c r="J466" i="2" a="1"/>
  <c r="J466" i="2" s="1"/>
  <c r="J467" i="2" a="1"/>
  <c r="J467" i="2" s="1"/>
  <c r="J468" i="2" a="1"/>
  <c r="J468" i="2" s="1"/>
  <c r="J469" i="2" a="1"/>
  <c r="J469" i="2" s="1"/>
  <c r="J470" i="2" a="1"/>
  <c r="J470" i="2" s="1"/>
  <c r="J471" i="2" a="1"/>
  <c r="J471" i="2" s="1"/>
  <c r="J472" i="2" a="1"/>
  <c r="J472" i="2" s="1"/>
  <c r="J473" i="2" a="1"/>
  <c r="J473" i="2" s="1"/>
  <c r="J474" i="2" a="1"/>
  <c r="J474" i="2" s="1"/>
  <c r="J475" i="2" a="1"/>
  <c r="J475" i="2" s="1"/>
  <c r="J476" i="2" a="1"/>
  <c r="J476" i="2" s="1"/>
  <c r="J477" i="2" a="1"/>
  <c r="J477" i="2" s="1"/>
  <c r="J478" i="2" a="1"/>
  <c r="J478" i="2"/>
  <c r="J479" i="2" a="1"/>
  <c r="J479" i="2" s="1"/>
  <c r="J480" i="2" a="1"/>
  <c r="J480" i="2" s="1"/>
  <c r="J481" i="2" a="1"/>
  <c r="J481" i="2" s="1"/>
  <c r="J482" i="2" a="1"/>
  <c r="J482" i="2" s="1"/>
  <c r="J483" i="2" a="1"/>
  <c r="J483" i="2" s="1"/>
  <c r="J484" i="2" a="1"/>
  <c r="J484" i="2" s="1"/>
  <c r="J485" i="2" a="1"/>
  <c r="J485" i="2" s="1"/>
  <c r="J486" i="2" a="1"/>
  <c r="J486" i="2" s="1"/>
  <c r="J487" i="2" a="1"/>
  <c r="J487" i="2" s="1"/>
  <c r="J488" i="2" a="1"/>
  <c r="J488" i="2" s="1"/>
  <c r="J489" i="2" a="1"/>
  <c r="J489" i="2" s="1"/>
  <c r="J490" i="2" a="1"/>
  <c r="J490" i="2" s="1"/>
  <c r="J491" i="2" a="1"/>
  <c r="J491" i="2" s="1"/>
  <c r="J492" i="2" a="1"/>
  <c r="J492" i="2" s="1"/>
  <c r="J493" i="2" a="1"/>
  <c r="J493" i="2" s="1"/>
  <c r="J494" i="2" a="1"/>
  <c r="J494" i="2" s="1"/>
  <c r="J495" i="2" a="1"/>
  <c r="J495" i="2" s="1"/>
  <c r="J496" i="2" a="1"/>
  <c r="J496" i="2" s="1"/>
  <c r="J497" i="2" a="1"/>
  <c r="J497" i="2" s="1"/>
  <c r="J498" i="2" a="1"/>
  <c r="J498" i="2" s="1"/>
  <c r="J499" i="2" a="1"/>
  <c r="J499" i="2" s="1"/>
  <c r="J500" i="2" a="1"/>
  <c r="J500" i="2" s="1"/>
  <c r="J501" i="2" a="1"/>
  <c r="J501" i="2" s="1"/>
  <c r="J502" i="2" a="1"/>
  <c r="J502" i="2" s="1"/>
  <c r="J503" i="2" a="1"/>
  <c r="J503" i="2" s="1"/>
  <c r="J504" i="2" a="1"/>
  <c r="J504" i="2" s="1"/>
  <c r="J505" i="2" a="1"/>
  <c r="J505" i="2" s="1"/>
  <c r="J506" i="2" a="1"/>
  <c r="J506" i="2" s="1"/>
  <c r="J507" i="2" a="1"/>
  <c r="J507" i="2" s="1"/>
  <c r="J508" i="2" a="1"/>
  <c r="J508" i="2" s="1"/>
  <c r="J509" i="2" a="1"/>
  <c r="J509" i="2" s="1"/>
  <c r="J510" i="2" a="1"/>
  <c r="J510" i="2" s="1"/>
  <c r="J511" i="2" a="1"/>
  <c r="J511" i="2" s="1"/>
  <c r="J512" i="2" a="1"/>
  <c r="J512" i="2" s="1"/>
  <c r="J513" i="2" a="1"/>
  <c r="J513" i="2" s="1"/>
  <c r="J514" i="2" a="1"/>
  <c r="J514" i="2" s="1"/>
  <c r="J515" i="2" a="1"/>
  <c r="J515" i="2" s="1"/>
  <c r="J516" i="2" a="1"/>
  <c r="J516" i="2" s="1"/>
  <c r="J517" i="2" a="1"/>
  <c r="J517" i="2" s="1"/>
  <c r="J518" i="2" a="1"/>
  <c r="J518" i="2" s="1"/>
  <c r="J519" i="2" a="1"/>
  <c r="J519" i="2" s="1"/>
  <c r="J520" i="2" a="1"/>
  <c r="J520" i="2" s="1"/>
  <c r="J521" i="2" a="1"/>
  <c r="J521" i="2" s="1"/>
  <c r="J522" i="2" a="1"/>
  <c r="J522" i="2" s="1"/>
  <c r="J523" i="2" a="1"/>
  <c r="J523" i="2" s="1"/>
  <c r="J524" i="2" a="1"/>
  <c r="J524" i="2" s="1"/>
  <c r="J525" i="2" a="1"/>
  <c r="J525" i="2" s="1"/>
  <c r="J526" i="2" a="1"/>
  <c r="J526" i="2" s="1"/>
  <c r="J527" i="2" a="1"/>
  <c r="J527" i="2" s="1"/>
  <c r="J528" i="2" a="1"/>
  <c r="J528" i="2" s="1"/>
  <c r="J529" i="2" a="1"/>
  <c r="J529" i="2" s="1"/>
  <c r="J530" i="2" a="1"/>
  <c r="J530" i="2" s="1"/>
  <c r="J531" i="2" a="1"/>
  <c r="J531" i="2" s="1"/>
  <c r="J532" i="2" a="1"/>
  <c r="J532" i="2" s="1"/>
  <c r="J533" i="2" a="1"/>
  <c r="J533" i="2" s="1"/>
  <c r="J534" i="2" a="1"/>
  <c r="J534" i="2" s="1"/>
  <c r="J535" i="2" a="1"/>
  <c r="J535" i="2" s="1"/>
  <c r="J536" i="2" a="1"/>
  <c r="J536" i="2" s="1"/>
  <c r="J537" i="2" a="1"/>
  <c r="J537" i="2" s="1"/>
  <c r="J538" i="2" a="1"/>
  <c r="J538" i="2" s="1"/>
  <c r="J539" i="2" a="1"/>
  <c r="J539" i="2" s="1"/>
  <c r="J540" i="2" a="1"/>
  <c r="J540" i="2" s="1"/>
  <c r="J541" i="2" a="1"/>
  <c r="J541" i="2" s="1"/>
  <c r="J542" i="2" a="1"/>
  <c r="J542" i="2" s="1"/>
  <c r="J543" i="2" a="1"/>
  <c r="J543" i="2" s="1"/>
  <c r="J544" i="2" a="1"/>
  <c r="J544" i="2" s="1"/>
  <c r="J545" i="2" a="1"/>
  <c r="J545" i="2" s="1"/>
  <c r="J546" i="2" a="1"/>
  <c r="J546" i="2" s="1"/>
  <c r="J547" i="2" a="1"/>
  <c r="J547" i="2" s="1"/>
  <c r="J548" i="2" a="1"/>
  <c r="J548" i="2" s="1"/>
  <c r="J549" i="2" a="1"/>
  <c r="J549" i="2" s="1"/>
  <c r="J550" i="2" a="1"/>
  <c r="J550" i="2" s="1"/>
  <c r="J551" i="2" a="1"/>
  <c r="J551" i="2" s="1"/>
  <c r="J552" i="2" a="1"/>
  <c r="J552" i="2" s="1"/>
  <c r="J553" i="2" a="1"/>
  <c r="J553" i="2" s="1"/>
  <c r="J554" i="2" a="1"/>
  <c r="J554" i="2" s="1"/>
  <c r="J555" i="2" a="1"/>
  <c r="J555" i="2" s="1"/>
  <c r="J556" i="2" a="1"/>
  <c r="J556" i="2"/>
  <c r="J557" i="2" a="1"/>
  <c r="J557" i="2" s="1"/>
  <c r="J558" i="2" a="1"/>
  <c r="J558" i="2" s="1"/>
  <c r="J559" i="2" a="1"/>
  <c r="J559" i="2" s="1"/>
  <c r="J560" i="2" a="1"/>
  <c r="J560" i="2" s="1"/>
  <c r="J561" i="2" a="1"/>
  <c r="J561" i="2" s="1"/>
  <c r="J562" i="2" a="1"/>
  <c r="J562" i="2"/>
  <c r="J563" i="2" a="1"/>
  <c r="J563" i="2" s="1"/>
  <c r="J564" i="2" a="1"/>
  <c r="J564" i="2" s="1"/>
  <c r="J565" i="2" a="1"/>
  <c r="J565" i="2" s="1"/>
  <c r="J566" i="2" a="1"/>
  <c r="J566" i="2" s="1"/>
  <c r="J567" i="2" a="1"/>
  <c r="J567" i="2" s="1"/>
  <c r="J568" i="2" a="1"/>
  <c r="J568" i="2" s="1"/>
  <c r="J569" i="2" a="1"/>
  <c r="J569" i="2" s="1"/>
  <c r="J570" i="2" a="1"/>
  <c r="J570" i="2" s="1"/>
  <c r="J571" i="2" a="1"/>
  <c r="J571" i="2" s="1"/>
  <c r="J572" i="2" a="1"/>
  <c r="J572" i="2" s="1"/>
  <c r="J573" i="2" a="1"/>
  <c r="J573" i="2" s="1"/>
  <c r="J574" i="2" a="1"/>
  <c r="J574" i="2" s="1"/>
  <c r="J575" i="2" a="1"/>
  <c r="J575" i="2" s="1"/>
  <c r="J576" i="2" a="1"/>
  <c r="J576" i="2" s="1"/>
  <c r="J577" i="2" a="1"/>
  <c r="J577" i="2" s="1"/>
  <c r="J578" i="2" a="1"/>
  <c r="J578" i="2" s="1"/>
  <c r="J579" i="2" a="1"/>
  <c r="J579" i="2" s="1"/>
  <c r="J580" i="2" a="1"/>
  <c r="J580" i="2"/>
  <c r="J581" i="2" a="1"/>
  <c r="J581" i="2" s="1"/>
  <c r="J582" i="2" a="1"/>
  <c r="J582" i="2" s="1"/>
  <c r="J583" i="2" a="1"/>
  <c r="J583" i="2" s="1"/>
  <c r="J584" i="2" a="1"/>
  <c r="J584" i="2" s="1"/>
  <c r="J585" i="2" a="1"/>
  <c r="J585" i="2" s="1"/>
  <c r="J586" i="2" a="1"/>
  <c r="J586" i="2"/>
  <c r="J587" i="2" a="1"/>
  <c r="J587" i="2" s="1"/>
  <c r="J588" i="2" a="1"/>
  <c r="J588" i="2" s="1"/>
  <c r="J589" i="2" a="1"/>
  <c r="J589" i="2" s="1"/>
  <c r="J590" i="2" a="1"/>
  <c r="J590" i="2" s="1"/>
  <c r="J591" i="2" a="1"/>
  <c r="J591" i="2" s="1"/>
  <c r="J592" i="2" a="1"/>
  <c r="J592" i="2" s="1"/>
  <c r="J593" i="2" a="1"/>
  <c r="J593" i="2" s="1"/>
  <c r="J594" i="2" a="1"/>
  <c r="J594" i="2" s="1"/>
  <c r="J595" i="2" a="1"/>
  <c r="J595" i="2" s="1"/>
  <c r="J596" i="2" a="1"/>
  <c r="J596" i="2" s="1"/>
  <c r="J597" i="2" a="1"/>
  <c r="J597" i="2" s="1"/>
  <c r="J598" i="2" a="1"/>
  <c r="J598" i="2" s="1"/>
  <c r="J599" i="2" a="1"/>
  <c r="J599" i="2" s="1"/>
  <c r="J600" i="2" a="1"/>
  <c r="J600" i="2" s="1"/>
  <c r="J601" i="2" a="1"/>
  <c r="J601" i="2" s="1"/>
  <c r="J602" i="2" a="1"/>
  <c r="J602" i="2" s="1"/>
  <c r="J603" i="2" a="1"/>
  <c r="J603" i="2" s="1"/>
  <c r="J604" i="2" a="1"/>
  <c r="J604" i="2" s="1"/>
  <c r="J605" i="2" a="1"/>
  <c r="J605" i="2" s="1"/>
  <c r="J606" i="2" a="1"/>
  <c r="J606" i="2" s="1"/>
  <c r="J607" i="2" a="1"/>
  <c r="J607" i="2" s="1"/>
  <c r="J608" i="2" a="1"/>
  <c r="J608" i="2" s="1"/>
  <c r="J609" i="2" a="1"/>
  <c r="J609" i="2" s="1"/>
  <c r="J610" i="2" a="1"/>
  <c r="J610" i="2"/>
  <c r="J611" i="2" a="1"/>
  <c r="J611" i="2" s="1"/>
  <c r="J612" i="2" a="1"/>
  <c r="J612" i="2" s="1"/>
  <c r="J613" i="2" a="1"/>
  <c r="J613" i="2" s="1"/>
  <c r="J614" i="2" a="1"/>
  <c r="J614" i="2" s="1"/>
  <c r="J615" i="2" a="1"/>
  <c r="J615" i="2" s="1"/>
  <c r="J616" i="2" a="1"/>
  <c r="J616" i="2" s="1"/>
  <c r="J617" i="2" a="1"/>
  <c r="J617" i="2" s="1"/>
  <c r="J618" i="2" a="1"/>
  <c r="J618" i="2" s="1"/>
  <c r="J619" i="2" a="1"/>
  <c r="J619" i="2" s="1"/>
  <c r="J620" i="2" a="1"/>
  <c r="J620" i="2" s="1"/>
  <c r="J621" i="2" a="1"/>
  <c r="J621" i="2" s="1"/>
  <c r="J622" i="2" a="1"/>
  <c r="J622" i="2" s="1"/>
  <c r="J623" i="2" a="1"/>
  <c r="J623" i="2" s="1"/>
  <c r="J624" i="2" a="1"/>
  <c r="J624" i="2" s="1"/>
  <c r="J625" i="2" a="1"/>
  <c r="J625" i="2" s="1"/>
  <c r="J626" i="2" a="1"/>
  <c r="J626" i="2" s="1"/>
  <c r="J627" i="2" a="1"/>
  <c r="J627" i="2" s="1"/>
  <c r="J628" i="2" a="1"/>
  <c r="J628" i="2" s="1"/>
  <c r="J629" i="2" a="1"/>
  <c r="J629" i="2" s="1"/>
  <c r="J630" i="2" a="1"/>
  <c r="J630" i="2" s="1"/>
  <c r="J631" i="2" a="1"/>
  <c r="J631" i="2"/>
  <c r="J632" i="2" a="1"/>
  <c r="J632" i="2" s="1"/>
  <c r="J633" i="2" a="1"/>
  <c r="J633" i="2" s="1"/>
  <c r="J634" i="2" a="1"/>
  <c r="J634" i="2" s="1"/>
  <c r="J635" i="2" a="1"/>
  <c r="J635" i="2" s="1"/>
  <c r="J636" i="2" a="1"/>
  <c r="J636" i="2" s="1"/>
  <c r="J637" i="2" a="1"/>
  <c r="J637" i="2" s="1"/>
  <c r="J638" i="2" a="1"/>
  <c r="J638" i="2" s="1"/>
  <c r="J639" i="2" a="1"/>
  <c r="J639" i="2" s="1"/>
  <c r="J640" i="2" a="1"/>
  <c r="J640" i="2" s="1"/>
  <c r="J641" i="2" a="1"/>
  <c r="J641" i="2" s="1"/>
  <c r="J642" i="2" a="1"/>
  <c r="J642" i="2"/>
  <c r="J643" i="2" a="1"/>
  <c r="J643" i="2" s="1"/>
  <c r="J644" i="2" a="1"/>
  <c r="J644" i="2" s="1"/>
  <c r="J645" i="2" a="1"/>
  <c r="J645" i="2" s="1"/>
  <c r="J646" i="2" a="1"/>
  <c r="J646" i="2" s="1"/>
  <c r="J647" i="2" a="1"/>
  <c r="J647" i="2" s="1"/>
  <c r="J648" i="2" a="1"/>
  <c r="J648" i="2" s="1"/>
  <c r="J649" i="2" a="1"/>
  <c r="J649" i="2" s="1"/>
  <c r="J650" i="2" a="1"/>
  <c r="J650" i="2" s="1"/>
  <c r="J651" i="2" a="1"/>
  <c r="J651" i="2" s="1"/>
  <c r="J652" i="2" a="1"/>
  <c r="J652" i="2" s="1"/>
  <c r="J653" i="2" a="1"/>
  <c r="J653" i="2" s="1"/>
  <c r="J654" i="2" a="1"/>
  <c r="J654" i="2" s="1"/>
  <c r="J655" i="2" a="1"/>
  <c r="J655" i="2" s="1"/>
  <c r="J656" i="2" a="1"/>
  <c r="J656" i="2" s="1"/>
  <c r="J657" i="2" a="1"/>
  <c r="J657" i="2" s="1"/>
  <c r="J658" i="2" a="1"/>
  <c r="J658" i="2" s="1"/>
  <c r="J659" i="2" a="1"/>
  <c r="J659" i="2"/>
  <c r="J660" i="2" a="1"/>
  <c r="J660" i="2" s="1"/>
  <c r="J661" i="2" a="1"/>
  <c r="J661" i="2" s="1"/>
  <c r="J662" i="2" a="1"/>
  <c r="J662" i="2" s="1"/>
  <c r="J663" i="2" a="1"/>
  <c r="J663" i="2" s="1"/>
  <c r="J664" i="2" a="1"/>
  <c r="J664" i="2" s="1"/>
  <c r="J665" i="2" a="1"/>
  <c r="J665" i="2" s="1"/>
  <c r="J666" i="2" a="1"/>
  <c r="J666" i="2" s="1"/>
  <c r="J667" i="2" a="1"/>
  <c r="J667" i="2"/>
  <c r="J668" i="2" a="1"/>
  <c r="J668" i="2" s="1"/>
  <c r="J669" i="2" a="1"/>
  <c r="J669" i="2" s="1"/>
  <c r="J670" i="2" a="1"/>
  <c r="J670" i="2" s="1"/>
  <c r="J671" i="2" a="1"/>
  <c r="J671" i="2" s="1"/>
  <c r="J672" i="2" a="1"/>
  <c r="J672" i="2" s="1"/>
  <c r="J673" i="2" a="1"/>
  <c r="J673" i="2" s="1"/>
  <c r="J674" i="2" a="1"/>
  <c r="J674" i="2" s="1"/>
  <c r="J675" i="2" a="1"/>
  <c r="J675" i="2" s="1"/>
  <c r="J676" i="2" a="1"/>
  <c r="J676" i="2" s="1"/>
  <c r="J677" i="2" a="1"/>
  <c r="J677" i="2" s="1"/>
  <c r="J678" i="2" a="1"/>
  <c r="J678" i="2" s="1"/>
  <c r="J679" i="2" a="1"/>
  <c r="J679" i="2" s="1"/>
  <c r="J680" i="2" a="1"/>
  <c r="J680" i="2" s="1"/>
  <c r="J681" i="2" a="1"/>
  <c r="J681" i="2" s="1"/>
  <c r="J682" i="2" a="1"/>
  <c r="J682" i="2" s="1"/>
  <c r="J683" i="2" a="1"/>
  <c r="J683" i="2" s="1"/>
  <c r="J684" i="2" a="1"/>
  <c r="J684" i="2" s="1"/>
  <c r="J685" i="2" a="1"/>
  <c r="J685" i="2" s="1"/>
  <c r="J686" i="2" a="1"/>
  <c r="J686" i="2" s="1"/>
  <c r="J687" i="2" a="1"/>
  <c r="J687" i="2" s="1"/>
  <c r="J688" i="2" a="1"/>
  <c r="J688" i="2" s="1"/>
  <c r="J689" i="2" a="1"/>
  <c r="J689" i="2" s="1"/>
  <c r="J690" i="2" a="1"/>
  <c r="J690" i="2" s="1"/>
  <c r="J691" i="2" a="1"/>
  <c r="J691" i="2"/>
  <c r="J692" i="2" a="1"/>
  <c r="J692" i="2" s="1"/>
  <c r="J693" i="2" a="1"/>
  <c r="J693" i="2" s="1"/>
  <c r="J694" i="2" a="1"/>
  <c r="J694" i="2" s="1"/>
  <c r="J695" i="2" a="1"/>
  <c r="J695" i="2" s="1"/>
  <c r="J696" i="2" a="1"/>
  <c r="J696" i="2" s="1"/>
  <c r="J697" i="2" a="1"/>
  <c r="J697" i="2" s="1"/>
  <c r="J698" i="2" a="1"/>
  <c r="J698" i="2" s="1"/>
  <c r="J699" i="2" a="1"/>
  <c r="J699" i="2" s="1"/>
  <c r="J700" i="2" a="1"/>
  <c r="J700" i="2" s="1"/>
  <c r="J701" i="2" a="1"/>
  <c r="J701" i="2" s="1"/>
  <c r="J702" i="2" a="1"/>
  <c r="J702" i="2" s="1"/>
  <c r="J703" i="2" a="1"/>
  <c r="J703" i="2" s="1"/>
  <c r="J704" i="2" a="1"/>
  <c r="J704" i="2" s="1"/>
  <c r="J705" i="2" a="1"/>
  <c r="J705" i="2" s="1"/>
  <c r="J706" i="2" a="1"/>
  <c r="J706" i="2" s="1"/>
  <c r="J707" i="2" a="1"/>
  <c r="J707" i="2" s="1"/>
  <c r="J708" i="2" a="1"/>
  <c r="J708" i="2" s="1"/>
  <c r="J709" i="2" a="1"/>
  <c r="J709" i="2" s="1"/>
  <c r="J710" i="2" a="1"/>
  <c r="J710" i="2" s="1"/>
  <c r="J711" i="2" a="1"/>
  <c r="J711" i="2" s="1"/>
  <c r="J712" i="2" a="1"/>
  <c r="J712" i="2" s="1"/>
  <c r="J713" i="2" a="1"/>
  <c r="J713" i="2" s="1"/>
  <c r="J714" i="2" a="1"/>
  <c r="J714" i="2" s="1"/>
  <c r="J715" i="2" a="1"/>
  <c r="J715" i="2" s="1"/>
  <c r="J716" i="2" a="1"/>
  <c r="J716" i="2" s="1"/>
  <c r="J717" i="2" a="1"/>
  <c r="J717" i="2" s="1"/>
  <c r="J718" i="2" a="1"/>
  <c r="J718" i="2" s="1"/>
  <c r="J719" i="2" a="1"/>
  <c r="J719" i="2" s="1"/>
  <c r="J720" i="2" a="1"/>
  <c r="J720" i="2" s="1"/>
  <c r="J721" i="2" a="1"/>
  <c r="J721" i="2" s="1"/>
  <c r="J722" i="2" a="1"/>
  <c r="J722" i="2" s="1"/>
  <c r="J723" i="2" a="1"/>
  <c r="J723" i="2"/>
  <c r="J724" i="2" a="1"/>
  <c r="J724" i="2" s="1"/>
  <c r="J725" i="2" a="1"/>
  <c r="J725" i="2" s="1"/>
  <c r="J726" i="2" a="1"/>
  <c r="J726" i="2" s="1"/>
  <c r="J727" i="2" a="1"/>
  <c r="J727" i="2" s="1"/>
  <c r="J728" i="2" a="1"/>
  <c r="J728" i="2" s="1"/>
  <c r="J729" i="2" a="1"/>
  <c r="J729" i="2" s="1"/>
  <c r="J730" i="2" a="1"/>
  <c r="J730" i="2"/>
  <c r="J731" i="2" a="1"/>
  <c r="J731" i="2" s="1"/>
  <c r="J732" i="2" a="1"/>
  <c r="J732" i="2" s="1"/>
  <c r="J733" i="2" a="1"/>
  <c r="J733" i="2" s="1"/>
  <c r="J734" i="2" a="1"/>
  <c r="J734" i="2" s="1"/>
  <c r="J735" i="2" a="1"/>
  <c r="J735" i="2" s="1"/>
  <c r="J736" i="2" a="1"/>
  <c r="J736" i="2" s="1"/>
  <c r="J737" i="2" a="1"/>
  <c r="J737" i="2" s="1"/>
  <c r="J738" i="2" a="1"/>
  <c r="J738" i="2" s="1"/>
  <c r="J739" i="2" a="1"/>
  <c r="J739" i="2" s="1"/>
  <c r="J740" i="2" a="1"/>
  <c r="J740" i="2" s="1"/>
  <c r="J741" i="2" a="1"/>
  <c r="J741" i="2" s="1"/>
  <c r="J742" i="2" a="1"/>
  <c r="J742" i="2" s="1"/>
  <c r="J743" i="2" a="1"/>
  <c r="J743" i="2" s="1"/>
  <c r="J744" i="2" a="1"/>
  <c r="J744" i="2" s="1"/>
  <c r="J745" i="2" a="1"/>
  <c r="J745" i="2" s="1"/>
  <c r="J746" i="2" a="1"/>
  <c r="J746" i="2" s="1"/>
  <c r="J747" i="2" a="1"/>
  <c r="J747" i="2" s="1"/>
  <c r="J748" i="2" a="1"/>
  <c r="J748" i="2" s="1"/>
  <c r="J749" i="2" a="1"/>
  <c r="J749" i="2" s="1"/>
  <c r="J750" i="2" a="1"/>
  <c r="J750" i="2" s="1"/>
  <c r="J751" i="2" a="1"/>
  <c r="J751" i="2" s="1"/>
  <c r="J752" i="2" a="1"/>
  <c r="J752" i="2" s="1"/>
  <c r="J753" i="2" a="1"/>
  <c r="J753" i="2" s="1"/>
  <c r="J754" i="2" a="1"/>
  <c r="J754" i="2" s="1"/>
  <c r="J755" i="2" a="1"/>
  <c r="J755" i="2" s="1"/>
  <c r="J756" i="2" a="1"/>
  <c r="J756" i="2" s="1"/>
  <c r="J757" i="2" a="1"/>
  <c r="J757" i="2" s="1"/>
  <c r="J758" i="2" a="1"/>
  <c r="J758" i="2" s="1"/>
  <c r="J759" i="2" a="1"/>
  <c r="J759" i="2" s="1"/>
  <c r="J760" i="2" a="1"/>
  <c r="J760" i="2" s="1"/>
  <c r="J761" i="2" a="1"/>
  <c r="J761" i="2" s="1"/>
  <c r="J762" i="2" a="1"/>
  <c r="J762" i="2" s="1"/>
  <c r="J763" i="2" a="1"/>
  <c r="J763" i="2" s="1"/>
  <c r="J764" i="2" a="1"/>
  <c r="J764" i="2" s="1"/>
  <c r="J765" i="2" a="1"/>
  <c r="J765" i="2" s="1"/>
  <c r="J766" i="2" a="1"/>
  <c r="J766" i="2" s="1"/>
  <c r="J767" i="2" a="1"/>
  <c r="J767" i="2" s="1"/>
  <c r="J768" i="2" a="1"/>
  <c r="J768" i="2" s="1"/>
  <c r="J769" i="2" a="1"/>
  <c r="J769" i="2" s="1"/>
  <c r="J770" i="2" a="1"/>
  <c r="J770" i="2" s="1"/>
  <c r="J771" i="2" a="1"/>
  <c r="J771" i="2" s="1"/>
  <c r="J772" i="2" a="1"/>
  <c r="J772" i="2" s="1"/>
  <c r="J773" i="2" a="1"/>
  <c r="J773" i="2" s="1"/>
  <c r="J774" i="2" a="1"/>
  <c r="J774" i="2" s="1"/>
  <c r="J775" i="2" a="1"/>
  <c r="J775" i="2" s="1"/>
  <c r="J776" i="2" a="1"/>
  <c r="J776" i="2" s="1"/>
  <c r="J777" i="2" a="1"/>
  <c r="J777" i="2" s="1"/>
  <c r="J778" i="2" a="1"/>
  <c r="J778" i="2" s="1"/>
  <c r="J779" i="2" a="1"/>
  <c r="J779" i="2" s="1"/>
  <c r="J780" i="2" a="1"/>
  <c r="J780" i="2"/>
  <c r="J781" i="2" a="1"/>
  <c r="J781" i="2" s="1"/>
  <c r="J782" i="2" a="1"/>
  <c r="J782" i="2"/>
  <c r="J783" i="2" a="1"/>
  <c r="J783" i="2" s="1"/>
  <c r="J784" i="2" a="1"/>
  <c r="J784" i="2" s="1"/>
  <c r="J785" i="2" a="1"/>
  <c r="J785" i="2" s="1"/>
  <c r="J786" i="2" a="1"/>
  <c r="J786" i="2" s="1"/>
  <c r="J787" i="2" a="1"/>
  <c r="J787" i="2" s="1"/>
  <c r="J788" i="2" a="1"/>
  <c r="J788" i="2" s="1"/>
  <c r="J789" i="2" a="1"/>
  <c r="J789" i="2" s="1"/>
  <c r="J790" i="2" a="1"/>
  <c r="J790" i="2" s="1"/>
  <c r="J791" i="2" a="1"/>
  <c r="J791" i="2" s="1"/>
  <c r="J792" i="2" a="1"/>
  <c r="J792" i="2" s="1"/>
  <c r="J793" i="2" a="1"/>
  <c r="J793" i="2" s="1"/>
  <c r="J794" i="2" a="1"/>
  <c r="J794" i="2" s="1"/>
  <c r="J795" i="2" a="1"/>
  <c r="J795" i="2" s="1"/>
  <c r="J796" i="2" a="1"/>
  <c r="J796" i="2" s="1"/>
  <c r="J797" i="2" a="1"/>
  <c r="J797" i="2" s="1"/>
  <c r="J798" i="2" a="1"/>
  <c r="J798" i="2" s="1"/>
  <c r="J799" i="2" a="1"/>
  <c r="J799" i="2" s="1"/>
  <c r="J800" i="2" a="1"/>
  <c r="J800" i="2" s="1"/>
  <c r="J801" i="2" a="1"/>
  <c r="J801" i="2" s="1"/>
  <c r="J802" i="2" a="1"/>
  <c r="J802" i="2" s="1"/>
  <c r="J803" i="2" a="1"/>
  <c r="J803" i="2" s="1"/>
  <c r="J804" i="2" a="1"/>
  <c r="J804" i="2"/>
  <c r="J805" i="2" a="1"/>
  <c r="J805" i="2" s="1"/>
  <c r="J806" i="2" a="1"/>
  <c r="J806" i="2" s="1"/>
  <c r="J807" i="2" a="1"/>
  <c r="J807" i="2" s="1"/>
  <c r="J808" i="2" a="1"/>
  <c r="J808" i="2" s="1"/>
  <c r="J809" i="2" a="1"/>
  <c r="J809" i="2" s="1"/>
  <c r="J810" i="2" a="1"/>
  <c r="J810" i="2" s="1"/>
  <c r="J811" i="2" a="1"/>
  <c r="J811" i="2" s="1"/>
  <c r="J812" i="2" a="1"/>
  <c r="J812" i="2" s="1"/>
  <c r="J813" i="2" a="1"/>
  <c r="J813" i="2" s="1"/>
  <c r="J814" i="2" a="1"/>
  <c r="J814" i="2" s="1"/>
  <c r="J815" i="2" a="1"/>
  <c r="J815" i="2" s="1"/>
  <c r="J816" i="2" a="1"/>
  <c r="J816" i="2" s="1"/>
  <c r="J817" i="2" a="1"/>
  <c r="J817" i="2" s="1"/>
  <c r="J818" i="2" a="1"/>
  <c r="J818" i="2" s="1"/>
  <c r="J819" i="2" a="1"/>
  <c r="J819" i="2" s="1"/>
  <c r="J820" i="2" a="1"/>
  <c r="J820" i="2" s="1"/>
  <c r="J821" i="2" a="1"/>
  <c r="J821" i="2" s="1"/>
  <c r="J822" i="2" a="1"/>
  <c r="J822" i="2" s="1"/>
  <c r="J823" i="2" a="1"/>
  <c r="J823" i="2" s="1"/>
  <c r="J824" i="2" a="1"/>
  <c r="J824" i="2" s="1"/>
  <c r="J825" i="2" a="1"/>
  <c r="J825" i="2" s="1"/>
  <c r="J826" i="2" a="1"/>
  <c r="J826" i="2" s="1"/>
  <c r="J827" i="2" a="1"/>
  <c r="J827" i="2" s="1"/>
  <c r="J828" i="2" a="1"/>
  <c r="J828" i="2" s="1"/>
  <c r="J829" i="2" a="1"/>
  <c r="J829" i="2" s="1"/>
  <c r="J830" i="2" a="1"/>
  <c r="J830" i="2" s="1"/>
  <c r="J831" i="2" a="1"/>
  <c r="J831" i="2" s="1"/>
  <c r="J832" i="2" a="1"/>
  <c r="J832" i="2" s="1"/>
  <c r="J833" i="2" a="1"/>
  <c r="J833" i="2" s="1"/>
  <c r="J834" i="2" a="1"/>
  <c r="J834" i="2" s="1"/>
  <c r="J835" i="2" a="1"/>
  <c r="J835" i="2" s="1"/>
  <c r="J836" i="2" a="1"/>
  <c r="J836" i="2"/>
  <c r="J837" i="2" a="1"/>
  <c r="J837" i="2" s="1"/>
  <c r="J838" i="2" a="1"/>
  <c r="J838" i="2" s="1"/>
  <c r="J839" i="2" a="1"/>
  <c r="J839" i="2" s="1"/>
  <c r="J840" i="2" a="1"/>
  <c r="J840" i="2" s="1"/>
  <c r="J841" i="2" a="1"/>
  <c r="J841" i="2" s="1"/>
  <c r="J842" i="2" a="1"/>
  <c r="J842" i="2"/>
  <c r="J843" i="2" a="1"/>
  <c r="J843" i="2" s="1"/>
  <c r="J844" i="2" a="1"/>
  <c r="J844" i="2" s="1"/>
  <c r="J845" i="2" a="1"/>
  <c r="J845" i="2" s="1"/>
  <c r="J846" i="2" a="1"/>
  <c r="J846" i="2" s="1"/>
  <c r="J847" i="2" a="1"/>
  <c r="J847" i="2" s="1"/>
  <c r="J848" i="2" a="1"/>
  <c r="J848" i="2" s="1"/>
  <c r="J849" i="2" a="1"/>
  <c r="J849" i="2" s="1"/>
  <c r="J850" i="2" a="1"/>
  <c r="J850" i="2" s="1"/>
  <c r="J851" i="2" a="1"/>
  <c r="J851" i="2"/>
  <c r="J852" i="2" a="1"/>
  <c r="J852" i="2" s="1"/>
  <c r="J853" i="2" a="1"/>
  <c r="J853" i="2" s="1"/>
  <c r="J854" i="2" a="1"/>
  <c r="J854" i="2" s="1"/>
  <c r="J855" i="2" a="1"/>
  <c r="J855" i="2" s="1"/>
  <c r="J856" i="2" a="1"/>
  <c r="J856" i="2" s="1"/>
  <c r="J857" i="2" a="1"/>
  <c r="J857" i="2" s="1"/>
  <c r="J858" i="2" a="1"/>
  <c r="J858" i="2"/>
  <c r="J859" i="2" a="1"/>
  <c r="J859" i="2" s="1"/>
  <c r="J860" i="2" a="1"/>
  <c r="J860" i="2" s="1"/>
  <c r="J861" i="2" a="1"/>
  <c r="J861" i="2" s="1"/>
  <c r="J862" i="2" a="1"/>
  <c r="J862" i="2" s="1"/>
  <c r="J863" i="2" a="1"/>
  <c r="J863" i="2" s="1"/>
  <c r="J864" i="2" a="1"/>
  <c r="J864" i="2" s="1"/>
  <c r="J865" i="2" a="1"/>
  <c r="J865" i="2" s="1"/>
  <c r="J866" i="2" a="1"/>
  <c r="J866" i="2" s="1"/>
  <c r="J867" i="2" a="1"/>
  <c r="J867" i="2" s="1"/>
  <c r="J868" i="2" a="1"/>
  <c r="J868" i="2" s="1"/>
  <c r="J869" i="2" a="1"/>
  <c r="J869" i="2" s="1"/>
  <c r="J870" i="2" a="1"/>
  <c r="J870" i="2" s="1"/>
  <c r="J871" i="2" a="1"/>
  <c r="J871" i="2" s="1"/>
  <c r="J872" i="2" a="1"/>
  <c r="J872" i="2"/>
  <c r="J873" i="2" a="1"/>
  <c r="J873" i="2" s="1"/>
  <c r="J874" i="2" a="1"/>
  <c r="J874" i="2" s="1"/>
  <c r="J875" i="2" a="1"/>
  <c r="J875" i="2" s="1"/>
  <c r="J876" i="2" a="1"/>
  <c r="J876" i="2" s="1"/>
  <c r="J877" i="2" a="1"/>
  <c r="J877" i="2" s="1"/>
  <c r="J878" i="2" a="1"/>
  <c r="J878" i="2" s="1"/>
  <c r="J879" i="2" a="1"/>
  <c r="J879" i="2" s="1"/>
  <c r="J880" i="2" a="1"/>
  <c r="J880" i="2" s="1"/>
  <c r="J881" i="2" a="1"/>
  <c r="J881" i="2" s="1"/>
  <c r="J882" i="2" a="1"/>
  <c r="J882" i="2" s="1"/>
  <c r="J883" i="2" a="1"/>
  <c r="J883" i="2" s="1"/>
  <c r="J884" i="2" a="1"/>
  <c r="J884" i="2" s="1"/>
  <c r="J885" i="2" a="1"/>
  <c r="J885" i="2" s="1"/>
  <c r="J886" i="2" a="1"/>
  <c r="J886" i="2" s="1"/>
  <c r="J887" i="2" a="1"/>
  <c r="J887" i="2" s="1"/>
  <c r="J888" i="2" a="1"/>
  <c r="J888" i="2" s="1"/>
  <c r="J889" i="2" a="1"/>
  <c r="J889" i="2" s="1"/>
  <c r="J890" i="2" a="1"/>
  <c r="J890" i="2" s="1"/>
  <c r="J891" i="2" a="1"/>
  <c r="J891" i="2" s="1"/>
  <c r="J892" i="2" a="1"/>
  <c r="J892" i="2" s="1"/>
  <c r="J893" i="2" a="1"/>
  <c r="J893" i="2" s="1"/>
  <c r="J894" i="2" a="1"/>
  <c r="J894" i="2" s="1"/>
  <c r="J895" i="2" a="1"/>
  <c r="J895" i="2" s="1"/>
  <c r="J896" i="2" a="1"/>
  <c r="J896" i="2" s="1"/>
  <c r="J897" i="2" a="1"/>
  <c r="J897" i="2" s="1"/>
  <c r="J898" i="2" a="1"/>
  <c r="J898" i="2" s="1"/>
  <c r="J899" i="2" a="1"/>
  <c r="J899" i="2" s="1"/>
  <c r="J900" i="2" a="1"/>
  <c r="J900" i="2" s="1"/>
  <c r="J901" i="2" a="1"/>
  <c r="J901" i="2" s="1"/>
  <c r="J902" i="2" a="1"/>
  <c r="J902" i="2" s="1"/>
  <c r="J903" i="2" a="1"/>
  <c r="J903" i="2" s="1"/>
  <c r="J904" i="2" a="1"/>
  <c r="J904" i="2" s="1"/>
  <c r="J905" i="2" a="1"/>
  <c r="J905" i="2" s="1"/>
  <c r="J906" i="2" a="1"/>
  <c r="J906" i="2" s="1"/>
  <c r="J907" i="2" a="1"/>
  <c r="J907" i="2" s="1"/>
  <c r="J908" i="2" a="1"/>
  <c r="J908" i="2" s="1"/>
  <c r="J909" i="2" a="1"/>
  <c r="J909" i="2" s="1"/>
  <c r="J910" i="2" a="1"/>
  <c r="J910" i="2" s="1"/>
  <c r="J911" i="2" a="1"/>
  <c r="J911" i="2" s="1"/>
  <c r="J912" i="2" a="1"/>
  <c r="J912" i="2" s="1"/>
  <c r="J913" i="2" a="1"/>
  <c r="J913" i="2" s="1"/>
  <c r="J914" i="2" a="1"/>
  <c r="J914" i="2" s="1"/>
  <c r="J915" i="2" a="1"/>
  <c r="J915" i="2"/>
  <c r="J916" i="2" a="1"/>
  <c r="J916" i="2" s="1"/>
  <c r="J917" i="2" a="1"/>
  <c r="J917" i="2" s="1"/>
  <c r="J918" i="2" a="1"/>
  <c r="J918" i="2" s="1"/>
  <c r="J919" i="2" a="1"/>
  <c r="J919" i="2" s="1"/>
  <c r="J920" i="2" a="1"/>
  <c r="J920" i="2" s="1"/>
  <c r="J921" i="2" a="1"/>
  <c r="J921" i="2" s="1"/>
  <c r="J922" i="2" a="1"/>
  <c r="J922" i="2"/>
  <c r="J923" i="2" a="1"/>
  <c r="J923" i="2" s="1"/>
  <c r="J924" i="2" a="1"/>
  <c r="J924" i="2" s="1"/>
  <c r="J925" i="2" a="1"/>
  <c r="J925" i="2" s="1"/>
  <c r="J926" i="2" a="1"/>
  <c r="J926" i="2" s="1"/>
  <c r="J927" i="2" a="1"/>
  <c r="J927" i="2" s="1"/>
  <c r="J928" i="2" a="1"/>
  <c r="J928" i="2" s="1"/>
  <c r="J929" i="2" a="1"/>
  <c r="J929" i="2" s="1"/>
  <c r="J930" i="2" a="1"/>
  <c r="J930" i="2" s="1"/>
  <c r="J931" i="2" a="1"/>
  <c r="J931" i="2" s="1"/>
  <c r="J932" i="2" a="1"/>
  <c r="J932" i="2" s="1"/>
  <c r="J933" i="2" a="1"/>
  <c r="J933" i="2" s="1"/>
  <c r="J934" i="2" a="1"/>
  <c r="J934" i="2" s="1"/>
  <c r="J935" i="2" a="1"/>
  <c r="J935" i="2" s="1"/>
  <c r="J936" i="2" a="1"/>
  <c r="J936" i="2" s="1"/>
  <c r="J937" i="2" a="1"/>
  <c r="J937" i="2" s="1"/>
  <c r="J938" i="2" a="1"/>
  <c r="J938" i="2" s="1"/>
  <c r="J939" i="2" a="1"/>
  <c r="J939" i="2"/>
  <c r="J940" i="2" a="1"/>
  <c r="J940" i="2" s="1"/>
  <c r="J941" i="2" a="1"/>
  <c r="J941" i="2" s="1"/>
  <c r="J942" i="2" a="1"/>
  <c r="J942" i="2" s="1"/>
  <c r="J943" i="2" a="1"/>
  <c r="J943" i="2" s="1"/>
  <c r="J944" i="2" a="1"/>
  <c r="J944" i="2" s="1"/>
  <c r="J945" i="2" a="1"/>
  <c r="J945" i="2" s="1"/>
  <c r="J946" i="2" a="1"/>
  <c r="J946" i="2" s="1"/>
  <c r="J947" i="2" a="1"/>
  <c r="J947" i="2" s="1"/>
  <c r="J948" i="2" a="1"/>
  <c r="J948" i="2" s="1"/>
  <c r="J949" i="2" a="1"/>
  <c r="J949" i="2" s="1"/>
  <c r="J950" i="2" a="1"/>
  <c r="J950" i="2" s="1"/>
  <c r="J951" i="2" a="1"/>
  <c r="J951" i="2" s="1"/>
  <c r="J952" i="2" a="1"/>
  <c r="J952" i="2" s="1"/>
  <c r="J953" i="2" a="1"/>
  <c r="J953" i="2" s="1"/>
  <c r="J954" i="2" a="1"/>
  <c r="J954" i="2" s="1"/>
  <c r="J955" i="2" a="1"/>
  <c r="J955" i="2" s="1"/>
  <c r="J956" i="2" a="1"/>
  <c r="J956" i="2" s="1"/>
  <c r="J957" i="2" a="1"/>
  <c r="J957" i="2" s="1"/>
  <c r="J958" i="2" a="1"/>
  <c r="J958" i="2" s="1"/>
  <c r="J959" i="2" a="1"/>
  <c r="J959" i="2" s="1"/>
  <c r="J960" i="2" a="1"/>
  <c r="J960" i="2" s="1"/>
  <c r="J961" i="2" a="1"/>
  <c r="J961" i="2" s="1"/>
  <c r="J962" i="2" a="1"/>
  <c r="J962" i="2" s="1"/>
  <c r="J963" i="2" a="1"/>
  <c r="J963" i="2" s="1"/>
  <c r="J964" i="2" a="1"/>
  <c r="J964" i="2" s="1"/>
  <c r="J965" i="2" a="1"/>
  <c r="J965" i="2" s="1"/>
  <c r="J966" i="2" a="1"/>
  <c r="J966" i="2" s="1"/>
  <c r="J967" i="2" a="1"/>
  <c r="J967" i="2" s="1"/>
  <c r="J968" i="2" a="1"/>
  <c r="J968" i="2" s="1"/>
  <c r="J969" i="2" a="1"/>
  <c r="J969" i="2" s="1"/>
  <c r="J970" i="2" a="1"/>
  <c r="J970" i="2" s="1"/>
  <c r="J971" i="2" a="1"/>
  <c r="J971" i="2" s="1"/>
  <c r="J972" i="2" a="1"/>
  <c r="J972" i="2" s="1"/>
  <c r="J973" i="2" a="1"/>
  <c r="J973" i="2" s="1"/>
  <c r="J974" i="2" a="1"/>
  <c r="J974" i="2" s="1"/>
  <c r="J975" i="2" a="1"/>
  <c r="J975" i="2" s="1"/>
  <c r="J976" i="2" a="1"/>
  <c r="J976" i="2" s="1"/>
  <c r="J977" i="2" a="1"/>
  <c r="J977" i="2" s="1"/>
  <c r="J978" i="2" a="1"/>
  <c r="J978" i="2" s="1"/>
  <c r="J979" i="2" a="1"/>
  <c r="J979" i="2" s="1"/>
  <c r="J980" i="2" a="1"/>
  <c r="J980" i="2" s="1"/>
  <c r="J981" i="2" a="1"/>
  <c r="J981" i="2" s="1"/>
  <c r="J982" i="2" a="1"/>
  <c r="J982" i="2" s="1"/>
  <c r="J983" i="2" a="1"/>
  <c r="J983" i="2" s="1"/>
  <c r="J984" i="2" a="1"/>
  <c r="J984" i="2" s="1"/>
  <c r="J985" i="2" a="1"/>
  <c r="J985" i="2" s="1"/>
  <c r="J986" i="2" a="1"/>
  <c r="J986" i="2" s="1"/>
  <c r="J987" i="2" a="1"/>
  <c r="J987" i="2" s="1"/>
  <c r="J988" i="2" a="1"/>
  <c r="J988" i="2" s="1"/>
  <c r="J989" i="2" a="1"/>
  <c r="J989" i="2" s="1"/>
  <c r="J990" i="2" a="1"/>
  <c r="J990" i="2" s="1"/>
  <c r="J991" i="2" a="1"/>
  <c r="J991" i="2" s="1"/>
  <c r="J992" i="2" a="1"/>
  <c r="J992" i="2" s="1"/>
  <c r="J993" i="2" a="1"/>
  <c r="J993" i="2" s="1"/>
  <c r="J994" i="2" a="1"/>
  <c r="J994" i="2" s="1"/>
  <c r="J995" i="2" a="1"/>
  <c r="J995" i="2"/>
  <c r="J996" i="2" a="1"/>
  <c r="J996" i="2" s="1"/>
  <c r="J997" i="2" a="1"/>
  <c r="J997" i="2" s="1"/>
  <c r="J998" i="2" a="1"/>
  <c r="J998" i="2" s="1"/>
  <c r="J999" i="2" a="1"/>
  <c r="J999" i="2" s="1"/>
  <c r="J1000" i="2" a="1"/>
  <c r="J1000" i="2" s="1"/>
  <c r="J1001" i="2" a="1"/>
  <c r="J1001" i="2" s="1"/>
  <c r="J1002" i="2" a="1"/>
  <c r="J1002" i="2" s="1"/>
  <c r="J1003" i="2" a="1"/>
  <c r="J1003" i="2" s="1"/>
  <c r="J1004" i="2" a="1"/>
  <c r="J1004" i="2" s="1"/>
  <c r="J1005" i="2" a="1"/>
  <c r="J1005" i="2" s="1"/>
  <c r="J1006" i="2" a="1"/>
  <c r="J1006" i="2" s="1"/>
  <c r="J1007" i="2" a="1"/>
  <c r="J1007" i="2" s="1"/>
  <c r="J1008" i="2" a="1"/>
  <c r="J1008" i="2" s="1"/>
  <c r="J1009" i="2" a="1"/>
  <c r="J1009" i="2" s="1"/>
  <c r="J1010" i="2" a="1"/>
  <c r="J1010" i="2" s="1"/>
  <c r="J1011" i="2" a="1"/>
  <c r="J1011" i="2" s="1"/>
  <c r="J1012" i="2" a="1"/>
  <c r="J1012" i="2" s="1"/>
  <c r="J1013" i="2" a="1"/>
  <c r="J1013" i="2" s="1"/>
  <c r="J1014" i="2" a="1"/>
  <c r="J1014" i="2"/>
  <c r="J1015" i="2" a="1"/>
  <c r="J1015" i="2" s="1"/>
  <c r="J1016" i="2" a="1"/>
  <c r="J1016" i="2" s="1"/>
  <c r="J1017" i="2" a="1"/>
  <c r="J1017" i="2" s="1"/>
  <c r="J1018" i="2" a="1"/>
  <c r="J1018" i="2" s="1"/>
  <c r="J1019" i="2" a="1"/>
  <c r="J1019" i="2" s="1"/>
  <c r="J1020" i="2" a="1"/>
  <c r="J1020" i="2" s="1"/>
  <c r="J1021" i="2" a="1"/>
  <c r="J1021" i="2" s="1"/>
  <c r="J1022" i="2" a="1"/>
  <c r="J1022" i="2" s="1"/>
  <c r="J1023" i="2" a="1"/>
  <c r="J1023" i="2" s="1"/>
  <c r="J1024" i="2" a="1"/>
  <c r="J1024" i="2" s="1"/>
  <c r="J1025" i="2" a="1"/>
  <c r="J1025" i="2" s="1"/>
  <c r="J1026" i="2" a="1"/>
  <c r="J1026" i="2" s="1"/>
  <c r="J1027" i="2" a="1"/>
  <c r="J1027" i="2" s="1"/>
  <c r="J1028" i="2" a="1"/>
  <c r="J1028" i="2" s="1"/>
  <c r="J1029" i="2" a="1"/>
  <c r="J1029" i="2" s="1"/>
  <c r="J1030" i="2" a="1"/>
  <c r="J1030" i="2" s="1"/>
  <c r="J1031" i="2" a="1"/>
  <c r="J1031" i="2" s="1"/>
  <c r="J1032" i="2" a="1"/>
  <c r="J1032" i="2" s="1"/>
  <c r="J1033" i="2" a="1"/>
  <c r="J1033" i="2" s="1"/>
  <c r="J1034" i="2" a="1"/>
  <c r="J1034" i="2" s="1"/>
  <c r="J1035" i="2" a="1"/>
  <c r="J1035" i="2" s="1"/>
  <c r="J1036" i="2" a="1"/>
  <c r="J1036" i="2" s="1"/>
  <c r="J1037" i="2" a="1"/>
  <c r="J1037" i="2" s="1"/>
  <c r="J1038" i="2" a="1"/>
  <c r="J1038" i="2" s="1"/>
  <c r="J1039" i="2" a="1"/>
  <c r="J1039" i="2" s="1"/>
  <c r="J1040" i="2" a="1"/>
  <c r="J1040" i="2" s="1"/>
  <c r="J1041" i="2" a="1"/>
  <c r="J1041" i="2" s="1"/>
  <c r="J1042" i="2" a="1"/>
  <c r="J1042" i="2" s="1"/>
  <c r="J1043" i="2" a="1"/>
  <c r="J1043" i="2" s="1"/>
  <c r="J1044" i="2" a="1"/>
  <c r="J1044" i="2" s="1"/>
  <c r="J1045" i="2" a="1"/>
  <c r="J1045" i="2" s="1"/>
  <c r="J1046" i="2" a="1"/>
  <c r="J1046" i="2" s="1"/>
  <c r="J1047" i="2" a="1"/>
  <c r="J1047" i="2" s="1"/>
  <c r="J1048" i="2" a="1"/>
  <c r="J1048" i="2" s="1"/>
  <c r="J1049" i="2" a="1"/>
  <c r="J1049" i="2" s="1"/>
  <c r="J1050" i="2" a="1"/>
  <c r="J1050" i="2" s="1"/>
  <c r="J1051" i="2" a="1"/>
  <c r="J1051" i="2" s="1"/>
  <c r="J1052" i="2" a="1"/>
  <c r="J1052" i="2" s="1"/>
  <c r="J1053" i="2" a="1"/>
  <c r="J1053" i="2" s="1"/>
  <c r="J1054" i="2" a="1"/>
  <c r="J1054" i="2" s="1"/>
  <c r="J1055" i="2" a="1"/>
  <c r="J1055" i="2" s="1"/>
  <c r="J1056" i="2" a="1"/>
  <c r="J1056" i="2" s="1"/>
  <c r="J1057" i="2" a="1"/>
  <c r="J1057" i="2" s="1"/>
  <c r="J1058" i="2" a="1"/>
  <c r="J1058" i="2" s="1"/>
  <c r="J1059" i="2" a="1"/>
  <c r="J1059" i="2" s="1"/>
  <c r="J1060" i="2" a="1"/>
  <c r="J1060" i="2" s="1"/>
  <c r="J1061" i="2" a="1"/>
  <c r="J1061" i="2" s="1"/>
  <c r="J1062" i="2" a="1"/>
  <c r="J1062" i="2" s="1"/>
  <c r="J1063" i="2" a="1"/>
  <c r="J1063" i="2" s="1"/>
  <c r="J1064" i="2" a="1"/>
  <c r="J1064" i="2" s="1"/>
  <c r="J1065" i="2" a="1"/>
  <c r="J1065" i="2" s="1"/>
  <c r="J1066" i="2" a="1"/>
  <c r="J1066" i="2" s="1"/>
  <c r="J1067" i="2" a="1"/>
  <c r="J1067" i="2" s="1"/>
  <c r="J1068" i="2" a="1"/>
  <c r="J1068" i="2" s="1"/>
  <c r="J1069" i="2" a="1"/>
  <c r="J1069" i="2" s="1"/>
  <c r="J1070" i="2" a="1"/>
  <c r="J1070" i="2" s="1"/>
  <c r="J1071" i="2" a="1"/>
  <c r="J1071" i="2" s="1"/>
  <c r="J1072" i="2" a="1"/>
  <c r="J1072" i="2" s="1"/>
  <c r="J1073" i="2" a="1"/>
  <c r="J1073" i="2" s="1"/>
  <c r="J1074" i="2" a="1"/>
  <c r="J1074" i="2"/>
  <c r="J1075" i="2" a="1"/>
  <c r="J1075" i="2" s="1"/>
  <c r="J1076" i="2" a="1"/>
  <c r="J1076" i="2" s="1"/>
  <c r="J1077" i="2" a="1"/>
  <c r="J1077" i="2" s="1"/>
  <c r="J1078" i="2" a="1"/>
  <c r="J1078" i="2" s="1"/>
  <c r="J1079" i="2" a="1"/>
  <c r="J1079" i="2" s="1"/>
  <c r="J1080" i="2" a="1"/>
  <c r="J1080" i="2" s="1"/>
  <c r="J1081" i="2" a="1"/>
  <c r="J1081" i="2"/>
  <c r="J1082" i="2" a="1"/>
  <c r="J1082" i="2" s="1"/>
  <c r="J1083" i="2" a="1"/>
  <c r="J1083" i="2" s="1"/>
  <c r="J1084" i="2" a="1"/>
  <c r="J1084" i="2" s="1"/>
  <c r="J1085" i="2" a="1"/>
  <c r="J1085" i="2" s="1"/>
  <c r="J1086" i="2" a="1"/>
  <c r="J1086" i="2"/>
  <c r="J1087" i="2" a="1"/>
  <c r="J1087" i="2" s="1"/>
  <c r="J1088" i="2" a="1"/>
  <c r="J1088" i="2" s="1"/>
  <c r="J1089" i="2" a="1"/>
  <c r="J1089" i="2" s="1"/>
  <c r="J1090" i="2" a="1"/>
  <c r="J1090" i="2" s="1"/>
  <c r="J1091" i="2" a="1"/>
  <c r="J1091" i="2" s="1"/>
  <c r="J1092" i="2" a="1"/>
  <c r="J1092" i="2" s="1"/>
  <c r="J1093" i="2" a="1"/>
  <c r="J1093" i="2" s="1"/>
  <c r="J1094" i="2" a="1"/>
  <c r="J1094" i="2" s="1"/>
  <c r="J1095" i="2" a="1"/>
  <c r="J1095" i="2" s="1"/>
  <c r="J1096" i="2" a="1"/>
  <c r="J1096" i="2" s="1"/>
  <c r="J1097" i="2" a="1"/>
  <c r="J1097" i="2" s="1"/>
  <c r="J1098" i="2" a="1"/>
  <c r="J1098" i="2" s="1"/>
  <c r="J1099" i="2" a="1"/>
  <c r="J1099" i="2" s="1"/>
  <c r="J1100" i="2" a="1"/>
  <c r="J1100" i="2" s="1"/>
  <c r="J1101" i="2" a="1"/>
  <c r="J1101" i="2"/>
  <c r="J1102" i="2" a="1"/>
  <c r="J1102" i="2" s="1"/>
  <c r="J1103" i="2" a="1"/>
  <c r="J1103" i="2" s="1"/>
  <c r="J1104" i="2" a="1"/>
  <c r="J1104" i="2" s="1"/>
  <c r="J1105" i="2" a="1"/>
  <c r="J1105" i="2" s="1"/>
  <c r="J1106" i="2" a="1"/>
  <c r="J1106" i="2"/>
  <c r="J1107" i="2" a="1"/>
  <c r="J1107" i="2" s="1"/>
  <c r="J1108" i="2" a="1"/>
  <c r="J1108" i="2" s="1"/>
  <c r="J1109" i="2" a="1"/>
  <c r="J1109" i="2" s="1"/>
  <c r="J1110" i="2" a="1"/>
  <c r="J1110" i="2" s="1"/>
  <c r="J1111" i="2" a="1"/>
  <c r="J1111" i="2" s="1"/>
  <c r="J1112" i="2" a="1"/>
  <c r="J1112" i="2" s="1"/>
  <c r="J1113" i="2" a="1"/>
  <c r="J1113" i="2" s="1"/>
  <c r="J1114" i="2" a="1"/>
  <c r="J1114" i="2" s="1"/>
  <c r="J1115" i="2" a="1"/>
  <c r="J1115" i="2" s="1"/>
  <c r="J1116" i="2" a="1"/>
  <c r="J1116" i="2" s="1"/>
  <c r="J1117" i="2" a="1"/>
  <c r="J1117" i="2"/>
  <c r="J1118" i="2" a="1"/>
  <c r="J1118" i="2" s="1"/>
  <c r="J1119" i="2" a="1"/>
  <c r="J1119" i="2"/>
  <c r="J1120" i="2" a="1"/>
  <c r="J1120" i="2" s="1"/>
  <c r="J1121" i="2" a="1"/>
  <c r="J1121" i="2" s="1"/>
  <c r="J1122" i="2" a="1"/>
  <c r="J1122" i="2" s="1"/>
  <c r="J1123" i="2" a="1"/>
  <c r="J1123" i="2" s="1"/>
  <c r="J1124" i="2" a="1"/>
  <c r="J1124" i="2" s="1"/>
  <c r="J1125" i="2" a="1"/>
  <c r="J1125" i="2" s="1"/>
  <c r="J1126" i="2" a="1"/>
  <c r="J1126" i="2" s="1"/>
  <c r="J1127" i="2" a="1"/>
  <c r="J1127" i="2" s="1"/>
  <c r="J1128" i="2" a="1"/>
  <c r="J1128" i="2" s="1"/>
  <c r="J1129" i="2" a="1"/>
  <c r="J1129" i="2" s="1"/>
  <c r="J1130" i="2" a="1"/>
  <c r="J1130" i="2" s="1"/>
  <c r="J1131" i="2" a="1"/>
  <c r="J1131" i="2" s="1"/>
  <c r="J1132" i="2" a="1"/>
  <c r="J1132" i="2" s="1"/>
  <c r="J1133" i="2" a="1"/>
  <c r="J1133" i="2" s="1"/>
  <c r="J1134" i="2" a="1"/>
  <c r="J1134" i="2" s="1"/>
  <c r="J1135" i="2" a="1"/>
  <c r="J1135" i="2" s="1"/>
  <c r="J1136" i="2" a="1"/>
  <c r="J1136" i="2" s="1"/>
  <c r="J1137" i="2" a="1"/>
  <c r="J1137" i="2" s="1"/>
  <c r="J1138" i="2" a="1"/>
  <c r="J1138" i="2"/>
  <c r="J1139" i="2" a="1"/>
  <c r="J1139" i="2" s="1"/>
  <c r="J1140" i="2" a="1"/>
  <c r="J1140" i="2" s="1"/>
  <c r="J1141" i="2" a="1"/>
  <c r="J1141" i="2"/>
  <c r="J1142" i="2" a="1"/>
  <c r="J1142" i="2" s="1"/>
  <c r="J1143" i="2" a="1"/>
  <c r="J1143" i="2" s="1"/>
  <c r="J1144" i="2" a="1"/>
  <c r="J1144" i="2" s="1"/>
  <c r="J1145" i="2" a="1"/>
  <c r="J1145" i="2" s="1"/>
  <c r="J1146" i="2" a="1"/>
  <c r="J1146" i="2" s="1"/>
  <c r="J1147" i="2" a="1"/>
  <c r="J1147" i="2" s="1"/>
  <c r="J1148" i="2" a="1"/>
  <c r="J1148" i="2" s="1"/>
  <c r="J1149" i="2" a="1"/>
  <c r="J1149" i="2" s="1"/>
  <c r="J1150" i="2" a="1"/>
  <c r="J1150" i="2" s="1"/>
  <c r="J1151" i="2" a="1"/>
  <c r="J1151" i="2" s="1"/>
  <c r="J1152" i="2" a="1"/>
  <c r="J1152" i="2" s="1"/>
  <c r="J1153" i="2" a="1"/>
  <c r="J1153" i="2" s="1"/>
  <c r="J1154" i="2" a="1"/>
  <c r="J1154" i="2" s="1"/>
  <c r="J1155" i="2" a="1"/>
  <c r="J1155" i="2" s="1"/>
  <c r="J1156" i="2" a="1"/>
  <c r="J1156" i="2" s="1"/>
  <c r="J1157" i="2" a="1"/>
  <c r="J1157" i="2" s="1"/>
  <c r="J1158" i="2" a="1"/>
  <c r="J1158" i="2" s="1"/>
  <c r="J1159" i="2" a="1"/>
  <c r="J1159" i="2" s="1"/>
  <c r="J1160" i="2" a="1"/>
  <c r="J1160" i="2" s="1"/>
  <c r="J1161" i="2" a="1"/>
  <c r="J1161" i="2" s="1"/>
  <c r="J1162" i="2" a="1"/>
  <c r="J1162" i="2" s="1"/>
  <c r="J1163" i="2" a="1"/>
  <c r="J1163" i="2" s="1"/>
  <c r="J1164" i="2" a="1"/>
  <c r="J1164" i="2" s="1"/>
  <c r="J1165" i="2" a="1"/>
  <c r="J1165" i="2" s="1"/>
  <c r="J1166" i="2" a="1"/>
  <c r="J1166" i="2" s="1"/>
  <c r="J1167" i="2" a="1"/>
  <c r="J1167" i="2" s="1"/>
  <c r="J1168" i="2" a="1"/>
  <c r="J1168" i="2" s="1"/>
  <c r="J1169" i="2" a="1"/>
  <c r="J1169" i="2" s="1"/>
  <c r="J1170" i="2" a="1"/>
  <c r="J1170" i="2" s="1"/>
  <c r="J1171" i="2" a="1"/>
  <c r="J1171" i="2" s="1"/>
  <c r="J1172" i="2" a="1"/>
  <c r="J1172" i="2" s="1"/>
  <c r="J1173" i="2" a="1"/>
  <c r="J1173" i="2" s="1"/>
  <c r="J1174" i="2" a="1"/>
  <c r="J1174" i="2" s="1"/>
  <c r="J1175" i="2" a="1"/>
  <c r="J1175" i="2" s="1"/>
  <c r="J1176" i="2" a="1"/>
  <c r="J1176" i="2" s="1"/>
  <c r="J1177" i="2" a="1"/>
  <c r="J1177" i="2" s="1"/>
  <c r="J1178" i="2" a="1"/>
  <c r="J1178" i="2" s="1"/>
  <c r="J1179" i="2" a="1"/>
  <c r="J1179" i="2" s="1"/>
  <c r="J1180" i="2" a="1"/>
  <c r="J1180" i="2" s="1"/>
  <c r="J1181" i="2" a="1"/>
  <c r="J1181" i="2" s="1"/>
  <c r="J1182" i="2" a="1"/>
  <c r="J1182" i="2"/>
  <c r="J1183" i="2" a="1"/>
  <c r="J1183" i="2" s="1"/>
  <c r="J1184" i="2" a="1"/>
  <c r="J1184" i="2" s="1"/>
  <c r="J1185" i="2" a="1"/>
  <c r="J1185" i="2" s="1"/>
  <c r="J1186" i="2" a="1"/>
  <c r="J1186" i="2" s="1"/>
  <c r="J1187" i="2" a="1"/>
  <c r="J1187" i="2" s="1"/>
  <c r="J1188" i="2" a="1"/>
  <c r="J1188" i="2" s="1"/>
  <c r="J1189" i="2" a="1"/>
  <c r="J1189" i="2"/>
  <c r="J1190" i="2" a="1"/>
  <c r="J1190" i="2" s="1"/>
  <c r="J1191" i="2" a="1"/>
  <c r="J1191" i="2" s="1"/>
  <c r="J1192" i="2" a="1"/>
  <c r="J1192" i="2" s="1"/>
  <c r="J1193" i="2" a="1"/>
  <c r="J1193" i="2" s="1"/>
  <c r="J1194" i="2" a="1"/>
  <c r="J1194" i="2" s="1"/>
  <c r="J1195" i="2" a="1"/>
  <c r="J1195" i="2" s="1"/>
  <c r="J1196" i="2" a="1"/>
  <c r="J1196" i="2" s="1"/>
  <c r="J1197" i="2" a="1"/>
  <c r="J1197" i="2" s="1"/>
  <c r="J1198" i="2" a="1"/>
  <c r="J1198" i="2" s="1"/>
  <c r="J1199" i="2" a="1"/>
  <c r="J1199" i="2" s="1"/>
  <c r="J1200" i="2" a="1"/>
  <c r="J1200" i="2" s="1"/>
  <c r="J1201" i="2" a="1"/>
  <c r="J1201" i="2" s="1"/>
  <c r="J1202" i="2" a="1"/>
  <c r="J1202" i="2" s="1"/>
  <c r="J1203" i="2" a="1"/>
  <c r="J1203" i="2" s="1"/>
  <c r="J1204" i="2" a="1"/>
  <c r="J1204" i="2" s="1"/>
  <c r="J1205" i="2" a="1"/>
  <c r="J1205" i="2" s="1"/>
  <c r="J1206" i="2" a="1"/>
  <c r="J1206" i="2" s="1"/>
  <c r="J1207" i="2" a="1"/>
  <c r="J1207" i="2" s="1"/>
  <c r="J1208" i="2" a="1"/>
  <c r="J1208" i="2" s="1"/>
  <c r="J1209" i="2" a="1"/>
  <c r="J1209" i="2" s="1"/>
  <c r="J1210" i="2" a="1"/>
  <c r="J1210" i="2" s="1"/>
  <c r="J1211" i="2" a="1"/>
  <c r="J1211" i="2" s="1"/>
  <c r="J1212" i="2" a="1"/>
  <c r="J1212" i="2" s="1"/>
  <c r="J1213" i="2" a="1"/>
  <c r="J1213" i="2" s="1"/>
  <c r="J1214" i="2" a="1"/>
  <c r="J1214" i="2" s="1"/>
  <c r="J1215" i="2" a="1"/>
  <c r="J1215" i="2" s="1"/>
  <c r="J1216" i="2" a="1"/>
  <c r="J1216" i="2" s="1"/>
  <c r="J1217" i="2" a="1"/>
  <c r="J1217" i="2" s="1"/>
  <c r="J1218" i="2" a="1"/>
  <c r="J1218" i="2" s="1"/>
  <c r="J1219" i="2" a="1"/>
  <c r="J1219" i="2" s="1"/>
  <c r="J1220" i="2" a="1"/>
  <c r="J1220" i="2" s="1"/>
  <c r="J1221" i="2" a="1"/>
  <c r="J1221" i="2" s="1"/>
  <c r="J1222" i="2" a="1"/>
  <c r="J1222" i="2" s="1"/>
  <c r="J1223" i="2" a="1"/>
  <c r="J1223" i="2" s="1"/>
  <c r="J1224" i="2" a="1"/>
  <c r="J1224" i="2" s="1"/>
  <c r="J1225" i="2" a="1"/>
  <c r="J1225" i="2"/>
  <c r="J1226" i="2" a="1"/>
  <c r="J1226" i="2" s="1"/>
  <c r="J1227" i="2" a="1"/>
  <c r="J1227" i="2" s="1"/>
  <c r="J1228" i="2" a="1"/>
  <c r="J1228" i="2" s="1"/>
  <c r="J1229" i="2" a="1"/>
  <c r="J1229" i="2" s="1"/>
  <c r="J1230" i="2" a="1"/>
  <c r="J1230" i="2" s="1"/>
  <c r="J1231" i="2" a="1"/>
  <c r="J1231" i="2" s="1"/>
  <c r="J1232" i="2" a="1"/>
  <c r="J1232" i="2" s="1"/>
  <c r="J1233" i="2" a="1"/>
  <c r="J1233" i="2" s="1"/>
  <c r="J1234" i="2" a="1"/>
  <c r="J1234" i="2" s="1"/>
  <c r="J1235" i="2" a="1"/>
  <c r="J1235" i="2" s="1"/>
  <c r="J1236" i="2" a="1"/>
  <c r="J1236" i="2" s="1"/>
  <c r="J1237" i="2" a="1"/>
  <c r="J1237" i="2" s="1"/>
  <c r="J1238" i="2" a="1"/>
  <c r="J1238" i="2"/>
  <c r="J1239" i="2" a="1"/>
  <c r="J1239" i="2" s="1"/>
  <c r="J1240" i="2" a="1"/>
  <c r="J1240" i="2" s="1"/>
  <c r="J1241" i="2" a="1"/>
  <c r="J1241" i="2" s="1"/>
  <c r="J1242" i="2" a="1"/>
  <c r="J1242" i="2" s="1"/>
  <c r="J1243" i="2" a="1"/>
  <c r="J1243" i="2" s="1"/>
  <c r="J1244" i="2" a="1"/>
  <c r="J1244" i="2" s="1"/>
  <c r="J1245" i="2" a="1"/>
  <c r="J1245" i="2" s="1"/>
  <c r="J1246" i="2" a="1"/>
  <c r="J1246" i="2" s="1"/>
  <c r="J1247" i="2" a="1"/>
  <c r="J1247" i="2" s="1"/>
  <c r="J1248" i="2" a="1"/>
  <c r="J1248" i="2" s="1"/>
  <c r="J1249" i="2" a="1"/>
  <c r="J1249" i="2" s="1"/>
  <c r="J1250" i="2" a="1"/>
  <c r="J1250" i="2" s="1"/>
  <c r="J1251" i="2" a="1"/>
  <c r="J1251" i="2" s="1"/>
  <c r="J1252" i="2" a="1"/>
  <c r="J1252" i="2" s="1"/>
  <c r="J1253" i="2" a="1"/>
  <c r="J1253" i="2" s="1"/>
  <c r="J1254" i="2" a="1"/>
  <c r="J1254" i="2" s="1"/>
  <c r="J1255" i="2" a="1"/>
  <c r="J1255" i="2" s="1"/>
  <c r="J1256" i="2" a="1"/>
  <c r="J1256" i="2" s="1"/>
  <c r="J1257" i="2" a="1"/>
  <c r="J1257" i="2" s="1"/>
  <c r="J1258" i="2" a="1"/>
  <c r="J1258" i="2" s="1"/>
  <c r="J1259" i="2" a="1"/>
  <c r="J1259" i="2" s="1"/>
  <c r="J1260" i="2" a="1"/>
  <c r="J1260" i="2" s="1"/>
  <c r="J1261" i="2" a="1"/>
  <c r="J1261" i="2" s="1"/>
  <c r="J1262" i="2" a="1"/>
  <c r="J1262" i="2" s="1"/>
  <c r="J1263" i="2" a="1"/>
  <c r="J1263" i="2" s="1"/>
  <c r="J1264" i="2" a="1"/>
  <c r="J1264" i="2" s="1"/>
  <c r="J1265" i="2" a="1"/>
  <c r="J1265" i="2" s="1"/>
  <c r="J1266" i="2" a="1"/>
  <c r="J1266" i="2" s="1"/>
  <c r="J1267" i="2" a="1"/>
  <c r="J1267" i="2" s="1"/>
  <c r="J1268" i="2" a="1"/>
  <c r="J1268" i="2" s="1"/>
  <c r="J1269" i="2" a="1"/>
  <c r="J1269" i="2" s="1"/>
  <c r="J1270" i="2" a="1"/>
  <c r="J1270" i="2" s="1"/>
  <c r="J1271" i="2" a="1"/>
  <c r="J1271" i="2" s="1"/>
  <c r="J1272" i="2" a="1"/>
  <c r="J1272" i="2" s="1"/>
  <c r="J1273" i="2" a="1"/>
  <c r="J1273" i="2" s="1"/>
  <c r="J1274" i="2" a="1"/>
  <c r="J1274" i="2"/>
  <c r="J1275" i="2" a="1"/>
  <c r="J1275" i="2" s="1"/>
  <c r="J1276" i="2" a="1"/>
  <c r="J1276" i="2" s="1"/>
  <c r="J1277" i="2" a="1"/>
  <c r="J1277" i="2" s="1"/>
  <c r="J1278" i="2" a="1"/>
  <c r="J1278" i="2" s="1"/>
  <c r="J1279" i="2" a="1"/>
  <c r="J1279" i="2"/>
  <c r="J1280" i="2" a="1"/>
  <c r="J1280" i="2" s="1"/>
  <c r="J1281" i="2" a="1"/>
  <c r="J1281" i="2" s="1"/>
  <c r="J1282" i="2" a="1"/>
  <c r="J1282" i="2" s="1"/>
  <c r="J1283" i="2" a="1"/>
  <c r="J1283" i="2" s="1"/>
  <c r="J1284" i="2" a="1"/>
  <c r="J1284" i="2" s="1"/>
  <c r="J1285" i="2" a="1"/>
  <c r="J1285" i="2" s="1"/>
  <c r="J1286" i="2" a="1"/>
  <c r="J1286" i="2" s="1"/>
  <c r="J1287" i="2" a="1"/>
  <c r="J1287" i="2" s="1"/>
  <c r="J1288" i="2" a="1"/>
  <c r="J1288" i="2" s="1"/>
  <c r="J1289" i="2" a="1"/>
  <c r="J1289" i="2" s="1"/>
  <c r="J1290" i="2" a="1"/>
  <c r="J1290" i="2" s="1"/>
  <c r="J1291" i="2" a="1"/>
  <c r="J1291" i="2" s="1"/>
  <c r="J1292" i="2" a="1"/>
  <c r="J1292" i="2" s="1"/>
  <c r="J1293" i="2" a="1"/>
  <c r="J1293" i="2" s="1"/>
  <c r="J1294" i="2" a="1"/>
  <c r="J1294" i="2" s="1"/>
  <c r="J1295" i="2" a="1"/>
  <c r="J1295" i="2" s="1"/>
  <c r="J1296" i="2" a="1"/>
  <c r="J1296" i="2" s="1"/>
  <c r="J1297" i="2" a="1"/>
  <c r="J1297" i="2" s="1"/>
  <c r="J1298" i="2" a="1"/>
  <c r="J1298" i="2" s="1"/>
  <c r="J1299" i="2" a="1"/>
  <c r="J1299" i="2" s="1"/>
  <c r="J1300" i="2" a="1"/>
  <c r="J1300" i="2" s="1"/>
  <c r="J1301" i="2" a="1"/>
  <c r="J1301" i="2" s="1"/>
  <c r="J1302" i="2" a="1"/>
  <c r="J1302" i="2" s="1"/>
  <c r="J1303" i="2" a="1"/>
  <c r="J1303" i="2" s="1"/>
  <c r="J1304" i="2" a="1"/>
  <c r="J1304" i="2" s="1"/>
  <c r="J1305" i="2" a="1"/>
  <c r="J1305" i="2" s="1"/>
  <c r="J1306" i="2" a="1"/>
  <c r="J1306" i="2" s="1"/>
  <c r="J1307" i="2" a="1"/>
  <c r="J1307" i="2" s="1"/>
  <c r="J1308" i="2" a="1"/>
  <c r="J1308" i="2" s="1"/>
  <c r="J1309" i="2" a="1"/>
  <c r="J1309" i="2" s="1"/>
  <c r="J1310" i="2" a="1"/>
  <c r="J1310" i="2"/>
  <c r="J1311" i="2" a="1"/>
  <c r="J1311" i="2" s="1"/>
  <c r="J1312" i="2" a="1"/>
  <c r="J1312" i="2" s="1"/>
  <c r="J1313" i="2" a="1"/>
  <c r="J1313" i="2" s="1"/>
  <c r="J1314" i="2" a="1"/>
  <c r="J1314" i="2" s="1"/>
  <c r="J1315" i="2" a="1"/>
  <c r="J1315" i="2" s="1"/>
  <c r="J1316" i="2" a="1"/>
  <c r="J1316" i="2" s="1"/>
  <c r="J1317" i="2" a="1"/>
  <c r="J1317" i="2" s="1"/>
  <c r="J1318" i="2" a="1"/>
  <c r="J1318" i="2" s="1"/>
  <c r="J1319" i="2" a="1"/>
  <c r="J1319" i="2" s="1"/>
  <c r="J1320" i="2" a="1"/>
  <c r="J1320" i="2" s="1"/>
  <c r="J1321" i="2" a="1"/>
  <c r="J1321" i="2" s="1"/>
  <c r="J1322" i="2" a="1"/>
  <c r="J1322" i="2" s="1"/>
  <c r="J1323" i="2" a="1"/>
  <c r="J1323" i="2" s="1"/>
  <c r="J1324" i="2" a="1"/>
  <c r="J1324" i="2" s="1"/>
  <c r="J1325" i="2" a="1"/>
  <c r="J1325" i="2" s="1"/>
  <c r="J1326" i="2" a="1"/>
  <c r="J1326" i="2"/>
  <c r="J1327" i="2" a="1"/>
  <c r="J1327" i="2" s="1"/>
  <c r="J1328" i="2" a="1"/>
  <c r="J1328" i="2" s="1"/>
  <c r="J1329" i="2" a="1"/>
  <c r="J1329" i="2" s="1"/>
  <c r="J1330" i="2" a="1"/>
  <c r="J1330" i="2" s="1"/>
  <c r="J1331" i="2" a="1"/>
  <c r="J1331" i="2" s="1"/>
  <c r="J1332" i="2" a="1"/>
  <c r="J1332" i="2" s="1"/>
  <c r="J1333" i="2" a="1"/>
  <c r="J1333" i="2" s="1"/>
  <c r="J1334" i="2" a="1"/>
  <c r="J1334" i="2" s="1"/>
  <c r="J1335" i="2" a="1"/>
  <c r="J1335" i="2" s="1"/>
  <c r="J1336" i="2" a="1"/>
  <c r="J1336" i="2" s="1"/>
  <c r="J1337" i="2" a="1"/>
  <c r="J1337" i="2" s="1"/>
  <c r="J1338" i="2" a="1"/>
  <c r="J1338" i="2" s="1"/>
  <c r="J1339" i="2" a="1"/>
  <c r="J1339" i="2" s="1"/>
  <c r="J1340" i="2" a="1"/>
  <c r="J1340" i="2" s="1"/>
  <c r="J1341" i="2" a="1"/>
  <c r="J1341" i="2" s="1"/>
  <c r="J1342" i="2" a="1"/>
  <c r="J1342" i="2" s="1"/>
  <c r="J1343" i="2" a="1"/>
  <c r="J1343" i="2" s="1"/>
  <c r="J1344" i="2" a="1"/>
  <c r="J1344" i="2" s="1"/>
  <c r="J1345" i="2" a="1"/>
  <c r="J1345" i="2" s="1"/>
  <c r="J1346" i="2" a="1"/>
  <c r="J1346" i="2" s="1"/>
  <c r="J1347" i="2" a="1"/>
  <c r="J1347" i="2" s="1"/>
  <c r="J1348" i="2" a="1"/>
  <c r="J1348" i="2" s="1"/>
  <c r="J1349" i="2" a="1"/>
  <c r="J1349" i="2" s="1"/>
  <c r="J1350" i="2" a="1"/>
  <c r="J1350" i="2" s="1"/>
  <c r="J1351" i="2" a="1"/>
  <c r="J1351" i="2" s="1"/>
  <c r="J1352" i="2" a="1"/>
  <c r="J1352" i="2" s="1"/>
  <c r="J1353" i="2" a="1"/>
  <c r="J1353" i="2" s="1"/>
  <c r="J1354" i="2" a="1"/>
  <c r="J1354" i="2" s="1"/>
  <c r="J1355" i="2" a="1"/>
  <c r="J1355" i="2" s="1"/>
  <c r="J1356" i="2" a="1"/>
  <c r="J1356" i="2" s="1"/>
  <c r="J1357" i="2" a="1"/>
  <c r="J1357" i="2"/>
  <c r="J1358" i="2" a="1"/>
  <c r="J1358" i="2" s="1"/>
  <c r="J1359" i="2" a="1"/>
  <c r="J1359" i="2" s="1"/>
  <c r="J1360" i="2" a="1"/>
  <c r="J1360" i="2" s="1"/>
  <c r="J1361" i="2" a="1"/>
  <c r="J1361" i="2"/>
  <c r="J1362" i="2" a="1"/>
  <c r="J1362" i="2"/>
  <c r="J1363" i="2" a="1"/>
  <c r="J1363" i="2" s="1"/>
  <c r="J1364" i="2" a="1"/>
  <c r="J1364" i="2" s="1"/>
  <c r="J1365" i="2" a="1"/>
  <c r="J1365" i="2" s="1"/>
  <c r="J1366" i="2" a="1"/>
  <c r="J1366" i="2"/>
  <c r="J1367" i="2" a="1"/>
  <c r="J1367" i="2"/>
  <c r="J1368" i="2" a="1"/>
  <c r="J1368" i="2" s="1"/>
  <c r="J1369" i="2" a="1"/>
  <c r="J1369" i="2" s="1"/>
  <c r="J1370" i="2" a="1"/>
  <c r="J1370" i="2" s="1"/>
  <c r="J1371" i="2" a="1"/>
  <c r="J1371" i="2" s="1"/>
  <c r="J1372" i="2" a="1"/>
  <c r="J1372" i="2" s="1"/>
  <c r="J1373" i="2" a="1"/>
  <c r="J1373" i="2" s="1"/>
  <c r="J1374" i="2" a="1"/>
  <c r="J1374" i="2"/>
  <c r="J1375" i="2" a="1"/>
  <c r="J1375" i="2" s="1"/>
  <c r="J1376" i="2" a="1"/>
  <c r="J1376" i="2" s="1"/>
  <c r="J1377" i="2" a="1"/>
  <c r="J1377" i="2" s="1"/>
  <c r="J1378" i="2" a="1"/>
  <c r="J1378" i="2" s="1"/>
  <c r="J1379" i="2" a="1"/>
  <c r="J1379" i="2"/>
  <c r="J1380" i="2" a="1"/>
  <c r="J1380" i="2" s="1"/>
  <c r="J1381" i="2" a="1"/>
  <c r="J1381" i="2" s="1"/>
  <c r="J1382" i="2" a="1"/>
  <c r="J1382" i="2" s="1"/>
  <c r="J1383" i="2" a="1"/>
  <c r="J1383" i="2" s="1"/>
  <c r="J1384" i="2" a="1"/>
  <c r="J1384" i="2" s="1"/>
  <c r="J1385" i="2" a="1"/>
  <c r="J1385" i="2" s="1"/>
  <c r="J1386" i="2" a="1"/>
  <c r="J1386" i="2" s="1"/>
  <c r="J1387" i="2" a="1"/>
  <c r="J1387" i="2" s="1"/>
  <c r="J1388" i="2" a="1"/>
  <c r="J1388" i="2" s="1"/>
  <c r="J1389" i="2" a="1"/>
  <c r="J1389" i="2" s="1"/>
  <c r="J1390" i="2" a="1"/>
  <c r="J1390" i="2" s="1"/>
  <c r="J1391" i="2" a="1"/>
  <c r="J1391" i="2" s="1"/>
  <c r="J1392" i="2" a="1"/>
  <c r="J1392" i="2" s="1"/>
  <c r="J1393" i="2" a="1"/>
  <c r="J1393" i="2" s="1"/>
  <c r="J1394" i="2" a="1"/>
  <c r="J1394" i="2" s="1"/>
  <c r="J1395" i="2" a="1"/>
  <c r="J1395" i="2" s="1"/>
  <c r="J1396" i="2" a="1"/>
  <c r="J1396" i="2" s="1"/>
  <c r="J1397" i="2" a="1"/>
  <c r="J1397" i="2" s="1"/>
  <c r="J1398" i="2" a="1"/>
  <c r="J1398" i="2" s="1"/>
  <c r="J1399" i="2" a="1"/>
  <c r="J1399" i="2" s="1"/>
  <c r="J1400" i="2" a="1"/>
  <c r="J1400" i="2" s="1"/>
  <c r="J1401" i="2" a="1"/>
  <c r="J1401" i="2" s="1"/>
  <c r="J1402" i="2" a="1"/>
  <c r="J1402" i="2" s="1"/>
  <c r="J1403" i="2" a="1"/>
  <c r="J1403" i="2" s="1"/>
  <c r="J1404" i="2" a="1"/>
  <c r="J1404" i="2" s="1"/>
  <c r="J1405" i="2" a="1"/>
  <c r="J1405" i="2" s="1"/>
  <c r="J1406" i="2" a="1"/>
  <c r="J1406" i="2" s="1"/>
  <c r="J1407" i="2" a="1"/>
  <c r="J1407" i="2" s="1"/>
  <c r="J1408" i="2" a="1"/>
  <c r="J1408" i="2" s="1"/>
  <c r="J1409" i="2" a="1"/>
  <c r="J1409" i="2" s="1"/>
  <c r="J1410" i="2" a="1"/>
  <c r="J1410" i="2" s="1"/>
  <c r="J1411" i="2" a="1"/>
  <c r="J1411" i="2" s="1"/>
  <c r="J1412" i="2" a="1"/>
  <c r="J1412" i="2" s="1"/>
  <c r="J1413" i="2" a="1"/>
  <c r="J1413" i="2" s="1"/>
  <c r="J1414" i="2" a="1"/>
  <c r="J1414" i="2" s="1"/>
  <c r="J1415" i="2" a="1"/>
  <c r="J1415" i="2" s="1"/>
  <c r="J1416" i="2" a="1"/>
  <c r="J1416" i="2" s="1"/>
  <c r="J1417" i="2" a="1"/>
  <c r="J1417" i="2" s="1"/>
  <c r="J1418" i="2" a="1"/>
  <c r="J1418" i="2" s="1"/>
  <c r="J1419" i="2" a="1"/>
  <c r="J1419" i="2" s="1"/>
  <c r="J1420" i="2" a="1"/>
  <c r="J1420" i="2" s="1"/>
  <c r="J1421" i="2" a="1"/>
  <c r="J1421" i="2"/>
  <c r="J1422" i="2" a="1"/>
  <c r="J1422" i="2" s="1"/>
  <c r="J1423" i="2" a="1"/>
  <c r="J1423" i="2" s="1"/>
  <c r="J1424" i="2" a="1"/>
  <c r="J1424" i="2" s="1"/>
  <c r="J1425" i="2" a="1"/>
  <c r="J1425" i="2" s="1"/>
  <c r="J1426" i="2" a="1"/>
  <c r="J1426" i="2" s="1"/>
  <c r="J1427" i="2" a="1"/>
  <c r="J1427" i="2" s="1"/>
  <c r="J1428" i="2" a="1"/>
  <c r="J1428" i="2" s="1"/>
  <c r="J1429" i="2" a="1"/>
  <c r="J1429" i="2" s="1"/>
  <c r="J1430" i="2" a="1"/>
  <c r="J1430" i="2" s="1"/>
  <c r="J1431" i="2" a="1"/>
  <c r="J1431" i="2" s="1"/>
  <c r="J1432" i="2" a="1"/>
  <c r="J1432" i="2" s="1"/>
  <c r="J1433" i="2" a="1"/>
  <c r="J1433" i="2" s="1"/>
  <c r="J1434" i="2" a="1"/>
  <c r="J1434" i="2" s="1"/>
  <c r="J1435" i="2" a="1"/>
  <c r="J1435" i="2"/>
  <c r="J1436" i="2" a="1"/>
  <c r="J1436" i="2" s="1"/>
  <c r="J1437" i="2" a="1"/>
  <c r="J1437" i="2" s="1"/>
  <c r="J1438" i="2" a="1"/>
  <c r="J1438" i="2" s="1"/>
  <c r="J1439" i="2" a="1"/>
  <c r="J1439" i="2" s="1"/>
  <c r="J1440" i="2" a="1"/>
  <c r="J1440" i="2" s="1"/>
  <c r="J1441" i="2" a="1"/>
  <c r="J1441" i="2" s="1"/>
  <c r="J1442" i="2" a="1"/>
  <c r="J1442" i="2" s="1"/>
  <c r="J1443" i="2" a="1"/>
  <c r="J1443" i="2" s="1"/>
  <c r="J1444" i="2" a="1"/>
  <c r="J1444" i="2" s="1"/>
  <c r="J1445" i="2" a="1"/>
  <c r="J1445" i="2" s="1"/>
  <c r="J1446" i="2" a="1"/>
  <c r="J1446" i="2" s="1"/>
  <c r="J1447" i="2" a="1"/>
  <c r="J1447" i="2" s="1"/>
  <c r="J1448" i="2" a="1"/>
  <c r="J1448" i="2" s="1"/>
  <c r="J1449" i="2" a="1"/>
  <c r="J1449" i="2" s="1"/>
  <c r="J1450" i="2" a="1"/>
  <c r="J1450" i="2" s="1"/>
  <c r="J1451" i="2" a="1"/>
  <c r="J1451" i="2" s="1"/>
  <c r="J1452" i="2" a="1"/>
  <c r="J1452" i="2" s="1"/>
  <c r="J1453" i="2" a="1"/>
  <c r="J1453" i="2" s="1"/>
  <c r="J1454" i="2" a="1"/>
  <c r="J1454" i="2" s="1"/>
  <c r="J1455" i="2" a="1"/>
  <c r="J1455" i="2" s="1"/>
  <c r="J1456" i="2" a="1"/>
  <c r="J1456" i="2" s="1"/>
  <c r="J1457" i="2" a="1"/>
  <c r="J1457" i="2" s="1"/>
  <c r="J1458" i="2" a="1"/>
  <c r="J1458" i="2"/>
  <c r="J1459" i="2" a="1"/>
  <c r="J1459" i="2" s="1"/>
  <c r="J1460" i="2" a="1"/>
  <c r="J1460" i="2" s="1"/>
  <c r="J1461" i="2" a="1"/>
  <c r="J1461" i="2" s="1"/>
  <c r="J1462" i="2" a="1"/>
  <c r="J1462" i="2" s="1"/>
  <c r="J1463" i="2" a="1"/>
  <c r="J1463" i="2" s="1"/>
  <c r="J1464" i="2" a="1"/>
  <c r="J1464" i="2" s="1"/>
  <c r="J1465" i="2" a="1"/>
  <c r="J1465" i="2" s="1"/>
  <c r="J1466" i="2" a="1"/>
  <c r="J1466" i="2" s="1"/>
  <c r="J1467" i="2" a="1"/>
  <c r="J1467" i="2" s="1"/>
  <c r="J1468" i="2" a="1"/>
  <c r="J1468" i="2" s="1"/>
  <c r="J1469" i="2" a="1"/>
  <c r="J1469" i="2" s="1"/>
  <c r="J1470" i="2" a="1"/>
  <c r="J1470" i="2" s="1"/>
  <c r="J1471" i="2" a="1"/>
  <c r="J1471" i="2" s="1"/>
  <c r="J1472" i="2" a="1"/>
  <c r="J1472" i="2" s="1"/>
  <c r="J1473" i="2" a="1"/>
  <c r="J1473" i="2"/>
  <c r="J1474" i="2" a="1"/>
  <c r="J1474" i="2" s="1"/>
  <c r="J1475" i="2" a="1"/>
  <c r="J1475" i="2" s="1"/>
  <c r="J1476" i="2" a="1"/>
  <c r="J1476" i="2" s="1"/>
  <c r="J1477" i="2" a="1"/>
  <c r="J1477" i="2" s="1"/>
  <c r="J1478" i="2" a="1"/>
  <c r="J1478" i="2" s="1"/>
  <c r="J1479" i="2" a="1"/>
  <c r="J1479" i="2"/>
  <c r="J1480" i="2" a="1"/>
  <c r="J1480" i="2" s="1"/>
  <c r="J1481" i="2" a="1"/>
  <c r="J1481" i="2" s="1"/>
  <c r="J1482" i="2" a="1"/>
  <c r="J1482" i="2" s="1"/>
  <c r="J1483" i="2" a="1"/>
  <c r="J1483" i="2" s="1"/>
  <c r="J1484" i="2" a="1"/>
  <c r="J1484" i="2" s="1"/>
  <c r="J1485" i="2" a="1"/>
  <c r="J1485" i="2" s="1"/>
  <c r="J1486" i="2" a="1"/>
  <c r="J1486" i="2" s="1"/>
  <c r="J1487" i="2" a="1"/>
  <c r="J1487" i="2" s="1"/>
  <c r="J1488" i="2" a="1"/>
  <c r="J1488" i="2" s="1"/>
  <c r="J1489" i="2" a="1"/>
  <c r="J1489" i="2" s="1"/>
  <c r="J1490" i="2" a="1"/>
  <c r="J1490" i="2" s="1"/>
  <c r="J1491" i="2" a="1"/>
  <c r="J1491" i="2" s="1"/>
  <c r="J1492" i="2" a="1"/>
  <c r="J1492" i="2" s="1"/>
  <c r="J1493" i="2" a="1"/>
  <c r="J1493" i="2" s="1"/>
  <c r="J1494" i="2" a="1"/>
  <c r="J1494" i="2" s="1"/>
  <c r="J1495" i="2" a="1"/>
  <c r="J1495" i="2" s="1"/>
  <c r="J1496" i="2" a="1"/>
  <c r="J1496" i="2" s="1"/>
  <c r="J1497" i="2" a="1"/>
  <c r="J1497" i="2" s="1"/>
  <c r="J1498" i="2" a="1"/>
  <c r="J1498" i="2" s="1"/>
  <c r="J1499" i="2" a="1"/>
  <c r="J1499" i="2"/>
  <c r="J1500" i="2" a="1"/>
  <c r="J1500" i="2" s="1"/>
  <c r="J1501" i="2" a="1"/>
  <c r="J1501" i="2"/>
  <c r="J1502" i="2" a="1"/>
  <c r="J1502" i="2" s="1"/>
  <c r="J1503" i="2" a="1"/>
  <c r="J1503" i="2" s="1"/>
  <c r="J1504" i="2" a="1"/>
  <c r="J1504" i="2" s="1"/>
  <c r="J1505" i="2" a="1"/>
  <c r="J1505" i="2" s="1"/>
  <c r="J1506" i="2" a="1"/>
  <c r="J1506" i="2" s="1"/>
  <c r="J1507" i="2" a="1"/>
  <c r="J1507" i="2" s="1"/>
  <c r="J1508" i="2" a="1"/>
  <c r="J1508" i="2" s="1"/>
  <c r="J1509" i="2" a="1"/>
  <c r="J1509" i="2" s="1"/>
  <c r="J1510" i="2" a="1"/>
  <c r="J1510" i="2" s="1"/>
  <c r="J1511" i="2" a="1"/>
  <c r="J1511" i="2" s="1"/>
  <c r="J1512" i="2" a="1"/>
  <c r="J1512" i="2" s="1"/>
  <c r="J1513" i="2" a="1"/>
  <c r="J1513" i="2" s="1"/>
  <c r="J1514" i="2" a="1"/>
  <c r="J1514" i="2" s="1"/>
  <c r="J1515" i="2" a="1"/>
  <c r="J1515" i="2" s="1"/>
  <c r="J1516" i="2" a="1"/>
  <c r="J1516" i="2" s="1"/>
  <c r="J1517" i="2" a="1"/>
  <c r="J1517" i="2" s="1"/>
  <c r="J1518" i="2" a="1"/>
  <c r="J1518" i="2" s="1"/>
  <c r="J1519" i="2" a="1"/>
  <c r="J1519" i="2" s="1"/>
  <c r="J1520" i="2" a="1"/>
  <c r="J1520" i="2" s="1"/>
  <c r="J1521" i="2" a="1"/>
  <c r="J1521" i="2" s="1"/>
  <c r="J1522" i="2" a="1"/>
  <c r="J1522" i="2"/>
  <c r="J1523" i="2" a="1"/>
  <c r="J1523" i="2" s="1"/>
  <c r="J1524" i="2" a="1"/>
  <c r="J1524" i="2" s="1"/>
  <c r="J1525" i="2" a="1"/>
  <c r="J1525" i="2" s="1"/>
  <c r="J1526" i="2" a="1"/>
  <c r="J1526" i="2" s="1"/>
  <c r="J1527" i="2" a="1"/>
  <c r="J1527" i="2" s="1"/>
  <c r="J1528" i="2" a="1"/>
  <c r="J1528" i="2" s="1"/>
  <c r="J1529" i="2" a="1"/>
  <c r="J1529" i="2" s="1"/>
  <c r="J1530" i="2" a="1"/>
  <c r="J1530" i="2" s="1"/>
  <c r="J1531" i="2" a="1"/>
  <c r="J1531" i="2" s="1"/>
  <c r="J1532" i="2" a="1"/>
  <c r="J1532" i="2" s="1"/>
  <c r="J1533" i="2" a="1"/>
  <c r="J1533" i="2" s="1"/>
  <c r="J1534" i="2" a="1"/>
  <c r="J1534" i="2" s="1"/>
  <c r="J1535" i="2" a="1"/>
  <c r="J1535" i="2" s="1"/>
  <c r="J1536" i="2" a="1"/>
  <c r="J1536" i="2" s="1"/>
  <c r="J1537" i="2" a="1"/>
  <c r="J1537" i="2" s="1"/>
  <c r="J1538" i="2" a="1"/>
  <c r="J1538" i="2" s="1"/>
  <c r="J1539" i="2" a="1"/>
  <c r="J1539" i="2" s="1"/>
  <c r="J1540" i="2" a="1"/>
  <c r="J1540" i="2" s="1"/>
  <c r="J1541" i="2" a="1"/>
  <c r="J1541" i="2" s="1"/>
  <c r="J1542" i="2" a="1"/>
  <c r="J1542" i="2" s="1"/>
  <c r="J1543" i="2" a="1"/>
  <c r="J1543" i="2" s="1"/>
  <c r="J1544" i="2" a="1"/>
  <c r="J1544" i="2" s="1"/>
  <c r="J1545" i="2" a="1"/>
  <c r="J1545" i="2"/>
  <c r="J1546" i="2" a="1"/>
  <c r="J1546" i="2" s="1"/>
  <c r="J1547" i="2" a="1"/>
  <c r="J1547" i="2" s="1"/>
  <c r="J1548" i="2" a="1"/>
  <c r="J1548" i="2" s="1"/>
  <c r="J1549" i="2" a="1"/>
  <c r="J1549" i="2" s="1"/>
  <c r="J1550" i="2" a="1"/>
  <c r="J1550" i="2" s="1"/>
  <c r="J1551" i="2" a="1"/>
  <c r="J1551" i="2" s="1"/>
  <c r="J1552" i="2" a="1"/>
  <c r="J1552" i="2" s="1"/>
  <c r="J1553" i="2" a="1"/>
  <c r="J1553" i="2" s="1"/>
  <c r="J1554" i="2" a="1"/>
  <c r="J1554" i="2" s="1"/>
  <c r="J1555" i="2" a="1"/>
  <c r="J1555" i="2" s="1"/>
  <c r="J1556" i="2" a="1"/>
  <c r="J1556" i="2" s="1"/>
  <c r="J1557" i="2" a="1"/>
  <c r="J1557" i="2" s="1"/>
  <c r="J1558" i="2" a="1"/>
  <c r="J1558" i="2" s="1"/>
  <c r="J1559" i="2" a="1"/>
  <c r="J1559" i="2" s="1"/>
  <c r="J1560" i="2" a="1"/>
  <c r="J1560" i="2" s="1"/>
  <c r="J1561" i="2" a="1"/>
  <c r="J1561" i="2" s="1"/>
  <c r="J1562" i="2" a="1"/>
  <c r="J1562" i="2" s="1"/>
  <c r="J1563" i="2" a="1"/>
  <c r="J1563" i="2" s="1"/>
  <c r="J1564" i="2" a="1"/>
  <c r="J1564" i="2" s="1"/>
  <c r="J1565" i="2" a="1"/>
  <c r="J1565" i="2" s="1"/>
  <c r="J1566" i="2" a="1"/>
  <c r="J1566" i="2"/>
  <c r="J1567" i="2" a="1"/>
  <c r="J1567" i="2" s="1"/>
  <c r="J1568" i="2" a="1"/>
  <c r="J1568" i="2" s="1"/>
  <c r="J1569" i="2" a="1"/>
  <c r="J1569" i="2" s="1"/>
  <c r="J1570" i="2" a="1"/>
  <c r="J1570" i="2" s="1"/>
  <c r="J1571" i="2" a="1"/>
  <c r="J1571" i="2" s="1"/>
  <c r="J1572" i="2" a="1"/>
  <c r="J1572" i="2" s="1"/>
  <c r="J1573" i="2" a="1"/>
  <c r="J1573" i="2"/>
  <c r="J1574" i="2" a="1"/>
  <c r="J1574" i="2" s="1"/>
  <c r="J1575" i="2" a="1"/>
  <c r="J1575" i="2" s="1"/>
  <c r="J1576" i="2" a="1"/>
  <c r="J1576" i="2" s="1"/>
  <c r="J1577" i="2" a="1"/>
  <c r="J1577" i="2" s="1"/>
  <c r="J1578" i="2" a="1"/>
  <c r="J1578" i="2" s="1"/>
  <c r="J1579" i="2" a="1"/>
  <c r="J1579" i="2" s="1"/>
  <c r="J1580" i="2" a="1"/>
  <c r="J1580" i="2" s="1"/>
  <c r="J1581" i="2" a="1"/>
  <c r="J1581" i="2" s="1"/>
  <c r="J1582" i="2" a="1"/>
  <c r="J1582" i="2" s="1"/>
  <c r="J1583" i="2" a="1"/>
  <c r="J1583" i="2" s="1"/>
  <c r="J1584" i="2" a="1"/>
  <c r="J1584" i="2" s="1"/>
  <c r="J1585" i="2" a="1"/>
  <c r="J1585" i="2"/>
  <c r="J1586" i="2" a="1"/>
  <c r="J1586" i="2" s="1"/>
  <c r="J1587" i="2" a="1"/>
  <c r="J1587" i="2" s="1"/>
  <c r="J1588" i="2" a="1"/>
  <c r="J1588" i="2" s="1"/>
  <c r="J1589" i="2" a="1"/>
  <c r="J1589" i="2" s="1"/>
  <c r="J1590" i="2" a="1"/>
  <c r="J1590" i="2" s="1"/>
  <c r="J1591" i="2" a="1"/>
  <c r="J1591" i="2" s="1"/>
  <c r="J1592" i="2" a="1"/>
  <c r="J1592" i="2" s="1"/>
  <c r="J1593" i="2" a="1"/>
  <c r="J1593" i="2" s="1"/>
  <c r="J1594" i="2" a="1"/>
  <c r="J1594" i="2" s="1"/>
  <c r="J1595" i="2" a="1"/>
  <c r="J1595" i="2" s="1"/>
  <c r="J1596" i="2" a="1"/>
  <c r="J1596" i="2" s="1"/>
  <c r="J1597" i="2" a="1"/>
  <c r="J1597" i="2" s="1"/>
  <c r="J1598" i="2" a="1"/>
  <c r="J1598" i="2" s="1"/>
  <c r="J1599" i="2" a="1"/>
  <c r="J1599" i="2" s="1"/>
  <c r="J1600" i="2" a="1"/>
  <c r="J1600" i="2" s="1"/>
  <c r="J1601" i="2" a="1"/>
  <c r="J1601" i="2" s="1"/>
  <c r="J1602" i="2" a="1"/>
  <c r="J1602" i="2" s="1"/>
  <c r="J1603" i="2" a="1"/>
  <c r="J1603" i="2" s="1"/>
  <c r="J1604" i="2" a="1"/>
  <c r="J1604" i="2" s="1"/>
  <c r="J1605" i="2" a="1"/>
  <c r="J1605" i="2" s="1"/>
  <c r="J1606" i="2" a="1"/>
  <c r="J1606" i="2" s="1"/>
  <c r="J1607" i="2" a="1"/>
  <c r="J1607" i="2" s="1"/>
  <c r="J1608" i="2" a="1"/>
  <c r="J1608" i="2" s="1"/>
  <c r="J1609" i="2" a="1"/>
  <c r="J1609" i="2" s="1"/>
  <c r="J1610" i="2" a="1"/>
  <c r="J1610" i="2" s="1"/>
  <c r="J1611" i="2" a="1"/>
  <c r="J1611" i="2" s="1"/>
  <c r="J1612" i="2" a="1"/>
  <c r="J1612" i="2" s="1"/>
  <c r="J1613" i="2" a="1"/>
  <c r="J1613" i="2" s="1"/>
  <c r="J1614" i="2" a="1"/>
  <c r="J1614" i="2" s="1"/>
  <c r="J1615" i="2" a="1"/>
  <c r="J1615" i="2" s="1"/>
  <c r="J1616" i="2" a="1"/>
  <c r="J1616" i="2" s="1"/>
  <c r="J1617" i="2" a="1"/>
  <c r="J1617" i="2" s="1"/>
  <c r="J1618" i="2" a="1"/>
  <c r="J1618" i="2" s="1"/>
  <c r="J1619" i="2" a="1"/>
  <c r="J1619" i="2" s="1"/>
  <c r="J1620" i="2" a="1"/>
  <c r="J1620" i="2" s="1"/>
  <c r="J1621" i="2" a="1"/>
  <c r="J1621" i="2" s="1"/>
  <c r="J1622" i="2" a="1"/>
  <c r="J1622" i="2" s="1"/>
  <c r="J1623" i="2" a="1"/>
  <c r="J1623" i="2" s="1"/>
  <c r="J1624" i="2" a="1"/>
  <c r="J1624" i="2" s="1"/>
  <c r="J1625" i="2" a="1"/>
  <c r="J1625" i="2" s="1"/>
  <c r="J1626" i="2" a="1"/>
  <c r="J1626" i="2" s="1"/>
  <c r="J1627" i="2" a="1"/>
  <c r="J1627" i="2" s="1"/>
  <c r="J1628" i="2" a="1"/>
  <c r="J1628" i="2" s="1"/>
  <c r="J1629" i="2" a="1"/>
  <c r="J1629" i="2"/>
  <c r="J1630" i="2" a="1"/>
  <c r="J1630" i="2" s="1"/>
  <c r="J1631" i="2" a="1"/>
  <c r="J1631" i="2" s="1"/>
  <c r="J1632" i="2" a="1"/>
  <c r="J1632" i="2" s="1"/>
  <c r="J1633" i="2" a="1"/>
  <c r="J1633" i="2" s="1"/>
  <c r="J1634" i="2" a="1"/>
  <c r="J1634" i="2" s="1"/>
  <c r="J1635" i="2" a="1"/>
  <c r="J1635" i="2" s="1"/>
  <c r="J1636" i="2" a="1"/>
  <c r="J1636" i="2" s="1"/>
  <c r="J1637" i="2" a="1"/>
  <c r="J1637" i="2" s="1"/>
  <c r="J1638" i="2" a="1"/>
  <c r="J1638" i="2" s="1"/>
  <c r="J1639" i="2" a="1"/>
  <c r="J1639" i="2" s="1"/>
  <c r="J1640" i="2" a="1"/>
  <c r="J1640" i="2" s="1"/>
  <c r="J1641" i="2" a="1"/>
  <c r="J1641" i="2" s="1"/>
  <c r="J1642" i="2" a="1"/>
  <c r="J1642" i="2" s="1"/>
  <c r="J1643" i="2" a="1"/>
  <c r="J1643" i="2" s="1"/>
  <c r="J1644" i="2" a="1"/>
  <c r="J1644" i="2" s="1"/>
  <c r="J1645" i="2" a="1"/>
  <c r="J1645" i="2" s="1"/>
  <c r="J1646" i="2" a="1"/>
  <c r="J1646" i="2" s="1"/>
  <c r="J1647" i="2" a="1"/>
  <c r="J1647" i="2" s="1"/>
  <c r="J1648" i="2" a="1"/>
  <c r="J1648" i="2" s="1"/>
  <c r="J1649" i="2" a="1"/>
  <c r="J1649" i="2" s="1"/>
  <c r="J1650" i="2" a="1"/>
  <c r="J1650" i="2" s="1"/>
  <c r="J1651" i="2" a="1"/>
  <c r="J1651" i="2" s="1"/>
  <c r="J1652" i="2" a="1"/>
  <c r="J1652" i="2" s="1"/>
  <c r="J1653" i="2" a="1"/>
  <c r="J1653" i="2" s="1"/>
  <c r="J1654" i="2" a="1"/>
  <c r="J1654" i="2" s="1"/>
  <c r="J1655" i="2" a="1"/>
  <c r="J1655" i="2" s="1"/>
  <c r="J1656" i="2" a="1"/>
  <c r="J1656" i="2" s="1"/>
  <c r="J1657" i="2" a="1"/>
  <c r="J1657" i="2" s="1"/>
  <c r="J1658" i="2" a="1"/>
  <c r="J1658" i="2"/>
  <c r="J1659" i="2" a="1"/>
  <c r="J1659" i="2" s="1"/>
  <c r="J1660" i="2" a="1"/>
  <c r="J1660" i="2" s="1"/>
  <c r="J1661" i="2" a="1"/>
  <c r="J1661" i="2" s="1"/>
  <c r="J1662" i="2" a="1"/>
  <c r="J1662" i="2" s="1"/>
  <c r="J1663" i="2" a="1"/>
  <c r="J1663" i="2" s="1"/>
  <c r="J1664" i="2" a="1"/>
  <c r="J1664" i="2" s="1"/>
  <c r="J1665" i="2" a="1"/>
  <c r="J1665" i="2" s="1"/>
  <c r="J1666" i="2" a="1"/>
  <c r="J1666" i="2" s="1"/>
  <c r="J1667" i="2" a="1"/>
  <c r="J1667" i="2" s="1"/>
  <c r="J1668" i="2" a="1"/>
  <c r="J1668" i="2" s="1"/>
  <c r="J1669" i="2" a="1"/>
  <c r="J1669" i="2" s="1"/>
  <c r="J1670" i="2" a="1"/>
  <c r="J1670" i="2" s="1"/>
  <c r="J1671" i="2" a="1"/>
  <c r="J1671" i="2" s="1"/>
  <c r="J1672" i="2" a="1"/>
  <c r="J1672" i="2" s="1"/>
  <c r="J1673" i="2" a="1"/>
  <c r="J1673" i="2" s="1"/>
  <c r="J1674" i="2" a="1"/>
  <c r="J1674" i="2" s="1"/>
  <c r="J1675" i="2" a="1"/>
  <c r="J1675" i="2" s="1"/>
  <c r="J1676" i="2" a="1"/>
  <c r="J1676" i="2" s="1"/>
  <c r="J1677" i="2" a="1"/>
  <c r="J1677" i="2" s="1"/>
  <c r="J1678" i="2" a="1"/>
  <c r="J1678" i="2" s="1"/>
  <c r="J1679" i="2" a="1"/>
  <c r="J1679" i="2" s="1"/>
  <c r="J1680" i="2" a="1"/>
  <c r="J1680" i="2" s="1"/>
  <c r="J1681" i="2" a="1"/>
  <c r="J1681" i="2" s="1"/>
  <c r="J1682" i="2" a="1"/>
  <c r="J1682" i="2" s="1"/>
  <c r="J1683" i="2" a="1"/>
  <c r="J1683" i="2" s="1"/>
  <c r="J1684" i="2" a="1"/>
  <c r="J1684" i="2" s="1"/>
  <c r="J1685" i="2" a="1"/>
  <c r="J1685" i="2" s="1"/>
  <c r="J1686" i="2" a="1"/>
  <c r="J1686" i="2" s="1"/>
  <c r="J1687" i="2" a="1"/>
  <c r="J1687" i="2" s="1"/>
  <c r="J1688" i="2" a="1"/>
  <c r="J1688" i="2"/>
  <c r="J1689" i="2" a="1"/>
  <c r="J1689" i="2" s="1"/>
  <c r="J1690" i="2" a="1"/>
  <c r="J1690" i="2" s="1"/>
  <c r="J1691" i="2" a="1"/>
  <c r="J1691" i="2" s="1"/>
  <c r="J1692" i="2" a="1"/>
  <c r="J1692" i="2" s="1"/>
  <c r="J1693" i="2" a="1"/>
  <c r="J1693" i="2" s="1"/>
  <c r="J1694" i="2" a="1"/>
  <c r="J1694" i="2" s="1"/>
  <c r="J1695" i="2" a="1"/>
  <c r="J1695" i="2" s="1"/>
  <c r="J1696" i="2" a="1"/>
  <c r="J1696" i="2" s="1"/>
  <c r="J1697" i="2" a="1"/>
  <c r="J1697" i="2" s="1"/>
  <c r="J1698" i="2" a="1"/>
  <c r="J1698" i="2" s="1"/>
  <c r="J1699" i="2" a="1"/>
  <c r="J1699" i="2" s="1"/>
  <c r="J1700" i="2" a="1"/>
  <c r="J1700" i="2" s="1"/>
  <c r="J1701" i="2" a="1"/>
  <c r="J1701" i="2" s="1"/>
  <c r="J1702" i="2" a="1"/>
  <c r="J1702" i="2" s="1"/>
  <c r="J1703" i="2" a="1"/>
  <c r="J1703" i="2" s="1"/>
  <c r="J1704" i="2" a="1"/>
  <c r="J1704" i="2" s="1"/>
  <c r="J1705" i="2" a="1"/>
  <c r="J1705" i="2" s="1"/>
  <c r="J1706" i="2" a="1"/>
  <c r="J1706" i="2" s="1"/>
  <c r="J1707" i="2" a="1"/>
  <c r="J1707" i="2" s="1"/>
  <c r="J1708" i="2" a="1"/>
  <c r="J1708" i="2" s="1"/>
  <c r="J1709" i="2" a="1"/>
  <c r="J1709" i="2" s="1"/>
  <c r="J1710" i="2" a="1"/>
  <c r="J1710" i="2"/>
  <c r="J1711" i="2" a="1"/>
  <c r="J1711" i="2" s="1"/>
  <c r="J1712" i="2" a="1"/>
  <c r="J1712" i="2" s="1"/>
  <c r="J1713" i="2" a="1"/>
  <c r="J1713" i="2" s="1"/>
  <c r="J1714" i="2" a="1"/>
  <c r="J1714" i="2" s="1"/>
  <c r="J1715" i="2" a="1"/>
  <c r="J1715" i="2" s="1"/>
  <c r="J1716" i="2" a="1"/>
  <c r="J1716" i="2" s="1"/>
  <c r="J1717" i="2" a="1"/>
  <c r="J1717" i="2"/>
  <c r="J1718" i="2" a="1"/>
  <c r="J1718" i="2" s="1"/>
  <c r="J1719" i="2" a="1"/>
  <c r="J1719" i="2" s="1"/>
  <c r="J1720" i="2" a="1"/>
  <c r="J1720" i="2" s="1"/>
  <c r="J1721" i="2" a="1"/>
  <c r="J1721" i="2" s="1"/>
  <c r="J1722" i="2" a="1"/>
  <c r="J1722" i="2" s="1"/>
  <c r="J1723" i="2" a="1"/>
  <c r="J1723" i="2" s="1"/>
  <c r="J1724" i="2" a="1"/>
  <c r="J1724" i="2"/>
  <c r="J1725" i="2" a="1"/>
  <c r="J1725" i="2" s="1"/>
  <c r="J1726" i="2" a="1"/>
  <c r="J1726" i="2" s="1"/>
  <c r="J1727" i="2" a="1"/>
  <c r="J1727" i="2" s="1"/>
  <c r="J1728" i="2" a="1"/>
  <c r="J1728" i="2" s="1"/>
  <c r="J1729" i="2" a="1"/>
  <c r="J1729" i="2" s="1"/>
  <c r="J1730" i="2" a="1"/>
  <c r="J1730" i="2" s="1"/>
  <c r="J1731" i="2" a="1"/>
  <c r="J1731" i="2" s="1"/>
  <c r="J1732" i="2" a="1"/>
  <c r="J1732" i="2" s="1"/>
  <c r="J1733" i="2" a="1"/>
  <c r="J1733" i="2" s="1"/>
  <c r="J1734" i="2" a="1"/>
  <c r="J1734" i="2" s="1"/>
  <c r="J1735" i="2" a="1"/>
  <c r="J1735" i="2" s="1"/>
  <c r="J1736" i="2" a="1"/>
  <c r="J1736" i="2" s="1"/>
  <c r="J1737" i="2" a="1"/>
  <c r="J1737" i="2" s="1"/>
  <c r="J1738" i="2" a="1"/>
  <c r="J1738" i="2"/>
  <c r="J1739" i="2" a="1"/>
  <c r="J1739" i="2" s="1"/>
  <c r="J1740" i="2" a="1"/>
  <c r="J1740" i="2" s="1"/>
  <c r="J1741" i="2" a="1"/>
  <c r="J1741" i="2"/>
  <c r="J1742" i="2" a="1"/>
  <c r="J1742" i="2" s="1"/>
  <c r="J1743" i="2" a="1"/>
  <c r="J1743" i="2" s="1"/>
  <c r="J1744" i="2" a="1"/>
  <c r="J1744" i="2" s="1"/>
  <c r="J1745" i="2" a="1"/>
  <c r="J1745" i="2" s="1"/>
  <c r="J1746" i="2" a="1"/>
  <c r="J1746" i="2" s="1"/>
  <c r="J1747" i="2" a="1"/>
  <c r="J1747" i="2" s="1"/>
  <c r="J1748" i="2" a="1"/>
  <c r="J1748" i="2" s="1"/>
  <c r="J1749" i="2" a="1"/>
  <c r="J1749" i="2" s="1"/>
  <c r="J1750" i="2" a="1"/>
  <c r="J1750" i="2" s="1"/>
  <c r="J1751" i="2" a="1"/>
  <c r="J1751" i="2" s="1"/>
  <c r="J1752" i="2" a="1"/>
  <c r="J1752" i="2" s="1"/>
  <c r="J1753" i="2" a="1"/>
  <c r="J1753" i="2" s="1"/>
  <c r="J1754" i="2" a="1"/>
  <c r="J1754" i="2" s="1"/>
  <c r="J1755" i="2" a="1"/>
  <c r="J1755" i="2" s="1"/>
  <c r="J1756" i="2" a="1"/>
  <c r="J1756" i="2"/>
  <c r="J1757" i="2" a="1"/>
  <c r="J1757" i="2" s="1"/>
  <c r="J1758" i="2" a="1"/>
  <c r="J1758" i="2" s="1"/>
  <c r="J1759" i="2" a="1"/>
  <c r="J1759" i="2" s="1"/>
  <c r="J1760" i="2" a="1"/>
  <c r="J1760" i="2" s="1"/>
  <c r="J1761" i="2" a="1"/>
  <c r="J1761" i="2" s="1"/>
  <c r="J1762" i="2" a="1"/>
  <c r="J1762" i="2" s="1"/>
  <c r="J1763" i="2" a="1"/>
  <c r="J1763" i="2" s="1"/>
  <c r="J1764" i="2" a="1"/>
  <c r="J1764" i="2" s="1"/>
  <c r="J1765" i="2" a="1"/>
  <c r="J1765" i="2" s="1"/>
  <c r="J1766" i="2" a="1"/>
  <c r="J1766" i="2" s="1"/>
  <c r="J1767" i="2" a="1"/>
  <c r="J1767" i="2" s="1"/>
  <c r="J1768" i="2" a="1"/>
  <c r="J1768" i="2" s="1"/>
  <c r="J1769" i="2" a="1"/>
  <c r="J1769" i="2" s="1"/>
  <c r="J1770" i="2" a="1"/>
  <c r="J1770" i="2" s="1"/>
  <c r="J1771" i="2" a="1"/>
  <c r="J1771" i="2" s="1"/>
  <c r="J1772" i="2" a="1"/>
  <c r="J1772" i="2" s="1"/>
  <c r="J1773" i="2" a="1"/>
  <c r="J1773" i="2" s="1"/>
  <c r="J1774" i="2" a="1"/>
  <c r="J1774" i="2" s="1"/>
  <c r="J1775" i="2" a="1"/>
  <c r="J1775" i="2" s="1"/>
  <c r="J1776" i="2" a="1"/>
  <c r="J1776" i="2" s="1"/>
  <c r="J1777" i="2" a="1"/>
  <c r="J1777" i="2" s="1"/>
  <c r="J1778" i="2" a="1"/>
  <c r="J1778" i="2" s="1"/>
  <c r="J1779" i="2" a="1"/>
  <c r="J1779" i="2" s="1"/>
  <c r="J1780" i="2" a="1"/>
  <c r="J1780" i="2" s="1"/>
  <c r="J1781" i="2" a="1"/>
  <c r="J1781" i="2" s="1"/>
  <c r="J1782" i="2" a="1"/>
  <c r="J1782" i="2" s="1"/>
  <c r="J1783" i="2" a="1"/>
  <c r="J1783" i="2" s="1"/>
  <c r="J1784" i="2" a="1"/>
  <c r="J1784" i="2"/>
  <c r="J1785" i="2" a="1"/>
  <c r="J1785" i="2" s="1"/>
  <c r="J1786" i="2" a="1"/>
  <c r="J1786" i="2" s="1"/>
  <c r="J1787" i="2" a="1"/>
  <c r="J1787" i="2" s="1"/>
  <c r="J1788" i="2" a="1"/>
  <c r="J1788" i="2" s="1"/>
  <c r="J1789" i="2" a="1"/>
  <c r="J1789" i="2"/>
  <c r="J1790" i="2" a="1"/>
  <c r="J1790" i="2" s="1"/>
  <c r="J1791" i="2" a="1"/>
  <c r="J1791" i="2" s="1"/>
  <c r="J1792" i="2" a="1"/>
  <c r="J1792" i="2" s="1"/>
  <c r="J1793" i="2" a="1"/>
  <c r="J1793" i="2" s="1"/>
  <c r="J1794" i="2" a="1"/>
  <c r="J1794" i="2" s="1"/>
  <c r="J1795" i="2" a="1"/>
  <c r="J1795" i="2" s="1"/>
  <c r="J1796" i="2" a="1"/>
  <c r="J1796" i="2" s="1"/>
  <c r="J1797" i="2" a="1"/>
  <c r="J1797" i="2"/>
  <c r="J1798" i="2" a="1"/>
  <c r="J1798" i="2"/>
  <c r="J1799" i="2" a="1"/>
  <c r="J1799" i="2" s="1"/>
  <c r="J1800" i="2" a="1"/>
  <c r="J1800" i="2" s="1"/>
  <c r="J1801" i="2" a="1"/>
  <c r="J1801" i="2" s="1"/>
  <c r="J1802" i="2" a="1"/>
  <c r="J1802" i="2" s="1"/>
  <c r="J1803" i="2" a="1"/>
  <c r="J1803" i="2" s="1"/>
  <c r="J1804" i="2" a="1"/>
  <c r="J1804" i="2"/>
  <c r="J1805" i="2" a="1"/>
  <c r="J1805" i="2" s="1"/>
  <c r="J1806" i="2" a="1"/>
  <c r="J1806" i="2" s="1"/>
  <c r="J1807" i="2" a="1"/>
  <c r="J1807" i="2" s="1"/>
  <c r="J1808" i="2" a="1"/>
  <c r="J1808" i="2" s="1"/>
  <c r="J1809" i="2" a="1"/>
  <c r="J1809" i="2"/>
  <c r="J1810" i="2" a="1"/>
  <c r="J1810" i="2" s="1"/>
  <c r="J1811" i="2" a="1"/>
  <c r="J1811" i="2" s="1"/>
  <c r="J1812" i="2" a="1"/>
  <c r="J1812" i="2" s="1"/>
  <c r="J1813" i="2" a="1"/>
  <c r="J1813" i="2" s="1"/>
  <c r="J1814" i="2" a="1"/>
  <c r="J1814" i="2" s="1"/>
  <c r="J1815" i="2" a="1"/>
  <c r="J1815" i="2" s="1"/>
  <c r="J1816" i="2" a="1"/>
  <c r="J1816" i="2" s="1"/>
  <c r="J1817" i="2" a="1"/>
  <c r="J1817" i="2" s="1"/>
  <c r="J1818" i="2" a="1"/>
  <c r="J1818" i="2" s="1"/>
  <c r="J1819" i="2" a="1"/>
  <c r="J1819" i="2" s="1"/>
  <c r="J1820" i="2" a="1"/>
  <c r="J1820" i="2" s="1"/>
  <c r="J1821" i="2" a="1"/>
  <c r="J1821" i="2" s="1"/>
  <c r="J1822" i="2" a="1"/>
  <c r="J1822" i="2" s="1"/>
  <c r="J1823" i="2" a="1"/>
  <c r="J1823" i="2" s="1"/>
  <c r="J1824" i="2" a="1"/>
  <c r="J1824" i="2" s="1"/>
  <c r="J1825" i="2" a="1"/>
  <c r="J1825" i="2" s="1"/>
  <c r="J1826" i="2" a="1"/>
  <c r="J1826" i="2" s="1"/>
  <c r="J1827" i="2" a="1"/>
  <c r="J1827" i="2" s="1"/>
  <c r="J1828" i="2" a="1"/>
  <c r="J1828" i="2" s="1"/>
  <c r="J1829" i="2" a="1"/>
  <c r="J1829" i="2" s="1"/>
  <c r="J1830" i="2" a="1"/>
  <c r="J1830" i="2"/>
  <c r="J1831" i="2" a="1"/>
  <c r="J1831" i="2" s="1"/>
  <c r="J1832" i="2" a="1"/>
  <c r="J1832" i="2" s="1"/>
  <c r="J1833" i="2" a="1"/>
  <c r="J1833" i="2" s="1"/>
  <c r="J1834" i="2" a="1"/>
  <c r="J1834" i="2" s="1"/>
  <c r="J1835" i="2" a="1"/>
  <c r="J1835" i="2" s="1"/>
  <c r="J1836" i="2" a="1"/>
  <c r="J1836" i="2" s="1"/>
  <c r="J1837" i="2" a="1"/>
  <c r="J1837" i="2" s="1"/>
  <c r="J1838" i="2" a="1"/>
  <c r="J1838" i="2" s="1"/>
  <c r="J1839" i="2" a="1"/>
  <c r="J1839" i="2" s="1"/>
  <c r="J1840" i="2" a="1"/>
  <c r="J1840" i="2" s="1"/>
  <c r="J1841" i="2" a="1"/>
  <c r="J1841" i="2" s="1"/>
  <c r="J1842" i="2" a="1"/>
  <c r="J1842" i="2" s="1"/>
  <c r="J1843" i="2" a="1"/>
  <c r="J1843" i="2" s="1"/>
  <c r="J1844" i="2" a="1"/>
  <c r="J1844" i="2" s="1"/>
  <c r="J1845" i="2" a="1"/>
  <c r="J1845" i="2" s="1"/>
  <c r="J1846" i="2" a="1"/>
  <c r="J1846" i="2" s="1"/>
  <c r="J1847" i="2" a="1"/>
  <c r="J1847" i="2" s="1"/>
  <c r="J1848" i="2" a="1"/>
  <c r="J1848" i="2"/>
  <c r="J1849" i="2" a="1"/>
  <c r="J1849" i="2" s="1"/>
  <c r="J1850" i="2" a="1"/>
  <c r="J1850" i="2" s="1"/>
  <c r="J1851" i="2" a="1"/>
  <c r="J1851" i="2" s="1"/>
  <c r="J1852" i="2" a="1"/>
  <c r="J1852" i="2" s="1"/>
  <c r="J1853" i="2" a="1"/>
  <c r="J1853" i="2" s="1"/>
  <c r="J1854" i="2" a="1"/>
  <c r="J1854" i="2" s="1"/>
  <c r="J1855" i="2" a="1"/>
  <c r="J1855" i="2" s="1"/>
  <c r="J1856" i="2" a="1"/>
  <c r="J1856" i="2" s="1"/>
  <c r="J1857" i="2" a="1"/>
  <c r="J1857" i="2" s="1"/>
  <c r="J1858" i="2" a="1"/>
  <c r="J1858" i="2" s="1"/>
  <c r="J1859" i="2" a="1"/>
  <c r="J1859" i="2" s="1"/>
  <c r="J1860" i="2" a="1"/>
  <c r="J1860" i="2" s="1"/>
  <c r="J1861" i="2" a="1"/>
  <c r="J1861" i="2" s="1"/>
  <c r="J1862" i="2" a="1"/>
  <c r="J1862" i="2" s="1"/>
  <c r="J1863" i="2" a="1"/>
  <c r="J1863" i="2" s="1"/>
  <c r="J1864" i="2" a="1"/>
  <c r="J1864" i="2" s="1"/>
  <c r="J1865" i="2" a="1"/>
  <c r="J1865" i="2" s="1"/>
  <c r="J1866" i="2" a="1"/>
  <c r="J1866" i="2" s="1"/>
  <c r="J1867" i="2" a="1"/>
  <c r="J1867" i="2" s="1"/>
  <c r="J1868" i="2" a="1"/>
  <c r="J1868" i="2" s="1"/>
  <c r="J1869" i="2" a="1"/>
  <c r="J1869" i="2" s="1"/>
  <c r="J1870" i="2" a="1"/>
  <c r="J1870" i="2"/>
  <c r="J1871" i="2" a="1"/>
  <c r="J1871" i="2" s="1"/>
  <c r="J1872" i="2" a="1"/>
  <c r="J1872" i="2" s="1"/>
  <c r="J1873" i="2" a="1"/>
  <c r="J1873" i="2" s="1"/>
  <c r="J1874" i="2" a="1"/>
  <c r="J1874" i="2" s="1"/>
  <c r="J1875" i="2" a="1"/>
  <c r="J1875" i="2" s="1"/>
  <c r="J1876" i="2" a="1"/>
  <c r="J1876" i="2" s="1"/>
  <c r="J1877" i="2" a="1"/>
  <c r="J1877" i="2" s="1"/>
  <c r="J1878" i="2" a="1"/>
  <c r="J1878" i="2" s="1"/>
  <c r="J1879" i="2" a="1"/>
  <c r="J1879" i="2" s="1"/>
  <c r="J1880" i="2" a="1"/>
  <c r="J1880" i="2" s="1"/>
  <c r="J1881" i="2" a="1"/>
  <c r="J1881" i="2" s="1"/>
  <c r="J1882" i="2" a="1"/>
  <c r="J1882" i="2" s="1"/>
  <c r="J1883" i="2" a="1"/>
  <c r="J1883" i="2" s="1"/>
  <c r="J1884" i="2" a="1"/>
  <c r="J1884" i="2"/>
  <c r="J1885" i="2" a="1"/>
  <c r="J1885" i="2" s="1"/>
  <c r="J1886" i="2" a="1"/>
  <c r="J1886" i="2" s="1"/>
  <c r="J1887" i="2" a="1"/>
  <c r="J1887" i="2" s="1"/>
  <c r="J1888" i="2" a="1"/>
  <c r="J1888" i="2" s="1"/>
  <c r="J1889" i="2" a="1"/>
  <c r="J1889" i="2" s="1"/>
  <c r="J1890" i="2" a="1"/>
  <c r="J1890" i="2"/>
  <c r="J1891" i="2" a="1"/>
  <c r="J1891" i="2" s="1"/>
  <c r="J1892" i="2" a="1"/>
  <c r="J1892" i="2" s="1"/>
  <c r="J1893" i="2" a="1"/>
  <c r="J1893" i="2" s="1"/>
  <c r="J1894" i="2" a="1"/>
  <c r="J1894" i="2" s="1"/>
  <c r="J1895" i="2" a="1"/>
  <c r="J1895" i="2" s="1"/>
  <c r="J1896" i="2" a="1"/>
  <c r="J1896" i="2"/>
  <c r="J1897" i="2" a="1"/>
  <c r="J1897" i="2" s="1"/>
  <c r="J1898" i="2" a="1"/>
  <c r="J1898" i="2" s="1"/>
  <c r="J1899" i="2" a="1"/>
  <c r="J1899" i="2" s="1"/>
  <c r="J1900" i="2" a="1"/>
  <c r="J1900" i="2" s="1"/>
  <c r="J1901" i="2" a="1"/>
  <c r="J1901" i="2" s="1"/>
  <c r="J1902" i="2" a="1"/>
  <c r="J1902" i="2" s="1"/>
  <c r="J1903" i="2" a="1"/>
  <c r="J1903" i="2" s="1"/>
  <c r="J1904" i="2" a="1"/>
  <c r="J1904" i="2" s="1"/>
  <c r="J1905" i="2" a="1"/>
  <c r="J1905" i="2" s="1"/>
  <c r="J1906" i="2" a="1"/>
  <c r="J1906" i="2" s="1"/>
  <c r="J1907" i="2" a="1"/>
  <c r="J1907" i="2" s="1"/>
  <c r="J1908" i="2" a="1"/>
  <c r="J1908" i="2" s="1"/>
  <c r="J1909" i="2" a="1"/>
  <c r="J1909" i="2" s="1"/>
  <c r="J1910" i="2" a="1"/>
  <c r="J1910" i="2" s="1"/>
  <c r="J1911" i="2" a="1"/>
  <c r="J1911" i="2" s="1"/>
  <c r="J1912" i="2" a="1"/>
  <c r="J1912" i="2" s="1"/>
  <c r="J1913" i="2" a="1"/>
  <c r="J1913" i="2" s="1"/>
  <c r="J1914" i="2" a="1"/>
  <c r="J1914" i="2" s="1"/>
  <c r="J1915" i="2" a="1"/>
  <c r="J1915" i="2" s="1"/>
  <c r="J1916" i="2" a="1"/>
  <c r="J1916" i="2" s="1"/>
  <c r="J1917" i="2" a="1"/>
  <c r="J1917" i="2" s="1"/>
  <c r="J1918" i="2" a="1"/>
  <c r="J1918" i="2" s="1"/>
  <c r="J1919" i="2" a="1"/>
  <c r="J1919" i="2" s="1"/>
  <c r="J1920" i="2" a="1"/>
  <c r="J1920" i="2" s="1"/>
  <c r="J1921" i="2" a="1"/>
  <c r="J1921" i="2" s="1"/>
  <c r="J1922" i="2" a="1"/>
  <c r="J1922" i="2" s="1"/>
  <c r="J1923" i="2" a="1"/>
  <c r="J1923" i="2" s="1"/>
  <c r="J1924" i="2" a="1"/>
  <c r="J1924" i="2" s="1"/>
  <c r="J1925" i="2" a="1"/>
  <c r="J1925" i="2" s="1"/>
  <c r="J1926" i="2" a="1"/>
  <c r="J1926" i="2" s="1"/>
  <c r="J1927" i="2" a="1"/>
  <c r="J1927" i="2" s="1"/>
  <c r="J1928" i="2" a="1"/>
  <c r="J1928" i="2" s="1"/>
  <c r="J1929" i="2" a="1"/>
  <c r="J1929" i="2" s="1"/>
  <c r="J1930" i="2" a="1"/>
  <c r="J1930" i="2" s="1"/>
  <c r="J1931" i="2" a="1"/>
  <c r="J1931" i="2" s="1"/>
  <c r="J1932" i="2" a="1"/>
  <c r="J1932" i="2" s="1"/>
  <c r="J1933" i="2" a="1"/>
  <c r="J1933" i="2" s="1"/>
  <c r="J1934" i="2" a="1"/>
  <c r="J1934" i="2" s="1"/>
  <c r="J1935" i="2" a="1"/>
  <c r="J1935" i="2" s="1"/>
  <c r="J1936" i="2" a="1"/>
  <c r="J1936" i="2" s="1"/>
  <c r="J1937" i="2" a="1"/>
  <c r="J1937" i="2" s="1"/>
  <c r="J1938" i="2" a="1"/>
  <c r="J1938" i="2" s="1"/>
  <c r="J1939" i="2" a="1"/>
  <c r="J1939" i="2" s="1"/>
  <c r="J1940" i="2" a="1"/>
  <c r="J1940" i="2" s="1"/>
  <c r="J1941" i="2" a="1"/>
  <c r="J1941" i="2" s="1"/>
  <c r="J1942" i="2" a="1"/>
  <c r="J1942" i="2" s="1"/>
  <c r="J1943" i="2" a="1"/>
  <c r="J1943" i="2" s="1"/>
  <c r="J1944" i="2" a="1"/>
  <c r="J1944" i="2" s="1"/>
  <c r="J1945" i="2" a="1"/>
  <c r="J1945" i="2" s="1"/>
  <c r="J1946" i="2" a="1"/>
  <c r="J1946" i="2" s="1"/>
  <c r="J1947" i="2" a="1"/>
  <c r="J1947" i="2" s="1"/>
  <c r="J1948" i="2" a="1"/>
  <c r="J1948" i="2" s="1"/>
  <c r="J1949" i="2" a="1"/>
  <c r="J1949" i="2" s="1"/>
  <c r="J1950" i="2" a="1"/>
  <c r="J1950" i="2" s="1"/>
  <c r="J1951" i="2" a="1"/>
  <c r="J1951" i="2" s="1"/>
  <c r="J1952" i="2" a="1"/>
  <c r="J1952" i="2" s="1"/>
  <c r="J1953" i="2" a="1"/>
  <c r="J1953" i="2" s="1"/>
  <c r="J1954" i="2" a="1"/>
  <c r="J1954" i="2" s="1"/>
  <c r="J1955" i="2" a="1"/>
  <c r="J1955" i="2" s="1"/>
  <c r="J1956" i="2" a="1"/>
  <c r="J1956" i="2" s="1"/>
  <c r="J1957" i="2" a="1"/>
  <c r="J1957" i="2" s="1"/>
  <c r="J1958" i="2" a="1"/>
  <c r="J1958" i="2" s="1"/>
  <c r="J1959" i="2" a="1"/>
  <c r="J1959" i="2" s="1"/>
  <c r="J1960" i="2" a="1"/>
  <c r="J1960" i="2" s="1"/>
  <c r="J1961" i="2" a="1"/>
  <c r="J1961" i="2" s="1"/>
  <c r="J1962" i="2" a="1"/>
  <c r="J1962" i="2" s="1"/>
  <c r="J1963" i="2" a="1"/>
  <c r="J1963" i="2" s="1"/>
  <c r="J1964" i="2" a="1"/>
  <c r="J1964" i="2" s="1"/>
  <c r="J1965" i="2" a="1"/>
  <c r="J1965" i="2" s="1"/>
  <c r="J1966" i="2" a="1"/>
  <c r="J1966" i="2"/>
  <c r="J1967" i="2" a="1"/>
  <c r="J1967" i="2" s="1"/>
  <c r="J1968" i="2" a="1"/>
  <c r="J1968" i="2" s="1"/>
  <c r="J1969" i="2" a="1"/>
  <c r="J1969" i="2" s="1"/>
  <c r="J1970" i="2" a="1"/>
  <c r="J1970" i="2" s="1"/>
  <c r="J1971" i="2" a="1"/>
  <c r="J1971" i="2" s="1"/>
  <c r="J1972" i="2" a="1"/>
  <c r="J1972" i="2" s="1"/>
  <c r="J1973" i="2" a="1"/>
  <c r="J1973" i="2" s="1"/>
  <c r="J1974" i="2" a="1"/>
  <c r="J1974" i="2" s="1"/>
  <c r="J1975" i="2" a="1"/>
  <c r="J1975" i="2" s="1"/>
  <c r="J1976" i="2" a="1"/>
  <c r="J1976" i="2" s="1"/>
  <c r="J1977" i="2" a="1"/>
  <c r="J1977" i="2" s="1"/>
  <c r="J1978" i="2" a="1"/>
  <c r="J1978" i="2" s="1"/>
  <c r="J1979" i="2" a="1"/>
  <c r="J1979" i="2" s="1"/>
  <c r="J1980" i="2" a="1"/>
  <c r="J1980" i="2"/>
  <c r="J1981" i="2" a="1"/>
  <c r="J1981" i="2" s="1"/>
  <c r="J1982" i="2" a="1"/>
  <c r="J1982" i="2" s="1"/>
  <c r="J1983" i="2" a="1"/>
  <c r="J1983" i="2" s="1"/>
  <c r="J1984" i="2" a="1"/>
  <c r="J1984" i="2" s="1"/>
  <c r="J1985" i="2" a="1"/>
  <c r="J1985" i="2"/>
  <c r="J1986" i="2" a="1"/>
  <c r="J1986" i="2" s="1"/>
  <c r="J1987" i="2" a="1"/>
  <c r="J1987" i="2" s="1"/>
  <c r="J1988" i="2" a="1"/>
  <c r="J1988" i="2" s="1"/>
  <c r="J1989" i="2" a="1"/>
  <c r="J1989" i="2" s="1"/>
  <c r="J1990" i="2" a="1"/>
  <c r="J1990" i="2" s="1"/>
  <c r="J1991" i="2" a="1"/>
  <c r="J1991" i="2" s="1"/>
  <c r="J1992" i="2" a="1"/>
  <c r="J1992" i="2" s="1"/>
  <c r="J1993" i="2" a="1"/>
  <c r="J1993" i="2" s="1"/>
  <c r="J1994" i="2" a="1"/>
  <c r="J1994" i="2" s="1"/>
  <c r="J1995" i="2" a="1"/>
  <c r="J1995" i="2" s="1"/>
  <c r="J1996" i="2" a="1"/>
  <c r="J1996" i="2" s="1"/>
  <c r="J1997" i="2" a="1"/>
  <c r="J1997" i="2" s="1"/>
  <c r="J1998" i="2" a="1"/>
  <c r="J1998" i="2" s="1"/>
  <c r="J1999" i="2" a="1"/>
  <c r="J1999" i="2" s="1"/>
  <c r="J2000" i="2" a="1"/>
  <c r="J2000" i="2"/>
  <c r="J2001" i="2" a="1"/>
  <c r="J2001" i="2" s="1"/>
  <c r="J2002" i="2" a="1"/>
  <c r="J2002" i="2" s="1"/>
  <c r="J2003" i="2" a="1"/>
  <c r="J2003" i="2" s="1"/>
  <c r="J2004" i="2" a="1"/>
  <c r="J2004" i="2" s="1"/>
  <c r="J2005" i="2" a="1"/>
  <c r="J2005" i="2" s="1"/>
  <c r="J2006" i="2" a="1"/>
  <c r="J2006" i="2" s="1"/>
  <c r="J2007" i="2" a="1"/>
  <c r="J2007" i="2" s="1"/>
  <c r="J2008" i="2" a="1"/>
  <c r="J2008" i="2" s="1"/>
  <c r="J2009" i="2" a="1"/>
  <c r="J2009" i="2" s="1"/>
  <c r="J2010" i="2" a="1"/>
  <c r="J2010" i="2" s="1"/>
  <c r="J2011" i="2" a="1"/>
  <c r="J2011" i="2" s="1"/>
  <c r="J2012" i="2" a="1"/>
  <c r="J2012" i="2" s="1"/>
  <c r="J2013" i="2" a="1"/>
  <c r="J2013" i="2" s="1"/>
  <c r="J2014" i="2" a="1"/>
  <c r="J2014" i="2" s="1"/>
  <c r="J2015" i="2" a="1"/>
  <c r="J2015" i="2" s="1"/>
  <c r="J2016" i="2" a="1"/>
  <c r="J2016" i="2" s="1"/>
  <c r="J2017" i="2" a="1"/>
  <c r="J2017" i="2" s="1"/>
  <c r="J2018" i="2" a="1"/>
  <c r="J2018" i="2" s="1"/>
  <c r="J2019" i="2" a="1"/>
  <c r="J2019" i="2" s="1"/>
  <c r="J2020" i="2" a="1"/>
  <c r="J2020" i="2" s="1"/>
  <c r="J2021" i="2" a="1"/>
  <c r="J2021" i="2" s="1"/>
  <c r="J2022" i="2" a="1"/>
  <c r="J2022" i="2" s="1"/>
  <c r="J2023" i="2" a="1"/>
  <c r="J2023" i="2" s="1"/>
  <c r="J2024" i="2" a="1"/>
  <c r="J2024" i="2" s="1"/>
  <c r="J2025" i="2" a="1"/>
  <c r="J2025" i="2" s="1"/>
  <c r="J2026" i="2" a="1"/>
  <c r="J2026" i="2" s="1"/>
  <c r="J2027" i="2" a="1"/>
  <c r="J2027" i="2" s="1"/>
  <c r="J2028" i="2" a="1"/>
  <c r="J2028" i="2" s="1"/>
  <c r="J2029" i="2" a="1"/>
  <c r="J2029" i="2" s="1"/>
  <c r="J2030" i="2" a="1"/>
  <c r="J2030" i="2" s="1"/>
  <c r="J2031" i="2" a="1"/>
  <c r="J2031" i="2" s="1"/>
  <c r="J2032" i="2" a="1"/>
  <c r="J2032" i="2" s="1"/>
  <c r="J2033" i="2" a="1"/>
  <c r="J2033" i="2" s="1"/>
  <c r="J2034" i="2" a="1"/>
  <c r="J2034" i="2" s="1"/>
  <c r="J2035" i="2" a="1"/>
  <c r="J2035" i="2" s="1"/>
  <c r="J2036" i="2" a="1"/>
  <c r="J2036" i="2" s="1"/>
  <c r="J2037" i="2" a="1"/>
  <c r="J2037" i="2" s="1"/>
  <c r="J2038" i="2" a="1"/>
  <c r="J2038" i="2" s="1"/>
  <c r="J2039" i="2" a="1"/>
  <c r="J2039" i="2" s="1"/>
  <c r="J2040" i="2" a="1"/>
  <c r="J2040" i="2"/>
  <c r="J2041" i="2" a="1"/>
  <c r="J2041" i="2" s="1"/>
  <c r="J2042" i="2" a="1"/>
  <c r="J2042" i="2" s="1"/>
  <c r="J2043" i="2" a="1"/>
  <c r="J2043" i="2" s="1"/>
  <c r="J2044" i="2" a="1"/>
  <c r="J2044" i="2" s="1"/>
  <c r="J2045" i="2" a="1"/>
  <c r="J2045" i="2" s="1"/>
  <c r="J2046" i="2" a="1"/>
  <c r="J2046" i="2" s="1"/>
  <c r="J2047" i="2" a="1"/>
  <c r="J2047" i="2" s="1"/>
  <c r="J2048" i="2" a="1"/>
  <c r="J2048" i="2" s="1"/>
  <c r="J2049" i="2" a="1"/>
  <c r="J2049" i="2" s="1"/>
  <c r="J2050" i="2" a="1"/>
  <c r="J2050" i="2" s="1"/>
  <c r="J2051" i="2" a="1"/>
  <c r="J2051" i="2" s="1"/>
  <c r="J2052" i="2" a="1"/>
  <c r="J2052" i="2" s="1"/>
  <c r="J2053" i="2" a="1"/>
  <c r="J2053" i="2" s="1"/>
  <c r="J2054" i="2" a="1"/>
  <c r="J2054" i="2" s="1"/>
  <c r="J2055" i="2" a="1"/>
  <c r="J2055" i="2" s="1"/>
  <c r="J2056" i="2" a="1"/>
  <c r="J2056" i="2" s="1"/>
  <c r="J2057" i="2" a="1"/>
  <c r="J2057" i="2" s="1"/>
  <c r="J2058" i="2" a="1"/>
  <c r="J2058" i="2" s="1"/>
  <c r="J2059" i="2" a="1"/>
  <c r="J2059" i="2" s="1"/>
  <c r="J2060" i="2" a="1"/>
  <c r="J2060" i="2" s="1"/>
  <c r="J2061" i="2" a="1"/>
  <c r="J2061" i="2"/>
  <c r="J2062" i="2" a="1"/>
  <c r="J2062" i="2" s="1"/>
  <c r="J2063" i="2" a="1"/>
  <c r="J2063" i="2" s="1"/>
  <c r="J2064" i="2" a="1"/>
  <c r="J2064" i="2" s="1"/>
  <c r="J2065" i="2" a="1"/>
  <c r="J2065" i="2" s="1"/>
  <c r="J2066" i="2" a="1"/>
  <c r="J2066" i="2" s="1"/>
  <c r="J2067" i="2" a="1"/>
  <c r="J2067" i="2" s="1"/>
  <c r="J2068" i="2" a="1"/>
  <c r="J2068" i="2" s="1"/>
  <c r="J2069" i="2" a="1"/>
  <c r="J2069" i="2" s="1"/>
  <c r="J2070" i="2" a="1"/>
  <c r="J2070" i="2" s="1"/>
  <c r="J2071" i="2" a="1"/>
  <c r="J2071" i="2" s="1"/>
  <c r="J2072" i="2" a="1"/>
  <c r="J2072" i="2" s="1"/>
  <c r="J2073" i="2" a="1"/>
  <c r="J2073" i="2" s="1"/>
  <c r="J2074" i="2" a="1"/>
  <c r="J2074" i="2"/>
  <c r="J2075" i="2" a="1"/>
  <c r="J2075" i="2" s="1"/>
  <c r="J2076" i="2" a="1"/>
  <c r="J2076" i="2" s="1"/>
  <c r="J2077" i="2" a="1"/>
  <c r="J2077" i="2" s="1"/>
  <c r="J2078" i="2" a="1"/>
  <c r="J2078" i="2" s="1"/>
  <c r="J2079" i="2" a="1"/>
  <c r="J2079" i="2" s="1"/>
  <c r="J2080" i="2" a="1"/>
  <c r="J2080" i="2" s="1"/>
  <c r="J2081" i="2" a="1"/>
  <c r="J2081" i="2" s="1"/>
  <c r="J2082" i="2" a="1"/>
  <c r="J2082" i="2" s="1"/>
  <c r="J2083" i="2" a="1"/>
  <c r="J2083" i="2" s="1"/>
  <c r="J2084" i="2" a="1"/>
  <c r="J2084" i="2" s="1"/>
  <c r="J2085" i="2" a="1"/>
  <c r="J2085" i="2" s="1"/>
  <c r="J2086" i="2" a="1"/>
  <c r="J2086" i="2" s="1"/>
  <c r="J2087" i="2" a="1"/>
  <c r="J2087" i="2" s="1"/>
  <c r="J2088" i="2" a="1"/>
  <c r="J2088" i="2" s="1"/>
  <c r="J2089" i="2" a="1"/>
  <c r="J2089" i="2" s="1"/>
  <c r="J2090" i="2" a="1"/>
  <c r="J2090" i="2" s="1"/>
  <c r="J2091" i="2" a="1"/>
  <c r="J2091" i="2" s="1"/>
  <c r="J2092" i="2" a="1"/>
  <c r="J2092" i="2" s="1"/>
  <c r="J2093" i="2" a="1"/>
  <c r="J2093" i="2" s="1"/>
  <c r="J2094" i="2" a="1"/>
  <c r="J2094" i="2" s="1"/>
  <c r="J2095" i="2" a="1"/>
  <c r="J2095" i="2" s="1"/>
  <c r="J2096" i="2" a="1"/>
  <c r="J2096" i="2" s="1"/>
  <c r="J2097" i="2" a="1"/>
  <c r="J2097" i="2" s="1"/>
  <c r="J2098" i="2" a="1"/>
  <c r="J2098" i="2" s="1"/>
  <c r="J2099" i="2" a="1"/>
  <c r="J2099" i="2" s="1"/>
  <c r="J2100" i="2" a="1"/>
  <c r="J2100" i="2" s="1"/>
  <c r="J2101" i="2" a="1"/>
  <c r="J2101" i="2" s="1"/>
  <c r="J2102" i="2" a="1"/>
  <c r="J2102" i="2" s="1"/>
  <c r="J2103" i="2" a="1"/>
  <c r="J2103" i="2" s="1"/>
  <c r="J2104" i="2" a="1"/>
  <c r="J2104" i="2" s="1"/>
  <c r="J2105" i="2" a="1"/>
  <c r="J2105" i="2" s="1"/>
  <c r="J2106" i="2" a="1"/>
  <c r="J2106" i="2" s="1"/>
  <c r="J2107" i="2" a="1"/>
  <c r="J2107" i="2" s="1"/>
  <c r="J2108" i="2" a="1"/>
  <c r="J2108" i="2" s="1"/>
  <c r="J2109" i="2" a="1"/>
  <c r="J2109" i="2"/>
  <c r="J2110" i="2" a="1"/>
  <c r="J2110" i="2" s="1"/>
  <c r="J2111" i="2" a="1"/>
  <c r="J2111" i="2" s="1"/>
  <c r="J2112" i="2" a="1"/>
  <c r="J2112" i="2" s="1"/>
  <c r="J2113" i="2" a="1"/>
  <c r="J2113" i="2" s="1"/>
  <c r="J2114" i="2" a="1"/>
  <c r="J2114" i="2" s="1"/>
  <c r="J2115" i="2" a="1"/>
  <c r="J2115" i="2" s="1"/>
  <c r="J2116" i="2" a="1"/>
  <c r="J2116" i="2" s="1"/>
  <c r="J2117" i="2" a="1"/>
  <c r="J2117" i="2" s="1"/>
  <c r="J2118" i="2" a="1"/>
  <c r="J2118" i="2"/>
  <c r="J2119" i="2" a="1"/>
  <c r="J2119" i="2" s="1"/>
  <c r="J2120" i="2" a="1"/>
  <c r="J2120" i="2" s="1"/>
  <c r="J2121" i="2" a="1"/>
  <c r="J2121" i="2" s="1"/>
  <c r="J2122" i="2" a="1"/>
  <c r="J2122" i="2" s="1"/>
  <c r="J2123" i="2" a="1"/>
  <c r="J2123" i="2" s="1"/>
  <c r="J2124" i="2" a="1"/>
  <c r="J2124" i="2" s="1"/>
  <c r="J2125" i="2" a="1"/>
  <c r="J2125" i="2" s="1"/>
  <c r="J2126" i="2" a="1"/>
  <c r="J2126" i="2" s="1"/>
  <c r="J2127" i="2" a="1"/>
  <c r="J2127" i="2" s="1"/>
  <c r="J2128" i="2" a="1"/>
  <c r="J2128" i="2" s="1"/>
  <c r="J2129" i="2" a="1"/>
  <c r="J2129" i="2" s="1"/>
  <c r="J2130" i="2" a="1"/>
  <c r="J2130" i="2" s="1"/>
  <c r="J2131" i="2" a="1"/>
  <c r="J2131" i="2" s="1"/>
  <c r="J2132" i="2" a="1"/>
  <c r="J2132" i="2"/>
  <c r="J2133" i="2" a="1"/>
  <c r="J2133" i="2"/>
  <c r="J2134" i="2" a="1"/>
  <c r="J2134" i="2" s="1"/>
  <c r="J2135" i="2" a="1"/>
  <c r="J2135" i="2" s="1"/>
  <c r="J2136" i="2" a="1"/>
  <c r="J2136" i="2" s="1"/>
  <c r="J2137" i="2" a="1"/>
  <c r="J2137" i="2" s="1"/>
  <c r="J2138" i="2" a="1"/>
  <c r="J2138" i="2"/>
  <c r="J2139" i="2" a="1"/>
  <c r="J2139" i="2" s="1"/>
  <c r="J2140" i="2" a="1"/>
  <c r="J2140" i="2" s="1"/>
  <c r="J2141" i="2" a="1"/>
  <c r="J2141" i="2"/>
  <c r="J2142" i="2" a="1"/>
  <c r="J2142" i="2" s="1"/>
  <c r="J2143" i="2" a="1"/>
  <c r="J2143" i="2" s="1"/>
  <c r="J2144" i="2" a="1"/>
  <c r="J2144" i="2" s="1"/>
  <c r="J2145" i="2" a="1"/>
  <c r="J2145" i="2" s="1"/>
  <c r="J2146" i="2" a="1"/>
  <c r="J2146" i="2"/>
  <c r="J2147" i="2" a="1"/>
  <c r="J2147" i="2" s="1"/>
  <c r="J2148" i="2" a="1"/>
  <c r="J2148" i="2" s="1"/>
  <c r="J2149" i="2" a="1"/>
  <c r="J2149" i="2" s="1"/>
  <c r="J2150" i="2" a="1"/>
  <c r="J2150" i="2" s="1"/>
  <c r="J2151" i="2" a="1"/>
  <c r="J2151" i="2" s="1"/>
  <c r="J2152" i="2" a="1"/>
  <c r="J2152" i="2" s="1"/>
  <c r="J2153" i="2" a="1"/>
  <c r="J2153" i="2" s="1"/>
  <c r="J2154" i="2" a="1"/>
  <c r="J2154" i="2" s="1"/>
  <c r="J2155" i="2" a="1"/>
  <c r="J2155" i="2" s="1"/>
  <c r="J2156" i="2" a="1"/>
  <c r="J2156" i="2" s="1"/>
  <c r="J2157" i="2" a="1"/>
  <c r="J2157" i="2" s="1"/>
  <c r="J2158" i="2" a="1"/>
  <c r="J2158" i="2" s="1"/>
  <c r="J2159" i="2" a="1"/>
  <c r="J2159" i="2" s="1"/>
  <c r="J2160" i="2" a="1"/>
  <c r="J2160" i="2" s="1"/>
  <c r="J2161" i="2" a="1"/>
  <c r="J2161" i="2" s="1"/>
  <c r="J2162" i="2" a="1"/>
  <c r="J2162" i="2" s="1"/>
  <c r="J2163" i="2" a="1"/>
  <c r="J2163" i="2" s="1"/>
  <c r="J2164" i="2" a="1"/>
  <c r="J2164" i="2" s="1"/>
  <c r="J2165" i="2" a="1"/>
  <c r="J2165" i="2" s="1"/>
  <c r="J2166" i="2" a="1"/>
  <c r="J2166" i="2" s="1"/>
  <c r="J2167" i="2" a="1"/>
  <c r="J2167" i="2" s="1"/>
  <c r="J2168" i="2" a="1"/>
  <c r="J2168" i="2" s="1"/>
  <c r="J2169" i="2" a="1"/>
  <c r="J2169" i="2" s="1"/>
  <c r="J2170" i="2" a="1"/>
  <c r="J2170" i="2" s="1"/>
  <c r="J2171" i="2" a="1"/>
  <c r="J2171" i="2" s="1"/>
  <c r="J2172" i="2" a="1"/>
  <c r="J2172" i="2" s="1"/>
  <c r="J2173" i="2" a="1"/>
  <c r="J2173" i="2" s="1"/>
  <c r="J2174" i="2" a="1"/>
  <c r="J2174" i="2" s="1"/>
  <c r="J2175" i="2" a="1"/>
  <c r="J2175" i="2" s="1"/>
  <c r="J2176" i="2" a="1"/>
  <c r="J2176" i="2" s="1"/>
  <c r="J2177" i="2" a="1"/>
  <c r="J2177" i="2" s="1"/>
  <c r="J2178" i="2" a="1"/>
  <c r="J2178" i="2" s="1"/>
  <c r="J2179" i="2" a="1"/>
  <c r="J2179" i="2" s="1"/>
  <c r="J2180" i="2" a="1"/>
  <c r="J2180" i="2" s="1"/>
  <c r="J2181" i="2" a="1"/>
  <c r="J2181" i="2" s="1"/>
  <c r="J2182" i="2" a="1"/>
  <c r="J2182" i="2" s="1"/>
  <c r="J2183" i="2" a="1"/>
  <c r="J2183" i="2" s="1"/>
  <c r="J2184" i="2" a="1"/>
  <c r="J2184" i="2" s="1"/>
  <c r="J2185" i="2" a="1"/>
  <c r="J2185" i="2" s="1"/>
  <c r="J2186" i="2" a="1"/>
  <c r="J2186" i="2" s="1"/>
  <c r="J2187" i="2" a="1"/>
  <c r="J2187" i="2" s="1"/>
  <c r="J2188" i="2" a="1"/>
  <c r="J2188" i="2" s="1"/>
  <c r="J2189" i="2" a="1"/>
  <c r="J2189" i="2" s="1"/>
  <c r="J2190" i="2" a="1"/>
  <c r="J2190" i="2"/>
  <c r="J2191" i="2" a="1"/>
  <c r="J2191" i="2" s="1"/>
  <c r="J2192" i="2" a="1"/>
  <c r="J2192" i="2" s="1"/>
  <c r="J2193" i="2" a="1"/>
  <c r="J2193" i="2" s="1"/>
  <c r="J2194" i="2" a="1"/>
  <c r="J2194" i="2" s="1"/>
  <c r="J2195" i="2" a="1"/>
  <c r="J2195" i="2" s="1"/>
  <c r="J2196" i="2" a="1"/>
  <c r="J2196" i="2" s="1"/>
  <c r="J2197" i="2" a="1"/>
  <c r="J2197" i="2"/>
  <c r="J2198" i="2" a="1"/>
  <c r="J2198" i="2" s="1"/>
  <c r="J2199" i="2" a="1"/>
  <c r="J2199" i="2" s="1"/>
  <c r="J2200" i="2" a="1"/>
  <c r="J2200" i="2" s="1"/>
  <c r="J2201" i="2" a="1"/>
  <c r="J2201" i="2" s="1"/>
  <c r="J2202" i="2" a="1"/>
  <c r="J2202" i="2" s="1"/>
  <c r="J2203" i="2" a="1"/>
  <c r="J2203" i="2" s="1"/>
  <c r="J2204" i="2" a="1"/>
  <c r="J2204" i="2" s="1"/>
  <c r="J2205" i="2" a="1"/>
  <c r="J2205" i="2" s="1"/>
  <c r="J2206" i="2" a="1"/>
  <c r="J2206" i="2" s="1"/>
  <c r="J2207" i="2" a="1"/>
  <c r="J2207" i="2" s="1"/>
  <c r="J2208" i="2" a="1"/>
  <c r="J2208" i="2" s="1"/>
  <c r="J2209" i="2" a="1"/>
  <c r="J2209" i="2" s="1"/>
  <c r="J2210" i="2" a="1"/>
  <c r="J2210" i="2" s="1"/>
  <c r="J2211" i="2" a="1"/>
  <c r="J2211" i="2" s="1"/>
  <c r="J2212" i="2" a="1"/>
  <c r="J2212" i="2" s="1"/>
  <c r="J2213" i="2" a="1"/>
  <c r="J2213" i="2" s="1"/>
  <c r="J2214" i="2" a="1"/>
  <c r="J2214" i="2" s="1"/>
  <c r="J2215" i="2" a="1"/>
  <c r="J2215" i="2" s="1"/>
  <c r="J2216" i="2" a="1"/>
  <c r="J2216" i="2" s="1"/>
  <c r="J2217" i="2" a="1"/>
  <c r="J2217" i="2" s="1"/>
  <c r="J2218" i="2" a="1"/>
  <c r="J2218" i="2" s="1"/>
  <c r="J2219" i="2" a="1"/>
  <c r="J2219" i="2" s="1"/>
  <c r="J2220" i="2" a="1"/>
  <c r="J2220" i="2" s="1"/>
  <c r="J2221" i="2" a="1"/>
  <c r="J2221" i="2" s="1"/>
  <c r="J2222" i="2" a="1"/>
  <c r="J2222" i="2" s="1"/>
  <c r="J2223" i="2" a="1"/>
  <c r="J2223" i="2" s="1"/>
  <c r="J2224" i="2" a="1"/>
  <c r="J2224" i="2" s="1"/>
  <c r="J2225" i="2" a="1"/>
  <c r="J2225" i="2" s="1"/>
  <c r="J2226" i="2" a="1"/>
  <c r="J2226" i="2" s="1"/>
  <c r="J2227" i="2" a="1"/>
  <c r="J2227" i="2" s="1"/>
  <c r="J2228" i="2" a="1"/>
  <c r="J2228" i="2"/>
  <c r="J2229" i="2" a="1"/>
  <c r="J2229" i="2" s="1"/>
  <c r="J2230" i="2" a="1"/>
  <c r="J2230" i="2" s="1"/>
  <c r="J2231" i="2" a="1"/>
  <c r="J2231" i="2" s="1"/>
  <c r="J2232" i="2" a="1"/>
  <c r="J2232" i="2" s="1"/>
  <c r="J2233" i="2" a="1"/>
  <c r="J2233" i="2" s="1"/>
  <c r="J2234" i="2" a="1"/>
  <c r="J2234" i="2"/>
  <c r="J2235" i="2" a="1"/>
  <c r="J2235" i="2" s="1"/>
  <c r="J2236" i="2" a="1"/>
  <c r="J2236" i="2" s="1"/>
  <c r="J2237" i="2" a="1"/>
  <c r="J2237" i="2" s="1"/>
  <c r="J2238" i="2" a="1"/>
  <c r="J2238" i="2"/>
  <c r="J2239" i="2" a="1"/>
  <c r="J2239" i="2" s="1"/>
  <c r="J2240" i="2" a="1"/>
  <c r="J2240" i="2" s="1"/>
  <c r="J2241" i="2" a="1"/>
  <c r="J2241" i="2" s="1"/>
  <c r="J2242" i="2" a="1"/>
  <c r="J2242" i="2" s="1"/>
  <c r="J2243" i="2" a="1"/>
  <c r="J2243" i="2" s="1"/>
  <c r="J2244" i="2" a="1"/>
  <c r="J2244" i="2" s="1"/>
  <c r="J2245" i="2" a="1"/>
  <c r="J2245" i="2"/>
  <c r="J2246" i="2" a="1"/>
  <c r="J2246" i="2" s="1"/>
  <c r="J2247" i="2" a="1"/>
  <c r="J2247" i="2" s="1"/>
  <c r="J2248" i="2" a="1"/>
  <c r="J2248" i="2"/>
  <c r="J2249" i="2" a="1"/>
  <c r="J2249" i="2" s="1"/>
  <c r="J2250" i="2" a="1"/>
  <c r="J2250" i="2" s="1"/>
  <c r="J2251" i="2" a="1"/>
  <c r="J2251" i="2" s="1"/>
  <c r="J2252" i="2" a="1"/>
  <c r="J2252" i="2" s="1"/>
  <c r="J2253" i="2" a="1"/>
  <c r="J2253" i="2" s="1"/>
  <c r="J2254" i="2" a="1"/>
  <c r="J2254" i="2"/>
  <c r="J2255" i="2" a="1"/>
  <c r="J2255" i="2" s="1"/>
  <c r="J2256" i="2" a="1"/>
  <c r="J2256" i="2" s="1"/>
  <c r="J2257" i="2" a="1"/>
  <c r="J2257" i="2"/>
  <c r="J2258" i="2" a="1"/>
  <c r="J2258" i="2" s="1"/>
  <c r="J2259" i="2" a="1"/>
  <c r="J2259" i="2" s="1"/>
  <c r="J2260" i="2" a="1"/>
  <c r="J2260" i="2"/>
  <c r="J2261" i="2" a="1"/>
  <c r="J2261" i="2" s="1"/>
  <c r="J2262" i="2" a="1"/>
  <c r="J2262" i="2" s="1"/>
  <c r="J2263" i="2" a="1"/>
  <c r="J2263" i="2" s="1"/>
  <c r="J2264" i="2" a="1"/>
  <c r="J2264" i="2" s="1"/>
  <c r="J2265" i="2" a="1"/>
  <c r="J2265" i="2" s="1"/>
  <c r="J2266" i="2" a="1"/>
  <c r="J2266" i="2" s="1"/>
  <c r="J2267" i="2" a="1"/>
  <c r="J2267" i="2" s="1"/>
  <c r="J2268" i="2" a="1"/>
  <c r="J2268" i="2"/>
  <c r="J2269" i="2" a="1"/>
  <c r="J2269" i="2" s="1"/>
  <c r="J2270" i="2" a="1"/>
  <c r="J2270" i="2" s="1"/>
  <c r="J2271" i="2" a="1"/>
  <c r="J2271" i="2" s="1"/>
  <c r="J2272" i="2" a="1"/>
  <c r="J2272" i="2" s="1"/>
  <c r="J2273" i="2" a="1"/>
  <c r="J2273" i="2"/>
  <c r="J2274" i="2" a="1"/>
  <c r="J2274" i="2"/>
  <c r="J2275" i="2" a="1"/>
  <c r="J2275" i="2" s="1"/>
  <c r="J2276" i="2" a="1"/>
  <c r="J2276" i="2" s="1"/>
  <c r="J2277" i="2" a="1"/>
  <c r="J2277" i="2" s="1"/>
  <c r="J2278" i="2" a="1"/>
  <c r="J2278" i="2" s="1"/>
  <c r="J2279" i="2" a="1"/>
  <c r="J2279" i="2" s="1"/>
  <c r="J2280" i="2" a="1"/>
  <c r="J2280" i="2"/>
  <c r="J2281" i="2" a="1"/>
  <c r="J2281" i="2" s="1"/>
  <c r="J2282" i="2" a="1"/>
  <c r="J2282" i="2" s="1"/>
  <c r="J2283" i="2" a="1"/>
  <c r="J2283" i="2" s="1"/>
  <c r="J2284" i="2" a="1"/>
  <c r="J2284" i="2" s="1"/>
  <c r="J2285" i="2" a="1"/>
  <c r="J2285" i="2" s="1"/>
  <c r="J2286" i="2" a="1"/>
  <c r="J2286" i="2" s="1"/>
  <c r="J2287" i="2" a="1"/>
  <c r="J2287" i="2" s="1"/>
  <c r="J2288" i="2" a="1"/>
  <c r="J2288" i="2" s="1"/>
  <c r="J2289" i="2" a="1"/>
  <c r="J2289" i="2" s="1"/>
  <c r="J2290" i="2" a="1"/>
  <c r="J2290" i="2" s="1"/>
  <c r="J2291" i="2" a="1"/>
  <c r="J2291" i="2" s="1"/>
  <c r="J2292" i="2" a="1"/>
  <c r="J2292" i="2" s="1"/>
  <c r="J2293" i="2" a="1"/>
  <c r="J2293" i="2" s="1"/>
  <c r="J2294" i="2" a="1"/>
  <c r="J2294" i="2" s="1"/>
  <c r="J2295" i="2" a="1"/>
  <c r="J2295" i="2" s="1"/>
  <c r="J2296" i="2" a="1"/>
  <c r="J2296" i="2" s="1"/>
  <c r="J2297" i="2" a="1"/>
  <c r="J2297" i="2" s="1"/>
  <c r="J2298" i="2" a="1"/>
  <c r="J2298" i="2" s="1"/>
  <c r="J2299" i="2" a="1"/>
  <c r="J2299" i="2" s="1"/>
  <c r="J2300" i="2" a="1"/>
  <c r="J2300" i="2" s="1"/>
  <c r="J2301" i="2" a="1"/>
  <c r="J2301" i="2" s="1"/>
  <c r="J2302" i="2" a="1"/>
  <c r="J2302" i="2"/>
  <c r="J2303" i="2" a="1"/>
  <c r="J2303" i="2" s="1"/>
  <c r="J2304" i="2" a="1"/>
  <c r="J2304" i="2" s="1"/>
  <c r="J2305" i="2" a="1"/>
  <c r="J2305" i="2" s="1"/>
  <c r="J2306" i="2" a="1"/>
  <c r="J2306" i="2" s="1"/>
  <c r="J2307" i="2" a="1"/>
  <c r="J2307" i="2" s="1"/>
  <c r="J2308" i="2" a="1"/>
  <c r="J2308" i="2" s="1"/>
  <c r="J2309" i="2" a="1"/>
  <c r="J2309" i="2" s="1"/>
  <c r="J2310" i="2" a="1"/>
  <c r="J2310" i="2" s="1"/>
  <c r="J2311" i="2" a="1"/>
  <c r="J2311" i="2" s="1"/>
  <c r="J2312" i="2" a="1"/>
  <c r="J2312" i="2" s="1"/>
  <c r="J2313" i="2" a="1"/>
  <c r="J2313" i="2" s="1"/>
  <c r="J2314" i="2" a="1"/>
  <c r="J2314" i="2"/>
  <c r="J2315" i="2" a="1"/>
  <c r="J2315" i="2" s="1"/>
  <c r="J2316" i="2" a="1"/>
  <c r="J2316" i="2" s="1"/>
  <c r="J2317" i="2" a="1"/>
  <c r="J2317" i="2" s="1"/>
  <c r="J2318" i="2" a="1"/>
  <c r="J2318" i="2" s="1"/>
  <c r="J2319" i="2" a="1"/>
  <c r="J2319" i="2" s="1"/>
  <c r="J2320" i="2" a="1"/>
  <c r="J2320" i="2" s="1"/>
  <c r="J2321" i="2" a="1"/>
  <c r="J2321" i="2" s="1"/>
  <c r="J2322" i="2" a="1"/>
  <c r="J2322" i="2" s="1"/>
  <c r="J2323" i="2" a="1"/>
  <c r="J2323" i="2" s="1"/>
  <c r="J2324" i="2" a="1"/>
  <c r="J2324" i="2" s="1"/>
  <c r="J2325" i="2" a="1"/>
  <c r="J2325" i="2" s="1"/>
  <c r="J2326" i="2" a="1"/>
  <c r="J2326" i="2" s="1"/>
  <c r="J2327" i="2" a="1"/>
  <c r="J2327" i="2" s="1"/>
  <c r="J2328" i="2" a="1"/>
  <c r="J2328" i="2" s="1"/>
  <c r="J2329" i="2" a="1"/>
  <c r="J2329" i="2" s="1"/>
  <c r="J2330" i="2" a="1"/>
  <c r="J2330" i="2" s="1"/>
  <c r="J2331" i="2" a="1"/>
  <c r="J2331" i="2" s="1"/>
  <c r="J2332" i="2" a="1"/>
  <c r="J2332" i="2" s="1"/>
  <c r="J2333" i="2" a="1"/>
  <c r="J2333" i="2"/>
  <c r="J2334" i="2" a="1"/>
  <c r="J2334" i="2" s="1"/>
  <c r="J2335" i="2" a="1"/>
  <c r="J2335" i="2" s="1"/>
  <c r="J2336" i="2" a="1"/>
  <c r="J2336" i="2" s="1"/>
  <c r="J2" i="2" a="1"/>
  <c r="J2" i="2" s="1"/>
  <c r="I3" i="2" a="1"/>
  <c r="I3" i="2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 s="1"/>
  <c r="I12" i="2" a="1"/>
  <c r="I12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 s="1"/>
  <c r="I22" i="2" a="1"/>
  <c r="I22" i="2" s="1"/>
  <c r="I23" i="2" a="1"/>
  <c r="I23" i="2" s="1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 s="1"/>
  <c r="I33" i="2" a="1"/>
  <c r="I33" i="2" s="1"/>
  <c r="I34" i="2" a="1"/>
  <c r="I34" i="2" s="1"/>
  <c r="I35" i="2" a="1"/>
  <c r="I35" i="2" s="1"/>
  <c r="I36" i="2" a="1"/>
  <c r="I36" i="2" s="1"/>
  <c r="I37" i="2" a="1"/>
  <c r="I37" i="2" s="1"/>
  <c r="I38" i="2" a="1"/>
  <c r="I38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6" i="2" a="1"/>
  <c r="I46" i="2" s="1"/>
  <c r="I47" i="2" a="1"/>
  <c r="I47" i="2" s="1"/>
  <c r="I48" i="2" a="1"/>
  <c r="I48" i="2" s="1"/>
  <c r="I49" i="2" a="1"/>
  <c r="I49" i="2" s="1"/>
  <c r="I50" i="2" a="1"/>
  <c r="I50" i="2" s="1"/>
  <c r="I51" i="2" a="1"/>
  <c r="I51" i="2" s="1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59" i="2" a="1"/>
  <c r="I59" i="2" s="1"/>
  <c r="I60" i="2" a="1"/>
  <c r="I60" i="2" s="1"/>
  <c r="I61" i="2" a="1"/>
  <c r="I61" i="2" s="1"/>
  <c r="I62" i="2" a="1"/>
  <c r="I62" i="2" s="1"/>
  <c r="I63" i="2" a="1"/>
  <c r="I63" i="2" s="1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 s="1"/>
  <c r="I71" i="2" a="1"/>
  <c r="I71" i="2" s="1"/>
  <c r="I72" i="2" a="1"/>
  <c r="I72" i="2" s="1"/>
  <c r="I73" i="2" a="1"/>
  <c r="I73" i="2" s="1"/>
  <c r="I74" i="2" a="1"/>
  <c r="I74" i="2" s="1"/>
  <c r="I75" i="2" a="1"/>
  <c r="I75" i="2" s="1"/>
  <c r="I76" i="2" a="1"/>
  <c r="I76" i="2" s="1"/>
  <c r="I77" i="2" a="1"/>
  <c r="I77" i="2" s="1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 s="1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 s="1"/>
  <c r="I94" i="2" a="1"/>
  <c r="I94" i="2" s="1"/>
  <c r="I95" i="2" a="1"/>
  <c r="I95" i="2" s="1"/>
  <c r="I96" i="2" a="1"/>
  <c r="I96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 s="1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 s="1"/>
  <c r="I110" i="2" a="1"/>
  <c r="I110" i="2" s="1"/>
  <c r="I111" i="2" a="1"/>
  <c r="I111" i="2" s="1"/>
  <c r="I112" i="2" a="1"/>
  <c r="I112" i="2" s="1"/>
  <c r="I113" i="2" a="1"/>
  <c r="I113" i="2" s="1"/>
  <c r="I114" i="2" a="1"/>
  <c r="I114" i="2" s="1"/>
  <c r="I115" i="2" a="1"/>
  <c r="I115" i="2" s="1"/>
  <c r="I116" i="2" a="1"/>
  <c r="I116" i="2" s="1"/>
  <c r="I117" i="2" a="1"/>
  <c r="I117" i="2" s="1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 s="1"/>
  <c r="I124" i="2" a="1"/>
  <c r="I124" i="2" s="1"/>
  <c r="I125" i="2" a="1"/>
  <c r="I125" i="2" s="1"/>
  <c r="I126" i="2" a="1"/>
  <c r="I126" i="2" s="1"/>
  <c r="I127" i="2" a="1"/>
  <c r="I127" i="2" s="1"/>
  <c r="I128" i="2" a="1"/>
  <c r="I128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 s="1"/>
  <c r="I135" i="2" a="1"/>
  <c r="I135" i="2" s="1"/>
  <c r="I136" i="2" a="1"/>
  <c r="I136" i="2" s="1"/>
  <c r="I137" i="2" a="1"/>
  <c r="I137" i="2"/>
  <c r="I138" i="2" a="1"/>
  <c r="I138" i="2" s="1"/>
  <c r="I139" i="2" a="1"/>
  <c r="I139" i="2" s="1"/>
  <c r="I140" i="2" a="1"/>
  <c r="I140" i="2" s="1"/>
  <c r="I141" i="2" a="1"/>
  <c r="I141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 s="1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 s="1"/>
  <c r="I166" i="2" a="1"/>
  <c r="I166" i="2" s="1"/>
  <c r="I167" i="2" a="1"/>
  <c r="I167" i="2" s="1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7" i="2" a="1"/>
  <c r="I177" i="2" s="1"/>
  <c r="I178" i="2" a="1"/>
  <c r="I178" i="2" s="1"/>
  <c r="I179" i="2" a="1"/>
  <c r="I179" i="2" s="1"/>
  <c r="I180" i="2" a="1"/>
  <c r="I180" i="2" s="1"/>
  <c r="I181" i="2" a="1"/>
  <c r="I181" i="2" s="1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 s="1"/>
  <c r="I190" i="2" a="1"/>
  <c r="I190" i="2" s="1"/>
  <c r="I191" i="2" a="1"/>
  <c r="I191" i="2" s="1"/>
  <c r="I192" i="2" a="1"/>
  <c r="I192" i="2" s="1"/>
  <c r="I193" i="2" a="1"/>
  <c r="I193" i="2" s="1"/>
  <c r="I194" i="2" a="1"/>
  <c r="I194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 s="1"/>
  <c r="I201" i="2" a="1"/>
  <c r="I201" i="2" s="1"/>
  <c r="I202" i="2" a="1"/>
  <c r="I202" i="2" s="1"/>
  <c r="I203" i="2" a="1"/>
  <c r="I203" i="2" s="1"/>
  <c r="I204" i="2" a="1"/>
  <c r="I204" i="2" s="1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 s="1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 s="1"/>
  <c r="I219" i="2" a="1"/>
  <c r="I219" i="2" s="1"/>
  <c r="I220" i="2" a="1"/>
  <c r="I220" i="2" s="1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 s="1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 s="1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 s="1"/>
  <c r="I249" i="2" a="1"/>
  <c r="I249" i="2" s="1"/>
  <c r="I250" i="2" a="1"/>
  <c r="I250" i="2" s="1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 s="1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 s="1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 s="1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 s="1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 s="1"/>
  <c r="I291" i="2" a="1"/>
  <c r="I291" i="2" s="1"/>
  <c r="I292" i="2" a="1"/>
  <c r="I292" i="2" s="1"/>
  <c r="I293" i="2" a="1"/>
  <c r="I293" i="2" s="1"/>
  <c r="I294" i="2" a="1"/>
  <c r="I294" i="2" s="1"/>
  <c r="I295" i="2" a="1"/>
  <c r="I295" i="2" s="1"/>
  <c r="I296" i="2" a="1"/>
  <c r="I296" i="2" s="1"/>
  <c r="I297" i="2" a="1"/>
  <c r="I297" i="2" s="1"/>
  <c r="I298" i="2" a="1"/>
  <c r="I298" i="2" s="1"/>
  <c r="I299" i="2" a="1"/>
  <c r="I299" i="2" s="1"/>
  <c r="I300" i="2" a="1"/>
  <c r="I300" i="2" s="1"/>
  <c r="I301" i="2" a="1"/>
  <c r="I301" i="2" s="1"/>
  <c r="I302" i="2" a="1"/>
  <c r="I302" i="2" s="1"/>
  <c r="I303" i="2" a="1"/>
  <c r="I303" i="2" s="1"/>
  <c r="I304" i="2" a="1"/>
  <c r="I304" i="2" s="1"/>
  <c r="I305" i="2" a="1"/>
  <c r="I305" i="2" s="1"/>
  <c r="I306" i="2" a="1"/>
  <c r="I306" i="2" s="1"/>
  <c r="I307" i="2" a="1"/>
  <c r="I307" i="2" s="1"/>
  <c r="I308" i="2" a="1"/>
  <c r="I308" i="2" s="1"/>
  <c r="I309" i="2" a="1"/>
  <c r="I309" i="2" s="1"/>
  <c r="I310" i="2" a="1"/>
  <c r="I310" i="2" s="1"/>
  <c r="I311" i="2" a="1"/>
  <c r="I311" i="2" s="1"/>
  <c r="I312" i="2" a="1"/>
  <c r="I312" i="2" s="1"/>
  <c r="I313" i="2" a="1"/>
  <c r="I313" i="2" s="1"/>
  <c r="I314" i="2" a="1"/>
  <c r="I314" i="2" s="1"/>
  <c r="I315" i="2" a="1"/>
  <c r="I315" i="2" s="1"/>
  <c r="I316" i="2" a="1"/>
  <c r="I316" i="2" s="1"/>
  <c r="I317" i="2" a="1"/>
  <c r="I317" i="2" s="1"/>
  <c r="I318" i="2" a="1"/>
  <c r="I318" i="2" s="1"/>
  <c r="I319" i="2" a="1"/>
  <c r="I319" i="2" s="1"/>
  <c r="I320" i="2" a="1"/>
  <c r="I320" i="2" s="1"/>
  <c r="I321" i="2" a="1"/>
  <c r="I321" i="2" s="1"/>
  <c r="I322" i="2" a="1"/>
  <c r="I322" i="2" s="1"/>
  <c r="I323" i="2" a="1"/>
  <c r="I323" i="2" s="1"/>
  <c r="I324" i="2" a="1"/>
  <c r="I324" i="2" s="1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 s="1"/>
  <c r="I331" i="2" a="1"/>
  <c r="I331" i="2" s="1"/>
  <c r="I332" i="2" a="1"/>
  <c r="I332" i="2" s="1"/>
  <c r="I333" i="2" a="1"/>
  <c r="I333" i="2" s="1"/>
  <c r="I334" i="2" a="1"/>
  <c r="I334" i="2" s="1"/>
  <c r="I335" i="2" a="1"/>
  <c r="I335" i="2" s="1"/>
  <c r="I336" i="2" a="1"/>
  <c r="I336" i="2" s="1"/>
  <c r="I337" i="2" a="1"/>
  <c r="I337" i="2" s="1"/>
  <c r="I338" i="2" a="1"/>
  <c r="I338" i="2" s="1"/>
  <c r="I339" i="2" a="1"/>
  <c r="I339" i="2" s="1"/>
  <c r="I340" i="2" a="1"/>
  <c r="I340" i="2" s="1"/>
  <c r="I341" i="2" a="1"/>
  <c r="I341" i="2" s="1"/>
  <c r="I342" i="2" a="1"/>
  <c r="I342" i="2" s="1"/>
  <c r="I343" i="2" a="1"/>
  <c r="I343" i="2" s="1"/>
  <c r="I344" i="2" a="1"/>
  <c r="I344" i="2" s="1"/>
  <c r="I345" i="2" a="1"/>
  <c r="I345" i="2" s="1"/>
  <c r="I346" i="2" a="1"/>
  <c r="I346" i="2" s="1"/>
  <c r="I347" i="2" a="1"/>
  <c r="I347" i="2" s="1"/>
  <c r="I348" i="2" a="1"/>
  <c r="I348" i="2" s="1"/>
  <c r="I349" i="2" a="1"/>
  <c r="I349" i="2" s="1"/>
  <c r="I350" i="2" a="1"/>
  <c r="I350" i="2" s="1"/>
  <c r="I351" i="2" a="1"/>
  <c r="I351" i="2"/>
  <c r="I352" i="2" a="1"/>
  <c r="I352" i="2" s="1"/>
  <c r="I353" i="2" a="1"/>
  <c r="I353" i="2" s="1"/>
  <c r="I354" i="2" a="1"/>
  <c r="I354" i="2" s="1"/>
  <c r="I355" i="2" a="1"/>
  <c r="I355" i="2" s="1"/>
  <c r="I356" i="2" a="1"/>
  <c r="I356" i="2" s="1"/>
  <c r="I357" i="2" a="1"/>
  <c r="I357" i="2" s="1"/>
  <c r="I358" i="2" a="1"/>
  <c r="I358" i="2" s="1"/>
  <c r="I359" i="2" a="1"/>
  <c r="I359" i="2" s="1"/>
  <c r="I360" i="2" a="1"/>
  <c r="I360" i="2" s="1"/>
  <c r="I361" i="2" a="1"/>
  <c r="I361" i="2" s="1"/>
  <c r="I362" i="2" a="1"/>
  <c r="I362" i="2" s="1"/>
  <c r="I363" i="2" a="1"/>
  <c r="I363" i="2" s="1"/>
  <c r="I364" i="2" a="1"/>
  <c r="I364" i="2" s="1"/>
  <c r="I365" i="2" a="1"/>
  <c r="I365" i="2" s="1"/>
  <c r="I366" i="2" a="1"/>
  <c r="I366" i="2" s="1"/>
  <c r="I367" i="2" a="1"/>
  <c r="I367" i="2" s="1"/>
  <c r="I368" i="2" a="1"/>
  <c r="I368" i="2" s="1"/>
  <c r="I369" i="2" a="1"/>
  <c r="I369" i="2" s="1"/>
  <c r="I370" i="2" a="1"/>
  <c r="I370" i="2" s="1"/>
  <c r="I371" i="2" a="1"/>
  <c r="I371" i="2" s="1"/>
  <c r="I372" i="2" a="1"/>
  <c r="I372" i="2" s="1"/>
  <c r="I373" i="2" a="1"/>
  <c r="I373" i="2" s="1"/>
  <c r="I374" i="2" a="1"/>
  <c r="I374" i="2" s="1"/>
  <c r="I375" i="2" a="1"/>
  <c r="I375" i="2" s="1"/>
  <c r="I376" i="2" a="1"/>
  <c r="I376" i="2" s="1"/>
  <c r="I377" i="2" a="1"/>
  <c r="I377" i="2" s="1"/>
  <c r="I378" i="2" a="1"/>
  <c r="I378" i="2" s="1"/>
  <c r="I379" i="2" a="1"/>
  <c r="I379" i="2" s="1"/>
  <c r="I380" i="2" a="1"/>
  <c r="I380" i="2" s="1"/>
  <c r="I381" i="2" a="1"/>
  <c r="I381" i="2" s="1"/>
  <c r="I382" i="2" a="1"/>
  <c r="I382" i="2" s="1"/>
  <c r="I383" i="2" a="1"/>
  <c r="I383" i="2" s="1"/>
  <c r="I384" i="2" a="1"/>
  <c r="I384" i="2" s="1"/>
  <c r="I385" i="2" a="1"/>
  <c r="I385" i="2" s="1"/>
  <c r="I386" i="2" a="1"/>
  <c r="I386" i="2" s="1"/>
  <c r="I387" i="2" a="1"/>
  <c r="I387" i="2" s="1"/>
  <c r="I388" i="2" a="1"/>
  <c r="I388" i="2" s="1"/>
  <c r="I389" i="2" a="1"/>
  <c r="I389" i="2" s="1"/>
  <c r="I390" i="2" a="1"/>
  <c r="I390" i="2" s="1"/>
  <c r="I391" i="2" a="1"/>
  <c r="I391" i="2" s="1"/>
  <c r="I392" i="2" a="1"/>
  <c r="I392" i="2" s="1"/>
  <c r="I393" i="2" a="1"/>
  <c r="I393" i="2" s="1"/>
  <c r="I394" i="2" a="1"/>
  <c r="I394" i="2" s="1"/>
  <c r="I395" i="2" a="1"/>
  <c r="I395" i="2" s="1"/>
  <c r="I396" i="2" a="1"/>
  <c r="I396" i="2" s="1"/>
  <c r="I397" i="2" a="1"/>
  <c r="I397" i="2" s="1"/>
  <c r="I398" i="2" a="1"/>
  <c r="I398" i="2"/>
  <c r="I399" i="2" a="1"/>
  <c r="I399" i="2" s="1"/>
  <c r="I400" i="2" a="1"/>
  <c r="I400" i="2" s="1"/>
  <c r="I401" i="2" a="1"/>
  <c r="I401" i="2" s="1"/>
  <c r="I402" i="2" a="1"/>
  <c r="I402" i="2" s="1"/>
  <c r="I403" i="2" a="1"/>
  <c r="I403" i="2" s="1"/>
  <c r="I404" i="2" a="1"/>
  <c r="I404" i="2" s="1"/>
  <c r="I405" i="2" a="1"/>
  <c r="I405" i="2" s="1"/>
  <c r="I406" i="2" a="1"/>
  <c r="I406" i="2" s="1"/>
  <c r="I407" i="2" a="1"/>
  <c r="I407" i="2" s="1"/>
  <c r="I408" i="2" a="1"/>
  <c r="I408" i="2" s="1"/>
  <c r="I409" i="2" a="1"/>
  <c r="I409" i="2" s="1"/>
  <c r="I410" i="2" a="1"/>
  <c r="I410" i="2" s="1"/>
  <c r="I411" i="2" a="1"/>
  <c r="I411" i="2" s="1"/>
  <c r="I412" i="2" a="1"/>
  <c r="I412" i="2" s="1"/>
  <c r="I413" i="2" a="1"/>
  <c r="I413" i="2" s="1"/>
  <c r="I414" i="2" a="1"/>
  <c r="I414" i="2" s="1"/>
  <c r="I415" i="2" a="1"/>
  <c r="I415" i="2" s="1"/>
  <c r="I416" i="2" a="1"/>
  <c r="I416" i="2" s="1"/>
  <c r="I417" i="2" a="1"/>
  <c r="I417" i="2" s="1"/>
  <c r="I418" i="2" a="1"/>
  <c r="I418" i="2" s="1"/>
  <c r="I419" i="2" a="1"/>
  <c r="I419" i="2" s="1"/>
  <c r="I420" i="2" a="1"/>
  <c r="I420" i="2" s="1"/>
  <c r="I421" i="2" a="1"/>
  <c r="I421" i="2" s="1"/>
  <c r="I422" i="2" a="1"/>
  <c r="I422" i="2" s="1"/>
  <c r="I423" i="2" a="1"/>
  <c r="I423" i="2" s="1"/>
  <c r="I424" i="2" a="1"/>
  <c r="I424" i="2" s="1"/>
  <c r="I425" i="2" a="1"/>
  <c r="I425" i="2" s="1"/>
  <c r="I426" i="2" a="1"/>
  <c r="I426" i="2" s="1"/>
  <c r="I427" i="2" a="1"/>
  <c r="I427" i="2" s="1"/>
  <c r="I428" i="2" a="1"/>
  <c r="I428" i="2" s="1"/>
  <c r="I429" i="2" a="1"/>
  <c r="I429" i="2" s="1"/>
  <c r="I430" i="2" a="1"/>
  <c r="I430" i="2" s="1"/>
  <c r="I431" i="2" a="1"/>
  <c r="I431" i="2" s="1"/>
  <c r="I432" i="2" a="1"/>
  <c r="I432" i="2" s="1"/>
  <c r="I433" i="2" a="1"/>
  <c r="I433" i="2" s="1"/>
  <c r="I434" i="2" a="1"/>
  <c r="I434" i="2" s="1"/>
  <c r="I435" i="2" a="1"/>
  <c r="I435" i="2" s="1"/>
  <c r="I436" i="2" a="1"/>
  <c r="I436" i="2" s="1"/>
  <c r="I437" i="2" a="1"/>
  <c r="I437" i="2" s="1"/>
  <c r="I438" i="2" a="1"/>
  <c r="I438" i="2" s="1"/>
  <c r="I439" i="2" a="1"/>
  <c r="I439" i="2" s="1"/>
  <c r="I440" i="2" a="1"/>
  <c r="I440" i="2" s="1"/>
  <c r="I441" i="2" a="1"/>
  <c r="I441" i="2" s="1"/>
  <c r="I442" i="2" a="1"/>
  <c r="I442" i="2" s="1"/>
  <c r="I443" i="2" a="1"/>
  <c r="I443" i="2" s="1"/>
  <c r="I444" i="2" a="1"/>
  <c r="I444" i="2" s="1"/>
  <c r="I445" i="2" a="1"/>
  <c r="I445" i="2" s="1"/>
  <c r="I446" i="2" a="1"/>
  <c r="I446" i="2" s="1"/>
  <c r="I447" i="2" a="1"/>
  <c r="I447" i="2" s="1"/>
  <c r="I448" i="2" a="1"/>
  <c r="I448" i="2" s="1"/>
  <c r="I449" i="2" a="1"/>
  <c r="I449" i="2" s="1"/>
  <c r="I450" i="2" a="1"/>
  <c r="I450" i="2" s="1"/>
  <c r="I451" i="2" a="1"/>
  <c r="I451" i="2" s="1"/>
  <c r="I452" i="2" a="1"/>
  <c r="I452" i="2" s="1"/>
  <c r="I453" i="2" a="1"/>
  <c r="I453" i="2" s="1"/>
  <c r="I454" i="2" a="1"/>
  <c r="I454" i="2" s="1"/>
  <c r="I455" i="2" a="1"/>
  <c r="I455" i="2" s="1"/>
  <c r="I456" i="2" a="1"/>
  <c r="I456" i="2" s="1"/>
  <c r="I457" i="2" a="1"/>
  <c r="I457" i="2" s="1"/>
  <c r="I458" i="2" a="1"/>
  <c r="I458" i="2" s="1"/>
  <c r="I459" i="2" a="1"/>
  <c r="I459" i="2" s="1"/>
  <c r="I460" i="2" a="1"/>
  <c r="I460" i="2" s="1"/>
  <c r="I461" i="2" a="1"/>
  <c r="I461" i="2" s="1"/>
  <c r="I462" i="2" a="1"/>
  <c r="I462" i="2" s="1"/>
  <c r="I463" i="2" a="1"/>
  <c r="I463" i="2" s="1"/>
  <c r="I464" i="2" a="1"/>
  <c r="I464" i="2" s="1"/>
  <c r="I465" i="2" a="1"/>
  <c r="I465" i="2" s="1"/>
  <c r="I466" i="2" a="1"/>
  <c r="I466" i="2" s="1"/>
  <c r="I467" i="2" a="1"/>
  <c r="I467" i="2" s="1"/>
  <c r="I468" i="2" a="1"/>
  <c r="I468" i="2" s="1"/>
  <c r="I469" i="2" a="1"/>
  <c r="I469" i="2" s="1"/>
  <c r="I470" i="2" a="1"/>
  <c r="I470" i="2" s="1"/>
  <c r="I471" i="2" a="1"/>
  <c r="I471" i="2" s="1"/>
  <c r="I472" i="2" a="1"/>
  <c r="I472" i="2" s="1"/>
  <c r="I473" i="2" a="1"/>
  <c r="I473" i="2" s="1"/>
  <c r="I474" i="2" a="1"/>
  <c r="I474" i="2" s="1"/>
  <c r="I475" i="2" a="1"/>
  <c r="I475" i="2" s="1"/>
  <c r="I476" i="2" a="1"/>
  <c r="I476" i="2" s="1"/>
  <c r="I477" i="2" a="1"/>
  <c r="I477" i="2" s="1"/>
  <c r="I478" i="2" a="1"/>
  <c r="I478" i="2" s="1"/>
  <c r="I479" i="2" a="1"/>
  <c r="I479" i="2" s="1"/>
  <c r="I480" i="2" a="1"/>
  <c r="I480" i="2" s="1"/>
  <c r="I481" i="2" a="1"/>
  <c r="I481" i="2" s="1"/>
  <c r="I482" i="2" a="1"/>
  <c r="I482" i="2" s="1"/>
  <c r="I483" i="2" a="1"/>
  <c r="I483" i="2" s="1"/>
  <c r="I484" i="2" a="1"/>
  <c r="I484" i="2" s="1"/>
  <c r="I485" i="2" a="1"/>
  <c r="I485" i="2" s="1"/>
  <c r="I486" i="2" a="1"/>
  <c r="I486" i="2" s="1"/>
  <c r="I487" i="2" a="1"/>
  <c r="I487" i="2" s="1"/>
  <c r="I488" i="2" a="1"/>
  <c r="I488" i="2" s="1"/>
  <c r="I489" i="2" a="1"/>
  <c r="I489" i="2" s="1"/>
  <c r="I490" i="2" a="1"/>
  <c r="I490" i="2" s="1"/>
  <c r="I491" i="2" a="1"/>
  <c r="I491" i="2" s="1"/>
  <c r="I492" i="2" a="1"/>
  <c r="I492" i="2" s="1"/>
  <c r="I493" i="2" a="1"/>
  <c r="I493" i="2" s="1"/>
  <c r="I494" i="2" a="1"/>
  <c r="I494" i="2" s="1"/>
  <c r="I495" i="2" a="1"/>
  <c r="I495" i="2" s="1"/>
  <c r="I496" i="2" a="1"/>
  <c r="I496" i="2" s="1"/>
  <c r="I497" i="2" a="1"/>
  <c r="I497" i="2" s="1"/>
  <c r="I498" i="2" a="1"/>
  <c r="I498" i="2" s="1"/>
  <c r="I499" i="2" a="1"/>
  <c r="I499" i="2" s="1"/>
  <c r="I500" i="2" a="1"/>
  <c r="I500" i="2" s="1"/>
  <c r="I501" i="2" a="1"/>
  <c r="I501" i="2" s="1"/>
  <c r="I502" i="2" a="1"/>
  <c r="I502" i="2" s="1"/>
  <c r="I503" i="2" a="1"/>
  <c r="I503" i="2" s="1"/>
  <c r="I504" i="2" a="1"/>
  <c r="I504" i="2" s="1"/>
  <c r="I505" i="2" a="1"/>
  <c r="I505" i="2" s="1"/>
  <c r="I506" i="2" a="1"/>
  <c r="I506" i="2" s="1"/>
  <c r="I507" i="2" a="1"/>
  <c r="I507" i="2" s="1"/>
  <c r="I508" i="2" a="1"/>
  <c r="I508" i="2" s="1"/>
  <c r="I509" i="2" a="1"/>
  <c r="I509" i="2" s="1"/>
  <c r="I510" i="2" a="1"/>
  <c r="I510" i="2" s="1"/>
  <c r="I511" i="2" a="1"/>
  <c r="I511" i="2" s="1"/>
  <c r="I512" i="2" a="1"/>
  <c r="I512" i="2" s="1"/>
  <c r="I513" i="2" a="1"/>
  <c r="I513" i="2" s="1"/>
  <c r="I514" i="2" a="1"/>
  <c r="I514" i="2" s="1"/>
  <c r="I515" i="2" a="1"/>
  <c r="I515" i="2" s="1"/>
  <c r="I516" i="2" a="1"/>
  <c r="I516" i="2" s="1"/>
  <c r="I517" i="2" a="1"/>
  <c r="I517" i="2" s="1"/>
  <c r="I518" i="2" a="1"/>
  <c r="I518" i="2" s="1"/>
  <c r="I519" i="2" a="1"/>
  <c r="I519" i="2" s="1"/>
  <c r="I520" i="2" a="1"/>
  <c r="I520" i="2" s="1"/>
  <c r="I521" i="2" a="1"/>
  <c r="I521" i="2" s="1"/>
  <c r="I522" i="2" a="1"/>
  <c r="I522" i="2" s="1"/>
  <c r="I523" i="2" a="1"/>
  <c r="I523" i="2" s="1"/>
  <c r="I524" i="2" a="1"/>
  <c r="I524" i="2" s="1"/>
  <c r="I525" i="2" a="1"/>
  <c r="I525" i="2" s="1"/>
  <c r="I526" i="2" a="1"/>
  <c r="I526" i="2" s="1"/>
  <c r="I527" i="2" a="1"/>
  <c r="I527" i="2" s="1"/>
  <c r="I528" i="2" a="1"/>
  <c r="I528" i="2" s="1"/>
  <c r="I529" i="2" a="1"/>
  <c r="I529" i="2" s="1"/>
  <c r="I530" i="2" a="1"/>
  <c r="I530" i="2" s="1"/>
  <c r="I531" i="2" a="1"/>
  <c r="I531" i="2" s="1"/>
  <c r="I532" i="2" a="1"/>
  <c r="I532" i="2" s="1"/>
  <c r="I533" i="2" a="1"/>
  <c r="I533" i="2" s="1"/>
  <c r="I534" i="2" a="1"/>
  <c r="I534" i="2" s="1"/>
  <c r="I535" i="2" a="1"/>
  <c r="I535" i="2" s="1"/>
  <c r="I536" i="2" a="1"/>
  <c r="I536" i="2" s="1"/>
  <c r="I537" i="2" a="1"/>
  <c r="I537" i="2" s="1"/>
  <c r="I538" i="2" a="1"/>
  <c r="I538" i="2" s="1"/>
  <c r="I539" i="2" a="1"/>
  <c r="I539" i="2" s="1"/>
  <c r="I540" i="2" a="1"/>
  <c r="I540" i="2" s="1"/>
  <c r="I541" i="2" a="1"/>
  <c r="I541" i="2" s="1"/>
  <c r="I542" i="2" a="1"/>
  <c r="I542" i="2" s="1"/>
  <c r="I543" i="2" a="1"/>
  <c r="I543" i="2" s="1"/>
  <c r="I544" i="2" a="1"/>
  <c r="I544" i="2" s="1"/>
  <c r="I545" i="2" a="1"/>
  <c r="I545" i="2" s="1"/>
  <c r="I546" i="2" a="1"/>
  <c r="I546" i="2" s="1"/>
  <c r="I547" i="2" a="1"/>
  <c r="I547" i="2" s="1"/>
  <c r="I548" i="2" a="1"/>
  <c r="I548" i="2" s="1"/>
  <c r="I549" i="2" a="1"/>
  <c r="I549" i="2" s="1"/>
  <c r="I550" i="2" a="1"/>
  <c r="I550" i="2" s="1"/>
  <c r="I551" i="2" a="1"/>
  <c r="I551" i="2" s="1"/>
  <c r="I552" i="2" a="1"/>
  <c r="I552" i="2" s="1"/>
  <c r="I553" i="2" a="1"/>
  <c r="I553" i="2" s="1"/>
  <c r="I554" i="2" a="1"/>
  <c r="I554" i="2" s="1"/>
  <c r="I555" i="2" a="1"/>
  <c r="I555" i="2" s="1"/>
  <c r="I556" i="2" a="1"/>
  <c r="I556" i="2" s="1"/>
  <c r="I557" i="2" a="1"/>
  <c r="I557" i="2" s="1"/>
  <c r="I558" i="2" a="1"/>
  <c r="I558" i="2" s="1"/>
  <c r="I559" i="2" a="1"/>
  <c r="I559" i="2" s="1"/>
  <c r="I560" i="2" a="1"/>
  <c r="I560" i="2" s="1"/>
  <c r="I561" i="2" a="1"/>
  <c r="I561" i="2" s="1"/>
  <c r="I562" i="2" a="1"/>
  <c r="I562" i="2" s="1"/>
  <c r="I563" i="2" a="1"/>
  <c r="I563" i="2" s="1"/>
  <c r="I564" i="2" a="1"/>
  <c r="I564" i="2" s="1"/>
  <c r="I565" i="2" a="1"/>
  <c r="I565" i="2" s="1"/>
  <c r="I566" i="2" a="1"/>
  <c r="I566" i="2" s="1"/>
  <c r="I567" i="2" a="1"/>
  <c r="I567" i="2" s="1"/>
  <c r="I568" i="2" a="1"/>
  <c r="I568" i="2" s="1"/>
  <c r="I569" i="2" a="1"/>
  <c r="I569" i="2" s="1"/>
  <c r="I570" i="2" a="1"/>
  <c r="I570" i="2" s="1"/>
  <c r="I571" i="2" a="1"/>
  <c r="I571" i="2" s="1"/>
  <c r="I572" i="2" a="1"/>
  <c r="I572" i="2" s="1"/>
  <c r="I573" i="2" a="1"/>
  <c r="I573" i="2"/>
  <c r="I574" i="2" a="1"/>
  <c r="I574" i="2" s="1"/>
  <c r="I575" i="2" a="1"/>
  <c r="I575" i="2" s="1"/>
  <c r="I576" i="2" a="1"/>
  <c r="I576" i="2" s="1"/>
  <c r="I577" i="2" a="1"/>
  <c r="I577" i="2" s="1"/>
  <c r="I578" i="2" a="1"/>
  <c r="I578" i="2" s="1"/>
  <c r="I579" i="2" a="1"/>
  <c r="I579" i="2" s="1"/>
  <c r="I580" i="2" a="1"/>
  <c r="I580" i="2" s="1"/>
  <c r="I581" i="2" a="1"/>
  <c r="I581" i="2" s="1"/>
  <c r="I582" i="2" a="1"/>
  <c r="I582" i="2" s="1"/>
  <c r="I583" i="2" a="1"/>
  <c r="I583" i="2" s="1"/>
  <c r="I584" i="2" a="1"/>
  <c r="I584" i="2" s="1"/>
  <c r="I585" i="2" a="1"/>
  <c r="I585" i="2" s="1"/>
  <c r="I586" i="2" a="1"/>
  <c r="I586" i="2" s="1"/>
  <c r="I587" i="2" a="1"/>
  <c r="I587" i="2" s="1"/>
  <c r="I588" i="2" a="1"/>
  <c r="I588" i="2" s="1"/>
  <c r="I589" i="2" a="1"/>
  <c r="I589" i="2" s="1"/>
  <c r="I590" i="2" a="1"/>
  <c r="I590" i="2" s="1"/>
  <c r="I591" i="2" a="1"/>
  <c r="I591" i="2" s="1"/>
  <c r="I592" i="2" a="1"/>
  <c r="I592" i="2" s="1"/>
  <c r="I593" i="2" a="1"/>
  <c r="I593" i="2" s="1"/>
  <c r="I594" i="2" a="1"/>
  <c r="I594" i="2" s="1"/>
  <c r="I595" i="2" a="1"/>
  <c r="I595" i="2" s="1"/>
  <c r="I596" i="2" a="1"/>
  <c r="I596" i="2" s="1"/>
  <c r="I597" i="2" a="1"/>
  <c r="I597" i="2" s="1"/>
  <c r="I598" i="2" a="1"/>
  <c r="I598" i="2" s="1"/>
  <c r="I599" i="2" a="1"/>
  <c r="I599" i="2" s="1"/>
  <c r="I600" i="2" a="1"/>
  <c r="I600" i="2" s="1"/>
  <c r="I601" i="2" a="1"/>
  <c r="I601" i="2" s="1"/>
  <c r="I602" i="2" a="1"/>
  <c r="I602" i="2" s="1"/>
  <c r="I603" i="2" a="1"/>
  <c r="I603" i="2" s="1"/>
  <c r="I604" i="2" a="1"/>
  <c r="I604" i="2" s="1"/>
  <c r="I605" i="2" a="1"/>
  <c r="I605" i="2" s="1"/>
  <c r="I606" i="2" a="1"/>
  <c r="I606" i="2" s="1"/>
  <c r="I607" i="2" a="1"/>
  <c r="I607" i="2" s="1"/>
  <c r="I608" i="2" a="1"/>
  <c r="I608" i="2" s="1"/>
  <c r="I609" i="2" a="1"/>
  <c r="I609" i="2" s="1"/>
  <c r="I610" i="2" a="1"/>
  <c r="I610" i="2" s="1"/>
  <c r="I611" i="2" a="1"/>
  <c r="I611" i="2" s="1"/>
  <c r="I612" i="2" a="1"/>
  <c r="I612" i="2" s="1"/>
  <c r="I613" i="2" a="1"/>
  <c r="I613" i="2" s="1"/>
  <c r="I614" i="2" a="1"/>
  <c r="I614" i="2" s="1"/>
  <c r="I615" i="2" a="1"/>
  <c r="I615" i="2" s="1"/>
  <c r="I616" i="2" a="1"/>
  <c r="I616" i="2" s="1"/>
  <c r="I617" i="2" a="1"/>
  <c r="I617" i="2" s="1"/>
  <c r="I618" i="2" a="1"/>
  <c r="I618" i="2" s="1"/>
  <c r="I619" i="2" a="1"/>
  <c r="I619" i="2" s="1"/>
  <c r="I620" i="2" a="1"/>
  <c r="I620" i="2" s="1"/>
  <c r="I621" i="2" a="1"/>
  <c r="I621" i="2" s="1"/>
  <c r="I622" i="2" a="1"/>
  <c r="I622" i="2" s="1"/>
  <c r="I623" i="2" a="1"/>
  <c r="I623" i="2" s="1"/>
  <c r="I624" i="2" a="1"/>
  <c r="I624" i="2" s="1"/>
  <c r="I625" i="2" a="1"/>
  <c r="I625" i="2" s="1"/>
  <c r="I626" i="2" a="1"/>
  <c r="I626" i="2" s="1"/>
  <c r="I627" i="2" a="1"/>
  <c r="I627" i="2" s="1"/>
  <c r="I628" i="2" a="1"/>
  <c r="I628" i="2" s="1"/>
  <c r="I629" i="2" a="1"/>
  <c r="I629" i="2" s="1"/>
  <c r="I630" i="2" a="1"/>
  <c r="I630" i="2" s="1"/>
  <c r="I631" i="2" a="1"/>
  <c r="I631" i="2" s="1"/>
  <c r="I632" i="2" a="1"/>
  <c r="I632" i="2" s="1"/>
  <c r="I633" i="2" a="1"/>
  <c r="I633" i="2" s="1"/>
  <c r="I634" i="2" a="1"/>
  <c r="I634" i="2" s="1"/>
  <c r="I635" i="2" a="1"/>
  <c r="I635" i="2" s="1"/>
  <c r="I636" i="2" a="1"/>
  <c r="I636" i="2" s="1"/>
  <c r="I637" i="2" a="1"/>
  <c r="I637" i="2" s="1"/>
  <c r="I638" i="2" a="1"/>
  <c r="I638" i="2" s="1"/>
  <c r="I639" i="2" a="1"/>
  <c r="I639" i="2" s="1"/>
  <c r="I640" i="2" a="1"/>
  <c r="I640" i="2" s="1"/>
  <c r="I641" i="2" a="1"/>
  <c r="I641" i="2" s="1"/>
  <c r="I642" i="2" a="1"/>
  <c r="I642" i="2" s="1"/>
  <c r="I643" i="2" a="1"/>
  <c r="I643" i="2" s="1"/>
  <c r="I644" i="2" a="1"/>
  <c r="I644" i="2" s="1"/>
  <c r="I645" i="2" a="1"/>
  <c r="I645" i="2" s="1"/>
  <c r="I646" i="2" a="1"/>
  <c r="I646" i="2" s="1"/>
  <c r="I647" i="2" a="1"/>
  <c r="I647" i="2" s="1"/>
  <c r="I648" i="2" a="1"/>
  <c r="I648" i="2" s="1"/>
  <c r="I649" i="2" a="1"/>
  <c r="I649" i="2" s="1"/>
  <c r="I650" i="2" a="1"/>
  <c r="I650" i="2" s="1"/>
  <c r="I651" i="2" a="1"/>
  <c r="I651" i="2" s="1"/>
  <c r="I652" i="2" a="1"/>
  <c r="I652" i="2" s="1"/>
  <c r="I653" i="2" a="1"/>
  <c r="I653" i="2" s="1"/>
  <c r="I654" i="2" a="1"/>
  <c r="I654" i="2" s="1"/>
  <c r="I655" i="2" a="1"/>
  <c r="I655" i="2" s="1"/>
  <c r="I656" i="2" a="1"/>
  <c r="I656" i="2" s="1"/>
  <c r="I657" i="2" a="1"/>
  <c r="I657" i="2" s="1"/>
  <c r="I658" i="2" a="1"/>
  <c r="I658" i="2" s="1"/>
  <c r="I659" i="2" a="1"/>
  <c r="I659" i="2" s="1"/>
  <c r="I660" i="2" a="1"/>
  <c r="I660" i="2" s="1"/>
  <c r="I661" i="2" a="1"/>
  <c r="I661" i="2" s="1"/>
  <c r="I662" i="2" a="1"/>
  <c r="I662" i="2" s="1"/>
  <c r="I663" i="2" a="1"/>
  <c r="I663" i="2" s="1"/>
  <c r="I664" i="2" a="1"/>
  <c r="I664" i="2" s="1"/>
  <c r="I665" i="2" a="1"/>
  <c r="I665" i="2" s="1"/>
  <c r="I666" i="2" a="1"/>
  <c r="I666" i="2" s="1"/>
  <c r="I667" i="2" a="1"/>
  <c r="I667" i="2" s="1"/>
  <c r="I668" i="2" a="1"/>
  <c r="I668" i="2" s="1"/>
  <c r="I669" i="2" a="1"/>
  <c r="I669" i="2" s="1"/>
  <c r="I670" i="2" a="1"/>
  <c r="I670" i="2" s="1"/>
  <c r="I671" i="2" a="1"/>
  <c r="I671" i="2" s="1"/>
  <c r="I672" i="2" a="1"/>
  <c r="I672" i="2" s="1"/>
  <c r="I673" i="2" a="1"/>
  <c r="I673" i="2" s="1"/>
  <c r="I674" i="2" a="1"/>
  <c r="I674" i="2" s="1"/>
  <c r="I675" i="2" a="1"/>
  <c r="I675" i="2" s="1"/>
  <c r="I676" i="2" a="1"/>
  <c r="I676" i="2" s="1"/>
  <c r="I677" i="2" a="1"/>
  <c r="I677" i="2" s="1"/>
  <c r="I678" i="2" a="1"/>
  <c r="I678" i="2" s="1"/>
  <c r="I679" i="2" a="1"/>
  <c r="I679" i="2" s="1"/>
  <c r="I680" i="2" a="1"/>
  <c r="I680" i="2" s="1"/>
  <c r="I681" i="2" a="1"/>
  <c r="I681" i="2" s="1"/>
  <c r="I682" i="2" a="1"/>
  <c r="I682" i="2" s="1"/>
  <c r="I683" i="2" a="1"/>
  <c r="I683" i="2"/>
  <c r="I684" i="2" a="1"/>
  <c r="I684" i="2" s="1"/>
  <c r="I685" i="2" a="1"/>
  <c r="I685" i="2" s="1"/>
  <c r="I686" i="2" a="1"/>
  <c r="I686" i="2" s="1"/>
  <c r="I687" i="2" a="1"/>
  <c r="I687" i="2" s="1"/>
  <c r="I688" i="2" a="1"/>
  <c r="I688" i="2" s="1"/>
  <c r="I689" i="2" a="1"/>
  <c r="I689" i="2" s="1"/>
  <c r="I690" i="2" a="1"/>
  <c r="I690" i="2" s="1"/>
  <c r="I691" i="2" a="1"/>
  <c r="I691" i="2" s="1"/>
  <c r="I692" i="2" a="1"/>
  <c r="I692" i="2" s="1"/>
  <c r="I693" i="2" a="1"/>
  <c r="I693" i="2" s="1"/>
  <c r="I694" i="2" a="1"/>
  <c r="I694" i="2" s="1"/>
  <c r="I695" i="2" a="1"/>
  <c r="I695" i="2" s="1"/>
  <c r="I696" i="2" a="1"/>
  <c r="I696" i="2" s="1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2" i="2" a="1"/>
  <c r="I702" i="2" s="1"/>
  <c r="I703" i="2" a="1"/>
  <c r="I703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 s="1"/>
  <c r="I713" i="2" a="1"/>
  <c r="I713" i="2" s="1"/>
  <c r="I714" i="2" a="1"/>
  <c r="I714" i="2" s="1"/>
  <c r="I715" i="2" a="1"/>
  <c r="I715" i="2" s="1"/>
  <c r="I716" i="2" a="1"/>
  <c r="I716" i="2" s="1"/>
  <c r="I717" i="2" a="1"/>
  <c r="I717" i="2" s="1"/>
  <c r="I718" i="2" a="1"/>
  <c r="I718" i="2" s="1"/>
  <c r="I719" i="2" a="1"/>
  <c r="I719" i="2" s="1"/>
  <c r="I720" i="2" a="1"/>
  <c r="I720" i="2" s="1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28" i="2" a="1"/>
  <c r="I728" i="2" s="1"/>
  <c r="I729" i="2" a="1"/>
  <c r="I729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 s="1"/>
  <c r="I737" i="2" a="1"/>
  <c r="I737" i="2" s="1"/>
  <c r="I738" i="2" a="1"/>
  <c r="I738" i="2" s="1"/>
  <c r="I739" i="2" a="1"/>
  <c r="I739" i="2" s="1"/>
  <c r="I740" i="2" a="1"/>
  <c r="I740" i="2" s="1"/>
  <c r="I741" i="2" a="1"/>
  <c r="I741" i="2" s="1"/>
  <c r="I742" i="2" a="1"/>
  <c r="I742" i="2" s="1"/>
  <c r="I743" i="2" a="1"/>
  <c r="I743" i="2" s="1"/>
  <c r="I744" i="2" a="1"/>
  <c r="I744" i="2" s="1"/>
  <c r="I745" i="2" a="1"/>
  <c r="I745" i="2" s="1"/>
  <c r="I746" i="2" a="1"/>
  <c r="I746" i="2" s="1"/>
  <c r="I747" i="2" a="1"/>
  <c r="I747" i="2" s="1"/>
  <c r="I748" i="2" a="1"/>
  <c r="I748" i="2" s="1"/>
  <c r="I749" i="2" a="1"/>
  <c r="I749" i="2" s="1"/>
  <c r="I750" i="2" a="1"/>
  <c r="I750" i="2" s="1"/>
  <c r="I751" i="2" a="1"/>
  <c r="I751" i="2" s="1"/>
  <c r="I752" i="2" a="1"/>
  <c r="I752" i="2" s="1"/>
  <c r="I753" i="2" a="1"/>
  <c r="I753" i="2" s="1"/>
  <c r="I754" i="2" a="1"/>
  <c r="I754" i="2" s="1"/>
  <c r="I755" i="2" a="1"/>
  <c r="I755" i="2" s="1"/>
  <c r="I756" i="2" a="1"/>
  <c r="I756" i="2" s="1"/>
  <c r="I757" i="2" a="1"/>
  <c r="I757" i="2" s="1"/>
  <c r="I758" i="2" a="1"/>
  <c r="I758" i="2" s="1"/>
  <c r="I759" i="2" a="1"/>
  <c r="I759" i="2" s="1"/>
  <c r="I760" i="2" a="1"/>
  <c r="I760" i="2" s="1"/>
  <c r="I761" i="2" a="1"/>
  <c r="I761" i="2" s="1"/>
  <c r="I762" i="2" a="1"/>
  <c r="I762" i="2" s="1"/>
  <c r="I763" i="2" a="1"/>
  <c r="I763" i="2" s="1"/>
  <c r="I764" i="2" a="1"/>
  <c r="I764" i="2" s="1"/>
  <c r="I765" i="2" a="1"/>
  <c r="I765" i="2" s="1"/>
  <c r="I766" i="2" a="1"/>
  <c r="I766" i="2" s="1"/>
  <c r="I767" i="2" a="1"/>
  <c r="I767" i="2" s="1"/>
  <c r="I768" i="2" a="1"/>
  <c r="I768" i="2" s="1"/>
  <c r="I769" i="2" a="1"/>
  <c r="I769" i="2" s="1"/>
  <c r="I770" i="2" a="1"/>
  <c r="I770" i="2" s="1"/>
  <c r="I771" i="2" a="1"/>
  <c r="I771" i="2" s="1"/>
  <c r="I772" i="2" a="1"/>
  <c r="I772" i="2" s="1"/>
  <c r="I773" i="2" a="1"/>
  <c r="I773" i="2" s="1"/>
  <c r="I774" i="2" a="1"/>
  <c r="I774" i="2" s="1"/>
  <c r="I775" i="2" a="1"/>
  <c r="I775" i="2" s="1"/>
  <c r="I776" i="2" a="1"/>
  <c r="I776" i="2" s="1"/>
  <c r="I777" i="2" a="1"/>
  <c r="I777" i="2" s="1"/>
  <c r="I778" i="2" a="1"/>
  <c r="I778" i="2" s="1"/>
  <c r="I779" i="2" a="1"/>
  <c r="I779" i="2" s="1"/>
  <c r="I780" i="2" a="1"/>
  <c r="I780" i="2" s="1"/>
  <c r="I781" i="2" a="1"/>
  <c r="I781" i="2" s="1"/>
  <c r="I782" i="2" a="1"/>
  <c r="I782" i="2" s="1"/>
  <c r="I783" i="2" a="1"/>
  <c r="I783" i="2" s="1"/>
  <c r="I784" i="2" a="1"/>
  <c r="I784" i="2" s="1"/>
  <c r="I785" i="2" a="1"/>
  <c r="I785" i="2" s="1"/>
  <c r="I786" i="2" a="1"/>
  <c r="I786" i="2" s="1"/>
  <c r="I787" i="2" a="1"/>
  <c r="I787" i="2" s="1"/>
  <c r="I788" i="2" a="1"/>
  <c r="I788" i="2" s="1"/>
  <c r="I789" i="2" a="1"/>
  <c r="I789" i="2" s="1"/>
  <c r="I790" i="2" a="1"/>
  <c r="I790" i="2" s="1"/>
  <c r="I791" i="2" a="1"/>
  <c r="I791" i="2" s="1"/>
  <c r="I792" i="2" a="1"/>
  <c r="I792" i="2" s="1"/>
  <c r="I793" i="2" a="1"/>
  <c r="I793" i="2" s="1"/>
  <c r="I794" i="2" a="1"/>
  <c r="I794" i="2" s="1"/>
  <c r="I795" i="2" a="1"/>
  <c r="I795" i="2" s="1"/>
  <c r="I796" i="2" a="1"/>
  <c r="I796" i="2" s="1"/>
  <c r="I797" i="2" a="1"/>
  <c r="I797" i="2" s="1"/>
  <c r="I798" i="2" a="1"/>
  <c r="I798" i="2" s="1"/>
  <c r="I799" i="2" a="1"/>
  <c r="I799" i="2" s="1"/>
  <c r="I800" i="2" a="1"/>
  <c r="I800" i="2" s="1"/>
  <c r="I801" i="2" a="1"/>
  <c r="I801" i="2" s="1"/>
  <c r="I802" i="2" a="1"/>
  <c r="I802" i="2" s="1"/>
  <c r="I803" i="2" a="1"/>
  <c r="I803" i="2" s="1"/>
  <c r="I804" i="2" a="1"/>
  <c r="I804" i="2" s="1"/>
  <c r="I805" i="2" a="1"/>
  <c r="I805" i="2" s="1"/>
  <c r="I806" i="2" a="1"/>
  <c r="I806" i="2" s="1"/>
  <c r="I807" i="2" a="1"/>
  <c r="I807" i="2" s="1"/>
  <c r="I808" i="2" a="1"/>
  <c r="I808" i="2" s="1"/>
  <c r="I809" i="2" a="1"/>
  <c r="I809" i="2" s="1"/>
  <c r="I810" i="2" a="1"/>
  <c r="I810" i="2" s="1"/>
  <c r="I811" i="2" a="1"/>
  <c r="I811" i="2" s="1"/>
  <c r="I812" i="2" a="1"/>
  <c r="I812" i="2" s="1"/>
  <c r="I813" i="2" a="1"/>
  <c r="I813" i="2" s="1"/>
  <c r="I814" i="2" a="1"/>
  <c r="I814" i="2" s="1"/>
  <c r="I815" i="2" a="1"/>
  <c r="I815" i="2" s="1"/>
  <c r="I816" i="2" a="1"/>
  <c r="I816" i="2" s="1"/>
  <c r="I817" i="2" a="1"/>
  <c r="I817" i="2" s="1"/>
  <c r="I818" i="2" a="1"/>
  <c r="I818" i="2" s="1"/>
  <c r="I819" i="2" a="1"/>
  <c r="I819" i="2" s="1"/>
  <c r="I820" i="2" a="1"/>
  <c r="I820" i="2" s="1"/>
  <c r="I821" i="2" a="1"/>
  <c r="I821" i="2" s="1"/>
  <c r="I822" i="2" a="1"/>
  <c r="I822" i="2" s="1"/>
  <c r="I823" i="2" a="1"/>
  <c r="I823" i="2" s="1"/>
  <c r="I824" i="2" a="1"/>
  <c r="I824" i="2" s="1"/>
  <c r="I825" i="2" a="1"/>
  <c r="I825" i="2" s="1"/>
  <c r="I826" i="2" a="1"/>
  <c r="I826" i="2" s="1"/>
  <c r="I827" i="2" a="1"/>
  <c r="I827" i="2" s="1"/>
  <c r="I828" i="2" a="1"/>
  <c r="I828" i="2" s="1"/>
  <c r="I829" i="2" a="1"/>
  <c r="I829" i="2" s="1"/>
  <c r="I830" i="2" a="1"/>
  <c r="I830" i="2" s="1"/>
  <c r="I831" i="2" a="1"/>
  <c r="I831" i="2" s="1"/>
  <c r="I832" i="2" a="1"/>
  <c r="I832" i="2" s="1"/>
  <c r="I833" i="2" a="1"/>
  <c r="I833" i="2" s="1"/>
  <c r="I834" i="2" a="1"/>
  <c r="I834" i="2" s="1"/>
  <c r="I835" i="2" a="1"/>
  <c r="I835" i="2" s="1"/>
  <c r="I836" i="2" a="1"/>
  <c r="I836" i="2" s="1"/>
  <c r="I837" i="2" a="1"/>
  <c r="I837" i="2" s="1"/>
  <c r="I838" i="2" a="1"/>
  <c r="I838" i="2" s="1"/>
  <c r="I839" i="2" a="1"/>
  <c r="I839" i="2" s="1"/>
  <c r="I840" i="2" a="1"/>
  <c r="I840" i="2" s="1"/>
  <c r="I841" i="2" a="1"/>
  <c r="I841" i="2" s="1"/>
  <c r="I842" i="2" a="1"/>
  <c r="I842" i="2" s="1"/>
  <c r="I843" i="2" a="1"/>
  <c r="I843" i="2" s="1"/>
  <c r="I844" i="2" a="1"/>
  <c r="I844" i="2" s="1"/>
  <c r="I845" i="2" a="1"/>
  <c r="I845" i="2" s="1"/>
  <c r="I846" i="2" a="1"/>
  <c r="I846" i="2" s="1"/>
  <c r="I847" i="2" a="1"/>
  <c r="I847" i="2" s="1"/>
  <c r="I848" i="2" a="1"/>
  <c r="I848" i="2" s="1"/>
  <c r="I849" i="2" a="1"/>
  <c r="I849" i="2" s="1"/>
  <c r="I850" i="2" a="1"/>
  <c r="I850" i="2" s="1"/>
  <c r="I851" i="2" a="1"/>
  <c r="I851" i="2" s="1"/>
  <c r="I852" i="2" a="1"/>
  <c r="I852" i="2" s="1"/>
  <c r="I853" i="2" a="1"/>
  <c r="I853" i="2" s="1"/>
  <c r="I854" i="2" a="1"/>
  <c r="I854" i="2" s="1"/>
  <c r="I855" i="2" a="1"/>
  <c r="I855" i="2" s="1"/>
  <c r="I856" i="2" a="1"/>
  <c r="I856" i="2" s="1"/>
  <c r="I857" i="2" a="1"/>
  <c r="I857" i="2" s="1"/>
  <c r="I858" i="2" a="1"/>
  <c r="I858" i="2" s="1"/>
  <c r="I859" i="2" a="1"/>
  <c r="I859" i="2" s="1"/>
  <c r="I860" i="2" a="1"/>
  <c r="I860" i="2" s="1"/>
  <c r="I861" i="2" a="1"/>
  <c r="I861" i="2" s="1"/>
  <c r="I862" i="2" a="1"/>
  <c r="I862" i="2" s="1"/>
  <c r="I863" i="2" a="1"/>
  <c r="I863" i="2" s="1"/>
  <c r="I864" i="2" a="1"/>
  <c r="I864" i="2" s="1"/>
  <c r="I865" i="2" a="1"/>
  <c r="I865" i="2" s="1"/>
  <c r="I866" i="2" a="1"/>
  <c r="I866" i="2" s="1"/>
  <c r="I867" i="2" a="1"/>
  <c r="I867" i="2" s="1"/>
  <c r="I868" i="2" a="1"/>
  <c r="I868" i="2" s="1"/>
  <c r="I869" i="2" a="1"/>
  <c r="I869" i="2" s="1"/>
  <c r="I870" i="2" a="1"/>
  <c r="I870" i="2" s="1"/>
  <c r="I871" i="2" a="1"/>
  <c r="I871" i="2" s="1"/>
  <c r="I872" i="2" a="1"/>
  <c r="I872" i="2" s="1"/>
  <c r="I873" i="2" a="1"/>
  <c r="I873" i="2" s="1"/>
  <c r="I874" i="2" a="1"/>
  <c r="I874" i="2" s="1"/>
  <c r="I875" i="2" a="1"/>
  <c r="I875" i="2" s="1"/>
  <c r="I876" i="2" a="1"/>
  <c r="I876" i="2" s="1"/>
  <c r="I877" i="2" a="1"/>
  <c r="I877" i="2" s="1"/>
  <c r="I878" i="2" a="1"/>
  <c r="I878" i="2" s="1"/>
  <c r="I879" i="2" a="1"/>
  <c r="I879" i="2" s="1"/>
  <c r="I880" i="2" a="1"/>
  <c r="I880" i="2" s="1"/>
  <c r="I881" i="2" a="1"/>
  <c r="I881" i="2" s="1"/>
  <c r="I882" i="2" a="1"/>
  <c r="I882" i="2" s="1"/>
  <c r="I883" i="2" a="1"/>
  <c r="I883" i="2"/>
  <c r="I884" i="2" a="1"/>
  <c r="I884" i="2" s="1"/>
  <c r="I885" i="2" a="1"/>
  <c r="I885" i="2" s="1"/>
  <c r="I886" i="2" a="1"/>
  <c r="I886" i="2" s="1"/>
  <c r="I887" i="2" a="1"/>
  <c r="I887" i="2" s="1"/>
  <c r="I888" i="2" a="1"/>
  <c r="I888" i="2" s="1"/>
  <c r="I889" i="2" a="1"/>
  <c r="I889" i="2"/>
  <c r="I890" i="2" a="1"/>
  <c r="I890" i="2" s="1"/>
  <c r="I891" i="2" a="1"/>
  <c r="I891" i="2" s="1"/>
  <c r="I892" i="2" a="1"/>
  <c r="I892" i="2" s="1"/>
  <c r="I893" i="2" a="1"/>
  <c r="I893" i="2" s="1"/>
  <c r="I894" i="2" a="1"/>
  <c r="I894" i="2" s="1"/>
  <c r="I895" i="2" a="1"/>
  <c r="I895" i="2" s="1"/>
  <c r="I896" i="2" a="1"/>
  <c r="I896" i="2" s="1"/>
  <c r="I897" i="2" a="1"/>
  <c r="I897" i="2" s="1"/>
  <c r="I898" i="2" a="1"/>
  <c r="I898" i="2" s="1"/>
  <c r="I899" i="2" a="1"/>
  <c r="I899" i="2" s="1"/>
  <c r="I900" i="2" a="1"/>
  <c r="I900" i="2" s="1"/>
  <c r="I901" i="2" a="1"/>
  <c r="I901" i="2" s="1"/>
  <c r="I902" i="2" a="1"/>
  <c r="I902" i="2" s="1"/>
  <c r="I903" i="2" a="1"/>
  <c r="I903" i="2" s="1"/>
  <c r="I904" i="2" a="1"/>
  <c r="I904" i="2" s="1"/>
  <c r="I905" i="2" a="1"/>
  <c r="I905" i="2" s="1"/>
  <c r="I906" i="2" a="1"/>
  <c r="I906" i="2" s="1"/>
  <c r="I907" i="2" a="1"/>
  <c r="I907" i="2" s="1"/>
  <c r="I908" i="2" a="1"/>
  <c r="I908" i="2" s="1"/>
  <c r="I909" i="2" a="1"/>
  <c r="I909" i="2" s="1"/>
  <c r="I910" i="2" a="1"/>
  <c r="I910" i="2" s="1"/>
  <c r="I911" i="2" a="1"/>
  <c r="I911" i="2" s="1"/>
  <c r="I912" i="2" a="1"/>
  <c r="I912" i="2" s="1"/>
  <c r="I913" i="2" a="1"/>
  <c r="I913" i="2" s="1"/>
  <c r="I914" i="2" a="1"/>
  <c r="I914" i="2" s="1"/>
  <c r="I915" i="2" a="1"/>
  <c r="I915" i="2" s="1"/>
  <c r="I916" i="2" a="1"/>
  <c r="I916" i="2" s="1"/>
  <c r="I917" i="2" a="1"/>
  <c r="I917" i="2" s="1"/>
  <c r="I918" i="2" a="1"/>
  <c r="I918" i="2" s="1"/>
  <c r="I919" i="2" a="1"/>
  <c r="I919" i="2" s="1"/>
  <c r="I920" i="2" a="1"/>
  <c r="I920" i="2" s="1"/>
  <c r="I921" i="2" a="1"/>
  <c r="I921" i="2" s="1"/>
  <c r="I922" i="2" a="1"/>
  <c r="I922" i="2" s="1"/>
  <c r="I923" i="2" a="1"/>
  <c r="I923" i="2" s="1"/>
  <c r="I924" i="2" a="1"/>
  <c r="I924" i="2" s="1"/>
  <c r="I925" i="2" a="1"/>
  <c r="I925" i="2" s="1"/>
  <c r="I926" i="2" a="1"/>
  <c r="I926" i="2" s="1"/>
  <c r="I927" i="2" a="1"/>
  <c r="I927" i="2" s="1"/>
  <c r="I928" i="2" a="1"/>
  <c r="I928" i="2" s="1"/>
  <c r="I929" i="2" a="1"/>
  <c r="I929" i="2" s="1"/>
  <c r="I930" i="2" a="1"/>
  <c r="I930" i="2" s="1"/>
  <c r="I931" i="2" a="1"/>
  <c r="I931" i="2" s="1"/>
  <c r="I932" i="2" a="1"/>
  <c r="I932" i="2" s="1"/>
  <c r="I933" i="2" a="1"/>
  <c r="I933" i="2" s="1"/>
  <c r="I934" i="2" a="1"/>
  <c r="I934" i="2" s="1"/>
  <c r="I935" i="2" a="1"/>
  <c r="I935" i="2" s="1"/>
  <c r="I936" i="2" a="1"/>
  <c r="I936" i="2" s="1"/>
  <c r="I937" i="2" a="1"/>
  <c r="I937" i="2" s="1"/>
  <c r="I938" i="2" a="1"/>
  <c r="I938" i="2" s="1"/>
  <c r="I939" i="2" a="1"/>
  <c r="I939" i="2" s="1"/>
  <c r="I940" i="2" a="1"/>
  <c r="I940" i="2" s="1"/>
  <c r="I941" i="2" a="1"/>
  <c r="I941" i="2" s="1"/>
  <c r="I942" i="2" a="1"/>
  <c r="I942" i="2" s="1"/>
  <c r="I943" i="2" a="1"/>
  <c r="I943" i="2" s="1"/>
  <c r="I944" i="2" a="1"/>
  <c r="I944" i="2" s="1"/>
  <c r="I945" i="2" a="1"/>
  <c r="I945" i="2" s="1"/>
  <c r="I946" i="2" a="1"/>
  <c r="I946" i="2" s="1"/>
  <c r="I947" i="2" a="1"/>
  <c r="I947" i="2" s="1"/>
  <c r="I948" i="2" a="1"/>
  <c r="I948" i="2" s="1"/>
  <c r="I949" i="2" a="1"/>
  <c r="I949" i="2" s="1"/>
  <c r="I950" i="2" a="1"/>
  <c r="I950" i="2" s="1"/>
  <c r="I951" i="2" a="1"/>
  <c r="I951" i="2" s="1"/>
  <c r="I952" i="2" a="1"/>
  <c r="I952" i="2" s="1"/>
  <c r="I953" i="2" a="1"/>
  <c r="I953" i="2" s="1"/>
  <c r="I954" i="2" a="1"/>
  <c r="I954" i="2" s="1"/>
  <c r="I955" i="2" a="1"/>
  <c r="I955" i="2" s="1"/>
  <c r="I956" i="2" a="1"/>
  <c r="I956" i="2" s="1"/>
  <c r="I957" i="2" a="1"/>
  <c r="I957" i="2" s="1"/>
  <c r="I958" i="2" a="1"/>
  <c r="I958" i="2" s="1"/>
  <c r="I959" i="2" a="1"/>
  <c r="I959" i="2"/>
  <c r="I960" i="2" a="1"/>
  <c r="I960" i="2" s="1"/>
  <c r="I961" i="2" a="1"/>
  <c r="I961" i="2" s="1"/>
  <c r="I962" i="2" a="1"/>
  <c r="I962" i="2" s="1"/>
  <c r="I963" i="2" a="1"/>
  <c r="I963" i="2" s="1"/>
  <c r="I964" i="2" a="1"/>
  <c r="I964" i="2" s="1"/>
  <c r="I965" i="2" a="1"/>
  <c r="I965" i="2" s="1"/>
  <c r="I966" i="2" a="1"/>
  <c r="I966" i="2"/>
  <c r="I967" i="2" a="1"/>
  <c r="I967" i="2" s="1"/>
  <c r="I968" i="2" a="1"/>
  <c r="I968" i="2" s="1"/>
  <c r="I969" i="2" a="1"/>
  <c r="I969" i="2" s="1"/>
  <c r="I970" i="2" a="1"/>
  <c r="I970" i="2" s="1"/>
  <c r="I971" i="2" a="1"/>
  <c r="I971" i="2" s="1"/>
  <c r="I972" i="2" a="1"/>
  <c r="I972" i="2" s="1"/>
  <c r="I973" i="2" a="1"/>
  <c r="I973" i="2" s="1"/>
  <c r="I974" i="2" a="1"/>
  <c r="I974" i="2" s="1"/>
  <c r="I975" i="2" a="1"/>
  <c r="I975" i="2" s="1"/>
  <c r="I976" i="2" a="1"/>
  <c r="I976" i="2" s="1"/>
  <c r="I977" i="2" a="1"/>
  <c r="I977" i="2" s="1"/>
  <c r="I978" i="2" a="1"/>
  <c r="I978" i="2" s="1"/>
  <c r="I979" i="2" a="1"/>
  <c r="I979" i="2" s="1"/>
  <c r="I980" i="2" a="1"/>
  <c r="I980" i="2" s="1"/>
  <c r="I981" i="2" a="1"/>
  <c r="I981" i="2" s="1"/>
  <c r="I982" i="2" a="1"/>
  <c r="I982" i="2" s="1"/>
  <c r="I983" i="2" a="1"/>
  <c r="I983" i="2" s="1"/>
  <c r="I984" i="2" a="1"/>
  <c r="I984" i="2" s="1"/>
  <c r="I985" i="2" a="1"/>
  <c r="I985" i="2" s="1"/>
  <c r="I986" i="2" a="1"/>
  <c r="I986" i="2" s="1"/>
  <c r="I987" i="2" a="1"/>
  <c r="I987" i="2" s="1"/>
  <c r="I988" i="2" a="1"/>
  <c r="I988" i="2" s="1"/>
  <c r="I989" i="2" a="1"/>
  <c r="I989" i="2" s="1"/>
  <c r="I990" i="2" a="1"/>
  <c r="I990" i="2" s="1"/>
  <c r="I991" i="2" a="1"/>
  <c r="I991" i="2" s="1"/>
  <c r="I992" i="2" a="1"/>
  <c r="I992" i="2" s="1"/>
  <c r="I993" i="2" a="1"/>
  <c r="I993" i="2" s="1"/>
  <c r="I994" i="2" a="1"/>
  <c r="I994" i="2" s="1"/>
  <c r="I995" i="2" a="1"/>
  <c r="I995" i="2" s="1"/>
  <c r="I996" i="2" a="1"/>
  <c r="I996" i="2" s="1"/>
  <c r="I997" i="2" a="1"/>
  <c r="I997" i="2" s="1"/>
  <c r="I998" i="2" a="1"/>
  <c r="I998" i="2" s="1"/>
  <c r="I999" i="2" a="1"/>
  <c r="I999" i="2" s="1"/>
  <c r="I1000" i="2" a="1"/>
  <c r="I1000" i="2" s="1"/>
  <c r="I1001" i="2" a="1"/>
  <c r="I1001" i="2" s="1"/>
  <c r="I1002" i="2" a="1"/>
  <c r="I1002" i="2" s="1"/>
  <c r="I1003" i="2" a="1"/>
  <c r="I1003" i="2" s="1"/>
  <c r="I1004" i="2" a="1"/>
  <c r="I1004" i="2" s="1"/>
  <c r="I1005" i="2" a="1"/>
  <c r="I1005" i="2" s="1"/>
  <c r="I1006" i="2" a="1"/>
  <c r="I1006" i="2" s="1"/>
  <c r="I1007" i="2" a="1"/>
  <c r="I1007" i="2" s="1"/>
  <c r="I1008" i="2" a="1"/>
  <c r="I1008" i="2" s="1"/>
  <c r="I1009" i="2" a="1"/>
  <c r="I1009" i="2" s="1"/>
  <c r="I1010" i="2" a="1"/>
  <c r="I1010" i="2" s="1"/>
  <c r="I1011" i="2" a="1"/>
  <c r="I1011" i="2" s="1"/>
  <c r="I1012" i="2" a="1"/>
  <c r="I1012" i="2" s="1"/>
  <c r="I1013" i="2" a="1"/>
  <c r="I1013" i="2" s="1"/>
  <c r="I1014" i="2" a="1"/>
  <c r="I1014" i="2" s="1"/>
  <c r="I1015" i="2" a="1"/>
  <c r="I1015" i="2" s="1"/>
  <c r="I1016" i="2" a="1"/>
  <c r="I1016" i="2" s="1"/>
  <c r="I1017" i="2" a="1"/>
  <c r="I1017" i="2" s="1"/>
  <c r="I1018" i="2" a="1"/>
  <c r="I1018" i="2" s="1"/>
  <c r="I1019" i="2" a="1"/>
  <c r="I1019" i="2" s="1"/>
  <c r="I1020" i="2" a="1"/>
  <c r="I1020" i="2" s="1"/>
  <c r="I1021" i="2" a="1"/>
  <c r="I1021" i="2" s="1"/>
  <c r="I1022" i="2" a="1"/>
  <c r="I1022" i="2" s="1"/>
  <c r="I1023" i="2" a="1"/>
  <c r="I1023" i="2" s="1"/>
  <c r="I1024" i="2" a="1"/>
  <c r="I1024" i="2" s="1"/>
  <c r="I1025" i="2" a="1"/>
  <c r="I1025" i="2" s="1"/>
  <c r="I1026" i="2" a="1"/>
  <c r="I1026" i="2" s="1"/>
  <c r="I1027" i="2" a="1"/>
  <c r="I1027" i="2" s="1"/>
  <c r="I1028" i="2" a="1"/>
  <c r="I1028" i="2" s="1"/>
  <c r="I1029" i="2" a="1"/>
  <c r="I1029" i="2" s="1"/>
  <c r="I1030" i="2" a="1"/>
  <c r="I1030" i="2" s="1"/>
  <c r="I1031" i="2" a="1"/>
  <c r="I1031" i="2" s="1"/>
  <c r="I1032" i="2" a="1"/>
  <c r="I1032" i="2" s="1"/>
  <c r="I1033" i="2" a="1"/>
  <c r="I1033" i="2" s="1"/>
  <c r="I1034" i="2" a="1"/>
  <c r="I1034" i="2" s="1"/>
  <c r="I1035" i="2" a="1"/>
  <c r="I1035" i="2" s="1"/>
  <c r="I1036" i="2" a="1"/>
  <c r="I1036" i="2" s="1"/>
  <c r="I1037" i="2" a="1"/>
  <c r="I1037" i="2" s="1"/>
  <c r="I1038" i="2" a="1"/>
  <c r="I1038" i="2" s="1"/>
  <c r="I1039" i="2" a="1"/>
  <c r="I1039" i="2"/>
  <c r="I1040" i="2" a="1"/>
  <c r="I1040" i="2" s="1"/>
  <c r="I1041" i="2" a="1"/>
  <c r="I1041" i="2" s="1"/>
  <c r="I1042" i="2" a="1"/>
  <c r="I1042" i="2" s="1"/>
  <c r="I1043" i="2" a="1"/>
  <c r="I1043" i="2" s="1"/>
  <c r="I1044" i="2" a="1"/>
  <c r="I1044" i="2" s="1"/>
  <c r="I1045" i="2" a="1"/>
  <c r="I1045" i="2"/>
  <c r="I1046" i="2" a="1"/>
  <c r="I1046" i="2" s="1"/>
  <c r="I1047" i="2" a="1"/>
  <c r="I1047" i="2" s="1"/>
  <c r="I1048" i="2" a="1"/>
  <c r="I1048" i="2" s="1"/>
  <c r="I1049" i="2" a="1"/>
  <c r="I1049" i="2" s="1"/>
  <c r="I1050" i="2" a="1"/>
  <c r="I1050" i="2" s="1"/>
  <c r="I1051" i="2" a="1"/>
  <c r="I1051" i="2" s="1"/>
  <c r="I1052" i="2" a="1"/>
  <c r="I1052" i="2" s="1"/>
  <c r="I1053" i="2" a="1"/>
  <c r="I1053" i="2" s="1"/>
  <c r="I1054" i="2" a="1"/>
  <c r="I1054" i="2" s="1"/>
  <c r="I1055" i="2" a="1"/>
  <c r="I1055" i="2" s="1"/>
  <c r="I1056" i="2" a="1"/>
  <c r="I1056" i="2" s="1"/>
  <c r="I1057" i="2" a="1"/>
  <c r="I1057" i="2" s="1"/>
  <c r="I1058" i="2" a="1"/>
  <c r="I1058" i="2" s="1"/>
  <c r="I1059" i="2" a="1"/>
  <c r="I1059" i="2" s="1"/>
  <c r="I1060" i="2" a="1"/>
  <c r="I1060" i="2" s="1"/>
  <c r="I1061" i="2" a="1"/>
  <c r="I1061" i="2" s="1"/>
  <c r="I1062" i="2" a="1"/>
  <c r="I1062" i="2" s="1"/>
  <c r="I1063" i="2" a="1"/>
  <c r="I1063" i="2" s="1"/>
  <c r="I1064" i="2" a="1"/>
  <c r="I1064" i="2" s="1"/>
  <c r="I1065" i="2" a="1"/>
  <c r="I1065" i="2" s="1"/>
  <c r="I1066" i="2" a="1"/>
  <c r="I1066" i="2"/>
  <c r="I1067" i="2" a="1"/>
  <c r="I1067" i="2" s="1"/>
  <c r="I1068" i="2" a="1"/>
  <c r="I1068" i="2" s="1"/>
  <c r="I1069" i="2" a="1"/>
  <c r="I1069" i="2" s="1"/>
  <c r="I1070" i="2" a="1"/>
  <c r="I1070" i="2" s="1"/>
  <c r="I1071" i="2" a="1"/>
  <c r="I1071" i="2" s="1"/>
  <c r="I1072" i="2" a="1"/>
  <c r="I1072" i="2" s="1"/>
  <c r="I1073" i="2" a="1"/>
  <c r="I1073" i="2" s="1"/>
  <c r="I1074" i="2" a="1"/>
  <c r="I1074" i="2"/>
  <c r="I1075" i="2" a="1"/>
  <c r="I1075" i="2" s="1"/>
  <c r="I1076" i="2" a="1"/>
  <c r="I1076" i="2" s="1"/>
  <c r="I1077" i="2" a="1"/>
  <c r="I1077" i="2" s="1"/>
  <c r="I1078" i="2" a="1"/>
  <c r="I1078" i="2" s="1"/>
  <c r="I1079" i="2" a="1"/>
  <c r="I1079" i="2" s="1"/>
  <c r="I1080" i="2" a="1"/>
  <c r="I1080" i="2" s="1"/>
  <c r="I1081" i="2" a="1"/>
  <c r="I1081" i="2" s="1"/>
  <c r="I1082" i="2" a="1"/>
  <c r="I1082" i="2" s="1"/>
  <c r="I1083" i="2" a="1"/>
  <c r="I1083" i="2" s="1"/>
  <c r="I1084" i="2" a="1"/>
  <c r="I1084" i="2" s="1"/>
  <c r="I1085" i="2" a="1"/>
  <c r="I1085" i="2" s="1"/>
  <c r="I1086" i="2" a="1"/>
  <c r="I1086" i="2" s="1"/>
  <c r="I1087" i="2" a="1"/>
  <c r="I1087" i="2" s="1"/>
  <c r="I1088" i="2" a="1"/>
  <c r="I1088" i="2" s="1"/>
  <c r="I1089" i="2" a="1"/>
  <c r="I1089" i="2" s="1"/>
  <c r="I1090" i="2" a="1"/>
  <c r="I1090" i="2" s="1"/>
  <c r="I1091" i="2" a="1"/>
  <c r="I1091" i="2" s="1"/>
  <c r="I1092" i="2" a="1"/>
  <c r="I1092" i="2" s="1"/>
  <c r="I1093" i="2" a="1"/>
  <c r="I1093" i="2" s="1"/>
  <c r="I1094" i="2" a="1"/>
  <c r="I1094" i="2" s="1"/>
  <c r="I1095" i="2" a="1"/>
  <c r="I1095" i="2" s="1"/>
  <c r="I1096" i="2" a="1"/>
  <c r="I1096" i="2" s="1"/>
  <c r="I1097" i="2" a="1"/>
  <c r="I1097" i="2" s="1"/>
  <c r="I1098" i="2" a="1"/>
  <c r="I1098" i="2" s="1"/>
  <c r="I1099" i="2" a="1"/>
  <c r="I1099" i="2" s="1"/>
  <c r="I1100" i="2" a="1"/>
  <c r="I1100" i="2" s="1"/>
  <c r="I1101" i="2" a="1"/>
  <c r="I1101" i="2" s="1"/>
  <c r="I1102" i="2" a="1"/>
  <c r="I1102" i="2" s="1"/>
  <c r="I1103" i="2" a="1"/>
  <c r="I1103" i="2" s="1"/>
  <c r="I1104" i="2" a="1"/>
  <c r="I1104" i="2" s="1"/>
  <c r="I1105" i="2" a="1"/>
  <c r="I1105" i="2" s="1"/>
  <c r="I1106" i="2" a="1"/>
  <c r="I1106" i="2" s="1"/>
  <c r="I1107" i="2" a="1"/>
  <c r="I1107" i="2" s="1"/>
  <c r="I1108" i="2" a="1"/>
  <c r="I1108" i="2" s="1"/>
  <c r="I1109" i="2" a="1"/>
  <c r="I1109" i="2" s="1"/>
  <c r="I1110" i="2" a="1"/>
  <c r="I1110" i="2" s="1"/>
  <c r="I1111" i="2" a="1"/>
  <c r="I1111" i="2" s="1"/>
  <c r="I1112" i="2" a="1"/>
  <c r="I1112" i="2" s="1"/>
  <c r="I1113" i="2" a="1"/>
  <c r="I1113" i="2" s="1"/>
  <c r="I1114" i="2" a="1"/>
  <c r="I1114" i="2" s="1"/>
  <c r="I1115" i="2" a="1"/>
  <c r="I1115" i="2" s="1"/>
  <c r="I1116" i="2" a="1"/>
  <c r="I1116" i="2" s="1"/>
  <c r="I1117" i="2" a="1"/>
  <c r="I1117" i="2" s="1"/>
  <c r="I1118" i="2" a="1"/>
  <c r="I1118" i="2" s="1"/>
  <c r="I1119" i="2" a="1"/>
  <c r="I1119" i="2" s="1"/>
  <c r="I1120" i="2" a="1"/>
  <c r="I1120" i="2" s="1"/>
  <c r="I1121" i="2" a="1"/>
  <c r="I1121" i="2"/>
  <c r="I1122" i="2" a="1"/>
  <c r="I1122" i="2" s="1"/>
  <c r="I1123" i="2" a="1"/>
  <c r="I1123" i="2" s="1"/>
  <c r="I1124" i="2" a="1"/>
  <c r="I1124" i="2" s="1"/>
  <c r="I1125" i="2" a="1"/>
  <c r="I1125" i="2" s="1"/>
  <c r="I1126" i="2" a="1"/>
  <c r="I1126" i="2" s="1"/>
  <c r="I1127" i="2" a="1"/>
  <c r="I1127" i="2" s="1"/>
  <c r="I1128" i="2" a="1"/>
  <c r="I1128" i="2" s="1"/>
  <c r="I1129" i="2" a="1"/>
  <c r="I1129" i="2" s="1"/>
  <c r="I1130" i="2" a="1"/>
  <c r="I1130" i="2" s="1"/>
  <c r="I1131" i="2" a="1"/>
  <c r="I1131" i="2" s="1"/>
  <c r="I1132" i="2" a="1"/>
  <c r="I1132" i="2" s="1"/>
  <c r="I1133" i="2" a="1"/>
  <c r="I1133" i="2" s="1"/>
  <c r="I1134" i="2" a="1"/>
  <c r="I1134" i="2" s="1"/>
  <c r="I1135" i="2" a="1"/>
  <c r="I1135" i="2" s="1"/>
  <c r="I1136" i="2" a="1"/>
  <c r="I1136" i="2" s="1"/>
  <c r="I1137" i="2" a="1"/>
  <c r="I1137" i="2" s="1"/>
  <c r="I1138" i="2" a="1"/>
  <c r="I1138" i="2" s="1"/>
  <c r="I1139" i="2" a="1"/>
  <c r="I1139" i="2" s="1"/>
  <c r="I1140" i="2" a="1"/>
  <c r="I1140" i="2" s="1"/>
  <c r="I1141" i="2" a="1"/>
  <c r="I1141" i="2" s="1"/>
  <c r="I1142" i="2" a="1"/>
  <c r="I1142" i="2" s="1"/>
  <c r="I1143" i="2" a="1"/>
  <c r="I1143" i="2" s="1"/>
  <c r="I1144" i="2" a="1"/>
  <c r="I1144" i="2" s="1"/>
  <c r="I1145" i="2" a="1"/>
  <c r="I1145" i="2" s="1"/>
  <c r="I1146" i="2" a="1"/>
  <c r="I1146" i="2" s="1"/>
  <c r="I1147" i="2" a="1"/>
  <c r="I1147" i="2" s="1"/>
  <c r="I1148" i="2" a="1"/>
  <c r="I1148" i="2" s="1"/>
  <c r="I1149" i="2" a="1"/>
  <c r="I1149" i="2" s="1"/>
  <c r="I1150" i="2" a="1"/>
  <c r="I1150" i="2" s="1"/>
  <c r="I1151" i="2" a="1"/>
  <c r="I1151" i="2" s="1"/>
  <c r="I1152" i="2" a="1"/>
  <c r="I1152" i="2" s="1"/>
  <c r="I1153" i="2" a="1"/>
  <c r="I1153" i="2" s="1"/>
  <c r="I1154" i="2" a="1"/>
  <c r="I1154" i="2" s="1"/>
  <c r="I1155" i="2" a="1"/>
  <c r="I1155" i="2" s="1"/>
  <c r="I1156" i="2" a="1"/>
  <c r="I1156" i="2" s="1"/>
  <c r="I1157" i="2" a="1"/>
  <c r="I1157" i="2" s="1"/>
  <c r="I1158" i="2" a="1"/>
  <c r="I1158" i="2" s="1"/>
  <c r="I1159" i="2" a="1"/>
  <c r="I1159" i="2" s="1"/>
  <c r="I1160" i="2" a="1"/>
  <c r="I1160" i="2" s="1"/>
  <c r="I1161" i="2" a="1"/>
  <c r="I1161" i="2" s="1"/>
  <c r="I1162" i="2" a="1"/>
  <c r="I1162" i="2" s="1"/>
  <c r="I1163" i="2" a="1"/>
  <c r="I1163" i="2" s="1"/>
  <c r="I1164" i="2" a="1"/>
  <c r="I1164" i="2" s="1"/>
  <c r="I1165" i="2" a="1"/>
  <c r="I1165" i="2" s="1"/>
  <c r="I1166" i="2" a="1"/>
  <c r="I1166" i="2" s="1"/>
  <c r="I1167" i="2" a="1"/>
  <c r="I1167" i="2" s="1"/>
  <c r="I1168" i="2" a="1"/>
  <c r="I1168" i="2" s="1"/>
  <c r="I1169" i="2" a="1"/>
  <c r="I1169" i="2" s="1"/>
  <c r="I1170" i="2" a="1"/>
  <c r="I1170" i="2" s="1"/>
  <c r="I1171" i="2" a="1"/>
  <c r="I1171" i="2" s="1"/>
  <c r="I1172" i="2" a="1"/>
  <c r="I1172" i="2" s="1"/>
  <c r="I1173" i="2" a="1"/>
  <c r="I1173" i="2" s="1"/>
  <c r="I1174" i="2" a="1"/>
  <c r="I1174" i="2" s="1"/>
  <c r="I1175" i="2" a="1"/>
  <c r="I1175" i="2" s="1"/>
  <c r="I1176" i="2" a="1"/>
  <c r="I1176" i="2" s="1"/>
  <c r="I1177" i="2" a="1"/>
  <c r="I1177" i="2" s="1"/>
  <c r="I1178" i="2" a="1"/>
  <c r="I1178" i="2" s="1"/>
  <c r="I1179" i="2" a="1"/>
  <c r="I1179" i="2" s="1"/>
  <c r="I1180" i="2" a="1"/>
  <c r="I1180" i="2" s="1"/>
  <c r="I1181" i="2" a="1"/>
  <c r="I1181" i="2" s="1"/>
  <c r="I1182" i="2" a="1"/>
  <c r="I1182" i="2" s="1"/>
  <c r="I1183" i="2" a="1"/>
  <c r="I1183" i="2" s="1"/>
  <c r="I1184" i="2" a="1"/>
  <c r="I1184" i="2" s="1"/>
  <c r="I1185" i="2" a="1"/>
  <c r="I1185" i="2" s="1"/>
  <c r="I1186" i="2" a="1"/>
  <c r="I1186" i="2" s="1"/>
  <c r="I1187" i="2" a="1"/>
  <c r="I1187" i="2" s="1"/>
  <c r="I1188" i="2" a="1"/>
  <c r="I1188" i="2" s="1"/>
  <c r="I1189" i="2" a="1"/>
  <c r="I1189" i="2" s="1"/>
  <c r="I1190" i="2" a="1"/>
  <c r="I1190" i="2" s="1"/>
  <c r="I1191" i="2" a="1"/>
  <c r="I1191" i="2" s="1"/>
  <c r="I1192" i="2" a="1"/>
  <c r="I1192" i="2" s="1"/>
  <c r="I1193" i="2" a="1"/>
  <c r="I1193" i="2" s="1"/>
  <c r="I1194" i="2" a="1"/>
  <c r="I1194" i="2" s="1"/>
  <c r="I1195" i="2" a="1"/>
  <c r="I1195" i="2" s="1"/>
  <c r="I1196" i="2" a="1"/>
  <c r="I1196" i="2" s="1"/>
  <c r="I1197" i="2" a="1"/>
  <c r="I1197" i="2" s="1"/>
  <c r="I1198" i="2" a="1"/>
  <c r="I1198" i="2" s="1"/>
  <c r="I1199" i="2" a="1"/>
  <c r="I1199" i="2" s="1"/>
  <c r="I1200" i="2" a="1"/>
  <c r="I1200" i="2" s="1"/>
  <c r="I1201" i="2" a="1"/>
  <c r="I1201" i="2" s="1"/>
  <c r="I1202" i="2" a="1"/>
  <c r="I1202" i="2" s="1"/>
  <c r="I1203" i="2" a="1"/>
  <c r="I1203" i="2" s="1"/>
  <c r="I1204" i="2" a="1"/>
  <c r="I1204" i="2" s="1"/>
  <c r="I1205" i="2" a="1"/>
  <c r="I1205" i="2" s="1"/>
  <c r="I1206" i="2" a="1"/>
  <c r="I1206" i="2" s="1"/>
  <c r="I1207" i="2" a="1"/>
  <c r="I1207" i="2"/>
  <c r="I1208" i="2" a="1"/>
  <c r="I1208" i="2" s="1"/>
  <c r="I1209" i="2" a="1"/>
  <c r="I1209" i="2" s="1"/>
  <c r="I1210" i="2" a="1"/>
  <c r="I1210" i="2" s="1"/>
  <c r="I1211" i="2" a="1"/>
  <c r="I1211" i="2" s="1"/>
  <c r="I1212" i="2" a="1"/>
  <c r="I1212" i="2" s="1"/>
  <c r="I1213" i="2" a="1"/>
  <c r="I1213" i="2" s="1"/>
  <c r="I1214" i="2" a="1"/>
  <c r="I1214" i="2" s="1"/>
  <c r="I1215" i="2" a="1"/>
  <c r="I1215" i="2" s="1"/>
  <c r="I1216" i="2" a="1"/>
  <c r="I1216" i="2" s="1"/>
  <c r="I1217" i="2" a="1"/>
  <c r="I1217" i="2" s="1"/>
  <c r="I1218" i="2" a="1"/>
  <c r="I1218" i="2" s="1"/>
  <c r="I1219" i="2" a="1"/>
  <c r="I1219" i="2" s="1"/>
  <c r="I1220" i="2" a="1"/>
  <c r="I1220" i="2" s="1"/>
  <c r="I1221" i="2" a="1"/>
  <c r="I1221" i="2" s="1"/>
  <c r="I1222" i="2" a="1"/>
  <c r="I1222" i="2" s="1"/>
  <c r="I1223" i="2" a="1"/>
  <c r="I1223" i="2" s="1"/>
  <c r="I1224" i="2" a="1"/>
  <c r="I1224" i="2" s="1"/>
  <c r="I1225" i="2" a="1"/>
  <c r="I1225" i="2" s="1"/>
  <c r="I1226" i="2" a="1"/>
  <c r="I1226" i="2" s="1"/>
  <c r="I1227" i="2" a="1"/>
  <c r="I1227" i="2" s="1"/>
  <c r="I1228" i="2" a="1"/>
  <c r="I1228" i="2" s="1"/>
  <c r="I1229" i="2" a="1"/>
  <c r="I1229" i="2" s="1"/>
  <c r="I1230" i="2" a="1"/>
  <c r="I1230" i="2" s="1"/>
  <c r="I1231" i="2" a="1"/>
  <c r="I1231" i="2" s="1"/>
  <c r="I1232" i="2" a="1"/>
  <c r="I1232" i="2" s="1"/>
  <c r="I1233" i="2" a="1"/>
  <c r="I1233" i="2" s="1"/>
  <c r="I1234" i="2" a="1"/>
  <c r="I1234" i="2" s="1"/>
  <c r="I1235" i="2" a="1"/>
  <c r="I1235" i="2" s="1"/>
  <c r="I1236" i="2" a="1"/>
  <c r="I1236" i="2" s="1"/>
  <c r="I1237" i="2" a="1"/>
  <c r="I1237" i="2" s="1"/>
  <c r="I1238" i="2" a="1"/>
  <c r="I1238" i="2" s="1"/>
  <c r="I1239" i="2" a="1"/>
  <c r="I1239" i="2" s="1"/>
  <c r="I1240" i="2" a="1"/>
  <c r="I1240" i="2" s="1"/>
  <c r="I1241" i="2" a="1"/>
  <c r="I1241" i="2" s="1"/>
  <c r="I1242" i="2" a="1"/>
  <c r="I1242" i="2" s="1"/>
  <c r="I1243" i="2" a="1"/>
  <c r="I1243" i="2" s="1"/>
  <c r="I1244" i="2" a="1"/>
  <c r="I1244" i="2" s="1"/>
  <c r="I1245" i="2" a="1"/>
  <c r="I1245" i="2" s="1"/>
  <c r="I1246" i="2" a="1"/>
  <c r="I1246" i="2" s="1"/>
  <c r="I1247" i="2" a="1"/>
  <c r="I1247" i="2" s="1"/>
  <c r="I1248" i="2" a="1"/>
  <c r="I1248" i="2" s="1"/>
  <c r="I1249" i="2" a="1"/>
  <c r="I1249" i="2" s="1"/>
  <c r="I1250" i="2" a="1"/>
  <c r="I1250" i="2" s="1"/>
  <c r="I1251" i="2" a="1"/>
  <c r="I1251" i="2" s="1"/>
  <c r="I1252" i="2" a="1"/>
  <c r="I1252" i="2" s="1"/>
  <c r="I1253" i="2" a="1"/>
  <c r="I1253" i="2" s="1"/>
  <c r="I1254" i="2" a="1"/>
  <c r="I1254" i="2" s="1"/>
  <c r="I1255" i="2" a="1"/>
  <c r="I1255" i="2" s="1"/>
  <c r="I1256" i="2" a="1"/>
  <c r="I1256" i="2" s="1"/>
  <c r="I1257" i="2" a="1"/>
  <c r="I1257" i="2" s="1"/>
  <c r="I1258" i="2" a="1"/>
  <c r="I1258" i="2" s="1"/>
  <c r="I1259" i="2" a="1"/>
  <c r="I1259" i="2" s="1"/>
  <c r="I1260" i="2" a="1"/>
  <c r="I1260" i="2" s="1"/>
  <c r="I1261" i="2" a="1"/>
  <c r="I1261" i="2" s="1"/>
  <c r="I1262" i="2" a="1"/>
  <c r="I1262" i="2" s="1"/>
  <c r="I1263" i="2" a="1"/>
  <c r="I1263" i="2" s="1"/>
  <c r="I1264" i="2" a="1"/>
  <c r="I1264" i="2" s="1"/>
  <c r="I1265" i="2" a="1"/>
  <c r="I1265" i="2" s="1"/>
  <c r="I1266" i="2" a="1"/>
  <c r="I1266" i="2" s="1"/>
  <c r="I1267" i="2" a="1"/>
  <c r="I1267" i="2" s="1"/>
  <c r="I1268" i="2" a="1"/>
  <c r="I1268" i="2" s="1"/>
  <c r="I1269" i="2" a="1"/>
  <c r="I1269" i="2"/>
  <c r="I1270" i="2" a="1"/>
  <c r="I1270" i="2" s="1"/>
  <c r="I1271" i="2" a="1"/>
  <c r="I1271" i="2" s="1"/>
  <c r="I1272" i="2" a="1"/>
  <c r="I1272" i="2" s="1"/>
  <c r="I1273" i="2" a="1"/>
  <c r="I1273" i="2" s="1"/>
  <c r="I1274" i="2" a="1"/>
  <c r="I1274" i="2" s="1"/>
  <c r="I1275" i="2" a="1"/>
  <c r="I1275" i="2" s="1"/>
  <c r="I1276" i="2" a="1"/>
  <c r="I1276" i="2" s="1"/>
  <c r="I1277" i="2" a="1"/>
  <c r="I1277" i="2" s="1"/>
  <c r="I1278" i="2" a="1"/>
  <c r="I1278" i="2" s="1"/>
  <c r="I1279" i="2" a="1"/>
  <c r="I1279" i="2" s="1"/>
  <c r="I1280" i="2" a="1"/>
  <c r="I1280" i="2" s="1"/>
  <c r="I1281" i="2" a="1"/>
  <c r="I1281" i="2" s="1"/>
  <c r="I1282" i="2" a="1"/>
  <c r="I1282" i="2" s="1"/>
  <c r="I1283" i="2" a="1"/>
  <c r="I1283" i="2" s="1"/>
  <c r="I1284" i="2" a="1"/>
  <c r="I1284" i="2" s="1"/>
  <c r="I1285" i="2" a="1"/>
  <c r="I1285" i="2" s="1"/>
  <c r="I1286" i="2" a="1"/>
  <c r="I1286" i="2" s="1"/>
  <c r="I1287" i="2" a="1"/>
  <c r="I1287" i="2" s="1"/>
  <c r="I1288" i="2" a="1"/>
  <c r="I1288" i="2" s="1"/>
  <c r="I1289" i="2" a="1"/>
  <c r="I1289" i="2" s="1"/>
  <c r="I1290" i="2" a="1"/>
  <c r="I1290" i="2" s="1"/>
  <c r="I1291" i="2" a="1"/>
  <c r="I1291" i="2" s="1"/>
  <c r="I1292" i="2" a="1"/>
  <c r="I1292" i="2" s="1"/>
  <c r="I1293" i="2" a="1"/>
  <c r="I1293" i="2" s="1"/>
  <c r="I1294" i="2" a="1"/>
  <c r="I1294" i="2" s="1"/>
  <c r="I1295" i="2" a="1"/>
  <c r="I1295" i="2" s="1"/>
  <c r="I1296" i="2" a="1"/>
  <c r="I1296" i="2" s="1"/>
  <c r="I1297" i="2" a="1"/>
  <c r="I1297" i="2" s="1"/>
  <c r="I1298" i="2" a="1"/>
  <c r="I1298" i="2" s="1"/>
  <c r="I1299" i="2" a="1"/>
  <c r="I1299" i="2" s="1"/>
  <c r="I1300" i="2" a="1"/>
  <c r="I1300" i="2" s="1"/>
  <c r="I1301" i="2" a="1"/>
  <c r="I1301" i="2" s="1"/>
  <c r="I1302" i="2" a="1"/>
  <c r="I1302" i="2" s="1"/>
  <c r="I1303" i="2" a="1"/>
  <c r="I1303" i="2" s="1"/>
  <c r="I1304" i="2" a="1"/>
  <c r="I1304" i="2" s="1"/>
  <c r="I1305" i="2" a="1"/>
  <c r="I1305" i="2" s="1"/>
  <c r="I1306" i="2" a="1"/>
  <c r="I1306" i="2" s="1"/>
  <c r="I1307" i="2" a="1"/>
  <c r="I1307" i="2" s="1"/>
  <c r="I1308" i="2" a="1"/>
  <c r="I1308" i="2" s="1"/>
  <c r="I1309" i="2" a="1"/>
  <c r="I1309" i="2" s="1"/>
  <c r="I1310" i="2" a="1"/>
  <c r="I1310" i="2" s="1"/>
  <c r="I1311" i="2" a="1"/>
  <c r="I1311" i="2" s="1"/>
  <c r="I1312" i="2" a="1"/>
  <c r="I1312" i="2" s="1"/>
  <c r="I1313" i="2" a="1"/>
  <c r="I1313" i="2" s="1"/>
  <c r="I1314" i="2" a="1"/>
  <c r="I1314" i="2" s="1"/>
  <c r="I1315" i="2" a="1"/>
  <c r="I1315" i="2" s="1"/>
  <c r="I1316" i="2" a="1"/>
  <c r="I1316" i="2" s="1"/>
  <c r="I1317" i="2" a="1"/>
  <c r="I1317" i="2" s="1"/>
  <c r="I1318" i="2" a="1"/>
  <c r="I1318" i="2" s="1"/>
  <c r="I1319" i="2" a="1"/>
  <c r="I1319" i="2" s="1"/>
  <c r="I1320" i="2" a="1"/>
  <c r="I1320" i="2" s="1"/>
  <c r="I1321" i="2" a="1"/>
  <c r="I1321" i="2" s="1"/>
  <c r="I1322" i="2" a="1"/>
  <c r="I1322" i="2" s="1"/>
  <c r="I1323" i="2" a="1"/>
  <c r="I1323" i="2" s="1"/>
  <c r="I1324" i="2" a="1"/>
  <c r="I1324" i="2" s="1"/>
  <c r="I1325" i="2" a="1"/>
  <c r="I1325" i="2" s="1"/>
  <c r="I1326" i="2" a="1"/>
  <c r="I1326" i="2" s="1"/>
  <c r="I1327" i="2" a="1"/>
  <c r="I1327" i="2" s="1"/>
  <c r="I1328" i="2" a="1"/>
  <c r="I1328" i="2" s="1"/>
  <c r="I1329" i="2" a="1"/>
  <c r="I1329" i="2" s="1"/>
  <c r="I1330" i="2" a="1"/>
  <c r="I1330" i="2" s="1"/>
  <c r="I1331" i="2" a="1"/>
  <c r="I1331" i="2" s="1"/>
  <c r="I1332" i="2" a="1"/>
  <c r="I1332" i="2" s="1"/>
  <c r="I1333" i="2" a="1"/>
  <c r="I1333" i="2" s="1"/>
  <c r="I1334" i="2" a="1"/>
  <c r="I1334" i="2" s="1"/>
  <c r="I1335" i="2" a="1"/>
  <c r="I1335" i="2" s="1"/>
  <c r="I1336" i="2" a="1"/>
  <c r="I1336" i="2" s="1"/>
  <c r="I1337" i="2" a="1"/>
  <c r="I1337" i="2" s="1"/>
  <c r="I1338" i="2" a="1"/>
  <c r="I1338" i="2" s="1"/>
  <c r="I1339" i="2" a="1"/>
  <c r="I1339" i="2" s="1"/>
  <c r="I1340" i="2" a="1"/>
  <c r="I1340" i="2" s="1"/>
  <c r="I1341" i="2" a="1"/>
  <c r="I1341" i="2" s="1"/>
  <c r="I1342" i="2" a="1"/>
  <c r="I1342" i="2" s="1"/>
  <c r="I1343" i="2" a="1"/>
  <c r="I1343" i="2" s="1"/>
  <c r="I1344" i="2" a="1"/>
  <c r="I1344" i="2" s="1"/>
  <c r="I1345" i="2" a="1"/>
  <c r="I1345" i="2" s="1"/>
  <c r="I1346" i="2" a="1"/>
  <c r="I1346" i="2" s="1"/>
  <c r="I1347" i="2" a="1"/>
  <c r="I1347" i="2" s="1"/>
  <c r="I1348" i="2" a="1"/>
  <c r="I1348" i="2" s="1"/>
  <c r="I1349" i="2" a="1"/>
  <c r="I1349" i="2" s="1"/>
  <c r="I1350" i="2" a="1"/>
  <c r="I1350" i="2" s="1"/>
  <c r="I1351" i="2" a="1"/>
  <c r="I1351" i="2" s="1"/>
  <c r="I1352" i="2" a="1"/>
  <c r="I1352" i="2" s="1"/>
  <c r="I1353" i="2" a="1"/>
  <c r="I1353" i="2" s="1"/>
  <c r="I1354" i="2" a="1"/>
  <c r="I1354" i="2" s="1"/>
  <c r="I1355" i="2" a="1"/>
  <c r="I1355" i="2" s="1"/>
  <c r="I1356" i="2" a="1"/>
  <c r="I1356" i="2" s="1"/>
  <c r="I1357" i="2" a="1"/>
  <c r="I1357" i="2" s="1"/>
  <c r="I1358" i="2" a="1"/>
  <c r="I1358" i="2" s="1"/>
  <c r="I1359" i="2" a="1"/>
  <c r="I1359" i="2"/>
  <c r="I1360" i="2" a="1"/>
  <c r="I1360" i="2" s="1"/>
  <c r="I1361" i="2" a="1"/>
  <c r="I1361" i="2" s="1"/>
  <c r="I1362" i="2" a="1"/>
  <c r="I1362" i="2" s="1"/>
  <c r="I1363" i="2" a="1"/>
  <c r="I1363" i="2" s="1"/>
  <c r="I1364" i="2" a="1"/>
  <c r="I1364" i="2" s="1"/>
  <c r="I1365" i="2" a="1"/>
  <c r="I1365" i="2"/>
  <c r="I1366" i="2" a="1"/>
  <c r="I1366" i="2" s="1"/>
  <c r="I1367" i="2" a="1"/>
  <c r="I1367" i="2" s="1"/>
  <c r="I1368" i="2" a="1"/>
  <c r="I1368" i="2" s="1"/>
  <c r="I1369" i="2" a="1"/>
  <c r="I1369" i="2" s="1"/>
  <c r="I1370" i="2" a="1"/>
  <c r="I1370" i="2" s="1"/>
  <c r="I1371" i="2" a="1"/>
  <c r="I1371" i="2" s="1"/>
  <c r="I1372" i="2" a="1"/>
  <c r="I1372" i="2" s="1"/>
  <c r="I1373" i="2" a="1"/>
  <c r="I1373" i="2" s="1"/>
  <c r="I1374" i="2" a="1"/>
  <c r="I1374" i="2" s="1"/>
  <c r="I1375" i="2" a="1"/>
  <c r="I1375" i="2" s="1"/>
  <c r="I1376" i="2" a="1"/>
  <c r="I1376" i="2" s="1"/>
  <c r="I1377" i="2" a="1"/>
  <c r="I1377" i="2" s="1"/>
  <c r="I1378" i="2" a="1"/>
  <c r="I1378" i="2" s="1"/>
  <c r="I1379" i="2" a="1"/>
  <c r="I1379" i="2" s="1"/>
  <c r="I1380" i="2" a="1"/>
  <c r="I1380" i="2" s="1"/>
  <c r="I1381" i="2" a="1"/>
  <c r="I1381" i="2" s="1"/>
  <c r="I1382" i="2" a="1"/>
  <c r="I1382" i="2" s="1"/>
  <c r="I1383" i="2" a="1"/>
  <c r="I1383" i="2" s="1"/>
  <c r="I1384" i="2" a="1"/>
  <c r="I1384" i="2" s="1"/>
  <c r="I1385" i="2" a="1"/>
  <c r="I1385" i="2" s="1"/>
  <c r="I1386" i="2" a="1"/>
  <c r="I1386" i="2" s="1"/>
  <c r="I1387" i="2" a="1"/>
  <c r="I1387" i="2"/>
  <c r="I1388" i="2" a="1"/>
  <c r="I1388" i="2"/>
  <c r="I1389" i="2" a="1"/>
  <c r="I1389" i="2" s="1"/>
  <c r="I1390" i="2" a="1"/>
  <c r="I1390" i="2" s="1"/>
  <c r="I1391" i="2" a="1"/>
  <c r="I1391" i="2" s="1"/>
  <c r="I1392" i="2" a="1"/>
  <c r="I1392" i="2" s="1"/>
  <c r="I1393" i="2" a="1"/>
  <c r="I1393" i="2" s="1"/>
  <c r="I1394" i="2" a="1"/>
  <c r="I1394" i="2" s="1"/>
  <c r="I1395" i="2" a="1"/>
  <c r="I1395" i="2" s="1"/>
  <c r="I1396" i="2" a="1"/>
  <c r="I1396" i="2" s="1"/>
  <c r="I1397" i="2" a="1"/>
  <c r="I1397" i="2" s="1"/>
  <c r="I1398" i="2" a="1"/>
  <c r="I1398" i="2" s="1"/>
  <c r="I1399" i="2" a="1"/>
  <c r="I1399" i="2" s="1"/>
  <c r="I1400" i="2" a="1"/>
  <c r="I1400" i="2" s="1"/>
  <c r="I1401" i="2" a="1"/>
  <c r="I1401" i="2" s="1"/>
  <c r="I1402" i="2" a="1"/>
  <c r="I1402" i="2" s="1"/>
  <c r="I1403" i="2" a="1"/>
  <c r="I1403" i="2" s="1"/>
  <c r="I1404" i="2" a="1"/>
  <c r="I1404" i="2" s="1"/>
  <c r="I1405" i="2" a="1"/>
  <c r="I1405" i="2" s="1"/>
  <c r="I1406" i="2" a="1"/>
  <c r="I1406" i="2" s="1"/>
  <c r="I1407" i="2" a="1"/>
  <c r="I1407" i="2" s="1"/>
  <c r="I1408" i="2" a="1"/>
  <c r="I1408" i="2" s="1"/>
  <c r="I1409" i="2" a="1"/>
  <c r="I1409" i="2" s="1"/>
  <c r="I1410" i="2" a="1"/>
  <c r="I1410" i="2" s="1"/>
  <c r="I1411" i="2" a="1"/>
  <c r="I1411" i="2" s="1"/>
  <c r="I1412" i="2" a="1"/>
  <c r="I1412" i="2" s="1"/>
  <c r="I1413" i="2" a="1"/>
  <c r="I1413" i="2" s="1"/>
  <c r="I1414" i="2" a="1"/>
  <c r="I1414" i="2" s="1"/>
  <c r="I1415" i="2" a="1"/>
  <c r="I1415" i="2" s="1"/>
  <c r="I1416" i="2" a="1"/>
  <c r="I1416" i="2" s="1"/>
  <c r="I1417" i="2" a="1"/>
  <c r="I1417" i="2" s="1"/>
  <c r="I1418" i="2" a="1"/>
  <c r="I1418" i="2" s="1"/>
  <c r="I1419" i="2" a="1"/>
  <c r="I1419" i="2" s="1"/>
  <c r="I1420" i="2" a="1"/>
  <c r="I1420" i="2" s="1"/>
  <c r="I1421" i="2" a="1"/>
  <c r="I1421" i="2" s="1"/>
  <c r="I1422" i="2" a="1"/>
  <c r="I1422" i="2" s="1"/>
  <c r="I1423" i="2" a="1"/>
  <c r="I1423" i="2" s="1"/>
  <c r="I1424" i="2" a="1"/>
  <c r="I1424" i="2" s="1"/>
  <c r="I1425" i="2" a="1"/>
  <c r="I1425" i="2" s="1"/>
  <c r="I1426" i="2" a="1"/>
  <c r="I1426" i="2" s="1"/>
  <c r="I1427" i="2" a="1"/>
  <c r="I1427" i="2" s="1"/>
  <c r="I1428" i="2" a="1"/>
  <c r="I1428" i="2" s="1"/>
  <c r="I1429" i="2" a="1"/>
  <c r="I1429" i="2" s="1"/>
  <c r="I1430" i="2" a="1"/>
  <c r="I1430" i="2" s="1"/>
  <c r="I1431" i="2" a="1"/>
  <c r="I1431" i="2" s="1"/>
  <c r="I1432" i="2" a="1"/>
  <c r="I1432" i="2" s="1"/>
  <c r="I1433" i="2" a="1"/>
  <c r="I1433" i="2" s="1"/>
  <c r="I1434" i="2" a="1"/>
  <c r="I1434" i="2" s="1"/>
  <c r="I1435" i="2" a="1"/>
  <c r="I1435" i="2" s="1"/>
  <c r="I1436" i="2" a="1"/>
  <c r="I1436" i="2" s="1"/>
  <c r="I1437" i="2" a="1"/>
  <c r="I1437" i="2" s="1"/>
  <c r="I1438" i="2" a="1"/>
  <c r="I1438" i="2" s="1"/>
  <c r="I1439" i="2" a="1"/>
  <c r="I1439" i="2" s="1"/>
  <c r="I1440" i="2" a="1"/>
  <c r="I1440" i="2" s="1"/>
  <c r="I1441" i="2" a="1"/>
  <c r="I1441" i="2" s="1"/>
  <c r="I1442" i="2" a="1"/>
  <c r="I1442" i="2" s="1"/>
  <c r="I1443" i="2" a="1"/>
  <c r="I1443" i="2" s="1"/>
  <c r="I1444" i="2" a="1"/>
  <c r="I1444" i="2" s="1"/>
  <c r="I1445" i="2" a="1"/>
  <c r="I1445" i="2" s="1"/>
  <c r="I1446" i="2" a="1"/>
  <c r="I1446" i="2" s="1"/>
  <c r="I1447" i="2" a="1"/>
  <c r="I1447" i="2" s="1"/>
  <c r="I1448" i="2" a="1"/>
  <c r="I1448" i="2" s="1"/>
  <c r="I1449" i="2" a="1"/>
  <c r="I1449" i="2" s="1"/>
  <c r="I1450" i="2" a="1"/>
  <c r="I1450" i="2" s="1"/>
  <c r="I1451" i="2" a="1"/>
  <c r="I1451" i="2" s="1"/>
  <c r="I1452" i="2" a="1"/>
  <c r="I1452" i="2" s="1"/>
  <c r="I1453" i="2" a="1"/>
  <c r="I1453" i="2" s="1"/>
  <c r="I1454" i="2" a="1"/>
  <c r="I1454" i="2" s="1"/>
  <c r="I1455" i="2" a="1"/>
  <c r="I1455" i="2" s="1"/>
  <c r="I1456" i="2" a="1"/>
  <c r="I1456" i="2" s="1"/>
  <c r="I1457" i="2" a="1"/>
  <c r="I1457" i="2" s="1"/>
  <c r="I1458" i="2" a="1"/>
  <c r="I1458" i="2" s="1"/>
  <c r="I1459" i="2" a="1"/>
  <c r="I1459" i="2" s="1"/>
  <c r="I1460" i="2" a="1"/>
  <c r="I1460" i="2" s="1"/>
  <c r="I1461" i="2" a="1"/>
  <c r="I1461" i="2" s="1"/>
  <c r="I1462" i="2" a="1"/>
  <c r="I1462" i="2" s="1"/>
  <c r="I1463" i="2" a="1"/>
  <c r="I1463" i="2" s="1"/>
  <c r="I1464" i="2" a="1"/>
  <c r="I1464" i="2" s="1"/>
  <c r="I1465" i="2" a="1"/>
  <c r="I1465" i="2"/>
  <c r="I1466" i="2" a="1"/>
  <c r="I1466" i="2" s="1"/>
  <c r="I1467" i="2" a="1"/>
  <c r="I1467" i="2" s="1"/>
  <c r="I1468" i="2" a="1"/>
  <c r="I1468" i="2" s="1"/>
  <c r="I1469" i="2" a="1"/>
  <c r="I1469" i="2" s="1"/>
  <c r="I1470" i="2" a="1"/>
  <c r="I1470" i="2" s="1"/>
  <c r="I1471" i="2" a="1"/>
  <c r="I1471" i="2" s="1"/>
  <c r="I1472" i="2" a="1"/>
  <c r="I1472" i="2" s="1"/>
  <c r="I1473" i="2" a="1"/>
  <c r="I1473" i="2" s="1"/>
  <c r="I1474" i="2" a="1"/>
  <c r="I1474" i="2" s="1"/>
  <c r="I1475" i="2" a="1"/>
  <c r="I1475" i="2" s="1"/>
  <c r="I1476" i="2" a="1"/>
  <c r="I1476" i="2" s="1"/>
  <c r="I1477" i="2" a="1"/>
  <c r="I1477" i="2" s="1"/>
  <c r="I1478" i="2" a="1"/>
  <c r="I1478" i="2" s="1"/>
  <c r="I1479" i="2" a="1"/>
  <c r="I1479" i="2"/>
  <c r="I1480" i="2" a="1"/>
  <c r="I1480" i="2" s="1"/>
  <c r="I1481" i="2" a="1"/>
  <c r="I1481" i="2" s="1"/>
  <c r="I1482" i="2" a="1"/>
  <c r="I1482" i="2" s="1"/>
  <c r="I1483" i="2" a="1"/>
  <c r="I1483" i="2" s="1"/>
  <c r="I1484" i="2" a="1"/>
  <c r="I1484" i="2" s="1"/>
  <c r="I1485" i="2" a="1"/>
  <c r="I1485" i="2" s="1"/>
  <c r="I1486" i="2" a="1"/>
  <c r="I1486" i="2" s="1"/>
  <c r="I1487" i="2" a="1"/>
  <c r="I1487" i="2" s="1"/>
  <c r="I1488" i="2" a="1"/>
  <c r="I1488" i="2" s="1"/>
  <c r="I1489" i="2" a="1"/>
  <c r="I1489" i="2" s="1"/>
  <c r="I1490" i="2" a="1"/>
  <c r="I1490" i="2" s="1"/>
  <c r="I1491" i="2" a="1"/>
  <c r="I1491" i="2" s="1"/>
  <c r="I1492" i="2" a="1"/>
  <c r="I1492" i="2" s="1"/>
  <c r="I1493" i="2" a="1"/>
  <c r="I1493" i="2" s="1"/>
  <c r="I1494" i="2" a="1"/>
  <c r="I1494" i="2" s="1"/>
  <c r="I1495" i="2" a="1"/>
  <c r="I1495" i="2" s="1"/>
  <c r="I1496" i="2" a="1"/>
  <c r="I1496" i="2" s="1"/>
  <c r="I1497" i="2" a="1"/>
  <c r="I1497" i="2" s="1"/>
  <c r="I1498" i="2" a="1"/>
  <c r="I1498" i="2" s="1"/>
  <c r="I1499" i="2" a="1"/>
  <c r="I1499" i="2" s="1"/>
  <c r="I1500" i="2" a="1"/>
  <c r="I1500" i="2" s="1"/>
  <c r="I1501" i="2" a="1"/>
  <c r="I1501" i="2" s="1"/>
  <c r="I1502" i="2" a="1"/>
  <c r="I1502" i="2" s="1"/>
  <c r="I1503" i="2" a="1"/>
  <c r="I1503" i="2" s="1"/>
  <c r="I1504" i="2" a="1"/>
  <c r="I1504" i="2" s="1"/>
  <c r="I1505" i="2" a="1"/>
  <c r="I1505" i="2" s="1"/>
  <c r="I1506" i="2" a="1"/>
  <c r="I1506" i="2" s="1"/>
  <c r="I1507" i="2" a="1"/>
  <c r="I1507" i="2" s="1"/>
  <c r="I1508" i="2" a="1"/>
  <c r="I1508" i="2" s="1"/>
  <c r="I1509" i="2" a="1"/>
  <c r="I1509" i="2" s="1"/>
  <c r="I1510" i="2" a="1"/>
  <c r="I1510" i="2" s="1"/>
  <c r="I1511" i="2" a="1"/>
  <c r="I1511" i="2" s="1"/>
  <c r="I1512" i="2" a="1"/>
  <c r="I1512" i="2" s="1"/>
  <c r="I1513" i="2" a="1"/>
  <c r="I1513" i="2" s="1"/>
  <c r="I1514" i="2" a="1"/>
  <c r="I1514" i="2" s="1"/>
  <c r="I1515" i="2" a="1"/>
  <c r="I1515" i="2" s="1"/>
  <c r="I1516" i="2" a="1"/>
  <c r="I1516" i="2" s="1"/>
  <c r="I1517" i="2" a="1"/>
  <c r="I1517" i="2" s="1"/>
  <c r="I1518" i="2" a="1"/>
  <c r="I1518" i="2" s="1"/>
  <c r="I1519" i="2" a="1"/>
  <c r="I1519" i="2" s="1"/>
  <c r="I1520" i="2" a="1"/>
  <c r="I1520" i="2" s="1"/>
  <c r="I1521" i="2" a="1"/>
  <c r="I1521" i="2" s="1"/>
  <c r="I1522" i="2" a="1"/>
  <c r="I1522" i="2" s="1"/>
  <c r="I1523" i="2" a="1"/>
  <c r="I1523" i="2" s="1"/>
  <c r="I1524" i="2" a="1"/>
  <c r="I1524" i="2" s="1"/>
  <c r="I1525" i="2" a="1"/>
  <c r="I1525" i="2" s="1"/>
  <c r="I1526" i="2" a="1"/>
  <c r="I1526" i="2" s="1"/>
  <c r="I1527" i="2" a="1"/>
  <c r="I1527" i="2" s="1"/>
  <c r="I1528" i="2" a="1"/>
  <c r="I1528" i="2" s="1"/>
  <c r="I1529" i="2" a="1"/>
  <c r="I1529" i="2" s="1"/>
  <c r="I1530" i="2" a="1"/>
  <c r="I1530" i="2" s="1"/>
  <c r="I1531" i="2" a="1"/>
  <c r="I1531" i="2" s="1"/>
  <c r="I1532" i="2" a="1"/>
  <c r="I1532" i="2" s="1"/>
  <c r="I1533" i="2" a="1"/>
  <c r="I1533" i="2" s="1"/>
  <c r="I1534" i="2" a="1"/>
  <c r="I1534" i="2" s="1"/>
  <c r="I1535" i="2" a="1"/>
  <c r="I1535" i="2" s="1"/>
  <c r="I1536" i="2" a="1"/>
  <c r="I1536" i="2"/>
  <c r="I1537" i="2" a="1"/>
  <c r="I1537" i="2" s="1"/>
  <c r="I1538" i="2" a="1"/>
  <c r="I1538" i="2" s="1"/>
  <c r="I1539" i="2" a="1"/>
  <c r="I1539" i="2" s="1"/>
  <c r="I1540" i="2" a="1"/>
  <c r="I1540" i="2" s="1"/>
  <c r="I1541" i="2" a="1"/>
  <c r="I1541" i="2" s="1"/>
  <c r="I1542" i="2" a="1"/>
  <c r="I1542" i="2" s="1"/>
  <c r="I1543" i="2" a="1"/>
  <c r="I1543" i="2" s="1"/>
  <c r="I1544" i="2" a="1"/>
  <c r="I1544" i="2" s="1"/>
  <c r="I1545" i="2" a="1"/>
  <c r="I1545" i="2" s="1"/>
  <c r="I1546" i="2" a="1"/>
  <c r="I1546" i="2" s="1"/>
  <c r="I1547" i="2" a="1"/>
  <c r="I1547" i="2" s="1"/>
  <c r="I1548" i="2" a="1"/>
  <c r="I1548" i="2" s="1"/>
  <c r="I1549" i="2" a="1"/>
  <c r="I1549" i="2" s="1"/>
  <c r="I1550" i="2" a="1"/>
  <c r="I1550" i="2" s="1"/>
  <c r="I1551" i="2" a="1"/>
  <c r="I1551" i="2" s="1"/>
  <c r="I1552" i="2" a="1"/>
  <c r="I1552" i="2" s="1"/>
  <c r="I1553" i="2" a="1"/>
  <c r="I1553" i="2" s="1"/>
  <c r="I1554" i="2" a="1"/>
  <c r="I1554" i="2" s="1"/>
  <c r="I1555" i="2" a="1"/>
  <c r="I1555" i="2" s="1"/>
  <c r="I1556" i="2" a="1"/>
  <c r="I1556" i="2" s="1"/>
  <c r="I1557" i="2" a="1"/>
  <c r="I1557" i="2" s="1"/>
  <c r="I1558" i="2" a="1"/>
  <c r="I1558" i="2" s="1"/>
  <c r="I1559" i="2" a="1"/>
  <c r="I1559" i="2" s="1"/>
  <c r="I1560" i="2" a="1"/>
  <c r="I1560" i="2" s="1"/>
  <c r="I1561" i="2" a="1"/>
  <c r="I1561" i="2" s="1"/>
  <c r="I1562" i="2" a="1"/>
  <c r="I1562" i="2" s="1"/>
  <c r="I1563" i="2" a="1"/>
  <c r="I1563" i="2" s="1"/>
  <c r="I1564" i="2" a="1"/>
  <c r="I1564" i="2" s="1"/>
  <c r="I1565" i="2" a="1"/>
  <c r="I1565" i="2" s="1"/>
  <c r="I1566" i="2" a="1"/>
  <c r="I1566" i="2" s="1"/>
  <c r="I1567" i="2" a="1"/>
  <c r="I1567" i="2" s="1"/>
  <c r="I1568" i="2" a="1"/>
  <c r="I1568" i="2" s="1"/>
  <c r="I1569" i="2" a="1"/>
  <c r="I1569" i="2" s="1"/>
  <c r="I1570" i="2" a="1"/>
  <c r="I1570" i="2" s="1"/>
  <c r="I1571" i="2" a="1"/>
  <c r="I1571" i="2" s="1"/>
  <c r="I1572" i="2" a="1"/>
  <c r="I1572" i="2" s="1"/>
  <c r="I1573" i="2" a="1"/>
  <c r="I1573" i="2" s="1"/>
  <c r="I1574" i="2" a="1"/>
  <c r="I1574" i="2" s="1"/>
  <c r="I1575" i="2" a="1"/>
  <c r="I1575" i="2" s="1"/>
  <c r="I1576" i="2" a="1"/>
  <c r="I1576" i="2" s="1"/>
  <c r="I1577" i="2" a="1"/>
  <c r="I1577" i="2" s="1"/>
  <c r="I1578" i="2" a="1"/>
  <c r="I1578" i="2" s="1"/>
  <c r="I1579" i="2" a="1"/>
  <c r="I1579" i="2" s="1"/>
  <c r="I1580" i="2" a="1"/>
  <c r="I1580" i="2" s="1"/>
  <c r="I1581" i="2" a="1"/>
  <c r="I1581" i="2" s="1"/>
  <c r="I1582" i="2" a="1"/>
  <c r="I1582" i="2" s="1"/>
  <c r="I1583" i="2" a="1"/>
  <c r="I1583" i="2" s="1"/>
  <c r="I1584" i="2" a="1"/>
  <c r="I1584" i="2" s="1"/>
  <c r="I1585" i="2" a="1"/>
  <c r="I1585" i="2" s="1"/>
  <c r="I1586" i="2" a="1"/>
  <c r="I1586" i="2" s="1"/>
  <c r="I1587" i="2" a="1"/>
  <c r="I1587" i="2" s="1"/>
  <c r="I1588" i="2" a="1"/>
  <c r="I1588" i="2" s="1"/>
  <c r="I1589" i="2" a="1"/>
  <c r="I1589" i="2" s="1"/>
  <c r="I1590" i="2" a="1"/>
  <c r="I1590" i="2" s="1"/>
  <c r="I1591" i="2" a="1"/>
  <c r="I1591" i="2" s="1"/>
  <c r="I1592" i="2" a="1"/>
  <c r="I1592" i="2" s="1"/>
  <c r="I1593" i="2" a="1"/>
  <c r="I1593" i="2" s="1"/>
  <c r="I1594" i="2" a="1"/>
  <c r="I1594" i="2" s="1"/>
  <c r="I1595" i="2" a="1"/>
  <c r="I1595" i="2" s="1"/>
  <c r="I1596" i="2" a="1"/>
  <c r="I1596" i="2" s="1"/>
  <c r="I1597" i="2" a="1"/>
  <c r="I1597" i="2" s="1"/>
  <c r="I1598" i="2" a="1"/>
  <c r="I1598" i="2" s="1"/>
  <c r="I1599" i="2" a="1"/>
  <c r="I1599" i="2" s="1"/>
  <c r="I1600" i="2" a="1"/>
  <c r="I1600" i="2" s="1"/>
  <c r="I1601" i="2" a="1"/>
  <c r="I1601" i="2" s="1"/>
  <c r="I1602" i="2" a="1"/>
  <c r="I1602" i="2" s="1"/>
  <c r="I1603" i="2" a="1"/>
  <c r="I1603" i="2" s="1"/>
  <c r="I1604" i="2" a="1"/>
  <c r="I1604" i="2" s="1"/>
  <c r="I1605" i="2" a="1"/>
  <c r="I1605" i="2" s="1"/>
  <c r="I1606" i="2" a="1"/>
  <c r="I1606" i="2" s="1"/>
  <c r="I1607" i="2" a="1"/>
  <c r="I1607" i="2" s="1"/>
  <c r="I1608" i="2" a="1"/>
  <c r="I1608" i="2" s="1"/>
  <c r="I1609" i="2" a="1"/>
  <c r="I1609" i="2" s="1"/>
  <c r="I1610" i="2" a="1"/>
  <c r="I1610" i="2" s="1"/>
  <c r="I1611" i="2" a="1"/>
  <c r="I1611" i="2" s="1"/>
  <c r="I1612" i="2" a="1"/>
  <c r="I1612" i="2" s="1"/>
  <c r="I1613" i="2" a="1"/>
  <c r="I1613" i="2" s="1"/>
  <c r="I1614" i="2" a="1"/>
  <c r="I1614" i="2" s="1"/>
  <c r="I1615" i="2" a="1"/>
  <c r="I1615" i="2" s="1"/>
  <c r="I1616" i="2" a="1"/>
  <c r="I1616" i="2" s="1"/>
  <c r="I1617" i="2" a="1"/>
  <c r="I1617" i="2" s="1"/>
  <c r="I1618" i="2" a="1"/>
  <c r="I1618" i="2" s="1"/>
  <c r="I1619" i="2" a="1"/>
  <c r="I1619" i="2" s="1"/>
  <c r="I1620" i="2" a="1"/>
  <c r="I1620" i="2" s="1"/>
  <c r="I1621" i="2" a="1"/>
  <c r="I1621" i="2"/>
  <c r="I1622" i="2" a="1"/>
  <c r="I1622" i="2" s="1"/>
  <c r="I1623" i="2" a="1"/>
  <c r="I1623" i="2" s="1"/>
  <c r="I1624" i="2" a="1"/>
  <c r="I1624" i="2" s="1"/>
  <c r="I1625" i="2" a="1"/>
  <c r="I1625" i="2" s="1"/>
  <c r="I1626" i="2" a="1"/>
  <c r="I1626" i="2" s="1"/>
  <c r="I1627" i="2" a="1"/>
  <c r="I1627" i="2" s="1"/>
  <c r="I1628" i="2" a="1"/>
  <c r="I1628" i="2" s="1"/>
  <c r="I1629" i="2" a="1"/>
  <c r="I1629" i="2" s="1"/>
  <c r="I1630" i="2" a="1"/>
  <c r="I1630" i="2" s="1"/>
  <c r="I1631" i="2" a="1"/>
  <c r="I1631" i="2" s="1"/>
  <c r="I1632" i="2" a="1"/>
  <c r="I1632" i="2" s="1"/>
  <c r="I1633" i="2" a="1"/>
  <c r="I1633" i="2" s="1"/>
  <c r="I1634" i="2" a="1"/>
  <c r="I1634" i="2" s="1"/>
  <c r="I1635" i="2" a="1"/>
  <c r="I1635" i="2" s="1"/>
  <c r="I1636" i="2" a="1"/>
  <c r="I1636" i="2" s="1"/>
  <c r="I1637" i="2" a="1"/>
  <c r="I1637" i="2" s="1"/>
  <c r="I1638" i="2" a="1"/>
  <c r="I1638" i="2" s="1"/>
  <c r="I1639" i="2" a="1"/>
  <c r="I1639" i="2" s="1"/>
  <c r="I1640" i="2" a="1"/>
  <c r="I1640" i="2" s="1"/>
  <c r="I1641" i="2" a="1"/>
  <c r="I1641" i="2" s="1"/>
  <c r="I1642" i="2" a="1"/>
  <c r="I1642" i="2" s="1"/>
  <c r="I1643" i="2" a="1"/>
  <c r="I1643" i="2" s="1"/>
  <c r="I1644" i="2" a="1"/>
  <c r="I1644" i="2" s="1"/>
  <c r="I1645" i="2" a="1"/>
  <c r="I1645" i="2" s="1"/>
  <c r="I1646" i="2" a="1"/>
  <c r="I1646" i="2" s="1"/>
  <c r="I1647" i="2" a="1"/>
  <c r="I1647" i="2" s="1"/>
  <c r="I1648" i="2" a="1"/>
  <c r="I1648" i="2" s="1"/>
  <c r="I1649" i="2" a="1"/>
  <c r="I1649" i="2" s="1"/>
  <c r="I1650" i="2" a="1"/>
  <c r="I1650" i="2" s="1"/>
  <c r="I1651" i="2" a="1"/>
  <c r="I1651" i="2" s="1"/>
  <c r="I1652" i="2" a="1"/>
  <c r="I1652" i="2" s="1"/>
  <c r="I1653" i="2" a="1"/>
  <c r="I1653" i="2" s="1"/>
  <c r="I1654" i="2" a="1"/>
  <c r="I1654" i="2" s="1"/>
  <c r="I1655" i="2" a="1"/>
  <c r="I1655" i="2" s="1"/>
  <c r="I1656" i="2" a="1"/>
  <c r="I1656" i="2" s="1"/>
  <c r="I1657" i="2" a="1"/>
  <c r="I1657" i="2" s="1"/>
  <c r="I1658" i="2" a="1"/>
  <c r="I1658" i="2" s="1"/>
  <c r="I1659" i="2" a="1"/>
  <c r="I1659" i="2" s="1"/>
  <c r="I1660" i="2" a="1"/>
  <c r="I1660" i="2" s="1"/>
  <c r="I1661" i="2" a="1"/>
  <c r="I1661" i="2" s="1"/>
  <c r="I1662" i="2" a="1"/>
  <c r="I1662" i="2" s="1"/>
  <c r="I1663" i="2" a="1"/>
  <c r="I1663" i="2" s="1"/>
  <c r="I1664" i="2" a="1"/>
  <c r="I1664" i="2" s="1"/>
  <c r="I1665" i="2" a="1"/>
  <c r="I1665" i="2" s="1"/>
  <c r="I1666" i="2" a="1"/>
  <c r="I1666" i="2" s="1"/>
  <c r="I1667" i="2" a="1"/>
  <c r="I1667" i="2" s="1"/>
  <c r="I1668" i="2" a="1"/>
  <c r="I1668" i="2" s="1"/>
  <c r="I1669" i="2" a="1"/>
  <c r="I1669" i="2" s="1"/>
  <c r="I1670" i="2" a="1"/>
  <c r="I1670" i="2" s="1"/>
  <c r="I1671" i="2" a="1"/>
  <c r="I1671" i="2" s="1"/>
  <c r="I1672" i="2" a="1"/>
  <c r="I1672" i="2" s="1"/>
  <c r="I1673" i="2" a="1"/>
  <c r="I1673" i="2" s="1"/>
  <c r="I1674" i="2" a="1"/>
  <c r="I1674" i="2" s="1"/>
  <c r="I1675" i="2" a="1"/>
  <c r="I1675" i="2" s="1"/>
  <c r="I1676" i="2" a="1"/>
  <c r="I1676" i="2" s="1"/>
  <c r="I1677" i="2" a="1"/>
  <c r="I1677" i="2" s="1"/>
  <c r="I1678" i="2" a="1"/>
  <c r="I1678" i="2" s="1"/>
  <c r="I1679" i="2" a="1"/>
  <c r="I1679" i="2" s="1"/>
  <c r="I1680" i="2" a="1"/>
  <c r="I1680" i="2" s="1"/>
  <c r="I1681" i="2" a="1"/>
  <c r="I1681" i="2" s="1"/>
  <c r="I1682" i="2" a="1"/>
  <c r="I1682" i="2" s="1"/>
  <c r="I1683" i="2" a="1"/>
  <c r="I1683" i="2" s="1"/>
  <c r="I1684" i="2" a="1"/>
  <c r="I1684" i="2" s="1"/>
  <c r="I1685" i="2" a="1"/>
  <c r="I1685" i="2" s="1"/>
  <c r="I1686" i="2" a="1"/>
  <c r="I1686" i="2" s="1"/>
  <c r="I1687" i="2" a="1"/>
  <c r="I1687" i="2" s="1"/>
  <c r="I1688" i="2" a="1"/>
  <c r="I1688" i="2" s="1"/>
  <c r="I1689" i="2" a="1"/>
  <c r="I1689" i="2" s="1"/>
  <c r="I1690" i="2" a="1"/>
  <c r="I1690" i="2" s="1"/>
  <c r="I1691" i="2" a="1"/>
  <c r="I1691" i="2" s="1"/>
  <c r="I1692" i="2" a="1"/>
  <c r="I1692" i="2" s="1"/>
  <c r="I1693" i="2" a="1"/>
  <c r="I1693" i="2" s="1"/>
  <c r="I1694" i="2" a="1"/>
  <c r="I1694" i="2" s="1"/>
  <c r="I1695" i="2" a="1"/>
  <c r="I1695" i="2" s="1"/>
  <c r="I1696" i="2" a="1"/>
  <c r="I1696" i="2" s="1"/>
  <c r="I1697" i="2" a="1"/>
  <c r="I1697" i="2" s="1"/>
  <c r="I1698" i="2" a="1"/>
  <c r="I1698" i="2" s="1"/>
  <c r="I1699" i="2" a="1"/>
  <c r="I1699" i="2" s="1"/>
  <c r="I1700" i="2" a="1"/>
  <c r="I1700" i="2" s="1"/>
  <c r="I1701" i="2" a="1"/>
  <c r="I1701" i="2" s="1"/>
  <c r="I1702" i="2" a="1"/>
  <c r="I1702" i="2" s="1"/>
  <c r="I1703" i="2" a="1"/>
  <c r="I1703" i="2" s="1"/>
  <c r="I1704" i="2" a="1"/>
  <c r="I1704" i="2" s="1"/>
  <c r="I1705" i="2" a="1"/>
  <c r="I1705" i="2" s="1"/>
  <c r="I1706" i="2" a="1"/>
  <c r="I1706" i="2" s="1"/>
  <c r="I1707" i="2" a="1"/>
  <c r="I1707" i="2" s="1"/>
  <c r="I1708" i="2" a="1"/>
  <c r="I1708" i="2" s="1"/>
  <c r="I1709" i="2" a="1"/>
  <c r="I1709" i="2" s="1"/>
  <c r="I1710" i="2" a="1"/>
  <c r="I1710" i="2" s="1"/>
  <c r="I1711" i="2" a="1"/>
  <c r="I1711" i="2" s="1"/>
  <c r="I1712" i="2" a="1"/>
  <c r="I1712" i="2" s="1"/>
  <c r="I1713" i="2" a="1"/>
  <c r="I1713" i="2" s="1"/>
  <c r="I1714" i="2" a="1"/>
  <c r="I1714" i="2" s="1"/>
  <c r="I1715" i="2" a="1"/>
  <c r="I1715" i="2" s="1"/>
  <c r="I1716" i="2" a="1"/>
  <c r="I1716" i="2" s="1"/>
  <c r="I1717" i="2" a="1"/>
  <c r="I1717" i="2" s="1"/>
  <c r="I1718" i="2" a="1"/>
  <c r="I1718" i="2" s="1"/>
  <c r="I1719" i="2" a="1"/>
  <c r="I1719" i="2" s="1"/>
  <c r="I1720" i="2" a="1"/>
  <c r="I1720" i="2" s="1"/>
  <c r="I1721" i="2" a="1"/>
  <c r="I1721" i="2" s="1"/>
  <c r="I1722" i="2" a="1"/>
  <c r="I1722" i="2" s="1"/>
  <c r="I1723" i="2" a="1"/>
  <c r="I1723" i="2" s="1"/>
  <c r="I1724" i="2" a="1"/>
  <c r="I1724" i="2" s="1"/>
  <c r="I1725" i="2" a="1"/>
  <c r="I1725" i="2" s="1"/>
  <c r="I1726" i="2" a="1"/>
  <c r="I1726" i="2" s="1"/>
  <c r="I1727" i="2" a="1"/>
  <c r="I1727" i="2" s="1"/>
  <c r="I1728" i="2" a="1"/>
  <c r="I1728" i="2" s="1"/>
  <c r="I1729" i="2" a="1"/>
  <c r="I1729" i="2" s="1"/>
  <c r="I1730" i="2" a="1"/>
  <c r="I1730" i="2" s="1"/>
  <c r="I1731" i="2" a="1"/>
  <c r="I1731" i="2" s="1"/>
  <c r="I1732" i="2" a="1"/>
  <c r="I1732" i="2" s="1"/>
  <c r="I1733" i="2" a="1"/>
  <c r="I1733" i="2" s="1"/>
  <c r="I1734" i="2" a="1"/>
  <c r="I1734" i="2" s="1"/>
  <c r="I1735" i="2" a="1"/>
  <c r="I1735" i="2" s="1"/>
  <c r="I1736" i="2" a="1"/>
  <c r="I1736" i="2" s="1"/>
  <c r="I1737" i="2" a="1"/>
  <c r="I1737" i="2" s="1"/>
  <c r="I1738" i="2" a="1"/>
  <c r="I1738" i="2" s="1"/>
  <c r="I1739" i="2" a="1"/>
  <c r="I1739" i="2" s="1"/>
  <c r="I1740" i="2" a="1"/>
  <c r="I1740" i="2" s="1"/>
  <c r="I1741" i="2" a="1"/>
  <c r="I1741" i="2" s="1"/>
  <c r="I1742" i="2" a="1"/>
  <c r="I1742" i="2" s="1"/>
  <c r="I1743" i="2" a="1"/>
  <c r="I1743" i="2" s="1"/>
  <c r="I1744" i="2" a="1"/>
  <c r="I1744" i="2" s="1"/>
  <c r="I1745" i="2" a="1"/>
  <c r="I1745" i="2" s="1"/>
  <c r="I1746" i="2" a="1"/>
  <c r="I1746" i="2" s="1"/>
  <c r="I1747" i="2" a="1"/>
  <c r="I1747" i="2" s="1"/>
  <c r="I1748" i="2" a="1"/>
  <c r="I1748" i="2" s="1"/>
  <c r="I1749" i="2" a="1"/>
  <c r="I1749" i="2" s="1"/>
  <c r="I1750" i="2" a="1"/>
  <c r="I1750" i="2" s="1"/>
  <c r="I1751" i="2" a="1"/>
  <c r="I1751" i="2" s="1"/>
  <c r="I1752" i="2" a="1"/>
  <c r="I1752" i="2" s="1"/>
  <c r="I1753" i="2" a="1"/>
  <c r="I1753" i="2" s="1"/>
  <c r="I1754" i="2" a="1"/>
  <c r="I1754" i="2" s="1"/>
  <c r="I1755" i="2" a="1"/>
  <c r="I1755" i="2" s="1"/>
  <c r="I1756" i="2" a="1"/>
  <c r="I1756" i="2" s="1"/>
  <c r="I1757" i="2" a="1"/>
  <c r="I1757" i="2" s="1"/>
  <c r="I1758" i="2" a="1"/>
  <c r="I1758" i="2" s="1"/>
  <c r="I1759" i="2" a="1"/>
  <c r="I1759" i="2"/>
  <c r="I1760" i="2" a="1"/>
  <c r="I1760" i="2" s="1"/>
  <c r="I1761" i="2" a="1"/>
  <c r="I1761" i="2" s="1"/>
  <c r="I1762" i="2" a="1"/>
  <c r="I1762" i="2" s="1"/>
  <c r="I1763" i="2" a="1"/>
  <c r="I1763" i="2" s="1"/>
  <c r="I1764" i="2" a="1"/>
  <c r="I1764" i="2" s="1"/>
  <c r="I1765" i="2" a="1"/>
  <c r="I1765" i="2" s="1"/>
  <c r="I1766" i="2" a="1"/>
  <c r="I1766" i="2" s="1"/>
  <c r="I1767" i="2" a="1"/>
  <c r="I1767" i="2" s="1"/>
  <c r="I1768" i="2" a="1"/>
  <c r="I1768" i="2" s="1"/>
  <c r="I1769" i="2" a="1"/>
  <c r="I1769" i="2" s="1"/>
  <c r="I1770" i="2" a="1"/>
  <c r="I1770" i="2" s="1"/>
  <c r="I1771" i="2" a="1"/>
  <c r="I1771" i="2" s="1"/>
  <c r="I1772" i="2" a="1"/>
  <c r="I1772" i="2" s="1"/>
  <c r="I1773" i="2" a="1"/>
  <c r="I1773" i="2" s="1"/>
  <c r="I1774" i="2" a="1"/>
  <c r="I1774" i="2" s="1"/>
  <c r="I1775" i="2" a="1"/>
  <c r="I1775" i="2" s="1"/>
  <c r="I1776" i="2" a="1"/>
  <c r="I1776" i="2" s="1"/>
  <c r="I1777" i="2" a="1"/>
  <c r="I1777" i="2" s="1"/>
  <c r="I1778" i="2" a="1"/>
  <c r="I1778" i="2" s="1"/>
  <c r="I1779" i="2" a="1"/>
  <c r="I1779" i="2" s="1"/>
  <c r="I1780" i="2" a="1"/>
  <c r="I1780" i="2" s="1"/>
  <c r="I1781" i="2" a="1"/>
  <c r="I1781" i="2" s="1"/>
  <c r="I1782" i="2" a="1"/>
  <c r="I1782" i="2" s="1"/>
  <c r="I1783" i="2" a="1"/>
  <c r="I1783" i="2" s="1"/>
  <c r="I1784" i="2" a="1"/>
  <c r="I1784" i="2" s="1"/>
  <c r="I1785" i="2" a="1"/>
  <c r="I1785" i="2" s="1"/>
  <c r="I1786" i="2" a="1"/>
  <c r="I1786" i="2" s="1"/>
  <c r="I1787" i="2" a="1"/>
  <c r="I1787" i="2" s="1"/>
  <c r="I1788" i="2" a="1"/>
  <c r="I1788" i="2" s="1"/>
  <c r="I1789" i="2" a="1"/>
  <c r="I1789" i="2" s="1"/>
  <c r="I1790" i="2" a="1"/>
  <c r="I1790" i="2" s="1"/>
  <c r="I1791" i="2" a="1"/>
  <c r="I1791" i="2" s="1"/>
  <c r="I1792" i="2" a="1"/>
  <c r="I1792" i="2" s="1"/>
  <c r="I1793" i="2" a="1"/>
  <c r="I1793" i="2" s="1"/>
  <c r="I1794" i="2" a="1"/>
  <c r="I1794" i="2" s="1"/>
  <c r="I1795" i="2" a="1"/>
  <c r="I1795" i="2" s="1"/>
  <c r="I1796" i="2" a="1"/>
  <c r="I1796" i="2" s="1"/>
  <c r="I1797" i="2" a="1"/>
  <c r="I1797" i="2" s="1"/>
  <c r="I1798" i="2" a="1"/>
  <c r="I1798" i="2" s="1"/>
  <c r="I1799" i="2" a="1"/>
  <c r="I1799" i="2" s="1"/>
  <c r="I1800" i="2" a="1"/>
  <c r="I1800" i="2" s="1"/>
  <c r="I1801" i="2" a="1"/>
  <c r="I1801" i="2" s="1"/>
  <c r="I1802" i="2" a="1"/>
  <c r="I1802" i="2" s="1"/>
  <c r="I1803" i="2" a="1"/>
  <c r="I1803" i="2" s="1"/>
  <c r="I1804" i="2" a="1"/>
  <c r="I1804" i="2" s="1"/>
  <c r="I1805" i="2" a="1"/>
  <c r="I1805" i="2" s="1"/>
  <c r="I1806" i="2" a="1"/>
  <c r="I1806" i="2" s="1"/>
  <c r="I1807" i="2" a="1"/>
  <c r="I1807" i="2" s="1"/>
  <c r="I1808" i="2" a="1"/>
  <c r="I1808" i="2" s="1"/>
  <c r="I1809" i="2" a="1"/>
  <c r="I1809" i="2" s="1"/>
  <c r="I1810" i="2" a="1"/>
  <c r="I1810" i="2" s="1"/>
  <c r="I1811" i="2" a="1"/>
  <c r="I1811" i="2" s="1"/>
  <c r="I1812" i="2" a="1"/>
  <c r="I1812" i="2" s="1"/>
  <c r="I1813" i="2" a="1"/>
  <c r="I1813" i="2" s="1"/>
  <c r="I1814" i="2" a="1"/>
  <c r="I1814" i="2" s="1"/>
  <c r="I1815" i="2" a="1"/>
  <c r="I1815" i="2" s="1"/>
  <c r="I1816" i="2" a="1"/>
  <c r="I1816" i="2" s="1"/>
  <c r="I1817" i="2" a="1"/>
  <c r="I1817" i="2" s="1"/>
  <c r="I1818" i="2" a="1"/>
  <c r="I1818" i="2" s="1"/>
  <c r="I1819" i="2" a="1"/>
  <c r="I1819" i="2" s="1"/>
  <c r="I1820" i="2" a="1"/>
  <c r="I1820" i="2" s="1"/>
  <c r="I1821" i="2" a="1"/>
  <c r="I1821" i="2" s="1"/>
  <c r="I1822" i="2" a="1"/>
  <c r="I1822" i="2" s="1"/>
  <c r="I1823" i="2" a="1"/>
  <c r="I1823" i="2" s="1"/>
  <c r="I1824" i="2" a="1"/>
  <c r="I1824" i="2" s="1"/>
  <c r="I1825" i="2" a="1"/>
  <c r="I1825" i="2" s="1"/>
  <c r="I1826" i="2" a="1"/>
  <c r="I1826" i="2" s="1"/>
  <c r="I1827" i="2" a="1"/>
  <c r="I1827" i="2" s="1"/>
  <c r="I1828" i="2" a="1"/>
  <c r="I1828" i="2" s="1"/>
  <c r="I1829" i="2" a="1"/>
  <c r="I1829" i="2"/>
  <c r="I1830" i="2" a="1"/>
  <c r="I1830" i="2" s="1"/>
  <c r="I1831" i="2" a="1"/>
  <c r="I1831" i="2" s="1"/>
  <c r="I1832" i="2" a="1"/>
  <c r="I1832" i="2" s="1"/>
  <c r="I1833" i="2" a="1"/>
  <c r="I1833" i="2" s="1"/>
  <c r="I1834" i="2" a="1"/>
  <c r="I1834" i="2" s="1"/>
  <c r="I1835" i="2" a="1"/>
  <c r="I1835" i="2" s="1"/>
  <c r="I1836" i="2" a="1"/>
  <c r="I1836" i="2" s="1"/>
  <c r="I1837" i="2" a="1"/>
  <c r="I1837" i="2" s="1"/>
  <c r="I1838" i="2" a="1"/>
  <c r="I1838" i="2" s="1"/>
  <c r="I1839" i="2" a="1"/>
  <c r="I1839" i="2" s="1"/>
  <c r="I1840" i="2" a="1"/>
  <c r="I1840" i="2" s="1"/>
  <c r="I1841" i="2" a="1"/>
  <c r="I1841" i="2" s="1"/>
  <c r="I1842" i="2" a="1"/>
  <c r="I1842" i="2" s="1"/>
  <c r="I1843" i="2" a="1"/>
  <c r="I1843" i="2" s="1"/>
  <c r="I1844" i="2" a="1"/>
  <c r="I1844" i="2" s="1"/>
  <c r="I1845" i="2" a="1"/>
  <c r="I1845" i="2" s="1"/>
  <c r="I1846" i="2" a="1"/>
  <c r="I1846" i="2" s="1"/>
  <c r="I1847" i="2" a="1"/>
  <c r="I1847" i="2" s="1"/>
  <c r="I1848" i="2" a="1"/>
  <c r="I1848" i="2" s="1"/>
  <c r="I1849" i="2" a="1"/>
  <c r="I1849" i="2" s="1"/>
  <c r="I1850" i="2" a="1"/>
  <c r="I1850" i="2" s="1"/>
  <c r="I1851" i="2" a="1"/>
  <c r="I1851" i="2" s="1"/>
  <c r="I1852" i="2" a="1"/>
  <c r="I1852" i="2" s="1"/>
  <c r="I1853" i="2" a="1"/>
  <c r="I1853" i="2" s="1"/>
  <c r="I1854" i="2" a="1"/>
  <c r="I1854" i="2" s="1"/>
  <c r="I1855" i="2" a="1"/>
  <c r="I1855" i="2" s="1"/>
  <c r="I1856" i="2" a="1"/>
  <c r="I1856" i="2" s="1"/>
  <c r="I1857" i="2" a="1"/>
  <c r="I1857" i="2" s="1"/>
  <c r="I1858" i="2" a="1"/>
  <c r="I1858" i="2" s="1"/>
  <c r="I1859" i="2" a="1"/>
  <c r="I1859" i="2"/>
  <c r="I1860" i="2" a="1"/>
  <c r="I1860" i="2" s="1"/>
  <c r="I1861" i="2" a="1"/>
  <c r="I1861" i="2" s="1"/>
  <c r="I1862" i="2" a="1"/>
  <c r="I1862" i="2" s="1"/>
  <c r="I1863" i="2" a="1"/>
  <c r="I1863" i="2" s="1"/>
  <c r="I1864" i="2" a="1"/>
  <c r="I1864" i="2" s="1"/>
  <c r="I1865" i="2" a="1"/>
  <c r="I1865" i="2" s="1"/>
  <c r="I1866" i="2" a="1"/>
  <c r="I1866" i="2" s="1"/>
  <c r="I1867" i="2" a="1"/>
  <c r="I1867" i="2" s="1"/>
  <c r="I1868" i="2" a="1"/>
  <c r="I1868" i="2" s="1"/>
  <c r="I1869" i="2" a="1"/>
  <c r="I1869" i="2" s="1"/>
  <c r="I1870" i="2" a="1"/>
  <c r="I1870" i="2" s="1"/>
  <c r="I1871" i="2" a="1"/>
  <c r="I1871" i="2" s="1"/>
  <c r="I1872" i="2" a="1"/>
  <c r="I1872" i="2" s="1"/>
  <c r="I1873" i="2" a="1"/>
  <c r="I1873" i="2" s="1"/>
  <c r="I1874" i="2" a="1"/>
  <c r="I1874" i="2" s="1"/>
  <c r="I1875" i="2" a="1"/>
  <c r="I1875" i="2" s="1"/>
  <c r="I1876" i="2" a="1"/>
  <c r="I1876" i="2" s="1"/>
  <c r="I1877" i="2" a="1"/>
  <c r="I1877" i="2" s="1"/>
  <c r="I1878" i="2" a="1"/>
  <c r="I1878" i="2" s="1"/>
  <c r="I1879" i="2" a="1"/>
  <c r="I1879" i="2" s="1"/>
  <c r="I1880" i="2" a="1"/>
  <c r="I1880" i="2" s="1"/>
  <c r="I1881" i="2" a="1"/>
  <c r="I1881" i="2" s="1"/>
  <c r="I1882" i="2" a="1"/>
  <c r="I1882" i="2" s="1"/>
  <c r="I1883" i="2" a="1"/>
  <c r="I1883" i="2" s="1"/>
  <c r="I1884" i="2" a="1"/>
  <c r="I1884" i="2" s="1"/>
  <c r="I1885" i="2" a="1"/>
  <c r="I1885" i="2" s="1"/>
  <c r="I1886" i="2" a="1"/>
  <c r="I1886" i="2" s="1"/>
  <c r="I1887" i="2" a="1"/>
  <c r="I1887" i="2" s="1"/>
  <c r="I1888" i="2" a="1"/>
  <c r="I1888" i="2" s="1"/>
  <c r="I1889" i="2" a="1"/>
  <c r="I1889" i="2" s="1"/>
  <c r="I1890" i="2" a="1"/>
  <c r="I1890" i="2" s="1"/>
  <c r="I1891" i="2" a="1"/>
  <c r="I1891" i="2" s="1"/>
  <c r="I1892" i="2" a="1"/>
  <c r="I1892" i="2" s="1"/>
  <c r="I1893" i="2" a="1"/>
  <c r="I1893" i="2" s="1"/>
  <c r="I1894" i="2" a="1"/>
  <c r="I1894" i="2" s="1"/>
  <c r="I1895" i="2" a="1"/>
  <c r="I1895" i="2" s="1"/>
  <c r="I1896" i="2" a="1"/>
  <c r="I1896" i="2" s="1"/>
  <c r="I1897" i="2" a="1"/>
  <c r="I1897" i="2" s="1"/>
  <c r="I1898" i="2" a="1"/>
  <c r="I1898" i="2" s="1"/>
  <c r="I1899" i="2" a="1"/>
  <c r="I1899" i="2" s="1"/>
  <c r="I1900" i="2" a="1"/>
  <c r="I1900" i="2" s="1"/>
  <c r="I1901" i="2" a="1"/>
  <c r="I1901" i="2" s="1"/>
  <c r="I1902" i="2" a="1"/>
  <c r="I1902" i="2" s="1"/>
  <c r="I1903" i="2" a="1"/>
  <c r="I1903" i="2" s="1"/>
  <c r="I1904" i="2" a="1"/>
  <c r="I1904" i="2" s="1"/>
  <c r="I1905" i="2" a="1"/>
  <c r="I1905" i="2" s="1"/>
  <c r="I1906" i="2" a="1"/>
  <c r="I1906" i="2" s="1"/>
  <c r="I1907" i="2" a="1"/>
  <c r="I1907" i="2" s="1"/>
  <c r="I1908" i="2" a="1"/>
  <c r="I1908" i="2" s="1"/>
  <c r="I1909" i="2" a="1"/>
  <c r="I1909" i="2" s="1"/>
  <c r="I1910" i="2" a="1"/>
  <c r="I1910" i="2" s="1"/>
  <c r="I1911" i="2" a="1"/>
  <c r="I1911" i="2" s="1"/>
  <c r="I1912" i="2" a="1"/>
  <c r="I1912" i="2" s="1"/>
  <c r="I1913" i="2" a="1"/>
  <c r="I1913" i="2" s="1"/>
  <c r="I1914" i="2" a="1"/>
  <c r="I1914" i="2" s="1"/>
  <c r="I1915" i="2" a="1"/>
  <c r="I1915" i="2" s="1"/>
  <c r="I1916" i="2" a="1"/>
  <c r="I1916" i="2" s="1"/>
  <c r="I1917" i="2" a="1"/>
  <c r="I1917" i="2" s="1"/>
  <c r="I1918" i="2" a="1"/>
  <c r="I1918" i="2" s="1"/>
  <c r="I1919" i="2" a="1"/>
  <c r="I1919" i="2" s="1"/>
  <c r="I1920" i="2" a="1"/>
  <c r="I1920" i="2" s="1"/>
  <c r="I1921" i="2" a="1"/>
  <c r="I1921" i="2" s="1"/>
  <c r="I1922" i="2" a="1"/>
  <c r="I1922" i="2" s="1"/>
  <c r="I1923" i="2" a="1"/>
  <c r="I1923" i="2" s="1"/>
  <c r="I1924" i="2" a="1"/>
  <c r="I1924" i="2" s="1"/>
  <c r="I1925" i="2" a="1"/>
  <c r="I1925" i="2" s="1"/>
  <c r="I1926" i="2" a="1"/>
  <c r="I1926" i="2" s="1"/>
  <c r="I1927" i="2" a="1"/>
  <c r="I1927" i="2" s="1"/>
  <c r="I1928" i="2" a="1"/>
  <c r="I1928" i="2" s="1"/>
  <c r="I1929" i="2" a="1"/>
  <c r="I1929" i="2" s="1"/>
  <c r="I1930" i="2" a="1"/>
  <c r="I1930" i="2" s="1"/>
  <c r="I1931" i="2" a="1"/>
  <c r="I1931" i="2" s="1"/>
  <c r="I1932" i="2" a="1"/>
  <c r="I1932" i="2" s="1"/>
  <c r="I1933" i="2" a="1"/>
  <c r="I1933" i="2" s="1"/>
  <c r="I1934" i="2" a="1"/>
  <c r="I1934" i="2" s="1"/>
  <c r="I1935" i="2" a="1"/>
  <c r="I1935" i="2" s="1"/>
  <c r="I1936" i="2" a="1"/>
  <c r="I1936" i="2" s="1"/>
  <c r="I1937" i="2" a="1"/>
  <c r="I1937" i="2" s="1"/>
  <c r="I1938" i="2" a="1"/>
  <c r="I1938" i="2" s="1"/>
  <c r="I1939" i="2" a="1"/>
  <c r="I1939" i="2" s="1"/>
  <c r="I1940" i="2" a="1"/>
  <c r="I1940" i="2" s="1"/>
  <c r="I1941" i="2" a="1"/>
  <c r="I1941" i="2" s="1"/>
  <c r="I1942" i="2" a="1"/>
  <c r="I1942" i="2" s="1"/>
  <c r="I1943" i="2" a="1"/>
  <c r="I1943" i="2" s="1"/>
  <c r="I1944" i="2" a="1"/>
  <c r="I1944" i="2" s="1"/>
  <c r="I1945" i="2" a="1"/>
  <c r="I1945" i="2" s="1"/>
  <c r="I1946" i="2" a="1"/>
  <c r="I1946" i="2" s="1"/>
  <c r="I1947" i="2" a="1"/>
  <c r="I1947" i="2" s="1"/>
  <c r="I1948" i="2" a="1"/>
  <c r="I1948" i="2" s="1"/>
  <c r="I1949" i="2" a="1"/>
  <c r="I1949" i="2" s="1"/>
  <c r="I1950" i="2" a="1"/>
  <c r="I1950" i="2" s="1"/>
  <c r="I1951" i="2" a="1"/>
  <c r="I1951" i="2" s="1"/>
  <c r="I1952" i="2" a="1"/>
  <c r="I1952" i="2" s="1"/>
  <c r="I1953" i="2" a="1"/>
  <c r="I1953" i="2" s="1"/>
  <c r="I1954" i="2" a="1"/>
  <c r="I1954" i="2" s="1"/>
  <c r="I1955" i="2" a="1"/>
  <c r="I1955" i="2" s="1"/>
  <c r="I1956" i="2" a="1"/>
  <c r="I1956" i="2" s="1"/>
  <c r="I1957" i="2" a="1"/>
  <c r="I1957" i="2" s="1"/>
  <c r="I1958" i="2" a="1"/>
  <c r="I1958" i="2" s="1"/>
  <c r="I1959" i="2" a="1"/>
  <c r="I1959" i="2" s="1"/>
  <c r="I1960" i="2" a="1"/>
  <c r="I1960" i="2" s="1"/>
  <c r="I1961" i="2" a="1"/>
  <c r="I1961" i="2" s="1"/>
  <c r="I1962" i="2" a="1"/>
  <c r="I1962" i="2" s="1"/>
  <c r="I1963" i="2" a="1"/>
  <c r="I1963" i="2" s="1"/>
  <c r="I1964" i="2" a="1"/>
  <c r="I1964" i="2" s="1"/>
  <c r="I1965" i="2" a="1"/>
  <c r="I1965" i="2" s="1"/>
  <c r="I1966" i="2" a="1"/>
  <c r="I1966" i="2" s="1"/>
  <c r="I1967" i="2" a="1"/>
  <c r="I1967" i="2" s="1"/>
  <c r="I1968" i="2" a="1"/>
  <c r="I1968" i="2" s="1"/>
  <c r="I1969" i="2" a="1"/>
  <c r="I1969" i="2" s="1"/>
  <c r="I1970" i="2" a="1"/>
  <c r="I1970" i="2" s="1"/>
  <c r="I1971" i="2" a="1"/>
  <c r="I1971" i="2" s="1"/>
  <c r="I1972" i="2" a="1"/>
  <c r="I1972" i="2" s="1"/>
  <c r="I1973" i="2" a="1"/>
  <c r="I1973" i="2" s="1"/>
  <c r="I1974" i="2" a="1"/>
  <c r="I1974" i="2" s="1"/>
  <c r="I1975" i="2" a="1"/>
  <c r="I1975" i="2" s="1"/>
  <c r="I1976" i="2" a="1"/>
  <c r="I1976" i="2" s="1"/>
  <c r="I1977" i="2" a="1"/>
  <c r="I1977" i="2" s="1"/>
  <c r="I1978" i="2" a="1"/>
  <c r="I1978" i="2" s="1"/>
  <c r="I1979" i="2" a="1"/>
  <c r="I1979" i="2" s="1"/>
  <c r="I1980" i="2" a="1"/>
  <c r="I1980" i="2" s="1"/>
  <c r="I1981" i="2" a="1"/>
  <c r="I1981" i="2" s="1"/>
  <c r="I1982" i="2" a="1"/>
  <c r="I1982" i="2" s="1"/>
  <c r="I1983" i="2" a="1"/>
  <c r="I1983" i="2" s="1"/>
  <c r="I1984" i="2" a="1"/>
  <c r="I1984" i="2" s="1"/>
  <c r="I1985" i="2" a="1"/>
  <c r="I1985" i="2" s="1"/>
  <c r="I1986" i="2" a="1"/>
  <c r="I1986" i="2" s="1"/>
  <c r="I1987" i="2" a="1"/>
  <c r="I1987" i="2" s="1"/>
  <c r="I1988" i="2" a="1"/>
  <c r="I1988" i="2" s="1"/>
  <c r="I1989" i="2" a="1"/>
  <c r="I1989" i="2" s="1"/>
  <c r="I1990" i="2" a="1"/>
  <c r="I1990" i="2" s="1"/>
  <c r="I1991" i="2" a="1"/>
  <c r="I1991" i="2" s="1"/>
  <c r="I1992" i="2" a="1"/>
  <c r="I1992" i="2"/>
  <c r="I1993" i="2" a="1"/>
  <c r="I1993" i="2" s="1"/>
  <c r="I1994" i="2" a="1"/>
  <c r="I1994" i="2" s="1"/>
  <c r="I1995" i="2" a="1"/>
  <c r="I1995" i="2" s="1"/>
  <c r="I1996" i="2" a="1"/>
  <c r="I1996" i="2" s="1"/>
  <c r="I1997" i="2" a="1"/>
  <c r="I1997" i="2" s="1"/>
  <c r="I1998" i="2" a="1"/>
  <c r="I1998" i="2" s="1"/>
  <c r="I1999" i="2" a="1"/>
  <c r="I1999" i="2" s="1"/>
  <c r="I2000" i="2" a="1"/>
  <c r="I2000" i="2" s="1"/>
  <c r="I2001" i="2" a="1"/>
  <c r="I2001" i="2" s="1"/>
  <c r="I2002" i="2" a="1"/>
  <c r="I2002" i="2" s="1"/>
  <c r="I2003" i="2" a="1"/>
  <c r="I2003" i="2" s="1"/>
  <c r="I2004" i="2" a="1"/>
  <c r="I2004" i="2" s="1"/>
  <c r="I2005" i="2" a="1"/>
  <c r="I2005" i="2" s="1"/>
  <c r="I2006" i="2" a="1"/>
  <c r="I2006" i="2" s="1"/>
  <c r="I2007" i="2" a="1"/>
  <c r="I2007" i="2" s="1"/>
  <c r="I2008" i="2" a="1"/>
  <c r="I2008" i="2" s="1"/>
  <c r="I2009" i="2" a="1"/>
  <c r="I2009" i="2" s="1"/>
  <c r="I2010" i="2" a="1"/>
  <c r="I2010" i="2" s="1"/>
  <c r="I2011" i="2" a="1"/>
  <c r="I2011" i="2" s="1"/>
  <c r="I2012" i="2" a="1"/>
  <c r="I2012" i="2" s="1"/>
  <c r="I2013" i="2" a="1"/>
  <c r="I2013" i="2" s="1"/>
  <c r="I2014" i="2" a="1"/>
  <c r="I2014" i="2" s="1"/>
  <c r="I2015" i="2" a="1"/>
  <c r="I2015" i="2" s="1"/>
  <c r="I2016" i="2" a="1"/>
  <c r="I2016" i="2" s="1"/>
  <c r="I2017" i="2" a="1"/>
  <c r="I2017" i="2" s="1"/>
  <c r="I2018" i="2" a="1"/>
  <c r="I2018" i="2" s="1"/>
  <c r="I2019" i="2" a="1"/>
  <c r="I2019" i="2" s="1"/>
  <c r="I2020" i="2" a="1"/>
  <c r="I2020" i="2" s="1"/>
  <c r="I2021" i="2" a="1"/>
  <c r="I2021" i="2" s="1"/>
  <c r="I2022" i="2" a="1"/>
  <c r="I2022" i="2" s="1"/>
  <c r="I2023" i="2" a="1"/>
  <c r="I2023" i="2" s="1"/>
  <c r="I2024" i="2" a="1"/>
  <c r="I2024" i="2" s="1"/>
  <c r="I2025" i="2" a="1"/>
  <c r="I2025" i="2" s="1"/>
  <c r="I2026" i="2" a="1"/>
  <c r="I2026" i="2" s="1"/>
  <c r="I2027" i="2" a="1"/>
  <c r="I2027" i="2" s="1"/>
  <c r="I2028" i="2" a="1"/>
  <c r="I2028" i="2" s="1"/>
  <c r="I2029" i="2" a="1"/>
  <c r="I2029" i="2" s="1"/>
  <c r="I2030" i="2" a="1"/>
  <c r="I2030" i="2" s="1"/>
  <c r="I2031" i="2" a="1"/>
  <c r="I2031" i="2" s="1"/>
  <c r="I2032" i="2" a="1"/>
  <c r="I2032" i="2" s="1"/>
  <c r="I2033" i="2" a="1"/>
  <c r="I2033" i="2" s="1"/>
  <c r="I2034" i="2" a="1"/>
  <c r="I2034" i="2" s="1"/>
  <c r="I2035" i="2" a="1"/>
  <c r="I2035" i="2" s="1"/>
  <c r="I2036" i="2" a="1"/>
  <c r="I2036" i="2" s="1"/>
  <c r="I2037" i="2" a="1"/>
  <c r="I2037" i="2" s="1"/>
  <c r="I2038" i="2" a="1"/>
  <c r="I2038" i="2" s="1"/>
  <c r="I2039" i="2" a="1"/>
  <c r="I2039" i="2"/>
  <c r="I2040" i="2" a="1"/>
  <c r="I2040" i="2" s="1"/>
  <c r="I2041" i="2" a="1"/>
  <c r="I2041" i="2" s="1"/>
  <c r="I2042" i="2" a="1"/>
  <c r="I2042" i="2" s="1"/>
  <c r="I2043" i="2" a="1"/>
  <c r="I2043" i="2" s="1"/>
  <c r="I2044" i="2" a="1"/>
  <c r="I2044" i="2" s="1"/>
  <c r="I2045" i="2" a="1"/>
  <c r="I2045" i="2" s="1"/>
  <c r="I2046" i="2" a="1"/>
  <c r="I2046" i="2" s="1"/>
  <c r="I2047" i="2" a="1"/>
  <c r="I2047" i="2" s="1"/>
  <c r="I2048" i="2" a="1"/>
  <c r="I2048" i="2" s="1"/>
  <c r="I2049" i="2" a="1"/>
  <c r="I2049" i="2" s="1"/>
  <c r="I2050" i="2" a="1"/>
  <c r="I2050" i="2" s="1"/>
  <c r="I2051" i="2" a="1"/>
  <c r="I2051" i="2" s="1"/>
  <c r="I2052" i="2" a="1"/>
  <c r="I2052" i="2" s="1"/>
  <c r="I2053" i="2" a="1"/>
  <c r="I2053" i="2" s="1"/>
  <c r="I2054" i="2" a="1"/>
  <c r="I2054" i="2" s="1"/>
  <c r="I2055" i="2" a="1"/>
  <c r="I2055" i="2" s="1"/>
  <c r="I2056" i="2" a="1"/>
  <c r="I2056" i="2" s="1"/>
  <c r="I2057" i="2" a="1"/>
  <c r="I2057" i="2" s="1"/>
  <c r="I2058" i="2" a="1"/>
  <c r="I2058" i="2" s="1"/>
  <c r="I2059" i="2" a="1"/>
  <c r="I2059" i="2" s="1"/>
  <c r="I2060" i="2" a="1"/>
  <c r="I2060" i="2" s="1"/>
  <c r="I2061" i="2" a="1"/>
  <c r="I2061" i="2"/>
  <c r="I2062" i="2" a="1"/>
  <c r="I2062" i="2" s="1"/>
  <c r="I2063" i="2" a="1"/>
  <c r="I2063" i="2" s="1"/>
  <c r="I2064" i="2" a="1"/>
  <c r="I2064" i="2" s="1"/>
  <c r="I2065" i="2" a="1"/>
  <c r="I2065" i="2" s="1"/>
  <c r="I2066" i="2" a="1"/>
  <c r="I2066" i="2" s="1"/>
  <c r="I2067" i="2" a="1"/>
  <c r="I2067" i="2" s="1"/>
  <c r="I2068" i="2" a="1"/>
  <c r="I2068" i="2" s="1"/>
  <c r="I2069" i="2" a="1"/>
  <c r="I2069" i="2" s="1"/>
  <c r="I2070" i="2" a="1"/>
  <c r="I2070" i="2" s="1"/>
  <c r="I2071" i="2" a="1"/>
  <c r="I2071" i="2" s="1"/>
  <c r="I2072" i="2" a="1"/>
  <c r="I2072" i="2" s="1"/>
  <c r="I2073" i="2" a="1"/>
  <c r="I2073" i="2" s="1"/>
  <c r="I2074" i="2" a="1"/>
  <c r="I2074" i="2" s="1"/>
  <c r="I2075" i="2" a="1"/>
  <c r="I2075" i="2" s="1"/>
  <c r="I2076" i="2" a="1"/>
  <c r="I2076" i="2" s="1"/>
  <c r="I2077" i="2" a="1"/>
  <c r="I2077" i="2" s="1"/>
  <c r="I2078" i="2" a="1"/>
  <c r="I2078" i="2" s="1"/>
  <c r="I2079" i="2" a="1"/>
  <c r="I2079" i="2" s="1"/>
  <c r="I2080" i="2" a="1"/>
  <c r="I2080" i="2" s="1"/>
  <c r="I2081" i="2" a="1"/>
  <c r="I2081" i="2" s="1"/>
  <c r="I2082" i="2" a="1"/>
  <c r="I2082" i="2" s="1"/>
  <c r="I2083" i="2" a="1"/>
  <c r="I2083" i="2"/>
  <c r="I2084" i="2" a="1"/>
  <c r="I2084" i="2" s="1"/>
  <c r="I2085" i="2" a="1"/>
  <c r="I2085" i="2" s="1"/>
  <c r="I2086" i="2" a="1"/>
  <c r="I2086" i="2" s="1"/>
  <c r="I2087" i="2" a="1"/>
  <c r="I2087" i="2" s="1"/>
  <c r="I2088" i="2" a="1"/>
  <c r="I2088" i="2" s="1"/>
  <c r="I2089" i="2" a="1"/>
  <c r="I2089" i="2" s="1"/>
  <c r="I2090" i="2" a="1"/>
  <c r="I2090" i="2" s="1"/>
  <c r="I2091" i="2" a="1"/>
  <c r="I2091" i="2" s="1"/>
  <c r="I2092" i="2" a="1"/>
  <c r="I2092" i="2" s="1"/>
  <c r="I2093" i="2" a="1"/>
  <c r="I2093" i="2" s="1"/>
  <c r="I2094" i="2" a="1"/>
  <c r="I2094" i="2" s="1"/>
  <c r="I2095" i="2" a="1"/>
  <c r="I2095" i="2" s="1"/>
  <c r="I2096" i="2" a="1"/>
  <c r="I2096" i="2" s="1"/>
  <c r="I2097" i="2" a="1"/>
  <c r="I2097" i="2" s="1"/>
  <c r="I2098" i="2" a="1"/>
  <c r="I2098" i="2" s="1"/>
  <c r="I2099" i="2" a="1"/>
  <c r="I2099" i="2" s="1"/>
  <c r="I2100" i="2" a="1"/>
  <c r="I2100" i="2" s="1"/>
  <c r="I2101" i="2" a="1"/>
  <c r="I2101" i="2" s="1"/>
  <c r="I2102" i="2" a="1"/>
  <c r="I2102" i="2" s="1"/>
  <c r="I2103" i="2" a="1"/>
  <c r="I2103" i="2" s="1"/>
  <c r="I2104" i="2" a="1"/>
  <c r="I2104" i="2" s="1"/>
  <c r="I2105" i="2" a="1"/>
  <c r="I2105" i="2" s="1"/>
  <c r="I2106" i="2" a="1"/>
  <c r="I2106" i="2" s="1"/>
  <c r="I2107" i="2" a="1"/>
  <c r="I2107" i="2"/>
  <c r="I2108" i="2" a="1"/>
  <c r="I2108" i="2" s="1"/>
  <c r="I2109" i="2" a="1"/>
  <c r="I2109" i="2" s="1"/>
  <c r="I2110" i="2" a="1"/>
  <c r="I2110" i="2" s="1"/>
  <c r="I2111" i="2" a="1"/>
  <c r="I2111" i="2" s="1"/>
  <c r="I2112" i="2" a="1"/>
  <c r="I2112" i="2"/>
  <c r="I2113" i="2" a="1"/>
  <c r="I2113" i="2" s="1"/>
  <c r="I2114" i="2" a="1"/>
  <c r="I2114" i="2" s="1"/>
  <c r="I2115" i="2" a="1"/>
  <c r="I2115" i="2" s="1"/>
  <c r="I2116" i="2" a="1"/>
  <c r="I2116" i="2" s="1"/>
  <c r="I2117" i="2" a="1"/>
  <c r="I2117" i="2" s="1"/>
  <c r="I2118" i="2" a="1"/>
  <c r="I2118" i="2" s="1"/>
  <c r="I2119" i="2" a="1"/>
  <c r="I2119" i="2"/>
  <c r="I2120" i="2" a="1"/>
  <c r="I2120" i="2" s="1"/>
  <c r="I2121" i="2" a="1"/>
  <c r="I2121" i="2" s="1"/>
  <c r="I2122" i="2" a="1"/>
  <c r="I2122" i="2" s="1"/>
  <c r="I2123" i="2" a="1"/>
  <c r="I2123" i="2" s="1"/>
  <c r="I2124" i="2" a="1"/>
  <c r="I2124" i="2" s="1"/>
  <c r="I2125" i="2" a="1"/>
  <c r="I2125" i="2" s="1"/>
  <c r="I2126" i="2" a="1"/>
  <c r="I2126" i="2" s="1"/>
  <c r="I2127" i="2" a="1"/>
  <c r="I2127" i="2" s="1"/>
  <c r="I2128" i="2" a="1"/>
  <c r="I2128" i="2" s="1"/>
  <c r="I2129" i="2" a="1"/>
  <c r="I2129" i="2" s="1"/>
  <c r="I2130" i="2" a="1"/>
  <c r="I2130" i="2" s="1"/>
  <c r="I2131" i="2" a="1"/>
  <c r="I2131" i="2" s="1"/>
  <c r="I2132" i="2" a="1"/>
  <c r="I2132" i="2" s="1"/>
  <c r="I2133" i="2" a="1"/>
  <c r="I2133" i="2" s="1"/>
  <c r="I2134" i="2" a="1"/>
  <c r="I2134" i="2" s="1"/>
  <c r="I2135" i="2" a="1"/>
  <c r="I2135" i="2" s="1"/>
  <c r="I2136" i="2" a="1"/>
  <c r="I2136" i="2" s="1"/>
  <c r="I2137" i="2" a="1"/>
  <c r="I2137" i="2"/>
  <c r="I2138" i="2" a="1"/>
  <c r="I2138" i="2" s="1"/>
  <c r="I2139" i="2" a="1"/>
  <c r="I2139" i="2" s="1"/>
  <c r="I2140" i="2" a="1"/>
  <c r="I2140" i="2" s="1"/>
  <c r="I2141" i="2" a="1"/>
  <c r="I2141" i="2" s="1"/>
  <c r="I2142" i="2" a="1"/>
  <c r="I2142" i="2" s="1"/>
  <c r="I2143" i="2" a="1"/>
  <c r="I2143" i="2" s="1"/>
  <c r="I2144" i="2" a="1"/>
  <c r="I2144" i="2" s="1"/>
  <c r="I2145" i="2" a="1"/>
  <c r="I2145" i="2" s="1"/>
  <c r="I2146" i="2" a="1"/>
  <c r="I2146" i="2" s="1"/>
  <c r="I2147" i="2" a="1"/>
  <c r="I2147" i="2"/>
  <c r="I2148" i="2" a="1"/>
  <c r="I2148" i="2" s="1"/>
  <c r="I2149" i="2" a="1"/>
  <c r="I2149" i="2" s="1"/>
  <c r="I2150" i="2" a="1"/>
  <c r="I2150" i="2" s="1"/>
  <c r="I2151" i="2" a="1"/>
  <c r="I2151" i="2" s="1"/>
  <c r="I2152" i="2" a="1"/>
  <c r="I2152" i="2" s="1"/>
  <c r="I2153" i="2" a="1"/>
  <c r="I2153" i="2"/>
  <c r="I2154" i="2" a="1"/>
  <c r="I2154" i="2" s="1"/>
  <c r="I2155" i="2" a="1"/>
  <c r="I2155" i="2" s="1"/>
  <c r="I2156" i="2" a="1"/>
  <c r="I2156" i="2" s="1"/>
  <c r="I2157" i="2" a="1"/>
  <c r="I2157" i="2" s="1"/>
  <c r="I2158" i="2" a="1"/>
  <c r="I2158" i="2" s="1"/>
  <c r="I2159" i="2" a="1"/>
  <c r="I2159" i="2" s="1"/>
  <c r="I2160" i="2" a="1"/>
  <c r="I2160" i="2"/>
  <c r="I2161" i="2" a="1"/>
  <c r="I2161" i="2" s="1"/>
  <c r="I2162" i="2" a="1"/>
  <c r="I2162" i="2" s="1"/>
  <c r="I2163" i="2" a="1"/>
  <c r="I2163" i="2" s="1"/>
  <c r="I2164" i="2" a="1"/>
  <c r="I2164" i="2" s="1"/>
  <c r="I2165" i="2" a="1"/>
  <c r="I2165" i="2" s="1"/>
  <c r="I2166" i="2" a="1"/>
  <c r="I2166" i="2" s="1"/>
  <c r="I2167" i="2" a="1"/>
  <c r="I2167" i="2" s="1"/>
  <c r="I2168" i="2" a="1"/>
  <c r="I2168" i="2" s="1"/>
  <c r="I2169" i="2" a="1"/>
  <c r="I2169" i="2" s="1"/>
  <c r="I2170" i="2" a="1"/>
  <c r="I2170" i="2" s="1"/>
  <c r="I2171" i="2" a="1"/>
  <c r="I2171" i="2" s="1"/>
  <c r="I2172" i="2" a="1"/>
  <c r="I2172" i="2" s="1"/>
  <c r="I2173" i="2" a="1"/>
  <c r="I2173" i="2" s="1"/>
  <c r="I2174" i="2" a="1"/>
  <c r="I2174" i="2" s="1"/>
  <c r="I2175" i="2" a="1"/>
  <c r="I2175" i="2" s="1"/>
  <c r="I2176" i="2" a="1"/>
  <c r="I2176" i="2" s="1"/>
  <c r="I2177" i="2" a="1"/>
  <c r="I2177" i="2" s="1"/>
  <c r="I2178" i="2" a="1"/>
  <c r="I2178" i="2" s="1"/>
  <c r="I2179" i="2" a="1"/>
  <c r="I2179" i="2"/>
  <c r="I2180" i="2" a="1"/>
  <c r="I2180" i="2" s="1"/>
  <c r="I2181" i="2" a="1"/>
  <c r="I2181" i="2" s="1"/>
  <c r="I2182" i="2" a="1"/>
  <c r="I2182" i="2" s="1"/>
  <c r="I2183" i="2" a="1"/>
  <c r="I2183" i="2" s="1"/>
  <c r="I2184" i="2" a="1"/>
  <c r="I2184" i="2" s="1"/>
  <c r="I2185" i="2" a="1"/>
  <c r="I2185" i="2" s="1"/>
  <c r="I2186" i="2" a="1"/>
  <c r="I2186" i="2" s="1"/>
  <c r="I2187" i="2" a="1"/>
  <c r="I2187" i="2" s="1"/>
  <c r="I2188" i="2" a="1"/>
  <c r="I2188" i="2" s="1"/>
  <c r="I2189" i="2" a="1"/>
  <c r="I2189" i="2" s="1"/>
  <c r="I2190" i="2" a="1"/>
  <c r="I2190" i="2" s="1"/>
  <c r="I2191" i="2" a="1"/>
  <c r="I2191" i="2" s="1"/>
  <c r="I2192" i="2" a="1"/>
  <c r="I2192" i="2" s="1"/>
  <c r="I2193" i="2" a="1"/>
  <c r="I2193" i="2" s="1"/>
  <c r="I2194" i="2" a="1"/>
  <c r="I2194" i="2" s="1"/>
  <c r="I2195" i="2" a="1"/>
  <c r="I2195" i="2" s="1"/>
  <c r="I2196" i="2" a="1"/>
  <c r="I2196" i="2" s="1"/>
  <c r="I2197" i="2" a="1"/>
  <c r="I2197" i="2" s="1"/>
  <c r="I2198" i="2" a="1"/>
  <c r="I2198" i="2" s="1"/>
  <c r="I2199" i="2" a="1"/>
  <c r="I2199" i="2" s="1"/>
  <c r="I2200" i="2" a="1"/>
  <c r="I2200" i="2" s="1"/>
  <c r="I2201" i="2" a="1"/>
  <c r="I2201" i="2" s="1"/>
  <c r="I2202" i="2" a="1"/>
  <c r="I2202" i="2" s="1"/>
  <c r="I2203" i="2" a="1"/>
  <c r="I2203" i="2" s="1"/>
  <c r="I2204" i="2" a="1"/>
  <c r="I2204" i="2" s="1"/>
  <c r="I2205" i="2" a="1"/>
  <c r="I2205" i="2" s="1"/>
  <c r="I2206" i="2" a="1"/>
  <c r="I2206" i="2" s="1"/>
  <c r="I2207" i="2" a="1"/>
  <c r="I2207" i="2" s="1"/>
  <c r="I2208" i="2" a="1"/>
  <c r="I2208" i="2" s="1"/>
  <c r="I2209" i="2" a="1"/>
  <c r="I2209" i="2" s="1"/>
  <c r="I2210" i="2" a="1"/>
  <c r="I2210" i="2" s="1"/>
  <c r="I2211" i="2" a="1"/>
  <c r="I2211" i="2" s="1"/>
  <c r="I2212" i="2" a="1"/>
  <c r="I2212" i="2" s="1"/>
  <c r="I2213" i="2" a="1"/>
  <c r="I2213" i="2" s="1"/>
  <c r="I2214" i="2" a="1"/>
  <c r="I2214" i="2" s="1"/>
  <c r="I2215" i="2" a="1"/>
  <c r="I2215" i="2" s="1"/>
  <c r="I2216" i="2" a="1"/>
  <c r="I2216" i="2" s="1"/>
  <c r="I2217" i="2" a="1"/>
  <c r="I2217" i="2" s="1"/>
  <c r="I2218" i="2" a="1"/>
  <c r="I2218" i="2" s="1"/>
  <c r="I2219" i="2" a="1"/>
  <c r="I2219" i="2" s="1"/>
  <c r="I2220" i="2" a="1"/>
  <c r="I2220" i="2" s="1"/>
  <c r="I2221" i="2" a="1"/>
  <c r="I2221" i="2" s="1"/>
  <c r="I2222" i="2" a="1"/>
  <c r="I2222" i="2" s="1"/>
  <c r="I2223" i="2" a="1"/>
  <c r="I2223" i="2" s="1"/>
  <c r="I2224" i="2" a="1"/>
  <c r="I2224" i="2" s="1"/>
  <c r="I2225" i="2" a="1"/>
  <c r="I2225" i="2" s="1"/>
  <c r="I2226" i="2" a="1"/>
  <c r="I2226" i="2" s="1"/>
  <c r="I2227" i="2" a="1"/>
  <c r="I2227" i="2" s="1"/>
  <c r="I2228" i="2" a="1"/>
  <c r="I2228" i="2" s="1"/>
  <c r="I2229" i="2" a="1"/>
  <c r="I2229" i="2" s="1"/>
  <c r="I2230" i="2" a="1"/>
  <c r="I2230" i="2" s="1"/>
  <c r="I2231" i="2" a="1"/>
  <c r="I2231" i="2" s="1"/>
  <c r="I2232" i="2" a="1"/>
  <c r="I2232" i="2" s="1"/>
  <c r="I2233" i="2" a="1"/>
  <c r="I2233" i="2" s="1"/>
  <c r="I2234" i="2" a="1"/>
  <c r="I2234" i="2" s="1"/>
  <c r="I2235" i="2" a="1"/>
  <c r="I2235" i="2" s="1"/>
  <c r="I2236" i="2" a="1"/>
  <c r="I2236" i="2" s="1"/>
  <c r="I2237" i="2" a="1"/>
  <c r="I2237" i="2" s="1"/>
  <c r="I2238" i="2" a="1"/>
  <c r="I2238" i="2" s="1"/>
  <c r="I2239" i="2" a="1"/>
  <c r="I2239" i="2" s="1"/>
  <c r="I2240" i="2" a="1"/>
  <c r="I2240" i="2"/>
  <c r="I2241" i="2" a="1"/>
  <c r="I2241" i="2" s="1"/>
  <c r="I2242" i="2" a="1"/>
  <c r="I2242" i="2" s="1"/>
  <c r="I2243" i="2" a="1"/>
  <c r="I2243" i="2" s="1"/>
  <c r="I2244" i="2" a="1"/>
  <c r="I2244" i="2" s="1"/>
  <c r="I2245" i="2" a="1"/>
  <c r="I2245" i="2" s="1"/>
  <c r="I2246" i="2" a="1"/>
  <c r="I2246" i="2" s="1"/>
  <c r="I2247" i="2" a="1"/>
  <c r="I2247" i="2"/>
  <c r="I2248" i="2" a="1"/>
  <c r="I2248" i="2" s="1"/>
  <c r="I2249" i="2" a="1"/>
  <c r="I2249" i="2" s="1"/>
  <c r="I2250" i="2" a="1"/>
  <c r="I2250" i="2" s="1"/>
  <c r="I2251" i="2" a="1"/>
  <c r="I2251" i="2" s="1"/>
  <c r="I2252" i="2" a="1"/>
  <c r="I2252" i="2" s="1"/>
  <c r="I2253" i="2" a="1"/>
  <c r="I2253" i="2" s="1"/>
  <c r="I2254" i="2" a="1"/>
  <c r="I2254" i="2" s="1"/>
  <c r="I2255" i="2" a="1"/>
  <c r="I2255" i="2" s="1"/>
  <c r="I2256" i="2" a="1"/>
  <c r="I2256" i="2" s="1"/>
  <c r="I2257" i="2" a="1"/>
  <c r="I2257" i="2" s="1"/>
  <c r="I2258" i="2" a="1"/>
  <c r="I2258" i="2" s="1"/>
  <c r="I2259" i="2" a="1"/>
  <c r="I2259" i="2" s="1"/>
  <c r="I2260" i="2" a="1"/>
  <c r="I2260" i="2" s="1"/>
  <c r="I2261" i="2" a="1"/>
  <c r="I2261" i="2" s="1"/>
  <c r="I2262" i="2" a="1"/>
  <c r="I2262" i="2" s="1"/>
  <c r="I2263" i="2" a="1"/>
  <c r="I2263" i="2" s="1"/>
  <c r="I2264" i="2" a="1"/>
  <c r="I2264" i="2" s="1"/>
  <c r="I2265" i="2" a="1"/>
  <c r="I2265" i="2" s="1"/>
  <c r="I2266" i="2" a="1"/>
  <c r="I2266" i="2" s="1"/>
  <c r="I2267" i="2" a="1"/>
  <c r="I2267" i="2" s="1"/>
  <c r="I2268" i="2" a="1"/>
  <c r="I2268" i="2" s="1"/>
  <c r="I2269" i="2" a="1"/>
  <c r="I2269" i="2" s="1"/>
  <c r="I2270" i="2" a="1"/>
  <c r="I2270" i="2" s="1"/>
  <c r="I2271" i="2" a="1"/>
  <c r="I2271" i="2" s="1"/>
  <c r="I2272" i="2" a="1"/>
  <c r="I2272" i="2" s="1"/>
  <c r="I2273" i="2" a="1"/>
  <c r="I2273" i="2" s="1"/>
  <c r="I2274" i="2" a="1"/>
  <c r="I2274" i="2" s="1"/>
  <c r="I2275" i="2" a="1"/>
  <c r="I2275" i="2" s="1"/>
  <c r="I2276" i="2" a="1"/>
  <c r="I2276" i="2"/>
  <c r="I2277" i="2" a="1"/>
  <c r="I2277" i="2" s="1"/>
  <c r="I2278" i="2" a="1"/>
  <c r="I2278" i="2" s="1"/>
  <c r="I2279" i="2" a="1"/>
  <c r="I2279" i="2" s="1"/>
  <c r="I2280" i="2" a="1"/>
  <c r="I2280" i="2" s="1"/>
  <c r="I2281" i="2" a="1"/>
  <c r="I2281" i="2"/>
  <c r="I2282" i="2" a="1"/>
  <c r="I2282" i="2" s="1"/>
  <c r="I2283" i="2" a="1"/>
  <c r="I2283" i="2" s="1"/>
  <c r="I2284" i="2" a="1"/>
  <c r="I2284" i="2" s="1"/>
  <c r="I2285" i="2" a="1"/>
  <c r="I2285" i="2" s="1"/>
  <c r="I2286" i="2" a="1"/>
  <c r="I2286" i="2" s="1"/>
  <c r="I2287" i="2" a="1"/>
  <c r="I2287" i="2" s="1"/>
  <c r="I2288" i="2" a="1"/>
  <c r="I2288" i="2"/>
  <c r="I2289" i="2" a="1"/>
  <c r="I2289" i="2" s="1"/>
  <c r="I2290" i="2" a="1"/>
  <c r="I2290" i="2" s="1"/>
  <c r="I2291" i="2" a="1"/>
  <c r="I2291" i="2" s="1"/>
  <c r="I2292" i="2" a="1"/>
  <c r="I2292" i="2" s="1"/>
  <c r="I2293" i="2" a="1"/>
  <c r="I2293" i="2" s="1"/>
  <c r="I2294" i="2" a="1"/>
  <c r="I2294" i="2" s="1"/>
  <c r="I2295" i="2" a="1"/>
  <c r="I2295" i="2" s="1"/>
  <c r="I2296" i="2" a="1"/>
  <c r="I2296" i="2" s="1"/>
  <c r="I2297" i="2" a="1"/>
  <c r="I2297" i="2" s="1"/>
  <c r="I2298" i="2" a="1"/>
  <c r="I2298" i="2" s="1"/>
  <c r="I2299" i="2" a="1"/>
  <c r="I2299" i="2" s="1"/>
  <c r="I2300" i="2" a="1"/>
  <c r="I2300" i="2" s="1"/>
  <c r="I2301" i="2" a="1"/>
  <c r="I2301" i="2" s="1"/>
  <c r="I2302" i="2" a="1"/>
  <c r="I2302" i="2" s="1"/>
  <c r="I2303" i="2" a="1"/>
  <c r="I2303" i="2" s="1"/>
  <c r="I2304" i="2" a="1"/>
  <c r="I2304" i="2" s="1"/>
  <c r="I2305" i="2" a="1"/>
  <c r="I2305" i="2" s="1"/>
  <c r="I2306" i="2" a="1"/>
  <c r="I2306" i="2" s="1"/>
  <c r="I2307" i="2" a="1"/>
  <c r="I2307" i="2" s="1"/>
  <c r="I2308" i="2" a="1"/>
  <c r="I2308" i="2" s="1"/>
  <c r="I2309" i="2" a="1"/>
  <c r="I2309" i="2" s="1"/>
  <c r="I2310" i="2" a="1"/>
  <c r="I2310" i="2" s="1"/>
  <c r="I2311" i="2" a="1"/>
  <c r="I2311" i="2" s="1"/>
  <c r="I2312" i="2" a="1"/>
  <c r="I2312" i="2" s="1"/>
  <c r="I2313" i="2" a="1"/>
  <c r="I2313" i="2" s="1"/>
  <c r="I2314" i="2" a="1"/>
  <c r="I2314" i="2" s="1"/>
  <c r="I2315" i="2" a="1"/>
  <c r="I2315" i="2" s="1"/>
  <c r="I2316" i="2" a="1"/>
  <c r="I2316" i="2" s="1"/>
  <c r="I2317" i="2" a="1"/>
  <c r="I2317" i="2" s="1"/>
  <c r="I2318" i="2" a="1"/>
  <c r="I2318" i="2" s="1"/>
  <c r="I2319" i="2" a="1"/>
  <c r="I2319" i="2" s="1"/>
  <c r="I2320" i="2" a="1"/>
  <c r="I2320" i="2" s="1"/>
  <c r="I2321" i="2" a="1"/>
  <c r="I2321" i="2" s="1"/>
  <c r="I2322" i="2" a="1"/>
  <c r="I2322" i="2" s="1"/>
  <c r="I2323" i="2" a="1"/>
  <c r="I2323" i="2" s="1"/>
  <c r="I2324" i="2" a="1"/>
  <c r="I2324" i="2" s="1"/>
  <c r="I2325" i="2" a="1"/>
  <c r="I2325" i="2" s="1"/>
  <c r="I2326" i="2" a="1"/>
  <c r="I2326" i="2" s="1"/>
  <c r="I2327" i="2" a="1"/>
  <c r="I2327" i="2" s="1"/>
  <c r="I2328" i="2" a="1"/>
  <c r="I2328" i="2" s="1"/>
  <c r="I2329" i="2" a="1"/>
  <c r="I2329" i="2" s="1"/>
  <c r="I2330" i="2" a="1"/>
  <c r="I2330" i="2" s="1"/>
  <c r="I2331" i="2" a="1"/>
  <c r="I2331" i="2" s="1"/>
  <c r="I2332" i="2" a="1"/>
  <c r="I2332" i="2" s="1"/>
  <c r="I2333" i="2" a="1"/>
  <c r="I2333" i="2" s="1"/>
  <c r="I2334" i="2" a="1"/>
  <c r="I2334" i="2" s="1"/>
  <c r="I2335" i="2" a="1"/>
  <c r="I2335" i="2" s="1"/>
  <c r="I2336" i="2" a="1"/>
  <c r="I2336" i="2" s="1"/>
  <c r="I2" i="2" a="1"/>
  <c r="I2" i="2" s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3" i="5"/>
  <c r="L4" i="5"/>
  <c r="L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" i="5"/>
  <c r="D3" i="5"/>
  <c r="K3" i="5" s="1" a="1"/>
  <c r="K3" i="5" s="1"/>
  <c r="D4" i="5"/>
  <c r="K4" i="5" s="1" a="1"/>
  <c r="K4" i="5" s="1"/>
  <c r="D5" i="5"/>
  <c r="K5" i="5" s="1" a="1"/>
  <c r="K5" i="5" s="1"/>
  <c r="D6" i="5"/>
  <c r="K6" i="5" s="1" a="1"/>
  <c r="K6" i="5" s="1"/>
  <c r="D7" i="5"/>
  <c r="K7" i="5" s="1" a="1"/>
  <c r="K7" i="5" s="1"/>
  <c r="D8" i="5"/>
  <c r="K8" i="5" s="1" a="1"/>
  <c r="K8" i="5" s="1"/>
  <c r="D9" i="5"/>
  <c r="K9" i="5" s="1" a="1"/>
  <c r="K9" i="5" s="1"/>
  <c r="D10" i="5"/>
  <c r="K10" i="5" s="1" a="1"/>
  <c r="K10" i="5" s="1"/>
  <c r="D11" i="5"/>
  <c r="K11" i="5" s="1" a="1"/>
  <c r="K11" i="5" s="1"/>
  <c r="D12" i="5"/>
  <c r="K12" i="5" s="1" a="1"/>
  <c r="K12" i="5" s="1"/>
  <c r="D13" i="5"/>
  <c r="K13" i="5" s="1" a="1"/>
  <c r="K13" i="5" s="1"/>
  <c r="D14" i="5"/>
  <c r="K14" i="5" s="1" a="1"/>
  <c r="K14" i="5" s="1"/>
  <c r="D15" i="5"/>
  <c r="K15" i="5" s="1" a="1"/>
  <c r="K15" i="5" s="1"/>
  <c r="D16" i="5"/>
  <c r="K16" i="5" s="1" a="1"/>
  <c r="K16" i="5" s="1"/>
  <c r="D17" i="5"/>
  <c r="K17" i="5" s="1" a="1"/>
  <c r="K17" i="5" s="1"/>
  <c r="D18" i="5"/>
  <c r="K18" i="5" s="1" a="1"/>
  <c r="K18" i="5" s="1"/>
  <c r="D19" i="5"/>
  <c r="K19" i="5" s="1" a="1"/>
  <c r="K19" i="5" s="1"/>
  <c r="D20" i="5"/>
  <c r="K20" i="5" s="1" a="1"/>
  <c r="K20" i="5" s="1"/>
  <c r="D21" i="5"/>
  <c r="K21" i="5" s="1" a="1"/>
  <c r="K21" i="5" s="1"/>
  <c r="D22" i="5"/>
  <c r="K22" i="5" s="1" a="1"/>
  <c r="K22" i="5" s="1"/>
  <c r="D23" i="5"/>
  <c r="K23" i="5" s="1" a="1"/>
  <c r="K23" i="5" s="1"/>
  <c r="D24" i="5"/>
  <c r="K24" i="5" s="1" a="1"/>
  <c r="K24" i="5" s="1"/>
  <c r="D25" i="5"/>
  <c r="K25" i="5" s="1" a="1"/>
  <c r="K25" i="5" s="1"/>
  <c r="D26" i="5"/>
  <c r="K26" i="5" s="1" a="1"/>
  <c r="K26" i="5" s="1"/>
  <c r="D27" i="5"/>
  <c r="K27" i="5" s="1" a="1"/>
  <c r="K27" i="5" s="1"/>
  <c r="D28" i="5"/>
  <c r="K28" i="5" s="1" a="1"/>
  <c r="K28" i="5" s="1"/>
  <c r="D29" i="5"/>
  <c r="K29" i="5" s="1" a="1"/>
  <c r="K29" i="5" s="1"/>
  <c r="D30" i="5"/>
  <c r="K30" i="5" s="1" a="1"/>
  <c r="K30" i="5" s="1"/>
  <c r="D31" i="5"/>
  <c r="K31" i="5" s="1" a="1"/>
  <c r="K31" i="5" s="1"/>
  <c r="D32" i="5"/>
  <c r="K32" i="5" s="1" a="1"/>
  <c r="K32" i="5" s="1"/>
  <c r="D33" i="5"/>
  <c r="K33" i="5" s="1" a="1"/>
  <c r="K33" i="5" s="1"/>
  <c r="D34" i="5"/>
  <c r="K34" i="5" s="1" a="1"/>
  <c r="K34" i="5" s="1"/>
  <c r="D35" i="5"/>
  <c r="K35" i="5" s="1" a="1"/>
  <c r="K35" i="5" s="1"/>
  <c r="D36" i="5"/>
  <c r="K36" i="5" s="1" a="1"/>
  <c r="K36" i="5" s="1"/>
  <c r="D37" i="5"/>
  <c r="K37" i="5" s="1" a="1"/>
  <c r="K37" i="5" s="1"/>
  <c r="D38" i="5"/>
  <c r="K38" i="5" s="1" a="1"/>
  <c r="K38" i="5" s="1"/>
  <c r="D39" i="5"/>
  <c r="K39" i="5" s="1" a="1"/>
  <c r="K39" i="5" s="1"/>
  <c r="D40" i="5"/>
  <c r="K40" i="5" s="1" a="1"/>
  <c r="K40" i="5" s="1"/>
  <c r="D41" i="5"/>
  <c r="K41" i="5" s="1" a="1"/>
  <c r="K41" i="5" s="1"/>
  <c r="D42" i="5"/>
  <c r="K42" i="5" s="1" a="1"/>
  <c r="K42" i="5" s="1"/>
  <c r="D43" i="5"/>
  <c r="K43" i="5" s="1" a="1"/>
  <c r="K43" i="5" s="1"/>
  <c r="D44" i="5"/>
  <c r="K44" i="5" s="1" a="1"/>
  <c r="K44" i="5" s="1"/>
  <c r="D45" i="5"/>
  <c r="K45" i="5" s="1" a="1"/>
  <c r="K45" i="5" s="1"/>
  <c r="D46" i="5"/>
  <c r="K46" i="5" s="1" a="1"/>
  <c r="K46" i="5" s="1"/>
  <c r="D47" i="5"/>
  <c r="K47" i="5" s="1" a="1"/>
  <c r="K47" i="5" s="1"/>
  <c r="D48" i="5"/>
  <c r="K48" i="5" s="1" a="1"/>
  <c r="K48" i="5" s="1"/>
  <c r="D49" i="5"/>
  <c r="K49" i="5" s="1" a="1"/>
  <c r="K49" i="5" s="1"/>
  <c r="D50" i="5"/>
  <c r="K50" i="5" s="1" a="1"/>
  <c r="K50" i="5" s="1"/>
  <c r="D51" i="5"/>
  <c r="K51" i="5" s="1" a="1"/>
  <c r="K51" i="5" s="1"/>
  <c r="D52" i="5"/>
  <c r="K52" i="5" s="1" a="1"/>
  <c r="K52" i="5" s="1"/>
  <c r="D53" i="5"/>
  <c r="K53" i="5" s="1" a="1"/>
  <c r="K53" i="5" s="1"/>
  <c r="D54" i="5"/>
  <c r="K54" i="5" s="1" a="1"/>
  <c r="K54" i="5" s="1"/>
  <c r="D55" i="5"/>
  <c r="K55" i="5" s="1" a="1"/>
  <c r="K55" i="5" s="1"/>
  <c r="D56" i="5"/>
  <c r="K56" i="5" s="1" a="1"/>
  <c r="K56" i="5" s="1"/>
  <c r="D57" i="5"/>
  <c r="K57" i="5" s="1" a="1"/>
  <c r="K57" i="5" s="1"/>
  <c r="D58" i="5"/>
  <c r="K58" i="5" s="1" a="1"/>
  <c r="K58" i="5" s="1"/>
  <c r="D59" i="5"/>
  <c r="K59" i="5" s="1" a="1"/>
  <c r="K59" i="5" s="1"/>
  <c r="D60" i="5"/>
  <c r="K60" i="5" s="1" a="1"/>
  <c r="K60" i="5" s="1"/>
  <c r="D61" i="5"/>
  <c r="K61" i="5" s="1" a="1"/>
  <c r="K61" i="5" s="1"/>
  <c r="D62" i="5"/>
  <c r="K62" i="5" s="1" a="1"/>
  <c r="K62" i="5" s="1"/>
  <c r="D63" i="5"/>
  <c r="K63" i="5" s="1" a="1"/>
  <c r="K63" i="5" s="1"/>
  <c r="D64" i="5"/>
  <c r="K64" i="5" s="1" a="1"/>
  <c r="K64" i="5" s="1"/>
  <c r="D65" i="5"/>
  <c r="K65" i="5" s="1" a="1"/>
  <c r="K65" i="5" s="1"/>
  <c r="D66" i="5"/>
  <c r="K66" i="5" s="1" a="1"/>
  <c r="K66" i="5" s="1"/>
  <c r="D67" i="5"/>
  <c r="K67" i="5" s="1" a="1"/>
  <c r="K67" i="5" s="1"/>
  <c r="D68" i="5"/>
  <c r="K68" i="5" s="1" a="1"/>
  <c r="K68" i="5" s="1"/>
  <c r="D69" i="5"/>
  <c r="K69" i="5" s="1" a="1"/>
  <c r="K69" i="5" s="1"/>
  <c r="D70" i="5"/>
  <c r="K70" i="5" s="1" a="1"/>
  <c r="K70" i="5" s="1"/>
  <c r="D71" i="5"/>
  <c r="K71" i="5" s="1" a="1"/>
  <c r="K71" i="5" s="1"/>
  <c r="D72" i="5"/>
  <c r="K72" i="5" s="1" a="1"/>
  <c r="K72" i="5" s="1"/>
  <c r="D73" i="5"/>
  <c r="K73" i="5" s="1" a="1"/>
  <c r="K73" i="5" s="1"/>
  <c r="D74" i="5"/>
  <c r="K74" i="5" s="1" a="1"/>
  <c r="K74" i="5" s="1"/>
  <c r="D75" i="5"/>
  <c r="K75" i="5" s="1" a="1"/>
  <c r="K75" i="5" s="1"/>
  <c r="D76" i="5"/>
  <c r="K76" i="5" s="1" a="1"/>
  <c r="K76" i="5" s="1"/>
  <c r="D77" i="5"/>
  <c r="K77" i="5" s="1" a="1"/>
  <c r="K77" i="5" s="1"/>
  <c r="D78" i="5"/>
  <c r="K78" i="5" s="1" a="1"/>
  <c r="K78" i="5" s="1"/>
  <c r="D79" i="5"/>
  <c r="K79" i="5" s="1" a="1"/>
  <c r="K79" i="5" s="1"/>
  <c r="D80" i="5"/>
  <c r="K80" i="5" s="1" a="1"/>
  <c r="K80" i="5" s="1"/>
  <c r="D81" i="5"/>
  <c r="K81" i="5" s="1" a="1"/>
  <c r="K81" i="5" s="1"/>
  <c r="D82" i="5"/>
  <c r="K82" i="5" s="1" a="1"/>
  <c r="K82" i="5" s="1"/>
  <c r="D83" i="5"/>
  <c r="K83" i="5" s="1" a="1"/>
  <c r="K83" i="5" s="1"/>
  <c r="D84" i="5"/>
  <c r="K84" i="5" s="1" a="1"/>
  <c r="K84" i="5" s="1"/>
  <c r="D85" i="5"/>
  <c r="K85" i="5" s="1" a="1"/>
  <c r="K85" i="5" s="1"/>
  <c r="D86" i="5"/>
  <c r="K86" i="5" s="1" a="1"/>
  <c r="K86" i="5" s="1"/>
  <c r="D87" i="5"/>
  <c r="K87" i="5" s="1" a="1"/>
  <c r="K87" i="5" s="1"/>
  <c r="D88" i="5"/>
  <c r="K88" i="5" s="1" a="1"/>
  <c r="K88" i="5" s="1"/>
  <c r="D89" i="5"/>
  <c r="K89" i="5" s="1" a="1"/>
  <c r="K89" i="5" s="1"/>
  <c r="D90" i="5"/>
  <c r="K90" i="5" s="1" a="1"/>
  <c r="K90" i="5" s="1"/>
  <c r="D91" i="5"/>
  <c r="K91" i="5" s="1" a="1"/>
  <c r="K91" i="5" s="1"/>
  <c r="D92" i="5"/>
  <c r="K92" i="5" s="1" a="1"/>
  <c r="K92" i="5" s="1"/>
  <c r="D93" i="5"/>
  <c r="K93" i="5" s="1" a="1"/>
  <c r="K93" i="5" s="1"/>
  <c r="D94" i="5"/>
  <c r="K94" i="5" s="1" a="1"/>
  <c r="K94" i="5" s="1"/>
  <c r="D95" i="5"/>
  <c r="K95" i="5" s="1" a="1"/>
  <c r="K95" i="5" s="1"/>
  <c r="D96" i="5"/>
  <c r="K96" i="5" s="1" a="1"/>
  <c r="K96" i="5" s="1"/>
  <c r="D97" i="5"/>
  <c r="K97" i="5" s="1" a="1"/>
  <c r="K97" i="5" s="1"/>
  <c r="D98" i="5"/>
  <c r="K98" i="5" s="1" a="1"/>
  <c r="K98" i="5" s="1"/>
  <c r="D99" i="5"/>
  <c r="K99" i="5" s="1" a="1"/>
  <c r="K99" i="5" s="1"/>
  <c r="D100" i="5"/>
  <c r="K100" i="5" s="1" a="1"/>
  <c r="K100" i="5" s="1"/>
  <c r="D101" i="5"/>
  <c r="K101" i="5" s="1" a="1"/>
  <c r="K101" i="5" s="1"/>
  <c r="D102" i="5"/>
  <c r="K102" i="5" s="1" a="1"/>
  <c r="K102" i="5" s="1"/>
  <c r="D103" i="5"/>
  <c r="K103" i="5" s="1" a="1"/>
  <c r="K103" i="5" s="1"/>
  <c r="D104" i="5"/>
  <c r="K104" i="5" s="1" a="1"/>
  <c r="K104" i="5" s="1"/>
  <c r="D105" i="5"/>
  <c r="K105" i="5" s="1" a="1"/>
  <c r="K105" i="5" s="1"/>
  <c r="D106" i="5"/>
  <c r="K106" i="5" s="1" a="1"/>
  <c r="K106" i="5" s="1"/>
  <c r="D107" i="5"/>
  <c r="K107" i="5" s="1" a="1"/>
  <c r="K107" i="5" s="1"/>
  <c r="D108" i="5"/>
  <c r="K108" i="5" s="1" a="1"/>
  <c r="K108" i="5" s="1"/>
  <c r="D109" i="5"/>
  <c r="K109" i="5" s="1" a="1"/>
  <c r="K109" i="5" s="1"/>
  <c r="D110" i="5"/>
  <c r="K110" i="5" s="1" a="1"/>
  <c r="K110" i="5" s="1"/>
  <c r="D111" i="5"/>
  <c r="K111" i="5" s="1" a="1"/>
  <c r="K111" i="5" s="1"/>
  <c r="D112" i="5"/>
  <c r="K112" i="5" s="1" a="1"/>
  <c r="K112" i="5" s="1"/>
  <c r="D113" i="5"/>
  <c r="K113" i="5" s="1" a="1"/>
  <c r="K113" i="5" s="1"/>
  <c r="D114" i="5"/>
  <c r="K114" i="5" s="1" a="1"/>
  <c r="K114" i="5" s="1"/>
  <c r="D115" i="5"/>
  <c r="K115" i="5" s="1" a="1"/>
  <c r="K115" i="5" s="1"/>
  <c r="D116" i="5"/>
  <c r="K116" i="5" s="1" a="1"/>
  <c r="K116" i="5" s="1"/>
  <c r="D117" i="5"/>
  <c r="K117" i="5" s="1" a="1"/>
  <c r="K117" i="5" s="1"/>
  <c r="D118" i="5"/>
  <c r="K118" i="5" s="1" a="1"/>
  <c r="K118" i="5" s="1"/>
  <c r="D119" i="5"/>
  <c r="K119" i="5" s="1" a="1"/>
  <c r="K119" i="5" s="1"/>
  <c r="D120" i="5"/>
  <c r="K120" i="5" s="1" a="1"/>
  <c r="K120" i="5" s="1"/>
  <c r="D121" i="5"/>
  <c r="K121" i="5" s="1" a="1"/>
  <c r="K121" i="5" s="1"/>
  <c r="D122" i="5"/>
  <c r="K122" i="5" s="1" a="1"/>
  <c r="K122" i="5" s="1"/>
  <c r="D123" i="5"/>
  <c r="K123" i="5" s="1" a="1"/>
  <c r="K123" i="5" s="1"/>
  <c r="D124" i="5"/>
  <c r="K124" i="5" s="1" a="1"/>
  <c r="K124" i="5" s="1"/>
  <c r="D125" i="5"/>
  <c r="K125" i="5" s="1" a="1"/>
  <c r="K125" i="5" s="1"/>
  <c r="D126" i="5"/>
  <c r="K126" i="5" s="1" a="1"/>
  <c r="K126" i="5" s="1"/>
  <c r="D127" i="5"/>
  <c r="K127" i="5" s="1" a="1"/>
  <c r="K127" i="5" s="1"/>
  <c r="D128" i="5"/>
  <c r="K128" i="5" s="1" a="1"/>
  <c r="K128" i="5" s="1"/>
  <c r="D129" i="5"/>
  <c r="K129" i="5" s="1" a="1"/>
  <c r="K129" i="5" s="1"/>
  <c r="D130" i="5"/>
  <c r="K130" i="5" s="1" a="1"/>
  <c r="K130" i="5" s="1"/>
  <c r="D131" i="5"/>
  <c r="K131" i="5" s="1" a="1"/>
  <c r="K131" i="5" s="1"/>
  <c r="D132" i="5"/>
  <c r="K132" i="5" s="1" a="1"/>
  <c r="K132" i="5" s="1"/>
  <c r="D133" i="5"/>
  <c r="K133" i="5" s="1" a="1"/>
  <c r="K133" i="5" s="1"/>
  <c r="D134" i="5"/>
  <c r="K134" i="5" s="1" a="1"/>
  <c r="K134" i="5" s="1"/>
  <c r="D135" i="5"/>
  <c r="K135" i="5" s="1" a="1"/>
  <c r="K135" i="5" s="1"/>
  <c r="D136" i="5"/>
  <c r="K136" i="5" s="1" a="1"/>
  <c r="K136" i="5" s="1"/>
  <c r="D137" i="5"/>
  <c r="K137" i="5" s="1" a="1"/>
  <c r="K137" i="5" s="1"/>
  <c r="D138" i="5"/>
  <c r="K138" i="5" s="1" a="1"/>
  <c r="K138" i="5" s="1"/>
  <c r="D139" i="5"/>
  <c r="K139" i="5" s="1" a="1"/>
  <c r="K139" i="5" s="1"/>
  <c r="D140" i="5"/>
  <c r="K140" i="5" s="1" a="1"/>
  <c r="K140" i="5" s="1"/>
  <c r="D141" i="5"/>
  <c r="K141" i="5" s="1" a="1"/>
  <c r="K141" i="5" s="1"/>
  <c r="D142" i="5"/>
  <c r="K142" i="5" s="1" a="1"/>
  <c r="K142" i="5" s="1"/>
  <c r="D143" i="5"/>
  <c r="K143" i="5" s="1" a="1"/>
  <c r="K143" i="5" s="1"/>
  <c r="D144" i="5"/>
  <c r="K144" i="5" s="1" a="1"/>
  <c r="K144" i="5" s="1"/>
  <c r="D145" i="5"/>
  <c r="K145" i="5" s="1" a="1"/>
  <c r="K145" i="5" s="1"/>
  <c r="D146" i="5"/>
  <c r="K146" i="5" s="1" a="1"/>
  <c r="K146" i="5" s="1"/>
  <c r="D147" i="5"/>
  <c r="K147" i="5" s="1" a="1"/>
  <c r="K147" i="5" s="1"/>
  <c r="D148" i="5"/>
  <c r="K148" i="5" s="1" a="1"/>
  <c r="K148" i="5" s="1"/>
  <c r="D149" i="5"/>
  <c r="K149" i="5" s="1" a="1"/>
  <c r="K149" i="5" s="1"/>
  <c r="D150" i="5"/>
  <c r="K150" i="5" s="1" a="1"/>
  <c r="K150" i="5" s="1"/>
  <c r="D151" i="5"/>
  <c r="K151" i="5" s="1" a="1"/>
  <c r="K151" i="5" s="1"/>
  <c r="D152" i="5"/>
  <c r="K152" i="5" s="1" a="1"/>
  <c r="K152" i="5" s="1"/>
  <c r="D153" i="5"/>
  <c r="K153" i="5" s="1" a="1"/>
  <c r="K153" i="5" s="1"/>
  <c r="D154" i="5"/>
  <c r="K154" i="5" s="1" a="1"/>
  <c r="K154" i="5" s="1"/>
  <c r="D155" i="5"/>
  <c r="K155" i="5" s="1" a="1"/>
  <c r="K155" i="5" s="1"/>
  <c r="D156" i="5"/>
  <c r="K156" i="5" s="1" a="1"/>
  <c r="K156" i="5" s="1"/>
  <c r="D157" i="5"/>
  <c r="K157" i="5" s="1" a="1"/>
  <c r="K157" i="5" s="1"/>
  <c r="D158" i="5"/>
  <c r="K158" i="5" s="1" a="1"/>
  <c r="K158" i="5" s="1"/>
  <c r="D159" i="5"/>
  <c r="K159" i="5" s="1" a="1"/>
  <c r="K159" i="5" s="1"/>
  <c r="D160" i="5"/>
  <c r="K160" i="5" s="1" a="1"/>
  <c r="K160" i="5" s="1"/>
  <c r="D161" i="5"/>
  <c r="K161" i="5" s="1" a="1"/>
  <c r="K161" i="5" s="1"/>
  <c r="D162" i="5"/>
  <c r="K162" i="5" s="1" a="1"/>
  <c r="K162" i="5" s="1"/>
  <c r="D163" i="5"/>
  <c r="K163" i="5" s="1" a="1"/>
  <c r="K163" i="5" s="1"/>
  <c r="D164" i="5"/>
  <c r="K164" i="5" s="1" a="1"/>
  <c r="K164" i="5" s="1"/>
  <c r="D165" i="5"/>
  <c r="K165" i="5" s="1" a="1"/>
  <c r="K165" i="5" s="1"/>
  <c r="D166" i="5"/>
  <c r="K166" i="5" s="1" a="1"/>
  <c r="K166" i="5" s="1"/>
  <c r="D167" i="5"/>
  <c r="K167" i="5" s="1" a="1"/>
  <c r="K167" i="5" s="1"/>
  <c r="D168" i="5"/>
  <c r="K168" i="5" s="1" a="1"/>
  <c r="K168" i="5" s="1"/>
  <c r="D169" i="5"/>
  <c r="K169" i="5" s="1" a="1"/>
  <c r="K169" i="5" s="1"/>
  <c r="D170" i="5"/>
  <c r="K170" i="5" s="1" a="1"/>
  <c r="K170" i="5" s="1"/>
  <c r="D171" i="5"/>
  <c r="K171" i="5" s="1" a="1"/>
  <c r="K171" i="5" s="1"/>
  <c r="D172" i="5"/>
  <c r="K172" i="5" s="1" a="1"/>
  <c r="K172" i="5" s="1"/>
  <c r="D173" i="5"/>
  <c r="K173" i="5" s="1" a="1"/>
  <c r="K173" i="5" s="1"/>
  <c r="D174" i="5"/>
  <c r="K174" i="5" s="1" a="1"/>
  <c r="K174" i="5" s="1"/>
  <c r="D175" i="5"/>
  <c r="K175" i="5" s="1" a="1"/>
  <c r="K175" i="5" s="1"/>
  <c r="D176" i="5"/>
  <c r="K176" i="5" s="1" a="1"/>
  <c r="K176" i="5" s="1"/>
  <c r="D177" i="5"/>
  <c r="K177" i="5" s="1" a="1"/>
  <c r="K177" i="5" s="1"/>
  <c r="D178" i="5"/>
  <c r="K178" i="5" s="1" a="1"/>
  <c r="K178" i="5" s="1"/>
  <c r="D179" i="5"/>
  <c r="K179" i="5" s="1" a="1"/>
  <c r="K179" i="5" s="1"/>
  <c r="D180" i="5"/>
  <c r="K180" i="5" s="1" a="1"/>
  <c r="K180" i="5" s="1"/>
  <c r="D181" i="5"/>
  <c r="K181" i="5" s="1" a="1"/>
  <c r="K181" i="5" s="1"/>
  <c r="D182" i="5"/>
  <c r="K182" i="5" s="1" a="1"/>
  <c r="K182" i="5" s="1"/>
  <c r="D183" i="5"/>
  <c r="K183" i="5" s="1" a="1"/>
  <c r="K183" i="5" s="1"/>
  <c r="D184" i="5"/>
  <c r="K184" i="5" s="1" a="1"/>
  <c r="K184" i="5" s="1"/>
  <c r="D185" i="5"/>
  <c r="K185" i="5" s="1" a="1"/>
  <c r="K185" i="5" s="1"/>
  <c r="D186" i="5"/>
  <c r="K186" i="5" s="1" a="1"/>
  <c r="K186" i="5" s="1"/>
  <c r="D187" i="5"/>
  <c r="K187" i="5" s="1" a="1"/>
  <c r="K187" i="5" s="1"/>
  <c r="D188" i="5"/>
  <c r="K188" i="5" s="1" a="1"/>
  <c r="K188" i="5" s="1"/>
  <c r="D189" i="5"/>
  <c r="K189" i="5" s="1" a="1"/>
  <c r="K189" i="5" s="1"/>
  <c r="D190" i="5"/>
  <c r="K190" i="5" s="1" a="1"/>
  <c r="K190" i="5" s="1"/>
  <c r="D191" i="5"/>
  <c r="K191" i="5" s="1" a="1"/>
  <c r="K191" i="5" s="1"/>
  <c r="D192" i="5"/>
  <c r="K192" i="5" s="1" a="1"/>
  <c r="K192" i="5" s="1"/>
  <c r="D193" i="5"/>
  <c r="K193" i="5" s="1" a="1"/>
  <c r="K193" i="5" s="1"/>
  <c r="D194" i="5"/>
  <c r="K194" i="5" s="1" a="1"/>
  <c r="K194" i="5" s="1"/>
  <c r="D195" i="5"/>
  <c r="K195" i="5" s="1" a="1"/>
  <c r="K195" i="5" s="1"/>
  <c r="D196" i="5"/>
  <c r="K196" i="5" s="1" a="1"/>
  <c r="K196" i="5" s="1"/>
  <c r="D197" i="5"/>
  <c r="K197" i="5" s="1" a="1"/>
  <c r="K197" i="5" s="1"/>
  <c r="D198" i="5"/>
  <c r="K198" i="5" s="1" a="1"/>
  <c r="K198" i="5" s="1"/>
  <c r="D199" i="5"/>
  <c r="K199" i="5" s="1" a="1"/>
  <c r="K199" i="5" s="1"/>
  <c r="D200" i="5"/>
  <c r="K200" i="5" s="1" a="1"/>
  <c r="K200" i="5" s="1"/>
  <c r="D201" i="5"/>
  <c r="K201" i="5" s="1" a="1"/>
  <c r="K201" i="5" s="1"/>
  <c r="D202" i="5"/>
  <c r="K202" i="5" s="1" a="1"/>
  <c r="K202" i="5" s="1"/>
  <c r="D203" i="5"/>
  <c r="K203" i="5" s="1" a="1"/>
  <c r="K203" i="5" s="1"/>
  <c r="D204" i="5"/>
  <c r="K204" i="5" s="1" a="1"/>
  <c r="K204" i="5" s="1"/>
  <c r="D205" i="5"/>
  <c r="K205" i="5" s="1" a="1"/>
  <c r="K205" i="5" s="1"/>
  <c r="D206" i="5"/>
  <c r="K206" i="5" s="1" a="1"/>
  <c r="K206" i="5" s="1"/>
  <c r="D207" i="5"/>
  <c r="K207" i="5" s="1" a="1"/>
  <c r="K207" i="5" s="1"/>
  <c r="D208" i="5"/>
  <c r="K208" i="5" s="1" a="1"/>
  <c r="K208" i="5" s="1"/>
  <c r="D209" i="5"/>
  <c r="K209" i="5" s="1" a="1"/>
  <c r="K209" i="5" s="1"/>
  <c r="D210" i="5"/>
  <c r="K210" i="5" s="1" a="1"/>
  <c r="K210" i="5" s="1"/>
  <c r="D211" i="5"/>
  <c r="K211" i="5" s="1" a="1"/>
  <c r="K211" i="5" s="1"/>
  <c r="D212" i="5"/>
  <c r="K212" i="5" s="1" a="1"/>
  <c r="K212" i="5" s="1"/>
  <c r="D213" i="5"/>
  <c r="K213" i="5" s="1" a="1"/>
  <c r="K213" i="5" s="1"/>
  <c r="D214" i="5"/>
  <c r="K214" i="5" s="1" a="1"/>
  <c r="K214" i="5" s="1"/>
  <c r="D215" i="5"/>
  <c r="K215" i="5" s="1" a="1"/>
  <c r="K215" i="5" s="1"/>
  <c r="D216" i="5"/>
  <c r="K216" i="5" s="1" a="1"/>
  <c r="K216" i="5" s="1"/>
  <c r="D217" i="5"/>
  <c r="K217" i="5" s="1" a="1"/>
  <c r="K217" i="5" s="1"/>
  <c r="D218" i="5"/>
  <c r="K218" i="5" s="1" a="1"/>
  <c r="K218" i="5" s="1"/>
  <c r="D219" i="5"/>
  <c r="K219" i="5" s="1" a="1"/>
  <c r="K219" i="5" s="1"/>
  <c r="D220" i="5"/>
  <c r="K220" i="5" s="1" a="1"/>
  <c r="K220" i="5" s="1"/>
  <c r="D221" i="5"/>
  <c r="K221" i="5" s="1" a="1"/>
  <c r="K221" i="5" s="1"/>
  <c r="D222" i="5"/>
  <c r="K222" i="5" s="1" a="1"/>
  <c r="K222" i="5" s="1"/>
  <c r="D223" i="5"/>
  <c r="K223" i="5" s="1" a="1"/>
  <c r="K223" i="5" s="1"/>
  <c r="D224" i="5"/>
  <c r="K224" i="5" s="1" a="1"/>
  <c r="K224" i="5" s="1"/>
  <c r="D225" i="5"/>
  <c r="K225" i="5" s="1" a="1"/>
  <c r="K225" i="5" s="1"/>
  <c r="D226" i="5"/>
  <c r="K226" i="5" s="1" a="1"/>
  <c r="K226" i="5" s="1"/>
  <c r="D227" i="5"/>
  <c r="K227" i="5" s="1" a="1"/>
  <c r="K227" i="5" s="1"/>
  <c r="D228" i="5"/>
  <c r="K228" i="5" s="1" a="1"/>
  <c r="K228" i="5" s="1"/>
  <c r="D229" i="5"/>
  <c r="K229" i="5" s="1" a="1"/>
  <c r="K229" i="5" s="1"/>
  <c r="D230" i="5"/>
  <c r="K230" i="5" s="1" a="1"/>
  <c r="K230" i="5" s="1"/>
  <c r="D231" i="5"/>
  <c r="K231" i="5" s="1" a="1"/>
  <c r="K231" i="5" s="1"/>
  <c r="D232" i="5"/>
  <c r="K232" i="5" s="1" a="1"/>
  <c r="K232" i="5" s="1"/>
  <c r="D233" i="5"/>
  <c r="K233" i="5" s="1" a="1"/>
  <c r="K233" i="5" s="1"/>
  <c r="D234" i="5"/>
  <c r="K234" i="5" s="1" a="1"/>
  <c r="K234" i="5" s="1"/>
  <c r="D235" i="5"/>
  <c r="K235" i="5" s="1" a="1"/>
  <c r="K235" i="5" s="1"/>
  <c r="D236" i="5"/>
  <c r="K236" i="5" s="1" a="1"/>
  <c r="K236" i="5" s="1"/>
  <c r="D237" i="5"/>
  <c r="K237" i="5" s="1" a="1"/>
  <c r="K237" i="5" s="1"/>
  <c r="D238" i="5"/>
  <c r="K238" i="5" s="1" a="1"/>
  <c r="K238" i="5" s="1"/>
  <c r="D239" i="5"/>
  <c r="K239" i="5" s="1" a="1"/>
  <c r="K239" i="5" s="1"/>
  <c r="D240" i="5"/>
  <c r="K240" i="5" s="1" a="1"/>
  <c r="K240" i="5" s="1"/>
  <c r="D241" i="5"/>
  <c r="K241" i="5" s="1" a="1"/>
  <c r="K241" i="5" s="1"/>
  <c r="D242" i="5"/>
  <c r="K242" i="5" s="1" a="1"/>
  <c r="K242" i="5" s="1"/>
  <c r="D243" i="5"/>
  <c r="K243" i="5" s="1" a="1"/>
  <c r="K243" i="5" s="1"/>
  <c r="D244" i="5"/>
  <c r="K244" i="5" s="1" a="1"/>
  <c r="K244" i="5" s="1"/>
  <c r="D245" i="5"/>
  <c r="K245" i="5" s="1" a="1"/>
  <c r="K245" i="5" s="1"/>
  <c r="D246" i="5"/>
  <c r="K246" i="5" s="1" a="1"/>
  <c r="K246" i="5" s="1"/>
  <c r="D247" i="5"/>
  <c r="K247" i="5" s="1" a="1"/>
  <c r="K247" i="5" s="1"/>
  <c r="D248" i="5"/>
  <c r="K248" i="5" s="1" a="1"/>
  <c r="K248" i="5" s="1"/>
  <c r="D249" i="5"/>
  <c r="K249" i="5" s="1" a="1"/>
  <c r="K249" i="5" s="1"/>
  <c r="D250" i="5"/>
  <c r="K250" i="5" s="1" a="1"/>
  <c r="K250" i="5" s="1"/>
  <c r="D251" i="5"/>
  <c r="K251" i="5" s="1" a="1"/>
  <c r="K251" i="5" s="1"/>
  <c r="D252" i="5"/>
  <c r="K252" i="5" s="1" a="1"/>
  <c r="K252" i="5" s="1"/>
  <c r="D253" i="5"/>
  <c r="K253" i="5" s="1" a="1"/>
  <c r="K253" i="5" s="1"/>
  <c r="D254" i="5"/>
  <c r="K254" i="5" s="1" a="1"/>
  <c r="K254" i="5" s="1"/>
  <c r="D255" i="5"/>
  <c r="K255" i="5" s="1" a="1"/>
  <c r="K255" i="5" s="1"/>
  <c r="D256" i="5"/>
  <c r="K256" i="5" s="1" a="1"/>
  <c r="K256" i="5" s="1"/>
  <c r="D257" i="5"/>
  <c r="K257" i="5" s="1" a="1"/>
  <c r="K257" i="5" s="1"/>
  <c r="D258" i="5"/>
  <c r="K258" i="5" s="1" a="1"/>
  <c r="K258" i="5" s="1"/>
  <c r="D259" i="5"/>
  <c r="K259" i="5" s="1" a="1"/>
  <c r="K259" i="5" s="1"/>
  <c r="D260" i="5"/>
  <c r="K260" i="5" s="1" a="1"/>
  <c r="K260" i="5" s="1"/>
  <c r="D261" i="5"/>
  <c r="K261" i="5" s="1" a="1"/>
  <c r="K261" i="5" s="1"/>
  <c r="D262" i="5"/>
  <c r="K262" i="5" s="1" a="1"/>
  <c r="K262" i="5" s="1"/>
  <c r="D263" i="5"/>
  <c r="K263" i="5" s="1" a="1"/>
  <c r="K263" i="5" s="1"/>
  <c r="D264" i="5"/>
  <c r="K264" i="5" s="1" a="1"/>
  <c r="K264" i="5" s="1"/>
  <c r="D265" i="5"/>
  <c r="K265" i="5" s="1" a="1"/>
  <c r="K265" i="5" s="1"/>
  <c r="D266" i="5"/>
  <c r="K266" i="5" s="1" a="1"/>
  <c r="K266" i="5" s="1"/>
  <c r="D267" i="5"/>
  <c r="K267" i="5" s="1" a="1"/>
  <c r="K267" i="5" s="1"/>
  <c r="D268" i="5"/>
  <c r="K268" i="5" s="1" a="1"/>
  <c r="K268" i="5" s="1"/>
  <c r="D269" i="5"/>
  <c r="K269" i="5" s="1" a="1"/>
  <c r="K269" i="5" s="1"/>
  <c r="D270" i="5"/>
  <c r="K270" i="5" s="1" a="1"/>
  <c r="K270" i="5" s="1"/>
  <c r="D271" i="5"/>
  <c r="K271" i="5" s="1" a="1"/>
  <c r="K271" i="5" s="1"/>
  <c r="D272" i="5"/>
  <c r="K272" i="5" s="1" a="1"/>
  <c r="K272" i="5" s="1"/>
  <c r="D273" i="5"/>
  <c r="K273" i="5" s="1" a="1"/>
  <c r="K273" i="5" s="1"/>
  <c r="D274" i="5"/>
  <c r="K274" i="5" s="1" a="1"/>
  <c r="K274" i="5" s="1"/>
  <c r="D275" i="5"/>
  <c r="K275" i="5" s="1" a="1"/>
  <c r="K275" i="5" s="1"/>
  <c r="D276" i="5"/>
  <c r="K276" i="5" s="1" a="1"/>
  <c r="K276" i="5" s="1"/>
  <c r="D277" i="5"/>
  <c r="K277" i="5" s="1" a="1"/>
  <c r="K277" i="5" s="1"/>
  <c r="D278" i="5"/>
  <c r="K278" i="5" s="1" a="1"/>
  <c r="K278" i="5" s="1"/>
  <c r="D279" i="5"/>
  <c r="K279" i="5" s="1" a="1"/>
  <c r="K279" i="5" s="1"/>
  <c r="D280" i="5"/>
  <c r="K280" i="5" s="1" a="1"/>
  <c r="K280" i="5" s="1"/>
  <c r="D281" i="5"/>
  <c r="K281" i="5" s="1" a="1"/>
  <c r="K281" i="5" s="1"/>
  <c r="D282" i="5"/>
  <c r="K282" i="5" s="1" a="1"/>
  <c r="K282" i="5" s="1"/>
  <c r="D283" i="5"/>
  <c r="K283" i="5" s="1" a="1"/>
  <c r="K283" i="5" s="1"/>
  <c r="D284" i="5"/>
  <c r="K284" i="5" s="1" a="1"/>
  <c r="K284" i="5" s="1"/>
  <c r="D285" i="5"/>
  <c r="K285" i="5" s="1" a="1"/>
  <c r="K285" i="5" s="1"/>
  <c r="D286" i="5"/>
  <c r="K286" i="5" s="1" a="1"/>
  <c r="K286" i="5" s="1"/>
  <c r="D287" i="5"/>
  <c r="K287" i="5" s="1" a="1"/>
  <c r="K287" i="5" s="1"/>
  <c r="D288" i="5"/>
  <c r="K288" i="5" s="1" a="1"/>
  <c r="K288" i="5" s="1"/>
  <c r="D289" i="5"/>
  <c r="K289" i="5" s="1" a="1"/>
  <c r="K289" i="5" s="1"/>
  <c r="D290" i="5"/>
  <c r="K290" i="5" s="1" a="1"/>
  <c r="K290" i="5" s="1"/>
  <c r="D291" i="5"/>
  <c r="K291" i="5" s="1" a="1"/>
  <c r="K291" i="5" s="1"/>
  <c r="D292" i="5"/>
  <c r="K292" i="5" s="1" a="1"/>
  <c r="K292" i="5" s="1"/>
  <c r="D293" i="5"/>
  <c r="K293" i="5" s="1" a="1"/>
  <c r="K293" i="5" s="1"/>
  <c r="D294" i="5"/>
  <c r="K294" i="5" s="1" a="1"/>
  <c r="K294" i="5" s="1"/>
  <c r="D295" i="5"/>
  <c r="K295" i="5" s="1" a="1"/>
  <c r="K295" i="5" s="1"/>
  <c r="D296" i="5"/>
  <c r="K296" i="5" s="1" a="1"/>
  <c r="K296" i="5" s="1"/>
  <c r="D297" i="5"/>
  <c r="K297" i="5" s="1" a="1"/>
  <c r="K297" i="5" s="1"/>
  <c r="D298" i="5"/>
  <c r="K298" i="5" s="1" a="1"/>
  <c r="K298" i="5" s="1"/>
  <c r="D299" i="5"/>
  <c r="K299" i="5" s="1" a="1"/>
  <c r="K299" i="5" s="1"/>
  <c r="D300" i="5"/>
  <c r="K300" i="5" s="1" a="1"/>
  <c r="K300" i="5" s="1"/>
  <c r="D301" i="5"/>
  <c r="K301" i="5" s="1" a="1"/>
  <c r="K301" i="5" s="1"/>
  <c r="D302" i="5"/>
  <c r="K302" i="5" s="1" a="1"/>
  <c r="K302" i="5" s="1"/>
  <c r="D303" i="5"/>
  <c r="K303" i="5" s="1" a="1"/>
  <c r="K303" i="5" s="1"/>
  <c r="D304" i="5"/>
  <c r="K304" i="5" s="1" a="1"/>
  <c r="K304" i="5" s="1"/>
  <c r="D305" i="5"/>
  <c r="K305" i="5" s="1" a="1"/>
  <c r="K305" i="5" s="1"/>
  <c r="D306" i="5"/>
  <c r="K306" i="5" s="1" a="1"/>
  <c r="K306" i="5" s="1"/>
  <c r="D307" i="5"/>
  <c r="K307" i="5" s="1" a="1"/>
  <c r="K307" i="5" s="1"/>
  <c r="D308" i="5"/>
  <c r="K308" i="5" s="1" a="1"/>
  <c r="K308" i="5" s="1"/>
  <c r="D309" i="5"/>
  <c r="K309" i="5" s="1" a="1"/>
  <c r="K309" i="5" s="1"/>
  <c r="D310" i="5"/>
  <c r="K310" i="5" s="1" a="1"/>
  <c r="K310" i="5" s="1"/>
  <c r="D311" i="5"/>
  <c r="K311" i="5" s="1" a="1"/>
  <c r="K311" i="5" s="1"/>
  <c r="D312" i="5"/>
  <c r="K312" i="5" s="1" a="1"/>
  <c r="K312" i="5" s="1"/>
  <c r="D313" i="5"/>
  <c r="K313" i="5" s="1" a="1"/>
  <c r="K313" i="5" s="1"/>
  <c r="D314" i="5"/>
  <c r="K314" i="5" s="1" a="1"/>
  <c r="K314" i="5" s="1"/>
  <c r="D315" i="5"/>
  <c r="K315" i="5" s="1" a="1"/>
  <c r="K315" i="5" s="1"/>
  <c r="D316" i="5"/>
  <c r="K316" i="5" s="1" a="1"/>
  <c r="K316" i="5" s="1"/>
  <c r="D317" i="5"/>
  <c r="K317" i="5" s="1" a="1"/>
  <c r="K317" i="5" s="1"/>
  <c r="D318" i="5"/>
  <c r="K318" i="5" s="1" a="1"/>
  <c r="K318" i="5" s="1"/>
  <c r="D319" i="5"/>
  <c r="K319" i="5" s="1" a="1"/>
  <c r="K319" i="5" s="1"/>
  <c r="D320" i="5"/>
  <c r="K320" i="5" s="1" a="1"/>
  <c r="K320" i="5" s="1"/>
  <c r="D321" i="5"/>
  <c r="K321" i="5" s="1" a="1"/>
  <c r="K321" i="5" s="1"/>
  <c r="D322" i="5"/>
  <c r="K322" i="5" s="1" a="1"/>
  <c r="K322" i="5" s="1"/>
  <c r="D323" i="5"/>
  <c r="K323" i="5" s="1" a="1"/>
  <c r="K323" i="5" s="1"/>
  <c r="D324" i="5"/>
  <c r="K324" i="5" s="1" a="1"/>
  <c r="K324" i="5" s="1"/>
  <c r="D325" i="5"/>
  <c r="K325" i="5" s="1" a="1"/>
  <c r="K325" i="5" s="1"/>
  <c r="D326" i="5"/>
  <c r="K326" i="5" s="1" a="1"/>
  <c r="K326" i="5" s="1"/>
  <c r="D327" i="5"/>
  <c r="K327" i="5" s="1" a="1"/>
  <c r="K327" i="5" s="1"/>
  <c r="D328" i="5"/>
  <c r="K328" i="5" s="1" a="1"/>
  <c r="K328" i="5" s="1"/>
  <c r="D329" i="5"/>
  <c r="K329" i="5" s="1" a="1"/>
  <c r="K329" i="5" s="1"/>
  <c r="D330" i="5"/>
  <c r="K330" i="5" s="1" a="1"/>
  <c r="K330" i="5" s="1"/>
  <c r="D331" i="5"/>
  <c r="K331" i="5" s="1" a="1"/>
  <c r="K331" i="5" s="1"/>
  <c r="D332" i="5"/>
  <c r="K332" i="5" s="1" a="1"/>
  <c r="K332" i="5" s="1"/>
  <c r="D333" i="5"/>
  <c r="K333" i="5" s="1" a="1"/>
  <c r="K333" i="5" s="1"/>
  <c r="D334" i="5"/>
  <c r="K334" i="5" s="1" a="1"/>
  <c r="K334" i="5" s="1"/>
  <c r="D335" i="5"/>
  <c r="K335" i="5" s="1" a="1"/>
  <c r="K335" i="5" s="1"/>
  <c r="D336" i="5"/>
  <c r="K336" i="5" s="1" a="1"/>
  <c r="K336" i="5" s="1"/>
  <c r="D337" i="5"/>
  <c r="K337" i="5" s="1" a="1"/>
  <c r="K337" i="5" s="1"/>
  <c r="D338" i="5"/>
  <c r="K338" i="5" s="1" a="1"/>
  <c r="K338" i="5" s="1"/>
  <c r="D339" i="5"/>
  <c r="K339" i="5" s="1" a="1"/>
  <c r="K339" i="5" s="1"/>
  <c r="D340" i="5"/>
  <c r="K340" i="5" s="1" a="1"/>
  <c r="K340" i="5" s="1"/>
  <c r="D341" i="5"/>
  <c r="K341" i="5" s="1" a="1"/>
  <c r="K341" i="5" s="1"/>
  <c r="D342" i="5"/>
  <c r="K342" i="5" s="1" a="1"/>
  <c r="K342" i="5" s="1"/>
  <c r="D343" i="5"/>
  <c r="K343" i="5" s="1" a="1"/>
  <c r="K343" i="5" s="1"/>
  <c r="D344" i="5"/>
  <c r="K344" i="5" s="1" a="1"/>
  <c r="K344" i="5" s="1"/>
  <c r="D345" i="5"/>
  <c r="K345" i="5" s="1" a="1"/>
  <c r="K345" i="5" s="1"/>
  <c r="D346" i="5"/>
  <c r="K346" i="5" s="1" a="1"/>
  <c r="K346" i="5" s="1"/>
  <c r="D347" i="5"/>
  <c r="K347" i="5" s="1" a="1"/>
  <c r="K347" i="5" s="1"/>
  <c r="D348" i="5"/>
  <c r="K348" i="5" s="1" a="1"/>
  <c r="K348" i="5" s="1"/>
  <c r="D349" i="5"/>
  <c r="K349" i="5" s="1" a="1"/>
  <c r="K349" i="5" s="1"/>
  <c r="D350" i="5"/>
  <c r="K350" i="5" s="1" a="1"/>
  <c r="K350" i="5" s="1"/>
  <c r="D351" i="5"/>
  <c r="K351" i="5" s="1" a="1"/>
  <c r="K351" i="5" s="1"/>
  <c r="D352" i="5"/>
  <c r="K352" i="5" s="1" a="1"/>
  <c r="K352" i="5" s="1"/>
  <c r="D353" i="5"/>
  <c r="K353" i="5" s="1" a="1"/>
  <c r="K353" i="5" s="1"/>
  <c r="D354" i="5"/>
  <c r="K354" i="5" s="1" a="1"/>
  <c r="K354" i="5" s="1"/>
  <c r="D355" i="5"/>
  <c r="K355" i="5" s="1" a="1"/>
  <c r="K355" i="5" s="1"/>
  <c r="D356" i="5"/>
  <c r="K356" i="5" s="1" a="1"/>
  <c r="K356" i="5" s="1"/>
  <c r="D357" i="5"/>
  <c r="K357" i="5" s="1" a="1"/>
  <c r="K357" i="5" s="1"/>
  <c r="D358" i="5"/>
  <c r="K358" i="5" s="1" a="1"/>
  <c r="K358" i="5" s="1"/>
  <c r="D359" i="5"/>
  <c r="K359" i="5" s="1" a="1"/>
  <c r="K359" i="5" s="1"/>
  <c r="D360" i="5"/>
  <c r="K360" i="5" s="1" a="1"/>
  <c r="K360" i="5" s="1"/>
  <c r="D361" i="5"/>
  <c r="K361" i="5" s="1" a="1"/>
  <c r="K361" i="5" s="1"/>
  <c r="D362" i="5"/>
  <c r="K362" i="5" s="1" a="1"/>
  <c r="K362" i="5" s="1"/>
  <c r="D363" i="5"/>
  <c r="K363" i="5" s="1" a="1"/>
  <c r="K363" i="5" s="1"/>
  <c r="D364" i="5"/>
  <c r="K364" i="5" s="1" a="1"/>
  <c r="K364" i="5" s="1"/>
  <c r="D365" i="5"/>
  <c r="K365" i="5" s="1" a="1"/>
  <c r="K365" i="5" s="1"/>
  <c r="D366" i="5"/>
  <c r="K366" i="5" s="1" a="1"/>
  <c r="K366" i="5" s="1"/>
  <c r="D367" i="5"/>
  <c r="K367" i="5" s="1" a="1"/>
  <c r="K367" i="5" s="1"/>
  <c r="D368" i="5"/>
  <c r="K368" i="5" s="1" a="1"/>
  <c r="K368" i="5" s="1"/>
  <c r="D369" i="5"/>
  <c r="K369" i="5" s="1" a="1"/>
  <c r="K369" i="5" s="1"/>
  <c r="D370" i="5"/>
  <c r="K370" i="5" s="1" a="1"/>
  <c r="K370" i="5" s="1"/>
  <c r="D371" i="5"/>
  <c r="K371" i="5" s="1" a="1"/>
  <c r="K371" i="5" s="1"/>
  <c r="D372" i="5"/>
  <c r="K372" i="5" s="1" a="1"/>
  <c r="K372" i="5" s="1"/>
  <c r="D373" i="5"/>
  <c r="K373" i="5" s="1" a="1"/>
  <c r="K373" i="5" s="1"/>
  <c r="D374" i="5"/>
  <c r="K374" i="5" s="1" a="1"/>
  <c r="K374" i="5" s="1"/>
  <c r="D375" i="5"/>
  <c r="K375" i="5" s="1" a="1"/>
  <c r="K375" i="5" s="1"/>
  <c r="D376" i="5"/>
  <c r="K376" i="5" s="1" a="1"/>
  <c r="K376" i="5" s="1"/>
  <c r="D377" i="5"/>
  <c r="K377" i="5" s="1" a="1"/>
  <c r="K377" i="5" s="1"/>
  <c r="D378" i="5"/>
  <c r="K378" i="5" s="1" a="1"/>
  <c r="K378" i="5" s="1"/>
  <c r="D379" i="5"/>
  <c r="K379" i="5" s="1" a="1"/>
  <c r="K379" i="5" s="1"/>
  <c r="D380" i="5"/>
  <c r="K380" i="5" s="1" a="1"/>
  <c r="K380" i="5" s="1"/>
  <c r="D381" i="5"/>
  <c r="K381" i="5" s="1" a="1"/>
  <c r="K381" i="5" s="1"/>
  <c r="D382" i="5"/>
  <c r="K382" i="5" s="1" a="1"/>
  <c r="K382" i="5" s="1"/>
  <c r="D383" i="5"/>
  <c r="K383" i="5" s="1" a="1"/>
  <c r="K383" i="5" s="1"/>
  <c r="D384" i="5"/>
  <c r="K384" i="5" s="1" a="1"/>
  <c r="K384" i="5" s="1"/>
  <c r="D385" i="5"/>
  <c r="K385" i="5" s="1" a="1"/>
  <c r="K385" i="5" s="1"/>
  <c r="D386" i="5"/>
  <c r="K386" i="5" s="1" a="1"/>
  <c r="K386" i="5" s="1"/>
  <c r="D387" i="5"/>
  <c r="K387" i="5" s="1" a="1"/>
  <c r="K387" i="5" s="1"/>
  <c r="D388" i="5"/>
  <c r="K388" i="5" s="1" a="1"/>
  <c r="K388" i="5" s="1"/>
  <c r="D389" i="5"/>
  <c r="K389" i="5" s="1" a="1"/>
  <c r="K389" i="5" s="1"/>
  <c r="D390" i="5"/>
  <c r="K390" i="5" s="1" a="1"/>
  <c r="K390" i="5" s="1"/>
  <c r="D391" i="5"/>
  <c r="K391" i="5" s="1" a="1"/>
  <c r="K391" i="5" s="1"/>
  <c r="D392" i="5"/>
  <c r="K392" i="5" s="1" a="1"/>
  <c r="K392" i="5" s="1"/>
  <c r="D393" i="5"/>
  <c r="K393" i="5" s="1" a="1"/>
  <c r="K393" i="5" s="1"/>
  <c r="D394" i="5"/>
  <c r="K394" i="5" s="1" a="1"/>
  <c r="K394" i="5" s="1"/>
  <c r="D395" i="5"/>
  <c r="K395" i="5" s="1" a="1"/>
  <c r="K395" i="5" s="1"/>
  <c r="D396" i="5"/>
  <c r="K396" i="5" s="1" a="1"/>
  <c r="K396" i="5" s="1"/>
  <c r="D397" i="5"/>
  <c r="K397" i="5" s="1" a="1"/>
  <c r="K397" i="5" s="1"/>
  <c r="D398" i="5"/>
  <c r="K398" i="5" s="1" a="1"/>
  <c r="K398" i="5" s="1"/>
  <c r="D399" i="5"/>
  <c r="K399" i="5" s="1" a="1"/>
  <c r="K399" i="5" s="1"/>
  <c r="D400" i="5"/>
  <c r="K400" i="5" s="1" a="1"/>
  <c r="K400" i="5" s="1"/>
  <c r="D401" i="5"/>
  <c r="K401" i="5" s="1" a="1"/>
  <c r="K401" i="5" s="1"/>
  <c r="D402" i="5"/>
  <c r="K402" i="5" s="1" a="1"/>
  <c r="K402" i="5" s="1"/>
  <c r="D403" i="5"/>
  <c r="K403" i="5" s="1" a="1"/>
  <c r="K403" i="5" s="1"/>
  <c r="D404" i="5"/>
  <c r="K404" i="5" s="1" a="1"/>
  <c r="K404" i="5" s="1"/>
  <c r="D405" i="5"/>
  <c r="K405" i="5" s="1" a="1"/>
  <c r="K405" i="5" s="1"/>
  <c r="D406" i="5"/>
  <c r="K406" i="5" s="1" a="1"/>
  <c r="K406" i="5" s="1"/>
  <c r="D407" i="5"/>
  <c r="K407" i="5" s="1" a="1"/>
  <c r="K407" i="5" s="1"/>
  <c r="D408" i="5"/>
  <c r="K408" i="5" s="1" a="1"/>
  <c r="K408" i="5" s="1"/>
  <c r="D409" i="5"/>
  <c r="K409" i="5" s="1" a="1"/>
  <c r="K409" i="5" s="1"/>
  <c r="D410" i="5"/>
  <c r="K410" i="5" s="1" a="1"/>
  <c r="K410" i="5" s="1"/>
  <c r="D411" i="5"/>
  <c r="K411" i="5" s="1" a="1"/>
  <c r="K411" i="5" s="1"/>
  <c r="D412" i="5"/>
  <c r="K412" i="5" s="1" a="1"/>
  <c r="K412" i="5" s="1"/>
  <c r="D413" i="5"/>
  <c r="K413" i="5" s="1" a="1"/>
  <c r="K413" i="5" s="1"/>
  <c r="D414" i="5"/>
  <c r="K414" i="5" s="1" a="1"/>
  <c r="K414" i="5" s="1"/>
  <c r="D415" i="5"/>
  <c r="K415" i="5" s="1" a="1"/>
  <c r="K415" i="5" s="1"/>
  <c r="D416" i="5"/>
  <c r="K416" i="5" s="1" a="1"/>
  <c r="K416" i="5" s="1"/>
  <c r="D417" i="5"/>
  <c r="K417" i="5" s="1" a="1"/>
  <c r="K417" i="5" s="1"/>
  <c r="D418" i="5"/>
  <c r="K418" i="5" s="1" a="1"/>
  <c r="K418" i="5" s="1"/>
  <c r="D419" i="5"/>
  <c r="K419" i="5" s="1" a="1"/>
  <c r="K419" i="5" s="1"/>
  <c r="D420" i="5"/>
  <c r="K420" i="5" s="1" a="1"/>
  <c r="K420" i="5" s="1"/>
  <c r="D421" i="5"/>
  <c r="K421" i="5" s="1" a="1"/>
  <c r="K421" i="5" s="1"/>
  <c r="D422" i="5"/>
  <c r="K422" i="5" s="1" a="1"/>
  <c r="K422" i="5" s="1"/>
  <c r="D423" i="5"/>
  <c r="K423" i="5" s="1" a="1"/>
  <c r="K423" i="5" s="1"/>
  <c r="D424" i="5"/>
  <c r="K424" i="5" s="1" a="1"/>
  <c r="K424" i="5" s="1"/>
  <c r="D425" i="5"/>
  <c r="K425" i="5" s="1" a="1"/>
  <c r="K425" i="5" s="1"/>
  <c r="D426" i="5"/>
  <c r="K426" i="5" s="1" a="1"/>
  <c r="K426" i="5" s="1"/>
  <c r="D427" i="5"/>
  <c r="K427" i="5" s="1" a="1"/>
  <c r="K427" i="5" s="1"/>
  <c r="D428" i="5"/>
  <c r="K428" i="5" s="1" a="1"/>
  <c r="K428" i="5" s="1"/>
  <c r="D429" i="5"/>
  <c r="K429" i="5" s="1" a="1"/>
  <c r="K429" i="5" s="1"/>
  <c r="D430" i="5"/>
  <c r="K430" i="5" s="1" a="1"/>
  <c r="K430" i="5" s="1"/>
  <c r="D431" i="5"/>
  <c r="K431" i="5" s="1" a="1"/>
  <c r="K431" i="5" s="1"/>
  <c r="D432" i="5"/>
  <c r="K432" i="5" s="1" a="1"/>
  <c r="K432" i="5" s="1"/>
  <c r="D433" i="5"/>
  <c r="K433" i="5" s="1" a="1"/>
  <c r="K433" i="5" s="1"/>
  <c r="D434" i="5"/>
  <c r="K434" i="5" s="1" a="1"/>
  <c r="K434" i="5" s="1"/>
  <c r="D435" i="5"/>
  <c r="K435" i="5" s="1" a="1"/>
  <c r="K435" i="5" s="1"/>
  <c r="D436" i="5"/>
  <c r="K436" i="5" s="1" a="1"/>
  <c r="K436" i="5" s="1"/>
  <c r="D437" i="5"/>
  <c r="K437" i="5" s="1" a="1"/>
  <c r="K437" i="5" s="1"/>
  <c r="D438" i="5"/>
  <c r="K438" i="5" s="1" a="1"/>
  <c r="K438" i="5" s="1"/>
  <c r="D439" i="5"/>
  <c r="K439" i="5" s="1" a="1"/>
  <c r="K439" i="5" s="1"/>
  <c r="D440" i="5"/>
  <c r="K440" i="5" s="1" a="1"/>
  <c r="K440" i="5" s="1"/>
  <c r="D441" i="5"/>
  <c r="K441" i="5" s="1" a="1"/>
  <c r="K441" i="5" s="1"/>
  <c r="D442" i="5"/>
  <c r="K442" i="5" s="1" a="1"/>
  <c r="K442" i="5" s="1"/>
  <c r="D443" i="5"/>
  <c r="K443" i="5" s="1" a="1"/>
  <c r="K443" i="5" s="1"/>
  <c r="D444" i="5"/>
  <c r="K444" i="5" s="1" a="1"/>
  <c r="K444" i="5" s="1"/>
  <c r="D445" i="5"/>
  <c r="K445" i="5" s="1" a="1"/>
  <c r="K445" i="5" s="1"/>
  <c r="D446" i="5"/>
  <c r="K446" i="5" s="1" a="1"/>
  <c r="K446" i="5" s="1"/>
  <c r="D447" i="5"/>
  <c r="K447" i="5" s="1" a="1"/>
  <c r="K447" i="5" s="1"/>
  <c r="D448" i="5"/>
  <c r="K448" i="5" s="1" a="1"/>
  <c r="K448" i="5" s="1"/>
  <c r="D449" i="5"/>
  <c r="K449" i="5" s="1" a="1"/>
  <c r="K449" i="5" s="1"/>
  <c r="D450" i="5"/>
  <c r="K450" i="5" s="1" a="1"/>
  <c r="K450" i="5" s="1"/>
  <c r="D451" i="5"/>
  <c r="K451" i="5" s="1" a="1"/>
  <c r="K451" i="5" s="1"/>
  <c r="D452" i="5"/>
  <c r="K452" i="5" s="1" a="1"/>
  <c r="K452" i="5" s="1"/>
  <c r="D453" i="5"/>
  <c r="K453" i="5" s="1" a="1"/>
  <c r="K453" i="5" s="1"/>
  <c r="D454" i="5"/>
  <c r="K454" i="5" s="1" a="1"/>
  <c r="K454" i="5" s="1"/>
  <c r="D455" i="5"/>
  <c r="K455" i="5" s="1" a="1"/>
  <c r="K455" i="5" s="1"/>
  <c r="D456" i="5"/>
  <c r="K456" i="5" s="1" a="1"/>
  <c r="K456" i="5" s="1"/>
  <c r="D457" i="5"/>
  <c r="K457" i="5" s="1" a="1"/>
  <c r="K457" i="5" s="1"/>
  <c r="D458" i="5"/>
  <c r="K458" i="5" s="1" a="1"/>
  <c r="K458" i="5" s="1"/>
  <c r="D459" i="5"/>
  <c r="K459" i="5" s="1" a="1"/>
  <c r="K459" i="5" s="1"/>
  <c r="D460" i="5"/>
  <c r="K460" i="5" s="1" a="1"/>
  <c r="K460" i="5" s="1"/>
  <c r="D461" i="5"/>
  <c r="K461" i="5" s="1" a="1"/>
  <c r="K461" i="5" s="1"/>
  <c r="D462" i="5"/>
  <c r="K462" i="5" s="1" a="1"/>
  <c r="K462" i="5" s="1"/>
  <c r="D463" i="5"/>
  <c r="K463" i="5" s="1" a="1"/>
  <c r="K463" i="5" s="1"/>
  <c r="D464" i="5"/>
  <c r="K464" i="5" s="1" a="1"/>
  <c r="K464" i="5" s="1"/>
  <c r="D465" i="5"/>
  <c r="K465" i="5" s="1" a="1"/>
  <c r="K465" i="5" s="1"/>
  <c r="D466" i="5"/>
  <c r="K466" i="5" s="1" a="1"/>
  <c r="K466" i="5" s="1"/>
  <c r="D467" i="5"/>
  <c r="K467" i="5" s="1" a="1"/>
  <c r="K467" i="5" s="1"/>
  <c r="D468" i="5"/>
  <c r="K468" i="5" s="1" a="1"/>
  <c r="K468" i="5" s="1"/>
  <c r="D469" i="5"/>
  <c r="K469" i="5" s="1" a="1"/>
  <c r="K469" i="5" s="1"/>
  <c r="D470" i="5"/>
  <c r="K470" i="5" s="1" a="1"/>
  <c r="K470" i="5" s="1"/>
  <c r="D471" i="5"/>
  <c r="K471" i="5" s="1" a="1"/>
  <c r="K471" i="5" s="1"/>
  <c r="D472" i="5"/>
  <c r="K472" i="5" s="1" a="1"/>
  <c r="K472" i="5" s="1"/>
  <c r="D473" i="5"/>
  <c r="K473" i="5" s="1" a="1"/>
  <c r="K473" i="5" s="1"/>
  <c r="D474" i="5"/>
  <c r="K474" i="5" s="1" a="1"/>
  <c r="K474" i="5" s="1"/>
  <c r="D475" i="5"/>
  <c r="K475" i="5" s="1" a="1"/>
  <c r="K475" i="5" s="1"/>
  <c r="D476" i="5"/>
  <c r="K476" i="5" s="1" a="1"/>
  <c r="K476" i="5" s="1"/>
  <c r="D477" i="5"/>
  <c r="K477" i="5" s="1" a="1"/>
  <c r="K477" i="5" s="1"/>
  <c r="D478" i="5"/>
  <c r="K478" i="5" s="1" a="1"/>
  <c r="K478" i="5" s="1"/>
  <c r="D479" i="5"/>
  <c r="K479" i="5" s="1" a="1"/>
  <c r="K479" i="5" s="1"/>
  <c r="D480" i="5"/>
  <c r="K480" i="5" s="1" a="1"/>
  <c r="K480" i="5" s="1"/>
  <c r="D481" i="5"/>
  <c r="K481" i="5" s="1" a="1"/>
  <c r="K481" i="5" s="1"/>
  <c r="D482" i="5"/>
  <c r="K482" i="5" s="1" a="1"/>
  <c r="K482" i="5" s="1"/>
  <c r="D483" i="5"/>
  <c r="K483" i="5" s="1" a="1"/>
  <c r="K483" i="5" s="1"/>
  <c r="D484" i="5"/>
  <c r="K484" i="5" s="1" a="1"/>
  <c r="K484" i="5" s="1"/>
  <c r="D485" i="5"/>
  <c r="K485" i="5" s="1" a="1"/>
  <c r="K485" i="5" s="1"/>
  <c r="D486" i="5"/>
  <c r="K486" i="5" s="1" a="1"/>
  <c r="K486" i="5" s="1"/>
  <c r="D487" i="5"/>
  <c r="K487" i="5" s="1" a="1"/>
  <c r="K487" i="5" s="1"/>
  <c r="D488" i="5"/>
  <c r="K488" i="5" s="1" a="1"/>
  <c r="K488" i="5" s="1"/>
  <c r="D489" i="5"/>
  <c r="K489" i="5" s="1" a="1"/>
  <c r="K489" i="5" s="1"/>
  <c r="D490" i="5"/>
  <c r="K490" i="5" s="1" a="1"/>
  <c r="K490" i="5" s="1"/>
  <c r="D491" i="5"/>
  <c r="K491" i="5" s="1" a="1"/>
  <c r="K491" i="5" s="1"/>
  <c r="D492" i="5"/>
  <c r="K492" i="5" s="1" a="1"/>
  <c r="K492" i="5" s="1"/>
  <c r="D493" i="5"/>
  <c r="K493" i="5" s="1" a="1"/>
  <c r="K493" i="5" s="1"/>
  <c r="D494" i="5"/>
  <c r="K494" i="5" s="1" a="1"/>
  <c r="K494" i="5" s="1"/>
  <c r="D495" i="5"/>
  <c r="K495" i="5" s="1" a="1"/>
  <c r="K495" i="5" s="1"/>
  <c r="D496" i="5"/>
  <c r="K496" i="5" s="1" a="1"/>
  <c r="K496" i="5" s="1"/>
  <c r="D497" i="5"/>
  <c r="K497" i="5" s="1" a="1"/>
  <c r="K497" i="5" s="1"/>
  <c r="D498" i="5"/>
  <c r="K498" i="5" s="1" a="1"/>
  <c r="K498" i="5" s="1"/>
  <c r="D499" i="5"/>
  <c r="K499" i="5" s="1" a="1"/>
  <c r="K499" i="5" s="1"/>
  <c r="D500" i="5"/>
  <c r="K500" i="5" s="1" a="1"/>
  <c r="K500" i="5" s="1"/>
  <c r="D501" i="5"/>
  <c r="K501" i="5" s="1" a="1"/>
  <c r="K501" i="5" s="1"/>
  <c r="D502" i="5"/>
  <c r="K502" i="5" s="1" a="1"/>
  <c r="K502" i="5" s="1"/>
  <c r="D503" i="5"/>
  <c r="K503" i="5" s="1" a="1"/>
  <c r="K503" i="5" s="1"/>
  <c r="D504" i="5"/>
  <c r="K504" i="5" s="1" a="1"/>
  <c r="K504" i="5" s="1"/>
  <c r="D505" i="5"/>
  <c r="K505" i="5" s="1" a="1"/>
  <c r="K505" i="5" s="1"/>
  <c r="D506" i="5"/>
  <c r="K506" i="5" s="1" a="1"/>
  <c r="K506" i="5" s="1"/>
  <c r="D507" i="5"/>
  <c r="K507" i="5" s="1" a="1"/>
  <c r="K507" i="5" s="1"/>
  <c r="D508" i="5"/>
  <c r="K508" i="5" s="1" a="1"/>
  <c r="K508" i="5" s="1"/>
  <c r="D509" i="5"/>
  <c r="K509" i="5" s="1" a="1"/>
  <c r="K509" i="5" s="1"/>
  <c r="D510" i="5"/>
  <c r="K510" i="5" s="1" a="1"/>
  <c r="K510" i="5" s="1"/>
  <c r="D511" i="5"/>
  <c r="K511" i="5" s="1" a="1"/>
  <c r="K511" i="5" s="1"/>
  <c r="D512" i="5"/>
  <c r="K512" i="5" s="1" a="1"/>
  <c r="K512" i="5" s="1"/>
  <c r="D513" i="5"/>
  <c r="K513" i="5" s="1" a="1"/>
  <c r="K513" i="5" s="1"/>
  <c r="D514" i="5"/>
  <c r="K514" i="5" s="1" a="1"/>
  <c r="K514" i="5" s="1"/>
  <c r="D515" i="5"/>
  <c r="K515" i="5" s="1" a="1"/>
  <c r="K515" i="5" s="1"/>
  <c r="D516" i="5"/>
  <c r="K516" i="5" s="1" a="1"/>
  <c r="K516" i="5" s="1"/>
  <c r="D517" i="5"/>
  <c r="K517" i="5" s="1" a="1"/>
  <c r="K517" i="5" s="1"/>
  <c r="D518" i="5"/>
  <c r="K518" i="5" s="1" a="1"/>
  <c r="K518" i="5" s="1"/>
  <c r="D519" i="5"/>
  <c r="K519" i="5" s="1" a="1"/>
  <c r="K519" i="5" s="1"/>
  <c r="D520" i="5"/>
  <c r="K520" i="5" s="1" a="1"/>
  <c r="K520" i="5" s="1"/>
  <c r="D521" i="5"/>
  <c r="K521" i="5" s="1" a="1"/>
  <c r="K521" i="5" s="1"/>
  <c r="D522" i="5"/>
  <c r="K522" i="5" s="1" a="1"/>
  <c r="K522" i="5" s="1"/>
  <c r="D523" i="5"/>
  <c r="K523" i="5" s="1" a="1"/>
  <c r="K523" i="5" s="1"/>
  <c r="D524" i="5"/>
  <c r="K524" i="5" s="1" a="1"/>
  <c r="K524" i="5" s="1"/>
  <c r="D525" i="5"/>
  <c r="K525" i="5" s="1" a="1"/>
  <c r="K525" i="5" s="1"/>
  <c r="D526" i="5"/>
  <c r="K526" i="5" s="1" a="1"/>
  <c r="K526" i="5" s="1"/>
  <c r="D527" i="5"/>
  <c r="K527" i="5" s="1" a="1"/>
  <c r="K527" i="5" s="1"/>
  <c r="D528" i="5"/>
  <c r="K528" i="5" s="1" a="1"/>
  <c r="K528" i="5" s="1"/>
  <c r="D529" i="5"/>
  <c r="K529" i="5" s="1" a="1"/>
  <c r="K529" i="5" s="1"/>
  <c r="D530" i="5"/>
  <c r="K530" i="5" s="1" a="1"/>
  <c r="K530" i="5" s="1"/>
  <c r="D531" i="5"/>
  <c r="K531" i="5" s="1" a="1"/>
  <c r="K531" i="5" s="1"/>
  <c r="D532" i="5"/>
  <c r="K532" i="5" s="1" a="1"/>
  <c r="K532" i="5" s="1"/>
  <c r="D533" i="5"/>
  <c r="K533" i="5" s="1" a="1"/>
  <c r="K533" i="5" s="1"/>
  <c r="D534" i="5"/>
  <c r="K534" i="5" s="1" a="1"/>
  <c r="K534" i="5" s="1"/>
  <c r="D535" i="5"/>
  <c r="K535" i="5" s="1" a="1"/>
  <c r="K535" i="5" s="1"/>
  <c r="D536" i="5"/>
  <c r="K536" i="5" s="1" a="1"/>
  <c r="K536" i="5" s="1"/>
  <c r="D537" i="5"/>
  <c r="K537" i="5" s="1" a="1"/>
  <c r="K537" i="5" s="1"/>
  <c r="D538" i="5"/>
  <c r="K538" i="5" s="1" a="1"/>
  <c r="K538" i="5" s="1"/>
  <c r="D539" i="5"/>
  <c r="K539" i="5" s="1" a="1"/>
  <c r="K539" i="5" s="1"/>
  <c r="D540" i="5"/>
  <c r="K540" i="5" s="1" a="1"/>
  <c r="K540" i="5" s="1"/>
  <c r="D541" i="5"/>
  <c r="K541" i="5" s="1" a="1"/>
  <c r="K541" i="5" s="1"/>
  <c r="D542" i="5"/>
  <c r="K542" i="5" s="1" a="1"/>
  <c r="K542" i="5" s="1"/>
  <c r="D543" i="5"/>
  <c r="K543" i="5" s="1" a="1"/>
  <c r="K543" i="5" s="1"/>
  <c r="D544" i="5"/>
  <c r="K544" i="5" s="1" a="1"/>
  <c r="K544" i="5" s="1"/>
  <c r="D545" i="5"/>
  <c r="K545" i="5" s="1" a="1"/>
  <c r="K545" i="5" s="1"/>
  <c r="D546" i="5"/>
  <c r="K546" i="5" s="1" a="1"/>
  <c r="K546" i="5" s="1"/>
  <c r="D547" i="5"/>
  <c r="K547" i="5" s="1" a="1"/>
  <c r="K547" i="5" s="1"/>
  <c r="D548" i="5"/>
  <c r="K548" i="5" s="1" a="1"/>
  <c r="K548" i="5" s="1"/>
  <c r="D549" i="5"/>
  <c r="K549" i="5" s="1" a="1"/>
  <c r="K549" i="5" s="1"/>
  <c r="D550" i="5"/>
  <c r="K550" i="5" s="1" a="1"/>
  <c r="K550" i="5" s="1"/>
  <c r="D551" i="5"/>
  <c r="K551" i="5" s="1" a="1"/>
  <c r="K551" i="5" s="1"/>
  <c r="D552" i="5"/>
  <c r="K552" i="5" s="1" a="1"/>
  <c r="K552" i="5" s="1"/>
  <c r="D553" i="5"/>
  <c r="K553" i="5" s="1" a="1"/>
  <c r="K553" i="5" s="1"/>
  <c r="D554" i="5"/>
  <c r="K554" i="5" s="1" a="1"/>
  <c r="K554" i="5" s="1"/>
  <c r="D555" i="5"/>
  <c r="K555" i="5" s="1" a="1"/>
  <c r="K555" i="5" s="1"/>
  <c r="D556" i="5"/>
  <c r="K556" i="5" s="1" a="1"/>
  <c r="K556" i="5" s="1"/>
  <c r="D557" i="5"/>
  <c r="K557" i="5" s="1" a="1"/>
  <c r="K557" i="5" s="1"/>
  <c r="D558" i="5"/>
  <c r="K558" i="5" s="1" a="1"/>
  <c r="K558" i="5" s="1"/>
  <c r="D559" i="5"/>
  <c r="K559" i="5" s="1" a="1"/>
  <c r="K559" i="5" s="1"/>
  <c r="D560" i="5"/>
  <c r="K560" i="5" s="1" a="1"/>
  <c r="K560" i="5" s="1"/>
  <c r="D561" i="5"/>
  <c r="K561" i="5" s="1" a="1"/>
  <c r="K561" i="5" s="1"/>
  <c r="D562" i="5"/>
  <c r="K562" i="5" s="1" a="1"/>
  <c r="K562" i="5" s="1"/>
  <c r="D563" i="5"/>
  <c r="K563" i="5" s="1" a="1"/>
  <c r="K563" i="5" s="1"/>
  <c r="D564" i="5"/>
  <c r="K564" i="5" s="1" a="1"/>
  <c r="K564" i="5" s="1"/>
  <c r="D565" i="5"/>
  <c r="K565" i="5" s="1" a="1"/>
  <c r="K565" i="5" s="1"/>
  <c r="D566" i="5"/>
  <c r="K566" i="5" s="1" a="1"/>
  <c r="K566" i="5" s="1"/>
  <c r="D567" i="5"/>
  <c r="K567" i="5" s="1" a="1"/>
  <c r="K567" i="5" s="1"/>
  <c r="D568" i="5"/>
  <c r="K568" i="5" s="1" a="1"/>
  <c r="K568" i="5" s="1"/>
  <c r="D569" i="5"/>
  <c r="K569" i="5" s="1" a="1"/>
  <c r="K569" i="5" s="1"/>
  <c r="D570" i="5"/>
  <c r="K570" i="5" s="1" a="1"/>
  <c r="K570" i="5" s="1"/>
  <c r="D571" i="5"/>
  <c r="K571" i="5" s="1" a="1"/>
  <c r="K571" i="5" s="1"/>
  <c r="D572" i="5"/>
  <c r="K572" i="5" s="1" a="1"/>
  <c r="K572" i="5" s="1"/>
  <c r="D573" i="5"/>
  <c r="K573" i="5" s="1" a="1"/>
  <c r="K573" i="5" s="1"/>
  <c r="D574" i="5"/>
  <c r="K574" i="5" s="1" a="1"/>
  <c r="K574" i="5" s="1"/>
  <c r="D575" i="5"/>
  <c r="K575" i="5" s="1" a="1"/>
  <c r="K575" i="5" s="1"/>
  <c r="D576" i="5"/>
  <c r="K576" i="5" s="1" a="1"/>
  <c r="K576" i="5" s="1"/>
  <c r="D577" i="5"/>
  <c r="K577" i="5" s="1" a="1"/>
  <c r="K577" i="5" s="1"/>
  <c r="D578" i="5"/>
  <c r="K578" i="5" s="1" a="1"/>
  <c r="K578" i="5" s="1"/>
  <c r="D579" i="5"/>
  <c r="K579" i="5" s="1" a="1"/>
  <c r="K579" i="5" s="1"/>
  <c r="D580" i="5"/>
  <c r="K580" i="5" s="1" a="1"/>
  <c r="K580" i="5" s="1"/>
  <c r="D581" i="5"/>
  <c r="K581" i="5" s="1" a="1"/>
  <c r="K581" i="5" s="1"/>
  <c r="D582" i="5"/>
  <c r="K582" i="5" s="1" a="1"/>
  <c r="K582" i="5" s="1"/>
  <c r="D583" i="5"/>
  <c r="K583" i="5" s="1" a="1"/>
  <c r="K583" i="5" s="1"/>
  <c r="D584" i="5"/>
  <c r="K584" i="5" s="1" a="1"/>
  <c r="K584" i="5" s="1"/>
  <c r="D585" i="5"/>
  <c r="K585" i="5" s="1" a="1"/>
  <c r="K585" i="5" s="1"/>
  <c r="D586" i="5"/>
  <c r="K586" i="5" s="1" a="1"/>
  <c r="K586" i="5" s="1"/>
  <c r="D587" i="5"/>
  <c r="K587" i="5" s="1" a="1"/>
  <c r="K587" i="5" s="1"/>
  <c r="D588" i="5"/>
  <c r="K588" i="5" s="1" a="1"/>
  <c r="K588" i="5" s="1"/>
  <c r="D589" i="5"/>
  <c r="K589" i="5" s="1" a="1"/>
  <c r="K589" i="5" s="1"/>
  <c r="D590" i="5"/>
  <c r="K590" i="5" s="1" a="1"/>
  <c r="K590" i="5" s="1"/>
  <c r="D591" i="5"/>
  <c r="K591" i="5" s="1" a="1"/>
  <c r="K591" i="5" s="1"/>
  <c r="D592" i="5"/>
  <c r="K592" i="5" s="1" a="1"/>
  <c r="K592" i="5" s="1"/>
  <c r="D593" i="5"/>
  <c r="K593" i="5" s="1" a="1"/>
  <c r="K593" i="5" s="1"/>
  <c r="D594" i="5"/>
  <c r="K594" i="5" s="1" a="1"/>
  <c r="K594" i="5" s="1"/>
  <c r="D595" i="5"/>
  <c r="K595" i="5" s="1" a="1"/>
  <c r="K595" i="5" s="1"/>
  <c r="D596" i="5"/>
  <c r="K596" i="5" s="1" a="1"/>
  <c r="K596" i="5" s="1"/>
  <c r="D597" i="5"/>
  <c r="K597" i="5" s="1" a="1"/>
  <c r="K597" i="5" s="1"/>
  <c r="D598" i="5"/>
  <c r="K598" i="5" s="1" a="1"/>
  <c r="K598" i="5" s="1"/>
  <c r="D599" i="5"/>
  <c r="K599" i="5" s="1" a="1"/>
  <c r="K599" i="5" s="1"/>
  <c r="D600" i="5"/>
  <c r="K600" i="5" s="1" a="1"/>
  <c r="K600" i="5" s="1"/>
  <c r="D601" i="5"/>
  <c r="K601" i="5" s="1" a="1"/>
  <c r="K601" i="5" s="1"/>
  <c r="D602" i="5"/>
  <c r="K602" i="5" s="1" a="1"/>
  <c r="K602" i="5" s="1"/>
  <c r="D603" i="5"/>
  <c r="K603" i="5" s="1" a="1"/>
  <c r="K603" i="5" s="1"/>
  <c r="D604" i="5"/>
  <c r="K604" i="5" s="1" a="1"/>
  <c r="K604" i="5" s="1"/>
  <c r="D605" i="5"/>
  <c r="K605" i="5" s="1" a="1"/>
  <c r="K605" i="5" s="1"/>
  <c r="D606" i="5"/>
  <c r="K606" i="5" s="1" a="1"/>
  <c r="K606" i="5" s="1"/>
  <c r="D607" i="5"/>
  <c r="K607" i="5" s="1" a="1"/>
  <c r="K607" i="5" s="1"/>
  <c r="D608" i="5"/>
  <c r="K608" i="5" s="1" a="1"/>
  <c r="K608" i="5" s="1"/>
  <c r="D609" i="5"/>
  <c r="K609" i="5" s="1" a="1"/>
  <c r="K609" i="5" s="1"/>
  <c r="D610" i="5"/>
  <c r="K610" i="5" s="1" a="1"/>
  <c r="K610" i="5" s="1"/>
  <c r="D611" i="5"/>
  <c r="K611" i="5" s="1" a="1"/>
  <c r="K611" i="5" s="1"/>
  <c r="D612" i="5"/>
  <c r="K612" i="5" s="1" a="1"/>
  <c r="K612" i="5" s="1"/>
  <c r="D613" i="5"/>
  <c r="K613" i="5" s="1" a="1"/>
  <c r="K613" i="5" s="1"/>
  <c r="D614" i="5"/>
  <c r="K614" i="5" s="1" a="1"/>
  <c r="K614" i="5" s="1"/>
  <c r="D615" i="5"/>
  <c r="K615" i="5" s="1" a="1"/>
  <c r="K615" i="5" s="1"/>
  <c r="D616" i="5"/>
  <c r="K616" i="5" s="1" a="1"/>
  <c r="K616" i="5" s="1"/>
  <c r="D617" i="5"/>
  <c r="K617" i="5" s="1" a="1"/>
  <c r="K617" i="5" s="1"/>
  <c r="D618" i="5"/>
  <c r="K618" i="5" s="1" a="1"/>
  <c r="K618" i="5" s="1"/>
  <c r="D619" i="5"/>
  <c r="K619" i="5" s="1" a="1"/>
  <c r="K619" i="5" s="1"/>
  <c r="D620" i="5"/>
  <c r="K620" i="5" s="1" a="1"/>
  <c r="K620" i="5" s="1"/>
  <c r="D621" i="5"/>
  <c r="K621" i="5" s="1" a="1"/>
  <c r="K621" i="5" s="1"/>
  <c r="D622" i="5"/>
  <c r="K622" i="5" s="1" a="1"/>
  <c r="K622" i="5" s="1"/>
  <c r="D623" i="5"/>
  <c r="K623" i="5" s="1" a="1"/>
  <c r="K623" i="5" s="1"/>
  <c r="D624" i="5"/>
  <c r="K624" i="5" s="1" a="1"/>
  <c r="K624" i="5" s="1"/>
  <c r="D625" i="5"/>
  <c r="K625" i="5" s="1" a="1"/>
  <c r="K625" i="5" s="1"/>
  <c r="D626" i="5"/>
  <c r="K626" i="5" s="1" a="1"/>
  <c r="K626" i="5" s="1"/>
  <c r="D627" i="5"/>
  <c r="K627" i="5" s="1" a="1"/>
  <c r="K627" i="5" s="1"/>
  <c r="D628" i="5"/>
  <c r="K628" i="5" s="1" a="1"/>
  <c r="K628" i="5" s="1"/>
  <c r="D629" i="5"/>
  <c r="K629" i="5" s="1" a="1"/>
  <c r="K629" i="5" s="1"/>
  <c r="D630" i="5"/>
  <c r="K630" i="5" s="1" a="1"/>
  <c r="K630" i="5" s="1"/>
  <c r="D631" i="5"/>
  <c r="K631" i="5" s="1" a="1"/>
  <c r="K631" i="5" s="1"/>
  <c r="D632" i="5"/>
  <c r="K632" i="5" s="1" a="1"/>
  <c r="K632" i="5" s="1"/>
  <c r="D633" i="5"/>
  <c r="K633" i="5" s="1" a="1"/>
  <c r="K633" i="5" s="1"/>
  <c r="D634" i="5"/>
  <c r="K634" i="5" s="1" a="1"/>
  <c r="K634" i="5" s="1"/>
  <c r="D635" i="5"/>
  <c r="K635" i="5" s="1" a="1"/>
  <c r="K635" i="5" s="1"/>
  <c r="D636" i="5"/>
  <c r="K636" i="5" s="1" a="1"/>
  <c r="K636" i="5" s="1"/>
  <c r="D637" i="5"/>
  <c r="K637" i="5" s="1" a="1"/>
  <c r="K637" i="5" s="1"/>
  <c r="D638" i="5"/>
  <c r="K638" i="5" s="1" a="1"/>
  <c r="K638" i="5" s="1"/>
  <c r="D639" i="5"/>
  <c r="K639" i="5" s="1" a="1"/>
  <c r="K639" i="5" s="1"/>
  <c r="D640" i="5"/>
  <c r="K640" i="5" s="1" a="1"/>
  <c r="K640" i="5" s="1"/>
  <c r="D641" i="5"/>
  <c r="K641" i="5" s="1" a="1"/>
  <c r="K641" i="5" s="1"/>
  <c r="D642" i="5"/>
  <c r="K642" i="5" s="1" a="1"/>
  <c r="K642" i="5" s="1"/>
  <c r="D643" i="5"/>
  <c r="K643" i="5" s="1" a="1"/>
  <c r="K643" i="5" s="1"/>
  <c r="D644" i="5"/>
  <c r="K644" i="5" s="1" a="1"/>
  <c r="K644" i="5" s="1"/>
  <c r="D645" i="5"/>
  <c r="K645" i="5" s="1" a="1"/>
  <c r="K645" i="5" s="1"/>
  <c r="D646" i="5"/>
  <c r="K646" i="5" s="1" a="1"/>
  <c r="K646" i="5" s="1"/>
  <c r="D647" i="5"/>
  <c r="K647" i="5" s="1" a="1"/>
  <c r="K647" i="5" s="1"/>
  <c r="D648" i="5"/>
  <c r="K648" i="5" s="1" a="1"/>
  <c r="K648" i="5" s="1"/>
  <c r="D649" i="5"/>
  <c r="K649" i="5" s="1" a="1"/>
  <c r="K649" i="5" s="1"/>
  <c r="D650" i="5"/>
  <c r="K650" i="5" s="1" a="1"/>
  <c r="K650" i="5" s="1"/>
  <c r="D651" i="5"/>
  <c r="K651" i="5" s="1" a="1"/>
  <c r="K651" i="5" s="1"/>
  <c r="D652" i="5"/>
  <c r="K652" i="5" s="1" a="1"/>
  <c r="K652" i="5" s="1"/>
  <c r="D653" i="5"/>
  <c r="K653" i="5" s="1" a="1"/>
  <c r="K653" i="5" s="1"/>
  <c r="D654" i="5"/>
  <c r="K654" i="5" s="1" a="1"/>
  <c r="K654" i="5" s="1"/>
  <c r="D655" i="5"/>
  <c r="K655" i="5" s="1" a="1"/>
  <c r="K655" i="5" s="1"/>
  <c r="D656" i="5"/>
  <c r="K656" i="5" s="1" a="1"/>
  <c r="K656" i="5" s="1"/>
  <c r="D657" i="5"/>
  <c r="K657" i="5" s="1" a="1"/>
  <c r="K657" i="5" s="1"/>
  <c r="D658" i="5"/>
  <c r="K658" i="5" s="1" a="1"/>
  <c r="K658" i="5" s="1"/>
  <c r="D659" i="5"/>
  <c r="K659" i="5" s="1" a="1"/>
  <c r="K659" i="5" s="1"/>
  <c r="D660" i="5"/>
  <c r="K660" i="5" s="1" a="1"/>
  <c r="K660" i="5" s="1"/>
  <c r="D661" i="5"/>
  <c r="K661" i="5" s="1" a="1"/>
  <c r="K661" i="5" s="1"/>
  <c r="D662" i="5"/>
  <c r="K662" i="5" s="1" a="1"/>
  <c r="K662" i="5" s="1"/>
  <c r="D663" i="5"/>
  <c r="K663" i="5" s="1" a="1"/>
  <c r="K663" i="5" s="1"/>
  <c r="D664" i="5"/>
  <c r="K664" i="5" s="1" a="1"/>
  <c r="K664" i="5" s="1"/>
  <c r="D665" i="5"/>
  <c r="K665" i="5" s="1" a="1"/>
  <c r="K665" i="5" s="1"/>
  <c r="D666" i="5"/>
  <c r="K666" i="5" s="1" a="1"/>
  <c r="K666" i="5" s="1"/>
  <c r="D667" i="5"/>
  <c r="K667" i="5" s="1" a="1"/>
  <c r="K667" i="5" s="1"/>
  <c r="D668" i="5"/>
  <c r="K668" i="5" s="1" a="1"/>
  <c r="K668" i="5" s="1"/>
  <c r="D669" i="5"/>
  <c r="K669" i="5" s="1" a="1"/>
  <c r="K669" i="5" s="1"/>
  <c r="D670" i="5"/>
  <c r="K670" i="5" s="1" a="1"/>
  <c r="K670" i="5" s="1"/>
  <c r="D671" i="5"/>
  <c r="K671" i="5" s="1" a="1"/>
  <c r="K671" i="5" s="1"/>
  <c r="D672" i="5"/>
  <c r="K672" i="5" s="1" a="1"/>
  <c r="K672" i="5" s="1"/>
  <c r="D673" i="5"/>
  <c r="K673" i="5" s="1" a="1"/>
  <c r="K673" i="5" s="1"/>
  <c r="D674" i="5"/>
  <c r="K674" i="5" s="1" a="1"/>
  <c r="K674" i="5" s="1"/>
  <c r="D675" i="5"/>
  <c r="K675" i="5" s="1" a="1"/>
  <c r="K675" i="5" s="1"/>
  <c r="D676" i="5"/>
  <c r="K676" i="5" s="1" a="1"/>
  <c r="K676" i="5" s="1"/>
  <c r="D677" i="5"/>
  <c r="K677" i="5" s="1" a="1"/>
  <c r="K677" i="5" s="1"/>
  <c r="D678" i="5"/>
  <c r="K678" i="5" s="1" a="1"/>
  <c r="K678" i="5" s="1"/>
  <c r="D679" i="5"/>
  <c r="K679" i="5" s="1" a="1"/>
  <c r="K679" i="5" s="1"/>
  <c r="D680" i="5"/>
  <c r="K680" i="5" s="1" a="1"/>
  <c r="K680" i="5" s="1"/>
  <c r="D681" i="5"/>
  <c r="K681" i="5" s="1" a="1"/>
  <c r="K681" i="5" s="1"/>
  <c r="D682" i="5"/>
  <c r="K682" i="5" s="1" a="1"/>
  <c r="K682" i="5" s="1"/>
  <c r="D683" i="5"/>
  <c r="K683" i="5" s="1" a="1"/>
  <c r="K683" i="5" s="1"/>
  <c r="D684" i="5"/>
  <c r="K684" i="5" s="1" a="1"/>
  <c r="K684" i="5" s="1"/>
  <c r="D685" i="5"/>
  <c r="K685" i="5" s="1" a="1"/>
  <c r="K685" i="5" s="1"/>
  <c r="D686" i="5"/>
  <c r="K686" i="5" s="1" a="1"/>
  <c r="K686" i="5" s="1"/>
  <c r="D687" i="5"/>
  <c r="K687" i="5" s="1" a="1"/>
  <c r="K687" i="5" s="1"/>
  <c r="D688" i="5"/>
  <c r="K688" i="5" s="1" a="1"/>
  <c r="K688" i="5" s="1"/>
  <c r="D689" i="5"/>
  <c r="K689" i="5" s="1" a="1"/>
  <c r="K689" i="5" s="1"/>
  <c r="D690" i="5"/>
  <c r="K690" i="5" s="1" a="1"/>
  <c r="K690" i="5" s="1"/>
  <c r="D691" i="5"/>
  <c r="K691" i="5" s="1" a="1"/>
  <c r="K691" i="5" s="1"/>
  <c r="D692" i="5"/>
  <c r="K692" i="5" s="1" a="1"/>
  <c r="K692" i="5" s="1"/>
  <c r="D693" i="5"/>
  <c r="K693" i="5" s="1" a="1"/>
  <c r="K693" i="5" s="1"/>
  <c r="D694" i="5"/>
  <c r="K694" i="5" s="1" a="1"/>
  <c r="K694" i="5" s="1"/>
  <c r="D695" i="5"/>
  <c r="K695" i="5" s="1" a="1"/>
  <c r="K695" i="5" s="1"/>
  <c r="D696" i="5"/>
  <c r="K696" i="5" s="1" a="1"/>
  <c r="K696" i="5" s="1"/>
  <c r="D697" i="5"/>
  <c r="K697" i="5" s="1" a="1"/>
  <c r="K697" i="5" s="1"/>
  <c r="D698" i="5"/>
  <c r="K698" i="5" s="1" a="1"/>
  <c r="K698" i="5" s="1"/>
  <c r="D699" i="5"/>
  <c r="K699" i="5" s="1" a="1"/>
  <c r="K699" i="5" s="1"/>
  <c r="D700" i="5"/>
  <c r="K700" i="5" s="1" a="1"/>
  <c r="K700" i="5" s="1"/>
  <c r="D701" i="5"/>
  <c r="K701" i="5" s="1" a="1"/>
  <c r="K701" i="5" s="1"/>
  <c r="D702" i="5"/>
  <c r="K702" i="5" s="1" a="1"/>
  <c r="K702" i="5" s="1"/>
  <c r="D703" i="5"/>
  <c r="K703" i="5" s="1" a="1"/>
  <c r="K703" i="5" s="1"/>
  <c r="D704" i="5"/>
  <c r="K704" i="5" s="1" a="1"/>
  <c r="K704" i="5" s="1"/>
  <c r="D705" i="5"/>
  <c r="K705" i="5" s="1" a="1"/>
  <c r="K705" i="5" s="1"/>
  <c r="D706" i="5"/>
  <c r="K706" i="5" s="1" a="1"/>
  <c r="K706" i="5" s="1"/>
  <c r="D707" i="5"/>
  <c r="K707" i="5" s="1" a="1"/>
  <c r="K707" i="5" s="1"/>
  <c r="D708" i="5"/>
  <c r="K708" i="5" s="1" a="1"/>
  <c r="K708" i="5" s="1"/>
  <c r="D709" i="5"/>
  <c r="K709" i="5" s="1" a="1"/>
  <c r="K709" i="5" s="1"/>
  <c r="D710" i="5"/>
  <c r="K710" i="5" s="1" a="1"/>
  <c r="K710" i="5" s="1"/>
  <c r="D711" i="5"/>
  <c r="K711" i="5" s="1" a="1"/>
  <c r="K711" i="5" s="1"/>
  <c r="D712" i="5"/>
  <c r="K712" i="5" s="1" a="1"/>
  <c r="K712" i="5" s="1"/>
  <c r="D713" i="5"/>
  <c r="K713" i="5" s="1" a="1"/>
  <c r="K713" i="5" s="1"/>
  <c r="D714" i="5"/>
  <c r="K714" i="5" s="1" a="1"/>
  <c r="K714" i="5" s="1"/>
  <c r="D715" i="5"/>
  <c r="K715" i="5" s="1" a="1"/>
  <c r="K715" i="5" s="1"/>
  <c r="D716" i="5"/>
  <c r="K716" i="5" s="1" a="1"/>
  <c r="K716" i="5" s="1"/>
  <c r="D717" i="5"/>
  <c r="K717" i="5" s="1" a="1"/>
  <c r="K717" i="5" s="1"/>
  <c r="D718" i="5"/>
  <c r="K718" i="5" s="1" a="1"/>
  <c r="K718" i="5" s="1"/>
  <c r="D719" i="5"/>
  <c r="K719" i="5" s="1" a="1"/>
  <c r="K719" i="5" s="1"/>
  <c r="D720" i="5"/>
  <c r="K720" i="5" s="1" a="1"/>
  <c r="K720" i="5" s="1"/>
  <c r="D721" i="5"/>
  <c r="K721" i="5" s="1" a="1"/>
  <c r="K721" i="5" s="1"/>
  <c r="D722" i="5"/>
  <c r="K722" i="5" s="1" a="1"/>
  <c r="K722" i="5" s="1"/>
  <c r="D723" i="5"/>
  <c r="K723" i="5" s="1" a="1"/>
  <c r="K723" i="5" s="1"/>
  <c r="D724" i="5"/>
  <c r="K724" i="5" s="1" a="1"/>
  <c r="K724" i="5" s="1"/>
  <c r="D725" i="5"/>
  <c r="K725" i="5" s="1" a="1"/>
  <c r="K725" i="5" s="1"/>
  <c r="D726" i="5"/>
  <c r="K726" i="5" s="1" a="1"/>
  <c r="K726" i="5" s="1"/>
  <c r="D727" i="5"/>
  <c r="K727" i="5" s="1" a="1"/>
  <c r="K727" i="5" s="1"/>
  <c r="D728" i="5"/>
  <c r="K728" i="5" s="1" a="1"/>
  <c r="K728" i="5" s="1"/>
  <c r="D729" i="5"/>
  <c r="K729" i="5" s="1" a="1"/>
  <c r="K729" i="5" s="1"/>
  <c r="D730" i="5"/>
  <c r="K730" i="5" s="1" a="1"/>
  <c r="K730" i="5" s="1"/>
  <c r="D731" i="5"/>
  <c r="K731" i="5" s="1" a="1"/>
  <c r="K731" i="5" s="1"/>
  <c r="D732" i="5"/>
  <c r="K732" i="5" s="1" a="1"/>
  <c r="K732" i="5" s="1"/>
  <c r="D733" i="5"/>
  <c r="K733" i="5" s="1" a="1"/>
  <c r="K733" i="5" s="1"/>
  <c r="D734" i="5"/>
  <c r="K734" i="5" s="1" a="1"/>
  <c r="K734" i="5" s="1"/>
  <c r="D735" i="5"/>
  <c r="K735" i="5" s="1" a="1"/>
  <c r="K735" i="5" s="1"/>
  <c r="D736" i="5"/>
  <c r="K736" i="5" s="1" a="1"/>
  <c r="K736" i="5" s="1"/>
  <c r="D737" i="5"/>
  <c r="K737" i="5" s="1" a="1"/>
  <c r="K737" i="5" s="1"/>
  <c r="D738" i="5"/>
  <c r="K738" i="5" s="1" a="1"/>
  <c r="K738" i="5" s="1"/>
  <c r="D739" i="5"/>
  <c r="K739" i="5" s="1" a="1"/>
  <c r="K739" i="5" s="1"/>
  <c r="D740" i="5"/>
  <c r="K740" i="5" s="1" a="1"/>
  <c r="K740" i="5" s="1"/>
  <c r="D741" i="5"/>
  <c r="K741" i="5" s="1" a="1"/>
  <c r="K741" i="5" s="1"/>
  <c r="D742" i="5"/>
  <c r="K742" i="5" s="1" a="1"/>
  <c r="K742" i="5" s="1"/>
  <c r="D743" i="5"/>
  <c r="K743" i="5" s="1" a="1"/>
  <c r="K743" i="5" s="1"/>
  <c r="D744" i="5"/>
  <c r="K744" i="5" s="1" a="1"/>
  <c r="K744" i="5" s="1"/>
  <c r="D745" i="5"/>
  <c r="K745" i="5" s="1" a="1"/>
  <c r="K745" i="5" s="1"/>
  <c r="D746" i="5"/>
  <c r="K746" i="5" s="1" a="1"/>
  <c r="K746" i="5" s="1"/>
  <c r="D747" i="5"/>
  <c r="K747" i="5" s="1" a="1"/>
  <c r="K747" i="5" s="1"/>
  <c r="D748" i="5"/>
  <c r="K748" i="5" s="1" a="1"/>
  <c r="K748" i="5" s="1"/>
  <c r="D749" i="5"/>
  <c r="K749" i="5" s="1" a="1"/>
  <c r="K749" i="5" s="1"/>
  <c r="D750" i="5"/>
  <c r="K750" i="5" s="1" a="1"/>
  <c r="K750" i="5" s="1"/>
  <c r="D751" i="5"/>
  <c r="K751" i="5" s="1" a="1"/>
  <c r="K751" i="5" s="1"/>
  <c r="D752" i="5"/>
  <c r="K752" i="5" s="1" a="1"/>
  <c r="K752" i="5" s="1"/>
  <c r="D753" i="5"/>
  <c r="K753" i="5" s="1" a="1"/>
  <c r="K753" i="5" s="1"/>
  <c r="D754" i="5"/>
  <c r="K754" i="5" s="1" a="1"/>
  <c r="K754" i="5" s="1"/>
  <c r="D755" i="5"/>
  <c r="K755" i="5" s="1" a="1"/>
  <c r="K755" i="5" s="1"/>
  <c r="D756" i="5"/>
  <c r="K756" i="5" s="1" a="1"/>
  <c r="K756" i="5" s="1"/>
  <c r="D757" i="5"/>
  <c r="K757" i="5" s="1" a="1"/>
  <c r="K757" i="5" s="1"/>
  <c r="D758" i="5"/>
  <c r="K758" i="5" s="1" a="1"/>
  <c r="K758" i="5" s="1"/>
  <c r="D759" i="5"/>
  <c r="K759" i="5" s="1" a="1"/>
  <c r="K759" i="5" s="1"/>
  <c r="D760" i="5"/>
  <c r="K760" i="5" s="1" a="1"/>
  <c r="K760" i="5" s="1"/>
  <c r="D761" i="5"/>
  <c r="K761" i="5" s="1" a="1"/>
  <c r="K761" i="5" s="1"/>
  <c r="D762" i="5"/>
  <c r="K762" i="5" s="1" a="1"/>
  <c r="K762" i="5" s="1"/>
  <c r="D763" i="5"/>
  <c r="K763" i="5" s="1" a="1"/>
  <c r="K763" i="5" s="1"/>
  <c r="D764" i="5"/>
  <c r="K764" i="5" s="1" a="1"/>
  <c r="K764" i="5" s="1"/>
  <c r="D765" i="5"/>
  <c r="K765" i="5" s="1" a="1"/>
  <c r="K765" i="5" s="1"/>
  <c r="D766" i="5"/>
  <c r="K766" i="5" s="1" a="1"/>
  <c r="K766" i="5" s="1"/>
  <c r="D767" i="5"/>
  <c r="K767" i="5" s="1" a="1"/>
  <c r="K767" i="5" s="1"/>
  <c r="D768" i="5"/>
  <c r="K768" i="5" s="1" a="1"/>
  <c r="K768" i="5" s="1"/>
  <c r="D769" i="5"/>
  <c r="K769" i="5" s="1" a="1"/>
  <c r="K769" i="5" s="1"/>
  <c r="D770" i="5"/>
  <c r="K770" i="5" s="1" a="1"/>
  <c r="K770" i="5" s="1"/>
  <c r="D771" i="5"/>
  <c r="K771" i="5" s="1" a="1"/>
  <c r="K771" i="5" s="1"/>
  <c r="D772" i="5"/>
  <c r="K772" i="5" s="1" a="1"/>
  <c r="K772" i="5" s="1"/>
  <c r="D773" i="5"/>
  <c r="K773" i="5" s="1" a="1"/>
  <c r="K773" i="5" s="1"/>
  <c r="D774" i="5"/>
  <c r="K774" i="5" s="1" a="1"/>
  <c r="K774" i="5" s="1"/>
  <c r="D775" i="5"/>
  <c r="K775" i="5" s="1" a="1"/>
  <c r="K775" i="5" s="1"/>
  <c r="D776" i="5"/>
  <c r="K776" i="5" s="1" a="1"/>
  <c r="K776" i="5" s="1"/>
  <c r="D777" i="5"/>
  <c r="K777" i="5" s="1" a="1"/>
  <c r="K777" i="5" s="1"/>
  <c r="D778" i="5"/>
  <c r="K778" i="5" s="1" a="1"/>
  <c r="K778" i="5" s="1"/>
  <c r="D779" i="5"/>
  <c r="K779" i="5" s="1" a="1"/>
  <c r="K779" i="5" s="1"/>
  <c r="D780" i="5"/>
  <c r="K780" i="5" s="1" a="1"/>
  <c r="K780" i="5" s="1"/>
  <c r="D781" i="5"/>
  <c r="K781" i="5" s="1" a="1"/>
  <c r="K781" i="5" s="1"/>
  <c r="D782" i="5"/>
  <c r="K782" i="5" s="1" a="1"/>
  <c r="K782" i="5" s="1"/>
  <c r="D783" i="5"/>
  <c r="K783" i="5" s="1" a="1"/>
  <c r="K783" i="5" s="1"/>
  <c r="D784" i="5"/>
  <c r="K784" i="5" s="1" a="1"/>
  <c r="K784" i="5" s="1"/>
  <c r="D785" i="5"/>
  <c r="K785" i="5" s="1" a="1"/>
  <c r="K785" i="5" s="1"/>
  <c r="D786" i="5"/>
  <c r="K786" i="5" s="1" a="1"/>
  <c r="K786" i="5" s="1"/>
  <c r="D787" i="5"/>
  <c r="K787" i="5" s="1" a="1"/>
  <c r="K787" i="5" s="1"/>
  <c r="D788" i="5"/>
  <c r="K788" i="5" s="1" a="1"/>
  <c r="K788" i="5" s="1"/>
  <c r="D789" i="5"/>
  <c r="K789" i="5" s="1" a="1"/>
  <c r="K789" i="5" s="1"/>
  <c r="D790" i="5"/>
  <c r="K790" i="5" s="1" a="1"/>
  <c r="K790" i="5" s="1"/>
  <c r="D791" i="5"/>
  <c r="K791" i="5" s="1" a="1"/>
  <c r="K791" i="5" s="1"/>
  <c r="D792" i="5"/>
  <c r="K792" i="5" s="1" a="1"/>
  <c r="K792" i="5" s="1"/>
  <c r="D793" i="5"/>
  <c r="K793" i="5" s="1" a="1"/>
  <c r="K793" i="5" s="1"/>
  <c r="D794" i="5"/>
  <c r="K794" i="5" s="1" a="1"/>
  <c r="K794" i="5" s="1"/>
  <c r="D795" i="5"/>
  <c r="K795" i="5" s="1" a="1"/>
  <c r="K795" i="5" s="1"/>
  <c r="D796" i="5"/>
  <c r="K796" i="5" s="1" a="1"/>
  <c r="K796" i="5" s="1"/>
  <c r="D797" i="5"/>
  <c r="K797" i="5" s="1" a="1"/>
  <c r="K797" i="5" s="1"/>
  <c r="D798" i="5"/>
  <c r="K798" i="5" s="1" a="1"/>
  <c r="K798" i="5" s="1"/>
  <c r="D799" i="5"/>
  <c r="K799" i="5" s="1" a="1"/>
  <c r="K799" i="5" s="1"/>
  <c r="D800" i="5"/>
  <c r="K800" i="5" s="1" a="1"/>
  <c r="K800" i="5" s="1"/>
  <c r="D801" i="5"/>
  <c r="K801" i="5" s="1" a="1"/>
  <c r="K801" i="5" s="1"/>
  <c r="D802" i="5"/>
  <c r="K802" i="5" s="1" a="1"/>
  <c r="K802" i="5" s="1"/>
  <c r="D803" i="5"/>
  <c r="K803" i="5" s="1" a="1"/>
  <c r="K803" i="5" s="1"/>
  <c r="D804" i="5"/>
  <c r="K804" i="5" s="1" a="1"/>
  <c r="K804" i="5" s="1"/>
  <c r="D805" i="5"/>
  <c r="K805" i="5" s="1" a="1"/>
  <c r="K805" i="5" s="1"/>
  <c r="D806" i="5"/>
  <c r="K806" i="5" s="1" a="1"/>
  <c r="K806" i="5" s="1"/>
  <c r="D807" i="5"/>
  <c r="K807" i="5" s="1" a="1"/>
  <c r="K807" i="5" s="1"/>
  <c r="D808" i="5"/>
  <c r="K808" i="5" s="1" a="1"/>
  <c r="K808" i="5" s="1"/>
  <c r="D809" i="5"/>
  <c r="K809" i="5" s="1" a="1"/>
  <c r="K809" i="5" s="1"/>
  <c r="D810" i="5"/>
  <c r="K810" i="5" s="1" a="1"/>
  <c r="K810" i="5" s="1"/>
  <c r="D811" i="5"/>
  <c r="K811" i="5" s="1" a="1"/>
  <c r="K811" i="5" s="1"/>
  <c r="D812" i="5"/>
  <c r="K812" i="5" s="1" a="1"/>
  <c r="K812" i="5" s="1"/>
  <c r="D813" i="5"/>
  <c r="K813" i="5" s="1" a="1"/>
  <c r="K813" i="5" s="1"/>
  <c r="D814" i="5"/>
  <c r="K814" i="5" s="1" a="1"/>
  <c r="K814" i="5" s="1"/>
  <c r="D815" i="5"/>
  <c r="K815" i="5" s="1" a="1"/>
  <c r="K815" i="5" s="1"/>
  <c r="D816" i="5"/>
  <c r="K816" i="5" s="1" a="1"/>
  <c r="K816" i="5" s="1"/>
  <c r="D817" i="5"/>
  <c r="K817" i="5" s="1" a="1"/>
  <c r="K817" i="5" s="1"/>
  <c r="D818" i="5"/>
  <c r="K818" i="5" s="1" a="1"/>
  <c r="K818" i="5" s="1"/>
  <c r="D819" i="5"/>
  <c r="K819" i="5" s="1" a="1"/>
  <c r="K819" i="5" s="1"/>
  <c r="D820" i="5"/>
  <c r="K820" i="5" s="1" a="1"/>
  <c r="K820" i="5" s="1"/>
  <c r="D821" i="5"/>
  <c r="K821" i="5" s="1" a="1"/>
  <c r="K821" i="5" s="1"/>
  <c r="D822" i="5"/>
  <c r="K822" i="5" s="1" a="1"/>
  <c r="K822" i="5" s="1"/>
  <c r="D823" i="5"/>
  <c r="K823" i="5" s="1" a="1"/>
  <c r="K823" i="5" s="1"/>
  <c r="D824" i="5"/>
  <c r="K824" i="5" s="1" a="1"/>
  <c r="K824" i="5" s="1"/>
  <c r="D825" i="5"/>
  <c r="K825" i="5" s="1" a="1"/>
  <c r="K825" i="5" s="1"/>
  <c r="D826" i="5"/>
  <c r="K826" i="5" s="1" a="1"/>
  <c r="K826" i="5" s="1"/>
  <c r="D827" i="5"/>
  <c r="K827" i="5" s="1" a="1"/>
  <c r="K827" i="5" s="1"/>
  <c r="D828" i="5"/>
  <c r="K828" i="5" s="1" a="1"/>
  <c r="K828" i="5" s="1"/>
  <c r="D829" i="5"/>
  <c r="K829" i="5" s="1" a="1"/>
  <c r="K829" i="5" s="1"/>
  <c r="D830" i="5"/>
  <c r="K830" i="5" s="1" a="1"/>
  <c r="K830" i="5" s="1"/>
  <c r="D831" i="5"/>
  <c r="K831" i="5" s="1" a="1"/>
  <c r="K831" i="5" s="1"/>
  <c r="D832" i="5"/>
  <c r="K832" i="5" s="1" a="1"/>
  <c r="K832" i="5" s="1"/>
  <c r="D833" i="5"/>
  <c r="K833" i="5" s="1" a="1"/>
  <c r="K833" i="5" s="1"/>
  <c r="D834" i="5"/>
  <c r="K834" i="5" s="1" a="1"/>
  <c r="K834" i="5" s="1"/>
  <c r="D835" i="5"/>
  <c r="K835" i="5" s="1" a="1"/>
  <c r="K835" i="5" s="1"/>
  <c r="D836" i="5"/>
  <c r="K836" i="5" s="1" a="1"/>
  <c r="K836" i="5" s="1"/>
  <c r="D837" i="5"/>
  <c r="K837" i="5" s="1" a="1"/>
  <c r="K837" i="5" s="1"/>
  <c r="D838" i="5"/>
  <c r="K838" i="5" s="1" a="1"/>
  <c r="K838" i="5" s="1"/>
  <c r="D839" i="5"/>
  <c r="K839" i="5" s="1" a="1"/>
  <c r="K839" i="5" s="1"/>
  <c r="D840" i="5"/>
  <c r="K840" i="5" s="1" a="1"/>
  <c r="K840" i="5" s="1"/>
  <c r="D841" i="5"/>
  <c r="K841" i="5" s="1" a="1"/>
  <c r="K841" i="5" s="1"/>
  <c r="D842" i="5"/>
  <c r="K842" i="5" s="1" a="1"/>
  <c r="K842" i="5" s="1"/>
  <c r="D843" i="5"/>
  <c r="K843" i="5" s="1" a="1"/>
  <c r="K843" i="5" s="1"/>
  <c r="D844" i="5"/>
  <c r="K844" i="5" s="1" a="1"/>
  <c r="K844" i="5" s="1"/>
  <c r="D845" i="5"/>
  <c r="K845" i="5" s="1" a="1"/>
  <c r="K845" i="5" s="1"/>
  <c r="D846" i="5"/>
  <c r="K846" i="5" s="1" a="1"/>
  <c r="K846" i="5" s="1"/>
  <c r="D847" i="5"/>
  <c r="K847" i="5" s="1" a="1"/>
  <c r="K847" i="5" s="1"/>
  <c r="D848" i="5"/>
  <c r="K848" i="5" s="1" a="1"/>
  <c r="K848" i="5" s="1"/>
  <c r="D849" i="5"/>
  <c r="K849" i="5" s="1" a="1"/>
  <c r="K849" i="5" s="1"/>
  <c r="D850" i="5"/>
  <c r="K850" i="5" s="1" a="1"/>
  <c r="K850" i="5" s="1"/>
  <c r="D851" i="5"/>
  <c r="K851" i="5" s="1" a="1"/>
  <c r="K851" i="5" s="1"/>
  <c r="D852" i="5"/>
  <c r="K852" i="5" s="1" a="1"/>
  <c r="K852" i="5" s="1"/>
  <c r="D853" i="5"/>
  <c r="K853" i="5" s="1" a="1"/>
  <c r="K853" i="5" s="1"/>
  <c r="D854" i="5"/>
  <c r="K854" i="5" s="1" a="1"/>
  <c r="K854" i="5" s="1"/>
  <c r="D855" i="5"/>
  <c r="K855" i="5" s="1" a="1"/>
  <c r="K855" i="5" s="1"/>
  <c r="D856" i="5"/>
  <c r="K856" i="5" s="1" a="1"/>
  <c r="K856" i="5" s="1"/>
  <c r="D857" i="5"/>
  <c r="K857" i="5" s="1" a="1"/>
  <c r="K857" i="5" s="1"/>
  <c r="D858" i="5"/>
  <c r="K858" i="5" s="1" a="1"/>
  <c r="K858" i="5" s="1"/>
  <c r="D859" i="5"/>
  <c r="K859" i="5" s="1" a="1"/>
  <c r="K859" i="5" s="1"/>
  <c r="D860" i="5"/>
  <c r="K860" i="5" s="1" a="1"/>
  <c r="K860" i="5" s="1"/>
  <c r="D861" i="5"/>
  <c r="K861" i="5" s="1" a="1"/>
  <c r="K861" i="5" s="1"/>
  <c r="D862" i="5"/>
  <c r="K862" i="5" s="1" a="1"/>
  <c r="K862" i="5" s="1"/>
  <c r="D863" i="5"/>
  <c r="K863" i="5" s="1" a="1"/>
  <c r="K863" i="5" s="1"/>
  <c r="D864" i="5"/>
  <c r="K864" i="5" s="1" a="1"/>
  <c r="K864" i="5" s="1"/>
  <c r="D865" i="5"/>
  <c r="K865" i="5" s="1" a="1"/>
  <c r="K865" i="5" s="1"/>
  <c r="D866" i="5"/>
  <c r="K866" i="5" s="1" a="1"/>
  <c r="K866" i="5" s="1"/>
  <c r="D867" i="5"/>
  <c r="K867" i="5" s="1" a="1"/>
  <c r="K867" i="5" s="1"/>
  <c r="D868" i="5"/>
  <c r="K868" i="5" s="1" a="1"/>
  <c r="K868" i="5" s="1"/>
  <c r="D869" i="5"/>
  <c r="K869" i="5" s="1" a="1"/>
  <c r="K869" i="5" s="1"/>
  <c r="D870" i="5"/>
  <c r="K870" i="5" s="1" a="1"/>
  <c r="K870" i="5" s="1"/>
  <c r="D871" i="5"/>
  <c r="K871" i="5" s="1" a="1"/>
  <c r="K871" i="5" s="1"/>
  <c r="D872" i="5"/>
  <c r="K872" i="5" s="1" a="1"/>
  <c r="K872" i="5" s="1"/>
  <c r="D873" i="5"/>
  <c r="K873" i="5" s="1" a="1"/>
  <c r="K873" i="5" s="1"/>
  <c r="D874" i="5"/>
  <c r="K874" i="5" s="1" a="1"/>
  <c r="K874" i="5" s="1"/>
  <c r="D875" i="5"/>
  <c r="K875" i="5" s="1" a="1"/>
  <c r="K875" i="5" s="1"/>
  <c r="D876" i="5"/>
  <c r="K876" i="5" s="1" a="1"/>
  <c r="K876" i="5" s="1"/>
  <c r="D877" i="5"/>
  <c r="K877" i="5" s="1" a="1"/>
  <c r="K877" i="5" s="1"/>
  <c r="D878" i="5"/>
  <c r="K878" i="5" s="1" a="1"/>
  <c r="K878" i="5" s="1"/>
  <c r="D879" i="5"/>
  <c r="K879" i="5" s="1" a="1"/>
  <c r="K879" i="5" s="1"/>
  <c r="D880" i="5"/>
  <c r="K880" i="5" s="1" a="1"/>
  <c r="K880" i="5" s="1"/>
  <c r="D881" i="5"/>
  <c r="K881" i="5" s="1" a="1"/>
  <c r="K881" i="5" s="1"/>
  <c r="D882" i="5"/>
  <c r="K882" i="5" s="1" a="1"/>
  <c r="K882" i="5" s="1"/>
  <c r="D883" i="5"/>
  <c r="K883" i="5" s="1" a="1"/>
  <c r="K883" i="5" s="1"/>
  <c r="D884" i="5"/>
  <c r="K884" i="5" s="1" a="1"/>
  <c r="K884" i="5" s="1"/>
  <c r="D885" i="5"/>
  <c r="K885" i="5" s="1" a="1"/>
  <c r="K885" i="5" s="1"/>
  <c r="D886" i="5"/>
  <c r="K886" i="5" s="1" a="1"/>
  <c r="K886" i="5" s="1"/>
  <c r="D887" i="5"/>
  <c r="K887" i="5" s="1" a="1"/>
  <c r="K887" i="5" s="1"/>
  <c r="D888" i="5"/>
  <c r="K888" i="5" s="1" a="1"/>
  <c r="K888" i="5" s="1"/>
  <c r="D889" i="5"/>
  <c r="K889" i="5" s="1" a="1"/>
  <c r="K889" i="5" s="1"/>
  <c r="D890" i="5"/>
  <c r="K890" i="5" s="1" a="1"/>
  <c r="K890" i="5" s="1"/>
  <c r="D891" i="5"/>
  <c r="K891" i="5" s="1" a="1"/>
  <c r="K891" i="5" s="1"/>
  <c r="D892" i="5"/>
  <c r="K892" i="5" s="1" a="1"/>
  <c r="K892" i="5" s="1"/>
  <c r="D893" i="5"/>
  <c r="K893" i="5" s="1" a="1"/>
  <c r="K893" i="5" s="1"/>
  <c r="D894" i="5"/>
  <c r="K894" i="5" s="1" a="1"/>
  <c r="K894" i="5" s="1"/>
  <c r="D895" i="5"/>
  <c r="K895" i="5" s="1" a="1"/>
  <c r="K895" i="5" s="1"/>
  <c r="D896" i="5"/>
  <c r="K896" i="5" s="1" a="1"/>
  <c r="K896" i="5" s="1"/>
  <c r="D897" i="5"/>
  <c r="K897" i="5" s="1" a="1"/>
  <c r="K897" i="5" s="1"/>
  <c r="D898" i="5"/>
  <c r="K898" i="5" s="1" a="1"/>
  <c r="K898" i="5" s="1"/>
  <c r="D899" i="5"/>
  <c r="K899" i="5" s="1" a="1"/>
  <c r="K899" i="5" s="1"/>
  <c r="D900" i="5"/>
  <c r="K900" i="5" s="1" a="1"/>
  <c r="K900" i="5" s="1"/>
  <c r="D901" i="5"/>
  <c r="K901" i="5" s="1" a="1"/>
  <c r="K901" i="5" s="1"/>
  <c r="D902" i="5"/>
  <c r="K902" i="5" s="1" a="1"/>
  <c r="K902" i="5" s="1"/>
  <c r="D903" i="5"/>
  <c r="K903" i="5" s="1" a="1"/>
  <c r="K903" i="5" s="1"/>
  <c r="D904" i="5"/>
  <c r="K904" i="5" s="1" a="1"/>
  <c r="K904" i="5" s="1"/>
  <c r="D905" i="5"/>
  <c r="K905" i="5" s="1" a="1"/>
  <c r="K905" i="5" s="1"/>
  <c r="D906" i="5"/>
  <c r="K906" i="5" s="1" a="1"/>
  <c r="K906" i="5" s="1"/>
  <c r="D907" i="5"/>
  <c r="K907" i="5" s="1" a="1"/>
  <c r="K907" i="5" s="1"/>
  <c r="D908" i="5"/>
  <c r="K908" i="5" s="1" a="1"/>
  <c r="K908" i="5" s="1"/>
  <c r="D909" i="5"/>
  <c r="K909" i="5" s="1" a="1"/>
  <c r="K909" i="5" s="1"/>
  <c r="D910" i="5"/>
  <c r="K910" i="5" s="1" a="1"/>
  <c r="K910" i="5" s="1"/>
  <c r="D911" i="5"/>
  <c r="K911" i="5" s="1" a="1"/>
  <c r="K911" i="5" s="1"/>
  <c r="D912" i="5"/>
  <c r="K912" i="5" s="1" a="1"/>
  <c r="K912" i="5" s="1"/>
  <c r="D913" i="5"/>
  <c r="K913" i="5" s="1" a="1"/>
  <c r="K913" i="5" s="1"/>
  <c r="D914" i="5"/>
  <c r="K914" i="5" s="1" a="1"/>
  <c r="K914" i="5" s="1"/>
  <c r="D915" i="5"/>
  <c r="K915" i="5" s="1" a="1"/>
  <c r="K915" i="5" s="1"/>
  <c r="D916" i="5"/>
  <c r="K916" i="5" s="1" a="1"/>
  <c r="K916" i="5" s="1"/>
  <c r="D917" i="5"/>
  <c r="K917" i="5" s="1" a="1"/>
  <c r="K917" i="5" s="1"/>
  <c r="D918" i="5"/>
  <c r="K918" i="5" s="1" a="1"/>
  <c r="K918" i="5" s="1"/>
  <c r="D919" i="5"/>
  <c r="K919" i="5" s="1" a="1"/>
  <c r="K919" i="5" s="1"/>
  <c r="D920" i="5"/>
  <c r="K920" i="5" s="1" a="1"/>
  <c r="K920" i="5" s="1"/>
  <c r="D921" i="5"/>
  <c r="K921" i="5" s="1" a="1"/>
  <c r="K921" i="5" s="1"/>
  <c r="D922" i="5"/>
  <c r="K922" i="5" s="1" a="1"/>
  <c r="K922" i="5" s="1"/>
  <c r="D923" i="5"/>
  <c r="K923" i="5" s="1" a="1"/>
  <c r="K923" i="5" s="1"/>
  <c r="D924" i="5"/>
  <c r="K924" i="5" s="1" a="1"/>
  <c r="K924" i="5" s="1"/>
  <c r="D925" i="5"/>
  <c r="K925" i="5" s="1" a="1"/>
  <c r="K925" i="5" s="1"/>
  <c r="D926" i="5"/>
  <c r="K926" i="5" s="1" a="1"/>
  <c r="K926" i="5" s="1"/>
  <c r="D927" i="5"/>
  <c r="K927" i="5" s="1" a="1"/>
  <c r="K927" i="5" s="1"/>
  <c r="D928" i="5"/>
  <c r="K928" i="5" s="1" a="1"/>
  <c r="K928" i="5" s="1"/>
  <c r="D929" i="5"/>
  <c r="K929" i="5" s="1" a="1"/>
  <c r="K929" i="5" s="1"/>
  <c r="D930" i="5"/>
  <c r="K930" i="5" s="1" a="1"/>
  <c r="K930" i="5" s="1"/>
  <c r="D931" i="5"/>
  <c r="K931" i="5" s="1" a="1"/>
  <c r="K931" i="5" s="1"/>
  <c r="D932" i="5"/>
  <c r="K932" i="5" s="1" a="1"/>
  <c r="K932" i="5" s="1"/>
  <c r="D933" i="5"/>
  <c r="K933" i="5" s="1" a="1"/>
  <c r="K933" i="5" s="1"/>
  <c r="D934" i="5"/>
  <c r="K934" i="5" s="1" a="1"/>
  <c r="K934" i="5" s="1"/>
  <c r="D935" i="5"/>
  <c r="K935" i="5" s="1" a="1"/>
  <c r="K935" i="5" s="1"/>
  <c r="D936" i="5"/>
  <c r="K936" i="5" s="1" a="1"/>
  <c r="K936" i="5" s="1"/>
  <c r="D937" i="5"/>
  <c r="K937" i="5" s="1" a="1"/>
  <c r="K937" i="5" s="1"/>
  <c r="D938" i="5"/>
  <c r="K938" i="5" s="1" a="1"/>
  <c r="K938" i="5" s="1"/>
  <c r="D939" i="5"/>
  <c r="K939" i="5" s="1" a="1"/>
  <c r="K939" i="5" s="1"/>
  <c r="D940" i="5"/>
  <c r="K940" i="5" s="1" a="1"/>
  <c r="K940" i="5" s="1"/>
  <c r="D941" i="5"/>
  <c r="K941" i="5" s="1" a="1"/>
  <c r="K941" i="5" s="1"/>
  <c r="D942" i="5"/>
  <c r="K942" i="5" s="1" a="1"/>
  <c r="K942" i="5" s="1"/>
  <c r="D943" i="5"/>
  <c r="K943" i="5" s="1" a="1"/>
  <c r="K943" i="5" s="1"/>
  <c r="D944" i="5"/>
  <c r="K944" i="5" s="1" a="1"/>
  <c r="K944" i="5" s="1"/>
  <c r="D945" i="5"/>
  <c r="K945" i="5" s="1" a="1"/>
  <c r="K945" i="5" s="1"/>
  <c r="D946" i="5"/>
  <c r="K946" i="5" s="1" a="1"/>
  <c r="K946" i="5" s="1"/>
  <c r="D947" i="5"/>
  <c r="K947" i="5" s="1" a="1"/>
  <c r="K947" i="5" s="1"/>
  <c r="D948" i="5"/>
  <c r="K948" i="5" s="1" a="1"/>
  <c r="K948" i="5" s="1"/>
  <c r="D949" i="5"/>
  <c r="K949" i="5" s="1" a="1"/>
  <c r="K949" i="5" s="1"/>
  <c r="D950" i="5"/>
  <c r="K950" i="5" s="1" a="1"/>
  <c r="K950" i="5" s="1"/>
  <c r="D951" i="5"/>
  <c r="K951" i="5" s="1" a="1"/>
  <c r="K951" i="5" s="1"/>
  <c r="D952" i="5"/>
  <c r="K952" i="5" s="1" a="1"/>
  <c r="K952" i="5" s="1"/>
  <c r="D953" i="5"/>
  <c r="K953" i="5" s="1" a="1"/>
  <c r="K953" i="5" s="1"/>
  <c r="D954" i="5"/>
  <c r="K954" i="5" s="1" a="1"/>
  <c r="K954" i="5" s="1"/>
  <c r="D955" i="5"/>
  <c r="K955" i="5" s="1" a="1"/>
  <c r="K955" i="5" s="1"/>
  <c r="D956" i="5"/>
  <c r="K956" i="5" s="1" a="1"/>
  <c r="K956" i="5" s="1"/>
  <c r="D957" i="5"/>
  <c r="K957" i="5" s="1" a="1"/>
  <c r="K957" i="5" s="1"/>
  <c r="D958" i="5"/>
  <c r="K958" i="5" s="1" a="1"/>
  <c r="K958" i="5" s="1"/>
  <c r="D959" i="5"/>
  <c r="K959" i="5" s="1" a="1"/>
  <c r="K959" i="5" s="1"/>
  <c r="D960" i="5"/>
  <c r="K960" i="5" s="1" a="1"/>
  <c r="K960" i="5" s="1"/>
  <c r="D961" i="5"/>
  <c r="K961" i="5" s="1" a="1"/>
  <c r="K961" i="5" s="1"/>
  <c r="D962" i="5"/>
  <c r="K962" i="5" s="1" a="1"/>
  <c r="K962" i="5" s="1"/>
  <c r="D963" i="5"/>
  <c r="K963" i="5" s="1" a="1"/>
  <c r="K963" i="5" s="1"/>
  <c r="D964" i="5"/>
  <c r="K964" i="5" s="1" a="1"/>
  <c r="K964" i="5" s="1"/>
  <c r="D965" i="5"/>
  <c r="K965" i="5" s="1" a="1"/>
  <c r="K965" i="5" s="1"/>
  <c r="D966" i="5"/>
  <c r="K966" i="5" s="1" a="1"/>
  <c r="K966" i="5" s="1"/>
  <c r="D967" i="5"/>
  <c r="K967" i="5" s="1" a="1"/>
  <c r="K967" i="5" s="1"/>
  <c r="D968" i="5"/>
  <c r="K968" i="5" s="1" a="1"/>
  <c r="K968" i="5" s="1"/>
  <c r="D969" i="5"/>
  <c r="K969" i="5" s="1" a="1"/>
  <c r="K969" i="5" s="1"/>
  <c r="D970" i="5"/>
  <c r="K970" i="5" s="1" a="1"/>
  <c r="K970" i="5" s="1"/>
  <c r="D971" i="5"/>
  <c r="K971" i="5" s="1" a="1"/>
  <c r="K971" i="5" s="1"/>
  <c r="D972" i="5"/>
  <c r="K972" i="5" s="1" a="1"/>
  <c r="K972" i="5" s="1"/>
  <c r="D973" i="5"/>
  <c r="K973" i="5" s="1" a="1"/>
  <c r="K973" i="5" s="1"/>
  <c r="D974" i="5"/>
  <c r="K974" i="5" s="1" a="1"/>
  <c r="K974" i="5" s="1"/>
  <c r="D975" i="5"/>
  <c r="K975" i="5" s="1" a="1"/>
  <c r="K975" i="5" s="1"/>
  <c r="D976" i="5"/>
  <c r="K976" i="5" s="1" a="1"/>
  <c r="K976" i="5" s="1"/>
  <c r="D977" i="5"/>
  <c r="K977" i="5" s="1" a="1"/>
  <c r="K977" i="5" s="1"/>
  <c r="D978" i="5"/>
  <c r="K978" i="5" s="1" a="1"/>
  <c r="K978" i="5" s="1"/>
  <c r="D979" i="5"/>
  <c r="K979" i="5" s="1" a="1"/>
  <c r="K979" i="5" s="1"/>
  <c r="D980" i="5"/>
  <c r="K980" i="5" s="1" a="1"/>
  <c r="K980" i="5" s="1"/>
  <c r="D981" i="5"/>
  <c r="K981" i="5" s="1" a="1"/>
  <c r="K981" i="5" s="1"/>
  <c r="D982" i="5"/>
  <c r="K982" i="5" s="1" a="1"/>
  <c r="K982" i="5" s="1"/>
  <c r="D983" i="5"/>
  <c r="K983" i="5" s="1" a="1"/>
  <c r="K983" i="5" s="1"/>
  <c r="D984" i="5"/>
  <c r="K984" i="5" s="1" a="1"/>
  <c r="K984" i="5" s="1"/>
  <c r="D985" i="5"/>
  <c r="K985" i="5" s="1" a="1"/>
  <c r="K985" i="5" s="1"/>
  <c r="D986" i="5"/>
  <c r="K986" i="5" s="1" a="1"/>
  <c r="K986" i="5" s="1"/>
  <c r="D987" i="5"/>
  <c r="K987" i="5" s="1" a="1"/>
  <c r="K987" i="5" s="1"/>
  <c r="D988" i="5"/>
  <c r="K988" i="5" s="1" a="1"/>
  <c r="K988" i="5" s="1"/>
  <c r="D989" i="5"/>
  <c r="K989" i="5" s="1" a="1"/>
  <c r="K989" i="5" s="1"/>
  <c r="D990" i="5"/>
  <c r="K990" i="5" s="1" a="1"/>
  <c r="K990" i="5" s="1"/>
  <c r="D991" i="5"/>
  <c r="K991" i="5" s="1" a="1"/>
  <c r="K991" i="5" s="1"/>
  <c r="D992" i="5"/>
  <c r="K992" i="5" s="1" a="1"/>
  <c r="K992" i="5" s="1"/>
  <c r="D993" i="5"/>
  <c r="K993" i="5" s="1" a="1"/>
  <c r="K993" i="5" s="1"/>
  <c r="D994" i="5"/>
  <c r="K994" i="5" s="1" a="1"/>
  <c r="K994" i="5" s="1"/>
  <c r="D995" i="5"/>
  <c r="K995" i="5" s="1" a="1"/>
  <c r="K995" i="5" s="1"/>
  <c r="D996" i="5"/>
  <c r="K996" i="5" s="1" a="1"/>
  <c r="K996" i="5" s="1"/>
  <c r="D997" i="5"/>
  <c r="K997" i="5" s="1" a="1"/>
  <c r="K997" i="5" s="1"/>
  <c r="D998" i="5"/>
  <c r="K998" i="5" s="1" a="1"/>
  <c r="K998" i="5" s="1"/>
  <c r="D999" i="5"/>
  <c r="K999" i="5" s="1" a="1"/>
  <c r="K999" i="5" s="1"/>
  <c r="D1000" i="5"/>
  <c r="K1000" i="5" s="1" a="1"/>
  <c r="K1000" i="5" s="1"/>
  <c r="D1001" i="5"/>
  <c r="K1001" i="5" s="1" a="1"/>
  <c r="K1001" i="5" s="1"/>
  <c r="D1002" i="5"/>
  <c r="K1002" i="5" s="1" a="1"/>
  <c r="K1002" i="5" s="1"/>
  <c r="D1003" i="5"/>
  <c r="K1003" i="5" s="1" a="1"/>
  <c r="K1003" i="5" s="1"/>
  <c r="D1004" i="5"/>
  <c r="K1004" i="5" s="1" a="1"/>
  <c r="K1004" i="5" s="1"/>
  <c r="D1005" i="5"/>
  <c r="K1005" i="5" s="1" a="1"/>
  <c r="K1005" i="5" s="1"/>
  <c r="D1006" i="5"/>
  <c r="K1006" i="5" s="1" a="1"/>
  <c r="K1006" i="5" s="1"/>
  <c r="D1007" i="5"/>
  <c r="K1007" i="5" s="1" a="1"/>
  <c r="K1007" i="5" s="1"/>
  <c r="D1008" i="5"/>
  <c r="K1008" i="5" s="1" a="1"/>
  <c r="K1008" i="5" s="1"/>
  <c r="D1009" i="5"/>
  <c r="K1009" i="5" s="1" a="1"/>
  <c r="K1009" i="5" s="1"/>
  <c r="D1010" i="5"/>
  <c r="K1010" i="5" s="1" a="1"/>
  <c r="K1010" i="5" s="1"/>
  <c r="D1011" i="5"/>
  <c r="K1011" i="5" s="1" a="1"/>
  <c r="K1011" i="5" s="1"/>
  <c r="D1012" i="5"/>
  <c r="K1012" i="5" s="1" a="1"/>
  <c r="K1012" i="5" s="1"/>
  <c r="D1013" i="5"/>
  <c r="K1013" i="5" s="1" a="1"/>
  <c r="K1013" i="5" s="1"/>
  <c r="D1014" i="5"/>
  <c r="K1014" i="5" s="1" a="1"/>
  <c r="K1014" i="5" s="1"/>
  <c r="D1015" i="5"/>
  <c r="K1015" i="5" s="1" a="1"/>
  <c r="K1015" i="5" s="1"/>
  <c r="D1016" i="5"/>
  <c r="K1016" i="5" s="1" a="1"/>
  <c r="K1016" i="5" s="1"/>
  <c r="D1017" i="5"/>
  <c r="K1017" i="5" s="1" a="1"/>
  <c r="K1017" i="5" s="1"/>
  <c r="D1018" i="5"/>
  <c r="K1018" i="5" s="1" a="1"/>
  <c r="K1018" i="5" s="1"/>
  <c r="D1019" i="5"/>
  <c r="K1019" i="5" s="1" a="1"/>
  <c r="K1019" i="5" s="1"/>
  <c r="D1020" i="5"/>
  <c r="K1020" i="5" s="1" a="1"/>
  <c r="K1020" i="5" s="1"/>
  <c r="D1021" i="5"/>
  <c r="K1021" i="5" s="1" a="1"/>
  <c r="K1021" i="5" s="1"/>
  <c r="D1022" i="5"/>
  <c r="K1022" i="5" s="1" a="1"/>
  <c r="K1022" i="5" s="1"/>
  <c r="D1023" i="5"/>
  <c r="K1023" i="5" s="1" a="1"/>
  <c r="K1023" i="5" s="1"/>
  <c r="D1024" i="5"/>
  <c r="K1024" i="5" s="1" a="1"/>
  <c r="K1024" i="5" s="1"/>
  <c r="D1025" i="5"/>
  <c r="K1025" i="5" s="1" a="1"/>
  <c r="K1025" i="5" s="1"/>
  <c r="D1026" i="5"/>
  <c r="K1026" i="5" s="1" a="1"/>
  <c r="K1026" i="5" s="1"/>
  <c r="D1027" i="5"/>
  <c r="K1027" i="5" s="1" a="1"/>
  <c r="K1027" i="5" s="1"/>
  <c r="D1028" i="5"/>
  <c r="K1028" i="5" s="1" a="1"/>
  <c r="K1028" i="5" s="1"/>
  <c r="D1029" i="5"/>
  <c r="K1029" i="5" s="1" a="1"/>
  <c r="K1029" i="5" s="1"/>
  <c r="D1030" i="5"/>
  <c r="K1030" i="5" s="1" a="1"/>
  <c r="K1030" i="5" s="1"/>
  <c r="D1031" i="5"/>
  <c r="K1031" i="5" s="1" a="1"/>
  <c r="K1031" i="5" s="1"/>
  <c r="D1032" i="5"/>
  <c r="K1032" i="5" s="1" a="1"/>
  <c r="K1032" i="5" s="1"/>
  <c r="D1033" i="5"/>
  <c r="K1033" i="5" s="1" a="1"/>
  <c r="K1033" i="5" s="1"/>
  <c r="D1034" i="5"/>
  <c r="K1034" i="5" s="1" a="1"/>
  <c r="K1034" i="5" s="1"/>
  <c r="D1035" i="5"/>
  <c r="K1035" i="5" s="1" a="1"/>
  <c r="K1035" i="5" s="1"/>
  <c r="D1036" i="5"/>
  <c r="K1036" i="5" s="1" a="1"/>
  <c r="K1036" i="5" s="1"/>
  <c r="D1037" i="5"/>
  <c r="K1037" i="5" s="1" a="1"/>
  <c r="K1037" i="5" s="1"/>
  <c r="D1038" i="5"/>
  <c r="K1038" i="5" s="1" a="1"/>
  <c r="K1038" i="5" s="1"/>
  <c r="D1039" i="5"/>
  <c r="K1039" i="5" s="1" a="1"/>
  <c r="K1039" i="5" s="1"/>
  <c r="D1040" i="5"/>
  <c r="K1040" i="5" s="1" a="1"/>
  <c r="K1040" i="5" s="1"/>
  <c r="D1041" i="5"/>
  <c r="K1041" i="5" s="1" a="1"/>
  <c r="K1041" i="5" s="1"/>
  <c r="D1042" i="5"/>
  <c r="K1042" i="5" s="1" a="1"/>
  <c r="K1042" i="5" s="1"/>
  <c r="D1043" i="5"/>
  <c r="K1043" i="5" s="1" a="1"/>
  <c r="K1043" i="5" s="1"/>
  <c r="D1044" i="5"/>
  <c r="K1044" i="5" s="1" a="1"/>
  <c r="K1044" i="5" s="1"/>
  <c r="D1045" i="5"/>
  <c r="K1045" i="5" s="1" a="1"/>
  <c r="K1045" i="5" s="1"/>
  <c r="D1046" i="5"/>
  <c r="K1046" i="5" s="1" a="1"/>
  <c r="K1046" i="5" s="1"/>
  <c r="D1047" i="5"/>
  <c r="K1047" i="5" s="1" a="1"/>
  <c r="K1047" i="5" s="1"/>
  <c r="D1048" i="5"/>
  <c r="K1048" i="5" s="1" a="1"/>
  <c r="K1048" i="5" s="1"/>
  <c r="D1049" i="5"/>
  <c r="K1049" i="5" s="1" a="1"/>
  <c r="K1049" i="5" s="1"/>
  <c r="D1050" i="5"/>
  <c r="K1050" i="5" s="1" a="1"/>
  <c r="K1050" i="5" s="1"/>
  <c r="D1051" i="5"/>
  <c r="K1051" i="5" s="1" a="1"/>
  <c r="K1051" i="5" s="1"/>
  <c r="D1052" i="5"/>
  <c r="K1052" i="5" s="1" a="1"/>
  <c r="K1052" i="5" s="1"/>
  <c r="D1053" i="5"/>
  <c r="K1053" i="5" s="1" a="1"/>
  <c r="K1053" i="5" s="1"/>
  <c r="D1054" i="5"/>
  <c r="K1054" i="5" s="1" a="1"/>
  <c r="K1054" i="5" s="1"/>
  <c r="D1055" i="5"/>
  <c r="K1055" i="5" s="1" a="1"/>
  <c r="K1055" i="5" s="1"/>
  <c r="D1056" i="5"/>
  <c r="K1056" i="5" s="1" a="1"/>
  <c r="K1056" i="5" s="1"/>
  <c r="D1057" i="5"/>
  <c r="K1057" i="5" s="1" a="1"/>
  <c r="K1057" i="5" s="1"/>
  <c r="D1058" i="5"/>
  <c r="K1058" i="5" s="1" a="1"/>
  <c r="K1058" i="5" s="1"/>
  <c r="D1059" i="5"/>
  <c r="K1059" i="5" s="1" a="1"/>
  <c r="K1059" i="5" s="1"/>
  <c r="D1060" i="5"/>
  <c r="K1060" i="5" s="1" a="1"/>
  <c r="K1060" i="5" s="1"/>
  <c r="D1061" i="5"/>
  <c r="K1061" i="5" s="1" a="1"/>
  <c r="K1061" i="5" s="1"/>
  <c r="D1062" i="5"/>
  <c r="K1062" i="5" s="1" a="1"/>
  <c r="K1062" i="5" s="1"/>
  <c r="D1063" i="5"/>
  <c r="K1063" i="5" s="1" a="1"/>
  <c r="K1063" i="5" s="1"/>
  <c r="D1064" i="5"/>
  <c r="K1064" i="5" s="1" a="1"/>
  <c r="K1064" i="5" s="1"/>
  <c r="D1065" i="5"/>
  <c r="K1065" i="5" s="1" a="1"/>
  <c r="K1065" i="5" s="1"/>
  <c r="D1066" i="5"/>
  <c r="K1066" i="5" s="1" a="1"/>
  <c r="K1066" i="5" s="1"/>
  <c r="D1067" i="5"/>
  <c r="K1067" i="5" s="1" a="1"/>
  <c r="K1067" i="5" s="1"/>
  <c r="D1068" i="5"/>
  <c r="K1068" i="5" s="1" a="1"/>
  <c r="K1068" i="5" s="1"/>
  <c r="D1069" i="5"/>
  <c r="K1069" i="5" s="1" a="1"/>
  <c r="K1069" i="5" s="1"/>
  <c r="D1070" i="5"/>
  <c r="K1070" i="5" s="1" a="1"/>
  <c r="K1070" i="5" s="1"/>
  <c r="D1071" i="5"/>
  <c r="K1071" i="5" s="1" a="1"/>
  <c r="K1071" i="5" s="1"/>
  <c r="D1072" i="5"/>
  <c r="K1072" i="5" s="1" a="1"/>
  <c r="K1072" i="5" s="1"/>
  <c r="D1073" i="5"/>
  <c r="K1073" i="5" s="1" a="1"/>
  <c r="K1073" i="5" s="1"/>
  <c r="D1074" i="5"/>
  <c r="K1074" i="5" s="1" a="1"/>
  <c r="K1074" i="5" s="1"/>
  <c r="D1075" i="5"/>
  <c r="K1075" i="5" s="1" a="1"/>
  <c r="K1075" i="5" s="1"/>
  <c r="D1076" i="5"/>
  <c r="K1076" i="5" s="1" a="1"/>
  <c r="K1076" i="5" s="1"/>
  <c r="D1077" i="5"/>
  <c r="K1077" i="5" s="1" a="1"/>
  <c r="K1077" i="5" s="1"/>
  <c r="D1078" i="5"/>
  <c r="K1078" i="5" s="1" a="1"/>
  <c r="K1078" i="5" s="1"/>
  <c r="D1079" i="5"/>
  <c r="K1079" i="5" s="1" a="1"/>
  <c r="K1079" i="5" s="1"/>
  <c r="D1080" i="5"/>
  <c r="K1080" i="5" s="1" a="1"/>
  <c r="K1080" i="5" s="1"/>
  <c r="D1081" i="5"/>
  <c r="K1081" i="5" s="1" a="1"/>
  <c r="K1081" i="5" s="1"/>
  <c r="D1082" i="5"/>
  <c r="K1082" i="5" s="1" a="1"/>
  <c r="K1082" i="5" s="1"/>
  <c r="D1083" i="5"/>
  <c r="K1083" i="5" s="1" a="1"/>
  <c r="K1083" i="5" s="1"/>
  <c r="D1084" i="5"/>
  <c r="K1084" i="5" s="1" a="1"/>
  <c r="K1084" i="5" s="1"/>
  <c r="D1085" i="5"/>
  <c r="K1085" i="5" s="1" a="1"/>
  <c r="K1085" i="5" s="1"/>
  <c r="D1086" i="5"/>
  <c r="K1086" i="5" s="1" a="1"/>
  <c r="K1086" i="5" s="1"/>
  <c r="D1087" i="5"/>
  <c r="K1087" i="5" s="1" a="1"/>
  <c r="K1087" i="5" s="1"/>
  <c r="D1088" i="5"/>
  <c r="K1088" i="5" s="1" a="1"/>
  <c r="K1088" i="5" s="1"/>
  <c r="D1089" i="5"/>
  <c r="K1089" i="5" s="1" a="1"/>
  <c r="K1089" i="5" s="1"/>
  <c r="D1090" i="5"/>
  <c r="K1090" i="5" s="1" a="1"/>
  <c r="K1090" i="5" s="1"/>
  <c r="D1091" i="5"/>
  <c r="K1091" i="5" s="1" a="1"/>
  <c r="K1091" i="5" s="1"/>
  <c r="D1092" i="5"/>
  <c r="K1092" i="5" s="1" a="1"/>
  <c r="K1092" i="5" s="1"/>
  <c r="D1093" i="5"/>
  <c r="K1093" i="5" s="1" a="1"/>
  <c r="K1093" i="5" s="1"/>
  <c r="D1094" i="5"/>
  <c r="K1094" i="5" s="1" a="1"/>
  <c r="K1094" i="5" s="1"/>
  <c r="D1095" i="5"/>
  <c r="K1095" i="5" s="1" a="1"/>
  <c r="K1095" i="5" s="1"/>
  <c r="D1096" i="5"/>
  <c r="K1096" i="5" s="1" a="1"/>
  <c r="K1096" i="5" s="1"/>
  <c r="D1097" i="5"/>
  <c r="K1097" i="5" s="1" a="1"/>
  <c r="K1097" i="5" s="1"/>
  <c r="D1098" i="5"/>
  <c r="K1098" i="5" s="1" a="1"/>
  <c r="K1098" i="5" s="1"/>
  <c r="D1099" i="5"/>
  <c r="K1099" i="5" s="1" a="1"/>
  <c r="K1099" i="5" s="1"/>
  <c r="D1100" i="5"/>
  <c r="K1100" i="5" s="1" a="1"/>
  <c r="K1100" i="5" s="1"/>
  <c r="D1101" i="5"/>
  <c r="K1101" i="5" s="1" a="1"/>
  <c r="K1101" i="5" s="1"/>
  <c r="D1102" i="5"/>
  <c r="K1102" i="5" s="1" a="1"/>
  <c r="K1102" i="5" s="1"/>
  <c r="D1103" i="5"/>
  <c r="K1103" i="5" s="1" a="1"/>
  <c r="K1103" i="5" s="1"/>
  <c r="D1104" i="5"/>
  <c r="K1104" i="5" s="1" a="1"/>
  <c r="K1104" i="5" s="1"/>
  <c r="D1105" i="5"/>
  <c r="K1105" i="5" s="1" a="1"/>
  <c r="K1105" i="5" s="1"/>
  <c r="D1106" i="5"/>
  <c r="K1106" i="5" s="1" a="1"/>
  <c r="K1106" i="5" s="1"/>
  <c r="D1107" i="5"/>
  <c r="K1107" i="5" s="1" a="1"/>
  <c r="K1107" i="5" s="1"/>
  <c r="D1108" i="5"/>
  <c r="K1108" i="5" s="1" a="1"/>
  <c r="K1108" i="5" s="1"/>
  <c r="D1109" i="5"/>
  <c r="K1109" i="5" s="1" a="1"/>
  <c r="K1109" i="5" s="1"/>
  <c r="D1110" i="5"/>
  <c r="K1110" i="5" s="1" a="1"/>
  <c r="K1110" i="5" s="1"/>
  <c r="D1111" i="5"/>
  <c r="K1111" i="5" s="1" a="1"/>
  <c r="K1111" i="5" s="1"/>
  <c r="D1112" i="5"/>
  <c r="K1112" i="5" s="1" a="1"/>
  <c r="K1112" i="5" s="1"/>
  <c r="D1113" i="5"/>
  <c r="K1113" i="5" s="1" a="1"/>
  <c r="K1113" i="5" s="1"/>
  <c r="D1114" i="5"/>
  <c r="K1114" i="5" s="1" a="1"/>
  <c r="K1114" i="5" s="1"/>
  <c r="D1115" i="5"/>
  <c r="K1115" i="5" s="1" a="1"/>
  <c r="K1115" i="5" s="1"/>
  <c r="D1116" i="5"/>
  <c r="K1116" i="5" s="1" a="1"/>
  <c r="K1116" i="5" s="1"/>
  <c r="D1117" i="5"/>
  <c r="K1117" i="5" s="1" a="1"/>
  <c r="K1117" i="5" s="1"/>
  <c r="D1118" i="5"/>
  <c r="K1118" i="5" s="1" a="1"/>
  <c r="K1118" i="5" s="1"/>
  <c r="D1119" i="5"/>
  <c r="K1119" i="5" s="1" a="1"/>
  <c r="K1119" i="5" s="1"/>
  <c r="D1120" i="5"/>
  <c r="K1120" i="5" s="1" a="1"/>
  <c r="K1120" i="5" s="1"/>
  <c r="D1121" i="5"/>
  <c r="K1121" i="5" s="1" a="1"/>
  <c r="K1121" i="5" s="1"/>
  <c r="D1122" i="5"/>
  <c r="K1122" i="5" s="1" a="1"/>
  <c r="K1122" i="5" s="1"/>
  <c r="D1123" i="5"/>
  <c r="K1123" i="5" s="1" a="1"/>
  <c r="K1123" i="5" s="1"/>
  <c r="D1124" i="5"/>
  <c r="K1124" i="5" s="1" a="1"/>
  <c r="K1124" i="5" s="1"/>
  <c r="D1125" i="5"/>
  <c r="K1125" i="5" s="1" a="1"/>
  <c r="K1125" i="5" s="1"/>
  <c r="D1126" i="5"/>
  <c r="K1126" i="5" s="1" a="1"/>
  <c r="K1126" i="5" s="1"/>
  <c r="D1127" i="5"/>
  <c r="K1127" i="5" s="1" a="1"/>
  <c r="K1127" i="5" s="1"/>
  <c r="D1128" i="5"/>
  <c r="K1128" i="5" s="1" a="1"/>
  <c r="K1128" i="5" s="1"/>
  <c r="D1129" i="5"/>
  <c r="K1129" i="5" s="1" a="1"/>
  <c r="K1129" i="5" s="1"/>
  <c r="D1130" i="5"/>
  <c r="K1130" i="5" s="1" a="1"/>
  <c r="K1130" i="5" s="1"/>
  <c r="D1131" i="5"/>
  <c r="K1131" i="5" s="1" a="1"/>
  <c r="K1131" i="5" s="1"/>
  <c r="D1132" i="5"/>
  <c r="K1132" i="5" s="1" a="1"/>
  <c r="K1132" i="5" s="1"/>
  <c r="D1133" i="5"/>
  <c r="K1133" i="5" s="1" a="1"/>
  <c r="K1133" i="5" s="1"/>
  <c r="D1134" i="5"/>
  <c r="K1134" i="5" s="1" a="1"/>
  <c r="K1134" i="5" s="1"/>
  <c r="D1135" i="5"/>
  <c r="K1135" i="5" s="1" a="1"/>
  <c r="K1135" i="5" s="1"/>
  <c r="D1136" i="5"/>
  <c r="K1136" i="5" s="1" a="1"/>
  <c r="K1136" i="5" s="1"/>
  <c r="D1137" i="5"/>
  <c r="K1137" i="5" s="1" a="1"/>
  <c r="K1137" i="5" s="1"/>
  <c r="D1138" i="5"/>
  <c r="K1138" i="5" s="1" a="1"/>
  <c r="K1138" i="5" s="1"/>
  <c r="D1139" i="5"/>
  <c r="K1139" i="5" s="1" a="1"/>
  <c r="K1139" i="5" s="1"/>
  <c r="D1140" i="5"/>
  <c r="K1140" i="5" s="1" a="1"/>
  <c r="K1140" i="5" s="1"/>
  <c r="D1141" i="5"/>
  <c r="K1141" i="5" s="1" a="1"/>
  <c r="K1141" i="5" s="1"/>
  <c r="D1142" i="5"/>
  <c r="K1142" i="5" s="1" a="1"/>
  <c r="K1142" i="5" s="1"/>
  <c r="D1143" i="5"/>
  <c r="K1143" i="5" s="1" a="1"/>
  <c r="K1143" i="5" s="1"/>
  <c r="D1144" i="5"/>
  <c r="K1144" i="5" s="1" a="1"/>
  <c r="K1144" i="5" s="1"/>
  <c r="D1145" i="5"/>
  <c r="K1145" i="5" s="1" a="1"/>
  <c r="K1145" i="5" s="1"/>
  <c r="D1146" i="5"/>
  <c r="K1146" i="5" s="1" a="1"/>
  <c r="K1146" i="5" s="1"/>
  <c r="D1147" i="5"/>
  <c r="K1147" i="5" s="1" a="1"/>
  <c r="K1147" i="5" s="1"/>
  <c r="D1148" i="5"/>
  <c r="K1148" i="5" s="1" a="1"/>
  <c r="K1148" i="5" s="1"/>
  <c r="D1149" i="5"/>
  <c r="K1149" i="5" s="1" a="1"/>
  <c r="K1149" i="5" s="1"/>
  <c r="D1150" i="5"/>
  <c r="K1150" i="5" s="1" a="1"/>
  <c r="K1150" i="5" s="1"/>
  <c r="D1151" i="5"/>
  <c r="K1151" i="5" s="1" a="1"/>
  <c r="K1151" i="5" s="1"/>
  <c r="D1152" i="5"/>
  <c r="K1152" i="5" s="1" a="1"/>
  <c r="K1152" i="5" s="1"/>
  <c r="D1153" i="5"/>
  <c r="K1153" i="5" s="1" a="1"/>
  <c r="K1153" i="5" s="1"/>
  <c r="D1154" i="5"/>
  <c r="K1154" i="5" s="1" a="1"/>
  <c r="K1154" i="5" s="1"/>
  <c r="D1155" i="5"/>
  <c r="K1155" i="5" s="1" a="1"/>
  <c r="K1155" i="5" s="1"/>
  <c r="D1156" i="5"/>
  <c r="K1156" i="5" s="1" a="1"/>
  <c r="K1156" i="5" s="1"/>
  <c r="D1157" i="5"/>
  <c r="K1157" i="5" s="1" a="1"/>
  <c r="K1157" i="5" s="1"/>
  <c r="D1158" i="5"/>
  <c r="K1158" i="5" s="1" a="1"/>
  <c r="K1158" i="5" s="1"/>
  <c r="D1159" i="5"/>
  <c r="K1159" i="5" s="1" a="1"/>
  <c r="K1159" i="5" s="1"/>
  <c r="D1160" i="5"/>
  <c r="K1160" i="5" s="1" a="1"/>
  <c r="K1160" i="5" s="1"/>
  <c r="D1161" i="5"/>
  <c r="K1161" i="5" s="1" a="1"/>
  <c r="K1161" i="5" s="1"/>
  <c r="D1162" i="5"/>
  <c r="K1162" i="5" s="1" a="1"/>
  <c r="K1162" i="5" s="1"/>
  <c r="D1163" i="5"/>
  <c r="K1163" i="5" s="1" a="1"/>
  <c r="K1163" i="5" s="1"/>
  <c r="D1164" i="5"/>
  <c r="K1164" i="5" s="1" a="1"/>
  <c r="K1164" i="5" s="1"/>
  <c r="D1165" i="5"/>
  <c r="K1165" i="5" s="1" a="1"/>
  <c r="K1165" i="5" s="1"/>
  <c r="D1166" i="5"/>
  <c r="K1166" i="5" s="1" a="1"/>
  <c r="K1166" i="5" s="1"/>
  <c r="D1167" i="5"/>
  <c r="K1167" i="5" s="1" a="1"/>
  <c r="K1167" i="5" s="1"/>
  <c r="D1168" i="5"/>
  <c r="K1168" i="5" s="1" a="1"/>
  <c r="K1168" i="5" s="1"/>
  <c r="D1169" i="5"/>
  <c r="K1169" i="5" s="1" a="1"/>
  <c r="K1169" i="5" s="1"/>
  <c r="D1170" i="5"/>
  <c r="K1170" i="5" s="1" a="1"/>
  <c r="K1170" i="5" s="1"/>
  <c r="D1171" i="5"/>
  <c r="K1171" i="5" s="1" a="1"/>
  <c r="K1171" i="5" s="1"/>
  <c r="D1172" i="5"/>
  <c r="K1172" i="5" s="1" a="1"/>
  <c r="K1172" i="5" s="1"/>
  <c r="D1173" i="5"/>
  <c r="K1173" i="5" s="1" a="1"/>
  <c r="K1173" i="5" s="1"/>
  <c r="D1174" i="5"/>
  <c r="K1174" i="5" s="1" a="1"/>
  <c r="K1174" i="5" s="1"/>
  <c r="D1175" i="5"/>
  <c r="K1175" i="5" s="1" a="1"/>
  <c r="K1175" i="5" s="1"/>
  <c r="D1176" i="5"/>
  <c r="K1176" i="5" s="1" a="1"/>
  <c r="K1176" i="5" s="1"/>
  <c r="D1177" i="5"/>
  <c r="K1177" i="5" s="1" a="1"/>
  <c r="K1177" i="5" s="1"/>
  <c r="D1178" i="5"/>
  <c r="K1178" i="5" s="1" a="1"/>
  <c r="K1178" i="5" s="1"/>
  <c r="D1179" i="5"/>
  <c r="K1179" i="5" s="1" a="1"/>
  <c r="K1179" i="5" s="1"/>
  <c r="D1180" i="5"/>
  <c r="K1180" i="5" s="1" a="1"/>
  <c r="K1180" i="5" s="1"/>
  <c r="D1181" i="5"/>
  <c r="K1181" i="5" s="1" a="1"/>
  <c r="K1181" i="5" s="1"/>
  <c r="D1182" i="5"/>
  <c r="K1182" i="5" s="1" a="1"/>
  <c r="K1182" i="5" s="1"/>
  <c r="D1183" i="5"/>
  <c r="K1183" i="5" s="1" a="1"/>
  <c r="K1183" i="5" s="1"/>
  <c r="D1184" i="5"/>
  <c r="K1184" i="5" s="1" a="1"/>
  <c r="K1184" i="5" s="1"/>
  <c r="D1185" i="5"/>
  <c r="K1185" i="5" s="1" a="1"/>
  <c r="K1185" i="5" s="1"/>
  <c r="D1186" i="5"/>
  <c r="K1186" i="5" s="1" a="1"/>
  <c r="K1186" i="5" s="1"/>
  <c r="D1187" i="5"/>
  <c r="K1187" i="5" s="1" a="1"/>
  <c r="K1187" i="5" s="1"/>
  <c r="D1188" i="5"/>
  <c r="K1188" i="5" s="1" a="1"/>
  <c r="K1188" i="5" s="1"/>
  <c r="D1189" i="5"/>
  <c r="K1189" i="5" s="1" a="1"/>
  <c r="K1189" i="5" s="1"/>
  <c r="D1190" i="5"/>
  <c r="K1190" i="5" s="1" a="1"/>
  <c r="K1190" i="5" s="1"/>
  <c r="D1191" i="5"/>
  <c r="K1191" i="5" s="1" a="1"/>
  <c r="K1191" i="5" s="1"/>
  <c r="D1192" i="5"/>
  <c r="K1192" i="5" s="1" a="1"/>
  <c r="K1192" i="5" s="1"/>
  <c r="D1193" i="5"/>
  <c r="K1193" i="5" s="1" a="1"/>
  <c r="K1193" i="5" s="1"/>
  <c r="D1194" i="5"/>
  <c r="K1194" i="5" s="1" a="1"/>
  <c r="K1194" i="5" s="1"/>
  <c r="D1195" i="5"/>
  <c r="K1195" i="5" s="1" a="1"/>
  <c r="K1195" i="5" s="1"/>
  <c r="D1196" i="5"/>
  <c r="K1196" i="5" s="1" a="1"/>
  <c r="K1196" i="5" s="1"/>
  <c r="D1197" i="5"/>
  <c r="K1197" i="5" s="1" a="1"/>
  <c r="K1197" i="5" s="1"/>
  <c r="D1198" i="5"/>
  <c r="K1198" i="5" s="1" a="1"/>
  <c r="K1198" i="5" s="1"/>
  <c r="D1199" i="5"/>
  <c r="K1199" i="5" s="1" a="1"/>
  <c r="K1199" i="5" s="1"/>
  <c r="D1200" i="5"/>
  <c r="K1200" i="5" s="1" a="1"/>
  <c r="K1200" i="5" s="1"/>
  <c r="D1201" i="5"/>
  <c r="K1201" i="5" s="1" a="1"/>
  <c r="K1201" i="5" s="1"/>
  <c r="D1202" i="5"/>
  <c r="K1202" i="5" s="1" a="1"/>
  <c r="K1202" i="5" s="1"/>
  <c r="D1203" i="5"/>
  <c r="K1203" i="5" s="1" a="1"/>
  <c r="K1203" i="5" s="1"/>
  <c r="D1204" i="5"/>
  <c r="K1204" i="5" s="1" a="1"/>
  <c r="K1204" i="5" s="1"/>
  <c r="D1205" i="5"/>
  <c r="K1205" i="5" s="1" a="1"/>
  <c r="K1205" i="5" s="1"/>
  <c r="D1206" i="5"/>
  <c r="K1206" i="5" s="1" a="1"/>
  <c r="K1206" i="5" s="1"/>
  <c r="D1207" i="5"/>
  <c r="K1207" i="5" s="1" a="1"/>
  <c r="K1207" i="5" s="1"/>
  <c r="D1208" i="5"/>
  <c r="K1208" i="5" s="1" a="1"/>
  <c r="K1208" i="5" s="1"/>
  <c r="D1209" i="5"/>
  <c r="K1209" i="5" s="1" a="1"/>
  <c r="K1209" i="5" s="1"/>
  <c r="D1210" i="5"/>
  <c r="K1210" i="5" s="1" a="1"/>
  <c r="K1210" i="5" s="1"/>
  <c r="D1211" i="5"/>
  <c r="K1211" i="5" s="1" a="1"/>
  <c r="K1211" i="5" s="1"/>
  <c r="D1212" i="5"/>
  <c r="K1212" i="5" s="1" a="1"/>
  <c r="K1212" i="5" s="1"/>
  <c r="D1213" i="5"/>
  <c r="K1213" i="5" s="1" a="1"/>
  <c r="K1213" i="5" s="1"/>
  <c r="D1214" i="5"/>
  <c r="K1214" i="5" s="1" a="1"/>
  <c r="K1214" i="5" s="1"/>
  <c r="D1215" i="5"/>
  <c r="K1215" i="5" s="1" a="1"/>
  <c r="K1215" i="5" s="1"/>
  <c r="D1216" i="5"/>
  <c r="K1216" i="5" s="1" a="1"/>
  <c r="K1216" i="5" s="1"/>
  <c r="D1217" i="5"/>
  <c r="K1217" i="5" s="1" a="1"/>
  <c r="K1217" i="5" s="1"/>
  <c r="D1218" i="5"/>
  <c r="K1218" i="5" s="1" a="1"/>
  <c r="K1218" i="5" s="1"/>
  <c r="D1219" i="5"/>
  <c r="K1219" i="5" s="1" a="1"/>
  <c r="K1219" i="5" s="1"/>
  <c r="D1220" i="5"/>
  <c r="K1220" i="5" s="1" a="1"/>
  <c r="K1220" i="5" s="1"/>
  <c r="D1221" i="5"/>
  <c r="K1221" i="5" s="1" a="1"/>
  <c r="K1221" i="5" s="1"/>
  <c r="D1222" i="5"/>
  <c r="K1222" i="5" s="1" a="1"/>
  <c r="K1222" i="5" s="1"/>
  <c r="D1223" i="5"/>
  <c r="K1223" i="5" s="1" a="1"/>
  <c r="K1223" i="5" s="1"/>
  <c r="D1224" i="5"/>
  <c r="K1224" i="5" s="1" a="1"/>
  <c r="K1224" i="5" s="1"/>
  <c r="D1225" i="5"/>
  <c r="K1225" i="5" s="1" a="1"/>
  <c r="K1225" i="5" s="1"/>
  <c r="D1226" i="5"/>
  <c r="K1226" i="5" s="1" a="1"/>
  <c r="K1226" i="5" s="1"/>
  <c r="D1227" i="5"/>
  <c r="K1227" i="5" s="1" a="1"/>
  <c r="K1227" i="5" s="1"/>
  <c r="D1228" i="5"/>
  <c r="K1228" i="5" s="1" a="1"/>
  <c r="K1228" i="5" s="1"/>
  <c r="D1229" i="5"/>
  <c r="K1229" i="5" s="1" a="1"/>
  <c r="K1229" i="5" s="1"/>
  <c r="D1230" i="5"/>
  <c r="K1230" i="5" s="1" a="1"/>
  <c r="K1230" i="5" s="1"/>
  <c r="D1231" i="5"/>
  <c r="K1231" i="5" s="1" a="1"/>
  <c r="K1231" i="5" s="1"/>
  <c r="D1232" i="5"/>
  <c r="K1232" i="5" s="1" a="1"/>
  <c r="K1232" i="5" s="1"/>
  <c r="D1233" i="5"/>
  <c r="K1233" i="5" s="1" a="1"/>
  <c r="K1233" i="5" s="1"/>
  <c r="D1234" i="5"/>
  <c r="K1234" i="5" s="1" a="1"/>
  <c r="K1234" i="5" s="1"/>
  <c r="D1235" i="5"/>
  <c r="K1235" i="5" s="1" a="1"/>
  <c r="K1235" i="5" s="1"/>
  <c r="D1236" i="5"/>
  <c r="K1236" i="5" s="1" a="1"/>
  <c r="K1236" i="5" s="1"/>
  <c r="D1237" i="5"/>
  <c r="K1237" i="5" s="1" a="1"/>
  <c r="K1237" i="5" s="1"/>
  <c r="D1238" i="5"/>
  <c r="K1238" i="5" s="1" a="1"/>
  <c r="K1238" i="5" s="1"/>
  <c r="D1239" i="5"/>
  <c r="K1239" i="5" s="1" a="1"/>
  <c r="K1239" i="5" s="1"/>
  <c r="D1240" i="5"/>
  <c r="K1240" i="5" s="1" a="1"/>
  <c r="K1240" i="5" s="1"/>
  <c r="D1241" i="5"/>
  <c r="K1241" i="5" s="1" a="1"/>
  <c r="K1241" i="5" s="1"/>
  <c r="D1242" i="5"/>
  <c r="K1242" i="5" s="1" a="1"/>
  <c r="K1242" i="5" s="1"/>
  <c r="D1243" i="5"/>
  <c r="K1243" i="5" s="1" a="1"/>
  <c r="K1243" i="5" s="1"/>
  <c r="D1244" i="5"/>
  <c r="K1244" i="5" s="1" a="1"/>
  <c r="K1244" i="5" s="1"/>
  <c r="D1245" i="5"/>
  <c r="K1245" i="5" s="1" a="1"/>
  <c r="K1245" i="5" s="1"/>
  <c r="D1246" i="5"/>
  <c r="K1246" i="5" s="1" a="1"/>
  <c r="K1246" i="5" s="1"/>
  <c r="D1247" i="5"/>
  <c r="K1247" i="5" s="1" a="1"/>
  <c r="K1247" i="5" s="1"/>
  <c r="D1248" i="5"/>
  <c r="K1248" i="5" s="1" a="1"/>
  <c r="K1248" i="5" s="1"/>
  <c r="D1249" i="5"/>
  <c r="K1249" i="5" s="1" a="1"/>
  <c r="K1249" i="5" s="1"/>
  <c r="D1250" i="5"/>
  <c r="K1250" i="5" s="1" a="1"/>
  <c r="K1250" i="5" s="1"/>
  <c r="D1251" i="5"/>
  <c r="K1251" i="5" s="1" a="1"/>
  <c r="K1251" i="5" s="1"/>
  <c r="D1252" i="5"/>
  <c r="K1252" i="5" s="1" a="1"/>
  <c r="K1252" i="5" s="1"/>
  <c r="D1253" i="5"/>
  <c r="K1253" i="5" s="1" a="1"/>
  <c r="K1253" i="5" s="1"/>
  <c r="D1254" i="5"/>
  <c r="K1254" i="5" s="1" a="1"/>
  <c r="K1254" i="5" s="1"/>
  <c r="D1255" i="5"/>
  <c r="K1255" i="5" s="1" a="1"/>
  <c r="K1255" i="5" s="1"/>
  <c r="D1256" i="5"/>
  <c r="K1256" i="5" s="1" a="1"/>
  <c r="K1256" i="5" s="1"/>
  <c r="D1257" i="5"/>
  <c r="K1257" i="5" s="1" a="1"/>
  <c r="K1257" i="5" s="1"/>
  <c r="D1258" i="5"/>
  <c r="K1258" i="5" s="1" a="1"/>
  <c r="K1258" i="5" s="1"/>
  <c r="D1259" i="5"/>
  <c r="K1259" i="5" s="1" a="1"/>
  <c r="K1259" i="5" s="1"/>
  <c r="D1260" i="5"/>
  <c r="K1260" i="5" s="1" a="1"/>
  <c r="K1260" i="5" s="1"/>
  <c r="D1261" i="5"/>
  <c r="K1261" i="5" s="1" a="1"/>
  <c r="K1261" i="5" s="1"/>
  <c r="D1262" i="5"/>
  <c r="K1262" i="5" s="1" a="1"/>
  <c r="K1262" i="5" s="1"/>
  <c r="D1263" i="5"/>
  <c r="K1263" i="5" s="1" a="1"/>
  <c r="K1263" i="5" s="1"/>
  <c r="D1264" i="5"/>
  <c r="K1264" i="5" s="1" a="1"/>
  <c r="K1264" i="5" s="1"/>
  <c r="D1265" i="5"/>
  <c r="K1265" i="5" s="1" a="1"/>
  <c r="K1265" i="5" s="1"/>
  <c r="D1266" i="5"/>
  <c r="K1266" i="5" s="1" a="1"/>
  <c r="K1266" i="5" s="1"/>
  <c r="D1267" i="5"/>
  <c r="K1267" i="5" s="1" a="1"/>
  <c r="K1267" i="5" s="1"/>
  <c r="D1268" i="5"/>
  <c r="K1268" i="5" s="1" a="1"/>
  <c r="K1268" i="5" s="1"/>
  <c r="D1269" i="5"/>
  <c r="K1269" i="5" s="1" a="1"/>
  <c r="K1269" i="5" s="1"/>
  <c r="D1270" i="5"/>
  <c r="K1270" i="5" s="1" a="1"/>
  <c r="K1270" i="5" s="1"/>
  <c r="D1271" i="5"/>
  <c r="K1271" i="5" s="1" a="1"/>
  <c r="K1271" i="5" s="1"/>
  <c r="D1272" i="5"/>
  <c r="K1272" i="5" s="1" a="1"/>
  <c r="K1272" i="5" s="1"/>
  <c r="D1273" i="5"/>
  <c r="K1273" i="5" s="1" a="1"/>
  <c r="K1273" i="5" s="1"/>
  <c r="D1274" i="5"/>
  <c r="K1274" i="5" s="1" a="1"/>
  <c r="K1274" i="5" s="1"/>
  <c r="D1275" i="5"/>
  <c r="K1275" i="5" s="1" a="1"/>
  <c r="K1275" i="5" s="1"/>
  <c r="D1276" i="5"/>
  <c r="K1276" i="5" s="1" a="1"/>
  <c r="K1276" i="5" s="1"/>
  <c r="D1277" i="5"/>
  <c r="K1277" i="5" s="1" a="1"/>
  <c r="K1277" i="5" s="1"/>
  <c r="D1278" i="5"/>
  <c r="K1278" i="5" s="1" a="1"/>
  <c r="K1278" i="5" s="1"/>
  <c r="D1279" i="5"/>
  <c r="K1279" i="5" s="1" a="1"/>
  <c r="K1279" i="5" s="1"/>
  <c r="D1280" i="5"/>
  <c r="K1280" i="5" s="1" a="1"/>
  <c r="K1280" i="5" s="1"/>
  <c r="D1281" i="5"/>
  <c r="K1281" i="5" s="1" a="1"/>
  <c r="K1281" i="5" s="1"/>
  <c r="D1282" i="5"/>
  <c r="K1282" i="5" s="1" a="1"/>
  <c r="K1282" i="5" s="1"/>
  <c r="D1283" i="5"/>
  <c r="K1283" i="5" s="1" a="1"/>
  <c r="K1283" i="5" s="1"/>
  <c r="D1284" i="5"/>
  <c r="K1284" i="5" s="1" a="1"/>
  <c r="K1284" i="5" s="1"/>
  <c r="D1285" i="5"/>
  <c r="K1285" i="5" s="1" a="1"/>
  <c r="K1285" i="5" s="1"/>
  <c r="D1286" i="5"/>
  <c r="K1286" i="5" s="1" a="1"/>
  <c r="K1286" i="5" s="1"/>
  <c r="D1287" i="5"/>
  <c r="K1287" i="5" s="1" a="1"/>
  <c r="K1287" i="5" s="1"/>
  <c r="D1288" i="5"/>
  <c r="K1288" i="5" s="1" a="1"/>
  <c r="K1288" i="5" s="1"/>
  <c r="D1289" i="5"/>
  <c r="K1289" i="5" s="1" a="1"/>
  <c r="K1289" i="5" s="1"/>
  <c r="D1290" i="5"/>
  <c r="K1290" i="5" s="1" a="1"/>
  <c r="K1290" i="5" s="1"/>
  <c r="D1291" i="5"/>
  <c r="K1291" i="5" s="1" a="1"/>
  <c r="K1291" i="5" s="1"/>
  <c r="D1292" i="5"/>
  <c r="K1292" i="5" s="1" a="1"/>
  <c r="K1292" i="5" s="1"/>
  <c r="D1293" i="5"/>
  <c r="K1293" i="5" s="1" a="1"/>
  <c r="K1293" i="5" s="1"/>
  <c r="D1294" i="5"/>
  <c r="K1294" i="5" s="1" a="1"/>
  <c r="K1294" i="5" s="1"/>
  <c r="D1295" i="5"/>
  <c r="K1295" i="5" s="1" a="1"/>
  <c r="K1295" i="5" s="1"/>
  <c r="D1296" i="5"/>
  <c r="K1296" i="5" s="1" a="1"/>
  <c r="K1296" i="5" s="1"/>
  <c r="D1297" i="5"/>
  <c r="K1297" i="5" s="1" a="1"/>
  <c r="K1297" i="5" s="1"/>
  <c r="D1298" i="5"/>
  <c r="K1298" i="5" s="1" a="1"/>
  <c r="K1298" i="5" s="1"/>
  <c r="D1299" i="5"/>
  <c r="K1299" i="5" s="1" a="1"/>
  <c r="K1299" i="5" s="1"/>
  <c r="D1300" i="5"/>
  <c r="K1300" i="5" s="1" a="1"/>
  <c r="K1300" i="5" s="1"/>
  <c r="D1301" i="5"/>
  <c r="K1301" i="5" s="1" a="1"/>
  <c r="K1301" i="5" s="1"/>
  <c r="D1302" i="5"/>
  <c r="K1302" i="5" s="1" a="1"/>
  <c r="K1302" i="5" s="1"/>
  <c r="D1303" i="5"/>
  <c r="K1303" i="5" s="1" a="1"/>
  <c r="K1303" i="5" s="1"/>
  <c r="D1304" i="5"/>
  <c r="K1304" i="5" s="1" a="1"/>
  <c r="K1304" i="5" s="1"/>
  <c r="D1305" i="5"/>
  <c r="K1305" i="5" s="1" a="1"/>
  <c r="K1305" i="5" s="1"/>
  <c r="D1306" i="5"/>
  <c r="K1306" i="5" s="1" a="1"/>
  <c r="K1306" i="5" s="1"/>
  <c r="D1307" i="5"/>
  <c r="K1307" i="5" s="1" a="1"/>
  <c r="K1307" i="5" s="1"/>
  <c r="D1308" i="5"/>
  <c r="K1308" i="5" s="1" a="1"/>
  <c r="K1308" i="5" s="1"/>
  <c r="D1309" i="5"/>
  <c r="K1309" i="5" s="1" a="1"/>
  <c r="K1309" i="5" s="1"/>
  <c r="D1310" i="5"/>
  <c r="K1310" i="5" s="1" a="1"/>
  <c r="K1310" i="5" s="1"/>
  <c r="D1311" i="5"/>
  <c r="K1311" i="5" s="1" a="1"/>
  <c r="K1311" i="5" s="1"/>
  <c r="D1312" i="5"/>
  <c r="K1312" i="5" s="1" a="1"/>
  <c r="K1312" i="5" s="1"/>
  <c r="D1313" i="5"/>
  <c r="K1313" i="5" s="1" a="1"/>
  <c r="K1313" i="5" s="1"/>
  <c r="D1314" i="5"/>
  <c r="K1314" i="5" s="1" a="1"/>
  <c r="K1314" i="5" s="1"/>
  <c r="D1315" i="5"/>
  <c r="K1315" i="5" s="1" a="1"/>
  <c r="K1315" i="5" s="1"/>
  <c r="D1316" i="5"/>
  <c r="K1316" i="5" s="1" a="1"/>
  <c r="K1316" i="5" s="1"/>
  <c r="D1317" i="5"/>
  <c r="K1317" i="5" s="1" a="1"/>
  <c r="K1317" i="5" s="1"/>
  <c r="D1318" i="5"/>
  <c r="K1318" i="5" s="1" a="1"/>
  <c r="K1318" i="5" s="1"/>
  <c r="D1319" i="5"/>
  <c r="K1319" i="5" s="1" a="1"/>
  <c r="K1319" i="5" s="1"/>
  <c r="D1320" i="5"/>
  <c r="K1320" i="5" s="1" a="1"/>
  <c r="K1320" i="5" s="1"/>
  <c r="D1321" i="5"/>
  <c r="K1321" i="5" s="1" a="1"/>
  <c r="K1321" i="5" s="1"/>
  <c r="D1322" i="5"/>
  <c r="K1322" i="5" s="1" a="1"/>
  <c r="K1322" i="5" s="1"/>
  <c r="D1323" i="5"/>
  <c r="K1323" i="5" s="1" a="1"/>
  <c r="K1323" i="5" s="1"/>
  <c r="D1324" i="5"/>
  <c r="K1324" i="5" s="1" a="1"/>
  <c r="K1324" i="5" s="1"/>
  <c r="D1325" i="5"/>
  <c r="K1325" i="5" s="1" a="1"/>
  <c r="K1325" i="5" s="1"/>
  <c r="D1326" i="5"/>
  <c r="K1326" i="5" s="1" a="1"/>
  <c r="K1326" i="5" s="1"/>
  <c r="D1327" i="5"/>
  <c r="K1327" i="5" s="1" a="1"/>
  <c r="K1327" i="5" s="1"/>
  <c r="D1328" i="5"/>
  <c r="K1328" i="5" s="1" a="1"/>
  <c r="K1328" i="5" s="1"/>
  <c r="D1329" i="5"/>
  <c r="K1329" i="5" s="1" a="1"/>
  <c r="K1329" i="5" s="1"/>
  <c r="D1330" i="5"/>
  <c r="K1330" i="5" s="1" a="1"/>
  <c r="K1330" i="5" s="1"/>
  <c r="D1331" i="5"/>
  <c r="K1331" i="5" s="1" a="1"/>
  <c r="K1331" i="5" s="1"/>
  <c r="D1332" i="5"/>
  <c r="K1332" i="5" s="1" a="1"/>
  <c r="K1332" i="5" s="1"/>
  <c r="D1333" i="5"/>
  <c r="K1333" i="5" s="1" a="1"/>
  <c r="K1333" i="5" s="1"/>
  <c r="D1334" i="5"/>
  <c r="K1334" i="5" s="1" a="1"/>
  <c r="K1334" i="5" s="1"/>
  <c r="D1335" i="5"/>
  <c r="K1335" i="5" s="1" a="1"/>
  <c r="K1335" i="5" s="1"/>
  <c r="D1336" i="5"/>
  <c r="K1336" i="5" s="1" a="1"/>
  <c r="K1336" i="5" s="1"/>
  <c r="D1337" i="5"/>
  <c r="K1337" i="5" s="1" a="1"/>
  <c r="K1337" i="5" s="1"/>
  <c r="D1338" i="5"/>
  <c r="K1338" i="5" s="1" a="1"/>
  <c r="K1338" i="5" s="1"/>
  <c r="D1339" i="5"/>
  <c r="K1339" i="5" s="1" a="1"/>
  <c r="K1339" i="5" s="1"/>
  <c r="D1340" i="5"/>
  <c r="K1340" i="5" s="1" a="1"/>
  <c r="K1340" i="5" s="1"/>
  <c r="D1341" i="5"/>
  <c r="K1341" i="5" s="1" a="1"/>
  <c r="K1341" i="5" s="1"/>
  <c r="D1342" i="5"/>
  <c r="K1342" i="5" s="1" a="1"/>
  <c r="K1342" i="5" s="1"/>
  <c r="D1343" i="5"/>
  <c r="K1343" i="5" s="1" a="1"/>
  <c r="K1343" i="5" s="1"/>
  <c r="D1344" i="5"/>
  <c r="K1344" i="5" s="1" a="1"/>
  <c r="K1344" i="5" s="1"/>
  <c r="D1345" i="5"/>
  <c r="K1345" i="5" s="1" a="1"/>
  <c r="K1345" i="5" s="1"/>
  <c r="D1346" i="5"/>
  <c r="K1346" i="5" s="1" a="1"/>
  <c r="K1346" i="5" s="1"/>
  <c r="D1347" i="5"/>
  <c r="K1347" i="5" s="1" a="1"/>
  <c r="K1347" i="5" s="1"/>
  <c r="D1348" i="5"/>
  <c r="K1348" i="5" s="1" a="1"/>
  <c r="K1348" i="5" s="1"/>
  <c r="D1349" i="5"/>
  <c r="K1349" i="5" s="1" a="1"/>
  <c r="K1349" i="5" s="1"/>
  <c r="D1350" i="5"/>
  <c r="K1350" i="5" s="1" a="1"/>
  <c r="K1350" i="5" s="1"/>
  <c r="D1351" i="5"/>
  <c r="K1351" i="5" s="1" a="1"/>
  <c r="K1351" i="5" s="1"/>
  <c r="D1352" i="5"/>
  <c r="K1352" i="5" s="1" a="1"/>
  <c r="K1352" i="5" s="1"/>
  <c r="D1353" i="5"/>
  <c r="K1353" i="5" s="1" a="1"/>
  <c r="K1353" i="5" s="1"/>
  <c r="D1354" i="5"/>
  <c r="K1354" i="5" s="1" a="1"/>
  <c r="K1354" i="5" s="1"/>
  <c r="D1355" i="5"/>
  <c r="K1355" i="5" s="1" a="1"/>
  <c r="K1355" i="5" s="1"/>
  <c r="D1356" i="5"/>
  <c r="K1356" i="5" s="1" a="1"/>
  <c r="K1356" i="5" s="1"/>
  <c r="D1357" i="5"/>
  <c r="K1357" i="5" s="1" a="1"/>
  <c r="K1357" i="5" s="1"/>
  <c r="D1358" i="5"/>
  <c r="K1358" i="5" s="1" a="1"/>
  <c r="K1358" i="5" s="1"/>
  <c r="D1359" i="5"/>
  <c r="K1359" i="5" s="1" a="1"/>
  <c r="K1359" i="5" s="1"/>
  <c r="D1360" i="5"/>
  <c r="K1360" i="5" s="1" a="1"/>
  <c r="K1360" i="5" s="1"/>
  <c r="D1361" i="5"/>
  <c r="K1361" i="5" s="1" a="1"/>
  <c r="K1361" i="5" s="1"/>
  <c r="D1362" i="5"/>
  <c r="K1362" i="5" s="1" a="1"/>
  <c r="K1362" i="5" s="1"/>
  <c r="D1363" i="5"/>
  <c r="K1363" i="5" s="1" a="1"/>
  <c r="K1363" i="5" s="1"/>
  <c r="D1364" i="5"/>
  <c r="K1364" i="5" s="1" a="1"/>
  <c r="K1364" i="5" s="1"/>
  <c r="D1365" i="5"/>
  <c r="K1365" i="5" s="1" a="1"/>
  <c r="K1365" i="5" s="1"/>
  <c r="D1366" i="5"/>
  <c r="K1366" i="5" s="1" a="1"/>
  <c r="K1366" i="5" s="1"/>
  <c r="D1367" i="5"/>
  <c r="K1367" i="5" s="1" a="1"/>
  <c r="K1367" i="5" s="1"/>
  <c r="D1368" i="5"/>
  <c r="K1368" i="5" s="1" a="1"/>
  <c r="K1368" i="5" s="1"/>
  <c r="D1369" i="5"/>
  <c r="K1369" i="5" s="1" a="1"/>
  <c r="K1369" i="5" s="1"/>
  <c r="D1370" i="5"/>
  <c r="K1370" i="5" s="1" a="1"/>
  <c r="K1370" i="5" s="1"/>
  <c r="D1371" i="5"/>
  <c r="K1371" i="5" s="1" a="1"/>
  <c r="K1371" i="5" s="1"/>
  <c r="D1372" i="5"/>
  <c r="K1372" i="5" s="1" a="1"/>
  <c r="K1372" i="5" s="1"/>
  <c r="D1373" i="5"/>
  <c r="K1373" i="5" s="1" a="1"/>
  <c r="K1373" i="5" s="1"/>
  <c r="D1374" i="5"/>
  <c r="K1374" i="5" s="1" a="1"/>
  <c r="K1374" i="5" s="1"/>
  <c r="D1375" i="5"/>
  <c r="K1375" i="5" s="1" a="1"/>
  <c r="K1375" i="5" s="1"/>
  <c r="D1376" i="5"/>
  <c r="K1376" i="5" s="1" a="1"/>
  <c r="K1376" i="5" s="1"/>
  <c r="D1377" i="5"/>
  <c r="K1377" i="5" s="1" a="1"/>
  <c r="K1377" i="5" s="1"/>
  <c r="D1378" i="5"/>
  <c r="K1378" i="5" s="1" a="1"/>
  <c r="K1378" i="5" s="1"/>
  <c r="D1379" i="5"/>
  <c r="K1379" i="5" s="1" a="1"/>
  <c r="K1379" i="5" s="1"/>
  <c r="D1380" i="5"/>
  <c r="K1380" i="5" s="1" a="1"/>
  <c r="K1380" i="5" s="1"/>
  <c r="D1381" i="5"/>
  <c r="K1381" i="5" s="1" a="1"/>
  <c r="K1381" i="5" s="1"/>
  <c r="D1382" i="5"/>
  <c r="K1382" i="5" s="1" a="1"/>
  <c r="K1382" i="5" s="1"/>
  <c r="D1383" i="5"/>
  <c r="K1383" i="5" s="1" a="1"/>
  <c r="K1383" i="5" s="1"/>
  <c r="D1384" i="5"/>
  <c r="K1384" i="5" s="1" a="1"/>
  <c r="K1384" i="5" s="1"/>
  <c r="D1385" i="5"/>
  <c r="K1385" i="5" s="1" a="1"/>
  <c r="K1385" i="5" s="1"/>
  <c r="D1386" i="5"/>
  <c r="K1386" i="5" s="1" a="1"/>
  <c r="K1386" i="5" s="1"/>
  <c r="D1387" i="5"/>
  <c r="K1387" i="5" s="1" a="1"/>
  <c r="K1387" i="5" s="1"/>
  <c r="D1388" i="5"/>
  <c r="K1388" i="5" s="1" a="1"/>
  <c r="K1388" i="5" s="1"/>
  <c r="D1389" i="5"/>
  <c r="K1389" i="5" s="1" a="1"/>
  <c r="K1389" i="5" s="1"/>
  <c r="D1390" i="5"/>
  <c r="K1390" i="5" s="1" a="1"/>
  <c r="K1390" i="5" s="1"/>
  <c r="D1391" i="5"/>
  <c r="K1391" i="5" s="1" a="1"/>
  <c r="K1391" i="5" s="1"/>
  <c r="D1392" i="5"/>
  <c r="K1392" i="5" s="1" a="1"/>
  <c r="K1392" i="5" s="1"/>
  <c r="D1393" i="5"/>
  <c r="K1393" i="5" s="1" a="1"/>
  <c r="K1393" i="5" s="1"/>
  <c r="D1394" i="5"/>
  <c r="K1394" i="5" s="1" a="1"/>
  <c r="K1394" i="5" s="1"/>
  <c r="D1395" i="5"/>
  <c r="K1395" i="5" s="1" a="1"/>
  <c r="K1395" i="5" s="1"/>
  <c r="D1396" i="5"/>
  <c r="K1396" i="5" s="1" a="1"/>
  <c r="K1396" i="5" s="1"/>
  <c r="D1397" i="5"/>
  <c r="K1397" i="5" s="1" a="1"/>
  <c r="K1397" i="5" s="1"/>
  <c r="D1398" i="5"/>
  <c r="K1398" i="5" s="1" a="1"/>
  <c r="K1398" i="5" s="1"/>
  <c r="D1399" i="5"/>
  <c r="K1399" i="5" s="1" a="1"/>
  <c r="K1399" i="5" s="1"/>
  <c r="D1400" i="5"/>
  <c r="K1400" i="5" s="1" a="1"/>
  <c r="K1400" i="5" s="1"/>
  <c r="D1401" i="5"/>
  <c r="K1401" i="5" s="1" a="1"/>
  <c r="K1401" i="5" s="1"/>
  <c r="D1402" i="5"/>
  <c r="K1402" i="5" s="1" a="1"/>
  <c r="K1402" i="5" s="1"/>
  <c r="D1403" i="5"/>
  <c r="K1403" i="5" s="1" a="1"/>
  <c r="K1403" i="5" s="1"/>
  <c r="D1404" i="5"/>
  <c r="K1404" i="5" s="1" a="1"/>
  <c r="K1404" i="5" s="1"/>
  <c r="D1405" i="5"/>
  <c r="K1405" i="5" s="1" a="1"/>
  <c r="K1405" i="5" s="1"/>
  <c r="D1406" i="5"/>
  <c r="K1406" i="5" s="1" a="1"/>
  <c r="K1406" i="5" s="1"/>
  <c r="D1407" i="5"/>
  <c r="K1407" i="5" s="1" a="1"/>
  <c r="K1407" i="5" s="1"/>
  <c r="D1408" i="5"/>
  <c r="K1408" i="5" s="1" a="1"/>
  <c r="K1408" i="5" s="1"/>
  <c r="D1409" i="5"/>
  <c r="K1409" i="5" s="1" a="1"/>
  <c r="K1409" i="5" s="1"/>
  <c r="D1410" i="5"/>
  <c r="K1410" i="5" s="1" a="1"/>
  <c r="K1410" i="5" s="1"/>
  <c r="D1411" i="5"/>
  <c r="K1411" i="5" s="1" a="1"/>
  <c r="K1411" i="5" s="1"/>
  <c r="D1412" i="5"/>
  <c r="K1412" i="5" s="1" a="1"/>
  <c r="K1412" i="5" s="1"/>
  <c r="D1413" i="5"/>
  <c r="K1413" i="5" s="1" a="1"/>
  <c r="K1413" i="5" s="1"/>
  <c r="D1414" i="5"/>
  <c r="K1414" i="5" s="1" a="1"/>
  <c r="K1414" i="5" s="1"/>
  <c r="D1415" i="5"/>
  <c r="K1415" i="5" s="1" a="1"/>
  <c r="K1415" i="5" s="1"/>
  <c r="D1416" i="5"/>
  <c r="K1416" i="5" s="1" a="1"/>
  <c r="K1416" i="5" s="1"/>
  <c r="D1417" i="5"/>
  <c r="K1417" i="5" s="1" a="1"/>
  <c r="K1417" i="5" s="1"/>
  <c r="D1418" i="5"/>
  <c r="K1418" i="5" s="1" a="1"/>
  <c r="K1418" i="5" s="1"/>
  <c r="D1419" i="5"/>
  <c r="K1419" i="5" s="1" a="1"/>
  <c r="K1419" i="5" s="1"/>
  <c r="D1420" i="5"/>
  <c r="K1420" i="5" s="1" a="1"/>
  <c r="K1420" i="5" s="1"/>
  <c r="D1421" i="5"/>
  <c r="K1421" i="5" s="1" a="1"/>
  <c r="K1421" i="5" s="1"/>
  <c r="D1422" i="5"/>
  <c r="K1422" i="5" s="1" a="1"/>
  <c r="K1422" i="5" s="1"/>
  <c r="D1423" i="5"/>
  <c r="K1423" i="5" s="1" a="1"/>
  <c r="K1423" i="5" s="1"/>
  <c r="D1424" i="5"/>
  <c r="K1424" i="5" s="1" a="1"/>
  <c r="K1424" i="5" s="1"/>
  <c r="D1425" i="5"/>
  <c r="K1425" i="5" s="1" a="1"/>
  <c r="K1425" i="5" s="1"/>
  <c r="D1426" i="5"/>
  <c r="K1426" i="5" s="1" a="1"/>
  <c r="K1426" i="5" s="1"/>
  <c r="D1427" i="5"/>
  <c r="K1427" i="5" s="1" a="1"/>
  <c r="K1427" i="5" s="1"/>
  <c r="D1428" i="5"/>
  <c r="K1428" i="5" s="1" a="1"/>
  <c r="K1428" i="5" s="1"/>
  <c r="D1429" i="5"/>
  <c r="K1429" i="5" s="1" a="1"/>
  <c r="K1429" i="5" s="1"/>
  <c r="D1430" i="5"/>
  <c r="K1430" i="5" s="1" a="1"/>
  <c r="K1430" i="5" s="1"/>
  <c r="D1431" i="5"/>
  <c r="K1431" i="5" s="1" a="1"/>
  <c r="K1431" i="5" s="1"/>
  <c r="D1432" i="5"/>
  <c r="K1432" i="5" s="1" a="1"/>
  <c r="K1432" i="5" s="1"/>
  <c r="D1433" i="5"/>
  <c r="K1433" i="5" s="1" a="1"/>
  <c r="K1433" i="5" s="1"/>
  <c r="D1434" i="5"/>
  <c r="K1434" i="5" s="1" a="1"/>
  <c r="K1434" i="5" s="1"/>
  <c r="D1435" i="5"/>
  <c r="K1435" i="5" s="1" a="1"/>
  <c r="K1435" i="5" s="1"/>
  <c r="D1436" i="5"/>
  <c r="K1436" i="5" s="1" a="1"/>
  <c r="K1436" i="5" s="1"/>
  <c r="D1437" i="5"/>
  <c r="K1437" i="5" s="1" a="1"/>
  <c r="K1437" i="5" s="1"/>
  <c r="D1438" i="5"/>
  <c r="K1438" i="5" s="1" a="1"/>
  <c r="K1438" i="5" s="1"/>
  <c r="D1439" i="5"/>
  <c r="K1439" i="5" s="1" a="1"/>
  <c r="K1439" i="5" s="1"/>
  <c r="D1440" i="5"/>
  <c r="K1440" i="5" s="1" a="1"/>
  <c r="K1440" i="5" s="1"/>
  <c r="D1441" i="5"/>
  <c r="K1441" i="5" s="1" a="1"/>
  <c r="K1441" i="5" s="1"/>
  <c r="D1442" i="5"/>
  <c r="K1442" i="5" s="1" a="1"/>
  <c r="K1442" i="5" s="1"/>
  <c r="D1443" i="5"/>
  <c r="K1443" i="5" s="1" a="1"/>
  <c r="K1443" i="5" s="1"/>
  <c r="D1444" i="5"/>
  <c r="K1444" i="5" s="1" a="1"/>
  <c r="K1444" i="5" s="1"/>
  <c r="D1445" i="5"/>
  <c r="K1445" i="5" s="1" a="1"/>
  <c r="K1445" i="5" s="1"/>
  <c r="D1446" i="5"/>
  <c r="K1446" i="5" s="1" a="1"/>
  <c r="K1446" i="5" s="1"/>
  <c r="D1447" i="5"/>
  <c r="K1447" i="5" s="1" a="1"/>
  <c r="K1447" i="5" s="1"/>
  <c r="D1448" i="5"/>
  <c r="K1448" i="5" s="1" a="1"/>
  <c r="K1448" i="5" s="1"/>
  <c r="D1449" i="5"/>
  <c r="K1449" i="5" s="1" a="1"/>
  <c r="K1449" i="5" s="1"/>
  <c r="D1450" i="5"/>
  <c r="K1450" i="5" s="1" a="1"/>
  <c r="K1450" i="5" s="1"/>
  <c r="D1451" i="5"/>
  <c r="K1451" i="5" s="1" a="1"/>
  <c r="K1451" i="5" s="1"/>
  <c r="D1452" i="5"/>
  <c r="K1452" i="5" s="1" a="1"/>
  <c r="K1452" i="5" s="1"/>
  <c r="D1453" i="5"/>
  <c r="K1453" i="5" s="1" a="1"/>
  <c r="K1453" i="5" s="1"/>
  <c r="D1454" i="5"/>
  <c r="K1454" i="5" s="1" a="1"/>
  <c r="K1454" i="5" s="1"/>
  <c r="D1455" i="5"/>
  <c r="K1455" i="5" s="1" a="1"/>
  <c r="K1455" i="5" s="1"/>
  <c r="D1456" i="5"/>
  <c r="K1456" i="5" s="1" a="1"/>
  <c r="K1456" i="5" s="1"/>
  <c r="D1457" i="5"/>
  <c r="K1457" i="5" s="1" a="1"/>
  <c r="K1457" i="5" s="1"/>
  <c r="D1458" i="5"/>
  <c r="K1458" i="5" s="1" a="1"/>
  <c r="K1458" i="5" s="1"/>
  <c r="D1459" i="5"/>
  <c r="K1459" i="5" s="1" a="1"/>
  <c r="K1459" i="5" s="1"/>
  <c r="D1460" i="5"/>
  <c r="K1460" i="5" s="1" a="1"/>
  <c r="K1460" i="5" s="1"/>
  <c r="D1461" i="5"/>
  <c r="K1461" i="5" s="1" a="1"/>
  <c r="K1461" i="5" s="1"/>
  <c r="D1462" i="5"/>
  <c r="K1462" i="5" s="1" a="1"/>
  <c r="K1462" i="5" s="1"/>
  <c r="D1463" i="5"/>
  <c r="K1463" i="5" s="1" a="1"/>
  <c r="K1463" i="5" s="1"/>
  <c r="D1464" i="5"/>
  <c r="K1464" i="5" s="1" a="1"/>
  <c r="K1464" i="5" s="1"/>
  <c r="D1465" i="5"/>
  <c r="K1465" i="5" s="1" a="1"/>
  <c r="K1465" i="5" s="1"/>
  <c r="D1466" i="5"/>
  <c r="K1466" i="5" s="1" a="1"/>
  <c r="K1466" i="5" s="1"/>
  <c r="D1467" i="5"/>
  <c r="K1467" i="5" s="1" a="1"/>
  <c r="K1467" i="5" s="1"/>
  <c r="D1468" i="5"/>
  <c r="K1468" i="5" s="1" a="1"/>
  <c r="K1468" i="5" s="1"/>
  <c r="D1469" i="5"/>
  <c r="K1469" i="5" s="1" a="1"/>
  <c r="K1469" i="5" s="1"/>
  <c r="D1470" i="5"/>
  <c r="K1470" i="5" s="1" a="1"/>
  <c r="K1470" i="5" s="1"/>
  <c r="D1471" i="5"/>
  <c r="K1471" i="5" s="1" a="1"/>
  <c r="K1471" i="5" s="1"/>
  <c r="D1472" i="5"/>
  <c r="K1472" i="5" s="1" a="1"/>
  <c r="K1472" i="5" s="1"/>
  <c r="D1473" i="5"/>
  <c r="K1473" i="5" s="1" a="1"/>
  <c r="K1473" i="5" s="1"/>
  <c r="D1474" i="5"/>
  <c r="K1474" i="5" s="1" a="1"/>
  <c r="K1474" i="5" s="1"/>
  <c r="D1475" i="5"/>
  <c r="K1475" i="5" s="1" a="1"/>
  <c r="K1475" i="5" s="1"/>
  <c r="D1476" i="5"/>
  <c r="K1476" i="5" s="1" a="1"/>
  <c r="K1476" i="5" s="1"/>
  <c r="D1477" i="5"/>
  <c r="K1477" i="5" s="1" a="1"/>
  <c r="K1477" i="5" s="1"/>
  <c r="D1478" i="5"/>
  <c r="K1478" i="5" s="1" a="1"/>
  <c r="K1478" i="5" s="1"/>
  <c r="D1479" i="5"/>
  <c r="K1479" i="5" s="1" a="1"/>
  <c r="K1479" i="5" s="1"/>
  <c r="D1480" i="5"/>
  <c r="K1480" i="5" s="1" a="1"/>
  <c r="K1480" i="5" s="1"/>
  <c r="D1481" i="5"/>
  <c r="K1481" i="5" s="1" a="1"/>
  <c r="K1481" i="5" s="1"/>
  <c r="D1482" i="5"/>
  <c r="K1482" i="5" s="1" a="1"/>
  <c r="K1482" i="5" s="1"/>
  <c r="D1483" i="5"/>
  <c r="K1483" i="5" s="1" a="1"/>
  <c r="K1483" i="5" s="1"/>
  <c r="D1484" i="5"/>
  <c r="K1484" i="5" s="1" a="1"/>
  <c r="K1484" i="5" s="1"/>
  <c r="D1485" i="5"/>
  <c r="K1485" i="5" s="1" a="1"/>
  <c r="K1485" i="5" s="1"/>
  <c r="D1486" i="5"/>
  <c r="K1486" i="5" s="1" a="1"/>
  <c r="K1486" i="5" s="1"/>
  <c r="D1487" i="5"/>
  <c r="K1487" i="5" s="1" a="1"/>
  <c r="K1487" i="5" s="1"/>
  <c r="D1488" i="5"/>
  <c r="K1488" i="5" s="1" a="1"/>
  <c r="K1488" i="5" s="1"/>
  <c r="D1489" i="5"/>
  <c r="K1489" i="5" s="1" a="1"/>
  <c r="K1489" i="5" s="1"/>
  <c r="D1490" i="5"/>
  <c r="K1490" i="5" s="1" a="1"/>
  <c r="K1490" i="5" s="1"/>
  <c r="D1491" i="5"/>
  <c r="K1491" i="5" s="1" a="1"/>
  <c r="K1491" i="5" s="1"/>
  <c r="D1492" i="5"/>
  <c r="K1492" i="5" s="1" a="1"/>
  <c r="K1492" i="5" s="1"/>
  <c r="D1493" i="5"/>
  <c r="K1493" i="5" s="1" a="1"/>
  <c r="K1493" i="5" s="1"/>
  <c r="D1494" i="5"/>
  <c r="K1494" i="5" s="1" a="1"/>
  <c r="K1494" i="5" s="1"/>
  <c r="D1495" i="5"/>
  <c r="K1495" i="5" s="1" a="1"/>
  <c r="K1495" i="5" s="1"/>
  <c r="D1496" i="5"/>
  <c r="K1496" i="5" s="1" a="1"/>
  <c r="K1496" i="5" s="1"/>
  <c r="D1497" i="5"/>
  <c r="K1497" i="5" s="1" a="1"/>
  <c r="K1497" i="5" s="1"/>
  <c r="D1498" i="5"/>
  <c r="K1498" i="5" s="1" a="1"/>
  <c r="K1498" i="5" s="1"/>
  <c r="D1499" i="5"/>
  <c r="K1499" i="5" s="1" a="1"/>
  <c r="K1499" i="5" s="1"/>
  <c r="D1500" i="5"/>
  <c r="K1500" i="5" s="1" a="1"/>
  <c r="K1500" i="5" s="1"/>
  <c r="D1501" i="5"/>
  <c r="K1501" i="5" s="1" a="1"/>
  <c r="K1501" i="5" s="1"/>
  <c r="D1502" i="5"/>
  <c r="K1502" i="5" s="1" a="1"/>
  <c r="K1502" i="5" s="1"/>
  <c r="D1503" i="5"/>
  <c r="K1503" i="5" s="1" a="1"/>
  <c r="K1503" i="5" s="1"/>
  <c r="D1504" i="5"/>
  <c r="K1504" i="5" s="1" a="1"/>
  <c r="K1504" i="5" s="1"/>
  <c r="D1505" i="5"/>
  <c r="K1505" i="5" s="1" a="1"/>
  <c r="K1505" i="5" s="1"/>
  <c r="D1506" i="5"/>
  <c r="K1506" i="5" s="1" a="1"/>
  <c r="K1506" i="5" s="1"/>
  <c r="D1507" i="5"/>
  <c r="K1507" i="5" s="1" a="1"/>
  <c r="K1507" i="5" s="1"/>
  <c r="D1508" i="5"/>
  <c r="K1508" i="5" s="1" a="1"/>
  <c r="K1508" i="5" s="1"/>
  <c r="D1509" i="5"/>
  <c r="K1509" i="5" s="1" a="1"/>
  <c r="K1509" i="5" s="1"/>
  <c r="D1510" i="5"/>
  <c r="K1510" i="5" s="1" a="1"/>
  <c r="K1510" i="5" s="1"/>
  <c r="D1511" i="5"/>
  <c r="K1511" i="5" s="1" a="1"/>
  <c r="K1511" i="5" s="1"/>
  <c r="D1512" i="5"/>
  <c r="K1512" i="5" s="1" a="1"/>
  <c r="K1512" i="5" s="1"/>
  <c r="D1513" i="5"/>
  <c r="K1513" i="5" s="1" a="1"/>
  <c r="K1513" i="5" s="1"/>
  <c r="D1514" i="5"/>
  <c r="K1514" i="5" s="1" a="1"/>
  <c r="K1514" i="5" s="1"/>
  <c r="D1515" i="5"/>
  <c r="K1515" i="5" s="1" a="1"/>
  <c r="K1515" i="5" s="1"/>
  <c r="D1516" i="5"/>
  <c r="K1516" i="5" s="1" a="1"/>
  <c r="K1516" i="5" s="1"/>
  <c r="D1517" i="5"/>
  <c r="K1517" i="5" s="1" a="1"/>
  <c r="K1517" i="5" s="1"/>
  <c r="D1518" i="5"/>
  <c r="K1518" i="5" s="1" a="1"/>
  <c r="K1518" i="5" s="1"/>
  <c r="D1519" i="5"/>
  <c r="K1519" i="5" s="1" a="1"/>
  <c r="K1519" i="5" s="1"/>
  <c r="D1520" i="5"/>
  <c r="K1520" i="5" s="1" a="1"/>
  <c r="K1520" i="5" s="1"/>
  <c r="D1521" i="5"/>
  <c r="K1521" i="5" s="1" a="1"/>
  <c r="K1521" i="5" s="1"/>
  <c r="D1522" i="5"/>
  <c r="K1522" i="5" s="1" a="1"/>
  <c r="K1522" i="5" s="1"/>
  <c r="D1523" i="5"/>
  <c r="K1523" i="5" s="1" a="1"/>
  <c r="K1523" i="5" s="1"/>
  <c r="D1524" i="5"/>
  <c r="K1524" i="5" s="1" a="1"/>
  <c r="K1524" i="5" s="1"/>
  <c r="D1525" i="5"/>
  <c r="K1525" i="5" s="1" a="1"/>
  <c r="K1525" i="5" s="1"/>
  <c r="D1526" i="5"/>
  <c r="K1526" i="5" s="1" a="1"/>
  <c r="K1526" i="5" s="1"/>
  <c r="D1527" i="5"/>
  <c r="K1527" i="5" s="1" a="1"/>
  <c r="K1527" i="5" s="1"/>
  <c r="D1528" i="5"/>
  <c r="K1528" i="5" s="1" a="1"/>
  <c r="K1528" i="5" s="1"/>
  <c r="D1529" i="5"/>
  <c r="K1529" i="5" s="1" a="1"/>
  <c r="K1529" i="5" s="1"/>
  <c r="D1530" i="5"/>
  <c r="K1530" i="5" s="1" a="1"/>
  <c r="K1530" i="5" s="1"/>
  <c r="D1531" i="5"/>
  <c r="K1531" i="5" s="1" a="1"/>
  <c r="K1531" i="5" s="1"/>
  <c r="D1532" i="5"/>
  <c r="K1532" i="5" s="1" a="1"/>
  <c r="K1532" i="5" s="1"/>
  <c r="D1533" i="5"/>
  <c r="K1533" i="5" s="1" a="1"/>
  <c r="K1533" i="5" s="1"/>
  <c r="D1534" i="5"/>
  <c r="K1534" i="5" s="1" a="1"/>
  <c r="K1534" i="5" s="1"/>
  <c r="D1535" i="5"/>
  <c r="K1535" i="5" s="1" a="1"/>
  <c r="K1535" i="5" s="1"/>
  <c r="D1536" i="5"/>
  <c r="K1536" i="5" s="1" a="1"/>
  <c r="K1536" i="5" s="1"/>
  <c r="D1537" i="5"/>
  <c r="K1537" i="5" s="1" a="1"/>
  <c r="K1537" i="5" s="1"/>
  <c r="D1538" i="5"/>
  <c r="K1538" i="5" s="1" a="1"/>
  <c r="K1538" i="5" s="1"/>
  <c r="D1539" i="5"/>
  <c r="K1539" i="5" s="1" a="1"/>
  <c r="K1539" i="5" s="1"/>
  <c r="D1540" i="5"/>
  <c r="K1540" i="5" s="1" a="1"/>
  <c r="K1540" i="5" s="1"/>
  <c r="D1541" i="5"/>
  <c r="K1541" i="5" s="1" a="1"/>
  <c r="K1541" i="5" s="1"/>
  <c r="D1542" i="5"/>
  <c r="K1542" i="5" s="1" a="1"/>
  <c r="K1542" i="5" s="1"/>
  <c r="D1543" i="5"/>
  <c r="K1543" i="5" s="1" a="1"/>
  <c r="K1543" i="5" s="1"/>
  <c r="D1544" i="5"/>
  <c r="K1544" i="5" s="1" a="1"/>
  <c r="K1544" i="5" s="1"/>
  <c r="D1545" i="5"/>
  <c r="K1545" i="5" s="1" a="1"/>
  <c r="K1545" i="5" s="1"/>
  <c r="D1546" i="5"/>
  <c r="K1546" i="5" s="1" a="1"/>
  <c r="K1546" i="5" s="1"/>
  <c r="D1547" i="5"/>
  <c r="K1547" i="5" s="1" a="1"/>
  <c r="K1547" i="5" s="1"/>
  <c r="D1548" i="5"/>
  <c r="K1548" i="5" s="1" a="1"/>
  <c r="K1548" i="5" s="1"/>
  <c r="D1549" i="5"/>
  <c r="K1549" i="5" s="1" a="1"/>
  <c r="K1549" i="5" s="1"/>
  <c r="D1550" i="5"/>
  <c r="K1550" i="5" s="1" a="1"/>
  <c r="K1550" i="5" s="1"/>
  <c r="D1551" i="5"/>
  <c r="K1551" i="5" s="1" a="1"/>
  <c r="K1551" i="5" s="1"/>
  <c r="D1552" i="5"/>
  <c r="K1552" i="5" s="1" a="1"/>
  <c r="K1552" i="5" s="1"/>
  <c r="D1553" i="5"/>
  <c r="K1553" i="5" s="1" a="1"/>
  <c r="K1553" i="5" s="1"/>
  <c r="D1554" i="5"/>
  <c r="K1554" i="5" s="1" a="1"/>
  <c r="K1554" i="5" s="1"/>
  <c r="D1555" i="5"/>
  <c r="K1555" i="5" s="1" a="1"/>
  <c r="K1555" i="5" s="1"/>
  <c r="D1556" i="5"/>
  <c r="K1556" i="5" s="1" a="1"/>
  <c r="K1556" i="5" s="1"/>
  <c r="D1557" i="5"/>
  <c r="K1557" i="5" s="1" a="1"/>
  <c r="K1557" i="5" s="1"/>
  <c r="D1558" i="5"/>
  <c r="K1558" i="5" s="1" a="1"/>
  <c r="K1558" i="5" s="1"/>
  <c r="D1559" i="5"/>
  <c r="K1559" i="5" s="1" a="1"/>
  <c r="K1559" i="5" s="1"/>
  <c r="D1560" i="5"/>
  <c r="K1560" i="5" s="1" a="1"/>
  <c r="K1560" i="5" s="1"/>
  <c r="D1561" i="5"/>
  <c r="K1561" i="5" s="1" a="1"/>
  <c r="K1561" i="5" s="1"/>
  <c r="D1562" i="5"/>
  <c r="K1562" i="5" s="1" a="1"/>
  <c r="K1562" i="5" s="1"/>
  <c r="D1563" i="5"/>
  <c r="K1563" i="5" s="1" a="1"/>
  <c r="K1563" i="5" s="1"/>
  <c r="D1564" i="5"/>
  <c r="K1564" i="5" s="1" a="1"/>
  <c r="K1564" i="5" s="1"/>
  <c r="D1565" i="5"/>
  <c r="K1565" i="5" s="1" a="1"/>
  <c r="K1565" i="5" s="1"/>
  <c r="D1566" i="5"/>
  <c r="K1566" i="5" s="1" a="1"/>
  <c r="K1566" i="5" s="1"/>
  <c r="D1567" i="5"/>
  <c r="K1567" i="5" s="1" a="1"/>
  <c r="K1567" i="5" s="1"/>
  <c r="D1568" i="5"/>
  <c r="K1568" i="5" s="1" a="1"/>
  <c r="K1568" i="5" s="1"/>
  <c r="D1569" i="5"/>
  <c r="K1569" i="5" s="1" a="1"/>
  <c r="K1569" i="5" s="1"/>
  <c r="D1570" i="5"/>
  <c r="K1570" i="5" s="1" a="1"/>
  <c r="K1570" i="5" s="1"/>
  <c r="D1571" i="5"/>
  <c r="K1571" i="5" s="1" a="1"/>
  <c r="K1571" i="5" s="1"/>
  <c r="D1572" i="5"/>
  <c r="K1572" i="5" s="1" a="1"/>
  <c r="K1572" i="5" s="1"/>
  <c r="D1573" i="5"/>
  <c r="K1573" i="5" s="1" a="1"/>
  <c r="K1573" i="5" s="1"/>
  <c r="D1574" i="5"/>
  <c r="K1574" i="5" s="1" a="1"/>
  <c r="K1574" i="5" s="1"/>
  <c r="D1575" i="5"/>
  <c r="K1575" i="5" s="1" a="1"/>
  <c r="K1575" i="5" s="1"/>
  <c r="D1576" i="5"/>
  <c r="K1576" i="5" s="1" a="1"/>
  <c r="K1576" i="5" s="1"/>
  <c r="D1577" i="5"/>
  <c r="K1577" i="5" s="1" a="1"/>
  <c r="K1577" i="5" s="1"/>
  <c r="D1578" i="5"/>
  <c r="K1578" i="5" s="1" a="1"/>
  <c r="K1578" i="5" s="1"/>
  <c r="D1579" i="5"/>
  <c r="K1579" i="5" s="1" a="1"/>
  <c r="K1579" i="5" s="1"/>
  <c r="D1580" i="5"/>
  <c r="K1580" i="5" s="1" a="1"/>
  <c r="K1580" i="5" s="1"/>
  <c r="D1581" i="5"/>
  <c r="K1581" i="5" s="1" a="1"/>
  <c r="K1581" i="5" s="1"/>
  <c r="D1582" i="5"/>
  <c r="K1582" i="5" s="1" a="1"/>
  <c r="K1582" i="5" s="1"/>
  <c r="D1583" i="5"/>
  <c r="K1583" i="5" s="1" a="1"/>
  <c r="K1583" i="5" s="1"/>
  <c r="D1584" i="5"/>
  <c r="K1584" i="5" s="1" a="1"/>
  <c r="K1584" i="5" s="1"/>
  <c r="D1585" i="5"/>
  <c r="K1585" i="5" s="1" a="1"/>
  <c r="K1585" i="5" s="1"/>
  <c r="D1586" i="5"/>
  <c r="K1586" i="5" s="1" a="1"/>
  <c r="K1586" i="5" s="1"/>
  <c r="D1587" i="5"/>
  <c r="K1587" i="5" s="1" a="1"/>
  <c r="K1587" i="5" s="1"/>
  <c r="D1588" i="5"/>
  <c r="K1588" i="5" s="1" a="1"/>
  <c r="K1588" i="5" s="1"/>
  <c r="D1589" i="5"/>
  <c r="K1589" i="5" s="1" a="1"/>
  <c r="K1589" i="5" s="1"/>
  <c r="D1590" i="5"/>
  <c r="K1590" i="5" s="1" a="1"/>
  <c r="K1590" i="5" s="1"/>
  <c r="D1591" i="5"/>
  <c r="K1591" i="5" s="1" a="1"/>
  <c r="K1591" i="5" s="1"/>
  <c r="D1592" i="5"/>
  <c r="K1592" i="5" s="1" a="1"/>
  <c r="K1592" i="5" s="1"/>
  <c r="D1593" i="5"/>
  <c r="K1593" i="5" s="1" a="1"/>
  <c r="K1593" i="5" s="1"/>
  <c r="D1594" i="5"/>
  <c r="K1594" i="5" s="1" a="1"/>
  <c r="K1594" i="5" s="1"/>
  <c r="D1595" i="5"/>
  <c r="K1595" i="5" s="1" a="1"/>
  <c r="K1595" i="5" s="1"/>
  <c r="D1596" i="5"/>
  <c r="K1596" i="5" s="1" a="1"/>
  <c r="K1596" i="5" s="1"/>
  <c r="D1597" i="5"/>
  <c r="K1597" i="5" s="1" a="1"/>
  <c r="K1597" i="5" s="1"/>
  <c r="D1598" i="5"/>
  <c r="K1598" i="5" s="1" a="1"/>
  <c r="K1598" i="5" s="1"/>
  <c r="D1599" i="5"/>
  <c r="K1599" i="5" s="1" a="1"/>
  <c r="K1599" i="5" s="1"/>
  <c r="D1600" i="5"/>
  <c r="K1600" i="5" s="1" a="1"/>
  <c r="K1600" i="5" s="1"/>
  <c r="D1601" i="5"/>
  <c r="K1601" i="5" s="1" a="1"/>
  <c r="K1601" i="5" s="1"/>
  <c r="D1602" i="5"/>
  <c r="K1602" i="5" s="1" a="1"/>
  <c r="K1602" i="5" s="1"/>
  <c r="D1603" i="5"/>
  <c r="K1603" i="5" s="1" a="1"/>
  <c r="K1603" i="5" s="1"/>
  <c r="D1604" i="5"/>
  <c r="K1604" i="5" s="1" a="1"/>
  <c r="K1604" i="5" s="1"/>
  <c r="D1605" i="5"/>
  <c r="K1605" i="5" s="1" a="1"/>
  <c r="K1605" i="5" s="1"/>
  <c r="D1606" i="5"/>
  <c r="K1606" i="5" s="1" a="1"/>
  <c r="K1606" i="5" s="1"/>
  <c r="D1607" i="5"/>
  <c r="K1607" i="5" s="1" a="1"/>
  <c r="K1607" i="5" s="1"/>
  <c r="D1608" i="5"/>
  <c r="K1608" i="5" s="1" a="1"/>
  <c r="K1608" i="5" s="1"/>
  <c r="D1609" i="5"/>
  <c r="K1609" i="5" s="1" a="1"/>
  <c r="K1609" i="5" s="1"/>
  <c r="D1610" i="5"/>
  <c r="K1610" i="5" s="1" a="1"/>
  <c r="K1610" i="5" s="1"/>
  <c r="D1611" i="5"/>
  <c r="K1611" i="5" s="1" a="1"/>
  <c r="K1611" i="5" s="1"/>
  <c r="D1612" i="5"/>
  <c r="K1612" i="5" s="1" a="1"/>
  <c r="K1612" i="5" s="1"/>
  <c r="D1613" i="5"/>
  <c r="K1613" i="5" s="1" a="1"/>
  <c r="K1613" i="5" s="1"/>
  <c r="D1614" i="5"/>
  <c r="K1614" i="5" s="1" a="1"/>
  <c r="K1614" i="5" s="1"/>
  <c r="D1615" i="5"/>
  <c r="K1615" i="5" s="1" a="1"/>
  <c r="K1615" i="5" s="1"/>
  <c r="D1616" i="5"/>
  <c r="K1616" i="5" s="1" a="1"/>
  <c r="K1616" i="5" s="1"/>
  <c r="D1617" i="5"/>
  <c r="K1617" i="5" s="1" a="1"/>
  <c r="K1617" i="5" s="1"/>
  <c r="D1618" i="5"/>
  <c r="K1618" i="5" s="1" a="1"/>
  <c r="K1618" i="5" s="1"/>
  <c r="D1619" i="5"/>
  <c r="K1619" i="5" s="1" a="1"/>
  <c r="K1619" i="5" s="1"/>
  <c r="D1620" i="5"/>
  <c r="K1620" i="5" s="1" a="1"/>
  <c r="K1620" i="5" s="1"/>
  <c r="D1621" i="5"/>
  <c r="K1621" i="5" s="1" a="1"/>
  <c r="K1621" i="5" s="1"/>
  <c r="D1622" i="5"/>
  <c r="K1622" i="5" s="1" a="1"/>
  <c r="K1622" i="5" s="1"/>
  <c r="D1623" i="5"/>
  <c r="K1623" i="5" s="1" a="1"/>
  <c r="K1623" i="5" s="1"/>
  <c r="D1624" i="5"/>
  <c r="K1624" i="5" s="1" a="1"/>
  <c r="K1624" i="5" s="1"/>
  <c r="D1625" i="5"/>
  <c r="K1625" i="5" s="1" a="1"/>
  <c r="K1625" i="5" s="1"/>
  <c r="D1626" i="5"/>
  <c r="K1626" i="5" s="1" a="1"/>
  <c r="K1626" i="5" s="1"/>
  <c r="D1627" i="5"/>
  <c r="K1627" i="5" s="1" a="1"/>
  <c r="K1627" i="5" s="1"/>
  <c r="D1628" i="5"/>
  <c r="K1628" i="5" s="1" a="1"/>
  <c r="K1628" i="5" s="1"/>
  <c r="D1629" i="5"/>
  <c r="K1629" i="5" s="1" a="1"/>
  <c r="K1629" i="5" s="1"/>
  <c r="D1630" i="5"/>
  <c r="K1630" i="5" s="1" a="1"/>
  <c r="K1630" i="5" s="1"/>
  <c r="D1631" i="5"/>
  <c r="K1631" i="5" s="1" a="1"/>
  <c r="K1631" i="5" s="1"/>
  <c r="D1632" i="5"/>
  <c r="K1632" i="5" s="1" a="1"/>
  <c r="K1632" i="5" s="1"/>
  <c r="D1633" i="5"/>
  <c r="K1633" i="5" s="1" a="1"/>
  <c r="K1633" i="5" s="1"/>
  <c r="D1634" i="5"/>
  <c r="K1634" i="5" s="1" a="1"/>
  <c r="K1634" i="5" s="1"/>
  <c r="D1635" i="5"/>
  <c r="K1635" i="5" s="1" a="1"/>
  <c r="K1635" i="5" s="1"/>
  <c r="D1636" i="5"/>
  <c r="K1636" i="5" s="1" a="1"/>
  <c r="K1636" i="5" s="1"/>
  <c r="D1637" i="5"/>
  <c r="K1637" i="5" s="1" a="1"/>
  <c r="K1637" i="5" s="1"/>
  <c r="D1638" i="5"/>
  <c r="K1638" i="5" s="1" a="1"/>
  <c r="K1638" i="5" s="1"/>
  <c r="D1639" i="5"/>
  <c r="K1639" i="5" s="1" a="1"/>
  <c r="K1639" i="5" s="1"/>
  <c r="D1640" i="5"/>
  <c r="K1640" i="5" s="1" a="1"/>
  <c r="K1640" i="5" s="1"/>
  <c r="D1641" i="5"/>
  <c r="K1641" i="5" s="1" a="1"/>
  <c r="K1641" i="5" s="1"/>
  <c r="D1642" i="5"/>
  <c r="K1642" i="5" s="1" a="1"/>
  <c r="K1642" i="5" s="1"/>
  <c r="D1643" i="5"/>
  <c r="K1643" i="5" s="1" a="1"/>
  <c r="K1643" i="5" s="1"/>
  <c r="D1644" i="5"/>
  <c r="K1644" i="5" s="1" a="1"/>
  <c r="K1644" i="5" s="1"/>
  <c r="D1645" i="5"/>
  <c r="K1645" i="5" s="1" a="1"/>
  <c r="K1645" i="5" s="1"/>
  <c r="D1646" i="5"/>
  <c r="K1646" i="5" s="1" a="1"/>
  <c r="K1646" i="5" s="1"/>
  <c r="D1647" i="5"/>
  <c r="K1647" i="5" s="1" a="1"/>
  <c r="K1647" i="5" s="1"/>
  <c r="D1648" i="5"/>
  <c r="K1648" i="5" s="1" a="1"/>
  <c r="K1648" i="5" s="1"/>
  <c r="D1649" i="5"/>
  <c r="K1649" i="5" s="1" a="1"/>
  <c r="K1649" i="5" s="1"/>
  <c r="D1650" i="5"/>
  <c r="K1650" i="5" s="1" a="1"/>
  <c r="K1650" i="5" s="1"/>
  <c r="D1651" i="5"/>
  <c r="K1651" i="5" s="1" a="1"/>
  <c r="K1651" i="5" s="1"/>
  <c r="D1652" i="5"/>
  <c r="K1652" i="5" s="1" a="1"/>
  <c r="K1652" i="5" s="1"/>
  <c r="D1653" i="5"/>
  <c r="K1653" i="5" s="1" a="1"/>
  <c r="K1653" i="5" s="1"/>
  <c r="D1654" i="5"/>
  <c r="K1654" i="5" s="1" a="1"/>
  <c r="K1654" i="5" s="1"/>
  <c r="D1655" i="5"/>
  <c r="K1655" i="5" s="1" a="1"/>
  <c r="K1655" i="5" s="1"/>
  <c r="D1656" i="5"/>
  <c r="K1656" i="5" s="1" a="1"/>
  <c r="K1656" i="5" s="1"/>
  <c r="D1657" i="5"/>
  <c r="K1657" i="5" s="1" a="1"/>
  <c r="K1657" i="5" s="1"/>
  <c r="D1658" i="5"/>
  <c r="K1658" i="5" s="1" a="1"/>
  <c r="K1658" i="5" s="1"/>
  <c r="D1659" i="5"/>
  <c r="K1659" i="5" s="1" a="1"/>
  <c r="K1659" i="5" s="1"/>
  <c r="D1660" i="5"/>
  <c r="K1660" i="5" s="1" a="1"/>
  <c r="K1660" i="5" s="1"/>
  <c r="D1661" i="5"/>
  <c r="K1661" i="5" s="1" a="1"/>
  <c r="K1661" i="5" s="1"/>
  <c r="D1662" i="5"/>
  <c r="K1662" i="5" s="1" a="1"/>
  <c r="K1662" i="5" s="1"/>
  <c r="D1663" i="5"/>
  <c r="K1663" i="5" s="1" a="1"/>
  <c r="K1663" i="5" s="1"/>
  <c r="D1664" i="5"/>
  <c r="K1664" i="5" s="1" a="1"/>
  <c r="K1664" i="5" s="1"/>
  <c r="D1665" i="5"/>
  <c r="K1665" i="5" s="1" a="1"/>
  <c r="K1665" i="5" s="1"/>
  <c r="D1666" i="5"/>
  <c r="K1666" i="5" s="1" a="1"/>
  <c r="K1666" i="5" s="1"/>
  <c r="D1667" i="5"/>
  <c r="K1667" i="5" s="1" a="1"/>
  <c r="K1667" i="5" s="1"/>
  <c r="D1668" i="5"/>
  <c r="K1668" i="5" s="1" a="1"/>
  <c r="K1668" i="5" s="1"/>
  <c r="D1669" i="5"/>
  <c r="K1669" i="5" s="1" a="1"/>
  <c r="K1669" i="5" s="1"/>
  <c r="D1670" i="5"/>
  <c r="K1670" i="5" s="1" a="1"/>
  <c r="K1670" i="5" s="1"/>
  <c r="D1671" i="5"/>
  <c r="K1671" i="5" s="1" a="1"/>
  <c r="K1671" i="5" s="1"/>
  <c r="D1672" i="5"/>
  <c r="K1672" i="5" s="1" a="1"/>
  <c r="K1672" i="5" s="1"/>
  <c r="D1673" i="5"/>
  <c r="K1673" i="5" s="1" a="1"/>
  <c r="K1673" i="5" s="1"/>
  <c r="D1674" i="5"/>
  <c r="K1674" i="5" s="1" a="1"/>
  <c r="K1674" i="5" s="1"/>
  <c r="D1675" i="5"/>
  <c r="K1675" i="5" s="1" a="1"/>
  <c r="K1675" i="5" s="1"/>
  <c r="D1676" i="5"/>
  <c r="K1676" i="5" s="1" a="1"/>
  <c r="K1676" i="5" s="1"/>
  <c r="D1677" i="5"/>
  <c r="K1677" i="5" s="1" a="1"/>
  <c r="K1677" i="5" s="1"/>
  <c r="D1678" i="5"/>
  <c r="K1678" i="5" s="1" a="1"/>
  <c r="K1678" i="5" s="1"/>
  <c r="D1679" i="5"/>
  <c r="K1679" i="5" s="1" a="1"/>
  <c r="K1679" i="5" s="1"/>
  <c r="D1680" i="5"/>
  <c r="K1680" i="5" s="1" a="1"/>
  <c r="K1680" i="5" s="1"/>
  <c r="D1681" i="5"/>
  <c r="K1681" i="5" s="1" a="1"/>
  <c r="K1681" i="5" s="1"/>
  <c r="D1682" i="5"/>
  <c r="K1682" i="5" s="1" a="1"/>
  <c r="K1682" i="5" s="1"/>
  <c r="D1683" i="5"/>
  <c r="K1683" i="5" s="1" a="1"/>
  <c r="K1683" i="5" s="1"/>
  <c r="D1684" i="5"/>
  <c r="K1684" i="5" s="1" a="1"/>
  <c r="K1684" i="5" s="1"/>
  <c r="D1685" i="5"/>
  <c r="K1685" i="5" s="1" a="1"/>
  <c r="K1685" i="5" s="1"/>
  <c r="D1686" i="5"/>
  <c r="K1686" i="5" s="1" a="1"/>
  <c r="K1686" i="5" s="1"/>
  <c r="D1687" i="5"/>
  <c r="K1687" i="5" s="1" a="1"/>
  <c r="K1687" i="5" s="1"/>
  <c r="D1688" i="5"/>
  <c r="K1688" i="5" s="1" a="1"/>
  <c r="K1688" i="5" s="1"/>
  <c r="D1689" i="5"/>
  <c r="K1689" i="5" s="1" a="1"/>
  <c r="K1689" i="5" s="1"/>
  <c r="D1690" i="5"/>
  <c r="K1690" i="5" s="1" a="1"/>
  <c r="K1690" i="5" s="1"/>
  <c r="D1691" i="5"/>
  <c r="K1691" i="5" s="1" a="1"/>
  <c r="K1691" i="5" s="1"/>
  <c r="D1692" i="5"/>
  <c r="K1692" i="5" s="1" a="1"/>
  <c r="K1692" i="5" s="1"/>
  <c r="D1693" i="5"/>
  <c r="K1693" i="5" s="1" a="1"/>
  <c r="K1693" i="5" s="1"/>
  <c r="D1694" i="5"/>
  <c r="K1694" i="5" s="1" a="1"/>
  <c r="K1694" i="5" s="1"/>
  <c r="D1695" i="5"/>
  <c r="K1695" i="5" s="1" a="1"/>
  <c r="K1695" i="5" s="1"/>
  <c r="D1696" i="5"/>
  <c r="K1696" i="5" s="1" a="1"/>
  <c r="K1696" i="5" s="1"/>
  <c r="D1697" i="5"/>
  <c r="K1697" i="5" s="1" a="1"/>
  <c r="K1697" i="5" s="1"/>
  <c r="D1698" i="5"/>
  <c r="K1698" i="5" s="1" a="1"/>
  <c r="K1698" i="5" s="1"/>
  <c r="D1699" i="5"/>
  <c r="K1699" i="5" s="1" a="1"/>
  <c r="K1699" i="5" s="1"/>
  <c r="D1700" i="5"/>
  <c r="K1700" i="5" s="1" a="1"/>
  <c r="K1700" i="5" s="1"/>
  <c r="D1701" i="5"/>
  <c r="K1701" i="5" s="1" a="1"/>
  <c r="K1701" i="5" s="1"/>
  <c r="D1702" i="5"/>
  <c r="K1702" i="5" s="1" a="1"/>
  <c r="K1702" i="5" s="1"/>
  <c r="D1703" i="5"/>
  <c r="K1703" i="5" s="1" a="1"/>
  <c r="K1703" i="5" s="1"/>
  <c r="D1704" i="5"/>
  <c r="K1704" i="5" s="1" a="1"/>
  <c r="K1704" i="5" s="1"/>
  <c r="D1705" i="5"/>
  <c r="K1705" i="5" s="1" a="1"/>
  <c r="K1705" i="5" s="1"/>
  <c r="D1706" i="5"/>
  <c r="K1706" i="5" s="1" a="1"/>
  <c r="K1706" i="5" s="1"/>
  <c r="D1707" i="5"/>
  <c r="K1707" i="5" s="1" a="1"/>
  <c r="K1707" i="5" s="1"/>
  <c r="D1708" i="5"/>
  <c r="K1708" i="5" s="1" a="1"/>
  <c r="K1708" i="5" s="1"/>
  <c r="D1709" i="5"/>
  <c r="K1709" i="5" s="1" a="1"/>
  <c r="K1709" i="5" s="1"/>
  <c r="D1710" i="5"/>
  <c r="K1710" i="5" s="1" a="1"/>
  <c r="K1710" i="5" s="1"/>
  <c r="D1711" i="5"/>
  <c r="K1711" i="5" s="1" a="1"/>
  <c r="K1711" i="5" s="1"/>
  <c r="D1712" i="5"/>
  <c r="K1712" i="5" s="1" a="1"/>
  <c r="K1712" i="5" s="1"/>
  <c r="D1713" i="5"/>
  <c r="K1713" i="5" s="1" a="1"/>
  <c r="K1713" i="5" s="1"/>
  <c r="D1714" i="5"/>
  <c r="K1714" i="5" s="1" a="1"/>
  <c r="K1714" i="5" s="1"/>
  <c r="D1715" i="5"/>
  <c r="K1715" i="5" s="1" a="1"/>
  <c r="K1715" i="5" s="1"/>
  <c r="D1716" i="5"/>
  <c r="K1716" i="5" s="1" a="1"/>
  <c r="K1716" i="5" s="1"/>
  <c r="D1717" i="5"/>
  <c r="K1717" i="5" s="1" a="1"/>
  <c r="K1717" i="5" s="1"/>
  <c r="D1718" i="5"/>
  <c r="K1718" i="5" s="1" a="1"/>
  <c r="K1718" i="5" s="1"/>
  <c r="D1719" i="5"/>
  <c r="K1719" i="5" s="1" a="1"/>
  <c r="K1719" i="5" s="1"/>
  <c r="D1720" i="5"/>
  <c r="K1720" i="5" s="1" a="1"/>
  <c r="K1720" i="5" s="1"/>
  <c r="D1721" i="5"/>
  <c r="K1721" i="5" s="1" a="1"/>
  <c r="K1721" i="5" s="1"/>
  <c r="D1722" i="5"/>
  <c r="K1722" i="5" s="1" a="1"/>
  <c r="K1722" i="5" s="1"/>
  <c r="D1723" i="5"/>
  <c r="K1723" i="5" s="1" a="1"/>
  <c r="K1723" i="5" s="1"/>
  <c r="D1724" i="5"/>
  <c r="K1724" i="5" s="1" a="1"/>
  <c r="K1724" i="5" s="1"/>
  <c r="D1725" i="5"/>
  <c r="K1725" i="5" s="1" a="1"/>
  <c r="K1725" i="5" s="1"/>
  <c r="D1726" i="5"/>
  <c r="K1726" i="5" s="1" a="1"/>
  <c r="K1726" i="5" s="1"/>
  <c r="D1727" i="5"/>
  <c r="K1727" i="5" s="1" a="1"/>
  <c r="K1727" i="5" s="1"/>
  <c r="D1728" i="5"/>
  <c r="K1728" i="5" s="1" a="1"/>
  <c r="K1728" i="5" s="1"/>
  <c r="D1729" i="5"/>
  <c r="K1729" i="5" s="1" a="1"/>
  <c r="K1729" i="5" s="1"/>
  <c r="D1730" i="5"/>
  <c r="K1730" i="5" s="1" a="1"/>
  <c r="K1730" i="5" s="1"/>
  <c r="D1731" i="5"/>
  <c r="K1731" i="5" s="1" a="1"/>
  <c r="K1731" i="5" s="1"/>
  <c r="D1732" i="5"/>
  <c r="K1732" i="5" s="1" a="1"/>
  <c r="K1732" i="5" s="1"/>
  <c r="D1733" i="5"/>
  <c r="K1733" i="5" s="1" a="1"/>
  <c r="K1733" i="5" s="1"/>
  <c r="D1734" i="5"/>
  <c r="K1734" i="5" s="1" a="1"/>
  <c r="K1734" i="5" s="1"/>
  <c r="D1735" i="5"/>
  <c r="K1735" i="5" s="1" a="1"/>
  <c r="K1735" i="5" s="1"/>
  <c r="D1736" i="5"/>
  <c r="K1736" i="5" s="1" a="1"/>
  <c r="K1736" i="5" s="1"/>
  <c r="D1737" i="5"/>
  <c r="K1737" i="5" s="1" a="1"/>
  <c r="K1737" i="5" s="1"/>
  <c r="D1738" i="5"/>
  <c r="K1738" i="5" s="1" a="1"/>
  <c r="K1738" i="5" s="1"/>
  <c r="D1739" i="5"/>
  <c r="K1739" i="5" s="1" a="1"/>
  <c r="K1739" i="5" s="1"/>
  <c r="D1740" i="5"/>
  <c r="K1740" i="5" s="1" a="1"/>
  <c r="K1740" i="5" s="1"/>
  <c r="D1741" i="5"/>
  <c r="K1741" i="5" s="1" a="1"/>
  <c r="K1741" i="5" s="1"/>
  <c r="D1742" i="5"/>
  <c r="K1742" i="5" s="1" a="1"/>
  <c r="K1742" i="5" s="1"/>
  <c r="D1743" i="5"/>
  <c r="K1743" i="5" s="1" a="1"/>
  <c r="K1743" i="5" s="1"/>
  <c r="D1744" i="5"/>
  <c r="K1744" i="5" s="1" a="1"/>
  <c r="K1744" i="5" s="1"/>
  <c r="D1745" i="5"/>
  <c r="K1745" i="5" s="1" a="1"/>
  <c r="K1745" i="5" s="1"/>
  <c r="D1746" i="5"/>
  <c r="K1746" i="5" s="1" a="1"/>
  <c r="K1746" i="5" s="1"/>
  <c r="D1747" i="5"/>
  <c r="K1747" i="5" s="1" a="1"/>
  <c r="K1747" i="5" s="1"/>
  <c r="D1748" i="5"/>
  <c r="K1748" i="5" s="1" a="1"/>
  <c r="K1748" i="5" s="1"/>
  <c r="D1749" i="5"/>
  <c r="K1749" i="5" s="1" a="1"/>
  <c r="K1749" i="5" s="1"/>
  <c r="D1750" i="5"/>
  <c r="K1750" i="5" s="1" a="1"/>
  <c r="K1750" i="5" s="1"/>
  <c r="D1751" i="5"/>
  <c r="K1751" i="5" s="1" a="1"/>
  <c r="K1751" i="5" s="1"/>
  <c r="D1752" i="5"/>
  <c r="K1752" i="5" s="1" a="1"/>
  <c r="K1752" i="5" s="1"/>
  <c r="D1753" i="5"/>
  <c r="K1753" i="5" s="1" a="1"/>
  <c r="K1753" i="5" s="1"/>
  <c r="D1754" i="5"/>
  <c r="K1754" i="5" s="1" a="1"/>
  <c r="K1754" i="5" s="1"/>
  <c r="D1755" i="5"/>
  <c r="K1755" i="5" s="1" a="1"/>
  <c r="K1755" i="5" s="1"/>
  <c r="D1756" i="5"/>
  <c r="K1756" i="5" s="1" a="1"/>
  <c r="K1756" i="5" s="1"/>
  <c r="D1757" i="5"/>
  <c r="K1757" i="5" s="1" a="1"/>
  <c r="K1757" i="5" s="1"/>
  <c r="D1758" i="5"/>
  <c r="K1758" i="5" s="1" a="1"/>
  <c r="K1758" i="5" s="1"/>
  <c r="D1759" i="5"/>
  <c r="K1759" i="5" s="1" a="1"/>
  <c r="K1759" i="5" s="1"/>
  <c r="D1760" i="5"/>
  <c r="K1760" i="5" s="1" a="1"/>
  <c r="K1760" i="5" s="1"/>
  <c r="D1761" i="5"/>
  <c r="K1761" i="5" s="1" a="1"/>
  <c r="K1761" i="5" s="1"/>
  <c r="D1762" i="5"/>
  <c r="K1762" i="5" s="1" a="1"/>
  <c r="K1762" i="5" s="1"/>
  <c r="D1763" i="5"/>
  <c r="K1763" i="5" s="1" a="1"/>
  <c r="K1763" i="5" s="1"/>
  <c r="D1764" i="5"/>
  <c r="K1764" i="5" s="1" a="1"/>
  <c r="K1764" i="5" s="1"/>
  <c r="D1765" i="5"/>
  <c r="K1765" i="5" s="1" a="1"/>
  <c r="K1765" i="5" s="1"/>
  <c r="D1766" i="5"/>
  <c r="K1766" i="5" s="1" a="1"/>
  <c r="K1766" i="5" s="1"/>
  <c r="D1767" i="5"/>
  <c r="K1767" i="5" s="1" a="1"/>
  <c r="K1767" i="5" s="1"/>
  <c r="D1768" i="5"/>
  <c r="K1768" i="5" s="1" a="1"/>
  <c r="K1768" i="5" s="1"/>
  <c r="D1769" i="5"/>
  <c r="K1769" i="5" s="1" a="1"/>
  <c r="K1769" i="5" s="1"/>
  <c r="D1770" i="5"/>
  <c r="K1770" i="5" s="1" a="1"/>
  <c r="K1770" i="5" s="1"/>
  <c r="D1771" i="5"/>
  <c r="K1771" i="5" s="1" a="1"/>
  <c r="K1771" i="5" s="1"/>
  <c r="D1772" i="5"/>
  <c r="K1772" i="5" s="1" a="1"/>
  <c r="K1772" i="5" s="1"/>
  <c r="D1773" i="5"/>
  <c r="K1773" i="5" s="1" a="1"/>
  <c r="K1773" i="5" s="1"/>
  <c r="D1774" i="5"/>
  <c r="K1774" i="5" s="1" a="1"/>
  <c r="K1774" i="5" s="1"/>
  <c r="D1775" i="5"/>
  <c r="K1775" i="5" s="1" a="1"/>
  <c r="K1775" i="5" s="1"/>
  <c r="D1776" i="5"/>
  <c r="K1776" i="5" s="1" a="1"/>
  <c r="K1776" i="5" s="1"/>
  <c r="D1777" i="5"/>
  <c r="K1777" i="5" s="1" a="1"/>
  <c r="K1777" i="5" s="1"/>
  <c r="D1778" i="5"/>
  <c r="K1778" i="5" s="1" a="1"/>
  <c r="K1778" i="5" s="1"/>
  <c r="D1779" i="5"/>
  <c r="K1779" i="5" s="1" a="1"/>
  <c r="K1779" i="5" s="1"/>
  <c r="D1780" i="5"/>
  <c r="K1780" i="5" s="1" a="1"/>
  <c r="K1780" i="5" s="1"/>
  <c r="D1781" i="5"/>
  <c r="K1781" i="5" s="1" a="1"/>
  <c r="K1781" i="5" s="1"/>
  <c r="D1782" i="5"/>
  <c r="K1782" i="5" s="1" a="1"/>
  <c r="K1782" i="5" s="1"/>
  <c r="D1783" i="5"/>
  <c r="K1783" i="5" s="1" a="1"/>
  <c r="K1783" i="5" s="1"/>
  <c r="D1784" i="5"/>
  <c r="K1784" i="5" s="1" a="1"/>
  <c r="K1784" i="5" s="1"/>
  <c r="D1785" i="5"/>
  <c r="K1785" i="5" s="1" a="1"/>
  <c r="K1785" i="5" s="1"/>
  <c r="D1786" i="5"/>
  <c r="K1786" i="5" s="1" a="1"/>
  <c r="K1786" i="5" s="1"/>
  <c r="D1787" i="5"/>
  <c r="K1787" i="5" s="1" a="1"/>
  <c r="K1787" i="5" s="1"/>
  <c r="D1788" i="5"/>
  <c r="K1788" i="5" s="1" a="1"/>
  <c r="K1788" i="5" s="1"/>
  <c r="D1789" i="5"/>
  <c r="K1789" i="5" s="1" a="1"/>
  <c r="K1789" i="5" s="1"/>
  <c r="D1790" i="5"/>
  <c r="K1790" i="5" s="1" a="1"/>
  <c r="K1790" i="5" s="1"/>
  <c r="D1791" i="5"/>
  <c r="K1791" i="5" s="1" a="1"/>
  <c r="K1791" i="5" s="1"/>
  <c r="D1792" i="5"/>
  <c r="K1792" i="5" s="1" a="1"/>
  <c r="K1792" i="5" s="1"/>
  <c r="D1793" i="5"/>
  <c r="K1793" i="5" s="1" a="1"/>
  <c r="K1793" i="5" s="1"/>
  <c r="D1794" i="5"/>
  <c r="K1794" i="5" s="1" a="1"/>
  <c r="K1794" i="5" s="1"/>
  <c r="D1795" i="5"/>
  <c r="K1795" i="5" s="1" a="1"/>
  <c r="K1795" i="5" s="1"/>
  <c r="D1796" i="5"/>
  <c r="K1796" i="5" s="1" a="1"/>
  <c r="K1796" i="5" s="1"/>
  <c r="D1797" i="5"/>
  <c r="K1797" i="5" s="1" a="1"/>
  <c r="K1797" i="5" s="1"/>
  <c r="D1798" i="5"/>
  <c r="K1798" i="5" s="1" a="1"/>
  <c r="K1798" i="5" s="1"/>
  <c r="D1799" i="5"/>
  <c r="K1799" i="5" s="1" a="1"/>
  <c r="K1799" i="5" s="1"/>
  <c r="D1800" i="5"/>
  <c r="K1800" i="5" s="1" a="1"/>
  <c r="K1800" i="5" s="1"/>
  <c r="D1801" i="5"/>
  <c r="K1801" i="5" s="1" a="1"/>
  <c r="K1801" i="5" s="1"/>
  <c r="D1802" i="5"/>
  <c r="K1802" i="5" s="1" a="1"/>
  <c r="K1802" i="5" s="1"/>
  <c r="D1803" i="5"/>
  <c r="K1803" i="5" s="1" a="1"/>
  <c r="K1803" i="5" s="1"/>
  <c r="D1804" i="5"/>
  <c r="K1804" i="5" s="1" a="1"/>
  <c r="K1804" i="5" s="1"/>
  <c r="D1805" i="5"/>
  <c r="K1805" i="5" s="1" a="1"/>
  <c r="K1805" i="5" s="1"/>
  <c r="D1806" i="5"/>
  <c r="K1806" i="5" s="1" a="1"/>
  <c r="K1806" i="5" s="1"/>
  <c r="D1807" i="5"/>
  <c r="K1807" i="5" s="1" a="1"/>
  <c r="K1807" i="5" s="1"/>
  <c r="D1808" i="5"/>
  <c r="K1808" i="5" s="1" a="1"/>
  <c r="K1808" i="5" s="1"/>
  <c r="D1809" i="5"/>
  <c r="K1809" i="5" s="1" a="1"/>
  <c r="K1809" i="5" s="1"/>
  <c r="D1810" i="5"/>
  <c r="K1810" i="5" s="1" a="1"/>
  <c r="K1810" i="5" s="1"/>
  <c r="D1811" i="5"/>
  <c r="K1811" i="5" s="1" a="1"/>
  <c r="K1811" i="5" s="1"/>
  <c r="D1812" i="5"/>
  <c r="K1812" i="5" s="1" a="1"/>
  <c r="K1812" i="5" s="1"/>
  <c r="D1813" i="5"/>
  <c r="K1813" i="5" s="1" a="1"/>
  <c r="K1813" i="5" s="1"/>
  <c r="D1814" i="5"/>
  <c r="K1814" i="5" s="1" a="1"/>
  <c r="K1814" i="5" s="1"/>
  <c r="D1815" i="5"/>
  <c r="K1815" i="5" s="1" a="1"/>
  <c r="K1815" i="5" s="1"/>
  <c r="D1816" i="5"/>
  <c r="K1816" i="5" s="1" a="1"/>
  <c r="K1816" i="5" s="1"/>
  <c r="D1817" i="5"/>
  <c r="K1817" i="5" s="1" a="1"/>
  <c r="K1817" i="5" s="1"/>
  <c r="D1818" i="5"/>
  <c r="K1818" i="5" s="1" a="1"/>
  <c r="K1818" i="5" s="1"/>
  <c r="D1819" i="5"/>
  <c r="K1819" i="5" s="1" a="1"/>
  <c r="K1819" i="5" s="1"/>
  <c r="D1820" i="5"/>
  <c r="K1820" i="5" s="1" a="1"/>
  <c r="K1820" i="5" s="1"/>
  <c r="D1821" i="5"/>
  <c r="K1821" i="5" s="1" a="1"/>
  <c r="K1821" i="5" s="1"/>
  <c r="D1822" i="5"/>
  <c r="K1822" i="5" s="1" a="1"/>
  <c r="K1822" i="5" s="1"/>
  <c r="D1823" i="5"/>
  <c r="K1823" i="5" s="1" a="1"/>
  <c r="K1823" i="5" s="1"/>
  <c r="D1824" i="5"/>
  <c r="K1824" i="5" s="1" a="1"/>
  <c r="K1824" i="5" s="1"/>
  <c r="D1825" i="5"/>
  <c r="K1825" i="5" s="1" a="1"/>
  <c r="K1825" i="5" s="1"/>
  <c r="D1826" i="5"/>
  <c r="K1826" i="5" s="1" a="1"/>
  <c r="K1826" i="5" s="1"/>
  <c r="D1827" i="5"/>
  <c r="K1827" i="5" s="1" a="1"/>
  <c r="K1827" i="5" s="1"/>
  <c r="D1828" i="5"/>
  <c r="K1828" i="5" s="1" a="1"/>
  <c r="K1828" i="5" s="1"/>
  <c r="D1829" i="5"/>
  <c r="K1829" i="5" s="1" a="1"/>
  <c r="K1829" i="5" s="1"/>
  <c r="D1830" i="5"/>
  <c r="K1830" i="5" s="1" a="1"/>
  <c r="K1830" i="5" s="1"/>
  <c r="D1831" i="5"/>
  <c r="K1831" i="5" s="1" a="1"/>
  <c r="K1831" i="5" s="1"/>
  <c r="D1832" i="5"/>
  <c r="K1832" i="5" s="1" a="1"/>
  <c r="K1832" i="5" s="1"/>
  <c r="D1833" i="5"/>
  <c r="K1833" i="5" s="1" a="1"/>
  <c r="K1833" i="5" s="1"/>
  <c r="D1834" i="5"/>
  <c r="K1834" i="5" s="1" a="1"/>
  <c r="K1834" i="5" s="1"/>
  <c r="D1835" i="5"/>
  <c r="K1835" i="5" s="1" a="1"/>
  <c r="K1835" i="5" s="1"/>
  <c r="D1836" i="5"/>
  <c r="K1836" i="5" s="1" a="1"/>
  <c r="K1836" i="5" s="1"/>
  <c r="D1837" i="5"/>
  <c r="K1837" i="5" s="1" a="1"/>
  <c r="K1837" i="5" s="1"/>
  <c r="D1838" i="5"/>
  <c r="K1838" i="5" s="1" a="1"/>
  <c r="K1838" i="5" s="1"/>
  <c r="D1839" i="5"/>
  <c r="K1839" i="5" s="1" a="1"/>
  <c r="K1839" i="5" s="1"/>
  <c r="D1840" i="5"/>
  <c r="K1840" i="5" s="1" a="1"/>
  <c r="K1840" i="5" s="1"/>
  <c r="D1841" i="5"/>
  <c r="K1841" i="5" s="1" a="1"/>
  <c r="K1841" i="5" s="1"/>
  <c r="D1842" i="5"/>
  <c r="K1842" i="5" s="1" a="1"/>
  <c r="K1842" i="5" s="1"/>
  <c r="D1843" i="5"/>
  <c r="K1843" i="5" s="1" a="1"/>
  <c r="K1843" i="5" s="1"/>
  <c r="D1844" i="5"/>
  <c r="K1844" i="5" s="1" a="1"/>
  <c r="K1844" i="5" s="1"/>
  <c r="D1845" i="5"/>
  <c r="K1845" i="5" s="1" a="1"/>
  <c r="K1845" i="5" s="1"/>
  <c r="D1846" i="5"/>
  <c r="K1846" i="5" s="1" a="1"/>
  <c r="K1846" i="5" s="1"/>
  <c r="D1847" i="5"/>
  <c r="K1847" i="5" s="1" a="1"/>
  <c r="K1847" i="5" s="1"/>
  <c r="D1848" i="5"/>
  <c r="K1848" i="5" s="1" a="1"/>
  <c r="K1848" i="5" s="1"/>
  <c r="D1849" i="5"/>
  <c r="K1849" i="5" s="1" a="1"/>
  <c r="K1849" i="5" s="1"/>
  <c r="D1850" i="5"/>
  <c r="K1850" i="5" s="1" a="1"/>
  <c r="K1850" i="5" s="1"/>
  <c r="D1851" i="5"/>
  <c r="K1851" i="5" s="1" a="1"/>
  <c r="K1851" i="5" s="1"/>
  <c r="D1852" i="5"/>
  <c r="K1852" i="5" s="1" a="1"/>
  <c r="K1852" i="5" s="1"/>
  <c r="D1853" i="5"/>
  <c r="K1853" i="5" s="1" a="1"/>
  <c r="K1853" i="5" s="1"/>
  <c r="D1854" i="5"/>
  <c r="K1854" i="5" s="1" a="1"/>
  <c r="K1854" i="5" s="1"/>
  <c r="D1855" i="5"/>
  <c r="K1855" i="5" s="1" a="1"/>
  <c r="K1855" i="5" s="1"/>
  <c r="D1856" i="5"/>
  <c r="K1856" i="5" s="1" a="1"/>
  <c r="K1856" i="5" s="1"/>
  <c r="D1857" i="5"/>
  <c r="K1857" i="5" s="1" a="1"/>
  <c r="K1857" i="5" s="1"/>
  <c r="D1858" i="5"/>
  <c r="K1858" i="5" s="1" a="1"/>
  <c r="K1858" i="5" s="1"/>
  <c r="D1859" i="5"/>
  <c r="K1859" i="5" s="1" a="1"/>
  <c r="K1859" i="5" s="1"/>
  <c r="D1860" i="5"/>
  <c r="K1860" i="5" s="1" a="1"/>
  <c r="K1860" i="5" s="1"/>
  <c r="D1861" i="5"/>
  <c r="K1861" i="5" s="1" a="1"/>
  <c r="K1861" i="5" s="1"/>
  <c r="D1862" i="5"/>
  <c r="K1862" i="5" s="1" a="1"/>
  <c r="K1862" i="5" s="1"/>
  <c r="D1863" i="5"/>
  <c r="K1863" i="5" s="1" a="1"/>
  <c r="K1863" i="5" s="1"/>
  <c r="D1864" i="5"/>
  <c r="K1864" i="5" s="1" a="1"/>
  <c r="K1864" i="5" s="1"/>
  <c r="D1865" i="5"/>
  <c r="K1865" i="5" s="1" a="1"/>
  <c r="K1865" i="5" s="1"/>
  <c r="D1866" i="5"/>
  <c r="K1866" i="5" s="1" a="1"/>
  <c r="K1866" i="5" s="1"/>
  <c r="D1867" i="5"/>
  <c r="K1867" i="5" s="1" a="1"/>
  <c r="K1867" i="5" s="1"/>
  <c r="D1868" i="5"/>
  <c r="K1868" i="5" s="1" a="1"/>
  <c r="K1868" i="5" s="1"/>
  <c r="D1869" i="5"/>
  <c r="K1869" i="5" s="1" a="1"/>
  <c r="K1869" i="5" s="1"/>
  <c r="D1870" i="5"/>
  <c r="K1870" i="5" s="1" a="1"/>
  <c r="K1870" i="5" s="1"/>
  <c r="D1871" i="5"/>
  <c r="K1871" i="5" s="1" a="1"/>
  <c r="K1871" i="5" s="1"/>
  <c r="D1872" i="5"/>
  <c r="K1872" i="5" s="1" a="1"/>
  <c r="K1872" i="5" s="1"/>
  <c r="D1873" i="5"/>
  <c r="K1873" i="5" s="1" a="1"/>
  <c r="K1873" i="5" s="1"/>
  <c r="D1874" i="5"/>
  <c r="K1874" i="5" s="1" a="1"/>
  <c r="K1874" i="5" s="1"/>
  <c r="D1875" i="5"/>
  <c r="K1875" i="5" s="1" a="1"/>
  <c r="K1875" i="5" s="1"/>
  <c r="D1876" i="5"/>
  <c r="K1876" i="5" s="1" a="1"/>
  <c r="K1876" i="5" s="1"/>
  <c r="D1877" i="5"/>
  <c r="K1877" i="5" s="1" a="1"/>
  <c r="K1877" i="5" s="1"/>
  <c r="D1878" i="5"/>
  <c r="K1878" i="5" s="1" a="1"/>
  <c r="K1878" i="5" s="1"/>
  <c r="D1879" i="5"/>
  <c r="K1879" i="5" s="1" a="1"/>
  <c r="K1879" i="5" s="1"/>
  <c r="D1880" i="5"/>
  <c r="K1880" i="5" s="1" a="1"/>
  <c r="K1880" i="5" s="1"/>
  <c r="D1881" i="5"/>
  <c r="K1881" i="5" s="1" a="1"/>
  <c r="K1881" i="5" s="1"/>
  <c r="D1882" i="5"/>
  <c r="K1882" i="5" s="1" a="1"/>
  <c r="K1882" i="5" s="1"/>
  <c r="D1883" i="5"/>
  <c r="K1883" i="5" s="1" a="1"/>
  <c r="K1883" i="5" s="1"/>
  <c r="D1884" i="5"/>
  <c r="K1884" i="5" s="1" a="1"/>
  <c r="K1884" i="5" s="1"/>
  <c r="D1885" i="5"/>
  <c r="K1885" i="5" s="1" a="1"/>
  <c r="K1885" i="5" s="1"/>
  <c r="D1886" i="5"/>
  <c r="K1886" i="5" s="1" a="1"/>
  <c r="K1886" i="5" s="1"/>
  <c r="D1887" i="5"/>
  <c r="K1887" i="5" s="1" a="1"/>
  <c r="K1887" i="5" s="1"/>
  <c r="D1888" i="5"/>
  <c r="K1888" i="5" s="1" a="1"/>
  <c r="K1888" i="5" s="1"/>
  <c r="D1889" i="5"/>
  <c r="K1889" i="5" s="1" a="1"/>
  <c r="K1889" i="5" s="1"/>
  <c r="D1890" i="5"/>
  <c r="K1890" i="5" s="1" a="1"/>
  <c r="K1890" i="5" s="1"/>
  <c r="D1891" i="5"/>
  <c r="K1891" i="5" s="1" a="1"/>
  <c r="K1891" i="5" s="1"/>
  <c r="D1892" i="5"/>
  <c r="K1892" i="5" s="1" a="1"/>
  <c r="K1892" i="5" s="1"/>
  <c r="D1893" i="5"/>
  <c r="K1893" i="5" s="1" a="1"/>
  <c r="K1893" i="5" s="1"/>
  <c r="D1894" i="5"/>
  <c r="K1894" i="5" s="1" a="1"/>
  <c r="K1894" i="5" s="1"/>
  <c r="D1895" i="5"/>
  <c r="K1895" i="5" s="1" a="1"/>
  <c r="K1895" i="5" s="1"/>
  <c r="D1896" i="5"/>
  <c r="K1896" i="5" s="1" a="1"/>
  <c r="K1896" i="5" s="1"/>
  <c r="D1897" i="5"/>
  <c r="K1897" i="5" s="1" a="1"/>
  <c r="K1897" i="5" s="1"/>
  <c r="D1898" i="5"/>
  <c r="K1898" i="5" s="1" a="1"/>
  <c r="K1898" i="5" s="1"/>
  <c r="D1899" i="5"/>
  <c r="K1899" i="5" s="1" a="1"/>
  <c r="K1899" i="5" s="1"/>
  <c r="D1900" i="5"/>
  <c r="K1900" i="5" s="1" a="1"/>
  <c r="K1900" i="5" s="1"/>
  <c r="D1901" i="5"/>
  <c r="K1901" i="5" s="1" a="1"/>
  <c r="K1901" i="5" s="1"/>
  <c r="D1902" i="5"/>
  <c r="K1902" i="5" s="1" a="1"/>
  <c r="K1902" i="5" s="1"/>
  <c r="D1903" i="5"/>
  <c r="K1903" i="5" s="1" a="1"/>
  <c r="K1903" i="5" s="1"/>
  <c r="D1904" i="5"/>
  <c r="K1904" i="5" s="1" a="1"/>
  <c r="K1904" i="5" s="1"/>
  <c r="D1905" i="5"/>
  <c r="K1905" i="5" s="1" a="1"/>
  <c r="K1905" i="5" s="1"/>
  <c r="D1906" i="5"/>
  <c r="K1906" i="5" s="1" a="1"/>
  <c r="K1906" i="5" s="1"/>
  <c r="D1907" i="5"/>
  <c r="K1907" i="5" s="1" a="1"/>
  <c r="K1907" i="5" s="1"/>
  <c r="D1908" i="5"/>
  <c r="K1908" i="5" s="1" a="1"/>
  <c r="K1908" i="5" s="1"/>
  <c r="D1909" i="5"/>
  <c r="K1909" i="5" s="1" a="1"/>
  <c r="K1909" i="5" s="1"/>
  <c r="D1910" i="5"/>
  <c r="K1910" i="5" s="1" a="1"/>
  <c r="K1910" i="5" s="1"/>
  <c r="D1911" i="5"/>
  <c r="K1911" i="5" s="1" a="1"/>
  <c r="K1911" i="5" s="1"/>
  <c r="D1912" i="5"/>
  <c r="K1912" i="5" s="1" a="1"/>
  <c r="K1912" i="5" s="1"/>
  <c r="D1913" i="5"/>
  <c r="K1913" i="5" s="1" a="1"/>
  <c r="K1913" i="5" s="1"/>
  <c r="D1914" i="5"/>
  <c r="K1914" i="5" s="1" a="1"/>
  <c r="K1914" i="5" s="1"/>
  <c r="D1915" i="5"/>
  <c r="K1915" i="5" s="1" a="1"/>
  <c r="K1915" i="5" s="1"/>
  <c r="D1916" i="5"/>
  <c r="K1916" i="5" s="1" a="1"/>
  <c r="K1916" i="5" s="1"/>
  <c r="D1917" i="5"/>
  <c r="K1917" i="5" s="1" a="1"/>
  <c r="K1917" i="5" s="1"/>
  <c r="D1918" i="5"/>
  <c r="K1918" i="5" s="1" a="1"/>
  <c r="K1918" i="5" s="1"/>
  <c r="D1919" i="5"/>
  <c r="K1919" i="5" s="1" a="1"/>
  <c r="K1919" i="5" s="1"/>
  <c r="D1920" i="5"/>
  <c r="K1920" i="5" s="1" a="1"/>
  <c r="K1920" i="5" s="1"/>
  <c r="D1921" i="5"/>
  <c r="K1921" i="5" s="1" a="1"/>
  <c r="K1921" i="5" s="1"/>
  <c r="D1922" i="5"/>
  <c r="K1922" i="5" s="1" a="1"/>
  <c r="K1922" i="5" s="1"/>
  <c r="D1923" i="5"/>
  <c r="K1923" i="5" s="1" a="1"/>
  <c r="K1923" i="5" s="1"/>
  <c r="D1924" i="5"/>
  <c r="K1924" i="5" s="1" a="1"/>
  <c r="K1924" i="5" s="1"/>
  <c r="D1925" i="5"/>
  <c r="K1925" i="5" s="1" a="1"/>
  <c r="K1925" i="5" s="1"/>
  <c r="D1926" i="5"/>
  <c r="K1926" i="5" s="1" a="1"/>
  <c r="K1926" i="5" s="1"/>
  <c r="D1927" i="5"/>
  <c r="K1927" i="5" s="1" a="1"/>
  <c r="K1927" i="5" s="1"/>
  <c r="D1928" i="5"/>
  <c r="K1928" i="5" s="1" a="1"/>
  <c r="K1928" i="5" s="1"/>
  <c r="D1929" i="5"/>
  <c r="K1929" i="5" s="1" a="1"/>
  <c r="K1929" i="5" s="1"/>
  <c r="D1930" i="5"/>
  <c r="K1930" i="5" s="1" a="1"/>
  <c r="K1930" i="5" s="1"/>
  <c r="D1931" i="5"/>
  <c r="K1931" i="5" s="1" a="1"/>
  <c r="K1931" i="5" s="1"/>
  <c r="D1932" i="5"/>
  <c r="K1932" i="5" s="1" a="1"/>
  <c r="K1932" i="5" s="1"/>
  <c r="D1933" i="5"/>
  <c r="K1933" i="5" s="1" a="1"/>
  <c r="K1933" i="5" s="1"/>
  <c r="D1934" i="5"/>
  <c r="K1934" i="5" s="1" a="1"/>
  <c r="K1934" i="5" s="1"/>
  <c r="D1935" i="5"/>
  <c r="K1935" i="5" s="1" a="1"/>
  <c r="K1935" i="5" s="1"/>
  <c r="D1936" i="5"/>
  <c r="K1936" i="5" s="1" a="1"/>
  <c r="K1936" i="5" s="1"/>
  <c r="D1937" i="5"/>
  <c r="K1937" i="5" s="1" a="1"/>
  <c r="K1937" i="5" s="1"/>
  <c r="D1938" i="5"/>
  <c r="K1938" i="5" s="1" a="1"/>
  <c r="K1938" i="5" s="1"/>
  <c r="D1939" i="5"/>
  <c r="K1939" i="5" s="1" a="1"/>
  <c r="K1939" i="5" s="1"/>
  <c r="D1940" i="5"/>
  <c r="K1940" i="5" s="1" a="1"/>
  <c r="K1940" i="5" s="1"/>
  <c r="D1941" i="5"/>
  <c r="K1941" i="5" s="1" a="1"/>
  <c r="K1941" i="5" s="1"/>
  <c r="D1942" i="5"/>
  <c r="K1942" i="5" s="1" a="1"/>
  <c r="K1942" i="5" s="1"/>
  <c r="D1943" i="5"/>
  <c r="K1943" i="5" s="1" a="1"/>
  <c r="K1943" i="5" s="1"/>
  <c r="D1944" i="5"/>
  <c r="K1944" i="5" s="1" a="1"/>
  <c r="K1944" i="5" s="1"/>
  <c r="D1945" i="5"/>
  <c r="K1945" i="5" s="1" a="1"/>
  <c r="K1945" i="5" s="1"/>
  <c r="D1946" i="5"/>
  <c r="K1946" i="5" s="1" a="1"/>
  <c r="K1946" i="5" s="1"/>
  <c r="D1947" i="5"/>
  <c r="K1947" i="5" s="1" a="1"/>
  <c r="K1947" i="5" s="1"/>
  <c r="D1948" i="5"/>
  <c r="K1948" i="5" s="1" a="1"/>
  <c r="K1948" i="5" s="1"/>
  <c r="D1949" i="5"/>
  <c r="K1949" i="5" s="1" a="1"/>
  <c r="K1949" i="5" s="1"/>
  <c r="D1950" i="5"/>
  <c r="K1950" i="5" s="1" a="1"/>
  <c r="K1950" i="5" s="1"/>
  <c r="D1951" i="5"/>
  <c r="K1951" i="5" s="1" a="1"/>
  <c r="K1951" i="5" s="1"/>
  <c r="D1952" i="5"/>
  <c r="K1952" i="5" s="1" a="1"/>
  <c r="K1952" i="5" s="1"/>
  <c r="D1953" i="5"/>
  <c r="K1953" i="5" s="1" a="1"/>
  <c r="K1953" i="5" s="1"/>
  <c r="D1954" i="5"/>
  <c r="K1954" i="5" s="1" a="1"/>
  <c r="K1954" i="5" s="1"/>
  <c r="D1955" i="5"/>
  <c r="K1955" i="5" s="1" a="1"/>
  <c r="K1955" i="5" s="1"/>
  <c r="D1956" i="5"/>
  <c r="K1956" i="5" s="1" a="1"/>
  <c r="K1956" i="5" s="1"/>
  <c r="D1957" i="5"/>
  <c r="K1957" i="5" s="1" a="1"/>
  <c r="K1957" i="5" s="1"/>
  <c r="D1958" i="5"/>
  <c r="K1958" i="5" s="1" a="1"/>
  <c r="K1958" i="5" s="1"/>
  <c r="D1959" i="5"/>
  <c r="K1959" i="5" s="1" a="1"/>
  <c r="K1959" i="5" s="1"/>
  <c r="D1960" i="5"/>
  <c r="K1960" i="5" s="1" a="1"/>
  <c r="K1960" i="5" s="1"/>
  <c r="D1961" i="5"/>
  <c r="K1961" i="5" s="1" a="1"/>
  <c r="K1961" i="5" s="1"/>
  <c r="D1962" i="5"/>
  <c r="K1962" i="5" s="1" a="1"/>
  <c r="K1962" i="5" s="1"/>
  <c r="D1963" i="5"/>
  <c r="K1963" i="5" s="1" a="1"/>
  <c r="K1963" i="5" s="1"/>
  <c r="D1964" i="5"/>
  <c r="K1964" i="5" s="1" a="1"/>
  <c r="K1964" i="5" s="1"/>
  <c r="D1965" i="5"/>
  <c r="K1965" i="5" s="1" a="1"/>
  <c r="K1965" i="5" s="1"/>
  <c r="D1966" i="5"/>
  <c r="K1966" i="5" s="1" a="1"/>
  <c r="K1966" i="5" s="1"/>
  <c r="D1967" i="5"/>
  <c r="K1967" i="5" s="1" a="1"/>
  <c r="K1967" i="5" s="1"/>
  <c r="D1968" i="5"/>
  <c r="K1968" i="5" s="1" a="1"/>
  <c r="K1968" i="5" s="1"/>
  <c r="D1969" i="5"/>
  <c r="K1969" i="5" s="1" a="1"/>
  <c r="K1969" i="5" s="1"/>
  <c r="D1970" i="5"/>
  <c r="K1970" i="5" s="1" a="1"/>
  <c r="K1970" i="5" s="1"/>
  <c r="D1971" i="5"/>
  <c r="K1971" i="5" s="1" a="1"/>
  <c r="K1971" i="5" s="1"/>
  <c r="D1972" i="5"/>
  <c r="K1972" i="5" s="1" a="1"/>
  <c r="K1972" i="5" s="1"/>
  <c r="D1973" i="5"/>
  <c r="K1973" i="5" s="1" a="1"/>
  <c r="K1973" i="5" s="1"/>
  <c r="D1974" i="5"/>
  <c r="K1974" i="5" s="1" a="1"/>
  <c r="K1974" i="5" s="1"/>
  <c r="D1975" i="5"/>
  <c r="K1975" i="5" s="1" a="1"/>
  <c r="K1975" i="5" s="1"/>
  <c r="D1976" i="5"/>
  <c r="K1976" i="5" s="1" a="1"/>
  <c r="K1976" i="5" s="1"/>
  <c r="D1977" i="5"/>
  <c r="K1977" i="5" s="1" a="1"/>
  <c r="K1977" i="5" s="1"/>
  <c r="D1978" i="5"/>
  <c r="K1978" i="5" s="1" a="1"/>
  <c r="K1978" i="5" s="1"/>
  <c r="D1979" i="5"/>
  <c r="K1979" i="5" s="1" a="1"/>
  <c r="K1979" i="5" s="1"/>
  <c r="D1980" i="5"/>
  <c r="K1980" i="5" s="1" a="1"/>
  <c r="K1980" i="5" s="1"/>
  <c r="D1981" i="5"/>
  <c r="K1981" i="5" s="1" a="1"/>
  <c r="K1981" i="5" s="1"/>
  <c r="D1982" i="5"/>
  <c r="K1982" i="5" s="1" a="1"/>
  <c r="K1982" i="5" s="1"/>
  <c r="D1983" i="5"/>
  <c r="K1983" i="5" s="1" a="1"/>
  <c r="K1983" i="5" s="1"/>
  <c r="D1984" i="5"/>
  <c r="K1984" i="5" s="1" a="1"/>
  <c r="K1984" i="5" s="1"/>
  <c r="D1985" i="5"/>
  <c r="K1985" i="5" s="1" a="1"/>
  <c r="K1985" i="5" s="1"/>
  <c r="D1986" i="5"/>
  <c r="K1986" i="5" s="1" a="1"/>
  <c r="K1986" i="5" s="1"/>
  <c r="D1987" i="5"/>
  <c r="K1987" i="5" s="1" a="1"/>
  <c r="K1987" i="5" s="1"/>
  <c r="D1988" i="5"/>
  <c r="K1988" i="5" s="1" a="1"/>
  <c r="K1988" i="5" s="1"/>
  <c r="D1989" i="5"/>
  <c r="K1989" i="5" s="1" a="1"/>
  <c r="K1989" i="5" s="1"/>
  <c r="D1990" i="5"/>
  <c r="K1990" i="5" s="1" a="1"/>
  <c r="K1990" i="5" s="1"/>
  <c r="D1991" i="5"/>
  <c r="K1991" i="5" s="1" a="1"/>
  <c r="K1991" i="5" s="1"/>
  <c r="D1992" i="5"/>
  <c r="K1992" i="5" s="1" a="1"/>
  <c r="K1992" i="5" s="1"/>
  <c r="D1993" i="5"/>
  <c r="K1993" i="5" s="1" a="1"/>
  <c r="K1993" i="5" s="1"/>
  <c r="D1994" i="5"/>
  <c r="K1994" i="5" s="1" a="1"/>
  <c r="K1994" i="5" s="1"/>
  <c r="D1995" i="5"/>
  <c r="K1995" i="5" s="1" a="1"/>
  <c r="K1995" i="5" s="1"/>
  <c r="D1996" i="5"/>
  <c r="K1996" i="5" s="1" a="1"/>
  <c r="K1996" i="5" s="1"/>
  <c r="D1997" i="5"/>
  <c r="K1997" i="5" s="1" a="1"/>
  <c r="K1997" i="5" s="1"/>
  <c r="D1998" i="5"/>
  <c r="K1998" i="5" s="1" a="1"/>
  <c r="K1998" i="5" s="1"/>
  <c r="D1999" i="5"/>
  <c r="K1999" i="5" s="1" a="1"/>
  <c r="K1999" i="5" s="1"/>
  <c r="D2000" i="5"/>
  <c r="K2000" i="5" s="1" a="1"/>
  <c r="K2000" i="5" s="1"/>
  <c r="D2001" i="5"/>
  <c r="K2001" i="5" s="1" a="1"/>
  <c r="K2001" i="5" s="1"/>
  <c r="D2002" i="5"/>
  <c r="K2002" i="5" s="1" a="1"/>
  <c r="K2002" i="5" s="1"/>
  <c r="D2003" i="5"/>
  <c r="K2003" i="5" s="1" a="1"/>
  <c r="K2003" i="5" s="1"/>
  <c r="D2004" i="5"/>
  <c r="K2004" i="5" s="1" a="1"/>
  <c r="K2004" i="5" s="1"/>
  <c r="D2005" i="5"/>
  <c r="K2005" i="5" s="1" a="1"/>
  <c r="K2005" i="5" s="1"/>
  <c r="D2006" i="5"/>
  <c r="K2006" i="5" s="1" a="1"/>
  <c r="K2006" i="5" s="1"/>
  <c r="D2007" i="5"/>
  <c r="K2007" i="5" s="1" a="1"/>
  <c r="K2007" i="5" s="1"/>
  <c r="D2008" i="5"/>
  <c r="K2008" i="5" s="1" a="1"/>
  <c r="K2008" i="5" s="1"/>
  <c r="D2009" i="5"/>
  <c r="K2009" i="5" s="1" a="1"/>
  <c r="K2009" i="5" s="1"/>
  <c r="D2010" i="5"/>
  <c r="K2010" i="5" s="1" a="1"/>
  <c r="K2010" i="5" s="1"/>
  <c r="D2011" i="5"/>
  <c r="K2011" i="5" s="1" a="1"/>
  <c r="K2011" i="5" s="1"/>
  <c r="D2012" i="5"/>
  <c r="K2012" i="5" s="1" a="1"/>
  <c r="K2012" i="5" s="1"/>
  <c r="D2013" i="5"/>
  <c r="K2013" i="5" s="1" a="1"/>
  <c r="K2013" i="5" s="1"/>
  <c r="D2014" i="5"/>
  <c r="K2014" i="5" s="1" a="1"/>
  <c r="K2014" i="5" s="1"/>
  <c r="D2015" i="5"/>
  <c r="K2015" i="5" s="1" a="1"/>
  <c r="K2015" i="5" s="1"/>
  <c r="D2016" i="5"/>
  <c r="K2016" i="5" s="1" a="1"/>
  <c r="K2016" i="5" s="1"/>
  <c r="D2017" i="5"/>
  <c r="K2017" i="5" s="1" a="1"/>
  <c r="K2017" i="5" s="1"/>
  <c r="D2018" i="5"/>
  <c r="K2018" i="5" s="1" a="1"/>
  <c r="K2018" i="5" s="1"/>
  <c r="D2019" i="5"/>
  <c r="K2019" i="5" s="1" a="1"/>
  <c r="K2019" i="5" s="1"/>
  <c r="D2020" i="5"/>
  <c r="K2020" i="5" s="1" a="1"/>
  <c r="K2020" i="5" s="1"/>
  <c r="D2021" i="5"/>
  <c r="K2021" i="5" s="1" a="1"/>
  <c r="K2021" i="5" s="1"/>
  <c r="D2022" i="5"/>
  <c r="K2022" i="5" s="1" a="1"/>
  <c r="K2022" i="5" s="1"/>
  <c r="D2023" i="5"/>
  <c r="K2023" i="5" s="1" a="1"/>
  <c r="K2023" i="5" s="1"/>
  <c r="D2024" i="5"/>
  <c r="K2024" i="5" s="1" a="1"/>
  <c r="K2024" i="5" s="1"/>
  <c r="D2025" i="5"/>
  <c r="K2025" i="5" s="1" a="1"/>
  <c r="K2025" i="5" s="1"/>
  <c r="D2026" i="5"/>
  <c r="K2026" i="5" s="1" a="1"/>
  <c r="K2026" i="5" s="1"/>
  <c r="D2027" i="5"/>
  <c r="K2027" i="5" s="1" a="1"/>
  <c r="K2027" i="5" s="1"/>
  <c r="D2028" i="5"/>
  <c r="K2028" i="5" s="1" a="1"/>
  <c r="K2028" i="5" s="1"/>
  <c r="D2029" i="5"/>
  <c r="K2029" i="5" s="1" a="1"/>
  <c r="K2029" i="5" s="1"/>
  <c r="D2030" i="5"/>
  <c r="K2030" i="5" s="1" a="1"/>
  <c r="K2030" i="5" s="1"/>
  <c r="D2031" i="5"/>
  <c r="K2031" i="5" s="1" a="1"/>
  <c r="K2031" i="5" s="1"/>
  <c r="D2032" i="5"/>
  <c r="K2032" i="5" s="1" a="1"/>
  <c r="K2032" i="5" s="1"/>
  <c r="D2033" i="5"/>
  <c r="K2033" i="5" s="1" a="1"/>
  <c r="K2033" i="5" s="1"/>
  <c r="D2034" i="5"/>
  <c r="K2034" i="5" s="1" a="1"/>
  <c r="K2034" i="5" s="1"/>
  <c r="D2035" i="5"/>
  <c r="K2035" i="5" s="1" a="1"/>
  <c r="K2035" i="5" s="1"/>
  <c r="D2036" i="5"/>
  <c r="K2036" i="5" s="1" a="1"/>
  <c r="K2036" i="5" s="1"/>
  <c r="D2037" i="5"/>
  <c r="K2037" i="5" s="1" a="1"/>
  <c r="K2037" i="5" s="1"/>
  <c r="D2038" i="5"/>
  <c r="K2038" i="5" s="1" a="1"/>
  <c r="K2038" i="5" s="1"/>
  <c r="D2039" i="5"/>
  <c r="K2039" i="5" s="1" a="1"/>
  <c r="K2039" i="5" s="1"/>
  <c r="D2040" i="5"/>
  <c r="K2040" i="5" s="1" a="1"/>
  <c r="K2040" i="5" s="1"/>
  <c r="D2041" i="5"/>
  <c r="K2041" i="5" s="1" a="1"/>
  <c r="K2041" i="5" s="1"/>
  <c r="D2042" i="5"/>
  <c r="K2042" i="5" s="1" a="1"/>
  <c r="K2042" i="5" s="1"/>
  <c r="D2043" i="5"/>
  <c r="K2043" i="5" s="1" a="1"/>
  <c r="K2043" i="5" s="1"/>
  <c r="D2044" i="5"/>
  <c r="K2044" i="5" s="1" a="1"/>
  <c r="K2044" i="5" s="1"/>
  <c r="D2045" i="5"/>
  <c r="K2045" i="5" s="1" a="1"/>
  <c r="K2045" i="5" s="1"/>
  <c r="D2046" i="5"/>
  <c r="K2046" i="5" s="1" a="1"/>
  <c r="K2046" i="5" s="1"/>
  <c r="D2047" i="5"/>
  <c r="K2047" i="5" s="1" a="1"/>
  <c r="K2047" i="5" s="1"/>
  <c r="D2048" i="5"/>
  <c r="K2048" i="5" s="1" a="1"/>
  <c r="K2048" i="5" s="1"/>
  <c r="D2049" i="5"/>
  <c r="K2049" i="5" s="1" a="1"/>
  <c r="K2049" i="5" s="1"/>
  <c r="D2050" i="5"/>
  <c r="K2050" i="5" s="1" a="1"/>
  <c r="K2050" i="5" s="1"/>
  <c r="D2051" i="5"/>
  <c r="K2051" i="5" s="1" a="1"/>
  <c r="K2051" i="5" s="1"/>
  <c r="D2052" i="5"/>
  <c r="K2052" i="5" s="1" a="1"/>
  <c r="K2052" i="5" s="1"/>
  <c r="D2053" i="5"/>
  <c r="K2053" i="5" s="1" a="1"/>
  <c r="K2053" i="5" s="1"/>
  <c r="D2054" i="5"/>
  <c r="K2054" i="5" s="1" a="1"/>
  <c r="K2054" i="5" s="1"/>
  <c r="D2055" i="5"/>
  <c r="K2055" i="5" s="1" a="1"/>
  <c r="K2055" i="5" s="1"/>
  <c r="D2056" i="5"/>
  <c r="K2056" i="5" s="1" a="1"/>
  <c r="K2056" i="5" s="1"/>
  <c r="D2057" i="5"/>
  <c r="K2057" i="5" s="1" a="1"/>
  <c r="K2057" i="5" s="1"/>
  <c r="D2058" i="5"/>
  <c r="K2058" i="5" s="1" a="1"/>
  <c r="K2058" i="5" s="1"/>
  <c r="D2059" i="5"/>
  <c r="K2059" i="5" s="1" a="1"/>
  <c r="K2059" i="5" s="1"/>
  <c r="D2060" i="5"/>
  <c r="K2060" i="5" s="1" a="1"/>
  <c r="K2060" i="5" s="1"/>
  <c r="D2061" i="5"/>
  <c r="K2061" i="5" s="1" a="1"/>
  <c r="K2061" i="5" s="1"/>
  <c r="D2062" i="5"/>
  <c r="K2062" i="5" s="1" a="1"/>
  <c r="K2062" i="5" s="1"/>
  <c r="D2063" i="5"/>
  <c r="K2063" i="5" s="1" a="1"/>
  <c r="K2063" i="5" s="1"/>
  <c r="D2064" i="5"/>
  <c r="K2064" i="5" s="1" a="1"/>
  <c r="K2064" i="5" s="1"/>
  <c r="D2065" i="5"/>
  <c r="K2065" i="5" s="1" a="1"/>
  <c r="K2065" i="5" s="1"/>
  <c r="D2066" i="5"/>
  <c r="K2066" i="5" s="1" a="1"/>
  <c r="K2066" i="5" s="1"/>
  <c r="D2067" i="5"/>
  <c r="K2067" i="5" s="1" a="1"/>
  <c r="K2067" i="5" s="1"/>
  <c r="D2068" i="5"/>
  <c r="K2068" i="5" s="1" a="1"/>
  <c r="K2068" i="5" s="1"/>
  <c r="D2069" i="5"/>
  <c r="K2069" i="5" s="1" a="1"/>
  <c r="K2069" i="5" s="1"/>
  <c r="D2070" i="5"/>
  <c r="K2070" i="5" s="1" a="1"/>
  <c r="K2070" i="5" s="1"/>
  <c r="D2071" i="5"/>
  <c r="K2071" i="5" s="1" a="1"/>
  <c r="K2071" i="5" s="1"/>
  <c r="D2072" i="5"/>
  <c r="K2072" i="5" s="1" a="1"/>
  <c r="K2072" i="5" s="1"/>
  <c r="D2073" i="5"/>
  <c r="K2073" i="5" s="1" a="1"/>
  <c r="K2073" i="5" s="1"/>
  <c r="D2074" i="5"/>
  <c r="K2074" i="5" s="1" a="1"/>
  <c r="K2074" i="5" s="1"/>
  <c r="D2075" i="5"/>
  <c r="K2075" i="5" s="1" a="1"/>
  <c r="K2075" i="5" s="1"/>
  <c r="D2076" i="5"/>
  <c r="K2076" i="5" s="1" a="1"/>
  <c r="K2076" i="5" s="1"/>
  <c r="D2077" i="5"/>
  <c r="K2077" i="5" s="1" a="1"/>
  <c r="K2077" i="5" s="1"/>
  <c r="D2078" i="5"/>
  <c r="K2078" i="5" s="1" a="1"/>
  <c r="K2078" i="5" s="1"/>
  <c r="D2079" i="5"/>
  <c r="K2079" i="5" s="1" a="1"/>
  <c r="K2079" i="5" s="1"/>
  <c r="D2080" i="5"/>
  <c r="K2080" i="5" s="1" a="1"/>
  <c r="K2080" i="5" s="1"/>
  <c r="D2081" i="5"/>
  <c r="K2081" i="5" s="1" a="1"/>
  <c r="K2081" i="5" s="1"/>
  <c r="D2082" i="5"/>
  <c r="K2082" i="5" s="1" a="1"/>
  <c r="K2082" i="5" s="1"/>
  <c r="D2083" i="5"/>
  <c r="K2083" i="5" s="1" a="1"/>
  <c r="K2083" i="5" s="1"/>
  <c r="D2084" i="5"/>
  <c r="K2084" i="5" s="1" a="1"/>
  <c r="K2084" i="5" s="1"/>
  <c r="D2085" i="5"/>
  <c r="K2085" i="5" s="1" a="1"/>
  <c r="K2085" i="5" s="1"/>
  <c r="D2086" i="5"/>
  <c r="K2086" i="5" s="1" a="1"/>
  <c r="K2086" i="5" s="1"/>
  <c r="D2087" i="5"/>
  <c r="K2087" i="5" s="1" a="1"/>
  <c r="K2087" i="5" s="1"/>
  <c r="D2088" i="5"/>
  <c r="K2088" i="5" s="1" a="1"/>
  <c r="K2088" i="5" s="1"/>
  <c r="D2089" i="5"/>
  <c r="K2089" i="5" s="1" a="1"/>
  <c r="K2089" i="5" s="1"/>
  <c r="D2090" i="5"/>
  <c r="K2090" i="5" s="1" a="1"/>
  <c r="K2090" i="5" s="1"/>
  <c r="D2091" i="5"/>
  <c r="K2091" i="5" s="1" a="1"/>
  <c r="K2091" i="5" s="1"/>
  <c r="D2092" i="5"/>
  <c r="K2092" i="5" s="1" a="1"/>
  <c r="K2092" i="5" s="1"/>
  <c r="D2093" i="5"/>
  <c r="K2093" i="5" s="1" a="1"/>
  <c r="K2093" i="5" s="1"/>
  <c r="D2094" i="5"/>
  <c r="K2094" i="5" s="1" a="1"/>
  <c r="K2094" i="5" s="1"/>
  <c r="D2095" i="5"/>
  <c r="K2095" i="5" s="1" a="1"/>
  <c r="K2095" i="5" s="1"/>
  <c r="D2096" i="5"/>
  <c r="K2096" i="5" s="1" a="1"/>
  <c r="K2096" i="5" s="1"/>
  <c r="D2097" i="5"/>
  <c r="K2097" i="5" s="1" a="1"/>
  <c r="K2097" i="5" s="1"/>
  <c r="D2098" i="5"/>
  <c r="K2098" i="5" s="1" a="1"/>
  <c r="K2098" i="5" s="1"/>
  <c r="D2099" i="5"/>
  <c r="K2099" i="5" s="1" a="1"/>
  <c r="K2099" i="5" s="1"/>
  <c r="D2100" i="5"/>
  <c r="K2100" i="5" s="1" a="1"/>
  <c r="K2100" i="5" s="1"/>
  <c r="D2101" i="5"/>
  <c r="K2101" i="5" s="1" a="1"/>
  <c r="K2101" i="5" s="1"/>
  <c r="D2102" i="5"/>
  <c r="K2102" i="5" s="1" a="1"/>
  <c r="K2102" i="5" s="1"/>
  <c r="D2103" i="5"/>
  <c r="K2103" i="5" s="1" a="1"/>
  <c r="K2103" i="5" s="1"/>
  <c r="D2104" i="5"/>
  <c r="K2104" i="5" s="1" a="1"/>
  <c r="K2104" i="5" s="1"/>
  <c r="D2105" i="5"/>
  <c r="K2105" i="5" s="1" a="1"/>
  <c r="K2105" i="5" s="1"/>
  <c r="D2106" i="5"/>
  <c r="K2106" i="5" s="1" a="1"/>
  <c r="K2106" i="5" s="1"/>
  <c r="D2107" i="5"/>
  <c r="K2107" i="5" s="1" a="1"/>
  <c r="K2107" i="5" s="1"/>
  <c r="D2108" i="5"/>
  <c r="K2108" i="5" s="1" a="1"/>
  <c r="K2108" i="5" s="1"/>
  <c r="D2109" i="5"/>
  <c r="K2109" i="5" s="1" a="1"/>
  <c r="K2109" i="5" s="1"/>
  <c r="D2110" i="5"/>
  <c r="K2110" i="5" s="1" a="1"/>
  <c r="K2110" i="5" s="1"/>
  <c r="D2111" i="5"/>
  <c r="K2111" i="5" s="1" a="1"/>
  <c r="K2111" i="5" s="1"/>
  <c r="D2112" i="5"/>
  <c r="K2112" i="5" s="1" a="1"/>
  <c r="K2112" i="5" s="1"/>
  <c r="D2113" i="5"/>
  <c r="K2113" i="5" s="1" a="1"/>
  <c r="K2113" i="5" s="1"/>
  <c r="D2114" i="5"/>
  <c r="K2114" i="5" s="1" a="1"/>
  <c r="K2114" i="5" s="1"/>
  <c r="D2115" i="5"/>
  <c r="K2115" i="5" s="1" a="1"/>
  <c r="K2115" i="5" s="1"/>
  <c r="D2116" i="5"/>
  <c r="K2116" i="5" s="1" a="1"/>
  <c r="K2116" i="5" s="1"/>
  <c r="D2117" i="5"/>
  <c r="K2117" i="5" s="1" a="1"/>
  <c r="K2117" i="5" s="1"/>
  <c r="D2118" i="5"/>
  <c r="K2118" i="5" s="1" a="1"/>
  <c r="K2118" i="5" s="1"/>
  <c r="D2119" i="5"/>
  <c r="K2119" i="5" s="1" a="1"/>
  <c r="K2119" i="5" s="1"/>
  <c r="D2120" i="5"/>
  <c r="K2120" i="5" s="1" a="1"/>
  <c r="K2120" i="5" s="1"/>
  <c r="D2121" i="5"/>
  <c r="K2121" i="5" s="1" a="1"/>
  <c r="K2121" i="5" s="1"/>
  <c r="D2122" i="5"/>
  <c r="K2122" i="5" s="1" a="1"/>
  <c r="K2122" i="5" s="1"/>
  <c r="D2123" i="5"/>
  <c r="K2123" i="5" s="1" a="1"/>
  <c r="K2123" i="5" s="1"/>
  <c r="D2124" i="5"/>
  <c r="K2124" i="5" s="1" a="1"/>
  <c r="K2124" i="5" s="1"/>
  <c r="D2125" i="5"/>
  <c r="K2125" i="5" s="1" a="1"/>
  <c r="K2125" i="5" s="1"/>
  <c r="D2126" i="5"/>
  <c r="K2126" i="5" s="1" a="1"/>
  <c r="K2126" i="5" s="1"/>
  <c r="D2127" i="5"/>
  <c r="K2127" i="5" s="1" a="1"/>
  <c r="K2127" i="5" s="1"/>
  <c r="D2128" i="5"/>
  <c r="K2128" i="5" s="1" a="1"/>
  <c r="K2128" i="5" s="1"/>
  <c r="D2129" i="5"/>
  <c r="K2129" i="5" s="1" a="1"/>
  <c r="K2129" i="5" s="1"/>
  <c r="D2130" i="5"/>
  <c r="K2130" i="5" s="1" a="1"/>
  <c r="K2130" i="5" s="1"/>
  <c r="D2131" i="5"/>
  <c r="K2131" i="5" s="1" a="1"/>
  <c r="K2131" i="5" s="1"/>
  <c r="D2132" i="5"/>
  <c r="K2132" i="5" s="1" a="1"/>
  <c r="K2132" i="5" s="1"/>
  <c r="D2133" i="5"/>
  <c r="K2133" i="5" s="1" a="1"/>
  <c r="K2133" i="5" s="1"/>
  <c r="D2134" i="5"/>
  <c r="K2134" i="5" s="1" a="1"/>
  <c r="K2134" i="5" s="1"/>
  <c r="D2135" i="5"/>
  <c r="K2135" i="5" s="1" a="1"/>
  <c r="K2135" i="5" s="1"/>
  <c r="D2136" i="5"/>
  <c r="K2136" i="5" s="1" a="1"/>
  <c r="K2136" i="5" s="1"/>
  <c r="D2137" i="5"/>
  <c r="K2137" i="5" s="1" a="1"/>
  <c r="K2137" i="5" s="1"/>
  <c r="D2138" i="5"/>
  <c r="K2138" i="5" s="1" a="1"/>
  <c r="K2138" i="5" s="1"/>
  <c r="D2139" i="5"/>
  <c r="K2139" i="5" s="1" a="1"/>
  <c r="K2139" i="5" s="1"/>
  <c r="D2140" i="5"/>
  <c r="K2140" i="5" s="1" a="1"/>
  <c r="K2140" i="5" s="1"/>
  <c r="D2141" i="5"/>
  <c r="K2141" i="5" s="1" a="1"/>
  <c r="K2141" i="5" s="1"/>
  <c r="D2142" i="5"/>
  <c r="K2142" i="5" s="1" a="1"/>
  <c r="K2142" i="5" s="1"/>
  <c r="D2143" i="5"/>
  <c r="K2143" i="5" s="1" a="1"/>
  <c r="K2143" i="5" s="1"/>
  <c r="D2144" i="5"/>
  <c r="K2144" i="5" s="1" a="1"/>
  <c r="K2144" i="5" s="1"/>
  <c r="D2145" i="5"/>
  <c r="K2145" i="5" s="1" a="1"/>
  <c r="K2145" i="5" s="1"/>
  <c r="D2146" i="5"/>
  <c r="K2146" i="5" s="1" a="1"/>
  <c r="K2146" i="5" s="1"/>
  <c r="D2147" i="5"/>
  <c r="K2147" i="5" s="1" a="1"/>
  <c r="K2147" i="5" s="1"/>
  <c r="D2148" i="5"/>
  <c r="K2148" i="5" s="1" a="1"/>
  <c r="K2148" i="5" s="1"/>
  <c r="D2149" i="5"/>
  <c r="K2149" i="5" s="1" a="1"/>
  <c r="K2149" i="5" s="1"/>
  <c r="D2150" i="5"/>
  <c r="K2150" i="5" s="1" a="1"/>
  <c r="K2150" i="5" s="1"/>
  <c r="D2151" i="5"/>
  <c r="K2151" i="5" s="1" a="1"/>
  <c r="K2151" i="5" s="1"/>
  <c r="D2152" i="5"/>
  <c r="K2152" i="5" s="1" a="1"/>
  <c r="K2152" i="5" s="1"/>
  <c r="D2153" i="5"/>
  <c r="K2153" i="5" s="1" a="1"/>
  <c r="K2153" i="5" s="1"/>
  <c r="D2154" i="5"/>
  <c r="K2154" i="5" s="1" a="1"/>
  <c r="K2154" i="5" s="1"/>
  <c r="D2155" i="5"/>
  <c r="K2155" i="5" s="1" a="1"/>
  <c r="K2155" i="5" s="1"/>
  <c r="D2156" i="5"/>
  <c r="K2156" i="5" s="1" a="1"/>
  <c r="K2156" i="5" s="1"/>
  <c r="D2157" i="5"/>
  <c r="K2157" i="5" s="1" a="1"/>
  <c r="K2157" i="5" s="1"/>
  <c r="D2158" i="5"/>
  <c r="K2158" i="5" s="1" a="1"/>
  <c r="K2158" i="5" s="1"/>
  <c r="D2159" i="5"/>
  <c r="K2159" i="5" s="1" a="1"/>
  <c r="K2159" i="5" s="1"/>
  <c r="D2160" i="5"/>
  <c r="K2160" i="5" s="1" a="1"/>
  <c r="K2160" i="5" s="1"/>
  <c r="D2161" i="5"/>
  <c r="K2161" i="5" s="1" a="1"/>
  <c r="K2161" i="5" s="1"/>
  <c r="D2162" i="5"/>
  <c r="K2162" i="5" s="1" a="1"/>
  <c r="K2162" i="5" s="1"/>
  <c r="D2163" i="5"/>
  <c r="K2163" i="5" s="1" a="1"/>
  <c r="K2163" i="5" s="1"/>
  <c r="D2164" i="5"/>
  <c r="K2164" i="5" s="1" a="1"/>
  <c r="K2164" i="5" s="1"/>
  <c r="D2165" i="5"/>
  <c r="K2165" i="5" s="1" a="1"/>
  <c r="K2165" i="5" s="1"/>
  <c r="D2166" i="5"/>
  <c r="K2166" i="5" s="1" a="1"/>
  <c r="K2166" i="5" s="1"/>
  <c r="D2167" i="5"/>
  <c r="K2167" i="5" s="1" a="1"/>
  <c r="K2167" i="5" s="1"/>
  <c r="D2168" i="5"/>
  <c r="K2168" i="5" s="1" a="1"/>
  <c r="K2168" i="5" s="1"/>
  <c r="D2169" i="5"/>
  <c r="K2169" i="5" s="1" a="1"/>
  <c r="K2169" i="5" s="1"/>
  <c r="D2170" i="5"/>
  <c r="K2170" i="5" s="1" a="1"/>
  <c r="K2170" i="5" s="1"/>
  <c r="D2171" i="5"/>
  <c r="K2171" i="5" s="1" a="1"/>
  <c r="K2171" i="5" s="1"/>
  <c r="D2172" i="5"/>
  <c r="K2172" i="5" s="1" a="1"/>
  <c r="K2172" i="5" s="1"/>
  <c r="D2173" i="5"/>
  <c r="K2173" i="5" s="1" a="1"/>
  <c r="K2173" i="5" s="1"/>
  <c r="D2174" i="5"/>
  <c r="K2174" i="5" s="1" a="1"/>
  <c r="K2174" i="5" s="1"/>
  <c r="D2175" i="5"/>
  <c r="K2175" i="5" s="1" a="1"/>
  <c r="K2175" i="5" s="1"/>
  <c r="D2176" i="5"/>
  <c r="K2176" i="5" s="1" a="1"/>
  <c r="K2176" i="5" s="1"/>
  <c r="D2177" i="5"/>
  <c r="K2177" i="5" s="1" a="1"/>
  <c r="K2177" i="5" s="1"/>
  <c r="D2178" i="5"/>
  <c r="K2178" i="5" s="1" a="1"/>
  <c r="K2178" i="5" s="1"/>
  <c r="D2179" i="5"/>
  <c r="K2179" i="5" s="1" a="1"/>
  <c r="K2179" i="5" s="1"/>
  <c r="D2180" i="5"/>
  <c r="K2180" i="5" s="1" a="1"/>
  <c r="K2180" i="5" s="1"/>
  <c r="D2181" i="5"/>
  <c r="K2181" i="5" s="1" a="1"/>
  <c r="K2181" i="5" s="1"/>
  <c r="D2182" i="5"/>
  <c r="K2182" i="5" s="1" a="1"/>
  <c r="K2182" i="5" s="1"/>
  <c r="D2183" i="5"/>
  <c r="K2183" i="5" s="1" a="1"/>
  <c r="K2183" i="5" s="1"/>
  <c r="D2184" i="5"/>
  <c r="K2184" i="5" s="1" a="1"/>
  <c r="K2184" i="5" s="1"/>
  <c r="D2185" i="5"/>
  <c r="K2185" i="5" s="1" a="1"/>
  <c r="K2185" i="5" s="1"/>
  <c r="D2186" i="5"/>
  <c r="K2186" i="5" s="1" a="1"/>
  <c r="K2186" i="5" s="1"/>
  <c r="D2187" i="5"/>
  <c r="K2187" i="5" s="1" a="1"/>
  <c r="K2187" i="5" s="1"/>
  <c r="D2188" i="5"/>
  <c r="K2188" i="5" s="1" a="1"/>
  <c r="K2188" i="5" s="1"/>
  <c r="D2189" i="5"/>
  <c r="K2189" i="5" s="1" a="1"/>
  <c r="K2189" i="5" s="1"/>
  <c r="D2190" i="5"/>
  <c r="K2190" i="5" s="1" a="1"/>
  <c r="K2190" i="5" s="1"/>
  <c r="D2191" i="5"/>
  <c r="K2191" i="5" s="1" a="1"/>
  <c r="K2191" i="5" s="1"/>
  <c r="D2192" i="5"/>
  <c r="K2192" i="5" s="1" a="1"/>
  <c r="K2192" i="5" s="1"/>
  <c r="D2193" i="5"/>
  <c r="K2193" i="5" s="1" a="1"/>
  <c r="K2193" i="5" s="1"/>
  <c r="D2194" i="5"/>
  <c r="K2194" i="5" s="1" a="1"/>
  <c r="K2194" i="5" s="1"/>
  <c r="D2195" i="5"/>
  <c r="K2195" i="5" s="1" a="1"/>
  <c r="K2195" i="5" s="1"/>
  <c r="D2196" i="5"/>
  <c r="K2196" i="5" s="1" a="1"/>
  <c r="K2196" i="5" s="1"/>
  <c r="D2197" i="5"/>
  <c r="K2197" i="5" s="1" a="1"/>
  <c r="K2197" i="5" s="1"/>
  <c r="D2198" i="5"/>
  <c r="K2198" i="5" s="1" a="1"/>
  <c r="K2198" i="5" s="1"/>
  <c r="D2199" i="5"/>
  <c r="K2199" i="5" s="1" a="1"/>
  <c r="K2199" i="5" s="1"/>
  <c r="D2200" i="5"/>
  <c r="K2200" i="5" s="1" a="1"/>
  <c r="K2200" i="5" s="1"/>
  <c r="D2201" i="5"/>
  <c r="K2201" i="5" s="1" a="1"/>
  <c r="K2201" i="5" s="1"/>
  <c r="D2202" i="5"/>
  <c r="K2202" i="5" s="1" a="1"/>
  <c r="K2202" i="5" s="1"/>
  <c r="D2203" i="5"/>
  <c r="K2203" i="5" s="1" a="1"/>
  <c r="K2203" i="5" s="1"/>
  <c r="D2204" i="5"/>
  <c r="K2204" i="5" s="1" a="1"/>
  <c r="K2204" i="5" s="1"/>
  <c r="D2205" i="5"/>
  <c r="K2205" i="5" s="1" a="1"/>
  <c r="K2205" i="5" s="1"/>
  <c r="D2206" i="5"/>
  <c r="K2206" i="5" s="1" a="1"/>
  <c r="K2206" i="5" s="1"/>
  <c r="D2207" i="5"/>
  <c r="K2207" i="5" s="1" a="1"/>
  <c r="K2207" i="5" s="1"/>
  <c r="D2208" i="5"/>
  <c r="K2208" i="5" s="1" a="1"/>
  <c r="K2208" i="5" s="1"/>
  <c r="D2209" i="5"/>
  <c r="K2209" i="5" s="1" a="1"/>
  <c r="K2209" i="5" s="1"/>
  <c r="D2210" i="5"/>
  <c r="K2210" i="5" s="1" a="1"/>
  <c r="K2210" i="5" s="1"/>
  <c r="D2211" i="5"/>
  <c r="K2211" i="5" s="1" a="1"/>
  <c r="K2211" i="5" s="1"/>
  <c r="D2212" i="5"/>
  <c r="K2212" i="5" s="1" a="1"/>
  <c r="K2212" i="5" s="1"/>
  <c r="D2213" i="5"/>
  <c r="K2213" i="5" s="1" a="1"/>
  <c r="K2213" i="5" s="1"/>
  <c r="D2214" i="5"/>
  <c r="K2214" i="5" s="1" a="1"/>
  <c r="K2214" i="5" s="1"/>
  <c r="D2215" i="5"/>
  <c r="K2215" i="5" s="1" a="1"/>
  <c r="K2215" i="5" s="1"/>
  <c r="D2216" i="5"/>
  <c r="K2216" i="5" s="1" a="1"/>
  <c r="K2216" i="5" s="1"/>
  <c r="D2217" i="5"/>
  <c r="K2217" i="5" s="1" a="1"/>
  <c r="K2217" i="5" s="1"/>
  <c r="D2218" i="5"/>
  <c r="K2218" i="5" s="1" a="1"/>
  <c r="K2218" i="5" s="1"/>
  <c r="D2219" i="5"/>
  <c r="K2219" i="5" s="1" a="1"/>
  <c r="K2219" i="5" s="1"/>
  <c r="D2220" i="5"/>
  <c r="K2220" i="5" s="1" a="1"/>
  <c r="K2220" i="5" s="1"/>
  <c r="D2221" i="5"/>
  <c r="K2221" i="5" s="1" a="1"/>
  <c r="K2221" i="5" s="1"/>
  <c r="D2222" i="5"/>
  <c r="K2222" i="5" s="1" a="1"/>
  <c r="K2222" i="5" s="1"/>
  <c r="D2223" i="5"/>
  <c r="K2223" i="5" s="1" a="1"/>
  <c r="K2223" i="5" s="1"/>
  <c r="D2224" i="5"/>
  <c r="K2224" i="5" s="1" a="1"/>
  <c r="K2224" i="5" s="1"/>
  <c r="D2225" i="5"/>
  <c r="K2225" i="5" s="1" a="1"/>
  <c r="K2225" i="5" s="1"/>
  <c r="D2226" i="5"/>
  <c r="K2226" i="5" s="1" a="1"/>
  <c r="K2226" i="5" s="1"/>
  <c r="D2227" i="5"/>
  <c r="K2227" i="5" s="1" a="1"/>
  <c r="K2227" i="5" s="1"/>
  <c r="D2228" i="5"/>
  <c r="K2228" i="5" s="1" a="1"/>
  <c r="K2228" i="5" s="1"/>
  <c r="D2229" i="5"/>
  <c r="K2229" i="5" s="1" a="1"/>
  <c r="K2229" i="5" s="1"/>
  <c r="D2230" i="5"/>
  <c r="K2230" i="5" s="1" a="1"/>
  <c r="K2230" i="5" s="1"/>
  <c r="D2231" i="5"/>
  <c r="K2231" i="5" s="1" a="1"/>
  <c r="K2231" i="5" s="1"/>
  <c r="D2232" i="5"/>
  <c r="K2232" i="5" s="1" a="1"/>
  <c r="K2232" i="5" s="1"/>
  <c r="D2233" i="5"/>
  <c r="K2233" i="5" s="1" a="1"/>
  <c r="K2233" i="5" s="1"/>
  <c r="D2234" i="5"/>
  <c r="K2234" i="5" s="1" a="1"/>
  <c r="K2234" i="5" s="1"/>
  <c r="D2235" i="5"/>
  <c r="K2235" i="5" s="1" a="1"/>
  <c r="K2235" i="5" s="1"/>
  <c r="D2236" i="5"/>
  <c r="K2236" i="5" s="1" a="1"/>
  <c r="K2236" i="5" s="1"/>
  <c r="D2237" i="5"/>
  <c r="K2237" i="5" s="1" a="1"/>
  <c r="K2237" i="5" s="1"/>
  <c r="D2238" i="5"/>
  <c r="K2238" i="5" s="1" a="1"/>
  <c r="K2238" i="5" s="1"/>
  <c r="D2239" i="5"/>
  <c r="K2239" i="5" s="1" a="1"/>
  <c r="K2239" i="5" s="1"/>
  <c r="D2240" i="5"/>
  <c r="K2240" i="5" s="1" a="1"/>
  <c r="K2240" i="5" s="1"/>
  <c r="D2241" i="5"/>
  <c r="K2241" i="5" s="1" a="1"/>
  <c r="K2241" i="5" s="1"/>
  <c r="D2242" i="5"/>
  <c r="K2242" i="5" s="1" a="1"/>
  <c r="K2242" i="5" s="1"/>
  <c r="D2243" i="5"/>
  <c r="K2243" i="5" s="1" a="1"/>
  <c r="K2243" i="5" s="1"/>
  <c r="D2244" i="5"/>
  <c r="K2244" i="5" s="1" a="1"/>
  <c r="K2244" i="5" s="1"/>
  <c r="D2245" i="5"/>
  <c r="K2245" i="5" s="1" a="1"/>
  <c r="K2245" i="5" s="1"/>
  <c r="D2246" i="5"/>
  <c r="K2246" i="5" s="1" a="1"/>
  <c r="K2246" i="5" s="1"/>
  <c r="D2247" i="5"/>
  <c r="K2247" i="5" s="1" a="1"/>
  <c r="K2247" i="5" s="1"/>
  <c r="D2248" i="5"/>
  <c r="K2248" i="5" s="1" a="1"/>
  <c r="K2248" i="5" s="1"/>
  <c r="D2249" i="5"/>
  <c r="K2249" i="5" s="1" a="1"/>
  <c r="K2249" i="5" s="1"/>
  <c r="D2250" i="5"/>
  <c r="K2250" i="5" s="1" a="1"/>
  <c r="K2250" i="5" s="1"/>
  <c r="D2251" i="5"/>
  <c r="K2251" i="5" s="1" a="1"/>
  <c r="K2251" i="5" s="1"/>
  <c r="D2252" i="5"/>
  <c r="K2252" i="5" s="1" a="1"/>
  <c r="K2252" i="5" s="1"/>
  <c r="D2253" i="5"/>
  <c r="K2253" i="5" s="1" a="1"/>
  <c r="K2253" i="5" s="1"/>
  <c r="D2254" i="5"/>
  <c r="K2254" i="5" s="1" a="1"/>
  <c r="K2254" i="5" s="1"/>
  <c r="D2255" i="5"/>
  <c r="K2255" i="5" s="1" a="1"/>
  <c r="K2255" i="5" s="1"/>
  <c r="D2256" i="5"/>
  <c r="K2256" i="5" s="1" a="1"/>
  <c r="K2256" i="5" s="1"/>
  <c r="D2257" i="5"/>
  <c r="K2257" i="5" s="1" a="1"/>
  <c r="K2257" i="5" s="1"/>
  <c r="D2258" i="5"/>
  <c r="K2258" i="5" s="1" a="1"/>
  <c r="K2258" i="5" s="1"/>
  <c r="D2259" i="5"/>
  <c r="K2259" i="5" s="1" a="1"/>
  <c r="K2259" i="5" s="1"/>
  <c r="D2260" i="5"/>
  <c r="K2260" i="5" s="1" a="1"/>
  <c r="K2260" i="5" s="1"/>
  <c r="D2261" i="5"/>
  <c r="K2261" i="5" s="1" a="1"/>
  <c r="K2261" i="5" s="1"/>
  <c r="D2262" i="5"/>
  <c r="K2262" i="5" s="1" a="1"/>
  <c r="K2262" i="5" s="1"/>
  <c r="D2263" i="5"/>
  <c r="K2263" i="5" s="1" a="1"/>
  <c r="K2263" i="5" s="1"/>
  <c r="D2264" i="5"/>
  <c r="K2264" i="5" s="1" a="1"/>
  <c r="K2264" i="5" s="1"/>
  <c r="D2265" i="5"/>
  <c r="K2265" i="5" s="1" a="1"/>
  <c r="K2265" i="5" s="1"/>
  <c r="D2266" i="5"/>
  <c r="K2266" i="5" s="1" a="1"/>
  <c r="K2266" i="5" s="1"/>
  <c r="D2267" i="5"/>
  <c r="K2267" i="5" s="1" a="1"/>
  <c r="K2267" i="5" s="1"/>
  <c r="D2268" i="5"/>
  <c r="K2268" i="5" s="1" a="1"/>
  <c r="K2268" i="5" s="1"/>
  <c r="D2269" i="5"/>
  <c r="K2269" i="5" s="1" a="1"/>
  <c r="K2269" i="5" s="1"/>
  <c r="D2270" i="5"/>
  <c r="K2270" i="5" s="1" a="1"/>
  <c r="K2270" i="5" s="1"/>
  <c r="D2271" i="5"/>
  <c r="K2271" i="5" s="1" a="1"/>
  <c r="K2271" i="5" s="1"/>
  <c r="D2272" i="5"/>
  <c r="K2272" i="5" s="1" a="1"/>
  <c r="K2272" i="5" s="1"/>
  <c r="D2273" i="5"/>
  <c r="K2273" i="5" s="1" a="1"/>
  <c r="K2273" i="5" s="1"/>
  <c r="D2274" i="5"/>
  <c r="K2274" i="5" s="1" a="1"/>
  <c r="K2274" i="5" s="1"/>
  <c r="D2275" i="5"/>
  <c r="K2275" i="5" s="1" a="1"/>
  <c r="K2275" i="5" s="1"/>
  <c r="D2276" i="5"/>
  <c r="K2276" i="5" s="1" a="1"/>
  <c r="K2276" i="5" s="1"/>
  <c r="D2277" i="5"/>
  <c r="K2277" i="5" s="1" a="1"/>
  <c r="K2277" i="5" s="1"/>
  <c r="D2278" i="5"/>
  <c r="K2278" i="5" s="1" a="1"/>
  <c r="K2278" i="5" s="1"/>
  <c r="D2279" i="5"/>
  <c r="K2279" i="5" s="1" a="1"/>
  <c r="K2279" i="5" s="1"/>
  <c r="D2280" i="5"/>
  <c r="K2280" i="5" s="1" a="1"/>
  <c r="K2280" i="5" s="1"/>
  <c r="D2281" i="5"/>
  <c r="K2281" i="5" s="1" a="1"/>
  <c r="K2281" i="5" s="1"/>
  <c r="D2282" i="5"/>
  <c r="K2282" i="5" s="1" a="1"/>
  <c r="K2282" i="5" s="1"/>
  <c r="D2283" i="5"/>
  <c r="K2283" i="5" s="1" a="1"/>
  <c r="K2283" i="5" s="1"/>
  <c r="D2284" i="5"/>
  <c r="K2284" i="5" s="1" a="1"/>
  <c r="K2284" i="5" s="1"/>
  <c r="D2285" i="5"/>
  <c r="K2285" i="5" s="1" a="1"/>
  <c r="K2285" i="5" s="1"/>
  <c r="D2286" i="5"/>
  <c r="K2286" i="5" s="1" a="1"/>
  <c r="K2286" i="5" s="1"/>
  <c r="D2287" i="5"/>
  <c r="K2287" i="5" s="1" a="1"/>
  <c r="K2287" i="5" s="1"/>
  <c r="D2288" i="5"/>
  <c r="K2288" i="5" s="1" a="1"/>
  <c r="K2288" i="5" s="1"/>
  <c r="D2289" i="5"/>
  <c r="K2289" i="5" s="1" a="1"/>
  <c r="K2289" i="5" s="1"/>
  <c r="D2290" i="5"/>
  <c r="K2290" i="5" s="1" a="1"/>
  <c r="K2290" i="5" s="1"/>
  <c r="D2291" i="5"/>
  <c r="K2291" i="5" s="1" a="1"/>
  <c r="K2291" i="5" s="1"/>
  <c r="D2292" i="5"/>
  <c r="K2292" i="5" s="1" a="1"/>
  <c r="K2292" i="5" s="1"/>
  <c r="D2293" i="5"/>
  <c r="K2293" i="5" s="1" a="1"/>
  <c r="K2293" i="5" s="1"/>
  <c r="D2294" i="5"/>
  <c r="K2294" i="5" s="1" a="1"/>
  <c r="K2294" i="5" s="1"/>
  <c r="D2295" i="5"/>
  <c r="K2295" i="5" s="1" a="1"/>
  <c r="K2295" i="5" s="1"/>
  <c r="D2296" i="5"/>
  <c r="K2296" i="5" s="1" a="1"/>
  <c r="K2296" i="5" s="1"/>
  <c r="D2297" i="5"/>
  <c r="K2297" i="5" s="1" a="1"/>
  <c r="K2297" i="5" s="1"/>
  <c r="D2298" i="5"/>
  <c r="K2298" i="5" s="1" a="1"/>
  <c r="K2298" i="5" s="1"/>
  <c r="D2299" i="5"/>
  <c r="K2299" i="5" s="1" a="1"/>
  <c r="K2299" i="5" s="1"/>
  <c r="D2300" i="5"/>
  <c r="K2300" i="5" s="1" a="1"/>
  <c r="K2300" i="5" s="1"/>
  <c r="D2301" i="5"/>
  <c r="K2301" i="5" s="1" a="1"/>
  <c r="K2301" i="5" s="1"/>
  <c r="D2302" i="5"/>
  <c r="K2302" i="5" s="1" a="1"/>
  <c r="K2302" i="5" s="1"/>
  <c r="D2303" i="5"/>
  <c r="K2303" i="5" s="1" a="1"/>
  <c r="K2303" i="5" s="1"/>
  <c r="D2304" i="5"/>
  <c r="K2304" i="5" s="1" a="1"/>
  <c r="K2304" i="5" s="1"/>
  <c r="D2305" i="5"/>
  <c r="K2305" i="5" s="1" a="1"/>
  <c r="K2305" i="5" s="1"/>
  <c r="D2306" i="5"/>
  <c r="K2306" i="5" s="1" a="1"/>
  <c r="K2306" i="5" s="1"/>
  <c r="D2307" i="5"/>
  <c r="K2307" i="5" s="1" a="1"/>
  <c r="K2307" i="5" s="1"/>
  <c r="D2308" i="5"/>
  <c r="K2308" i="5" s="1" a="1"/>
  <c r="K2308" i="5" s="1"/>
  <c r="D2309" i="5"/>
  <c r="K2309" i="5" s="1" a="1"/>
  <c r="K2309" i="5" s="1"/>
  <c r="D2310" i="5"/>
  <c r="K2310" i="5" s="1" a="1"/>
  <c r="K2310" i="5" s="1"/>
  <c r="D2311" i="5"/>
  <c r="K2311" i="5" s="1" a="1"/>
  <c r="K2311" i="5" s="1"/>
  <c r="D2312" i="5"/>
  <c r="K2312" i="5" s="1" a="1"/>
  <c r="K2312" i="5" s="1"/>
  <c r="D2313" i="5"/>
  <c r="K2313" i="5" s="1" a="1"/>
  <c r="K2313" i="5" s="1"/>
  <c r="D2314" i="5"/>
  <c r="K2314" i="5" s="1" a="1"/>
  <c r="K2314" i="5" s="1"/>
  <c r="D2315" i="5"/>
  <c r="K2315" i="5" s="1" a="1"/>
  <c r="K2315" i="5" s="1"/>
  <c r="D2316" i="5"/>
  <c r="K2316" i="5" s="1" a="1"/>
  <c r="K2316" i="5" s="1"/>
  <c r="D2317" i="5"/>
  <c r="K2317" i="5" s="1" a="1"/>
  <c r="K2317" i="5" s="1"/>
  <c r="D2318" i="5"/>
  <c r="K2318" i="5" s="1" a="1"/>
  <c r="K2318" i="5" s="1"/>
  <c r="D2319" i="5"/>
  <c r="K2319" i="5" s="1" a="1"/>
  <c r="K2319" i="5" s="1"/>
  <c r="D2320" i="5"/>
  <c r="K2320" i="5" s="1" a="1"/>
  <c r="K2320" i="5" s="1"/>
  <c r="D2321" i="5"/>
  <c r="K2321" i="5" s="1" a="1"/>
  <c r="K2321" i="5" s="1"/>
  <c r="D2322" i="5"/>
  <c r="K2322" i="5" s="1" a="1"/>
  <c r="K2322" i="5" s="1"/>
  <c r="D2323" i="5"/>
  <c r="K2323" i="5" s="1" a="1"/>
  <c r="K2323" i="5" s="1"/>
  <c r="D2324" i="5"/>
  <c r="K2324" i="5" s="1" a="1"/>
  <c r="K2324" i="5" s="1"/>
  <c r="D2325" i="5"/>
  <c r="K2325" i="5" s="1" a="1"/>
  <c r="K2325" i="5" s="1"/>
  <c r="D2326" i="5"/>
  <c r="K2326" i="5" s="1" a="1"/>
  <c r="K2326" i="5" s="1"/>
  <c r="D2327" i="5"/>
  <c r="K2327" i="5" s="1" a="1"/>
  <c r="K2327" i="5" s="1"/>
  <c r="D2328" i="5"/>
  <c r="K2328" i="5" s="1" a="1"/>
  <c r="K2328" i="5" s="1"/>
  <c r="D2329" i="5"/>
  <c r="K2329" i="5" s="1" a="1"/>
  <c r="K2329" i="5" s="1"/>
  <c r="D2330" i="5"/>
  <c r="K2330" i="5" s="1" a="1"/>
  <c r="K2330" i="5" s="1"/>
  <c r="D2331" i="5"/>
  <c r="K2331" i="5" s="1" a="1"/>
  <c r="K2331" i="5" s="1"/>
  <c r="D2332" i="5"/>
  <c r="K2332" i="5" s="1" a="1"/>
  <c r="K2332" i="5" s="1"/>
  <c r="D2333" i="5"/>
  <c r="K2333" i="5" s="1" a="1"/>
  <c r="K2333" i="5" s="1"/>
  <c r="D2334" i="5"/>
  <c r="K2334" i="5" s="1" a="1"/>
  <c r="K2334" i="5" s="1"/>
  <c r="D2335" i="5"/>
  <c r="K2335" i="5" s="1" a="1"/>
  <c r="K2335" i="5" s="1"/>
  <c r="D2336" i="5"/>
  <c r="K2336" i="5" s="1" a="1"/>
  <c r="K2336" i="5" s="1"/>
  <c r="D2" i="5"/>
  <c r="K2" i="5" s="1" a="1"/>
  <c r="K2" i="5" s="1"/>
  <c r="C3" i="5"/>
  <c r="J3" i="5" s="1" a="1"/>
  <c r="J3" i="5" s="1"/>
  <c r="C4" i="5"/>
  <c r="J4" i="5" s="1" a="1"/>
  <c r="J4" i="5" s="1"/>
  <c r="C5" i="5"/>
  <c r="J5" i="5" s="1" a="1"/>
  <c r="J5" i="5" s="1"/>
  <c r="C6" i="5"/>
  <c r="J6" i="5" s="1" a="1"/>
  <c r="J6" i="5" s="1"/>
  <c r="C7" i="5"/>
  <c r="J7" i="5" s="1" a="1"/>
  <c r="J7" i="5" s="1"/>
  <c r="C8" i="5"/>
  <c r="J8" i="5" s="1" a="1"/>
  <c r="J8" i="5" s="1"/>
  <c r="C9" i="5"/>
  <c r="J9" i="5" s="1" a="1"/>
  <c r="J9" i="5" s="1"/>
  <c r="C10" i="5"/>
  <c r="J10" i="5" s="1" a="1"/>
  <c r="J10" i="5" s="1"/>
  <c r="C11" i="5"/>
  <c r="J11" i="5" s="1" a="1"/>
  <c r="J11" i="5" s="1"/>
  <c r="C12" i="5"/>
  <c r="J12" i="5" s="1" a="1"/>
  <c r="J12" i="5" s="1"/>
  <c r="C13" i="5"/>
  <c r="J13" i="5" s="1" a="1"/>
  <c r="J13" i="5" s="1"/>
  <c r="C14" i="5"/>
  <c r="J14" i="5" s="1" a="1"/>
  <c r="J14" i="5" s="1"/>
  <c r="C15" i="5"/>
  <c r="J15" i="5" s="1" a="1"/>
  <c r="J15" i="5" s="1"/>
  <c r="C16" i="5"/>
  <c r="J16" i="5" s="1" a="1"/>
  <c r="J16" i="5" s="1"/>
  <c r="C17" i="5"/>
  <c r="J17" i="5" s="1" a="1"/>
  <c r="J17" i="5" s="1"/>
  <c r="C18" i="5"/>
  <c r="J18" i="5" s="1" a="1"/>
  <c r="J18" i="5" s="1"/>
  <c r="C19" i="5"/>
  <c r="J19" i="5" s="1" a="1"/>
  <c r="J19" i="5" s="1"/>
  <c r="C20" i="5"/>
  <c r="J20" i="5" s="1" a="1"/>
  <c r="J20" i="5" s="1"/>
  <c r="C21" i="5"/>
  <c r="J21" i="5" s="1" a="1"/>
  <c r="J21" i="5" s="1"/>
  <c r="C22" i="5"/>
  <c r="J22" i="5" s="1" a="1"/>
  <c r="J22" i="5" s="1"/>
  <c r="C23" i="5"/>
  <c r="J23" i="5" s="1" a="1"/>
  <c r="J23" i="5" s="1"/>
  <c r="C24" i="5"/>
  <c r="J24" i="5" s="1" a="1"/>
  <c r="J24" i="5" s="1"/>
  <c r="C25" i="5"/>
  <c r="J25" i="5" s="1" a="1"/>
  <c r="J25" i="5" s="1"/>
  <c r="C26" i="5"/>
  <c r="J26" i="5" s="1" a="1"/>
  <c r="J26" i="5" s="1"/>
  <c r="C27" i="5"/>
  <c r="J27" i="5" s="1" a="1"/>
  <c r="J27" i="5" s="1"/>
  <c r="C28" i="5"/>
  <c r="J28" i="5" s="1" a="1"/>
  <c r="J28" i="5" s="1"/>
  <c r="C29" i="5"/>
  <c r="J29" i="5" s="1" a="1"/>
  <c r="J29" i="5" s="1"/>
  <c r="C30" i="5"/>
  <c r="J30" i="5" s="1" a="1"/>
  <c r="J30" i="5" s="1"/>
  <c r="C31" i="5"/>
  <c r="J31" i="5" s="1" a="1"/>
  <c r="J31" i="5" s="1"/>
  <c r="C32" i="5"/>
  <c r="J32" i="5" s="1" a="1"/>
  <c r="J32" i="5" s="1"/>
  <c r="C33" i="5"/>
  <c r="J33" i="5" s="1" a="1"/>
  <c r="J33" i="5" s="1"/>
  <c r="C34" i="5"/>
  <c r="J34" i="5" s="1" a="1"/>
  <c r="J34" i="5" s="1"/>
  <c r="C35" i="5"/>
  <c r="J35" i="5" s="1" a="1"/>
  <c r="J35" i="5" s="1"/>
  <c r="C36" i="5"/>
  <c r="J36" i="5" s="1" a="1"/>
  <c r="J36" i="5" s="1"/>
  <c r="C37" i="5"/>
  <c r="J37" i="5" s="1" a="1"/>
  <c r="J37" i="5" s="1"/>
  <c r="C38" i="5"/>
  <c r="J38" i="5" s="1" a="1"/>
  <c r="J38" i="5" s="1"/>
  <c r="C39" i="5"/>
  <c r="J39" i="5" s="1" a="1"/>
  <c r="J39" i="5" s="1"/>
  <c r="C40" i="5"/>
  <c r="J40" i="5" s="1" a="1"/>
  <c r="J40" i="5" s="1"/>
  <c r="C41" i="5"/>
  <c r="J41" i="5" s="1" a="1"/>
  <c r="J41" i="5" s="1"/>
  <c r="C42" i="5"/>
  <c r="J42" i="5" s="1" a="1"/>
  <c r="J42" i="5" s="1"/>
  <c r="C43" i="5"/>
  <c r="J43" i="5" s="1" a="1"/>
  <c r="J43" i="5" s="1"/>
  <c r="C44" i="5"/>
  <c r="J44" i="5" s="1" a="1"/>
  <c r="J44" i="5" s="1"/>
  <c r="C45" i="5"/>
  <c r="J45" i="5" s="1" a="1"/>
  <c r="J45" i="5" s="1"/>
  <c r="C46" i="5"/>
  <c r="J46" i="5" s="1" a="1"/>
  <c r="J46" i="5" s="1"/>
  <c r="C47" i="5"/>
  <c r="J47" i="5" s="1" a="1"/>
  <c r="J47" i="5" s="1"/>
  <c r="C48" i="5"/>
  <c r="J48" i="5" s="1" a="1"/>
  <c r="J48" i="5" s="1"/>
  <c r="C49" i="5"/>
  <c r="J49" i="5" s="1" a="1"/>
  <c r="J49" i="5" s="1"/>
  <c r="C50" i="5"/>
  <c r="J50" i="5" s="1" a="1"/>
  <c r="J50" i="5" s="1"/>
  <c r="C51" i="5"/>
  <c r="J51" i="5" s="1" a="1"/>
  <c r="J51" i="5" s="1"/>
  <c r="C52" i="5"/>
  <c r="J52" i="5" s="1" a="1"/>
  <c r="J52" i="5" s="1"/>
  <c r="C53" i="5"/>
  <c r="J53" i="5" s="1" a="1"/>
  <c r="J53" i="5" s="1"/>
  <c r="C54" i="5"/>
  <c r="J54" i="5" s="1" a="1"/>
  <c r="J54" i="5" s="1"/>
  <c r="C55" i="5"/>
  <c r="J55" i="5" s="1" a="1"/>
  <c r="J55" i="5" s="1"/>
  <c r="C56" i="5"/>
  <c r="J56" i="5" s="1" a="1"/>
  <c r="J56" i="5" s="1"/>
  <c r="C57" i="5"/>
  <c r="J57" i="5" s="1" a="1"/>
  <c r="J57" i="5" s="1"/>
  <c r="C58" i="5"/>
  <c r="J58" i="5" s="1" a="1"/>
  <c r="J58" i="5" s="1"/>
  <c r="C59" i="5"/>
  <c r="J59" i="5" s="1" a="1"/>
  <c r="J59" i="5" s="1"/>
  <c r="C60" i="5"/>
  <c r="J60" i="5" s="1" a="1"/>
  <c r="J60" i="5" s="1"/>
  <c r="C61" i="5"/>
  <c r="J61" i="5" s="1" a="1"/>
  <c r="J61" i="5" s="1"/>
  <c r="C62" i="5"/>
  <c r="J62" i="5" s="1" a="1"/>
  <c r="J62" i="5" s="1"/>
  <c r="C63" i="5"/>
  <c r="J63" i="5" s="1" a="1"/>
  <c r="J63" i="5" s="1"/>
  <c r="C64" i="5"/>
  <c r="J64" i="5" s="1" a="1"/>
  <c r="J64" i="5" s="1"/>
  <c r="C65" i="5"/>
  <c r="J65" i="5" s="1" a="1"/>
  <c r="J65" i="5" s="1"/>
  <c r="C66" i="5"/>
  <c r="J66" i="5" s="1" a="1"/>
  <c r="J66" i="5" s="1"/>
  <c r="C67" i="5"/>
  <c r="J67" i="5" s="1" a="1"/>
  <c r="J67" i="5" s="1"/>
  <c r="C68" i="5"/>
  <c r="J68" i="5" s="1" a="1"/>
  <c r="J68" i="5" s="1"/>
  <c r="C69" i="5"/>
  <c r="J69" i="5" s="1" a="1"/>
  <c r="J69" i="5" s="1"/>
  <c r="C70" i="5"/>
  <c r="J70" i="5" s="1" a="1"/>
  <c r="J70" i="5" s="1"/>
  <c r="C71" i="5"/>
  <c r="J71" i="5" s="1" a="1"/>
  <c r="J71" i="5" s="1"/>
  <c r="C72" i="5"/>
  <c r="J72" i="5" s="1" a="1"/>
  <c r="J72" i="5" s="1"/>
  <c r="C73" i="5"/>
  <c r="J73" i="5" s="1" a="1"/>
  <c r="J73" i="5" s="1"/>
  <c r="C74" i="5"/>
  <c r="J74" i="5" s="1" a="1"/>
  <c r="J74" i="5" s="1"/>
  <c r="C75" i="5"/>
  <c r="J75" i="5" s="1" a="1"/>
  <c r="J75" i="5" s="1"/>
  <c r="C76" i="5"/>
  <c r="J76" i="5" s="1" a="1"/>
  <c r="J76" i="5" s="1"/>
  <c r="C77" i="5"/>
  <c r="J77" i="5" s="1" a="1"/>
  <c r="J77" i="5" s="1"/>
  <c r="C78" i="5"/>
  <c r="J78" i="5" s="1" a="1"/>
  <c r="J78" i="5" s="1"/>
  <c r="C79" i="5"/>
  <c r="J79" i="5" s="1" a="1"/>
  <c r="J79" i="5" s="1"/>
  <c r="C80" i="5"/>
  <c r="J80" i="5" s="1" a="1"/>
  <c r="J80" i="5" s="1"/>
  <c r="C81" i="5"/>
  <c r="J81" i="5" s="1" a="1"/>
  <c r="J81" i="5" s="1"/>
  <c r="C82" i="5"/>
  <c r="J82" i="5" s="1" a="1"/>
  <c r="J82" i="5" s="1"/>
  <c r="C83" i="5"/>
  <c r="J83" i="5" s="1" a="1"/>
  <c r="J83" i="5" s="1"/>
  <c r="C84" i="5"/>
  <c r="J84" i="5" s="1" a="1"/>
  <c r="J84" i="5" s="1"/>
  <c r="C85" i="5"/>
  <c r="J85" i="5" s="1" a="1"/>
  <c r="J85" i="5" s="1"/>
  <c r="C86" i="5"/>
  <c r="J86" i="5" s="1" a="1"/>
  <c r="J86" i="5" s="1"/>
  <c r="C87" i="5"/>
  <c r="J87" i="5" s="1" a="1"/>
  <c r="J87" i="5" s="1"/>
  <c r="C88" i="5"/>
  <c r="J88" i="5" s="1" a="1"/>
  <c r="J88" i="5" s="1"/>
  <c r="C89" i="5"/>
  <c r="J89" i="5" s="1" a="1"/>
  <c r="J89" i="5" s="1"/>
  <c r="C90" i="5"/>
  <c r="J90" i="5" s="1" a="1"/>
  <c r="J90" i="5" s="1"/>
  <c r="C91" i="5"/>
  <c r="J91" i="5" s="1" a="1"/>
  <c r="J91" i="5" s="1"/>
  <c r="C92" i="5"/>
  <c r="J92" i="5" s="1" a="1"/>
  <c r="J92" i="5" s="1"/>
  <c r="C93" i="5"/>
  <c r="J93" i="5" s="1" a="1"/>
  <c r="J93" i="5" s="1"/>
  <c r="C94" i="5"/>
  <c r="J94" i="5" s="1" a="1"/>
  <c r="J94" i="5" s="1"/>
  <c r="C95" i="5"/>
  <c r="J95" i="5" s="1" a="1"/>
  <c r="J95" i="5" s="1"/>
  <c r="C96" i="5"/>
  <c r="J96" i="5" s="1" a="1"/>
  <c r="J96" i="5" s="1"/>
  <c r="C97" i="5"/>
  <c r="J97" i="5" s="1" a="1"/>
  <c r="J97" i="5" s="1"/>
  <c r="C98" i="5"/>
  <c r="J98" i="5" s="1" a="1"/>
  <c r="J98" i="5" s="1"/>
  <c r="C99" i="5"/>
  <c r="J99" i="5" s="1" a="1"/>
  <c r="J99" i="5" s="1"/>
  <c r="C100" i="5"/>
  <c r="J100" i="5" s="1" a="1"/>
  <c r="J100" i="5" s="1"/>
  <c r="C101" i="5"/>
  <c r="J101" i="5" s="1" a="1"/>
  <c r="J101" i="5" s="1"/>
  <c r="C102" i="5"/>
  <c r="J102" i="5" s="1" a="1"/>
  <c r="J102" i="5" s="1"/>
  <c r="C103" i="5"/>
  <c r="J103" i="5" s="1" a="1"/>
  <c r="J103" i="5" s="1"/>
  <c r="C104" i="5"/>
  <c r="J104" i="5" s="1" a="1"/>
  <c r="J104" i="5" s="1"/>
  <c r="C105" i="5"/>
  <c r="J105" i="5" s="1" a="1"/>
  <c r="J105" i="5" s="1"/>
  <c r="C106" i="5"/>
  <c r="J106" i="5" s="1" a="1"/>
  <c r="J106" i="5" s="1"/>
  <c r="C107" i="5"/>
  <c r="J107" i="5" s="1" a="1"/>
  <c r="J107" i="5" s="1"/>
  <c r="C108" i="5"/>
  <c r="J108" i="5" s="1" a="1"/>
  <c r="J108" i="5" s="1"/>
  <c r="C109" i="5"/>
  <c r="J109" i="5" s="1" a="1"/>
  <c r="J109" i="5" s="1"/>
  <c r="C110" i="5"/>
  <c r="J110" i="5" s="1" a="1"/>
  <c r="J110" i="5" s="1"/>
  <c r="C111" i="5"/>
  <c r="J111" i="5" s="1" a="1"/>
  <c r="J111" i="5" s="1"/>
  <c r="C112" i="5"/>
  <c r="J112" i="5" s="1" a="1"/>
  <c r="J112" i="5" s="1"/>
  <c r="C113" i="5"/>
  <c r="J113" i="5" s="1" a="1"/>
  <c r="J113" i="5" s="1"/>
  <c r="C114" i="5"/>
  <c r="J114" i="5" s="1" a="1"/>
  <c r="J114" i="5" s="1"/>
  <c r="C115" i="5"/>
  <c r="J115" i="5" s="1" a="1"/>
  <c r="J115" i="5" s="1"/>
  <c r="C116" i="5"/>
  <c r="J116" i="5" s="1" a="1"/>
  <c r="J116" i="5" s="1"/>
  <c r="C117" i="5"/>
  <c r="J117" i="5" s="1" a="1"/>
  <c r="J117" i="5" s="1"/>
  <c r="C118" i="5"/>
  <c r="J118" i="5" s="1" a="1"/>
  <c r="J118" i="5" s="1"/>
  <c r="C119" i="5"/>
  <c r="J119" i="5" s="1" a="1"/>
  <c r="J119" i="5" s="1"/>
  <c r="C120" i="5"/>
  <c r="J120" i="5" s="1" a="1"/>
  <c r="J120" i="5" s="1"/>
  <c r="C121" i="5"/>
  <c r="J121" i="5" s="1" a="1"/>
  <c r="J121" i="5" s="1"/>
  <c r="C122" i="5"/>
  <c r="J122" i="5" s="1" a="1"/>
  <c r="J122" i="5" s="1"/>
  <c r="C123" i="5"/>
  <c r="J123" i="5" s="1" a="1"/>
  <c r="J123" i="5" s="1"/>
  <c r="C124" i="5"/>
  <c r="J124" i="5" s="1" a="1"/>
  <c r="J124" i="5" s="1"/>
  <c r="C125" i="5"/>
  <c r="J125" i="5" s="1" a="1"/>
  <c r="J125" i="5" s="1"/>
  <c r="C126" i="5"/>
  <c r="J126" i="5" s="1" a="1"/>
  <c r="J126" i="5" s="1"/>
  <c r="C127" i="5"/>
  <c r="J127" i="5" s="1" a="1"/>
  <c r="J127" i="5" s="1"/>
  <c r="C128" i="5"/>
  <c r="J128" i="5" s="1" a="1"/>
  <c r="J128" i="5" s="1"/>
  <c r="C129" i="5"/>
  <c r="J129" i="5" s="1" a="1"/>
  <c r="J129" i="5" s="1"/>
  <c r="C130" i="5"/>
  <c r="J130" i="5" s="1" a="1"/>
  <c r="J130" i="5" s="1"/>
  <c r="C131" i="5"/>
  <c r="J131" i="5" s="1" a="1"/>
  <c r="J131" i="5" s="1"/>
  <c r="C132" i="5"/>
  <c r="J132" i="5" s="1" a="1"/>
  <c r="J132" i="5" s="1"/>
  <c r="C133" i="5"/>
  <c r="J133" i="5" s="1" a="1"/>
  <c r="J133" i="5" s="1"/>
  <c r="C134" i="5"/>
  <c r="J134" i="5" s="1" a="1"/>
  <c r="J134" i="5" s="1"/>
  <c r="C135" i="5"/>
  <c r="J135" i="5" s="1" a="1"/>
  <c r="J135" i="5" s="1"/>
  <c r="C136" i="5"/>
  <c r="J136" i="5" s="1" a="1"/>
  <c r="J136" i="5" s="1"/>
  <c r="C137" i="5"/>
  <c r="J137" i="5" s="1" a="1"/>
  <c r="J137" i="5" s="1"/>
  <c r="C138" i="5"/>
  <c r="J138" i="5" s="1" a="1"/>
  <c r="J138" i="5" s="1"/>
  <c r="C139" i="5"/>
  <c r="J139" i="5" s="1" a="1"/>
  <c r="J139" i="5" s="1"/>
  <c r="C140" i="5"/>
  <c r="J140" i="5" s="1" a="1"/>
  <c r="J140" i="5" s="1"/>
  <c r="C141" i="5"/>
  <c r="J141" i="5" s="1" a="1"/>
  <c r="J141" i="5" s="1"/>
  <c r="C142" i="5"/>
  <c r="J142" i="5" s="1" a="1"/>
  <c r="J142" i="5" s="1"/>
  <c r="C143" i="5"/>
  <c r="J143" i="5" s="1" a="1"/>
  <c r="J143" i="5" s="1"/>
  <c r="C144" i="5"/>
  <c r="J144" i="5" s="1" a="1"/>
  <c r="J144" i="5" s="1"/>
  <c r="C145" i="5"/>
  <c r="J145" i="5" s="1" a="1"/>
  <c r="J145" i="5" s="1"/>
  <c r="C146" i="5"/>
  <c r="J146" i="5" s="1" a="1"/>
  <c r="J146" i="5" s="1"/>
  <c r="C147" i="5"/>
  <c r="J147" i="5" s="1" a="1"/>
  <c r="J147" i="5" s="1"/>
  <c r="C148" i="5"/>
  <c r="J148" i="5" s="1" a="1"/>
  <c r="J148" i="5" s="1"/>
  <c r="C149" i="5"/>
  <c r="J149" i="5" s="1" a="1"/>
  <c r="J149" i="5" s="1"/>
  <c r="C150" i="5"/>
  <c r="J150" i="5" s="1" a="1"/>
  <c r="J150" i="5" s="1"/>
  <c r="C151" i="5"/>
  <c r="J151" i="5" s="1" a="1"/>
  <c r="J151" i="5" s="1"/>
  <c r="C152" i="5"/>
  <c r="J152" i="5" s="1" a="1"/>
  <c r="J152" i="5" s="1"/>
  <c r="C153" i="5"/>
  <c r="J153" i="5" s="1" a="1"/>
  <c r="J153" i="5" s="1"/>
  <c r="C154" i="5"/>
  <c r="J154" i="5" s="1" a="1"/>
  <c r="J154" i="5" s="1"/>
  <c r="C155" i="5"/>
  <c r="J155" i="5" s="1" a="1"/>
  <c r="J155" i="5" s="1"/>
  <c r="C156" i="5"/>
  <c r="J156" i="5" s="1" a="1"/>
  <c r="J156" i="5" s="1"/>
  <c r="C157" i="5"/>
  <c r="J157" i="5" s="1" a="1"/>
  <c r="J157" i="5" s="1"/>
  <c r="C158" i="5"/>
  <c r="J158" i="5" s="1" a="1"/>
  <c r="J158" i="5" s="1"/>
  <c r="C159" i="5"/>
  <c r="J159" i="5" s="1" a="1"/>
  <c r="J159" i="5" s="1"/>
  <c r="C160" i="5"/>
  <c r="J160" i="5" s="1" a="1"/>
  <c r="J160" i="5" s="1"/>
  <c r="C161" i="5"/>
  <c r="J161" i="5" s="1" a="1"/>
  <c r="J161" i="5" s="1"/>
  <c r="C162" i="5"/>
  <c r="J162" i="5" s="1" a="1"/>
  <c r="J162" i="5" s="1"/>
  <c r="C163" i="5"/>
  <c r="J163" i="5" s="1" a="1"/>
  <c r="J163" i="5" s="1"/>
  <c r="C164" i="5"/>
  <c r="J164" i="5" s="1" a="1"/>
  <c r="J164" i="5" s="1"/>
  <c r="C165" i="5"/>
  <c r="J165" i="5" s="1" a="1"/>
  <c r="J165" i="5" s="1"/>
  <c r="C166" i="5"/>
  <c r="J166" i="5" s="1" a="1"/>
  <c r="J166" i="5" s="1"/>
  <c r="C167" i="5"/>
  <c r="J167" i="5" s="1" a="1"/>
  <c r="J167" i="5" s="1"/>
  <c r="C168" i="5"/>
  <c r="J168" i="5" s="1" a="1"/>
  <c r="J168" i="5" s="1"/>
  <c r="C169" i="5"/>
  <c r="J169" i="5" s="1" a="1"/>
  <c r="J169" i="5" s="1"/>
  <c r="C170" i="5"/>
  <c r="J170" i="5" s="1" a="1"/>
  <c r="J170" i="5" s="1"/>
  <c r="C171" i="5"/>
  <c r="J171" i="5" s="1" a="1"/>
  <c r="J171" i="5" s="1"/>
  <c r="C172" i="5"/>
  <c r="J172" i="5" s="1" a="1"/>
  <c r="J172" i="5" s="1"/>
  <c r="C173" i="5"/>
  <c r="J173" i="5" s="1" a="1"/>
  <c r="J173" i="5" s="1"/>
  <c r="C174" i="5"/>
  <c r="J174" i="5" s="1" a="1"/>
  <c r="J174" i="5" s="1"/>
  <c r="C175" i="5"/>
  <c r="J175" i="5" s="1" a="1"/>
  <c r="J175" i="5" s="1"/>
  <c r="C176" i="5"/>
  <c r="J176" i="5" s="1" a="1"/>
  <c r="J176" i="5" s="1"/>
  <c r="C177" i="5"/>
  <c r="J177" i="5" s="1" a="1"/>
  <c r="J177" i="5" s="1"/>
  <c r="C178" i="5"/>
  <c r="J178" i="5" s="1" a="1"/>
  <c r="J178" i="5" s="1"/>
  <c r="C179" i="5"/>
  <c r="J179" i="5" s="1" a="1"/>
  <c r="J179" i="5" s="1"/>
  <c r="C180" i="5"/>
  <c r="J180" i="5" s="1" a="1"/>
  <c r="J180" i="5" s="1"/>
  <c r="C181" i="5"/>
  <c r="J181" i="5" s="1" a="1"/>
  <c r="J181" i="5" s="1"/>
  <c r="C182" i="5"/>
  <c r="J182" i="5" s="1" a="1"/>
  <c r="J182" i="5" s="1"/>
  <c r="C183" i="5"/>
  <c r="J183" i="5" s="1" a="1"/>
  <c r="J183" i="5" s="1"/>
  <c r="C184" i="5"/>
  <c r="J184" i="5" s="1" a="1"/>
  <c r="J184" i="5" s="1"/>
  <c r="C185" i="5"/>
  <c r="J185" i="5" s="1" a="1"/>
  <c r="J185" i="5" s="1"/>
  <c r="C186" i="5"/>
  <c r="J186" i="5" s="1" a="1"/>
  <c r="J186" i="5" s="1"/>
  <c r="C187" i="5"/>
  <c r="J187" i="5" s="1" a="1"/>
  <c r="J187" i="5" s="1"/>
  <c r="C188" i="5"/>
  <c r="J188" i="5" s="1" a="1"/>
  <c r="J188" i="5" s="1"/>
  <c r="C189" i="5"/>
  <c r="J189" i="5" s="1" a="1"/>
  <c r="J189" i="5" s="1"/>
  <c r="C190" i="5"/>
  <c r="J190" i="5" s="1" a="1"/>
  <c r="J190" i="5" s="1"/>
  <c r="C191" i="5"/>
  <c r="J191" i="5" s="1" a="1"/>
  <c r="J191" i="5" s="1"/>
  <c r="C192" i="5"/>
  <c r="J192" i="5" s="1" a="1"/>
  <c r="J192" i="5" s="1"/>
  <c r="C193" i="5"/>
  <c r="J193" i="5" s="1" a="1"/>
  <c r="J193" i="5" s="1"/>
  <c r="C194" i="5"/>
  <c r="J194" i="5" s="1" a="1"/>
  <c r="J194" i="5" s="1"/>
  <c r="C195" i="5"/>
  <c r="J195" i="5" s="1" a="1"/>
  <c r="J195" i="5" s="1"/>
  <c r="C196" i="5"/>
  <c r="J196" i="5" s="1" a="1"/>
  <c r="J196" i="5" s="1"/>
  <c r="C197" i="5"/>
  <c r="J197" i="5" s="1" a="1"/>
  <c r="J197" i="5" s="1"/>
  <c r="C198" i="5"/>
  <c r="J198" i="5" s="1" a="1"/>
  <c r="J198" i="5" s="1"/>
  <c r="C199" i="5"/>
  <c r="J199" i="5" s="1" a="1"/>
  <c r="J199" i="5" s="1"/>
  <c r="C200" i="5"/>
  <c r="J200" i="5" s="1" a="1"/>
  <c r="J200" i="5" s="1"/>
  <c r="C201" i="5"/>
  <c r="J201" i="5" s="1" a="1"/>
  <c r="J201" i="5" s="1"/>
  <c r="C202" i="5"/>
  <c r="J202" i="5" s="1" a="1"/>
  <c r="J202" i="5" s="1"/>
  <c r="C203" i="5"/>
  <c r="J203" i="5" s="1" a="1"/>
  <c r="J203" i="5" s="1"/>
  <c r="C204" i="5"/>
  <c r="J204" i="5" s="1" a="1"/>
  <c r="J204" i="5" s="1"/>
  <c r="C205" i="5"/>
  <c r="J205" i="5" s="1" a="1"/>
  <c r="J205" i="5" s="1"/>
  <c r="C206" i="5"/>
  <c r="J206" i="5" s="1" a="1"/>
  <c r="J206" i="5" s="1"/>
  <c r="C207" i="5"/>
  <c r="J207" i="5" s="1" a="1"/>
  <c r="J207" i="5" s="1"/>
  <c r="C208" i="5"/>
  <c r="J208" i="5" s="1" a="1"/>
  <c r="J208" i="5" s="1"/>
  <c r="C209" i="5"/>
  <c r="J209" i="5" s="1" a="1"/>
  <c r="J209" i="5" s="1"/>
  <c r="C210" i="5"/>
  <c r="J210" i="5" s="1" a="1"/>
  <c r="J210" i="5" s="1"/>
  <c r="C211" i="5"/>
  <c r="J211" i="5" s="1" a="1"/>
  <c r="J211" i="5" s="1"/>
  <c r="C212" i="5"/>
  <c r="J212" i="5" s="1" a="1"/>
  <c r="J212" i="5" s="1"/>
  <c r="C213" i="5"/>
  <c r="J213" i="5" s="1" a="1"/>
  <c r="J213" i="5" s="1"/>
  <c r="C214" i="5"/>
  <c r="J214" i="5" s="1" a="1"/>
  <c r="J214" i="5" s="1"/>
  <c r="C215" i="5"/>
  <c r="J215" i="5" s="1" a="1"/>
  <c r="J215" i="5" s="1"/>
  <c r="C216" i="5"/>
  <c r="J216" i="5" s="1" a="1"/>
  <c r="J216" i="5" s="1"/>
  <c r="C217" i="5"/>
  <c r="J217" i="5" s="1" a="1"/>
  <c r="J217" i="5" s="1"/>
  <c r="C218" i="5"/>
  <c r="J218" i="5" s="1" a="1"/>
  <c r="J218" i="5" s="1"/>
  <c r="C219" i="5"/>
  <c r="J219" i="5" s="1" a="1"/>
  <c r="J219" i="5" s="1"/>
  <c r="C220" i="5"/>
  <c r="J220" i="5" s="1" a="1"/>
  <c r="J220" i="5" s="1"/>
  <c r="C221" i="5"/>
  <c r="J221" i="5" s="1" a="1"/>
  <c r="J221" i="5" s="1"/>
  <c r="C222" i="5"/>
  <c r="J222" i="5" s="1" a="1"/>
  <c r="J222" i="5" s="1"/>
  <c r="C223" i="5"/>
  <c r="J223" i="5" s="1" a="1"/>
  <c r="J223" i="5" s="1"/>
  <c r="C224" i="5"/>
  <c r="J224" i="5" s="1" a="1"/>
  <c r="J224" i="5" s="1"/>
  <c r="C225" i="5"/>
  <c r="J225" i="5" s="1" a="1"/>
  <c r="J225" i="5" s="1"/>
  <c r="C226" i="5"/>
  <c r="J226" i="5" s="1" a="1"/>
  <c r="J226" i="5" s="1"/>
  <c r="C227" i="5"/>
  <c r="J227" i="5" s="1" a="1"/>
  <c r="J227" i="5" s="1"/>
  <c r="C228" i="5"/>
  <c r="J228" i="5" s="1" a="1"/>
  <c r="J228" i="5" s="1"/>
  <c r="C229" i="5"/>
  <c r="J229" i="5" s="1" a="1"/>
  <c r="J229" i="5" s="1"/>
  <c r="C230" i="5"/>
  <c r="J230" i="5" s="1" a="1"/>
  <c r="J230" i="5" s="1"/>
  <c r="C231" i="5"/>
  <c r="J231" i="5" s="1" a="1"/>
  <c r="J231" i="5" s="1"/>
  <c r="C232" i="5"/>
  <c r="J232" i="5" s="1" a="1"/>
  <c r="J232" i="5" s="1"/>
  <c r="C233" i="5"/>
  <c r="J233" i="5" s="1" a="1"/>
  <c r="J233" i="5" s="1"/>
  <c r="C234" i="5"/>
  <c r="J234" i="5" s="1" a="1"/>
  <c r="J234" i="5" s="1"/>
  <c r="C235" i="5"/>
  <c r="J235" i="5" s="1" a="1"/>
  <c r="J235" i="5" s="1"/>
  <c r="C236" i="5"/>
  <c r="J236" i="5" s="1" a="1"/>
  <c r="J236" i="5" s="1"/>
  <c r="C237" i="5"/>
  <c r="J237" i="5" s="1" a="1"/>
  <c r="J237" i="5" s="1"/>
  <c r="C238" i="5"/>
  <c r="J238" i="5" s="1" a="1"/>
  <c r="J238" i="5" s="1"/>
  <c r="C239" i="5"/>
  <c r="J239" i="5" s="1" a="1"/>
  <c r="J239" i="5" s="1"/>
  <c r="C240" i="5"/>
  <c r="J240" i="5" s="1" a="1"/>
  <c r="J240" i="5" s="1"/>
  <c r="C241" i="5"/>
  <c r="J241" i="5" s="1" a="1"/>
  <c r="J241" i="5" s="1"/>
  <c r="C242" i="5"/>
  <c r="J242" i="5" s="1" a="1"/>
  <c r="J242" i="5" s="1"/>
  <c r="C243" i="5"/>
  <c r="J243" i="5" s="1" a="1"/>
  <c r="J243" i="5" s="1"/>
  <c r="C244" i="5"/>
  <c r="J244" i="5" s="1" a="1"/>
  <c r="J244" i="5" s="1"/>
  <c r="C245" i="5"/>
  <c r="J245" i="5" s="1" a="1"/>
  <c r="J245" i="5" s="1"/>
  <c r="C246" i="5"/>
  <c r="J246" i="5" s="1" a="1"/>
  <c r="J246" i="5" s="1"/>
  <c r="C247" i="5"/>
  <c r="J247" i="5" s="1" a="1"/>
  <c r="J247" i="5" s="1"/>
  <c r="C248" i="5"/>
  <c r="J248" i="5" s="1" a="1"/>
  <c r="J248" i="5" s="1"/>
  <c r="C249" i="5"/>
  <c r="J249" i="5" s="1" a="1"/>
  <c r="J249" i="5" s="1"/>
  <c r="C250" i="5"/>
  <c r="J250" i="5" s="1" a="1"/>
  <c r="J250" i="5" s="1"/>
  <c r="C251" i="5"/>
  <c r="J251" i="5" s="1" a="1"/>
  <c r="J251" i="5" s="1"/>
  <c r="C252" i="5"/>
  <c r="J252" i="5" s="1" a="1"/>
  <c r="J252" i="5" s="1"/>
  <c r="C253" i="5"/>
  <c r="J253" i="5" s="1" a="1"/>
  <c r="J253" i="5" s="1"/>
  <c r="C254" i="5"/>
  <c r="J254" i="5" s="1" a="1"/>
  <c r="J254" i="5" s="1"/>
  <c r="C255" i="5"/>
  <c r="J255" i="5" s="1" a="1"/>
  <c r="J255" i="5" s="1"/>
  <c r="C256" i="5"/>
  <c r="J256" i="5" s="1" a="1"/>
  <c r="J256" i="5" s="1"/>
  <c r="C257" i="5"/>
  <c r="J257" i="5" s="1" a="1"/>
  <c r="J257" i="5" s="1"/>
  <c r="C258" i="5"/>
  <c r="J258" i="5" s="1" a="1"/>
  <c r="J258" i="5" s="1"/>
  <c r="C259" i="5"/>
  <c r="J259" i="5" s="1" a="1"/>
  <c r="J259" i="5" s="1"/>
  <c r="C260" i="5"/>
  <c r="J260" i="5" s="1" a="1"/>
  <c r="J260" i="5" s="1"/>
  <c r="C261" i="5"/>
  <c r="J261" i="5" s="1" a="1"/>
  <c r="J261" i="5" s="1"/>
  <c r="C262" i="5"/>
  <c r="J262" i="5" s="1" a="1"/>
  <c r="J262" i="5" s="1"/>
  <c r="C263" i="5"/>
  <c r="J263" i="5" s="1" a="1"/>
  <c r="J263" i="5" s="1"/>
  <c r="C264" i="5"/>
  <c r="J264" i="5" s="1" a="1"/>
  <c r="J264" i="5" s="1"/>
  <c r="C265" i="5"/>
  <c r="J265" i="5" s="1" a="1"/>
  <c r="J265" i="5" s="1"/>
  <c r="C266" i="5"/>
  <c r="J266" i="5" s="1" a="1"/>
  <c r="J266" i="5" s="1"/>
  <c r="C267" i="5"/>
  <c r="J267" i="5" s="1" a="1"/>
  <c r="J267" i="5" s="1"/>
  <c r="C268" i="5"/>
  <c r="J268" i="5" s="1" a="1"/>
  <c r="J268" i="5" s="1"/>
  <c r="C269" i="5"/>
  <c r="J269" i="5" s="1" a="1"/>
  <c r="J269" i="5" s="1"/>
  <c r="C270" i="5"/>
  <c r="J270" i="5" s="1" a="1"/>
  <c r="J270" i="5" s="1"/>
  <c r="C271" i="5"/>
  <c r="J271" i="5" s="1" a="1"/>
  <c r="J271" i="5" s="1"/>
  <c r="C272" i="5"/>
  <c r="J272" i="5" s="1" a="1"/>
  <c r="J272" i="5" s="1"/>
  <c r="C273" i="5"/>
  <c r="J273" i="5" s="1" a="1"/>
  <c r="J273" i="5" s="1"/>
  <c r="C274" i="5"/>
  <c r="J274" i="5" s="1" a="1"/>
  <c r="J274" i="5" s="1"/>
  <c r="C275" i="5"/>
  <c r="J275" i="5" s="1" a="1"/>
  <c r="J275" i="5" s="1"/>
  <c r="C276" i="5"/>
  <c r="J276" i="5" s="1" a="1"/>
  <c r="J276" i="5" s="1"/>
  <c r="C277" i="5"/>
  <c r="J277" i="5" s="1" a="1"/>
  <c r="J277" i="5" s="1"/>
  <c r="C278" i="5"/>
  <c r="J278" i="5" s="1" a="1"/>
  <c r="J278" i="5" s="1"/>
  <c r="C279" i="5"/>
  <c r="J279" i="5" s="1" a="1"/>
  <c r="J279" i="5" s="1"/>
  <c r="C280" i="5"/>
  <c r="J280" i="5" s="1" a="1"/>
  <c r="J280" i="5" s="1"/>
  <c r="C281" i="5"/>
  <c r="J281" i="5" s="1" a="1"/>
  <c r="J281" i="5" s="1"/>
  <c r="C282" i="5"/>
  <c r="J282" i="5" s="1" a="1"/>
  <c r="J282" i="5" s="1"/>
  <c r="C283" i="5"/>
  <c r="J283" i="5" s="1" a="1"/>
  <c r="J283" i="5" s="1"/>
  <c r="C284" i="5"/>
  <c r="J284" i="5" s="1" a="1"/>
  <c r="J284" i="5" s="1"/>
  <c r="C285" i="5"/>
  <c r="J285" i="5" s="1" a="1"/>
  <c r="J285" i="5" s="1"/>
  <c r="C286" i="5"/>
  <c r="J286" i="5" s="1" a="1"/>
  <c r="J286" i="5" s="1"/>
  <c r="C287" i="5"/>
  <c r="J287" i="5" s="1" a="1"/>
  <c r="J287" i="5" s="1"/>
  <c r="C288" i="5"/>
  <c r="J288" i="5" s="1" a="1"/>
  <c r="J288" i="5" s="1"/>
  <c r="C289" i="5"/>
  <c r="J289" i="5" s="1" a="1"/>
  <c r="J289" i="5" s="1"/>
  <c r="C290" i="5"/>
  <c r="J290" i="5" s="1" a="1"/>
  <c r="J290" i="5" s="1"/>
  <c r="C291" i="5"/>
  <c r="J291" i="5" s="1" a="1"/>
  <c r="J291" i="5" s="1"/>
  <c r="C292" i="5"/>
  <c r="J292" i="5" s="1" a="1"/>
  <c r="J292" i="5" s="1"/>
  <c r="C293" i="5"/>
  <c r="J293" i="5" s="1" a="1"/>
  <c r="J293" i="5" s="1"/>
  <c r="C294" i="5"/>
  <c r="J294" i="5" s="1" a="1"/>
  <c r="J294" i="5" s="1"/>
  <c r="C295" i="5"/>
  <c r="J295" i="5" s="1" a="1"/>
  <c r="J295" i="5" s="1"/>
  <c r="C296" i="5"/>
  <c r="J296" i="5" s="1" a="1"/>
  <c r="J296" i="5" s="1"/>
  <c r="C297" i="5"/>
  <c r="J297" i="5" s="1" a="1"/>
  <c r="J297" i="5" s="1"/>
  <c r="C298" i="5"/>
  <c r="J298" i="5" s="1" a="1"/>
  <c r="J298" i="5" s="1"/>
  <c r="C299" i="5"/>
  <c r="J299" i="5" s="1" a="1"/>
  <c r="J299" i="5" s="1"/>
  <c r="C300" i="5"/>
  <c r="J300" i="5" s="1" a="1"/>
  <c r="J300" i="5" s="1"/>
  <c r="C301" i="5"/>
  <c r="J301" i="5" s="1" a="1"/>
  <c r="J301" i="5" s="1"/>
  <c r="C302" i="5"/>
  <c r="J302" i="5" s="1" a="1"/>
  <c r="J302" i="5" s="1"/>
  <c r="C303" i="5"/>
  <c r="J303" i="5" s="1" a="1"/>
  <c r="J303" i="5" s="1"/>
  <c r="C304" i="5"/>
  <c r="J304" i="5" s="1" a="1"/>
  <c r="J304" i="5" s="1"/>
  <c r="C305" i="5"/>
  <c r="J305" i="5" s="1" a="1"/>
  <c r="J305" i="5" s="1"/>
  <c r="C306" i="5"/>
  <c r="J306" i="5" s="1" a="1"/>
  <c r="J306" i="5" s="1"/>
  <c r="C307" i="5"/>
  <c r="J307" i="5" s="1" a="1"/>
  <c r="J307" i="5" s="1"/>
  <c r="C308" i="5"/>
  <c r="J308" i="5" s="1" a="1"/>
  <c r="J308" i="5" s="1"/>
  <c r="C309" i="5"/>
  <c r="J309" i="5" s="1" a="1"/>
  <c r="J309" i="5" s="1"/>
  <c r="C310" i="5"/>
  <c r="J310" i="5" s="1" a="1"/>
  <c r="J310" i="5" s="1"/>
  <c r="C311" i="5"/>
  <c r="J311" i="5" s="1" a="1"/>
  <c r="J311" i="5" s="1"/>
  <c r="C312" i="5"/>
  <c r="J312" i="5" s="1" a="1"/>
  <c r="J312" i="5" s="1"/>
  <c r="C313" i="5"/>
  <c r="J313" i="5" s="1" a="1"/>
  <c r="J313" i="5" s="1"/>
  <c r="C314" i="5"/>
  <c r="J314" i="5" s="1" a="1"/>
  <c r="J314" i="5" s="1"/>
  <c r="C315" i="5"/>
  <c r="J315" i="5" s="1" a="1"/>
  <c r="J315" i="5" s="1"/>
  <c r="C316" i="5"/>
  <c r="J316" i="5" s="1" a="1"/>
  <c r="J316" i="5" s="1"/>
  <c r="C317" i="5"/>
  <c r="J317" i="5" s="1" a="1"/>
  <c r="J317" i="5" s="1"/>
  <c r="C318" i="5"/>
  <c r="J318" i="5" s="1" a="1"/>
  <c r="J318" i="5" s="1"/>
  <c r="C319" i="5"/>
  <c r="J319" i="5" s="1" a="1"/>
  <c r="J319" i="5" s="1"/>
  <c r="C320" i="5"/>
  <c r="J320" i="5" s="1" a="1"/>
  <c r="J320" i="5" s="1"/>
  <c r="C321" i="5"/>
  <c r="J321" i="5" s="1" a="1"/>
  <c r="J321" i="5" s="1"/>
  <c r="C322" i="5"/>
  <c r="J322" i="5" s="1" a="1"/>
  <c r="J322" i="5" s="1"/>
  <c r="C323" i="5"/>
  <c r="J323" i="5" s="1" a="1"/>
  <c r="J323" i="5" s="1"/>
  <c r="C324" i="5"/>
  <c r="J324" i="5" s="1" a="1"/>
  <c r="J324" i="5" s="1"/>
  <c r="C325" i="5"/>
  <c r="J325" i="5" s="1" a="1"/>
  <c r="J325" i="5" s="1"/>
  <c r="C326" i="5"/>
  <c r="J326" i="5" s="1" a="1"/>
  <c r="J326" i="5" s="1"/>
  <c r="C327" i="5"/>
  <c r="J327" i="5" s="1" a="1"/>
  <c r="J327" i="5" s="1"/>
  <c r="C328" i="5"/>
  <c r="J328" i="5" s="1" a="1"/>
  <c r="J328" i="5" s="1"/>
  <c r="C329" i="5"/>
  <c r="J329" i="5" s="1" a="1"/>
  <c r="J329" i="5" s="1"/>
  <c r="C330" i="5"/>
  <c r="J330" i="5" s="1" a="1"/>
  <c r="J330" i="5" s="1"/>
  <c r="C331" i="5"/>
  <c r="J331" i="5" s="1" a="1"/>
  <c r="J331" i="5" s="1"/>
  <c r="C332" i="5"/>
  <c r="J332" i="5" s="1" a="1"/>
  <c r="J332" i="5" s="1"/>
  <c r="C333" i="5"/>
  <c r="J333" i="5" s="1" a="1"/>
  <c r="J333" i="5" s="1"/>
  <c r="C334" i="5"/>
  <c r="J334" i="5" s="1" a="1"/>
  <c r="J334" i="5" s="1"/>
  <c r="C335" i="5"/>
  <c r="J335" i="5" s="1" a="1"/>
  <c r="J335" i="5" s="1"/>
  <c r="C336" i="5"/>
  <c r="J336" i="5" s="1" a="1"/>
  <c r="J336" i="5" s="1"/>
  <c r="C337" i="5"/>
  <c r="J337" i="5" s="1" a="1"/>
  <c r="J337" i="5" s="1"/>
  <c r="C338" i="5"/>
  <c r="J338" i="5" s="1" a="1"/>
  <c r="J338" i="5" s="1"/>
  <c r="C339" i="5"/>
  <c r="J339" i="5" s="1" a="1"/>
  <c r="J339" i="5" s="1"/>
  <c r="C340" i="5"/>
  <c r="J340" i="5" s="1" a="1"/>
  <c r="J340" i="5" s="1"/>
  <c r="C341" i="5"/>
  <c r="J341" i="5" s="1" a="1"/>
  <c r="J341" i="5" s="1"/>
  <c r="C342" i="5"/>
  <c r="J342" i="5" s="1" a="1"/>
  <c r="J342" i="5" s="1"/>
  <c r="C343" i="5"/>
  <c r="J343" i="5" s="1" a="1"/>
  <c r="J343" i="5" s="1"/>
  <c r="C344" i="5"/>
  <c r="J344" i="5" s="1" a="1"/>
  <c r="J344" i="5" s="1"/>
  <c r="C345" i="5"/>
  <c r="J345" i="5" s="1" a="1"/>
  <c r="J345" i="5" s="1"/>
  <c r="C346" i="5"/>
  <c r="J346" i="5" s="1" a="1"/>
  <c r="J346" i="5" s="1"/>
  <c r="C347" i="5"/>
  <c r="J347" i="5" s="1" a="1"/>
  <c r="J347" i="5" s="1"/>
  <c r="C348" i="5"/>
  <c r="J348" i="5" s="1" a="1"/>
  <c r="J348" i="5" s="1"/>
  <c r="C349" i="5"/>
  <c r="J349" i="5" s="1" a="1"/>
  <c r="J349" i="5" s="1"/>
  <c r="C350" i="5"/>
  <c r="J350" i="5" s="1" a="1"/>
  <c r="J350" i="5" s="1"/>
  <c r="C351" i="5"/>
  <c r="J351" i="5" s="1" a="1"/>
  <c r="J351" i="5" s="1"/>
  <c r="C352" i="5"/>
  <c r="J352" i="5" s="1" a="1"/>
  <c r="J352" i="5" s="1"/>
  <c r="C353" i="5"/>
  <c r="J353" i="5" s="1" a="1"/>
  <c r="J353" i="5" s="1"/>
  <c r="C354" i="5"/>
  <c r="J354" i="5" s="1" a="1"/>
  <c r="J354" i="5" s="1"/>
  <c r="C355" i="5"/>
  <c r="J355" i="5" s="1" a="1"/>
  <c r="J355" i="5" s="1"/>
  <c r="C356" i="5"/>
  <c r="J356" i="5" s="1" a="1"/>
  <c r="J356" i="5" s="1"/>
  <c r="C357" i="5"/>
  <c r="J357" i="5" s="1" a="1"/>
  <c r="J357" i="5" s="1"/>
  <c r="C358" i="5"/>
  <c r="J358" i="5" s="1" a="1"/>
  <c r="J358" i="5" s="1"/>
  <c r="C359" i="5"/>
  <c r="J359" i="5" s="1" a="1"/>
  <c r="J359" i="5" s="1"/>
  <c r="C360" i="5"/>
  <c r="J360" i="5" s="1" a="1"/>
  <c r="J360" i="5" s="1"/>
  <c r="C361" i="5"/>
  <c r="J361" i="5" s="1" a="1"/>
  <c r="J361" i="5" s="1"/>
  <c r="C362" i="5"/>
  <c r="J362" i="5" s="1" a="1"/>
  <c r="J362" i="5" s="1"/>
  <c r="C363" i="5"/>
  <c r="J363" i="5" s="1" a="1"/>
  <c r="J363" i="5" s="1"/>
  <c r="C364" i="5"/>
  <c r="J364" i="5" s="1" a="1"/>
  <c r="J364" i="5" s="1"/>
  <c r="C365" i="5"/>
  <c r="J365" i="5" s="1" a="1"/>
  <c r="J365" i="5" s="1"/>
  <c r="C366" i="5"/>
  <c r="J366" i="5" s="1" a="1"/>
  <c r="J366" i="5" s="1"/>
  <c r="C367" i="5"/>
  <c r="J367" i="5" s="1" a="1"/>
  <c r="J367" i="5" s="1"/>
  <c r="C368" i="5"/>
  <c r="J368" i="5" s="1" a="1"/>
  <c r="J368" i="5" s="1"/>
  <c r="C369" i="5"/>
  <c r="J369" i="5" s="1" a="1"/>
  <c r="J369" i="5" s="1"/>
  <c r="C370" i="5"/>
  <c r="J370" i="5" s="1" a="1"/>
  <c r="J370" i="5" s="1"/>
  <c r="C371" i="5"/>
  <c r="J371" i="5" s="1" a="1"/>
  <c r="J371" i="5" s="1"/>
  <c r="C372" i="5"/>
  <c r="J372" i="5" s="1" a="1"/>
  <c r="J372" i="5" s="1"/>
  <c r="C373" i="5"/>
  <c r="J373" i="5" s="1" a="1"/>
  <c r="J373" i="5" s="1"/>
  <c r="C374" i="5"/>
  <c r="J374" i="5" s="1" a="1"/>
  <c r="J374" i="5" s="1"/>
  <c r="C375" i="5"/>
  <c r="J375" i="5" s="1" a="1"/>
  <c r="J375" i="5" s="1"/>
  <c r="C376" i="5"/>
  <c r="J376" i="5" s="1" a="1"/>
  <c r="J376" i="5" s="1"/>
  <c r="C377" i="5"/>
  <c r="J377" i="5" s="1" a="1"/>
  <c r="J377" i="5" s="1"/>
  <c r="C378" i="5"/>
  <c r="J378" i="5" s="1" a="1"/>
  <c r="J378" i="5" s="1"/>
  <c r="C379" i="5"/>
  <c r="J379" i="5" s="1" a="1"/>
  <c r="J379" i="5" s="1"/>
  <c r="C380" i="5"/>
  <c r="J380" i="5" s="1" a="1"/>
  <c r="J380" i="5" s="1"/>
  <c r="C381" i="5"/>
  <c r="J381" i="5" s="1" a="1"/>
  <c r="J381" i="5" s="1"/>
  <c r="C382" i="5"/>
  <c r="J382" i="5" s="1" a="1"/>
  <c r="J382" i="5" s="1"/>
  <c r="C383" i="5"/>
  <c r="J383" i="5" s="1" a="1"/>
  <c r="J383" i="5" s="1"/>
  <c r="C384" i="5"/>
  <c r="J384" i="5" s="1" a="1"/>
  <c r="J384" i="5" s="1"/>
  <c r="C385" i="5"/>
  <c r="J385" i="5" s="1" a="1"/>
  <c r="J385" i="5" s="1"/>
  <c r="C386" i="5"/>
  <c r="J386" i="5" s="1" a="1"/>
  <c r="J386" i="5" s="1"/>
  <c r="C387" i="5"/>
  <c r="J387" i="5" s="1" a="1"/>
  <c r="J387" i="5" s="1"/>
  <c r="C388" i="5"/>
  <c r="J388" i="5" s="1" a="1"/>
  <c r="J388" i="5" s="1"/>
  <c r="C389" i="5"/>
  <c r="J389" i="5" s="1" a="1"/>
  <c r="J389" i="5" s="1"/>
  <c r="C390" i="5"/>
  <c r="J390" i="5" s="1" a="1"/>
  <c r="J390" i="5" s="1"/>
  <c r="C391" i="5"/>
  <c r="J391" i="5" s="1" a="1"/>
  <c r="J391" i="5" s="1"/>
  <c r="C392" i="5"/>
  <c r="J392" i="5" s="1" a="1"/>
  <c r="J392" i="5" s="1"/>
  <c r="C393" i="5"/>
  <c r="J393" i="5" s="1" a="1"/>
  <c r="J393" i="5" s="1"/>
  <c r="C394" i="5"/>
  <c r="J394" i="5" s="1" a="1"/>
  <c r="J394" i="5" s="1"/>
  <c r="C395" i="5"/>
  <c r="J395" i="5" s="1" a="1"/>
  <c r="J395" i="5" s="1"/>
  <c r="C396" i="5"/>
  <c r="J396" i="5" s="1" a="1"/>
  <c r="J396" i="5" s="1"/>
  <c r="C397" i="5"/>
  <c r="J397" i="5" s="1" a="1"/>
  <c r="J397" i="5" s="1"/>
  <c r="C398" i="5"/>
  <c r="J398" i="5" s="1" a="1"/>
  <c r="J398" i="5" s="1"/>
  <c r="C399" i="5"/>
  <c r="J399" i="5" s="1" a="1"/>
  <c r="J399" i="5" s="1"/>
  <c r="C400" i="5"/>
  <c r="J400" i="5" s="1" a="1"/>
  <c r="J400" i="5" s="1"/>
  <c r="C401" i="5"/>
  <c r="J401" i="5" s="1" a="1"/>
  <c r="J401" i="5" s="1"/>
  <c r="C402" i="5"/>
  <c r="J402" i="5" s="1" a="1"/>
  <c r="J402" i="5" s="1"/>
  <c r="C403" i="5"/>
  <c r="J403" i="5" s="1" a="1"/>
  <c r="J403" i="5" s="1"/>
  <c r="C404" i="5"/>
  <c r="J404" i="5" s="1" a="1"/>
  <c r="J404" i="5" s="1"/>
  <c r="C405" i="5"/>
  <c r="J405" i="5" s="1" a="1"/>
  <c r="J405" i="5" s="1"/>
  <c r="C406" i="5"/>
  <c r="J406" i="5" s="1" a="1"/>
  <c r="J406" i="5" s="1"/>
  <c r="C407" i="5"/>
  <c r="J407" i="5" s="1" a="1"/>
  <c r="J407" i="5" s="1"/>
  <c r="C408" i="5"/>
  <c r="J408" i="5" s="1" a="1"/>
  <c r="J408" i="5" s="1"/>
  <c r="C409" i="5"/>
  <c r="J409" i="5" s="1" a="1"/>
  <c r="J409" i="5" s="1"/>
  <c r="C410" i="5"/>
  <c r="J410" i="5" s="1" a="1"/>
  <c r="J410" i="5" s="1"/>
  <c r="C411" i="5"/>
  <c r="J411" i="5" s="1" a="1"/>
  <c r="J411" i="5" s="1"/>
  <c r="C412" i="5"/>
  <c r="J412" i="5" s="1" a="1"/>
  <c r="J412" i="5" s="1"/>
  <c r="C413" i="5"/>
  <c r="J413" i="5" s="1" a="1"/>
  <c r="J413" i="5" s="1"/>
  <c r="C414" i="5"/>
  <c r="J414" i="5" s="1" a="1"/>
  <c r="J414" i="5" s="1"/>
  <c r="C415" i="5"/>
  <c r="J415" i="5" s="1" a="1"/>
  <c r="J415" i="5" s="1"/>
  <c r="C416" i="5"/>
  <c r="J416" i="5" s="1" a="1"/>
  <c r="J416" i="5" s="1"/>
  <c r="C417" i="5"/>
  <c r="J417" i="5" s="1" a="1"/>
  <c r="J417" i="5" s="1"/>
  <c r="C418" i="5"/>
  <c r="J418" i="5" s="1" a="1"/>
  <c r="J418" i="5" s="1"/>
  <c r="C419" i="5"/>
  <c r="J419" i="5" s="1" a="1"/>
  <c r="J419" i="5" s="1"/>
  <c r="C420" i="5"/>
  <c r="J420" i="5" s="1" a="1"/>
  <c r="J420" i="5" s="1"/>
  <c r="C421" i="5"/>
  <c r="J421" i="5" s="1" a="1"/>
  <c r="J421" i="5" s="1"/>
  <c r="C422" i="5"/>
  <c r="J422" i="5" s="1" a="1"/>
  <c r="J422" i="5" s="1"/>
  <c r="C423" i="5"/>
  <c r="J423" i="5" s="1" a="1"/>
  <c r="J423" i="5" s="1"/>
  <c r="C424" i="5"/>
  <c r="J424" i="5" s="1" a="1"/>
  <c r="J424" i="5" s="1"/>
  <c r="C425" i="5"/>
  <c r="J425" i="5" s="1" a="1"/>
  <c r="J425" i="5" s="1"/>
  <c r="C426" i="5"/>
  <c r="J426" i="5" s="1" a="1"/>
  <c r="J426" i="5" s="1"/>
  <c r="C427" i="5"/>
  <c r="J427" i="5" s="1" a="1"/>
  <c r="J427" i="5" s="1"/>
  <c r="C428" i="5"/>
  <c r="J428" i="5" s="1" a="1"/>
  <c r="J428" i="5" s="1"/>
  <c r="C429" i="5"/>
  <c r="J429" i="5" s="1" a="1"/>
  <c r="J429" i="5" s="1"/>
  <c r="C430" i="5"/>
  <c r="J430" i="5" s="1" a="1"/>
  <c r="J430" i="5" s="1"/>
  <c r="C431" i="5"/>
  <c r="J431" i="5" s="1" a="1"/>
  <c r="J431" i="5" s="1"/>
  <c r="C432" i="5"/>
  <c r="J432" i="5" s="1" a="1"/>
  <c r="J432" i="5" s="1"/>
  <c r="C433" i="5"/>
  <c r="J433" i="5" s="1" a="1"/>
  <c r="J433" i="5" s="1"/>
  <c r="C434" i="5"/>
  <c r="J434" i="5" s="1" a="1"/>
  <c r="J434" i="5" s="1"/>
  <c r="C435" i="5"/>
  <c r="J435" i="5" s="1" a="1"/>
  <c r="J435" i="5" s="1"/>
  <c r="C436" i="5"/>
  <c r="J436" i="5" s="1" a="1"/>
  <c r="J436" i="5" s="1"/>
  <c r="C437" i="5"/>
  <c r="J437" i="5" s="1" a="1"/>
  <c r="J437" i="5" s="1"/>
  <c r="C438" i="5"/>
  <c r="J438" i="5" s="1" a="1"/>
  <c r="J438" i="5" s="1"/>
  <c r="C439" i="5"/>
  <c r="J439" i="5" s="1" a="1"/>
  <c r="J439" i="5" s="1"/>
  <c r="C440" i="5"/>
  <c r="J440" i="5" s="1" a="1"/>
  <c r="J440" i="5" s="1"/>
  <c r="C441" i="5"/>
  <c r="J441" i="5" s="1" a="1"/>
  <c r="J441" i="5" s="1"/>
  <c r="C442" i="5"/>
  <c r="J442" i="5" s="1" a="1"/>
  <c r="J442" i="5" s="1"/>
  <c r="C443" i="5"/>
  <c r="J443" i="5" s="1" a="1"/>
  <c r="J443" i="5" s="1"/>
  <c r="C444" i="5"/>
  <c r="J444" i="5" s="1" a="1"/>
  <c r="J444" i="5" s="1"/>
  <c r="C445" i="5"/>
  <c r="J445" i="5" s="1" a="1"/>
  <c r="J445" i="5" s="1"/>
  <c r="C446" i="5"/>
  <c r="J446" i="5" s="1" a="1"/>
  <c r="J446" i="5" s="1"/>
  <c r="C447" i="5"/>
  <c r="J447" i="5" s="1" a="1"/>
  <c r="J447" i="5" s="1"/>
  <c r="C448" i="5"/>
  <c r="J448" i="5" s="1" a="1"/>
  <c r="J448" i="5" s="1"/>
  <c r="C449" i="5"/>
  <c r="J449" i="5" s="1" a="1"/>
  <c r="J449" i="5" s="1"/>
  <c r="C450" i="5"/>
  <c r="J450" i="5" s="1" a="1"/>
  <c r="J450" i="5" s="1"/>
  <c r="C451" i="5"/>
  <c r="J451" i="5" s="1" a="1"/>
  <c r="J451" i="5" s="1"/>
  <c r="C452" i="5"/>
  <c r="J452" i="5" s="1" a="1"/>
  <c r="J452" i="5" s="1"/>
  <c r="C453" i="5"/>
  <c r="J453" i="5" s="1" a="1"/>
  <c r="J453" i="5" s="1"/>
  <c r="C454" i="5"/>
  <c r="J454" i="5" s="1" a="1"/>
  <c r="J454" i="5" s="1"/>
  <c r="C455" i="5"/>
  <c r="J455" i="5" s="1" a="1"/>
  <c r="J455" i="5" s="1"/>
  <c r="C456" i="5"/>
  <c r="J456" i="5" s="1" a="1"/>
  <c r="J456" i="5" s="1"/>
  <c r="C457" i="5"/>
  <c r="J457" i="5" s="1" a="1"/>
  <c r="J457" i="5" s="1"/>
  <c r="C458" i="5"/>
  <c r="J458" i="5" s="1" a="1"/>
  <c r="J458" i="5" s="1"/>
  <c r="C459" i="5"/>
  <c r="J459" i="5" s="1" a="1"/>
  <c r="J459" i="5" s="1"/>
  <c r="C460" i="5"/>
  <c r="J460" i="5" s="1" a="1"/>
  <c r="J460" i="5" s="1"/>
  <c r="C461" i="5"/>
  <c r="J461" i="5" s="1" a="1"/>
  <c r="J461" i="5" s="1"/>
  <c r="C462" i="5"/>
  <c r="J462" i="5" s="1" a="1"/>
  <c r="J462" i="5" s="1"/>
  <c r="C463" i="5"/>
  <c r="J463" i="5" s="1" a="1"/>
  <c r="J463" i="5" s="1"/>
  <c r="C464" i="5"/>
  <c r="J464" i="5" s="1" a="1"/>
  <c r="J464" i="5" s="1"/>
  <c r="C465" i="5"/>
  <c r="J465" i="5" s="1" a="1"/>
  <c r="J465" i="5" s="1"/>
  <c r="C466" i="5"/>
  <c r="J466" i="5" s="1" a="1"/>
  <c r="J466" i="5" s="1"/>
  <c r="C467" i="5"/>
  <c r="J467" i="5" s="1" a="1"/>
  <c r="J467" i="5" s="1"/>
  <c r="C468" i="5"/>
  <c r="J468" i="5" s="1" a="1"/>
  <c r="J468" i="5" s="1"/>
  <c r="C469" i="5"/>
  <c r="J469" i="5" s="1" a="1"/>
  <c r="J469" i="5" s="1"/>
  <c r="C470" i="5"/>
  <c r="J470" i="5" s="1" a="1"/>
  <c r="J470" i="5" s="1"/>
  <c r="C471" i="5"/>
  <c r="J471" i="5" s="1" a="1"/>
  <c r="J471" i="5" s="1"/>
  <c r="C472" i="5"/>
  <c r="J472" i="5" s="1" a="1"/>
  <c r="J472" i="5" s="1"/>
  <c r="C473" i="5"/>
  <c r="J473" i="5" s="1" a="1"/>
  <c r="J473" i="5" s="1"/>
  <c r="C474" i="5"/>
  <c r="J474" i="5" s="1" a="1"/>
  <c r="J474" i="5" s="1"/>
  <c r="C475" i="5"/>
  <c r="J475" i="5" s="1" a="1"/>
  <c r="J475" i="5" s="1"/>
  <c r="C476" i="5"/>
  <c r="J476" i="5" s="1" a="1"/>
  <c r="J476" i="5" s="1"/>
  <c r="C477" i="5"/>
  <c r="J477" i="5" s="1" a="1"/>
  <c r="J477" i="5" s="1"/>
  <c r="C478" i="5"/>
  <c r="J478" i="5" s="1" a="1"/>
  <c r="J478" i="5" s="1"/>
  <c r="C479" i="5"/>
  <c r="J479" i="5" s="1" a="1"/>
  <c r="J479" i="5" s="1"/>
  <c r="C480" i="5"/>
  <c r="J480" i="5" s="1" a="1"/>
  <c r="J480" i="5" s="1"/>
  <c r="C481" i="5"/>
  <c r="J481" i="5" s="1" a="1"/>
  <c r="J481" i="5" s="1"/>
  <c r="C482" i="5"/>
  <c r="J482" i="5" s="1" a="1"/>
  <c r="J482" i="5" s="1"/>
  <c r="C483" i="5"/>
  <c r="J483" i="5" s="1" a="1"/>
  <c r="J483" i="5" s="1"/>
  <c r="C484" i="5"/>
  <c r="J484" i="5" s="1" a="1"/>
  <c r="J484" i="5" s="1"/>
  <c r="C485" i="5"/>
  <c r="J485" i="5" s="1" a="1"/>
  <c r="J485" i="5" s="1"/>
  <c r="C486" i="5"/>
  <c r="J486" i="5" s="1" a="1"/>
  <c r="J486" i="5" s="1"/>
  <c r="C487" i="5"/>
  <c r="J487" i="5" s="1" a="1"/>
  <c r="J487" i="5" s="1"/>
  <c r="C488" i="5"/>
  <c r="J488" i="5" s="1" a="1"/>
  <c r="J488" i="5" s="1"/>
  <c r="C489" i="5"/>
  <c r="J489" i="5" s="1" a="1"/>
  <c r="J489" i="5" s="1"/>
  <c r="C490" i="5"/>
  <c r="J490" i="5" s="1" a="1"/>
  <c r="J490" i="5" s="1"/>
  <c r="C491" i="5"/>
  <c r="J491" i="5" s="1" a="1"/>
  <c r="J491" i="5" s="1"/>
  <c r="C492" i="5"/>
  <c r="J492" i="5" s="1" a="1"/>
  <c r="J492" i="5" s="1"/>
  <c r="C493" i="5"/>
  <c r="J493" i="5" s="1" a="1"/>
  <c r="J493" i="5" s="1"/>
  <c r="C494" i="5"/>
  <c r="J494" i="5" s="1" a="1"/>
  <c r="J494" i="5" s="1"/>
  <c r="C495" i="5"/>
  <c r="J495" i="5" s="1" a="1"/>
  <c r="J495" i="5" s="1"/>
  <c r="C496" i="5"/>
  <c r="J496" i="5" s="1" a="1"/>
  <c r="J496" i="5" s="1"/>
  <c r="C497" i="5"/>
  <c r="J497" i="5" s="1" a="1"/>
  <c r="J497" i="5" s="1"/>
  <c r="C498" i="5"/>
  <c r="J498" i="5" s="1" a="1"/>
  <c r="J498" i="5" s="1"/>
  <c r="C499" i="5"/>
  <c r="J499" i="5" s="1" a="1"/>
  <c r="J499" i="5" s="1"/>
  <c r="C500" i="5"/>
  <c r="J500" i="5" s="1" a="1"/>
  <c r="J500" i="5" s="1"/>
  <c r="C501" i="5"/>
  <c r="J501" i="5" s="1" a="1"/>
  <c r="J501" i="5" s="1"/>
  <c r="C502" i="5"/>
  <c r="J502" i="5" s="1" a="1"/>
  <c r="J502" i="5" s="1"/>
  <c r="C503" i="5"/>
  <c r="J503" i="5" s="1" a="1"/>
  <c r="J503" i="5" s="1"/>
  <c r="C504" i="5"/>
  <c r="J504" i="5" s="1" a="1"/>
  <c r="J504" i="5" s="1"/>
  <c r="C505" i="5"/>
  <c r="J505" i="5" s="1" a="1"/>
  <c r="J505" i="5" s="1"/>
  <c r="C506" i="5"/>
  <c r="J506" i="5" s="1" a="1"/>
  <c r="J506" i="5" s="1"/>
  <c r="C507" i="5"/>
  <c r="J507" i="5" s="1" a="1"/>
  <c r="J507" i="5" s="1"/>
  <c r="C508" i="5"/>
  <c r="J508" i="5" s="1" a="1"/>
  <c r="J508" i="5" s="1"/>
  <c r="C509" i="5"/>
  <c r="J509" i="5" s="1" a="1"/>
  <c r="J509" i="5" s="1"/>
  <c r="C510" i="5"/>
  <c r="J510" i="5" s="1" a="1"/>
  <c r="J510" i="5" s="1"/>
  <c r="C511" i="5"/>
  <c r="J511" i="5" s="1" a="1"/>
  <c r="J511" i="5" s="1"/>
  <c r="C512" i="5"/>
  <c r="J512" i="5" s="1" a="1"/>
  <c r="J512" i="5" s="1"/>
  <c r="C513" i="5"/>
  <c r="J513" i="5" s="1" a="1"/>
  <c r="J513" i="5" s="1"/>
  <c r="C514" i="5"/>
  <c r="J514" i="5" s="1" a="1"/>
  <c r="J514" i="5" s="1"/>
  <c r="C515" i="5"/>
  <c r="J515" i="5" s="1" a="1"/>
  <c r="J515" i="5" s="1"/>
  <c r="C516" i="5"/>
  <c r="J516" i="5" s="1" a="1"/>
  <c r="J516" i="5" s="1"/>
  <c r="C517" i="5"/>
  <c r="J517" i="5" s="1" a="1"/>
  <c r="J517" i="5" s="1"/>
  <c r="C518" i="5"/>
  <c r="J518" i="5" s="1" a="1"/>
  <c r="J518" i="5" s="1"/>
  <c r="C519" i="5"/>
  <c r="J519" i="5" s="1" a="1"/>
  <c r="J519" i="5" s="1"/>
  <c r="C520" i="5"/>
  <c r="J520" i="5" s="1" a="1"/>
  <c r="J520" i="5" s="1"/>
  <c r="C521" i="5"/>
  <c r="J521" i="5" s="1" a="1"/>
  <c r="J521" i="5" s="1"/>
  <c r="C522" i="5"/>
  <c r="J522" i="5" s="1" a="1"/>
  <c r="J522" i="5" s="1"/>
  <c r="C523" i="5"/>
  <c r="J523" i="5" s="1" a="1"/>
  <c r="J523" i="5" s="1"/>
  <c r="C524" i="5"/>
  <c r="J524" i="5" s="1" a="1"/>
  <c r="J524" i="5" s="1"/>
  <c r="C525" i="5"/>
  <c r="J525" i="5" s="1" a="1"/>
  <c r="J525" i="5" s="1"/>
  <c r="C526" i="5"/>
  <c r="J526" i="5" s="1" a="1"/>
  <c r="J526" i="5" s="1"/>
  <c r="C527" i="5"/>
  <c r="J527" i="5" s="1" a="1"/>
  <c r="J527" i="5" s="1"/>
  <c r="C528" i="5"/>
  <c r="J528" i="5" s="1" a="1"/>
  <c r="J528" i="5" s="1"/>
  <c r="C529" i="5"/>
  <c r="J529" i="5" s="1" a="1"/>
  <c r="J529" i="5" s="1"/>
  <c r="C530" i="5"/>
  <c r="J530" i="5" s="1" a="1"/>
  <c r="J530" i="5" s="1"/>
  <c r="C531" i="5"/>
  <c r="J531" i="5" s="1" a="1"/>
  <c r="J531" i="5" s="1"/>
  <c r="C532" i="5"/>
  <c r="J532" i="5" s="1" a="1"/>
  <c r="J532" i="5" s="1"/>
  <c r="C533" i="5"/>
  <c r="J533" i="5" s="1" a="1"/>
  <c r="J533" i="5" s="1"/>
  <c r="C534" i="5"/>
  <c r="J534" i="5" s="1" a="1"/>
  <c r="J534" i="5" s="1"/>
  <c r="C535" i="5"/>
  <c r="J535" i="5" s="1" a="1"/>
  <c r="J535" i="5" s="1"/>
  <c r="C536" i="5"/>
  <c r="J536" i="5" s="1" a="1"/>
  <c r="J536" i="5" s="1"/>
  <c r="C537" i="5"/>
  <c r="J537" i="5" s="1" a="1"/>
  <c r="J537" i="5" s="1"/>
  <c r="C538" i="5"/>
  <c r="J538" i="5" s="1" a="1"/>
  <c r="J538" i="5" s="1"/>
  <c r="C539" i="5"/>
  <c r="J539" i="5" s="1" a="1"/>
  <c r="J539" i="5" s="1"/>
  <c r="C540" i="5"/>
  <c r="J540" i="5" s="1" a="1"/>
  <c r="J540" i="5" s="1"/>
  <c r="C541" i="5"/>
  <c r="J541" i="5" s="1" a="1"/>
  <c r="J541" i="5" s="1"/>
  <c r="C542" i="5"/>
  <c r="J542" i="5" s="1" a="1"/>
  <c r="J542" i="5" s="1"/>
  <c r="C543" i="5"/>
  <c r="J543" i="5" s="1" a="1"/>
  <c r="J543" i="5" s="1"/>
  <c r="C544" i="5"/>
  <c r="J544" i="5" s="1" a="1"/>
  <c r="J544" i="5" s="1"/>
  <c r="C545" i="5"/>
  <c r="J545" i="5" s="1" a="1"/>
  <c r="J545" i="5" s="1"/>
  <c r="C546" i="5"/>
  <c r="J546" i="5" s="1" a="1"/>
  <c r="J546" i="5" s="1"/>
  <c r="C547" i="5"/>
  <c r="J547" i="5" s="1" a="1"/>
  <c r="J547" i="5" s="1"/>
  <c r="C548" i="5"/>
  <c r="J548" i="5" s="1" a="1"/>
  <c r="J548" i="5" s="1"/>
  <c r="C549" i="5"/>
  <c r="J549" i="5" s="1" a="1"/>
  <c r="J549" i="5" s="1"/>
  <c r="C550" i="5"/>
  <c r="J550" i="5" s="1" a="1"/>
  <c r="J550" i="5" s="1"/>
  <c r="C551" i="5"/>
  <c r="J551" i="5" s="1" a="1"/>
  <c r="J551" i="5" s="1"/>
  <c r="C552" i="5"/>
  <c r="J552" i="5" s="1" a="1"/>
  <c r="J552" i="5" s="1"/>
  <c r="C553" i="5"/>
  <c r="J553" i="5" s="1" a="1"/>
  <c r="J553" i="5" s="1"/>
  <c r="C554" i="5"/>
  <c r="J554" i="5" s="1" a="1"/>
  <c r="J554" i="5" s="1"/>
  <c r="C555" i="5"/>
  <c r="J555" i="5" s="1" a="1"/>
  <c r="J555" i="5" s="1"/>
  <c r="C556" i="5"/>
  <c r="J556" i="5" s="1" a="1"/>
  <c r="J556" i="5" s="1"/>
  <c r="C557" i="5"/>
  <c r="J557" i="5" s="1" a="1"/>
  <c r="J557" i="5" s="1"/>
  <c r="C558" i="5"/>
  <c r="J558" i="5" s="1" a="1"/>
  <c r="J558" i="5" s="1"/>
  <c r="C559" i="5"/>
  <c r="J559" i="5" s="1" a="1"/>
  <c r="J559" i="5" s="1"/>
  <c r="C560" i="5"/>
  <c r="J560" i="5" s="1" a="1"/>
  <c r="J560" i="5" s="1"/>
  <c r="C561" i="5"/>
  <c r="J561" i="5" s="1" a="1"/>
  <c r="J561" i="5" s="1"/>
  <c r="C562" i="5"/>
  <c r="J562" i="5" s="1" a="1"/>
  <c r="J562" i="5" s="1"/>
  <c r="C563" i="5"/>
  <c r="J563" i="5" s="1" a="1"/>
  <c r="J563" i="5" s="1"/>
  <c r="C564" i="5"/>
  <c r="J564" i="5" s="1" a="1"/>
  <c r="J564" i="5" s="1"/>
  <c r="C565" i="5"/>
  <c r="J565" i="5" s="1" a="1"/>
  <c r="J565" i="5" s="1"/>
  <c r="C566" i="5"/>
  <c r="J566" i="5" s="1" a="1"/>
  <c r="J566" i="5" s="1"/>
  <c r="C567" i="5"/>
  <c r="J567" i="5" s="1" a="1"/>
  <c r="J567" i="5" s="1"/>
  <c r="C568" i="5"/>
  <c r="J568" i="5" s="1" a="1"/>
  <c r="J568" i="5" s="1"/>
  <c r="C569" i="5"/>
  <c r="J569" i="5" s="1" a="1"/>
  <c r="J569" i="5" s="1"/>
  <c r="C570" i="5"/>
  <c r="J570" i="5" s="1" a="1"/>
  <c r="J570" i="5" s="1"/>
  <c r="C571" i="5"/>
  <c r="J571" i="5" s="1" a="1"/>
  <c r="J571" i="5" s="1"/>
  <c r="C572" i="5"/>
  <c r="J572" i="5" s="1" a="1"/>
  <c r="J572" i="5" s="1"/>
  <c r="C573" i="5"/>
  <c r="J573" i="5" s="1" a="1"/>
  <c r="J573" i="5" s="1"/>
  <c r="C574" i="5"/>
  <c r="J574" i="5" s="1" a="1"/>
  <c r="J574" i="5" s="1"/>
  <c r="C575" i="5"/>
  <c r="J575" i="5" s="1" a="1"/>
  <c r="J575" i="5" s="1"/>
  <c r="C576" i="5"/>
  <c r="J576" i="5" s="1" a="1"/>
  <c r="J576" i="5" s="1"/>
  <c r="C577" i="5"/>
  <c r="J577" i="5" s="1" a="1"/>
  <c r="J577" i="5" s="1"/>
  <c r="C578" i="5"/>
  <c r="J578" i="5" s="1" a="1"/>
  <c r="J578" i="5" s="1"/>
  <c r="C579" i="5"/>
  <c r="J579" i="5" s="1" a="1"/>
  <c r="J579" i="5" s="1"/>
  <c r="C580" i="5"/>
  <c r="J580" i="5" s="1" a="1"/>
  <c r="J580" i="5" s="1"/>
  <c r="C581" i="5"/>
  <c r="J581" i="5" s="1" a="1"/>
  <c r="J581" i="5" s="1"/>
  <c r="C582" i="5"/>
  <c r="J582" i="5" s="1" a="1"/>
  <c r="J582" i="5" s="1"/>
  <c r="C583" i="5"/>
  <c r="J583" i="5" s="1" a="1"/>
  <c r="J583" i="5" s="1"/>
  <c r="C584" i="5"/>
  <c r="J584" i="5" s="1" a="1"/>
  <c r="J584" i="5" s="1"/>
  <c r="C585" i="5"/>
  <c r="J585" i="5" s="1" a="1"/>
  <c r="J585" i="5" s="1"/>
  <c r="C586" i="5"/>
  <c r="J586" i="5" s="1" a="1"/>
  <c r="J586" i="5" s="1"/>
  <c r="C587" i="5"/>
  <c r="J587" i="5" s="1" a="1"/>
  <c r="J587" i="5" s="1"/>
  <c r="C588" i="5"/>
  <c r="J588" i="5" s="1" a="1"/>
  <c r="J588" i="5" s="1"/>
  <c r="C589" i="5"/>
  <c r="J589" i="5" s="1" a="1"/>
  <c r="J589" i="5" s="1"/>
  <c r="C590" i="5"/>
  <c r="J590" i="5" s="1" a="1"/>
  <c r="J590" i="5" s="1"/>
  <c r="C591" i="5"/>
  <c r="J591" i="5" s="1" a="1"/>
  <c r="J591" i="5" s="1"/>
  <c r="C592" i="5"/>
  <c r="J592" i="5" s="1" a="1"/>
  <c r="J592" i="5" s="1"/>
  <c r="C593" i="5"/>
  <c r="J593" i="5" s="1" a="1"/>
  <c r="J593" i="5" s="1"/>
  <c r="C594" i="5"/>
  <c r="J594" i="5" s="1" a="1"/>
  <c r="J594" i="5" s="1"/>
  <c r="C595" i="5"/>
  <c r="J595" i="5" s="1" a="1"/>
  <c r="J595" i="5" s="1"/>
  <c r="C596" i="5"/>
  <c r="J596" i="5" s="1" a="1"/>
  <c r="J596" i="5" s="1"/>
  <c r="C597" i="5"/>
  <c r="J597" i="5" s="1" a="1"/>
  <c r="J597" i="5" s="1"/>
  <c r="C598" i="5"/>
  <c r="J598" i="5" s="1" a="1"/>
  <c r="J598" i="5" s="1"/>
  <c r="C599" i="5"/>
  <c r="J599" i="5" s="1" a="1"/>
  <c r="J599" i="5" s="1"/>
  <c r="C600" i="5"/>
  <c r="J600" i="5" s="1" a="1"/>
  <c r="J600" i="5" s="1"/>
  <c r="C601" i="5"/>
  <c r="J601" i="5" s="1" a="1"/>
  <c r="J601" i="5" s="1"/>
  <c r="C602" i="5"/>
  <c r="J602" i="5" s="1" a="1"/>
  <c r="J602" i="5" s="1"/>
  <c r="C603" i="5"/>
  <c r="J603" i="5" s="1" a="1"/>
  <c r="J603" i="5" s="1"/>
  <c r="C604" i="5"/>
  <c r="J604" i="5" s="1" a="1"/>
  <c r="J604" i="5" s="1"/>
  <c r="C605" i="5"/>
  <c r="J605" i="5" s="1" a="1"/>
  <c r="J605" i="5" s="1"/>
  <c r="C606" i="5"/>
  <c r="J606" i="5" s="1" a="1"/>
  <c r="J606" i="5" s="1"/>
  <c r="C607" i="5"/>
  <c r="J607" i="5" s="1" a="1"/>
  <c r="J607" i="5" s="1"/>
  <c r="C608" i="5"/>
  <c r="J608" i="5" s="1" a="1"/>
  <c r="J608" i="5" s="1"/>
  <c r="C609" i="5"/>
  <c r="J609" i="5" s="1" a="1"/>
  <c r="J609" i="5" s="1"/>
  <c r="C610" i="5"/>
  <c r="J610" i="5" s="1" a="1"/>
  <c r="J610" i="5" s="1"/>
  <c r="C611" i="5"/>
  <c r="J611" i="5" s="1" a="1"/>
  <c r="J611" i="5" s="1"/>
  <c r="C612" i="5"/>
  <c r="J612" i="5" s="1" a="1"/>
  <c r="J612" i="5" s="1"/>
  <c r="C613" i="5"/>
  <c r="J613" i="5" s="1" a="1"/>
  <c r="J613" i="5" s="1"/>
  <c r="C614" i="5"/>
  <c r="J614" i="5" s="1" a="1"/>
  <c r="J614" i="5" s="1"/>
  <c r="C615" i="5"/>
  <c r="J615" i="5" s="1" a="1"/>
  <c r="J615" i="5" s="1"/>
  <c r="C616" i="5"/>
  <c r="J616" i="5" s="1" a="1"/>
  <c r="J616" i="5" s="1"/>
  <c r="C617" i="5"/>
  <c r="J617" i="5" s="1" a="1"/>
  <c r="J617" i="5" s="1"/>
  <c r="C618" i="5"/>
  <c r="J618" i="5" s="1" a="1"/>
  <c r="J618" i="5" s="1"/>
  <c r="C619" i="5"/>
  <c r="J619" i="5" s="1" a="1"/>
  <c r="J619" i="5" s="1"/>
  <c r="C620" i="5"/>
  <c r="J620" i="5" s="1" a="1"/>
  <c r="J620" i="5" s="1"/>
  <c r="C621" i="5"/>
  <c r="J621" i="5" s="1" a="1"/>
  <c r="J621" i="5" s="1"/>
  <c r="C622" i="5"/>
  <c r="J622" i="5" s="1" a="1"/>
  <c r="J622" i="5" s="1"/>
  <c r="C623" i="5"/>
  <c r="J623" i="5" s="1" a="1"/>
  <c r="J623" i="5" s="1"/>
  <c r="C624" i="5"/>
  <c r="J624" i="5" s="1" a="1"/>
  <c r="J624" i="5" s="1"/>
  <c r="C625" i="5"/>
  <c r="J625" i="5" s="1" a="1"/>
  <c r="J625" i="5" s="1"/>
  <c r="C626" i="5"/>
  <c r="J626" i="5" s="1" a="1"/>
  <c r="J626" i="5" s="1"/>
  <c r="C627" i="5"/>
  <c r="J627" i="5" s="1" a="1"/>
  <c r="J627" i="5" s="1"/>
  <c r="C628" i="5"/>
  <c r="J628" i="5" s="1" a="1"/>
  <c r="J628" i="5" s="1"/>
  <c r="C629" i="5"/>
  <c r="J629" i="5" s="1" a="1"/>
  <c r="J629" i="5" s="1"/>
  <c r="C630" i="5"/>
  <c r="J630" i="5" s="1" a="1"/>
  <c r="J630" i="5" s="1"/>
  <c r="C631" i="5"/>
  <c r="J631" i="5" s="1" a="1"/>
  <c r="J631" i="5" s="1"/>
  <c r="C632" i="5"/>
  <c r="J632" i="5" s="1" a="1"/>
  <c r="J632" i="5" s="1"/>
  <c r="C633" i="5"/>
  <c r="J633" i="5" s="1" a="1"/>
  <c r="J633" i="5" s="1"/>
  <c r="C634" i="5"/>
  <c r="J634" i="5" s="1" a="1"/>
  <c r="J634" i="5" s="1"/>
  <c r="C635" i="5"/>
  <c r="J635" i="5" s="1" a="1"/>
  <c r="J635" i="5" s="1"/>
  <c r="C636" i="5"/>
  <c r="J636" i="5" s="1" a="1"/>
  <c r="J636" i="5" s="1"/>
  <c r="C637" i="5"/>
  <c r="J637" i="5" s="1" a="1"/>
  <c r="J637" i="5" s="1"/>
  <c r="C638" i="5"/>
  <c r="J638" i="5" s="1" a="1"/>
  <c r="J638" i="5" s="1"/>
  <c r="C639" i="5"/>
  <c r="J639" i="5" s="1" a="1"/>
  <c r="J639" i="5" s="1"/>
  <c r="C640" i="5"/>
  <c r="J640" i="5" s="1" a="1"/>
  <c r="J640" i="5" s="1"/>
  <c r="C641" i="5"/>
  <c r="J641" i="5" s="1" a="1"/>
  <c r="J641" i="5" s="1"/>
  <c r="C642" i="5"/>
  <c r="J642" i="5" s="1" a="1"/>
  <c r="J642" i="5" s="1"/>
  <c r="C643" i="5"/>
  <c r="J643" i="5" s="1" a="1"/>
  <c r="J643" i="5" s="1"/>
  <c r="C644" i="5"/>
  <c r="J644" i="5" s="1" a="1"/>
  <c r="J644" i="5" s="1"/>
  <c r="C645" i="5"/>
  <c r="J645" i="5" s="1" a="1"/>
  <c r="J645" i="5" s="1"/>
  <c r="C646" i="5"/>
  <c r="J646" i="5" s="1" a="1"/>
  <c r="J646" i="5" s="1"/>
  <c r="C647" i="5"/>
  <c r="J647" i="5" s="1" a="1"/>
  <c r="J647" i="5" s="1"/>
  <c r="C648" i="5"/>
  <c r="J648" i="5" s="1" a="1"/>
  <c r="J648" i="5" s="1"/>
  <c r="C649" i="5"/>
  <c r="J649" i="5" s="1" a="1"/>
  <c r="J649" i="5" s="1"/>
  <c r="C650" i="5"/>
  <c r="J650" i="5" s="1" a="1"/>
  <c r="J650" i="5" s="1"/>
  <c r="C651" i="5"/>
  <c r="J651" i="5" s="1" a="1"/>
  <c r="J651" i="5" s="1"/>
  <c r="C652" i="5"/>
  <c r="J652" i="5" s="1" a="1"/>
  <c r="J652" i="5" s="1"/>
  <c r="C653" i="5"/>
  <c r="J653" i="5" s="1" a="1"/>
  <c r="J653" i="5" s="1"/>
  <c r="C654" i="5"/>
  <c r="J654" i="5" s="1" a="1"/>
  <c r="J654" i="5" s="1"/>
  <c r="C655" i="5"/>
  <c r="J655" i="5" s="1" a="1"/>
  <c r="J655" i="5" s="1"/>
  <c r="C656" i="5"/>
  <c r="J656" i="5" s="1" a="1"/>
  <c r="J656" i="5" s="1"/>
  <c r="C657" i="5"/>
  <c r="J657" i="5" s="1" a="1"/>
  <c r="J657" i="5" s="1"/>
  <c r="C658" i="5"/>
  <c r="J658" i="5" s="1" a="1"/>
  <c r="J658" i="5" s="1"/>
  <c r="C659" i="5"/>
  <c r="J659" i="5" s="1" a="1"/>
  <c r="J659" i="5" s="1"/>
  <c r="C660" i="5"/>
  <c r="J660" i="5" s="1" a="1"/>
  <c r="J660" i="5" s="1"/>
  <c r="C661" i="5"/>
  <c r="J661" i="5" s="1" a="1"/>
  <c r="J661" i="5" s="1"/>
  <c r="C662" i="5"/>
  <c r="J662" i="5" s="1" a="1"/>
  <c r="J662" i="5" s="1"/>
  <c r="C663" i="5"/>
  <c r="J663" i="5" s="1" a="1"/>
  <c r="J663" i="5" s="1"/>
  <c r="C664" i="5"/>
  <c r="J664" i="5" s="1" a="1"/>
  <c r="J664" i="5" s="1"/>
  <c r="C665" i="5"/>
  <c r="J665" i="5" s="1" a="1"/>
  <c r="J665" i="5" s="1"/>
  <c r="C666" i="5"/>
  <c r="J666" i="5" s="1" a="1"/>
  <c r="J666" i="5" s="1"/>
  <c r="C667" i="5"/>
  <c r="J667" i="5" s="1" a="1"/>
  <c r="J667" i="5" s="1"/>
  <c r="C668" i="5"/>
  <c r="J668" i="5" s="1" a="1"/>
  <c r="J668" i="5" s="1"/>
  <c r="C669" i="5"/>
  <c r="J669" i="5" s="1" a="1"/>
  <c r="J669" i="5" s="1"/>
  <c r="C670" i="5"/>
  <c r="J670" i="5" s="1" a="1"/>
  <c r="J670" i="5" s="1"/>
  <c r="C671" i="5"/>
  <c r="J671" i="5" s="1" a="1"/>
  <c r="J671" i="5" s="1"/>
  <c r="C672" i="5"/>
  <c r="J672" i="5" s="1" a="1"/>
  <c r="J672" i="5" s="1"/>
  <c r="C673" i="5"/>
  <c r="J673" i="5" s="1" a="1"/>
  <c r="J673" i="5" s="1"/>
  <c r="C674" i="5"/>
  <c r="J674" i="5" s="1" a="1"/>
  <c r="J674" i="5" s="1"/>
  <c r="C675" i="5"/>
  <c r="J675" i="5" s="1" a="1"/>
  <c r="J675" i="5" s="1"/>
  <c r="C676" i="5"/>
  <c r="J676" i="5" s="1" a="1"/>
  <c r="J676" i="5" s="1"/>
  <c r="C677" i="5"/>
  <c r="J677" i="5" s="1" a="1"/>
  <c r="J677" i="5" s="1"/>
  <c r="C678" i="5"/>
  <c r="J678" i="5" s="1" a="1"/>
  <c r="J678" i="5" s="1"/>
  <c r="C679" i="5"/>
  <c r="J679" i="5" s="1" a="1"/>
  <c r="J679" i="5" s="1"/>
  <c r="C680" i="5"/>
  <c r="J680" i="5" s="1" a="1"/>
  <c r="J680" i="5" s="1"/>
  <c r="C681" i="5"/>
  <c r="J681" i="5" s="1" a="1"/>
  <c r="J681" i="5" s="1"/>
  <c r="C682" i="5"/>
  <c r="J682" i="5" s="1" a="1"/>
  <c r="J682" i="5" s="1"/>
  <c r="C683" i="5"/>
  <c r="J683" i="5" s="1" a="1"/>
  <c r="J683" i="5" s="1"/>
  <c r="C684" i="5"/>
  <c r="J684" i="5" s="1" a="1"/>
  <c r="J684" i="5" s="1"/>
  <c r="C685" i="5"/>
  <c r="J685" i="5" s="1" a="1"/>
  <c r="J685" i="5" s="1"/>
  <c r="C686" i="5"/>
  <c r="J686" i="5" s="1" a="1"/>
  <c r="J686" i="5" s="1"/>
  <c r="C687" i="5"/>
  <c r="J687" i="5" s="1" a="1"/>
  <c r="J687" i="5" s="1"/>
  <c r="C688" i="5"/>
  <c r="J688" i="5" s="1" a="1"/>
  <c r="J688" i="5" s="1"/>
  <c r="C689" i="5"/>
  <c r="J689" i="5" s="1" a="1"/>
  <c r="J689" i="5" s="1"/>
  <c r="C690" i="5"/>
  <c r="J690" i="5" s="1" a="1"/>
  <c r="J690" i="5" s="1"/>
  <c r="C691" i="5"/>
  <c r="J691" i="5" s="1" a="1"/>
  <c r="J691" i="5" s="1"/>
  <c r="C692" i="5"/>
  <c r="J692" i="5" s="1" a="1"/>
  <c r="J692" i="5" s="1"/>
  <c r="C693" i="5"/>
  <c r="J693" i="5" s="1" a="1"/>
  <c r="J693" i="5" s="1"/>
  <c r="C694" i="5"/>
  <c r="J694" i="5" s="1" a="1"/>
  <c r="J694" i="5" s="1"/>
  <c r="C695" i="5"/>
  <c r="J695" i="5" s="1" a="1"/>
  <c r="J695" i="5" s="1"/>
  <c r="C696" i="5"/>
  <c r="J696" i="5" s="1" a="1"/>
  <c r="J696" i="5" s="1"/>
  <c r="C697" i="5"/>
  <c r="J697" i="5" s="1" a="1"/>
  <c r="J697" i="5" s="1"/>
  <c r="C698" i="5"/>
  <c r="J698" i="5" s="1" a="1"/>
  <c r="J698" i="5" s="1"/>
  <c r="C699" i="5"/>
  <c r="J699" i="5" s="1" a="1"/>
  <c r="J699" i="5" s="1"/>
  <c r="C700" i="5"/>
  <c r="J700" i="5" s="1" a="1"/>
  <c r="J700" i="5" s="1"/>
  <c r="C701" i="5"/>
  <c r="J701" i="5" s="1" a="1"/>
  <c r="J701" i="5" s="1"/>
  <c r="C702" i="5"/>
  <c r="J702" i="5" s="1" a="1"/>
  <c r="J702" i="5" s="1"/>
  <c r="C703" i="5"/>
  <c r="J703" i="5" s="1" a="1"/>
  <c r="J703" i="5" s="1"/>
  <c r="C704" i="5"/>
  <c r="J704" i="5" s="1" a="1"/>
  <c r="J704" i="5" s="1"/>
  <c r="C705" i="5"/>
  <c r="J705" i="5" s="1" a="1"/>
  <c r="J705" i="5" s="1"/>
  <c r="C706" i="5"/>
  <c r="J706" i="5" s="1" a="1"/>
  <c r="J706" i="5" s="1"/>
  <c r="C707" i="5"/>
  <c r="J707" i="5" s="1" a="1"/>
  <c r="J707" i="5" s="1"/>
  <c r="C708" i="5"/>
  <c r="J708" i="5" s="1" a="1"/>
  <c r="J708" i="5" s="1"/>
  <c r="C709" i="5"/>
  <c r="J709" i="5" s="1" a="1"/>
  <c r="J709" i="5" s="1"/>
  <c r="C710" i="5"/>
  <c r="J710" i="5" s="1" a="1"/>
  <c r="J710" i="5" s="1"/>
  <c r="C711" i="5"/>
  <c r="J711" i="5" s="1" a="1"/>
  <c r="J711" i="5" s="1"/>
  <c r="C712" i="5"/>
  <c r="J712" i="5" s="1" a="1"/>
  <c r="J712" i="5" s="1"/>
  <c r="C713" i="5"/>
  <c r="J713" i="5" s="1" a="1"/>
  <c r="J713" i="5" s="1"/>
  <c r="C714" i="5"/>
  <c r="J714" i="5" s="1" a="1"/>
  <c r="J714" i="5" s="1"/>
  <c r="C715" i="5"/>
  <c r="J715" i="5" s="1" a="1"/>
  <c r="J715" i="5" s="1"/>
  <c r="C716" i="5"/>
  <c r="J716" i="5" s="1" a="1"/>
  <c r="J716" i="5" s="1"/>
  <c r="C717" i="5"/>
  <c r="J717" i="5" s="1" a="1"/>
  <c r="J717" i="5" s="1"/>
  <c r="C718" i="5"/>
  <c r="J718" i="5" s="1" a="1"/>
  <c r="J718" i="5" s="1"/>
  <c r="C719" i="5"/>
  <c r="J719" i="5" s="1" a="1"/>
  <c r="J719" i="5" s="1"/>
  <c r="C720" i="5"/>
  <c r="J720" i="5" s="1" a="1"/>
  <c r="J720" i="5" s="1"/>
  <c r="C721" i="5"/>
  <c r="J721" i="5" s="1" a="1"/>
  <c r="J721" i="5" s="1"/>
  <c r="C722" i="5"/>
  <c r="J722" i="5" s="1" a="1"/>
  <c r="J722" i="5" s="1"/>
  <c r="C723" i="5"/>
  <c r="J723" i="5" s="1" a="1"/>
  <c r="J723" i="5" s="1"/>
  <c r="C724" i="5"/>
  <c r="J724" i="5" s="1" a="1"/>
  <c r="J724" i="5" s="1"/>
  <c r="C725" i="5"/>
  <c r="J725" i="5" s="1" a="1"/>
  <c r="J725" i="5" s="1"/>
  <c r="C726" i="5"/>
  <c r="J726" i="5" s="1" a="1"/>
  <c r="J726" i="5" s="1"/>
  <c r="C727" i="5"/>
  <c r="J727" i="5" s="1" a="1"/>
  <c r="J727" i="5" s="1"/>
  <c r="C728" i="5"/>
  <c r="J728" i="5" s="1" a="1"/>
  <c r="J728" i="5" s="1"/>
  <c r="C729" i="5"/>
  <c r="J729" i="5" s="1" a="1"/>
  <c r="J729" i="5" s="1"/>
  <c r="C730" i="5"/>
  <c r="J730" i="5" s="1" a="1"/>
  <c r="J730" i="5" s="1"/>
  <c r="C731" i="5"/>
  <c r="J731" i="5" s="1" a="1"/>
  <c r="J731" i="5" s="1"/>
  <c r="C732" i="5"/>
  <c r="J732" i="5" s="1" a="1"/>
  <c r="J732" i="5" s="1"/>
  <c r="C733" i="5"/>
  <c r="J733" i="5" s="1" a="1"/>
  <c r="J733" i="5" s="1"/>
  <c r="C734" i="5"/>
  <c r="J734" i="5" s="1" a="1"/>
  <c r="J734" i="5" s="1"/>
  <c r="C735" i="5"/>
  <c r="J735" i="5" s="1" a="1"/>
  <c r="J735" i="5" s="1"/>
  <c r="C736" i="5"/>
  <c r="J736" i="5" s="1" a="1"/>
  <c r="J736" i="5" s="1"/>
  <c r="C737" i="5"/>
  <c r="J737" i="5" s="1" a="1"/>
  <c r="J737" i="5" s="1"/>
  <c r="C738" i="5"/>
  <c r="J738" i="5" s="1" a="1"/>
  <c r="J738" i="5" s="1"/>
  <c r="C739" i="5"/>
  <c r="J739" i="5" s="1" a="1"/>
  <c r="J739" i="5" s="1"/>
  <c r="C740" i="5"/>
  <c r="J740" i="5" s="1" a="1"/>
  <c r="J740" i="5" s="1"/>
  <c r="C741" i="5"/>
  <c r="J741" i="5" s="1" a="1"/>
  <c r="J741" i="5" s="1"/>
  <c r="C742" i="5"/>
  <c r="J742" i="5" s="1" a="1"/>
  <c r="J742" i="5" s="1"/>
  <c r="C743" i="5"/>
  <c r="J743" i="5" s="1" a="1"/>
  <c r="J743" i="5" s="1"/>
  <c r="C744" i="5"/>
  <c r="J744" i="5" s="1" a="1"/>
  <c r="J744" i="5" s="1"/>
  <c r="C745" i="5"/>
  <c r="J745" i="5" s="1" a="1"/>
  <c r="J745" i="5" s="1"/>
  <c r="C746" i="5"/>
  <c r="J746" i="5" s="1" a="1"/>
  <c r="J746" i="5" s="1"/>
  <c r="C747" i="5"/>
  <c r="J747" i="5" s="1" a="1"/>
  <c r="J747" i="5" s="1"/>
  <c r="C748" i="5"/>
  <c r="J748" i="5" s="1" a="1"/>
  <c r="J748" i="5" s="1"/>
  <c r="C749" i="5"/>
  <c r="J749" i="5" s="1" a="1"/>
  <c r="J749" i="5" s="1"/>
  <c r="C750" i="5"/>
  <c r="J750" i="5" s="1" a="1"/>
  <c r="J750" i="5" s="1"/>
  <c r="C751" i="5"/>
  <c r="J751" i="5" s="1" a="1"/>
  <c r="J751" i="5" s="1"/>
  <c r="C752" i="5"/>
  <c r="J752" i="5" s="1" a="1"/>
  <c r="J752" i="5" s="1"/>
  <c r="C753" i="5"/>
  <c r="J753" i="5" s="1" a="1"/>
  <c r="J753" i="5" s="1"/>
  <c r="C754" i="5"/>
  <c r="J754" i="5" s="1" a="1"/>
  <c r="J754" i="5" s="1"/>
  <c r="C755" i="5"/>
  <c r="J755" i="5" s="1" a="1"/>
  <c r="J755" i="5" s="1"/>
  <c r="C756" i="5"/>
  <c r="J756" i="5" s="1" a="1"/>
  <c r="J756" i="5" s="1"/>
  <c r="C757" i="5"/>
  <c r="J757" i="5" s="1" a="1"/>
  <c r="J757" i="5" s="1"/>
  <c r="C758" i="5"/>
  <c r="J758" i="5" s="1" a="1"/>
  <c r="J758" i="5" s="1"/>
  <c r="C759" i="5"/>
  <c r="J759" i="5" s="1" a="1"/>
  <c r="J759" i="5" s="1"/>
  <c r="C760" i="5"/>
  <c r="J760" i="5" s="1" a="1"/>
  <c r="J760" i="5" s="1"/>
  <c r="C761" i="5"/>
  <c r="J761" i="5" s="1" a="1"/>
  <c r="J761" i="5" s="1"/>
  <c r="C762" i="5"/>
  <c r="J762" i="5" s="1" a="1"/>
  <c r="J762" i="5" s="1"/>
  <c r="C763" i="5"/>
  <c r="J763" i="5" s="1" a="1"/>
  <c r="J763" i="5" s="1"/>
  <c r="C764" i="5"/>
  <c r="J764" i="5" s="1" a="1"/>
  <c r="J764" i="5" s="1"/>
  <c r="C765" i="5"/>
  <c r="J765" i="5" s="1" a="1"/>
  <c r="J765" i="5" s="1"/>
  <c r="C766" i="5"/>
  <c r="J766" i="5" s="1" a="1"/>
  <c r="J766" i="5" s="1"/>
  <c r="C767" i="5"/>
  <c r="J767" i="5" s="1" a="1"/>
  <c r="J767" i="5" s="1"/>
  <c r="C768" i="5"/>
  <c r="J768" i="5" s="1" a="1"/>
  <c r="J768" i="5" s="1"/>
  <c r="C769" i="5"/>
  <c r="J769" i="5" s="1" a="1"/>
  <c r="J769" i="5" s="1"/>
  <c r="C770" i="5"/>
  <c r="J770" i="5" s="1" a="1"/>
  <c r="J770" i="5" s="1"/>
  <c r="C771" i="5"/>
  <c r="J771" i="5" s="1" a="1"/>
  <c r="J771" i="5" s="1"/>
  <c r="C772" i="5"/>
  <c r="J772" i="5" s="1" a="1"/>
  <c r="J772" i="5" s="1"/>
  <c r="C773" i="5"/>
  <c r="J773" i="5" s="1" a="1"/>
  <c r="J773" i="5" s="1"/>
  <c r="C774" i="5"/>
  <c r="J774" i="5" s="1" a="1"/>
  <c r="J774" i="5" s="1"/>
  <c r="C775" i="5"/>
  <c r="J775" i="5" s="1" a="1"/>
  <c r="J775" i="5" s="1"/>
  <c r="C776" i="5"/>
  <c r="J776" i="5" s="1" a="1"/>
  <c r="J776" i="5" s="1"/>
  <c r="C777" i="5"/>
  <c r="J777" i="5" s="1" a="1"/>
  <c r="J777" i="5" s="1"/>
  <c r="C778" i="5"/>
  <c r="J778" i="5" s="1" a="1"/>
  <c r="J778" i="5" s="1"/>
  <c r="C779" i="5"/>
  <c r="J779" i="5" s="1" a="1"/>
  <c r="J779" i="5" s="1"/>
  <c r="C780" i="5"/>
  <c r="J780" i="5" s="1" a="1"/>
  <c r="J780" i="5" s="1"/>
  <c r="C781" i="5"/>
  <c r="J781" i="5" s="1" a="1"/>
  <c r="J781" i="5" s="1"/>
  <c r="C782" i="5"/>
  <c r="J782" i="5" s="1" a="1"/>
  <c r="J782" i="5" s="1"/>
  <c r="C783" i="5"/>
  <c r="J783" i="5" s="1" a="1"/>
  <c r="J783" i="5" s="1"/>
  <c r="C784" i="5"/>
  <c r="J784" i="5" s="1" a="1"/>
  <c r="J784" i="5" s="1"/>
  <c r="C785" i="5"/>
  <c r="J785" i="5" s="1" a="1"/>
  <c r="J785" i="5" s="1"/>
  <c r="C786" i="5"/>
  <c r="J786" i="5" s="1" a="1"/>
  <c r="J786" i="5" s="1"/>
  <c r="C787" i="5"/>
  <c r="J787" i="5" s="1" a="1"/>
  <c r="J787" i="5" s="1"/>
  <c r="C788" i="5"/>
  <c r="J788" i="5" s="1" a="1"/>
  <c r="J788" i="5" s="1"/>
  <c r="C789" i="5"/>
  <c r="J789" i="5" s="1" a="1"/>
  <c r="J789" i="5" s="1"/>
  <c r="C790" i="5"/>
  <c r="J790" i="5" s="1" a="1"/>
  <c r="J790" i="5" s="1"/>
  <c r="C791" i="5"/>
  <c r="J791" i="5" s="1" a="1"/>
  <c r="J791" i="5" s="1"/>
  <c r="C792" i="5"/>
  <c r="J792" i="5" s="1" a="1"/>
  <c r="J792" i="5" s="1"/>
  <c r="C793" i="5"/>
  <c r="J793" i="5" s="1" a="1"/>
  <c r="J793" i="5" s="1"/>
  <c r="C794" i="5"/>
  <c r="J794" i="5" s="1" a="1"/>
  <c r="J794" i="5" s="1"/>
  <c r="C795" i="5"/>
  <c r="J795" i="5" s="1" a="1"/>
  <c r="J795" i="5" s="1"/>
  <c r="C796" i="5"/>
  <c r="J796" i="5" s="1" a="1"/>
  <c r="J796" i="5" s="1"/>
  <c r="C797" i="5"/>
  <c r="J797" i="5" s="1" a="1"/>
  <c r="J797" i="5" s="1"/>
  <c r="C798" i="5"/>
  <c r="J798" i="5" s="1" a="1"/>
  <c r="J798" i="5" s="1"/>
  <c r="C799" i="5"/>
  <c r="J799" i="5" s="1" a="1"/>
  <c r="J799" i="5" s="1"/>
  <c r="C800" i="5"/>
  <c r="J800" i="5" s="1" a="1"/>
  <c r="J800" i="5" s="1"/>
  <c r="C801" i="5"/>
  <c r="J801" i="5" s="1" a="1"/>
  <c r="J801" i="5" s="1"/>
  <c r="C802" i="5"/>
  <c r="J802" i="5" s="1" a="1"/>
  <c r="J802" i="5" s="1"/>
  <c r="C803" i="5"/>
  <c r="J803" i="5" s="1" a="1"/>
  <c r="J803" i="5" s="1"/>
  <c r="C804" i="5"/>
  <c r="J804" i="5" s="1" a="1"/>
  <c r="J804" i="5" s="1"/>
  <c r="C805" i="5"/>
  <c r="J805" i="5" s="1" a="1"/>
  <c r="J805" i="5" s="1"/>
  <c r="C806" i="5"/>
  <c r="J806" i="5" s="1" a="1"/>
  <c r="J806" i="5" s="1"/>
  <c r="C807" i="5"/>
  <c r="J807" i="5" s="1" a="1"/>
  <c r="J807" i="5" s="1"/>
  <c r="C808" i="5"/>
  <c r="J808" i="5" s="1" a="1"/>
  <c r="J808" i="5" s="1"/>
  <c r="C809" i="5"/>
  <c r="J809" i="5" s="1" a="1"/>
  <c r="J809" i="5" s="1"/>
  <c r="C810" i="5"/>
  <c r="J810" i="5" s="1" a="1"/>
  <c r="J810" i="5" s="1"/>
  <c r="C811" i="5"/>
  <c r="J811" i="5" s="1" a="1"/>
  <c r="J811" i="5" s="1"/>
  <c r="C812" i="5"/>
  <c r="J812" i="5" s="1" a="1"/>
  <c r="J812" i="5" s="1"/>
  <c r="C813" i="5"/>
  <c r="J813" i="5" s="1" a="1"/>
  <c r="J813" i="5" s="1"/>
  <c r="C814" i="5"/>
  <c r="J814" i="5" s="1" a="1"/>
  <c r="J814" i="5" s="1"/>
  <c r="C815" i="5"/>
  <c r="J815" i="5" s="1" a="1"/>
  <c r="J815" i="5" s="1"/>
  <c r="C816" i="5"/>
  <c r="J816" i="5" s="1" a="1"/>
  <c r="J816" i="5" s="1"/>
  <c r="C817" i="5"/>
  <c r="J817" i="5" s="1" a="1"/>
  <c r="J817" i="5" s="1"/>
  <c r="C818" i="5"/>
  <c r="J818" i="5" s="1" a="1"/>
  <c r="J818" i="5" s="1"/>
  <c r="C819" i="5"/>
  <c r="J819" i="5" s="1" a="1"/>
  <c r="J819" i="5" s="1"/>
  <c r="C820" i="5"/>
  <c r="J820" i="5" s="1" a="1"/>
  <c r="J820" i="5" s="1"/>
  <c r="C821" i="5"/>
  <c r="J821" i="5" s="1" a="1"/>
  <c r="J821" i="5" s="1"/>
  <c r="C822" i="5"/>
  <c r="J822" i="5" s="1" a="1"/>
  <c r="J822" i="5" s="1"/>
  <c r="C823" i="5"/>
  <c r="J823" i="5" s="1" a="1"/>
  <c r="J823" i="5" s="1"/>
  <c r="C824" i="5"/>
  <c r="J824" i="5" s="1" a="1"/>
  <c r="J824" i="5" s="1"/>
  <c r="C825" i="5"/>
  <c r="J825" i="5" s="1" a="1"/>
  <c r="J825" i="5" s="1"/>
  <c r="C826" i="5"/>
  <c r="J826" i="5" s="1" a="1"/>
  <c r="J826" i="5" s="1"/>
  <c r="C827" i="5"/>
  <c r="J827" i="5" s="1" a="1"/>
  <c r="J827" i="5" s="1"/>
  <c r="C828" i="5"/>
  <c r="J828" i="5" s="1" a="1"/>
  <c r="J828" i="5" s="1"/>
  <c r="C829" i="5"/>
  <c r="J829" i="5" s="1" a="1"/>
  <c r="J829" i="5" s="1"/>
  <c r="C830" i="5"/>
  <c r="J830" i="5" s="1" a="1"/>
  <c r="J830" i="5" s="1"/>
  <c r="C831" i="5"/>
  <c r="J831" i="5" s="1" a="1"/>
  <c r="J831" i="5" s="1"/>
  <c r="C832" i="5"/>
  <c r="J832" i="5" s="1" a="1"/>
  <c r="J832" i="5" s="1"/>
  <c r="C833" i="5"/>
  <c r="J833" i="5" s="1" a="1"/>
  <c r="J833" i="5" s="1"/>
  <c r="C834" i="5"/>
  <c r="J834" i="5" s="1" a="1"/>
  <c r="J834" i="5" s="1"/>
  <c r="C835" i="5"/>
  <c r="J835" i="5" s="1" a="1"/>
  <c r="J835" i="5" s="1"/>
  <c r="C836" i="5"/>
  <c r="J836" i="5" s="1" a="1"/>
  <c r="J836" i="5" s="1"/>
  <c r="C837" i="5"/>
  <c r="J837" i="5" s="1" a="1"/>
  <c r="J837" i="5" s="1"/>
  <c r="C838" i="5"/>
  <c r="J838" i="5" s="1" a="1"/>
  <c r="J838" i="5" s="1"/>
  <c r="C839" i="5"/>
  <c r="J839" i="5" s="1" a="1"/>
  <c r="J839" i="5" s="1"/>
  <c r="C840" i="5"/>
  <c r="J840" i="5" s="1" a="1"/>
  <c r="J840" i="5" s="1"/>
  <c r="C841" i="5"/>
  <c r="J841" i="5" s="1" a="1"/>
  <c r="J841" i="5" s="1"/>
  <c r="C842" i="5"/>
  <c r="J842" i="5" s="1" a="1"/>
  <c r="J842" i="5" s="1"/>
  <c r="C843" i="5"/>
  <c r="J843" i="5" s="1" a="1"/>
  <c r="J843" i="5" s="1"/>
  <c r="C844" i="5"/>
  <c r="J844" i="5" s="1" a="1"/>
  <c r="J844" i="5" s="1"/>
  <c r="C845" i="5"/>
  <c r="J845" i="5" s="1" a="1"/>
  <c r="J845" i="5" s="1"/>
  <c r="C846" i="5"/>
  <c r="J846" i="5" s="1" a="1"/>
  <c r="J846" i="5" s="1"/>
  <c r="C847" i="5"/>
  <c r="J847" i="5" s="1" a="1"/>
  <c r="J847" i="5" s="1"/>
  <c r="C848" i="5"/>
  <c r="J848" i="5" s="1" a="1"/>
  <c r="J848" i="5" s="1"/>
  <c r="C849" i="5"/>
  <c r="J849" i="5" s="1" a="1"/>
  <c r="J849" i="5" s="1"/>
  <c r="C850" i="5"/>
  <c r="J850" i="5" s="1" a="1"/>
  <c r="J850" i="5" s="1"/>
  <c r="C851" i="5"/>
  <c r="J851" i="5" s="1" a="1"/>
  <c r="J851" i="5" s="1"/>
  <c r="C852" i="5"/>
  <c r="J852" i="5" s="1" a="1"/>
  <c r="J852" i="5" s="1"/>
  <c r="C853" i="5"/>
  <c r="J853" i="5" s="1" a="1"/>
  <c r="J853" i="5" s="1"/>
  <c r="C854" i="5"/>
  <c r="J854" i="5" s="1" a="1"/>
  <c r="J854" i="5" s="1"/>
  <c r="C855" i="5"/>
  <c r="J855" i="5" s="1" a="1"/>
  <c r="J855" i="5" s="1"/>
  <c r="C856" i="5"/>
  <c r="J856" i="5" s="1" a="1"/>
  <c r="J856" i="5" s="1"/>
  <c r="C857" i="5"/>
  <c r="J857" i="5" s="1" a="1"/>
  <c r="J857" i="5" s="1"/>
  <c r="C858" i="5"/>
  <c r="J858" i="5" s="1" a="1"/>
  <c r="J858" i="5" s="1"/>
  <c r="C859" i="5"/>
  <c r="J859" i="5" s="1" a="1"/>
  <c r="J859" i="5" s="1"/>
  <c r="C860" i="5"/>
  <c r="J860" i="5" s="1" a="1"/>
  <c r="J860" i="5" s="1"/>
  <c r="C861" i="5"/>
  <c r="J861" i="5" s="1" a="1"/>
  <c r="J861" i="5" s="1"/>
  <c r="C862" i="5"/>
  <c r="J862" i="5" s="1" a="1"/>
  <c r="J862" i="5" s="1"/>
  <c r="C863" i="5"/>
  <c r="J863" i="5" s="1" a="1"/>
  <c r="J863" i="5" s="1"/>
  <c r="C864" i="5"/>
  <c r="J864" i="5" s="1" a="1"/>
  <c r="J864" i="5" s="1"/>
  <c r="C865" i="5"/>
  <c r="J865" i="5" s="1" a="1"/>
  <c r="J865" i="5" s="1"/>
  <c r="C866" i="5"/>
  <c r="J866" i="5" s="1" a="1"/>
  <c r="J866" i="5" s="1"/>
  <c r="C867" i="5"/>
  <c r="J867" i="5" s="1" a="1"/>
  <c r="J867" i="5" s="1"/>
  <c r="C868" i="5"/>
  <c r="J868" i="5" s="1" a="1"/>
  <c r="J868" i="5" s="1"/>
  <c r="C869" i="5"/>
  <c r="J869" i="5" s="1" a="1"/>
  <c r="J869" i="5" s="1"/>
  <c r="C870" i="5"/>
  <c r="J870" i="5" s="1" a="1"/>
  <c r="J870" i="5" s="1"/>
  <c r="C871" i="5"/>
  <c r="J871" i="5" s="1" a="1"/>
  <c r="J871" i="5" s="1"/>
  <c r="C872" i="5"/>
  <c r="J872" i="5" s="1" a="1"/>
  <c r="J872" i="5" s="1"/>
  <c r="C873" i="5"/>
  <c r="J873" i="5" s="1" a="1"/>
  <c r="J873" i="5" s="1"/>
  <c r="C874" i="5"/>
  <c r="J874" i="5" s="1" a="1"/>
  <c r="J874" i="5" s="1"/>
  <c r="C875" i="5"/>
  <c r="J875" i="5" s="1" a="1"/>
  <c r="J875" i="5" s="1"/>
  <c r="C876" i="5"/>
  <c r="J876" i="5" s="1" a="1"/>
  <c r="J876" i="5" s="1"/>
  <c r="C877" i="5"/>
  <c r="J877" i="5" s="1" a="1"/>
  <c r="J877" i="5" s="1"/>
  <c r="C878" i="5"/>
  <c r="J878" i="5" s="1" a="1"/>
  <c r="J878" i="5" s="1"/>
  <c r="C879" i="5"/>
  <c r="J879" i="5" s="1" a="1"/>
  <c r="J879" i="5" s="1"/>
  <c r="C880" i="5"/>
  <c r="J880" i="5" s="1" a="1"/>
  <c r="J880" i="5" s="1"/>
  <c r="C881" i="5"/>
  <c r="J881" i="5" s="1" a="1"/>
  <c r="J881" i="5" s="1"/>
  <c r="C882" i="5"/>
  <c r="J882" i="5" s="1" a="1"/>
  <c r="J882" i="5" s="1"/>
  <c r="C883" i="5"/>
  <c r="J883" i="5" s="1" a="1"/>
  <c r="J883" i="5" s="1"/>
  <c r="C884" i="5"/>
  <c r="J884" i="5" s="1" a="1"/>
  <c r="J884" i="5" s="1"/>
  <c r="C885" i="5"/>
  <c r="J885" i="5" s="1" a="1"/>
  <c r="J885" i="5" s="1"/>
  <c r="C886" i="5"/>
  <c r="J886" i="5" s="1" a="1"/>
  <c r="J886" i="5" s="1"/>
  <c r="C887" i="5"/>
  <c r="J887" i="5" s="1" a="1"/>
  <c r="J887" i="5" s="1"/>
  <c r="C888" i="5"/>
  <c r="J888" i="5" s="1" a="1"/>
  <c r="J888" i="5" s="1"/>
  <c r="C889" i="5"/>
  <c r="J889" i="5" s="1" a="1"/>
  <c r="J889" i="5" s="1"/>
  <c r="C890" i="5"/>
  <c r="J890" i="5" s="1" a="1"/>
  <c r="J890" i="5" s="1"/>
  <c r="C891" i="5"/>
  <c r="J891" i="5" s="1" a="1"/>
  <c r="J891" i="5" s="1"/>
  <c r="C892" i="5"/>
  <c r="J892" i="5" s="1" a="1"/>
  <c r="J892" i="5" s="1"/>
  <c r="C893" i="5"/>
  <c r="J893" i="5" s="1" a="1"/>
  <c r="J893" i="5" s="1"/>
  <c r="C894" i="5"/>
  <c r="J894" i="5" s="1" a="1"/>
  <c r="J894" i="5" s="1"/>
  <c r="C895" i="5"/>
  <c r="J895" i="5" s="1" a="1"/>
  <c r="J895" i="5" s="1"/>
  <c r="C896" i="5"/>
  <c r="J896" i="5" s="1" a="1"/>
  <c r="J896" i="5" s="1"/>
  <c r="C897" i="5"/>
  <c r="J897" i="5" s="1" a="1"/>
  <c r="J897" i="5" s="1"/>
  <c r="C898" i="5"/>
  <c r="J898" i="5" s="1" a="1"/>
  <c r="J898" i="5" s="1"/>
  <c r="C899" i="5"/>
  <c r="J899" i="5" s="1" a="1"/>
  <c r="J899" i="5" s="1"/>
  <c r="C900" i="5"/>
  <c r="J900" i="5" s="1" a="1"/>
  <c r="J900" i="5" s="1"/>
  <c r="C901" i="5"/>
  <c r="J901" i="5" s="1" a="1"/>
  <c r="J901" i="5" s="1"/>
  <c r="C902" i="5"/>
  <c r="J902" i="5" s="1" a="1"/>
  <c r="J902" i="5" s="1"/>
  <c r="C903" i="5"/>
  <c r="J903" i="5" s="1" a="1"/>
  <c r="J903" i="5" s="1"/>
  <c r="C904" i="5"/>
  <c r="J904" i="5" s="1" a="1"/>
  <c r="J904" i="5" s="1"/>
  <c r="C905" i="5"/>
  <c r="J905" i="5" s="1" a="1"/>
  <c r="J905" i="5" s="1"/>
  <c r="C906" i="5"/>
  <c r="J906" i="5" s="1" a="1"/>
  <c r="J906" i="5" s="1"/>
  <c r="C907" i="5"/>
  <c r="J907" i="5" s="1" a="1"/>
  <c r="J907" i="5" s="1"/>
  <c r="C908" i="5"/>
  <c r="J908" i="5" s="1" a="1"/>
  <c r="J908" i="5" s="1"/>
  <c r="C909" i="5"/>
  <c r="J909" i="5" s="1" a="1"/>
  <c r="J909" i="5" s="1"/>
  <c r="C910" i="5"/>
  <c r="J910" i="5" s="1" a="1"/>
  <c r="J910" i="5" s="1"/>
  <c r="C911" i="5"/>
  <c r="J911" i="5" s="1" a="1"/>
  <c r="J911" i="5" s="1"/>
  <c r="C912" i="5"/>
  <c r="J912" i="5" s="1" a="1"/>
  <c r="J912" i="5" s="1"/>
  <c r="C913" i="5"/>
  <c r="J913" i="5" s="1" a="1"/>
  <c r="J913" i="5" s="1"/>
  <c r="C914" i="5"/>
  <c r="J914" i="5" s="1" a="1"/>
  <c r="J914" i="5" s="1"/>
  <c r="C915" i="5"/>
  <c r="J915" i="5" s="1" a="1"/>
  <c r="J915" i="5" s="1"/>
  <c r="C916" i="5"/>
  <c r="J916" i="5" s="1" a="1"/>
  <c r="J916" i="5" s="1"/>
  <c r="C917" i="5"/>
  <c r="J917" i="5" s="1" a="1"/>
  <c r="J917" i="5" s="1"/>
  <c r="C918" i="5"/>
  <c r="J918" i="5" s="1" a="1"/>
  <c r="J918" i="5" s="1"/>
  <c r="C919" i="5"/>
  <c r="J919" i="5" s="1" a="1"/>
  <c r="J919" i="5" s="1"/>
  <c r="C920" i="5"/>
  <c r="J920" i="5" s="1" a="1"/>
  <c r="J920" i="5" s="1"/>
  <c r="C921" i="5"/>
  <c r="J921" i="5" s="1" a="1"/>
  <c r="J921" i="5" s="1"/>
  <c r="C922" i="5"/>
  <c r="J922" i="5" s="1" a="1"/>
  <c r="J922" i="5" s="1"/>
  <c r="C923" i="5"/>
  <c r="J923" i="5" s="1" a="1"/>
  <c r="J923" i="5" s="1"/>
  <c r="C924" i="5"/>
  <c r="J924" i="5" s="1" a="1"/>
  <c r="J924" i="5" s="1"/>
  <c r="C925" i="5"/>
  <c r="J925" i="5" s="1" a="1"/>
  <c r="J925" i="5" s="1"/>
  <c r="C926" i="5"/>
  <c r="J926" i="5" s="1" a="1"/>
  <c r="J926" i="5" s="1"/>
  <c r="C927" i="5"/>
  <c r="J927" i="5" s="1" a="1"/>
  <c r="J927" i="5" s="1"/>
  <c r="C928" i="5"/>
  <c r="J928" i="5" s="1" a="1"/>
  <c r="J928" i="5" s="1"/>
  <c r="C929" i="5"/>
  <c r="J929" i="5" s="1" a="1"/>
  <c r="J929" i="5" s="1"/>
  <c r="C930" i="5"/>
  <c r="J930" i="5" s="1" a="1"/>
  <c r="J930" i="5" s="1"/>
  <c r="C931" i="5"/>
  <c r="J931" i="5" s="1" a="1"/>
  <c r="J931" i="5" s="1"/>
  <c r="C932" i="5"/>
  <c r="J932" i="5" s="1" a="1"/>
  <c r="J932" i="5" s="1"/>
  <c r="C933" i="5"/>
  <c r="J933" i="5" s="1" a="1"/>
  <c r="J933" i="5" s="1"/>
  <c r="C934" i="5"/>
  <c r="J934" i="5" s="1" a="1"/>
  <c r="J934" i="5" s="1"/>
  <c r="C935" i="5"/>
  <c r="J935" i="5" s="1" a="1"/>
  <c r="J935" i="5" s="1"/>
  <c r="C936" i="5"/>
  <c r="J936" i="5" s="1" a="1"/>
  <c r="J936" i="5" s="1"/>
  <c r="C937" i="5"/>
  <c r="J937" i="5" s="1" a="1"/>
  <c r="J937" i="5" s="1"/>
  <c r="C938" i="5"/>
  <c r="J938" i="5" s="1" a="1"/>
  <c r="J938" i="5" s="1"/>
  <c r="C939" i="5"/>
  <c r="J939" i="5" s="1" a="1"/>
  <c r="J939" i="5" s="1"/>
  <c r="C940" i="5"/>
  <c r="J940" i="5" s="1" a="1"/>
  <c r="J940" i="5" s="1"/>
  <c r="C941" i="5"/>
  <c r="J941" i="5" s="1" a="1"/>
  <c r="J941" i="5" s="1"/>
  <c r="C942" i="5"/>
  <c r="J942" i="5" s="1" a="1"/>
  <c r="J942" i="5" s="1"/>
  <c r="C943" i="5"/>
  <c r="J943" i="5" s="1" a="1"/>
  <c r="J943" i="5" s="1"/>
  <c r="C944" i="5"/>
  <c r="J944" i="5" s="1" a="1"/>
  <c r="J944" i="5" s="1"/>
  <c r="C945" i="5"/>
  <c r="J945" i="5" s="1" a="1"/>
  <c r="J945" i="5" s="1"/>
  <c r="C946" i="5"/>
  <c r="J946" i="5" s="1" a="1"/>
  <c r="J946" i="5" s="1"/>
  <c r="C947" i="5"/>
  <c r="J947" i="5" s="1" a="1"/>
  <c r="J947" i="5" s="1"/>
  <c r="C948" i="5"/>
  <c r="J948" i="5" s="1" a="1"/>
  <c r="J948" i="5" s="1"/>
  <c r="C949" i="5"/>
  <c r="J949" i="5" s="1" a="1"/>
  <c r="J949" i="5" s="1"/>
  <c r="C950" i="5"/>
  <c r="J950" i="5" s="1" a="1"/>
  <c r="J950" i="5" s="1"/>
  <c r="C951" i="5"/>
  <c r="J951" i="5" s="1" a="1"/>
  <c r="J951" i="5" s="1"/>
  <c r="C952" i="5"/>
  <c r="J952" i="5" s="1" a="1"/>
  <c r="J952" i="5" s="1"/>
  <c r="C953" i="5"/>
  <c r="J953" i="5" s="1" a="1"/>
  <c r="J953" i="5" s="1"/>
  <c r="C954" i="5"/>
  <c r="J954" i="5" s="1" a="1"/>
  <c r="J954" i="5" s="1"/>
  <c r="C955" i="5"/>
  <c r="J955" i="5" s="1" a="1"/>
  <c r="J955" i="5" s="1"/>
  <c r="C956" i="5"/>
  <c r="J956" i="5" s="1" a="1"/>
  <c r="J956" i="5" s="1"/>
  <c r="C957" i="5"/>
  <c r="J957" i="5" s="1" a="1"/>
  <c r="J957" i="5" s="1"/>
  <c r="C958" i="5"/>
  <c r="J958" i="5" s="1" a="1"/>
  <c r="J958" i="5" s="1"/>
  <c r="C959" i="5"/>
  <c r="J959" i="5" s="1" a="1"/>
  <c r="J959" i="5" s="1"/>
  <c r="C960" i="5"/>
  <c r="J960" i="5" s="1" a="1"/>
  <c r="J960" i="5" s="1"/>
  <c r="C961" i="5"/>
  <c r="J961" i="5" s="1" a="1"/>
  <c r="J961" i="5" s="1"/>
  <c r="C962" i="5"/>
  <c r="J962" i="5" s="1" a="1"/>
  <c r="J962" i="5" s="1"/>
  <c r="C963" i="5"/>
  <c r="J963" i="5" s="1" a="1"/>
  <c r="J963" i="5" s="1"/>
  <c r="C964" i="5"/>
  <c r="J964" i="5" s="1" a="1"/>
  <c r="J964" i="5" s="1"/>
  <c r="C965" i="5"/>
  <c r="J965" i="5" s="1" a="1"/>
  <c r="J965" i="5" s="1"/>
  <c r="C966" i="5"/>
  <c r="J966" i="5" s="1" a="1"/>
  <c r="J966" i="5" s="1"/>
  <c r="C967" i="5"/>
  <c r="J967" i="5" s="1" a="1"/>
  <c r="J967" i="5" s="1"/>
  <c r="C968" i="5"/>
  <c r="J968" i="5" s="1" a="1"/>
  <c r="J968" i="5" s="1"/>
  <c r="C969" i="5"/>
  <c r="J969" i="5" s="1" a="1"/>
  <c r="J969" i="5" s="1"/>
  <c r="C970" i="5"/>
  <c r="J970" i="5" s="1" a="1"/>
  <c r="J970" i="5" s="1"/>
  <c r="C971" i="5"/>
  <c r="J971" i="5" s="1" a="1"/>
  <c r="J971" i="5" s="1"/>
  <c r="C972" i="5"/>
  <c r="J972" i="5" s="1" a="1"/>
  <c r="J972" i="5" s="1"/>
  <c r="C973" i="5"/>
  <c r="J973" i="5" s="1" a="1"/>
  <c r="J973" i="5" s="1"/>
  <c r="C974" i="5"/>
  <c r="J974" i="5" s="1" a="1"/>
  <c r="J974" i="5" s="1"/>
  <c r="C975" i="5"/>
  <c r="J975" i="5" s="1" a="1"/>
  <c r="J975" i="5" s="1"/>
  <c r="C976" i="5"/>
  <c r="J976" i="5" s="1" a="1"/>
  <c r="J976" i="5" s="1"/>
  <c r="C977" i="5"/>
  <c r="J977" i="5" s="1" a="1"/>
  <c r="J977" i="5" s="1"/>
  <c r="C978" i="5"/>
  <c r="J978" i="5" s="1" a="1"/>
  <c r="J978" i="5" s="1"/>
  <c r="C979" i="5"/>
  <c r="J979" i="5" s="1" a="1"/>
  <c r="J979" i="5" s="1"/>
  <c r="C980" i="5"/>
  <c r="J980" i="5" s="1" a="1"/>
  <c r="J980" i="5" s="1"/>
  <c r="C981" i="5"/>
  <c r="J981" i="5" s="1" a="1"/>
  <c r="J981" i="5" s="1"/>
  <c r="C982" i="5"/>
  <c r="J982" i="5" s="1" a="1"/>
  <c r="J982" i="5" s="1"/>
  <c r="C983" i="5"/>
  <c r="J983" i="5" s="1" a="1"/>
  <c r="J983" i="5" s="1"/>
  <c r="C984" i="5"/>
  <c r="J984" i="5" s="1" a="1"/>
  <c r="J984" i="5" s="1"/>
  <c r="C985" i="5"/>
  <c r="J985" i="5" s="1" a="1"/>
  <c r="J985" i="5" s="1"/>
  <c r="C986" i="5"/>
  <c r="J986" i="5" s="1" a="1"/>
  <c r="J986" i="5" s="1"/>
  <c r="C987" i="5"/>
  <c r="J987" i="5" s="1" a="1"/>
  <c r="J987" i="5" s="1"/>
  <c r="C988" i="5"/>
  <c r="J988" i="5" s="1" a="1"/>
  <c r="J988" i="5" s="1"/>
  <c r="C989" i="5"/>
  <c r="J989" i="5" s="1" a="1"/>
  <c r="J989" i="5" s="1"/>
  <c r="C990" i="5"/>
  <c r="J990" i="5" s="1" a="1"/>
  <c r="J990" i="5" s="1"/>
  <c r="C991" i="5"/>
  <c r="J991" i="5" s="1" a="1"/>
  <c r="J991" i="5" s="1"/>
  <c r="C992" i="5"/>
  <c r="J992" i="5" s="1" a="1"/>
  <c r="J992" i="5" s="1"/>
  <c r="C993" i="5"/>
  <c r="J993" i="5" s="1" a="1"/>
  <c r="J993" i="5" s="1"/>
  <c r="C994" i="5"/>
  <c r="J994" i="5" s="1" a="1"/>
  <c r="J994" i="5" s="1"/>
  <c r="C995" i="5"/>
  <c r="J995" i="5" s="1" a="1"/>
  <c r="J995" i="5" s="1"/>
  <c r="C996" i="5"/>
  <c r="J996" i="5" s="1" a="1"/>
  <c r="J996" i="5" s="1"/>
  <c r="C997" i="5"/>
  <c r="J997" i="5" s="1" a="1"/>
  <c r="J997" i="5" s="1"/>
  <c r="C998" i="5"/>
  <c r="J998" i="5" s="1" a="1"/>
  <c r="J998" i="5" s="1"/>
  <c r="C999" i="5"/>
  <c r="J999" i="5" s="1" a="1"/>
  <c r="J999" i="5" s="1"/>
  <c r="C1000" i="5"/>
  <c r="J1000" i="5" s="1" a="1"/>
  <c r="J1000" i="5" s="1"/>
  <c r="C1001" i="5"/>
  <c r="J1001" i="5" s="1" a="1"/>
  <c r="J1001" i="5" s="1"/>
  <c r="C1002" i="5"/>
  <c r="J1002" i="5" s="1" a="1"/>
  <c r="J1002" i="5" s="1"/>
  <c r="C1003" i="5"/>
  <c r="J1003" i="5" s="1" a="1"/>
  <c r="J1003" i="5" s="1"/>
  <c r="C1004" i="5"/>
  <c r="J1004" i="5" s="1" a="1"/>
  <c r="J1004" i="5" s="1"/>
  <c r="C1005" i="5"/>
  <c r="J1005" i="5" s="1" a="1"/>
  <c r="J1005" i="5" s="1"/>
  <c r="C1006" i="5"/>
  <c r="J1006" i="5" s="1" a="1"/>
  <c r="J1006" i="5" s="1"/>
  <c r="C1007" i="5"/>
  <c r="J1007" i="5" s="1" a="1"/>
  <c r="J1007" i="5" s="1"/>
  <c r="C1008" i="5"/>
  <c r="J1008" i="5" s="1" a="1"/>
  <c r="J1008" i="5" s="1"/>
  <c r="C1009" i="5"/>
  <c r="J1009" i="5" s="1" a="1"/>
  <c r="J1009" i="5" s="1"/>
  <c r="C1010" i="5"/>
  <c r="J1010" i="5" s="1" a="1"/>
  <c r="J1010" i="5" s="1"/>
  <c r="C1011" i="5"/>
  <c r="J1011" i="5" s="1" a="1"/>
  <c r="J1011" i="5" s="1"/>
  <c r="C1012" i="5"/>
  <c r="J1012" i="5" s="1" a="1"/>
  <c r="J1012" i="5" s="1"/>
  <c r="C1013" i="5"/>
  <c r="J1013" i="5" s="1" a="1"/>
  <c r="J1013" i="5" s="1"/>
  <c r="C1014" i="5"/>
  <c r="J1014" i="5" s="1" a="1"/>
  <c r="J1014" i="5" s="1"/>
  <c r="C1015" i="5"/>
  <c r="J1015" i="5" s="1" a="1"/>
  <c r="J1015" i="5" s="1"/>
  <c r="C1016" i="5"/>
  <c r="J1016" i="5" s="1" a="1"/>
  <c r="J1016" i="5" s="1"/>
  <c r="C1017" i="5"/>
  <c r="J1017" i="5" s="1" a="1"/>
  <c r="J1017" i="5" s="1"/>
  <c r="C1018" i="5"/>
  <c r="J1018" i="5" s="1" a="1"/>
  <c r="J1018" i="5" s="1"/>
  <c r="C1019" i="5"/>
  <c r="J1019" i="5" s="1" a="1"/>
  <c r="J1019" i="5" s="1"/>
  <c r="C1020" i="5"/>
  <c r="J1020" i="5" s="1" a="1"/>
  <c r="J1020" i="5" s="1"/>
  <c r="C1021" i="5"/>
  <c r="J1021" i="5" s="1" a="1"/>
  <c r="J1021" i="5" s="1"/>
  <c r="C1022" i="5"/>
  <c r="J1022" i="5" s="1" a="1"/>
  <c r="J1022" i="5" s="1"/>
  <c r="C1023" i="5"/>
  <c r="J1023" i="5" s="1" a="1"/>
  <c r="J1023" i="5" s="1"/>
  <c r="C1024" i="5"/>
  <c r="J1024" i="5" s="1" a="1"/>
  <c r="J1024" i="5" s="1"/>
  <c r="C1025" i="5"/>
  <c r="J1025" i="5" s="1" a="1"/>
  <c r="J1025" i="5" s="1"/>
  <c r="C1026" i="5"/>
  <c r="J1026" i="5" s="1" a="1"/>
  <c r="J1026" i="5" s="1"/>
  <c r="C1027" i="5"/>
  <c r="J1027" i="5" s="1" a="1"/>
  <c r="J1027" i="5" s="1"/>
  <c r="C1028" i="5"/>
  <c r="J1028" i="5" s="1" a="1"/>
  <c r="J1028" i="5" s="1"/>
  <c r="C1029" i="5"/>
  <c r="J1029" i="5" s="1" a="1"/>
  <c r="J1029" i="5" s="1"/>
  <c r="C1030" i="5"/>
  <c r="J1030" i="5" s="1" a="1"/>
  <c r="J1030" i="5" s="1"/>
  <c r="C1031" i="5"/>
  <c r="J1031" i="5" s="1" a="1"/>
  <c r="J1031" i="5" s="1"/>
  <c r="C1032" i="5"/>
  <c r="J1032" i="5" s="1" a="1"/>
  <c r="J1032" i="5" s="1"/>
  <c r="C1033" i="5"/>
  <c r="J1033" i="5" s="1" a="1"/>
  <c r="J1033" i="5" s="1"/>
  <c r="C1034" i="5"/>
  <c r="J1034" i="5" s="1" a="1"/>
  <c r="J1034" i="5" s="1"/>
  <c r="C1035" i="5"/>
  <c r="J1035" i="5" s="1" a="1"/>
  <c r="J1035" i="5" s="1"/>
  <c r="C1036" i="5"/>
  <c r="J1036" i="5" s="1" a="1"/>
  <c r="J1036" i="5" s="1"/>
  <c r="C1037" i="5"/>
  <c r="J1037" i="5" s="1" a="1"/>
  <c r="J1037" i="5" s="1"/>
  <c r="C1038" i="5"/>
  <c r="J1038" i="5" s="1" a="1"/>
  <c r="J1038" i="5" s="1"/>
  <c r="C1039" i="5"/>
  <c r="J1039" i="5" s="1" a="1"/>
  <c r="J1039" i="5" s="1"/>
  <c r="C1040" i="5"/>
  <c r="J1040" i="5" s="1" a="1"/>
  <c r="J1040" i="5" s="1"/>
  <c r="C1041" i="5"/>
  <c r="J1041" i="5" s="1" a="1"/>
  <c r="J1041" i="5" s="1"/>
  <c r="C1042" i="5"/>
  <c r="J1042" i="5" s="1" a="1"/>
  <c r="J1042" i="5" s="1"/>
  <c r="C1043" i="5"/>
  <c r="J1043" i="5" s="1" a="1"/>
  <c r="J1043" i="5" s="1"/>
  <c r="C1044" i="5"/>
  <c r="J1044" i="5" s="1" a="1"/>
  <c r="J1044" i="5" s="1"/>
  <c r="C1045" i="5"/>
  <c r="J1045" i="5" s="1" a="1"/>
  <c r="J1045" i="5" s="1"/>
  <c r="C1046" i="5"/>
  <c r="J1046" i="5" s="1" a="1"/>
  <c r="J1046" i="5" s="1"/>
  <c r="C1047" i="5"/>
  <c r="J1047" i="5" s="1" a="1"/>
  <c r="J1047" i="5" s="1"/>
  <c r="C1048" i="5"/>
  <c r="J1048" i="5" s="1" a="1"/>
  <c r="J1048" i="5" s="1"/>
  <c r="C1049" i="5"/>
  <c r="J1049" i="5" s="1" a="1"/>
  <c r="J1049" i="5" s="1"/>
  <c r="C1050" i="5"/>
  <c r="J1050" i="5" s="1" a="1"/>
  <c r="J1050" i="5" s="1"/>
  <c r="C1051" i="5"/>
  <c r="J1051" i="5" s="1" a="1"/>
  <c r="J1051" i="5" s="1"/>
  <c r="C1052" i="5"/>
  <c r="J1052" i="5" s="1" a="1"/>
  <c r="J1052" i="5" s="1"/>
  <c r="C1053" i="5"/>
  <c r="J1053" i="5" s="1" a="1"/>
  <c r="J1053" i="5" s="1"/>
  <c r="C1054" i="5"/>
  <c r="J1054" i="5" s="1" a="1"/>
  <c r="J1054" i="5" s="1"/>
  <c r="C1055" i="5"/>
  <c r="J1055" i="5" s="1" a="1"/>
  <c r="J1055" i="5" s="1"/>
  <c r="C1056" i="5"/>
  <c r="J1056" i="5" s="1" a="1"/>
  <c r="J1056" i="5" s="1"/>
  <c r="C1057" i="5"/>
  <c r="J1057" i="5" s="1" a="1"/>
  <c r="J1057" i="5" s="1"/>
  <c r="C1058" i="5"/>
  <c r="J1058" i="5" s="1" a="1"/>
  <c r="J1058" i="5" s="1"/>
  <c r="C1059" i="5"/>
  <c r="J1059" i="5" s="1" a="1"/>
  <c r="J1059" i="5" s="1"/>
  <c r="C1060" i="5"/>
  <c r="J1060" i="5" s="1" a="1"/>
  <c r="J1060" i="5" s="1"/>
  <c r="C1061" i="5"/>
  <c r="J1061" i="5" s="1" a="1"/>
  <c r="J1061" i="5" s="1"/>
  <c r="C1062" i="5"/>
  <c r="J1062" i="5" s="1" a="1"/>
  <c r="J1062" i="5" s="1"/>
  <c r="C1063" i="5"/>
  <c r="J1063" i="5" s="1" a="1"/>
  <c r="J1063" i="5" s="1"/>
  <c r="C1064" i="5"/>
  <c r="J1064" i="5" s="1" a="1"/>
  <c r="J1064" i="5" s="1"/>
  <c r="C1065" i="5"/>
  <c r="J1065" i="5" s="1" a="1"/>
  <c r="J1065" i="5" s="1"/>
  <c r="C1066" i="5"/>
  <c r="J1066" i="5" s="1" a="1"/>
  <c r="J1066" i="5" s="1"/>
  <c r="C1067" i="5"/>
  <c r="J1067" i="5" s="1" a="1"/>
  <c r="J1067" i="5" s="1"/>
  <c r="C1068" i="5"/>
  <c r="J1068" i="5" s="1" a="1"/>
  <c r="J1068" i="5" s="1"/>
  <c r="C1069" i="5"/>
  <c r="J1069" i="5" s="1" a="1"/>
  <c r="J1069" i="5" s="1"/>
  <c r="C1070" i="5"/>
  <c r="J1070" i="5" s="1" a="1"/>
  <c r="J1070" i="5" s="1"/>
  <c r="C1071" i="5"/>
  <c r="J1071" i="5" s="1" a="1"/>
  <c r="J1071" i="5" s="1"/>
  <c r="C1072" i="5"/>
  <c r="J1072" i="5" s="1" a="1"/>
  <c r="J1072" i="5" s="1"/>
  <c r="C1073" i="5"/>
  <c r="J1073" i="5" s="1" a="1"/>
  <c r="J1073" i="5" s="1"/>
  <c r="C1074" i="5"/>
  <c r="J1074" i="5" s="1" a="1"/>
  <c r="J1074" i="5" s="1"/>
  <c r="C1075" i="5"/>
  <c r="J1075" i="5" s="1" a="1"/>
  <c r="J1075" i="5" s="1"/>
  <c r="C1076" i="5"/>
  <c r="J1076" i="5" s="1" a="1"/>
  <c r="J1076" i="5" s="1"/>
  <c r="C1077" i="5"/>
  <c r="J1077" i="5" s="1" a="1"/>
  <c r="J1077" i="5" s="1"/>
  <c r="C1078" i="5"/>
  <c r="J1078" i="5" s="1" a="1"/>
  <c r="J1078" i="5" s="1"/>
  <c r="C1079" i="5"/>
  <c r="J1079" i="5" s="1" a="1"/>
  <c r="J1079" i="5" s="1"/>
  <c r="C1080" i="5"/>
  <c r="J1080" i="5" s="1" a="1"/>
  <c r="J1080" i="5" s="1"/>
  <c r="C1081" i="5"/>
  <c r="J1081" i="5" s="1" a="1"/>
  <c r="J1081" i="5" s="1"/>
  <c r="C1082" i="5"/>
  <c r="J1082" i="5" s="1" a="1"/>
  <c r="J1082" i="5" s="1"/>
  <c r="C1083" i="5"/>
  <c r="J1083" i="5" s="1" a="1"/>
  <c r="J1083" i="5" s="1"/>
  <c r="C1084" i="5"/>
  <c r="J1084" i="5" s="1" a="1"/>
  <c r="J1084" i="5" s="1"/>
  <c r="C1085" i="5"/>
  <c r="J1085" i="5" s="1" a="1"/>
  <c r="J1085" i="5" s="1"/>
  <c r="C1086" i="5"/>
  <c r="J1086" i="5" s="1" a="1"/>
  <c r="J1086" i="5" s="1"/>
  <c r="C1087" i="5"/>
  <c r="J1087" i="5" s="1" a="1"/>
  <c r="J1087" i="5" s="1"/>
  <c r="C1088" i="5"/>
  <c r="J1088" i="5" s="1" a="1"/>
  <c r="J1088" i="5" s="1"/>
  <c r="C1089" i="5"/>
  <c r="J1089" i="5" s="1" a="1"/>
  <c r="J1089" i="5" s="1"/>
  <c r="C1090" i="5"/>
  <c r="J1090" i="5" s="1" a="1"/>
  <c r="J1090" i="5" s="1"/>
  <c r="C1091" i="5"/>
  <c r="J1091" i="5" s="1" a="1"/>
  <c r="J1091" i="5" s="1"/>
  <c r="C1092" i="5"/>
  <c r="J1092" i="5" s="1" a="1"/>
  <c r="J1092" i="5" s="1"/>
  <c r="C1093" i="5"/>
  <c r="J1093" i="5" s="1" a="1"/>
  <c r="J1093" i="5" s="1"/>
  <c r="C1094" i="5"/>
  <c r="J1094" i="5" s="1" a="1"/>
  <c r="J1094" i="5" s="1"/>
  <c r="C1095" i="5"/>
  <c r="J1095" i="5" s="1" a="1"/>
  <c r="J1095" i="5" s="1"/>
  <c r="C1096" i="5"/>
  <c r="J1096" i="5" s="1" a="1"/>
  <c r="J1096" i="5" s="1"/>
  <c r="C1097" i="5"/>
  <c r="J1097" i="5" s="1" a="1"/>
  <c r="J1097" i="5" s="1"/>
  <c r="C1098" i="5"/>
  <c r="J1098" i="5" s="1" a="1"/>
  <c r="J1098" i="5" s="1"/>
  <c r="C1099" i="5"/>
  <c r="J1099" i="5" s="1" a="1"/>
  <c r="J1099" i="5" s="1"/>
  <c r="C1100" i="5"/>
  <c r="J1100" i="5" s="1" a="1"/>
  <c r="J1100" i="5" s="1"/>
  <c r="C1101" i="5"/>
  <c r="J1101" i="5" s="1" a="1"/>
  <c r="J1101" i="5" s="1"/>
  <c r="C1102" i="5"/>
  <c r="J1102" i="5" s="1" a="1"/>
  <c r="J1102" i="5" s="1"/>
  <c r="C1103" i="5"/>
  <c r="J1103" i="5" s="1" a="1"/>
  <c r="J1103" i="5" s="1"/>
  <c r="C1104" i="5"/>
  <c r="J1104" i="5" s="1" a="1"/>
  <c r="J1104" i="5" s="1"/>
  <c r="C1105" i="5"/>
  <c r="J1105" i="5" s="1" a="1"/>
  <c r="J1105" i="5" s="1"/>
  <c r="C1106" i="5"/>
  <c r="J1106" i="5" s="1" a="1"/>
  <c r="J1106" i="5" s="1"/>
  <c r="C1107" i="5"/>
  <c r="J1107" i="5" s="1" a="1"/>
  <c r="J1107" i="5" s="1"/>
  <c r="C1108" i="5"/>
  <c r="J1108" i="5" s="1" a="1"/>
  <c r="J1108" i="5" s="1"/>
  <c r="C1109" i="5"/>
  <c r="J1109" i="5" s="1" a="1"/>
  <c r="J1109" i="5" s="1"/>
  <c r="C1110" i="5"/>
  <c r="J1110" i="5" s="1" a="1"/>
  <c r="J1110" i="5" s="1"/>
  <c r="C1111" i="5"/>
  <c r="J1111" i="5" s="1" a="1"/>
  <c r="J1111" i="5" s="1"/>
  <c r="C1112" i="5"/>
  <c r="J1112" i="5" s="1" a="1"/>
  <c r="J1112" i="5" s="1"/>
  <c r="C1113" i="5"/>
  <c r="J1113" i="5" s="1" a="1"/>
  <c r="J1113" i="5" s="1"/>
  <c r="C1114" i="5"/>
  <c r="J1114" i="5" s="1" a="1"/>
  <c r="J1114" i="5" s="1"/>
  <c r="C1115" i="5"/>
  <c r="J1115" i="5" s="1" a="1"/>
  <c r="J1115" i="5" s="1"/>
  <c r="C1116" i="5"/>
  <c r="J1116" i="5" s="1" a="1"/>
  <c r="J1116" i="5" s="1"/>
  <c r="C1117" i="5"/>
  <c r="J1117" i="5" s="1" a="1"/>
  <c r="J1117" i="5" s="1"/>
  <c r="C1118" i="5"/>
  <c r="J1118" i="5" s="1" a="1"/>
  <c r="J1118" i="5" s="1"/>
  <c r="C1119" i="5"/>
  <c r="J1119" i="5" s="1" a="1"/>
  <c r="J1119" i="5" s="1"/>
  <c r="C1120" i="5"/>
  <c r="J1120" i="5" s="1" a="1"/>
  <c r="J1120" i="5" s="1"/>
  <c r="C1121" i="5"/>
  <c r="J1121" i="5" s="1" a="1"/>
  <c r="J1121" i="5" s="1"/>
  <c r="C1122" i="5"/>
  <c r="J1122" i="5" s="1" a="1"/>
  <c r="J1122" i="5" s="1"/>
  <c r="C1123" i="5"/>
  <c r="J1123" i="5" s="1" a="1"/>
  <c r="J1123" i="5" s="1"/>
  <c r="C1124" i="5"/>
  <c r="J1124" i="5" s="1" a="1"/>
  <c r="J1124" i="5" s="1"/>
  <c r="C1125" i="5"/>
  <c r="J1125" i="5" s="1" a="1"/>
  <c r="J1125" i="5" s="1"/>
  <c r="C1126" i="5"/>
  <c r="J1126" i="5" s="1" a="1"/>
  <c r="J1126" i="5" s="1"/>
  <c r="C1127" i="5"/>
  <c r="J1127" i="5" s="1" a="1"/>
  <c r="J1127" i="5" s="1"/>
  <c r="C1128" i="5"/>
  <c r="J1128" i="5" s="1" a="1"/>
  <c r="J1128" i="5" s="1"/>
  <c r="C1129" i="5"/>
  <c r="J1129" i="5" s="1" a="1"/>
  <c r="J1129" i="5" s="1"/>
  <c r="C1130" i="5"/>
  <c r="J1130" i="5" s="1" a="1"/>
  <c r="J1130" i="5" s="1"/>
  <c r="C1131" i="5"/>
  <c r="J1131" i="5" s="1" a="1"/>
  <c r="J1131" i="5" s="1"/>
  <c r="C1132" i="5"/>
  <c r="J1132" i="5" s="1" a="1"/>
  <c r="J1132" i="5" s="1"/>
  <c r="C1133" i="5"/>
  <c r="J1133" i="5" s="1" a="1"/>
  <c r="J1133" i="5" s="1"/>
  <c r="C1134" i="5"/>
  <c r="J1134" i="5" s="1" a="1"/>
  <c r="J1134" i="5" s="1"/>
  <c r="C1135" i="5"/>
  <c r="J1135" i="5" s="1" a="1"/>
  <c r="J1135" i="5" s="1"/>
  <c r="C1136" i="5"/>
  <c r="J1136" i="5" s="1" a="1"/>
  <c r="J1136" i="5" s="1"/>
  <c r="C1137" i="5"/>
  <c r="J1137" i="5" s="1" a="1"/>
  <c r="J1137" i="5" s="1"/>
  <c r="C1138" i="5"/>
  <c r="J1138" i="5" s="1" a="1"/>
  <c r="J1138" i="5" s="1"/>
  <c r="C1139" i="5"/>
  <c r="J1139" i="5" s="1" a="1"/>
  <c r="J1139" i="5" s="1"/>
  <c r="C1140" i="5"/>
  <c r="J1140" i="5" s="1" a="1"/>
  <c r="J1140" i="5" s="1"/>
  <c r="C1141" i="5"/>
  <c r="J1141" i="5" s="1" a="1"/>
  <c r="J1141" i="5" s="1"/>
  <c r="C1142" i="5"/>
  <c r="J1142" i="5" s="1" a="1"/>
  <c r="J1142" i="5" s="1"/>
  <c r="C1143" i="5"/>
  <c r="J1143" i="5" s="1" a="1"/>
  <c r="J1143" i="5" s="1"/>
  <c r="C1144" i="5"/>
  <c r="J1144" i="5" s="1" a="1"/>
  <c r="J1144" i="5" s="1"/>
  <c r="C1145" i="5"/>
  <c r="J1145" i="5" s="1" a="1"/>
  <c r="J1145" i="5" s="1"/>
  <c r="C1146" i="5"/>
  <c r="J1146" i="5" s="1" a="1"/>
  <c r="J1146" i="5" s="1"/>
  <c r="C1147" i="5"/>
  <c r="J1147" i="5" s="1" a="1"/>
  <c r="J1147" i="5" s="1"/>
  <c r="C1148" i="5"/>
  <c r="J1148" i="5" s="1" a="1"/>
  <c r="J1148" i="5" s="1"/>
  <c r="C1149" i="5"/>
  <c r="J1149" i="5" s="1" a="1"/>
  <c r="J1149" i="5" s="1"/>
  <c r="C1150" i="5"/>
  <c r="J1150" i="5" s="1" a="1"/>
  <c r="J1150" i="5" s="1"/>
  <c r="C1151" i="5"/>
  <c r="J1151" i="5" s="1" a="1"/>
  <c r="J1151" i="5" s="1"/>
  <c r="C1152" i="5"/>
  <c r="J1152" i="5" s="1" a="1"/>
  <c r="J1152" i="5" s="1"/>
  <c r="C1153" i="5"/>
  <c r="J1153" i="5" s="1" a="1"/>
  <c r="J1153" i="5" s="1"/>
  <c r="C1154" i="5"/>
  <c r="J1154" i="5" s="1" a="1"/>
  <c r="J1154" i="5" s="1"/>
  <c r="C1155" i="5"/>
  <c r="J1155" i="5" s="1" a="1"/>
  <c r="J1155" i="5" s="1"/>
  <c r="C1156" i="5"/>
  <c r="J1156" i="5" s="1" a="1"/>
  <c r="J1156" i="5" s="1"/>
  <c r="C1157" i="5"/>
  <c r="J1157" i="5" s="1" a="1"/>
  <c r="J1157" i="5" s="1"/>
  <c r="C1158" i="5"/>
  <c r="J1158" i="5" s="1" a="1"/>
  <c r="J1158" i="5" s="1"/>
  <c r="C1159" i="5"/>
  <c r="J1159" i="5" s="1" a="1"/>
  <c r="J1159" i="5" s="1"/>
  <c r="C1160" i="5"/>
  <c r="J1160" i="5" s="1" a="1"/>
  <c r="J1160" i="5" s="1"/>
  <c r="C1161" i="5"/>
  <c r="J1161" i="5" s="1" a="1"/>
  <c r="J1161" i="5" s="1"/>
  <c r="C1162" i="5"/>
  <c r="J1162" i="5" s="1" a="1"/>
  <c r="J1162" i="5" s="1"/>
  <c r="C1163" i="5"/>
  <c r="J1163" i="5" s="1" a="1"/>
  <c r="J1163" i="5" s="1"/>
  <c r="C1164" i="5"/>
  <c r="J1164" i="5" s="1" a="1"/>
  <c r="J1164" i="5" s="1"/>
  <c r="C1165" i="5"/>
  <c r="J1165" i="5" s="1" a="1"/>
  <c r="J1165" i="5" s="1"/>
  <c r="C1166" i="5"/>
  <c r="J1166" i="5" s="1" a="1"/>
  <c r="J1166" i="5" s="1"/>
  <c r="C1167" i="5"/>
  <c r="J1167" i="5" s="1" a="1"/>
  <c r="J1167" i="5" s="1"/>
  <c r="C1168" i="5"/>
  <c r="J1168" i="5" s="1" a="1"/>
  <c r="J1168" i="5" s="1"/>
  <c r="C1169" i="5"/>
  <c r="J1169" i="5" s="1" a="1"/>
  <c r="J1169" i="5" s="1"/>
  <c r="C1170" i="5"/>
  <c r="J1170" i="5" s="1" a="1"/>
  <c r="J1170" i="5" s="1"/>
  <c r="C1171" i="5"/>
  <c r="J1171" i="5" s="1" a="1"/>
  <c r="J1171" i="5" s="1"/>
  <c r="C1172" i="5"/>
  <c r="J1172" i="5" s="1" a="1"/>
  <c r="J1172" i="5" s="1"/>
  <c r="C1173" i="5"/>
  <c r="J1173" i="5" s="1" a="1"/>
  <c r="J1173" i="5" s="1"/>
  <c r="C1174" i="5"/>
  <c r="J1174" i="5" s="1" a="1"/>
  <c r="J1174" i="5" s="1"/>
  <c r="C1175" i="5"/>
  <c r="J1175" i="5" s="1" a="1"/>
  <c r="J1175" i="5" s="1"/>
  <c r="C1176" i="5"/>
  <c r="J1176" i="5" s="1" a="1"/>
  <c r="J1176" i="5" s="1"/>
  <c r="C1177" i="5"/>
  <c r="J1177" i="5" s="1" a="1"/>
  <c r="J1177" i="5" s="1"/>
  <c r="C1178" i="5"/>
  <c r="J1178" i="5" s="1" a="1"/>
  <c r="J1178" i="5" s="1"/>
  <c r="C1179" i="5"/>
  <c r="J1179" i="5" s="1" a="1"/>
  <c r="J1179" i="5" s="1"/>
  <c r="C1180" i="5"/>
  <c r="J1180" i="5" s="1" a="1"/>
  <c r="J1180" i="5" s="1"/>
  <c r="C1181" i="5"/>
  <c r="J1181" i="5" s="1" a="1"/>
  <c r="J1181" i="5" s="1"/>
  <c r="C1182" i="5"/>
  <c r="J1182" i="5" s="1" a="1"/>
  <c r="J1182" i="5" s="1"/>
  <c r="C1183" i="5"/>
  <c r="J1183" i="5" s="1" a="1"/>
  <c r="J1183" i="5" s="1"/>
  <c r="C1184" i="5"/>
  <c r="J1184" i="5" s="1" a="1"/>
  <c r="J1184" i="5" s="1"/>
  <c r="C1185" i="5"/>
  <c r="J1185" i="5" s="1" a="1"/>
  <c r="J1185" i="5" s="1"/>
  <c r="C1186" i="5"/>
  <c r="J1186" i="5" s="1" a="1"/>
  <c r="J1186" i="5" s="1"/>
  <c r="C1187" i="5"/>
  <c r="J1187" i="5" s="1" a="1"/>
  <c r="J1187" i="5" s="1"/>
  <c r="C1188" i="5"/>
  <c r="J1188" i="5" s="1" a="1"/>
  <c r="J1188" i="5" s="1"/>
  <c r="C1189" i="5"/>
  <c r="J1189" i="5" s="1" a="1"/>
  <c r="J1189" i="5" s="1"/>
  <c r="C1190" i="5"/>
  <c r="J1190" i="5" s="1" a="1"/>
  <c r="J1190" i="5" s="1"/>
  <c r="C1191" i="5"/>
  <c r="J1191" i="5" s="1" a="1"/>
  <c r="J1191" i="5" s="1"/>
  <c r="C1192" i="5"/>
  <c r="J1192" i="5" s="1" a="1"/>
  <c r="J1192" i="5" s="1"/>
  <c r="C1193" i="5"/>
  <c r="J1193" i="5" s="1" a="1"/>
  <c r="J1193" i="5" s="1"/>
  <c r="C1194" i="5"/>
  <c r="J1194" i="5" s="1" a="1"/>
  <c r="J1194" i="5" s="1"/>
  <c r="C1195" i="5"/>
  <c r="J1195" i="5" s="1" a="1"/>
  <c r="J1195" i="5" s="1"/>
  <c r="C1196" i="5"/>
  <c r="J1196" i="5" s="1" a="1"/>
  <c r="J1196" i="5" s="1"/>
  <c r="C1197" i="5"/>
  <c r="J1197" i="5" s="1" a="1"/>
  <c r="J1197" i="5" s="1"/>
  <c r="C1198" i="5"/>
  <c r="J1198" i="5" s="1" a="1"/>
  <c r="J1198" i="5" s="1"/>
  <c r="C1199" i="5"/>
  <c r="J1199" i="5" s="1" a="1"/>
  <c r="J1199" i="5" s="1"/>
  <c r="C1200" i="5"/>
  <c r="J1200" i="5" s="1" a="1"/>
  <c r="J1200" i="5" s="1"/>
  <c r="C1201" i="5"/>
  <c r="J1201" i="5" s="1" a="1"/>
  <c r="J1201" i="5" s="1"/>
  <c r="C1202" i="5"/>
  <c r="J1202" i="5" s="1" a="1"/>
  <c r="J1202" i="5" s="1"/>
  <c r="C1203" i="5"/>
  <c r="J1203" i="5" s="1" a="1"/>
  <c r="J1203" i="5" s="1"/>
  <c r="C1204" i="5"/>
  <c r="J1204" i="5" s="1" a="1"/>
  <c r="J1204" i="5" s="1"/>
  <c r="C1205" i="5"/>
  <c r="J1205" i="5" s="1" a="1"/>
  <c r="J1205" i="5" s="1"/>
  <c r="C1206" i="5"/>
  <c r="J1206" i="5" s="1" a="1"/>
  <c r="J1206" i="5" s="1"/>
  <c r="C1207" i="5"/>
  <c r="J1207" i="5" s="1" a="1"/>
  <c r="J1207" i="5" s="1"/>
  <c r="C1208" i="5"/>
  <c r="J1208" i="5" s="1" a="1"/>
  <c r="J1208" i="5" s="1"/>
  <c r="C1209" i="5"/>
  <c r="J1209" i="5" s="1" a="1"/>
  <c r="J1209" i="5" s="1"/>
  <c r="C1210" i="5"/>
  <c r="J1210" i="5" s="1" a="1"/>
  <c r="J1210" i="5" s="1"/>
  <c r="C1211" i="5"/>
  <c r="J1211" i="5" s="1" a="1"/>
  <c r="J1211" i="5" s="1"/>
  <c r="C1212" i="5"/>
  <c r="J1212" i="5" s="1" a="1"/>
  <c r="J1212" i="5" s="1"/>
  <c r="C1213" i="5"/>
  <c r="J1213" i="5" s="1" a="1"/>
  <c r="J1213" i="5" s="1"/>
  <c r="C1214" i="5"/>
  <c r="J1214" i="5" s="1" a="1"/>
  <c r="J1214" i="5" s="1"/>
  <c r="C1215" i="5"/>
  <c r="J1215" i="5" s="1" a="1"/>
  <c r="J1215" i="5" s="1"/>
  <c r="C1216" i="5"/>
  <c r="J1216" i="5" s="1" a="1"/>
  <c r="J1216" i="5" s="1"/>
  <c r="C1217" i="5"/>
  <c r="J1217" i="5" s="1" a="1"/>
  <c r="J1217" i="5" s="1"/>
  <c r="C1218" i="5"/>
  <c r="J1218" i="5" s="1" a="1"/>
  <c r="J1218" i="5" s="1"/>
  <c r="C1219" i="5"/>
  <c r="J1219" i="5" s="1" a="1"/>
  <c r="J1219" i="5" s="1"/>
  <c r="C1220" i="5"/>
  <c r="J1220" i="5" s="1" a="1"/>
  <c r="J1220" i="5" s="1"/>
  <c r="C1221" i="5"/>
  <c r="J1221" i="5" s="1" a="1"/>
  <c r="J1221" i="5" s="1"/>
  <c r="C1222" i="5"/>
  <c r="J1222" i="5" s="1" a="1"/>
  <c r="J1222" i="5" s="1"/>
  <c r="C1223" i="5"/>
  <c r="J1223" i="5" s="1" a="1"/>
  <c r="J1223" i="5" s="1"/>
  <c r="C1224" i="5"/>
  <c r="J1224" i="5" s="1" a="1"/>
  <c r="J1224" i="5" s="1"/>
  <c r="C1225" i="5"/>
  <c r="J1225" i="5" s="1" a="1"/>
  <c r="J1225" i="5" s="1"/>
  <c r="C1226" i="5"/>
  <c r="J1226" i="5" s="1" a="1"/>
  <c r="J1226" i="5" s="1"/>
  <c r="C1227" i="5"/>
  <c r="J1227" i="5" s="1" a="1"/>
  <c r="J1227" i="5" s="1"/>
  <c r="C1228" i="5"/>
  <c r="J1228" i="5" s="1" a="1"/>
  <c r="J1228" i="5" s="1"/>
  <c r="C1229" i="5"/>
  <c r="J1229" i="5" s="1" a="1"/>
  <c r="J1229" i="5" s="1"/>
  <c r="C1230" i="5"/>
  <c r="J1230" i="5" s="1" a="1"/>
  <c r="J1230" i="5" s="1"/>
  <c r="C1231" i="5"/>
  <c r="J1231" i="5" s="1" a="1"/>
  <c r="J1231" i="5" s="1"/>
  <c r="C1232" i="5"/>
  <c r="J1232" i="5" s="1" a="1"/>
  <c r="J1232" i="5" s="1"/>
  <c r="C1233" i="5"/>
  <c r="J1233" i="5" s="1" a="1"/>
  <c r="J1233" i="5" s="1"/>
  <c r="C1234" i="5"/>
  <c r="J1234" i="5" s="1" a="1"/>
  <c r="J1234" i="5" s="1"/>
  <c r="C1235" i="5"/>
  <c r="J1235" i="5" s="1" a="1"/>
  <c r="J1235" i="5" s="1"/>
  <c r="C1236" i="5"/>
  <c r="J1236" i="5" s="1" a="1"/>
  <c r="J1236" i="5" s="1"/>
  <c r="C1237" i="5"/>
  <c r="J1237" i="5" s="1" a="1"/>
  <c r="J1237" i="5" s="1"/>
  <c r="C1238" i="5"/>
  <c r="J1238" i="5" s="1" a="1"/>
  <c r="J1238" i="5" s="1"/>
  <c r="C1239" i="5"/>
  <c r="J1239" i="5" s="1" a="1"/>
  <c r="J1239" i="5" s="1"/>
  <c r="C1240" i="5"/>
  <c r="J1240" i="5" s="1" a="1"/>
  <c r="J1240" i="5" s="1"/>
  <c r="C1241" i="5"/>
  <c r="J1241" i="5" s="1" a="1"/>
  <c r="J1241" i="5" s="1"/>
  <c r="C1242" i="5"/>
  <c r="J1242" i="5" s="1" a="1"/>
  <c r="J1242" i="5" s="1"/>
  <c r="C1243" i="5"/>
  <c r="J1243" i="5" s="1" a="1"/>
  <c r="J1243" i="5" s="1"/>
  <c r="C1244" i="5"/>
  <c r="J1244" i="5" s="1" a="1"/>
  <c r="J1244" i="5" s="1"/>
  <c r="C1245" i="5"/>
  <c r="J1245" i="5" s="1" a="1"/>
  <c r="J1245" i="5" s="1"/>
  <c r="C1246" i="5"/>
  <c r="J1246" i="5" s="1" a="1"/>
  <c r="J1246" i="5" s="1"/>
  <c r="C1247" i="5"/>
  <c r="J1247" i="5" s="1" a="1"/>
  <c r="J1247" i="5" s="1"/>
  <c r="C1248" i="5"/>
  <c r="J1248" i="5" s="1" a="1"/>
  <c r="J1248" i="5" s="1"/>
  <c r="C1249" i="5"/>
  <c r="J1249" i="5" s="1" a="1"/>
  <c r="J1249" i="5" s="1"/>
  <c r="C1250" i="5"/>
  <c r="J1250" i="5" s="1" a="1"/>
  <c r="J1250" i="5" s="1"/>
  <c r="C1251" i="5"/>
  <c r="J1251" i="5" s="1" a="1"/>
  <c r="J1251" i="5" s="1"/>
  <c r="C1252" i="5"/>
  <c r="J1252" i="5" s="1" a="1"/>
  <c r="J1252" i="5" s="1"/>
  <c r="C1253" i="5"/>
  <c r="J1253" i="5" s="1" a="1"/>
  <c r="J1253" i="5" s="1"/>
  <c r="C1254" i="5"/>
  <c r="J1254" i="5" s="1" a="1"/>
  <c r="J1254" i="5" s="1"/>
  <c r="C1255" i="5"/>
  <c r="J1255" i="5" s="1" a="1"/>
  <c r="J1255" i="5" s="1"/>
  <c r="C1256" i="5"/>
  <c r="J1256" i="5" s="1" a="1"/>
  <c r="J1256" i="5" s="1"/>
  <c r="C1257" i="5"/>
  <c r="J1257" i="5" s="1" a="1"/>
  <c r="J1257" i="5" s="1"/>
  <c r="C1258" i="5"/>
  <c r="J1258" i="5" s="1" a="1"/>
  <c r="J1258" i="5" s="1"/>
  <c r="C1259" i="5"/>
  <c r="J1259" i="5" s="1" a="1"/>
  <c r="J1259" i="5" s="1"/>
  <c r="C1260" i="5"/>
  <c r="J1260" i="5" s="1" a="1"/>
  <c r="J1260" i="5" s="1"/>
  <c r="C1261" i="5"/>
  <c r="J1261" i="5" s="1" a="1"/>
  <c r="J1261" i="5" s="1"/>
  <c r="C1262" i="5"/>
  <c r="J1262" i="5" s="1" a="1"/>
  <c r="J1262" i="5" s="1"/>
  <c r="C1263" i="5"/>
  <c r="J1263" i="5" s="1" a="1"/>
  <c r="J1263" i="5" s="1"/>
  <c r="C1264" i="5"/>
  <c r="J1264" i="5" s="1" a="1"/>
  <c r="J1264" i="5" s="1"/>
  <c r="C1265" i="5"/>
  <c r="J1265" i="5" s="1" a="1"/>
  <c r="J1265" i="5" s="1"/>
  <c r="C1266" i="5"/>
  <c r="J1266" i="5" s="1" a="1"/>
  <c r="J1266" i="5" s="1"/>
  <c r="C1267" i="5"/>
  <c r="J1267" i="5" s="1" a="1"/>
  <c r="J1267" i="5" s="1"/>
  <c r="C1268" i="5"/>
  <c r="J1268" i="5" s="1" a="1"/>
  <c r="J1268" i="5" s="1"/>
  <c r="C1269" i="5"/>
  <c r="J1269" i="5" s="1" a="1"/>
  <c r="J1269" i="5" s="1"/>
  <c r="C1270" i="5"/>
  <c r="J1270" i="5" s="1" a="1"/>
  <c r="J1270" i="5" s="1"/>
  <c r="C1271" i="5"/>
  <c r="J1271" i="5" s="1" a="1"/>
  <c r="J1271" i="5" s="1"/>
  <c r="C1272" i="5"/>
  <c r="J1272" i="5" s="1" a="1"/>
  <c r="J1272" i="5" s="1"/>
  <c r="C1273" i="5"/>
  <c r="J1273" i="5" s="1" a="1"/>
  <c r="J1273" i="5" s="1"/>
  <c r="C1274" i="5"/>
  <c r="J1274" i="5" s="1" a="1"/>
  <c r="J1274" i="5" s="1"/>
  <c r="C1275" i="5"/>
  <c r="J1275" i="5" s="1" a="1"/>
  <c r="J1275" i="5" s="1"/>
  <c r="C1276" i="5"/>
  <c r="J1276" i="5" s="1" a="1"/>
  <c r="J1276" i="5" s="1"/>
  <c r="C1277" i="5"/>
  <c r="J1277" i="5" s="1" a="1"/>
  <c r="J1277" i="5" s="1"/>
  <c r="C1278" i="5"/>
  <c r="J1278" i="5" s="1" a="1"/>
  <c r="J1278" i="5" s="1"/>
  <c r="C1279" i="5"/>
  <c r="J1279" i="5" s="1" a="1"/>
  <c r="J1279" i="5" s="1"/>
  <c r="C1280" i="5"/>
  <c r="J1280" i="5" s="1" a="1"/>
  <c r="J1280" i="5" s="1"/>
  <c r="C1281" i="5"/>
  <c r="J1281" i="5" s="1" a="1"/>
  <c r="J1281" i="5" s="1"/>
  <c r="C1282" i="5"/>
  <c r="J1282" i="5" s="1" a="1"/>
  <c r="J1282" i="5" s="1"/>
  <c r="C1283" i="5"/>
  <c r="J1283" i="5" s="1" a="1"/>
  <c r="J1283" i="5" s="1"/>
  <c r="C1284" i="5"/>
  <c r="J1284" i="5" s="1" a="1"/>
  <c r="J1284" i="5" s="1"/>
  <c r="C1285" i="5"/>
  <c r="J1285" i="5" s="1" a="1"/>
  <c r="J1285" i="5" s="1"/>
  <c r="C1286" i="5"/>
  <c r="J1286" i="5" s="1" a="1"/>
  <c r="J1286" i="5" s="1"/>
  <c r="C1287" i="5"/>
  <c r="J1287" i="5" s="1" a="1"/>
  <c r="J1287" i="5" s="1"/>
  <c r="C1288" i="5"/>
  <c r="J1288" i="5" s="1" a="1"/>
  <c r="J1288" i="5" s="1"/>
  <c r="C1289" i="5"/>
  <c r="J1289" i="5" s="1" a="1"/>
  <c r="J1289" i="5" s="1"/>
  <c r="C1290" i="5"/>
  <c r="J1290" i="5" s="1" a="1"/>
  <c r="J1290" i="5" s="1"/>
  <c r="C1291" i="5"/>
  <c r="J1291" i="5" s="1" a="1"/>
  <c r="J1291" i="5" s="1"/>
  <c r="C1292" i="5"/>
  <c r="J1292" i="5" s="1" a="1"/>
  <c r="J1292" i="5" s="1"/>
  <c r="C1293" i="5"/>
  <c r="J1293" i="5" s="1" a="1"/>
  <c r="J1293" i="5" s="1"/>
  <c r="C1294" i="5"/>
  <c r="J1294" i="5" s="1" a="1"/>
  <c r="J1294" i="5" s="1"/>
  <c r="C1295" i="5"/>
  <c r="J1295" i="5" s="1" a="1"/>
  <c r="J1295" i="5" s="1"/>
  <c r="C1296" i="5"/>
  <c r="J1296" i="5" s="1" a="1"/>
  <c r="J1296" i="5" s="1"/>
  <c r="C1297" i="5"/>
  <c r="J1297" i="5" s="1" a="1"/>
  <c r="J1297" i="5" s="1"/>
  <c r="C1298" i="5"/>
  <c r="J1298" i="5" s="1" a="1"/>
  <c r="J1298" i="5" s="1"/>
  <c r="C1299" i="5"/>
  <c r="J1299" i="5" s="1" a="1"/>
  <c r="J1299" i="5" s="1"/>
  <c r="C1300" i="5"/>
  <c r="J1300" i="5" s="1" a="1"/>
  <c r="J1300" i="5" s="1"/>
  <c r="C1301" i="5"/>
  <c r="J1301" i="5" s="1" a="1"/>
  <c r="J1301" i="5" s="1"/>
  <c r="C1302" i="5"/>
  <c r="J1302" i="5" s="1" a="1"/>
  <c r="J1302" i="5" s="1"/>
  <c r="C1303" i="5"/>
  <c r="J1303" i="5" s="1" a="1"/>
  <c r="J1303" i="5" s="1"/>
  <c r="C1304" i="5"/>
  <c r="J1304" i="5" s="1" a="1"/>
  <c r="J1304" i="5" s="1"/>
  <c r="C1305" i="5"/>
  <c r="J1305" i="5" s="1" a="1"/>
  <c r="J1305" i="5" s="1"/>
  <c r="C1306" i="5"/>
  <c r="J1306" i="5" s="1" a="1"/>
  <c r="J1306" i="5" s="1"/>
  <c r="C1307" i="5"/>
  <c r="J1307" i="5" s="1" a="1"/>
  <c r="J1307" i="5" s="1"/>
  <c r="C1308" i="5"/>
  <c r="J1308" i="5" s="1" a="1"/>
  <c r="J1308" i="5" s="1"/>
  <c r="C1309" i="5"/>
  <c r="J1309" i="5" s="1" a="1"/>
  <c r="J1309" i="5" s="1"/>
  <c r="C1310" i="5"/>
  <c r="J1310" i="5" s="1" a="1"/>
  <c r="J1310" i="5" s="1"/>
  <c r="C1311" i="5"/>
  <c r="J1311" i="5" s="1" a="1"/>
  <c r="J1311" i="5" s="1"/>
  <c r="C1312" i="5"/>
  <c r="J1312" i="5" s="1" a="1"/>
  <c r="J1312" i="5" s="1"/>
  <c r="C1313" i="5"/>
  <c r="J1313" i="5" s="1" a="1"/>
  <c r="J1313" i="5" s="1"/>
  <c r="C1314" i="5"/>
  <c r="J1314" i="5" s="1" a="1"/>
  <c r="J1314" i="5" s="1"/>
  <c r="C1315" i="5"/>
  <c r="J1315" i="5" s="1" a="1"/>
  <c r="J1315" i="5" s="1"/>
  <c r="C1316" i="5"/>
  <c r="J1316" i="5" s="1" a="1"/>
  <c r="J1316" i="5" s="1"/>
  <c r="C1317" i="5"/>
  <c r="J1317" i="5" s="1" a="1"/>
  <c r="J1317" i="5" s="1"/>
  <c r="C1318" i="5"/>
  <c r="J1318" i="5" s="1" a="1"/>
  <c r="J1318" i="5" s="1"/>
  <c r="C1319" i="5"/>
  <c r="J1319" i="5" s="1" a="1"/>
  <c r="J1319" i="5" s="1"/>
  <c r="C1320" i="5"/>
  <c r="J1320" i="5" s="1" a="1"/>
  <c r="J1320" i="5" s="1"/>
  <c r="C1321" i="5"/>
  <c r="J1321" i="5" s="1" a="1"/>
  <c r="J1321" i="5" s="1"/>
  <c r="C1322" i="5"/>
  <c r="J1322" i="5" s="1" a="1"/>
  <c r="J1322" i="5" s="1"/>
  <c r="C1323" i="5"/>
  <c r="J1323" i="5" s="1" a="1"/>
  <c r="J1323" i="5" s="1"/>
  <c r="C1324" i="5"/>
  <c r="J1324" i="5" s="1" a="1"/>
  <c r="J1324" i="5" s="1"/>
  <c r="C1325" i="5"/>
  <c r="J1325" i="5" s="1" a="1"/>
  <c r="J1325" i="5" s="1"/>
  <c r="C1326" i="5"/>
  <c r="J1326" i="5" s="1" a="1"/>
  <c r="J1326" i="5" s="1"/>
  <c r="C1327" i="5"/>
  <c r="J1327" i="5" s="1" a="1"/>
  <c r="J1327" i="5" s="1"/>
  <c r="C1328" i="5"/>
  <c r="J1328" i="5" s="1" a="1"/>
  <c r="J1328" i="5" s="1"/>
  <c r="C1329" i="5"/>
  <c r="J1329" i="5" s="1" a="1"/>
  <c r="J1329" i="5" s="1"/>
  <c r="C1330" i="5"/>
  <c r="J1330" i="5" s="1" a="1"/>
  <c r="J1330" i="5" s="1"/>
  <c r="C1331" i="5"/>
  <c r="J1331" i="5" s="1" a="1"/>
  <c r="J1331" i="5" s="1"/>
  <c r="C1332" i="5"/>
  <c r="J1332" i="5" s="1" a="1"/>
  <c r="J1332" i="5" s="1"/>
  <c r="C1333" i="5"/>
  <c r="J1333" i="5" s="1" a="1"/>
  <c r="J1333" i="5" s="1"/>
  <c r="C1334" i="5"/>
  <c r="J1334" i="5" s="1" a="1"/>
  <c r="J1334" i="5" s="1"/>
  <c r="C1335" i="5"/>
  <c r="J1335" i="5" s="1" a="1"/>
  <c r="J1335" i="5" s="1"/>
  <c r="C1336" i="5"/>
  <c r="J1336" i="5" s="1" a="1"/>
  <c r="J1336" i="5" s="1"/>
  <c r="C1337" i="5"/>
  <c r="J1337" i="5" s="1" a="1"/>
  <c r="J1337" i="5" s="1"/>
  <c r="C1338" i="5"/>
  <c r="J1338" i="5" s="1" a="1"/>
  <c r="J1338" i="5" s="1"/>
  <c r="C1339" i="5"/>
  <c r="J1339" i="5" s="1" a="1"/>
  <c r="J1339" i="5" s="1"/>
  <c r="C1340" i="5"/>
  <c r="J1340" i="5" s="1" a="1"/>
  <c r="J1340" i="5" s="1"/>
  <c r="C1341" i="5"/>
  <c r="J1341" i="5" s="1" a="1"/>
  <c r="J1341" i="5" s="1"/>
  <c r="C1342" i="5"/>
  <c r="J1342" i="5" s="1" a="1"/>
  <c r="J1342" i="5" s="1"/>
  <c r="C1343" i="5"/>
  <c r="J1343" i="5" s="1" a="1"/>
  <c r="J1343" i="5" s="1"/>
  <c r="C1344" i="5"/>
  <c r="J1344" i="5" s="1" a="1"/>
  <c r="J1344" i="5" s="1"/>
  <c r="C1345" i="5"/>
  <c r="J1345" i="5" s="1" a="1"/>
  <c r="J1345" i="5" s="1"/>
  <c r="C1346" i="5"/>
  <c r="J1346" i="5" s="1" a="1"/>
  <c r="J1346" i="5" s="1"/>
  <c r="C1347" i="5"/>
  <c r="J1347" i="5" s="1" a="1"/>
  <c r="J1347" i="5" s="1"/>
  <c r="C1348" i="5"/>
  <c r="J1348" i="5" s="1" a="1"/>
  <c r="J1348" i="5" s="1"/>
  <c r="C1349" i="5"/>
  <c r="J1349" i="5" s="1" a="1"/>
  <c r="J1349" i="5" s="1"/>
  <c r="C1350" i="5"/>
  <c r="J1350" i="5" s="1" a="1"/>
  <c r="J1350" i="5" s="1"/>
  <c r="C1351" i="5"/>
  <c r="J1351" i="5" s="1" a="1"/>
  <c r="J1351" i="5" s="1"/>
  <c r="C1352" i="5"/>
  <c r="J1352" i="5" s="1" a="1"/>
  <c r="J1352" i="5" s="1"/>
  <c r="C1353" i="5"/>
  <c r="J1353" i="5" s="1" a="1"/>
  <c r="J1353" i="5" s="1"/>
  <c r="C1354" i="5"/>
  <c r="J1354" i="5" s="1" a="1"/>
  <c r="J1354" i="5" s="1"/>
  <c r="C1355" i="5"/>
  <c r="J1355" i="5" s="1" a="1"/>
  <c r="J1355" i="5" s="1"/>
  <c r="C1356" i="5"/>
  <c r="J1356" i="5" s="1" a="1"/>
  <c r="J1356" i="5" s="1"/>
  <c r="C1357" i="5"/>
  <c r="J1357" i="5" s="1" a="1"/>
  <c r="J1357" i="5" s="1"/>
  <c r="C1358" i="5"/>
  <c r="J1358" i="5" s="1" a="1"/>
  <c r="J1358" i="5" s="1"/>
  <c r="C1359" i="5"/>
  <c r="J1359" i="5" s="1" a="1"/>
  <c r="J1359" i="5" s="1"/>
  <c r="C1360" i="5"/>
  <c r="J1360" i="5" s="1" a="1"/>
  <c r="J1360" i="5" s="1"/>
  <c r="C1361" i="5"/>
  <c r="J1361" i="5" s="1" a="1"/>
  <c r="J1361" i="5" s="1"/>
  <c r="C1362" i="5"/>
  <c r="J1362" i="5" s="1" a="1"/>
  <c r="J1362" i="5" s="1"/>
  <c r="C1363" i="5"/>
  <c r="J1363" i="5" s="1" a="1"/>
  <c r="J1363" i="5" s="1"/>
  <c r="C1364" i="5"/>
  <c r="J1364" i="5" s="1" a="1"/>
  <c r="J1364" i="5" s="1"/>
  <c r="C1365" i="5"/>
  <c r="J1365" i="5" s="1" a="1"/>
  <c r="J1365" i="5" s="1"/>
  <c r="C1366" i="5"/>
  <c r="J1366" i="5" s="1" a="1"/>
  <c r="J1366" i="5" s="1"/>
  <c r="C1367" i="5"/>
  <c r="J1367" i="5" s="1" a="1"/>
  <c r="J1367" i="5" s="1"/>
  <c r="C1368" i="5"/>
  <c r="J1368" i="5" s="1" a="1"/>
  <c r="J1368" i="5" s="1"/>
  <c r="C1369" i="5"/>
  <c r="J1369" i="5" s="1" a="1"/>
  <c r="J1369" i="5" s="1"/>
  <c r="C1370" i="5"/>
  <c r="J1370" i="5" s="1" a="1"/>
  <c r="J1370" i="5" s="1"/>
  <c r="C1371" i="5"/>
  <c r="J1371" i="5" s="1" a="1"/>
  <c r="J1371" i="5" s="1"/>
  <c r="C1372" i="5"/>
  <c r="J1372" i="5" s="1" a="1"/>
  <c r="J1372" i="5" s="1"/>
  <c r="C1373" i="5"/>
  <c r="J1373" i="5" s="1" a="1"/>
  <c r="J1373" i="5" s="1"/>
  <c r="C1374" i="5"/>
  <c r="J1374" i="5" s="1" a="1"/>
  <c r="J1374" i="5" s="1"/>
  <c r="C1375" i="5"/>
  <c r="J1375" i="5" s="1" a="1"/>
  <c r="J1375" i="5" s="1"/>
  <c r="C1376" i="5"/>
  <c r="J1376" i="5" s="1" a="1"/>
  <c r="J1376" i="5" s="1"/>
  <c r="C1377" i="5"/>
  <c r="J1377" i="5" s="1" a="1"/>
  <c r="J1377" i="5" s="1"/>
  <c r="C1378" i="5"/>
  <c r="J1378" i="5" s="1" a="1"/>
  <c r="J1378" i="5" s="1"/>
  <c r="C1379" i="5"/>
  <c r="J1379" i="5" s="1" a="1"/>
  <c r="J1379" i="5" s="1"/>
  <c r="C1380" i="5"/>
  <c r="J1380" i="5" s="1" a="1"/>
  <c r="J1380" i="5" s="1"/>
  <c r="C1381" i="5"/>
  <c r="J1381" i="5" s="1" a="1"/>
  <c r="J1381" i="5" s="1"/>
  <c r="C1382" i="5"/>
  <c r="J1382" i="5" s="1" a="1"/>
  <c r="J1382" i="5" s="1"/>
  <c r="C1383" i="5"/>
  <c r="J1383" i="5" s="1" a="1"/>
  <c r="J1383" i="5" s="1"/>
  <c r="C1384" i="5"/>
  <c r="J1384" i="5" s="1" a="1"/>
  <c r="J1384" i="5" s="1"/>
  <c r="C1385" i="5"/>
  <c r="J1385" i="5" s="1" a="1"/>
  <c r="J1385" i="5" s="1"/>
  <c r="C1386" i="5"/>
  <c r="J1386" i="5" s="1" a="1"/>
  <c r="J1386" i="5" s="1"/>
  <c r="C1387" i="5"/>
  <c r="J1387" i="5" s="1" a="1"/>
  <c r="J1387" i="5" s="1"/>
  <c r="C1388" i="5"/>
  <c r="J1388" i="5" s="1" a="1"/>
  <c r="J1388" i="5" s="1"/>
  <c r="C1389" i="5"/>
  <c r="J1389" i="5" s="1" a="1"/>
  <c r="J1389" i="5" s="1"/>
  <c r="C1390" i="5"/>
  <c r="J1390" i="5" s="1" a="1"/>
  <c r="J1390" i="5" s="1"/>
  <c r="C1391" i="5"/>
  <c r="J1391" i="5" s="1" a="1"/>
  <c r="J1391" i="5" s="1"/>
  <c r="C1392" i="5"/>
  <c r="J1392" i="5" s="1" a="1"/>
  <c r="J1392" i="5" s="1"/>
  <c r="C1393" i="5"/>
  <c r="J1393" i="5" s="1" a="1"/>
  <c r="J1393" i="5" s="1"/>
  <c r="C1394" i="5"/>
  <c r="J1394" i="5" s="1" a="1"/>
  <c r="J1394" i="5" s="1"/>
  <c r="C1395" i="5"/>
  <c r="J1395" i="5" s="1" a="1"/>
  <c r="J1395" i="5" s="1"/>
  <c r="C1396" i="5"/>
  <c r="J1396" i="5" s="1" a="1"/>
  <c r="J1396" i="5" s="1"/>
  <c r="C1397" i="5"/>
  <c r="J1397" i="5" s="1" a="1"/>
  <c r="J1397" i="5" s="1"/>
  <c r="C1398" i="5"/>
  <c r="J1398" i="5" s="1" a="1"/>
  <c r="J1398" i="5" s="1"/>
  <c r="C1399" i="5"/>
  <c r="J1399" i="5" s="1" a="1"/>
  <c r="J1399" i="5" s="1"/>
  <c r="C1400" i="5"/>
  <c r="J1400" i="5" s="1" a="1"/>
  <c r="J1400" i="5" s="1"/>
  <c r="C1401" i="5"/>
  <c r="J1401" i="5" s="1" a="1"/>
  <c r="J1401" i="5" s="1"/>
  <c r="C1402" i="5"/>
  <c r="J1402" i="5" s="1" a="1"/>
  <c r="J1402" i="5" s="1"/>
  <c r="C1403" i="5"/>
  <c r="J1403" i="5" s="1" a="1"/>
  <c r="J1403" i="5" s="1"/>
  <c r="C1404" i="5"/>
  <c r="J1404" i="5" s="1" a="1"/>
  <c r="J1404" i="5" s="1"/>
  <c r="C1405" i="5"/>
  <c r="J1405" i="5" s="1" a="1"/>
  <c r="J1405" i="5" s="1"/>
  <c r="C1406" i="5"/>
  <c r="J1406" i="5" s="1" a="1"/>
  <c r="J1406" i="5" s="1"/>
  <c r="C1407" i="5"/>
  <c r="J1407" i="5" s="1" a="1"/>
  <c r="J1407" i="5" s="1"/>
  <c r="C1408" i="5"/>
  <c r="J1408" i="5" s="1" a="1"/>
  <c r="J1408" i="5" s="1"/>
  <c r="C1409" i="5"/>
  <c r="J1409" i="5" s="1" a="1"/>
  <c r="J1409" i="5" s="1"/>
  <c r="C1410" i="5"/>
  <c r="J1410" i="5" s="1" a="1"/>
  <c r="J1410" i="5" s="1"/>
  <c r="C1411" i="5"/>
  <c r="J1411" i="5" s="1" a="1"/>
  <c r="J1411" i="5" s="1"/>
  <c r="C1412" i="5"/>
  <c r="J1412" i="5" s="1" a="1"/>
  <c r="J1412" i="5" s="1"/>
  <c r="C1413" i="5"/>
  <c r="J1413" i="5" s="1" a="1"/>
  <c r="J1413" i="5" s="1"/>
  <c r="C1414" i="5"/>
  <c r="J1414" i="5" s="1" a="1"/>
  <c r="J1414" i="5" s="1"/>
  <c r="C1415" i="5"/>
  <c r="J1415" i="5" s="1" a="1"/>
  <c r="J1415" i="5" s="1"/>
  <c r="C1416" i="5"/>
  <c r="J1416" i="5" s="1" a="1"/>
  <c r="J1416" i="5" s="1"/>
  <c r="C1417" i="5"/>
  <c r="J1417" i="5" s="1" a="1"/>
  <c r="J1417" i="5" s="1"/>
  <c r="C1418" i="5"/>
  <c r="J1418" i="5" s="1" a="1"/>
  <c r="J1418" i="5" s="1"/>
  <c r="C1419" i="5"/>
  <c r="J1419" i="5" s="1" a="1"/>
  <c r="J1419" i="5" s="1"/>
  <c r="C1420" i="5"/>
  <c r="J1420" i="5" s="1" a="1"/>
  <c r="J1420" i="5" s="1"/>
  <c r="C1421" i="5"/>
  <c r="J1421" i="5" s="1" a="1"/>
  <c r="J1421" i="5" s="1"/>
  <c r="C1422" i="5"/>
  <c r="J1422" i="5" s="1" a="1"/>
  <c r="J1422" i="5" s="1"/>
  <c r="C1423" i="5"/>
  <c r="J1423" i="5" s="1" a="1"/>
  <c r="J1423" i="5" s="1"/>
  <c r="C1424" i="5"/>
  <c r="J1424" i="5" s="1" a="1"/>
  <c r="J1424" i="5" s="1"/>
  <c r="C1425" i="5"/>
  <c r="J1425" i="5" s="1" a="1"/>
  <c r="J1425" i="5" s="1"/>
  <c r="C1426" i="5"/>
  <c r="J1426" i="5" s="1" a="1"/>
  <c r="J1426" i="5" s="1"/>
  <c r="C1427" i="5"/>
  <c r="J1427" i="5" s="1" a="1"/>
  <c r="J1427" i="5" s="1"/>
  <c r="C1428" i="5"/>
  <c r="J1428" i="5" s="1" a="1"/>
  <c r="J1428" i="5" s="1"/>
  <c r="C1429" i="5"/>
  <c r="J1429" i="5" s="1" a="1"/>
  <c r="J1429" i="5" s="1"/>
  <c r="C1430" i="5"/>
  <c r="J1430" i="5" s="1" a="1"/>
  <c r="J1430" i="5" s="1"/>
  <c r="C1431" i="5"/>
  <c r="J1431" i="5" s="1" a="1"/>
  <c r="J1431" i="5" s="1"/>
  <c r="C1432" i="5"/>
  <c r="J1432" i="5" s="1" a="1"/>
  <c r="J1432" i="5" s="1"/>
  <c r="C1433" i="5"/>
  <c r="J1433" i="5" s="1" a="1"/>
  <c r="J1433" i="5" s="1"/>
  <c r="C1434" i="5"/>
  <c r="J1434" i="5" s="1" a="1"/>
  <c r="J1434" i="5" s="1"/>
  <c r="C1435" i="5"/>
  <c r="J1435" i="5" s="1" a="1"/>
  <c r="J1435" i="5" s="1"/>
  <c r="C1436" i="5"/>
  <c r="J1436" i="5" s="1" a="1"/>
  <c r="J1436" i="5" s="1"/>
  <c r="C1437" i="5"/>
  <c r="J1437" i="5" s="1" a="1"/>
  <c r="J1437" i="5" s="1"/>
  <c r="C1438" i="5"/>
  <c r="J1438" i="5" s="1" a="1"/>
  <c r="J1438" i="5" s="1"/>
  <c r="C1439" i="5"/>
  <c r="J1439" i="5" s="1" a="1"/>
  <c r="J1439" i="5" s="1"/>
  <c r="C1440" i="5"/>
  <c r="J1440" i="5" s="1" a="1"/>
  <c r="J1440" i="5" s="1"/>
  <c r="C1441" i="5"/>
  <c r="J1441" i="5" s="1" a="1"/>
  <c r="J1441" i="5" s="1"/>
  <c r="C1442" i="5"/>
  <c r="J1442" i="5" s="1" a="1"/>
  <c r="J1442" i="5" s="1"/>
  <c r="C1443" i="5"/>
  <c r="J1443" i="5" s="1" a="1"/>
  <c r="J1443" i="5" s="1"/>
  <c r="C1444" i="5"/>
  <c r="J1444" i="5" s="1" a="1"/>
  <c r="J1444" i="5" s="1"/>
  <c r="C1445" i="5"/>
  <c r="J1445" i="5" s="1" a="1"/>
  <c r="J1445" i="5" s="1"/>
  <c r="C1446" i="5"/>
  <c r="J1446" i="5" s="1" a="1"/>
  <c r="J1446" i="5" s="1"/>
  <c r="C1447" i="5"/>
  <c r="J1447" i="5" s="1" a="1"/>
  <c r="J1447" i="5" s="1"/>
  <c r="C1448" i="5"/>
  <c r="J1448" i="5" s="1" a="1"/>
  <c r="J1448" i="5" s="1"/>
  <c r="C1449" i="5"/>
  <c r="J1449" i="5" s="1" a="1"/>
  <c r="J1449" i="5" s="1"/>
  <c r="C1450" i="5"/>
  <c r="J1450" i="5" s="1" a="1"/>
  <c r="J1450" i="5" s="1"/>
  <c r="C1451" i="5"/>
  <c r="J1451" i="5" s="1" a="1"/>
  <c r="J1451" i="5" s="1"/>
  <c r="C1452" i="5"/>
  <c r="J1452" i="5" s="1" a="1"/>
  <c r="J1452" i="5" s="1"/>
  <c r="C1453" i="5"/>
  <c r="J1453" i="5" s="1" a="1"/>
  <c r="J1453" i="5" s="1"/>
  <c r="C1454" i="5"/>
  <c r="J1454" i="5" s="1" a="1"/>
  <c r="J1454" i="5" s="1"/>
  <c r="C1455" i="5"/>
  <c r="J1455" i="5" s="1" a="1"/>
  <c r="J1455" i="5" s="1"/>
  <c r="C1456" i="5"/>
  <c r="J1456" i="5" s="1" a="1"/>
  <c r="J1456" i="5" s="1"/>
  <c r="C1457" i="5"/>
  <c r="J1457" i="5" s="1" a="1"/>
  <c r="J1457" i="5" s="1"/>
  <c r="C1458" i="5"/>
  <c r="J1458" i="5" s="1" a="1"/>
  <c r="J1458" i="5" s="1"/>
  <c r="C1459" i="5"/>
  <c r="J1459" i="5" s="1" a="1"/>
  <c r="J1459" i="5" s="1"/>
  <c r="C1460" i="5"/>
  <c r="J1460" i="5" s="1" a="1"/>
  <c r="J1460" i="5" s="1"/>
  <c r="C1461" i="5"/>
  <c r="J1461" i="5" s="1" a="1"/>
  <c r="J1461" i="5" s="1"/>
  <c r="C1462" i="5"/>
  <c r="J1462" i="5" s="1" a="1"/>
  <c r="J1462" i="5" s="1"/>
  <c r="C1463" i="5"/>
  <c r="J1463" i="5" s="1" a="1"/>
  <c r="J1463" i="5" s="1"/>
  <c r="C1464" i="5"/>
  <c r="J1464" i="5" s="1" a="1"/>
  <c r="J1464" i="5" s="1"/>
  <c r="C1465" i="5"/>
  <c r="J1465" i="5" s="1" a="1"/>
  <c r="J1465" i="5" s="1"/>
  <c r="C1466" i="5"/>
  <c r="J1466" i="5" s="1" a="1"/>
  <c r="J1466" i="5" s="1"/>
  <c r="C1467" i="5"/>
  <c r="J1467" i="5" s="1" a="1"/>
  <c r="J1467" i="5" s="1"/>
  <c r="C1468" i="5"/>
  <c r="J1468" i="5" s="1" a="1"/>
  <c r="J1468" i="5" s="1"/>
  <c r="C1469" i="5"/>
  <c r="J1469" i="5" s="1" a="1"/>
  <c r="J1469" i="5" s="1"/>
  <c r="C1470" i="5"/>
  <c r="J1470" i="5" s="1" a="1"/>
  <c r="J1470" i="5" s="1"/>
  <c r="C1471" i="5"/>
  <c r="J1471" i="5" s="1" a="1"/>
  <c r="J1471" i="5" s="1"/>
  <c r="C1472" i="5"/>
  <c r="J1472" i="5" s="1" a="1"/>
  <c r="J1472" i="5" s="1"/>
  <c r="C1473" i="5"/>
  <c r="J1473" i="5" s="1" a="1"/>
  <c r="J1473" i="5" s="1"/>
  <c r="C1474" i="5"/>
  <c r="J1474" i="5" s="1" a="1"/>
  <c r="J1474" i="5" s="1"/>
  <c r="C1475" i="5"/>
  <c r="J1475" i="5" s="1" a="1"/>
  <c r="J1475" i="5" s="1"/>
  <c r="C1476" i="5"/>
  <c r="J1476" i="5" s="1" a="1"/>
  <c r="J1476" i="5" s="1"/>
  <c r="C1477" i="5"/>
  <c r="J1477" i="5" s="1" a="1"/>
  <c r="J1477" i="5" s="1"/>
  <c r="C1478" i="5"/>
  <c r="J1478" i="5" s="1" a="1"/>
  <c r="J1478" i="5" s="1"/>
  <c r="C1479" i="5"/>
  <c r="J1479" i="5" s="1" a="1"/>
  <c r="J1479" i="5" s="1"/>
  <c r="C1480" i="5"/>
  <c r="J1480" i="5" s="1" a="1"/>
  <c r="J1480" i="5" s="1"/>
  <c r="C1481" i="5"/>
  <c r="J1481" i="5" s="1" a="1"/>
  <c r="J1481" i="5" s="1"/>
  <c r="C1482" i="5"/>
  <c r="J1482" i="5" s="1" a="1"/>
  <c r="J1482" i="5" s="1"/>
  <c r="C1483" i="5"/>
  <c r="J1483" i="5" s="1" a="1"/>
  <c r="J1483" i="5" s="1"/>
  <c r="C1484" i="5"/>
  <c r="J1484" i="5" s="1" a="1"/>
  <c r="J1484" i="5" s="1"/>
  <c r="C1485" i="5"/>
  <c r="J1485" i="5" s="1" a="1"/>
  <c r="J1485" i="5" s="1"/>
  <c r="C1486" i="5"/>
  <c r="J1486" i="5" s="1" a="1"/>
  <c r="J1486" i="5" s="1"/>
  <c r="C1487" i="5"/>
  <c r="J1487" i="5" s="1" a="1"/>
  <c r="J1487" i="5" s="1"/>
  <c r="C1488" i="5"/>
  <c r="J1488" i="5" s="1" a="1"/>
  <c r="J1488" i="5" s="1"/>
  <c r="C1489" i="5"/>
  <c r="J1489" i="5" s="1" a="1"/>
  <c r="J1489" i="5" s="1"/>
  <c r="C1490" i="5"/>
  <c r="J1490" i="5" s="1" a="1"/>
  <c r="J1490" i="5" s="1"/>
  <c r="C1491" i="5"/>
  <c r="J1491" i="5" s="1" a="1"/>
  <c r="J1491" i="5" s="1"/>
  <c r="C1492" i="5"/>
  <c r="J1492" i="5" s="1" a="1"/>
  <c r="J1492" i="5" s="1"/>
  <c r="C1493" i="5"/>
  <c r="J1493" i="5" s="1" a="1"/>
  <c r="J1493" i="5" s="1"/>
  <c r="C1494" i="5"/>
  <c r="J1494" i="5" s="1" a="1"/>
  <c r="J1494" i="5" s="1"/>
  <c r="C1495" i="5"/>
  <c r="J1495" i="5" s="1" a="1"/>
  <c r="J1495" i="5" s="1"/>
  <c r="C1496" i="5"/>
  <c r="J1496" i="5" s="1" a="1"/>
  <c r="J1496" i="5" s="1"/>
  <c r="C1497" i="5"/>
  <c r="J1497" i="5" s="1" a="1"/>
  <c r="J1497" i="5" s="1"/>
  <c r="C1498" i="5"/>
  <c r="J1498" i="5" s="1" a="1"/>
  <c r="J1498" i="5" s="1"/>
  <c r="C1499" i="5"/>
  <c r="J1499" i="5" s="1" a="1"/>
  <c r="J1499" i="5" s="1"/>
  <c r="C1500" i="5"/>
  <c r="J1500" i="5" s="1" a="1"/>
  <c r="J1500" i="5" s="1"/>
  <c r="C1501" i="5"/>
  <c r="J1501" i="5" s="1" a="1"/>
  <c r="J1501" i="5" s="1"/>
  <c r="C1502" i="5"/>
  <c r="J1502" i="5" s="1" a="1"/>
  <c r="J1502" i="5" s="1"/>
  <c r="C1503" i="5"/>
  <c r="J1503" i="5" s="1" a="1"/>
  <c r="J1503" i="5" s="1"/>
  <c r="C1504" i="5"/>
  <c r="J1504" i="5" s="1" a="1"/>
  <c r="J1504" i="5" s="1"/>
  <c r="C1505" i="5"/>
  <c r="J1505" i="5" s="1" a="1"/>
  <c r="J1505" i="5" s="1"/>
  <c r="C1506" i="5"/>
  <c r="J1506" i="5" s="1" a="1"/>
  <c r="J1506" i="5" s="1"/>
  <c r="C1507" i="5"/>
  <c r="J1507" i="5" s="1" a="1"/>
  <c r="J1507" i="5" s="1"/>
  <c r="C1508" i="5"/>
  <c r="J1508" i="5" s="1" a="1"/>
  <c r="J1508" i="5" s="1"/>
  <c r="C1509" i="5"/>
  <c r="J1509" i="5" s="1" a="1"/>
  <c r="J1509" i="5" s="1"/>
  <c r="C1510" i="5"/>
  <c r="J1510" i="5" s="1" a="1"/>
  <c r="J1510" i="5" s="1"/>
  <c r="C1511" i="5"/>
  <c r="J1511" i="5" s="1" a="1"/>
  <c r="J1511" i="5" s="1"/>
  <c r="C1512" i="5"/>
  <c r="J1512" i="5" s="1" a="1"/>
  <c r="J1512" i="5" s="1"/>
  <c r="C1513" i="5"/>
  <c r="J1513" i="5" s="1" a="1"/>
  <c r="J1513" i="5" s="1"/>
  <c r="C1514" i="5"/>
  <c r="J1514" i="5" s="1" a="1"/>
  <c r="J1514" i="5" s="1"/>
  <c r="C1515" i="5"/>
  <c r="J1515" i="5" s="1" a="1"/>
  <c r="J1515" i="5" s="1"/>
  <c r="C1516" i="5"/>
  <c r="J1516" i="5" s="1" a="1"/>
  <c r="J1516" i="5" s="1"/>
  <c r="C1517" i="5"/>
  <c r="J1517" i="5" s="1" a="1"/>
  <c r="J1517" i="5" s="1"/>
  <c r="C1518" i="5"/>
  <c r="J1518" i="5" s="1" a="1"/>
  <c r="J1518" i="5" s="1"/>
  <c r="C1519" i="5"/>
  <c r="J1519" i="5" s="1" a="1"/>
  <c r="J1519" i="5" s="1"/>
  <c r="C1520" i="5"/>
  <c r="J1520" i="5" s="1" a="1"/>
  <c r="J1520" i="5" s="1"/>
  <c r="C1521" i="5"/>
  <c r="J1521" i="5" s="1" a="1"/>
  <c r="J1521" i="5" s="1"/>
  <c r="C1522" i="5"/>
  <c r="J1522" i="5" s="1" a="1"/>
  <c r="J1522" i="5" s="1"/>
  <c r="C1523" i="5"/>
  <c r="J1523" i="5" s="1" a="1"/>
  <c r="J1523" i="5" s="1"/>
  <c r="C1524" i="5"/>
  <c r="J1524" i="5" s="1" a="1"/>
  <c r="J1524" i="5" s="1"/>
  <c r="C1525" i="5"/>
  <c r="J1525" i="5" s="1" a="1"/>
  <c r="J1525" i="5" s="1"/>
  <c r="C1526" i="5"/>
  <c r="J1526" i="5" s="1" a="1"/>
  <c r="J1526" i="5" s="1"/>
  <c r="C1527" i="5"/>
  <c r="J1527" i="5" s="1" a="1"/>
  <c r="J1527" i="5" s="1"/>
  <c r="C1528" i="5"/>
  <c r="J1528" i="5" s="1" a="1"/>
  <c r="J1528" i="5" s="1"/>
  <c r="C1529" i="5"/>
  <c r="J1529" i="5" s="1" a="1"/>
  <c r="J1529" i="5" s="1"/>
  <c r="C1530" i="5"/>
  <c r="J1530" i="5" s="1" a="1"/>
  <c r="J1530" i="5" s="1"/>
  <c r="C1531" i="5"/>
  <c r="J1531" i="5" s="1" a="1"/>
  <c r="J1531" i="5" s="1"/>
  <c r="C1532" i="5"/>
  <c r="J1532" i="5" s="1" a="1"/>
  <c r="J1532" i="5" s="1"/>
  <c r="C1533" i="5"/>
  <c r="J1533" i="5" s="1" a="1"/>
  <c r="J1533" i="5" s="1"/>
  <c r="C1534" i="5"/>
  <c r="J1534" i="5" s="1" a="1"/>
  <c r="J1534" i="5" s="1"/>
  <c r="C1535" i="5"/>
  <c r="J1535" i="5" s="1" a="1"/>
  <c r="J1535" i="5" s="1"/>
  <c r="C1536" i="5"/>
  <c r="J1536" i="5" s="1" a="1"/>
  <c r="J1536" i="5" s="1"/>
  <c r="C1537" i="5"/>
  <c r="J1537" i="5" s="1" a="1"/>
  <c r="J1537" i="5" s="1"/>
  <c r="C1538" i="5"/>
  <c r="J1538" i="5" s="1" a="1"/>
  <c r="J1538" i="5" s="1"/>
  <c r="C1539" i="5"/>
  <c r="J1539" i="5" s="1" a="1"/>
  <c r="J1539" i="5" s="1"/>
  <c r="C1540" i="5"/>
  <c r="J1540" i="5" s="1" a="1"/>
  <c r="J1540" i="5" s="1"/>
  <c r="C1541" i="5"/>
  <c r="J1541" i="5" s="1" a="1"/>
  <c r="J1541" i="5" s="1"/>
  <c r="C1542" i="5"/>
  <c r="J1542" i="5" s="1" a="1"/>
  <c r="J1542" i="5" s="1"/>
  <c r="C1543" i="5"/>
  <c r="J1543" i="5" s="1" a="1"/>
  <c r="J1543" i="5" s="1"/>
  <c r="C1544" i="5"/>
  <c r="J1544" i="5" s="1" a="1"/>
  <c r="J1544" i="5" s="1"/>
  <c r="C1545" i="5"/>
  <c r="J1545" i="5" s="1" a="1"/>
  <c r="J1545" i="5" s="1"/>
  <c r="C1546" i="5"/>
  <c r="J1546" i="5" s="1" a="1"/>
  <c r="J1546" i="5" s="1"/>
  <c r="C1547" i="5"/>
  <c r="J1547" i="5" s="1" a="1"/>
  <c r="J1547" i="5" s="1"/>
  <c r="C1548" i="5"/>
  <c r="J1548" i="5" s="1" a="1"/>
  <c r="J1548" i="5" s="1"/>
  <c r="C1549" i="5"/>
  <c r="J1549" i="5" s="1" a="1"/>
  <c r="J1549" i="5" s="1"/>
  <c r="C1550" i="5"/>
  <c r="J1550" i="5" s="1" a="1"/>
  <c r="J1550" i="5" s="1"/>
  <c r="C1551" i="5"/>
  <c r="J1551" i="5" s="1" a="1"/>
  <c r="J1551" i="5" s="1"/>
  <c r="C1552" i="5"/>
  <c r="J1552" i="5" s="1" a="1"/>
  <c r="J1552" i="5" s="1"/>
  <c r="C1553" i="5"/>
  <c r="J1553" i="5" s="1" a="1"/>
  <c r="J1553" i="5" s="1"/>
  <c r="C1554" i="5"/>
  <c r="J1554" i="5" s="1" a="1"/>
  <c r="J1554" i="5" s="1"/>
  <c r="C1555" i="5"/>
  <c r="J1555" i="5" s="1" a="1"/>
  <c r="J1555" i="5" s="1"/>
  <c r="C1556" i="5"/>
  <c r="J1556" i="5" s="1" a="1"/>
  <c r="J1556" i="5" s="1"/>
  <c r="C1557" i="5"/>
  <c r="J1557" i="5" s="1" a="1"/>
  <c r="J1557" i="5" s="1"/>
  <c r="C1558" i="5"/>
  <c r="J1558" i="5" s="1" a="1"/>
  <c r="J1558" i="5" s="1"/>
  <c r="C1559" i="5"/>
  <c r="J1559" i="5" s="1" a="1"/>
  <c r="J1559" i="5" s="1"/>
  <c r="C1560" i="5"/>
  <c r="J1560" i="5" s="1" a="1"/>
  <c r="J1560" i="5" s="1"/>
  <c r="C1561" i="5"/>
  <c r="J1561" i="5" s="1" a="1"/>
  <c r="J1561" i="5" s="1"/>
  <c r="C1562" i="5"/>
  <c r="J1562" i="5" s="1" a="1"/>
  <c r="J1562" i="5" s="1"/>
  <c r="C1563" i="5"/>
  <c r="J1563" i="5" s="1" a="1"/>
  <c r="J1563" i="5" s="1"/>
  <c r="C1564" i="5"/>
  <c r="J1564" i="5" s="1" a="1"/>
  <c r="J1564" i="5" s="1"/>
  <c r="C1565" i="5"/>
  <c r="J1565" i="5" s="1" a="1"/>
  <c r="J1565" i="5" s="1"/>
  <c r="C1566" i="5"/>
  <c r="J1566" i="5" s="1" a="1"/>
  <c r="J1566" i="5" s="1"/>
  <c r="C1567" i="5"/>
  <c r="J1567" i="5" s="1" a="1"/>
  <c r="J1567" i="5" s="1"/>
  <c r="C1568" i="5"/>
  <c r="J1568" i="5" s="1" a="1"/>
  <c r="J1568" i="5" s="1"/>
  <c r="C1569" i="5"/>
  <c r="J1569" i="5" s="1" a="1"/>
  <c r="J1569" i="5" s="1"/>
  <c r="C1570" i="5"/>
  <c r="J1570" i="5" s="1" a="1"/>
  <c r="J1570" i="5" s="1"/>
  <c r="C1571" i="5"/>
  <c r="J1571" i="5" s="1" a="1"/>
  <c r="J1571" i="5" s="1"/>
  <c r="C1572" i="5"/>
  <c r="J1572" i="5" s="1" a="1"/>
  <c r="J1572" i="5" s="1"/>
  <c r="C1573" i="5"/>
  <c r="J1573" i="5" s="1" a="1"/>
  <c r="J1573" i="5" s="1"/>
  <c r="C1574" i="5"/>
  <c r="J1574" i="5" s="1" a="1"/>
  <c r="J1574" i="5" s="1"/>
  <c r="C1575" i="5"/>
  <c r="J1575" i="5" s="1" a="1"/>
  <c r="J1575" i="5" s="1"/>
  <c r="C1576" i="5"/>
  <c r="J1576" i="5" s="1" a="1"/>
  <c r="J1576" i="5" s="1"/>
  <c r="C1577" i="5"/>
  <c r="J1577" i="5" s="1" a="1"/>
  <c r="J1577" i="5" s="1"/>
  <c r="C1578" i="5"/>
  <c r="J1578" i="5" s="1" a="1"/>
  <c r="J1578" i="5" s="1"/>
  <c r="C1579" i="5"/>
  <c r="J1579" i="5" s="1" a="1"/>
  <c r="J1579" i="5" s="1"/>
  <c r="C1580" i="5"/>
  <c r="J1580" i="5" s="1" a="1"/>
  <c r="J1580" i="5" s="1"/>
  <c r="C1581" i="5"/>
  <c r="J1581" i="5" s="1" a="1"/>
  <c r="J1581" i="5" s="1"/>
  <c r="C1582" i="5"/>
  <c r="J1582" i="5" s="1" a="1"/>
  <c r="J1582" i="5" s="1"/>
  <c r="C1583" i="5"/>
  <c r="J1583" i="5" s="1" a="1"/>
  <c r="J1583" i="5" s="1"/>
  <c r="C1584" i="5"/>
  <c r="J1584" i="5" s="1" a="1"/>
  <c r="J1584" i="5" s="1"/>
  <c r="C1585" i="5"/>
  <c r="J1585" i="5" s="1" a="1"/>
  <c r="J1585" i="5" s="1"/>
  <c r="C1586" i="5"/>
  <c r="J1586" i="5" s="1" a="1"/>
  <c r="J1586" i="5" s="1"/>
  <c r="C1587" i="5"/>
  <c r="J1587" i="5" s="1" a="1"/>
  <c r="J1587" i="5" s="1"/>
  <c r="C1588" i="5"/>
  <c r="J1588" i="5" s="1" a="1"/>
  <c r="J1588" i="5" s="1"/>
  <c r="C1589" i="5"/>
  <c r="J1589" i="5" s="1" a="1"/>
  <c r="J1589" i="5" s="1"/>
  <c r="C1590" i="5"/>
  <c r="J1590" i="5" s="1" a="1"/>
  <c r="J1590" i="5" s="1"/>
  <c r="C1591" i="5"/>
  <c r="J1591" i="5" s="1" a="1"/>
  <c r="J1591" i="5" s="1"/>
  <c r="C1592" i="5"/>
  <c r="J1592" i="5" s="1" a="1"/>
  <c r="J1592" i="5" s="1"/>
  <c r="C1593" i="5"/>
  <c r="J1593" i="5" s="1" a="1"/>
  <c r="J1593" i="5" s="1"/>
  <c r="C1594" i="5"/>
  <c r="J1594" i="5" s="1" a="1"/>
  <c r="J1594" i="5" s="1"/>
  <c r="C1595" i="5"/>
  <c r="J1595" i="5" s="1" a="1"/>
  <c r="J1595" i="5" s="1"/>
  <c r="C1596" i="5"/>
  <c r="J1596" i="5" s="1" a="1"/>
  <c r="J1596" i="5" s="1"/>
  <c r="C1597" i="5"/>
  <c r="J1597" i="5" s="1" a="1"/>
  <c r="J1597" i="5" s="1"/>
  <c r="C1598" i="5"/>
  <c r="J1598" i="5" s="1" a="1"/>
  <c r="J1598" i="5" s="1"/>
  <c r="C1599" i="5"/>
  <c r="J1599" i="5" s="1" a="1"/>
  <c r="J1599" i="5" s="1"/>
  <c r="C1600" i="5"/>
  <c r="J1600" i="5" s="1" a="1"/>
  <c r="J1600" i="5" s="1"/>
  <c r="C1601" i="5"/>
  <c r="J1601" i="5" s="1" a="1"/>
  <c r="J1601" i="5" s="1"/>
  <c r="C1602" i="5"/>
  <c r="J1602" i="5" s="1" a="1"/>
  <c r="J1602" i="5" s="1"/>
  <c r="C1603" i="5"/>
  <c r="J1603" i="5" s="1" a="1"/>
  <c r="J1603" i="5" s="1"/>
  <c r="C1604" i="5"/>
  <c r="J1604" i="5" s="1" a="1"/>
  <c r="J1604" i="5" s="1"/>
  <c r="C1605" i="5"/>
  <c r="J1605" i="5" s="1" a="1"/>
  <c r="J1605" i="5" s="1"/>
  <c r="C1606" i="5"/>
  <c r="J1606" i="5" s="1" a="1"/>
  <c r="J1606" i="5" s="1"/>
  <c r="C1607" i="5"/>
  <c r="J1607" i="5" s="1" a="1"/>
  <c r="J1607" i="5" s="1"/>
  <c r="C1608" i="5"/>
  <c r="J1608" i="5" s="1" a="1"/>
  <c r="J1608" i="5" s="1"/>
  <c r="C1609" i="5"/>
  <c r="J1609" i="5" s="1" a="1"/>
  <c r="J1609" i="5" s="1"/>
  <c r="C1610" i="5"/>
  <c r="J1610" i="5" s="1" a="1"/>
  <c r="J1610" i="5" s="1"/>
  <c r="C1611" i="5"/>
  <c r="J1611" i="5" s="1" a="1"/>
  <c r="J1611" i="5" s="1"/>
  <c r="C1612" i="5"/>
  <c r="J1612" i="5" s="1" a="1"/>
  <c r="J1612" i="5" s="1"/>
  <c r="C1613" i="5"/>
  <c r="J1613" i="5" s="1" a="1"/>
  <c r="J1613" i="5" s="1"/>
  <c r="C1614" i="5"/>
  <c r="J1614" i="5" s="1" a="1"/>
  <c r="J1614" i="5" s="1"/>
  <c r="C1615" i="5"/>
  <c r="J1615" i="5" s="1" a="1"/>
  <c r="J1615" i="5" s="1"/>
  <c r="C1616" i="5"/>
  <c r="J1616" i="5" s="1" a="1"/>
  <c r="J1616" i="5" s="1"/>
  <c r="C1617" i="5"/>
  <c r="J1617" i="5" s="1" a="1"/>
  <c r="J1617" i="5" s="1"/>
  <c r="C1618" i="5"/>
  <c r="J1618" i="5" s="1" a="1"/>
  <c r="J1618" i="5" s="1"/>
  <c r="C1619" i="5"/>
  <c r="J1619" i="5" s="1" a="1"/>
  <c r="J1619" i="5" s="1"/>
  <c r="C1620" i="5"/>
  <c r="J1620" i="5" s="1" a="1"/>
  <c r="J1620" i="5" s="1"/>
  <c r="C1621" i="5"/>
  <c r="J1621" i="5" s="1" a="1"/>
  <c r="J1621" i="5" s="1"/>
  <c r="C1622" i="5"/>
  <c r="J1622" i="5" s="1" a="1"/>
  <c r="J1622" i="5" s="1"/>
  <c r="C1623" i="5"/>
  <c r="J1623" i="5" s="1" a="1"/>
  <c r="J1623" i="5" s="1"/>
  <c r="C1624" i="5"/>
  <c r="J1624" i="5" s="1" a="1"/>
  <c r="J1624" i="5" s="1"/>
  <c r="C1625" i="5"/>
  <c r="J1625" i="5" s="1" a="1"/>
  <c r="J1625" i="5" s="1"/>
  <c r="C1626" i="5"/>
  <c r="J1626" i="5" s="1" a="1"/>
  <c r="J1626" i="5" s="1"/>
  <c r="C1627" i="5"/>
  <c r="J1627" i="5" s="1" a="1"/>
  <c r="J1627" i="5" s="1"/>
  <c r="C1628" i="5"/>
  <c r="J1628" i="5" s="1" a="1"/>
  <c r="J1628" i="5" s="1"/>
  <c r="C1629" i="5"/>
  <c r="J1629" i="5" s="1" a="1"/>
  <c r="J1629" i="5" s="1"/>
  <c r="C1630" i="5"/>
  <c r="J1630" i="5" s="1" a="1"/>
  <c r="J1630" i="5" s="1"/>
  <c r="C1631" i="5"/>
  <c r="J1631" i="5" s="1" a="1"/>
  <c r="J1631" i="5" s="1"/>
  <c r="C1632" i="5"/>
  <c r="J1632" i="5" s="1" a="1"/>
  <c r="J1632" i="5" s="1"/>
  <c r="C1633" i="5"/>
  <c r="J1633" i="5" s="1" a="1"/>
  <c r="J1633" i="5" s="1"/>
  <c r="C1634" i="5"/>
  <c r="J1634" i="5" s="1" a="1"/>
  <c r="J1634" i="5" s="1"/>
  <c r="C1635" i="5"/>
  <c r="J1635" i="5" s="1" a="1"/>
  <c r="J1635" i="5" s="1"/>
  <c r="C1636" i="5"/>
  <c r="J1636" i="5" s="1" a="1"/>
  <c r="J1636" i="5" s="1"/>
  <c r="C1637" i="5"/>
  <c r="J1637" i="5" s="1" a="1"/>
  <c r="J1637" i="5" s="1"/>
  <c r="C1638" i="5"/>
  <c r="J1638" i="5" s="1" a="1"/>
  <c r="J1638" i="5" s="1"/>
  <c r="C1639" i="5"/>
  <c r="J1639" i="5" s="1" a="1"/>
  <c r="J1639" i="5" s="1"/>
  <c r="C1640" i="5"/>
  <c r="J1640" i="5" s="1" a="1"/>
  <c r="J1640" i="5" s="1"/>
  <c r="C1641" i="5"/>
  <c r="J1641" i="5" s="1" a="1"/>
  <c r="J1641" i="5" s="1"/>
  <c r="C1642" i="5"/>
  <c r="J1642" i="5" s="1" a="1"/>
  <c r="J1642" i="5" s="1"/>
  <c r="C1643" i="5"/>
  <c r="J1643" i="5" s="1" a="1"/>
  <c r="J1643" i="5" s="1"/>
  <c r="C1644" i="5"/>
  <c r="J1644" i="5" s="1" a="1"/>
  <c r="J1644" i="5" s="1"/>
  <c r="C1645" i="5"/>
  <c r="J1645" i="5" s="1" a="1"/>
  <c r="J1645" i="5" s="1"/>
  <c r="C1646" i="5"/>
  <c r="J1646" i="5" s="1" a="1"/>
  <c r="J1646" i="5" s="1"/>
  <c r="C1647" i="5"/>
  <c r="J1647" i="5" s="1" a="1"/>
  <c r="J1647" i="5" s="1"/>
  <c r="C1648" i="5"/>
  <c r="J1648" i="5" s="1" a="1"/>
  <c r="J1648" i="5" s="1"/>
  <c r="C1649" i="5"/>
  <c r="J1649" i="5" s="1" a="1"/>
  <c r="J1649" i="5" s="1"/>
  <c r="C1650" i="5"/>
  <c r="J1650" i="5" s="1" a="1"/>
  <c r="J1650" i="5" s="1"/>
  <c r="C1651" i="5"/>
  <c r="J1651" i="5" s="1" a="1"/>
  <c r="J1651" i="5" s="1"/>
  <c r="C1652" i="5"/>
  <c r="J1652" i="5" s="1" a="1"/>
  <c r="J1652" i="5" s="1"/>
  <c r="C1653" i="5"/>
  <c r="J1653" i="5" s="1" a="1"/>
  <c r="J1653" i="5" s="1"/>
  <c r="C1654" i="5"/>
  <c r="J1654" i="5" s="1" a="1"/>
  <c r="J1654" i="5" s="1"/>
  <c r="C1655" i="5"/>
  <c r="J1655" i="5" s="1" a="1"/>
  <c r="J1655" i="5" s="1"/>
  <c r="C1656" i="5"/>
  <c r="J1656" i="5" s="1" a="1"/>
  <c r="J1656" i="5" s="1"/>
  <c r="C1657" i="5"/>
  <c r="J1657" i="5" s="1" a="1"/>
  <c r="J1657" i="5" s="1"/>
  <c r="C1658" i="5"/>
  <c r="J1658" i="5" s="1" a="1"/>
  <c r="J1658" i="5" s="1"/>
  <c r="C1659" i="5"/>
  <c r="J1659" i="5" s="1" a="1"/>
  <c r="J1659" i="5" s="1"/>
  <c r="C1660" i="5"/>
  <c r="J1660" i="5" s="1" a="1"/>
  <c r="J1660" i="5" s="1"/>
  <c r="C1661" i="5"/>
  <c r="J1661" i="5" s="1" a="1"/>
  <c r="J1661" i="5" s="1"/>
  <c r="C1662" i="5"/>
  <c r="J1662" i="5" s="1" a="1"/>
  <c r="J1662" i="5" s="1"/>
  <c r="C1663" i="5"/>
  <c r="J1663" i="5" s="1" a="1"/>
  <c r="J1663" i="5" s="1"/>
  <c r="C1664" i="5"/>
  <c r="J1664" i="5" s="1" a="1"/>
  <c r="J1664" i="5" s="1"/>
  <c r="C1665" i="5"/>
  <c r="J1665" i="5" s="1" a="1"/>
  <c r="J1665" i="5" s="1"/>
  <c r="C1666" i="5"/>
  <c r="J1666" i="5" s="1" a="1"/>
  <c r="J1666" i="5" s="1"/>
  <c r="C1667" i="5"/>
  <c r="J1667" i="5" s="1" a="1"/>
  <c r="J1667" i="5" s="1"/>
  <c r="C1668" i="5"/>
  <c r="J1668" i="5" s="1" a="1"/>
  <c r="J1668" i="5" s="1"/>
  <c r="C1669" i="5"/>
  <c r="J1669" i="5" s="1" a="1"/>
  <c r="J1669" i="5" s="1"/>
  <c r="C1670" i="5"/>
  <c r="J1670" i="5" s="1" a="1"/>
  <c r="J1670" i="5" s="1"/>
  <c r="C1671" i="5"/>
  <c r="J1671" i="5" s="1" a="1"/>
  <c r="J1671" i="5" s="1"/>
  <c r="C1672" i="5"/>
  <c r="J1672" i="5" s="1" a="1"/>
  <c r="J1672" i="5" s="1"/>
  <c r="C1673" i="5"/>
  <c r="J1673" i="5" s="1" a="1"/>
  <c r="J1673" i="5" s="1"/>
  <c r="C1674" i="5"/>
  <c r="J1674" i="5" s="1" a="1"/>
  <c r="J1674" i="5" s="1"/>
  <c r="C1675" i="5"/>
  <c r="J1675" i="5" s="1" a="1"/>
  <c r="J1675" i="5" s="1"/>
  <c r="C1676" i="5"/>
  <c r="J1676" i="5" s="1" a="1"/>
  <c r="J1676" i="5" s="1"/>
  <c r="C1677" i="5"/>
  <c r="J1677" i="5" s="1" a="1"/>
  <c r="J1677" i="5" s="1"/>
  <c r="C1678" i="5"/>
  <c r="J1678" i="5" s="1" a="1"/>
  <c r="J1678" i="5" s="1"/>
  <c r="C1679" i="5"/>
  <c r="J1679" i="5" s="1" a="1"/>
  <c r="J1679" i="5" s="1"/>
  <c r="C1680" i="5"/>
  <c r="J1680" i="5" s="1" a="1"/>
  <c r="J1680" i="5" s="1"/>
  <c r="C1681" i="5"/>
  <c r="J1681" i="5" s="1" a="1"/>
  <c r="J1681" i="5" s="1"/>
  <c r="C1682" i="5"/>
  <c r="J1682" i="5" s="1" a="1"/>
  <c r="J1682" i="5" s="1"/>
  <c r="C1683" i="5"/>
  <c r="J1683" i="5" s="1" a="1"/>
  <c r="J1683" i="5" s="1"/>
  <c r="C1684" i="5"/>
  <c r="J1684" i="5" s="1" a="1"/>
  <c r="J1684" i="5" s="1"/>
  <c r="C1685" i="5"/>
  <c r="J1685" i="5" s="1" a="1"/>
  <c r="J1685" i="5" s="1"/>
  <c r="C1686" i="5"/>
  <c r="J1686" i="5" s="1" a="1"/>
  <c r="J1686" i="5" s="1"/>
  <c r="C1687" i="5"/>
  <c r="J1687" i="5" s="1" a="1"/>
  <c r="J1687" i="5" s="1"/>
  <c r="C1688" i="5"/>
  <c r="J1688" i="5" s="1" a="1"/>
  <c r="J1688" i="5" s="1"/>
  <c r="C1689" i="5"/>
  <c r="J1689" i="5" s="1" a="1"/>
  <c r="J1689" i="5" s="1"/>
  <c r="C1690" i="5"/>
  <c r="J1690" i="5" s="1" a="1"/>
  <c r="J1690" i="5" s="1"/>
  <c r="C1691" i="5"/>
  <c r="J1691" i="5" s="1" a="1"/>
  <c r="J1691" i="5" s="1"/>
  <c r="C1692" i="5"/>
  <c r="J1692" i="5" s="1" a="1"/>
  <c r="J1692" i="5" s="1"/>
  <c r="C1693" i="5"/>
  <c r="J1693" i="5" s="1" a="1"/>
  <c r="J1693" i="5" s="1"/>
  <c r="C1694" i="5"/>
  <c r="J1694" i="5" s="1" a="1"/>
  <c r="J1694" i="5" s="1"/>
  <c r="C1695" i="5"/>
  <c r="J1695" i="5" s="1" a="1"/>
  <c r="J1695" i="5" s="1"/>
  <c r="C1696" i="5"/>
  <c r="J1696" i="5" s="1" a="1"/>
  <c r="J1696" i="5" s="1"/>
  <c r="C1697" i="5"/>
  <c r="J1697" i="5" s="1" a="1"/>
  <c r="J1697" i="5" s="1"/>
  <c r="C1698" i="5"/>
  <c r="J1698" i="5" s="1" a="1"/>
  <c r="J1698" i="5" s="1"/>
  <c r="C1699" i="5"/>
  <c r="J1699" i="5" s="1" a="1"/>
  <c r="J1699" i="5" s="1"/>
  <c r="C1700" i="5"/>
  <c r="J1700" i="5" s="1" a="1"/>
  <c r="J1700" i="5" s="1"/>
  <c r="C1701" i="5"/>
  <c r="J1701" i="5" s="1" a="1"/>
  <c r="J1701" i="5" s="1"/>
  <c r="C1702" i="5"/>
  <c r="J1702" i="5" s="1" a="1"/>
  <c r="J1702" i="5" s="1"/>
  <c r="C1703" i="5"/>
  <c r="J1703" i="5" s="1" a="1"/>
  <c r="J1703" i="5" s="1"/>
  <c r="C1704" i="5"/>
  <c r="J1704" i="5" s="1" a="1"/>
  <c r="J1704" i="5" s="1"/>
  <c r="C1705" i="5"/>
  <c r="J1705" i="5" s="1" a="1"/>
  <c r="J1705" i="5" s="1"/>
  <c r="C1706" i="5"/>
  <c r="J1706" i="5" s="1" a="1"/>
  <c r="J1706" i="5" s="1"/>
  <c r="C1707" i="5"/>
  <c r="J1707" i="5" s="1" a="1"/>
  <c r="J1707" i="5" s="1"/>
  <c r="C1708" i="5"/>
  <c r="J1708" i="5" s="1" a="1"/>
  <c r="J1708" i="5" s="1"/>
  <c r="C1709" i="5"/>
  <c r="J1709" i="5" s="1" a="1"/>
  <c r="J1709" i="5" s="1"/>
  <c r="C1710" i="5"/>
  <c r="J1710" i="5" s="1" a="1"/>
  <c r="J1710" i="5" s="1"/>
  <c r="C1711" i="5"/>
  <c r="J1711" i="5" s="1" a="1"/>
  <c r="J1711" i="5" s="1"/>
  <c r="C1712" i="5"/>
  <c r="J1712" i="5" s="1" a="1"/>
  <c r="J1712" i="5" s="1"/>
  <c r="C1713" i="5"/>
  <c r="J1713" i="5" s="1" a="1"/>
  <c r="J1713" i="5" s="1"/>
  <c r="C1714" i="5"/>
  <c r="J1714" i="5" s="1" a="1"/>
  <c r="J1714" i="5" s="1"/>
  <c r="C1715" i="5"/>
  <c r="J1715" i="5" s="1" a="1"/>
  <c r="J1715" i="5" s="1"/>
  <c r="C1716" i="5"/>
  <c r="J1716" i="5" s="1" a="1"/>
  <c r="J1716" i="5" s="1"/>
  <c r="C1717" i="5"/>
  <c r="J1717" i="5" s="1" a="1"/>
  <c r="J1717" i="5" s="1"/>
  <c r="C1718" i="5"/>
  <c r="J1718" i="5" s="1" a="1"/>
  <c r="J1718" i="5" s="1"/>
  <c r="C1719" i="5"/>
  <c r="J1719" i="5" s="1" a="1"/>
  <c r="J1719" i="5" s="1"/>
  <c r="C1720" i="5"/>
  <c r="J1720" i="5" s="1" a="1"/>
  <c r="J1720" i="5" s="1"/>
  <c r="C1721" i="5"/>
  <c r="J1721" i="5" s="1" a="1"/>
  <c r="J1721" i="5" s="1"/>
  <c r="C1722" i="5"/>
  <c r="J1722" i="5" s="1" a="1"/>
  <c r="J1722" i="5" s="1"/>
  <c r="C1723" i="5"/>
  <c r="J1723" i="5" s="1" a="1"/>
  <c r="J1723" i="5" s="1"/>
  <c r="C1724" i="5"/>
  <c r="J1724" i="5" s="1" a="1"/>
  <c r="J1724" i="5" s="1"/>
  <c r="C1725" i="5"/>
  <c r="J1725" i="5" s="1" a="1"/>
  <c r="J1725" i="5" s="1"/>
  <c r="C1726" i="5"/>
  <c r="J1726" i="5" s="1" a="1"/>
  <c r="J1726" i="5" s="1"/>
  <c r="C1727" i="5"/>
  <c r="J1727" i="5" s="1" a="1"/>
  <c r="J1727" i="5" s="1"/>
  <c r="C1728" i="5"/>
  <c r="J1728" i="5" s="1" a="1"/>
  <c r="J1728" i="5" s="1"/>
  <c r="C1729" i="5"/>
  <c r="J1729" i="5" s="1" a="1"/>
  <c r="J1729" i="5" s="1"/>
  <c r="C1730" i="5"/>
  <c r="J1730" i="5" s="1" a="1"/>
  <c r="J1730" i="5" s="1"/>
  <c r="C1731" i="5"/>
  <c r="J1731" i="5" s="1" a="1"/>
  <c r="J1731" i="5" s="1"/>
  <c r="C1732" i="5"/>
  <c r="J1732" i="5" s="1" a="1"/>
  <c r="J1732" i="5" s="1"/>
  <c r="C1733" i="5"/>
  <c r="J1733" i="5" s="1" a="1"/>
  <c r="J1733" i="5" s="1"/>
  <c r="C1734" i="5"/>
  <c r="J1734" i="5" s="1" a="1"/>
  <c r="J1734" i="5" s="1"/>
  <c r="C1735" i="5"/>
  <c r="J1735" i="5" s="1" a="1"/>
  <c r="J1735" i="5" s="1"/>
  <c r="C1736" i="5"/>
  <c r="J1736" i="5" s="1" a="1"/>
  <c r="J1736" i="5" s="1"/>
  <c r="C1737" i="5"/>
  <c r="J1737" i="5" s="1" a="1"/>
  <c r="J1737" i="5" s="1"/>
  <c r="C1738" i="5"/>
  <c r="J1738" i="5" s="1" a="1"/>
  <c r="J1738" i="5" s="1"/>
  <c r="C1739" i="5"/>
  <c r="J1739" i="5" s="1" a="1"/>
  <c r="J1739" i="5" s="1"/>
  <c r="C1740" i="5"/>
  <c r="J1740" i="5" s="1" a="1"/>
  <c r="J1740" i="5" s="1"/>
  <c r="C1741" i="5"/>
  <c r="J1741" i="5" s="1" a="1"/>
  <c r="J1741" i="5" s="1"/>
  <c r="C1742" i="5"/>
  <c r="J1742" i="5" s="1" a="1"/>
  <c r="J1742" i="5" s="1"/>
  <c r="C1743" i="5"/>
  <c r="J1743" i="5" s="1" a="1"/>
  <c r="J1743" i="5" s="1"/>
  <c r="C1744" i="5"/>
  <c r="J1744" i="5" s="1" a="1"/>
  <c r="J1744" i="5" s="1"/>
  <c r="C1745" i="5"/>
  <c r="J1745" i="5" s="1" a="1"/>
  <c r="J1745" i="5" s="1"/>
  <c r="C1746" i="5"/>
  <c r="J1746" i="5" s="1" a="1"/>
  <c r="J1746" i="5" s="1"/>
  <c r="C1747" i="5"/>
  <c r="J1747" i="5" s="1" a="1"/>
  <c r="J1747" i="5" s="1"/>
  <c r="C1748" i="5"/>
  <c r="J1748" i="5" s="1" a="1"/>
  <c r="J1748" i="5" s="1"/>
  <c r="C1749" i="5"/>
  <c r="J1749" i="5" s="1" a="1"/>
  <c r="J1749" i="5" s="1"/>
  <c r="C1750" i="5"/>
  <c r="J1750" i="5" s="1" a="1"/>
  <c r="J1750" i="5" s="1"/>
  <c r="C1751" i="5"/>
  <c r="J1751" i="5" s="1" a="1"/>
  <c r="J1751" i="5" s="1"/>
  <c r="C1752" i="5"/>
  <c r="J1752" i="5" s="1" a="1"/>
  <c r="J1752" i="5" s="1"/>
  <c r="C1753" i="5"/>
  <c r="J1753" i="5" s="1" a="1"/>
  <c r="J1753" i="5" s="1"/>
  <c r="C1754" i="5"/>
  <c r="J1754" i="5" s="1" a="1"/>
  <c r="J1754" i="5" s="1"/>
  <c r="C1755" i="5"/>
  <c r="J1755" i="5" s="1" a="1"/>
  <c r="J1755" i="5" s="1"/>
  <c r="C1756" i="5"/>
  <c r="J1756" i="5" s="1" a="1"/>
  <c r="J1756" i="5" s="1"/>
  <c r="C1757" i="5"/>
  <c r="J1757" i="5" s="1" a="1"/>
  <c r="J1757" i="5" s="1"/>
  <c r="C1758" i="5"/>
  <c r="J1758" i="5" s="1" a="1"/>
  <c r="J1758" i="5" s="1"/>
  <c r="C1759" i="5"/>
  <c r="J1759" i="5" s="1" a="1"/>
  <c r="J1759" i="5" s="1"/>
  <c r="C1760" i="5"/>
  <c r="J1760" i="5" s="1" a="1"/>
  <c r="J1760" i="5" s="1"/>
  <c r="C1761" i="5"/>
  <c r="J1761" i="5" s="1" a="1"/>
  <c r="J1761" i="5" s="1"/>
  <c r="C1762" i="5"/>
  <c r="J1762" i="5" s="1" a="1"/>
  <c r="J1762" i="5" s="1"/>
  <c r="C1763" i="5"/>
  <c r="J1763" i="5" s="1" a="1"/>
  <c r="J1763" i="5" s="1"/>
  <c r="C1764" i="5"/>
  <c r="J1764" i="5" s="1" a="1"/>
  <c r="J1764" i="5" s="1"/>
  <c r="C1765" i="5"/>
  <c r="J1765" i="5" s="1" a="1"/>
  <c r="J1765" i="5" s="1"/>
  <c r="C1766" i="5"/>
  <c r="J1766" i="5" s="1" a="1"/>
  <c r="J1766" i="5" s="1"/>
  <c r="C1767" i="5"/>
  <c r="J1767" i="5" s="1" a="1"/>
  <c r="J1767" i="5" s="1"/>
  <c r="C1768" i="5"/>
  <c r="J1768" i="5" s="1" a="1"/>
  <c r="J1768" i="5" s="1"/>
  <c r="C1769" i="5"/>
  <c r="J1769" i="5" s="1" a="1"/>
  <c r="J1769" i="5" s="1"/>
  <c r="C1770" i="5"/>
  <c r="J1770" i="5" s="1" a="1"/>
  <c r="J1770" i="5" s="1"/>
  <c r="C1771" i="5"/>
  <c r="J1771" i="5" s="1" a="1"/>
  <c r="J1771" i="5" s="1"/>
  <c r="C1772" i="5"/>
  <c r="J1772" i="5" s="1" a="1"/>
  <c r="J1772" i="5" s="1"/>
  <c r="C1773" i="5"/>
  <c r="J1773" i="5" s="1" a="1"/>
  <c r="J1773" i="5" s="1"/>
  <c r="C1774" i="5"/>
  <c r="J1774" i="5" s="1" a="1"/>
  <c r="J1774" i="5" s="1"/>
  <c r="C1775" i="5"/>
  <c r="J1775" i="5" s="1" a="1"/>
  <c r="J1775" i="5" s="1"/>
  <c r="C1776" i="5"/>
  <c r="J1776" i="5" s="1" a="1"/>
  <c r="J1776" i="5" s="1"/>
  <c r="C1777" i="5"/>
  <c r="J1777" i="5" s="1" a="1"/>
  <c r="J1777" i="5" s="1"/>
  <c r="C1778" i="5"/>
  <c r="J1778" i="5" s="1" a="1"/>
  <c r="J1778" i="5" s="1"/>
  <c r="C1779" i="5"/>
  <c r="J1779" i="5" s="1" a="1"/>
  <c r="J1779" i="5" s="1"/>
  <c r="C1780" i="5"/>
  <c r="J1780" i="5" s="1" a="1"/>
  <c r="J1780" i="5" s="1"/>
  <c r="C1781" i="5"/>
  <c r="J1781" i="5" s="1" a="1"/>
  <c r="J1781" i="5" s="1"/>
  <c r="C1782" i="5"/>
  <c r="J1782" i="5" s="1" a="1"/>
  <c r="J1782" i="5" s="1"/>
  <c r="C1783" i="5"/>
  <c r="J1783" i="5" s="1" a="1"/>
  <c r="J1783" i="5" s="1"/>
  <c r="C1784" i="5"/>
  <c r="J1784" i="5" s="1" a="1"/>
  <c r="J1784" i="5" s="1"/>
  <c r="C1785" i="5"/>
  <c r="J1785" i="5" s="1" a="1"/>
  <c r="J1785" i="5" s="1"/>
  <c r="C1786" i="5"/>
  <c r="J1786" i="5" s="1" a="1"/>
  <c r="J1786" i="5" s="1"/>
  <c r="C1787" i="5"/>
  <c r="J1787" i="5" s="1" a="1"/>
  <c r="J1787" i="5" s="1"/>
  <c r="C1788" i="5"/>
  <c r="J1788" i="5" s="1" a="1"/>
  <c r="J1788" i="5" s="1"/>
  <c r="C1789" i="5"/>
  <c r="J1789" i="5" s="1" a="1"/>
  <c r="J1789" i="5" s="1"/>
  <c r="C1790" i="5"/>
  <c r="J1790" i="5" s="1" a="1"/>
  <c r="J1790" i="5" s="1"/>
  <c r="C1791" i="5"/>
  <c r="J1791" i="5" s="1" a="1"/>
  <c r="J1791" i="5" s="1"/>
  <c r="C1792" i="5"/>
  <c r="J1792" i="5" s="1" a="1"/>
  <c r="J1792" i="5" s="1"/>
  <c r="C1793" i="5"/>
  <c r="J1793" i="5" s="1" a="1"/>
  <c r="J1793" i="5" s="1"/>
  <c r="C1794" i="5"/>
  <c r="J1794" i="5" s="1" a="1"/>
  <c r="J1794" i="5" s="1"/>
  <c r="C1795" i="5"/>
  <c r="J1795" i="5" s="1" a="1"/>
  <c r="J1795" i="5" s="1"/>
  <c r="C1796" i="5"/>
  <c r="J1796" i="5" s="1" a="1"/>
  <c r="J1796" i="5" s="1"/>
  <c r="C1797" i="5"/>
  <c r="J1797" i="5" s="1" a="1"/>
  <c r="J1797" i="5" s="1"/>
  <c r="C1798" i="5"/>
  <c r="J1798" i="5" s="1" a="1"/>
  <c r="J1798" i="5" s="1"/>
  <c r="C1799" i="5"/>
  <c r="J1799" i="5" s="1" a="1"/>
  <c r="J1799" i="5" s="1"/>
  <c r="C1800" i="5"/>
  <c r="J1800" i="5" s="1" a="1"/>
  <c r="J1800" i="5" s="1"/>
  <c r="C1801" i="5"/>
  <c r="J1801" i="5" s="1" a="1"/>
  <c r="J1801" i="5" s="1"/>
  <c r="C1802" i="5"/>
  <c r="J1802" i="5" s="1" a="1"/>
  <c r="J1802" i="5" s="1"/>
  <c r="C1803" i="5"/>
  <c r="J1803" i="5" s="1" a="1"/>
  <c r="J1803" i="5" s="1"/>
  <c r="C1804" i="5"/>
  <c r="J1804" i="5" s="1" a="1"/>
  <c r="J1804" i="5" s="1"/>
  <c r="C1805" i="5"/>
  <c r="J1805" i="5" s="1" a="1"/>
  <c r="J1805" i="5" s="1"/>
  <c r="C1806" i="5"/>
  <c r="J1806" i="5" s="1" a="1"/>
  <c r="J1806" i="5" s="1"/>
  <c r="C1807" i="5"/>
  <c r="J1807" i="5" s="1" a="1"/>
  <c r="J1807" i="5" s="1"/>
  <c r="C1808" i="5"/>
  <c r="J1808" i="5" s="1" a="1"/>
  <c r="J1808" i="5" s="1"/>
  <c r="C1809" i="5"/>
  <c r="J1809" i="5" s="1" a="1"/>
  <c r="J1809" i="5" s="1"/>
  <c r="C1810" i="5"/>
  <c r="J1810" i="5" s="1" a="1"/>
  <c r="J1810" i="5" s="1"/>
  <c r="C1811" i="5"/>
  <c r="J1811" i="5" s="1" a="1"/>
  <c r="J1811" i="5" s="1"/>
  <c r="C1812" i="5"/>
  <c r="J1812" i="5" s="1" a="1"/>
  <c r="J1812" i="5" s="1"/>
  <c r="C1813" i="5"/>
  <c r="J1813" i="5" s="1" a="1"/>
  <c r="J1813" i="5" s="1"/>
  <c r="C1814" i="5"/>
  <c r="J1814" i="5" s="1" a="1"/>
  <c r="J1814" i="5" s="1"/>
  <c r="C1815" i="5"/>
  <c r="J1815" i="5" s="1" a="1"/>
  <c r="J1815" i="5" s="1"/>
  <c r="C1816" i="5"/>
  <c r="J1816" i="5" s="1" a="1"/>
  <c r="J1816" i="5" s="1"/>
  <c r="C1817" i="5"/>
  <c r="J1817" i="5" s="1" a="1"/>
  <c r="J1817" i="5" s="1"/>
  <c r="C1818" i="5"/>
  <c r="J1818" i="5" s="1" a="1"/>
  <c r="J1818" i="5" s="1"/>
  <c r="C1819" i="5"/>
  <c r="J1819" i="5" s="1" a="1"/>
  <c r="J1819" i="5" s="1"/>
  <c r="C1820" i="5"/>
  <c r="J1820" i="5" s="1" a="1"/>
  <c r="J1820" i="5" s="1"/>
  <c r="C1821" i="5"/>
  <c r="J1821" i="5" s="1" a="1"/>
  <c r="J1821" i="5" s="1"/>
  <c r="C1822" i="5"/>
  <c r="J1822" i="5" s="1" a="1"/>
  <c r="J1822" i="5" s="1"/>
  <c r="C1823" i="5"/>
  <c r="J1823" i="5" s="1" a="1"/>
  <c r="J1823" i="5" s="1"/>
  <c r="C1824" i="5"/>
  <c r="J1824" i="5" s="1" a="1"/>
  <c r="J1824" i="5" s="1"/>
  <c r="C1825" i="5"/>
  <c r="J1825" i="5" s="1" a="1"/>
  <c r="J1825" i="5" s="1"/>
  <c r="C1826" i="5"/>
  <c r="J1826" i="5" s="1" a="1"/>
  <c r="J1826" i="5" s="1"/>
  <c r="C1827" i="5"/>
  <c r="J1827" i="5" s="1" a="1"/>
  <c r="J1827" i="5" s="1"/>
  <c r="C1828" i="5"/>
  <c r="J1828" i="5" s="1" a="1"/>
  <c r="J1828" i="5" s="1"/>
  <c r="C1829" i="5"/>
  <c r="J1829" i="5" s="1" a="1"/>
  <c r="J1829" i="5" s="1"/>
  <c r="C1830" i="5"/>
  <c r="J1830" i="5" s="1" a="1"/>
  <c r="J1830" i="5" s="1"/>
  <c r="C1831" i="5"/>
  <c r="J1831" i="5" s="1" a="1"/>
  <c r="J1831" i="5" s="1"/>
  <c r="C1832" i="5"/>
  <c r="J1832" i="5" s="1" a="1"/>
  <c r="J1832" i="5" s="1"/>
  <c r="C1833" i="5"/>
  <c r="J1833" i="5" s="1" a="1"/>
  <c r="J1833" i="5" s="1"/>
  <c r="C1834" i="5"/>
  <c r="J1834" i="5" s="1" a="1"/>
  <c r="J1834" i="5" s="1"/>
  <c r="C1835" i="5"/>
  <c r="J1835" i="5" s="1" a="1"/>
  <c r="J1835" i="5" s="1"/>
  <c r="C1836" i="5"/>
  <c r="J1836" i="5" s="1" a="1"/>
  <c r="J1836" i="5" s="1"/>
  <c r="C1837" i="5"/>
  <c r="J1837" i="5" s="1" a="1"/>
  <c r="J1837" i="5" s="1"/>
  <c r="C1838" i="5"/>
  <c r="J1838" i="5" s="1" a="1"/>
  <c r="J1838" i="5" s="1"/>
  <c r="C1839" i="5"/>
  <c r="J1839" i="5" s="1" a="1"/>
  <c r="J1839" i="5" s="1"/>
  <c r="C1840" i="5"/>
  <c r="J1840" i="5" s="1" a="1"/>
  <c r="J1840" i="5" s="1"/>
  <c r="C1841" i="5"/>
  <c r="J1841" i="5" s="1" a="1"/>
  <c r="J1841" i="5" s="1"/>
  <c r="C1842" i="5"/>
  <c r="J1842" i="5" s="1" a="1"/>
  <c r="J1842" i="5" s="1"/>
  <c r="C1843" i="5"/>
  <c r="J1843" i="5" s="1" a="1"/>
  <c r="J1843" i="5" s="1"/>
  <c r="C1844" i="5"/>
  <c r="J1844" i="5" s="1" a="1"/>
  <c r="J1844" i="5" s="1"/>
  <c r="C1845" i="5"/>
  <c r="J1845" i="5" s="1" a="1"/>
  <c r="J1845" i="5" s="1"/>
  <c r="C1846" i="5"/>
  <c r="J1846" i="5" s="1" a="1"/>
  <c r="J1846" i="5" s="1"/>
  <c r="C1847" i="5"/>
  <c r="J1847" i="5" s="1" a="1"/>
  <c r="J1847" i="5" s="1"/>
  <c r="C1848" i="5"/>
  <c r="J1848" i="5" s="1" a="1"/>
  <c r="J1848" i="5" s="1"/>
  <c r="C1849" i="5"/>
  <c r="J1849" i="5" s="1" a="1"/>
  <c r="J1849" i="5" s="1"/>
  <c r="C1850" i="5"/>
  <c r="J1850" i="5" s="1" a="1"/>
  <c r="J1850" i="5" s="1"/>
  <c r="C1851" i="5"/>
  <c r="J1851" i="5" s="1" a="1"/>
  <c r="J1851" i="5" s="1"/>
  <c r="C1852" i="5"/>
  <c r="J1852" i="5" s="1" a="1"/>
  <c r="J1852" i="5" s="1"/>
  <c r="C1853" i="5"/>
  <c r="J1853" i="5" s="1" a="1"/>
  <c r="J1853" i="5" s="1"/>
  <c r="C1854" i="5"/>
  <c r="J1854" i="5" s="1" a="1"/>
  <c r="J1854" i="5" s="1"/>
  <c r="C1855" i="5"/>
  <c r="J1855" i="5" s="1" a="1"/>
  <c r="J1855" i="5" s="1"/>
  <c r="C1856" i="5"/>
  <c r="J1856" i="5" s="1" a="1"/>
  <c r="J1856" i="5" s="1"/>
  <c r="C1857" i="5"/>
  <c r="J1857" i="5" s="1" a="1"/>
  <c r="J1857" i="5" s="1"/>
  <c r="C1858" i="5"/>
  <c r="J1858" i="5" s="1" a="1"/>
  <c r="J1858" i="5" s="1"/>
  <c r="C1859" i="5"/>
  <c r="J1859" i="5" s="1" a="1"/>
  <c r="J1859" i="5" s="1"/>
  <c r="C1860" i="5"/>
  <c r="J1860" i="5" s="1" a="1"/>
  <c r="J1860" i="5" s="1"/>
  <c r="C1861" i="5"/>
  <c r="J1861" i="5" s="1" a="1"/>
  <c r="J1861" i="5" s="1"/>
  <c r="C1862" i="5"/>
  <c r="J1862" i="5" s="1" a="1"/>
  <c r="J1862" i="5" s="1"/>
  <c r="C1863" i="5"/>
  <c r="J1863" i="5" s="1" a="1"/>
  <c r="J1863" i="5" s="1"/>
  <c r="C1864" i="5"/>
  <c r="J1864" i="5" s="1" a="1"/>
  <c r="J1864" i="5" s="1"/>
  <c r="C1865" i="5"/>
  <c r="J1865" i="5" s="1" a="1"/>
  <c r="J1865" i="5" s="1"/>
  <c r="C1866" i="5"/>
  <c r="J1866" i="5" s="1" a="1"/>
  <c r="J1866" i="5" s="1"/>
  <c r="C1867" i="5"/>
  <c r="J1867" i="5" s="1" a="1"/>
  <c r="J1867" i="5" s="1"/>
  <c r="C1868" i="5"/>
  <c r="J1868" i="5" s="1" a="1"/>
  <c r="J1868" i="5" s="1"/>
  <c r="C1869" i="5"/>
  <c r="J1869" i="5" s="1" a="1"/>
  <c r="J1869" i="5" s="1"/>
  <c r="C1870" i="5"/>
  <c r="J1870" i="5" s="1" a="1"/>
  <c r="J1870" i="5" s="1"/>
  <c r="C1871" i="5"/>
  <c r="J1871" i="5" s="1" a="1"/>
  <c r="J1871" i="5" s="1"/>
  <c r="C1872" i="5"/>
  <c r="J1872" i="5" s="1" a="1"/>
  <c r="J1872" i="5" s="1"/>
  <c r="C1873" i="5"/>
  <c r="J1873" i="5" s="1" a="1"/>
  <c r="J1873" i="5" s="1"/>
  <c r="C1874" i="5"/>
  <c r="J1874" i="5" s="1" a="1"/>
  <c r="J1874" i="5" s="1"/>
  <c r="C1875" i="5"/>
  <c r="J1875" i="5" s="1" a="1"/>
  <c r="J1875" i="5" s="1"/>
  <c r="C1876" i="5"/>
  <c r="J1876" i="5" s="1" a="1"/>
  <c r="J1876" i="5" s="1"/>
  <c r="C1877" i="5"/>
  <c r="J1877" i="5" s="1" a="1"/>
  <c r="J1877" i="5" s="1"/>
  <c r="C1878" i="5"/>
  <c r="J1878" i="5" s="1" a="1"/>
  <c r="J1878" i="5" s="1"/>
  <c r="C1879" i="5"/>
  <c r="J1879" i="5" s="1" a="1"/>
  <c r="J1879" i="5" s="1"/>
  <c r="C1880" i="5"/>
  <c r="J1880" i="5" s="1" a="1"/>
  <c r="J1880" i="5" s="1"/>
  <c r="C1881" i="5"/>
  <c r="J1881" i="5" s="1" a="1"/>
  <c r="J1881" i="5" s="1"/>
  <c r="C1882" i="5"/>
  <c r="J1882" i="5" s="1" a="1"/>
  <c r="J1882" i="5" s="1"/>
  <c r="C1883" i="5"/>
  <c r="J1883" i="5" s="1" a="1"/>
  <c r="J1883" i="5" s="1"/>
  <c r="C1884" i="5"/>
  <c r="J1884" i="5" s="1" a="1"/>
  <c r="J1884" i="5" s="1"/>
  <c r="C1885" i="5"/>
  <c r="J1885" i="5" s="1" a="1"/>
  <c r="J1885" i="5" s="1"/>
  <c r="C1886" i="5"/>
  <c r="J1886" i="5" s="1" a="1"/>
  <c r="J1886" i="5" s="1"/>
  <c r="C1887" i="5"/>
  <c r="J1887" i="5" s="1" a="1"/>
  <c r="J1887" i="5" s="1"/>
  <c r="C1888" i="5"/>
  <c r="J1888" i="5" s="1" a="1"/>
  <c r="J1888" i="5" s="1"/>
  <c r="C1889" i="5"/>
  <c r="J1889" i="5" s="1" a="1"/>
  <c r="J1889" i="5" s="1"/>
  <c r="C1890" i="5"/>
  <c r="J1890" i="5" s="1" a="1"/>
  <c r="J1890" i="5" s="1"/>
  <c r="C1891" i="5"/>
  <c r="J1891" i="5" s="1" a="1"/>
  <c r="J1891" i="5" s="1"/>
  <c r="C1892" i="5"/>
  <c r="J1892" i="5" s="1" a="1"/>
  <c r="J1892" i="5" s="1"/>
  <c r="C1893" i="5"/>
  <c r="J1893" i="5" s="1" a="1"/>
  <c r="J1893" i="5" s="1"/>
  <c r="C1894" i="5"/>
  <c r="J1894" i="5" s="1" a="1"/>
  <c r="J1894" i="5" s="1"/>
  <c r="C1895" i="5"/>
  <c r="J1895" i="5" s="1" a="1"/>
  <c r="J1895" i="5" s="1"/>
  <c r="C1896" i="5"/>
  <c r="J1896" i="5" s="1" a="1"/>
  <c r="J1896" i="5" s="1"/>
  <c r="C1897" i="5"/>
  <c r="J1897" i="5" s="1" a="1"/>
  <c r="J1897" i="5" s="1"/>
  <c r="C1898" i="5"/>
  <c r="J1898" i="5" s="1" a="1"/>
  <c r="J1898" i="5" s="1"/>
  <c r="C1899" i="5"/>
  <c r="J1899" i="5" s="1" a="1"/>
  <c r="J1899" i="5" s="1"/>
  <c r="C1900" i="5"/>
  <c r="J1900" i="5" s="1" a="1"/>
  <c r="J1900" i="5" s="1"/>
  <c r="C1901" i="5"/>
  <c r="J1901" i="5" s="1" a="1"/>
  <c r="J1901" i="5" s="1"/>
  <c r="C1902" i="5"/>
  <c r="J1902" i="5" s="1" a="1"/>
  <c r="J1902" i="5" s="1"/>
  <c r="C1903" i="5"/>
  <c r="J1903" i="5" s="1" a="1"/>
  <c r="J1903" i="5" s="1"/>
  <c r="C1904" i="5"/>
  <c r="J1904" i="5" s="1" a="1"/>
  <c r="J1904" i="5" s="1"/>
  <c r="C1905" i="5"/>
  <c r="J1905" i="5" s="1" a="1"/>
  <c r="J1905" i="5" s="1"/>
  <c r="C1906" i="5"/>
  <c r="J1906" i="5" s="1" a="1"/>
  <c r="J1906" i="5" s="1"/>
  <c r="C1907" i="5"/>
  <c r="J1907" i="5" s="1" a="1"/>
  <c r="J1907" i="5" s="1"/>
  <c r="C1908" i="5"/>
  <c r="J1908" i="5" s="1" a="1"/>
  <c r="J1908" i="5" s="1"/>
  <c r="C1909" i="5"/>
  <c r="J1909" i="5" s="1" a="1"/>
  <c r="J1909" i="5" s="1"/>
  <c r="C1910" i="5"/>
  <c r="J1910" i="5" s="1" a="1"/>
  <c r="J1910" i="5" s="1"/>
  <c r="C1911" i="5"/>
  <c r="J1911" i="5" s="1" a="1"/>
  <c r="J1911" i="5" s="1"/>
  <c r="C1912" i="5"/>
  <c r="J1912" i="5" s="1" a="1"/>
  <c r="J1912" i="5" s="1"/>
  <c r="C1913" i="5"/>
  <c r="J1913" i="5" s="1" a="1"/>
  <c r="J1913" i="5" s="1"/>
  <c r="C1914" i="5"/>
  <c r="J1914" i="5" s="1" a="1"/>
  <c r="J1914" i="5" s="1"/>
  <c r="C1915" i="5"/>
  <c r="J1915" i="5" s="1" a="1"/>
  <c r="J1915" i="5" s="1"/>
  <c r="C1916" i="5"/>
  <c r="J1916" i="5" s="1" a="1"/>
  <c r="J1916" i="5" s="1"/>
  <c r="C1917" i="5"/>
  <c r="J1917" i="5" s="1" a="1"/>
  <c r="J1917" i="5" s="1"/>
  <c r="C1918" i="5"/>
  <c r="J1918" i="5" s="1" a="1"/>
  <c r="J1918" i="5" s="1"/>
  <c r="C1919" i="5"/>
  <c r="J1919" i="5" s="1" a="1"/>
  <c r="J1919" i="5" s="1"/>
  <c r="C1920" i="5"/>
  <c r="J1920" i="5" s="1" a="1"/>
  <c r="J1920" i="5" s="1"/>
  <c r="C1921" i="5"/>
  <c r="J1921" i="5" s="1" a="1"/>
  <c r="J1921" i="5" s="1"/>
  <c r="C1922" i="5"/>
  <c r="J1922" i="5" s="1" a="1"/>
  <c r="J1922" i="5" s="1"/>
  <c r="C1923" i="5"/>
  <c r="J1923" i="5" s="1" a="1"/>
  <c r="J1923" i="5" s="1"/>
  <c r="C1924" i="5"/>
  <c r="J1924" i="5" s="1" a="1"/>
  <c r="J1924" i="5" s="1"/>
  <c r="C1925" i="5"/>
  <c r="J1925" i="5" s="1" a="1"/>
  <c r="J1925" i="5" s="1"/>
  <c r="C1926" i="5"/>
  <c r="J1926" i="5" s="1" a="1"/>
  <c r="J1926" i="5" s="1"/>
  <c r="C1927" i="5"/>
  <c r="J1927" i="5" s="1" a="1"/>
  <c r="J1927" i="5" s="1"/>
  <c r="C1928" i="5"/>
  <c r="J1928" i="5" s="1" a="1"/>
  <c r="J1928" i="5" s="1"/>
  <c r="C1929" i="5"/>
  <c r="J1929" i="5" s="1" a="1"/>
  <c r="J1929" i="5" s="1"/>
  <c r="C1930" i="5"/>
  <c r="J1930" i="5" s="1" a="1"/>
  <c r="J1930" i="5" s="1"/>
  <c r="C1931" i="5"/>
  <c r="J1931" i="5" s="1" a="1"/>
  <c r="J1931" i="5" s="1"/>
  <c r="C1932" i="5"/>
  <c r="J1932" i="5" s="1" a="1"/>
  <c r="J1932" i="5" s="1"/>
  <c r="C1933" i="5"/>
  <c r="J1933" i="5" s="1" a="1"/>
  <c r="J1933" i="5" s="1"/>
  <c r="C1934" i="5"/>
  <c r="J1934" i="5" s="1" a="1"/>
  <c r="J1934" i="5" s="1"/>
  <c r="C1935" i="5"/>
  <c r="J1935" i="5" s="1" a="1"/>
  <c r="J1935" i="5" s="1"/>
  <c r="C1936" i="5"/>
  <c r="J1936" i="5" s="1" a="1"/>
  <c r="J1936" i="5" s="1"/>
  <c r="C1937" i="5"/>
  <c r="J1937" i="5" s="1" a="1"/>
  <c r="J1937" i="5" s="1"/>
  <c r="C1938" i="5"/>
  <c r="J1938" i="5" s="1" a="1"/>
  <c r="J1938" i="5" s="1"/>
  <c r="C1939" i="5"/>
  <c r="J1939" i="5" s="1" a="1"/>
  <c r="J1939" i="5" s="1"/>
  <c r="C1940" i="5"/>
  <c r="J1940" i="5" s="1" a="1"/>
  <c r="J1940" i="5" s="1"/>
  <c r="C1941" i="5"/>
  <c r="J1941" i="5" s="1" a="1"/>
  <c r="J1941" i="5" s="1"/>
  <c r="C1942" i="5"/>
  <c r="J1942" i="5" s="1" a="1"/>
  <c r="J1942" i="5" s="1"/>
  <c r="C1943" i="5"/>
  <c r="J1943" i="5" s="1" a="1"/>
  <c r="J1943" i="5" s="1"/>
  <c r="C1944" i="5"/>
  <c r="J1944" i="5" s="1" a="1"/>
  <c r="J1944" i="5" s="1"/>
  <c r="C1945" i="5"/>
  <c r="J1945" i="5" s="1" a="1"/>
  <c r="J1945" i="5" s="1"/>
  <c r="C1946" i="5"/>
  <c r="J1946" i="5" s="1" a="1"/>
  <c r="J1946" i="5" s="1"/>
  <c r="C1947" i="5"/>
  <c r="J1947" i="5" s="1" a="1"/>
  <c r="J1947" i="5" s="1"/>
  <c r="C1948" i="5"/>
  <c r="J1948" i="5" s="1" a="1"/>
  <c r="J1948" i="5" s="1"/>
  <c r="C1949" i="5"/>
  <c r="J1949" i="5" s="1" a="1"/>
  <c r="J1949" i="5" s="1"/>
  <c r="C1950" i="5"/>
  <c r="J1950" i="5" s="1" a="1"/>
  <c r="J1950" i="5" s="1"/>
  <c r="C1951" i="5"/>
  <c r="J1951" i="5" s="1" a="1"/>
  <c r="J1951" i="5" s="1"/>
  <c r="C1952" i="5"/>
  <c r="J1952" i="5" s="1" a="1"/>
  <c r="J1952" i="5" s="1"/>
  <c r="C1953" i="5"/>
  <c r="J1953" i="5" s="1" a="1"/>
  <c r="J1953" i="5" s="1"/>
  <c r="C1954" i="5"/>
  <c r="J1954" i="5" s="1" a="1"/>
  <c r="J1954" i="5" s="1"/>
  <c r="C1955" i="5"/>
  <c r="J1955" i="5" s="1" a="1"/>
  <c r="J1955" i="5" s="1"/>
  <c r="C1956" i="5"/>
  <c r="J1956" i="5" s="1" a="1"/>
  <c r="J1956" i="5" s="1"/>
  <c r="C1957" i="5"/>
  <c r="J1957" i="5" s="1" a="1"/>
  <c r="J1957" i="5" s="1"/>
  <c r="C1958" i="5"/>
  <c r="J1958" i="5" s="1" a="1"/>
  <c r="J1958" i="5" s="1"/>
  <c r="C1959" i="5"/>
  <c r="J1959" i="5" s="1" a="1"/>
  <c r="J1959" i="5" s="1"/>
  <c r="C1960" i="5"/>
  <c r="J1960" i="5" s="1" a="1"/>
  <c r="J1960" i="5" s="1"/>
  <c r="C1961" i="5"/>
  <c r="J1961" i="5" s="1" a="1"/>
  <c r="J1961" i="5" s="1"/>
  <c r="C1962" i="5"/>
  <c r="J1962" i="5" s="1" a="1"/>
  <c r="J1962" i="5" s="1"/>
  <c r="C1963" i="5"/>
  <c r="J1963" i="5" s="1" a="1"/>
  <c r="J1963" i="5" s="1"/>
  <c r="C1964" i="5"/>
  <c r="J1964" i="5" s="1" a="1"/>
  <c r="J1964" i="5" s="1"/>
  <c r="C1965" i="5"/>
  <c r="J1965" i="5" s="1" a="1"/>
  <c r="J1965" i="5" s="1"/>
  <c r="C1966" i="5"/>
  <c r="J1966" i="5" s="1" a="1"/>
  <c r="J1966" i="5" s="1"/>
  <c r="C1967" i="5"/>
  <c r="J1967" i="5" s="1" a="1"/>
  <c r="J1967" i="5" s="1"/>
  <c r="C1968" i="5"/>
  <c r="J1968" i="5" s="1" a="1"/>
  <c r="J1968" i="5" s="1"/>
  <c r="C1969" i="5"/>
  <c r="J1969" i="5" s="1" a="1"/>
  <c r="J1969" i="5" s="1"/>
  <c r="C1970" i="5"/>
  <c r="J1970" i="5" s="1" a="1"/>
  <c r="J1970" i="5" s="1"/>
  <c r="C1971" i="5"/>
  <c r="J1971" i="5" s="1" a="1"/>
  <c r="J1971" i="5" s="1"/>
  <c r="C1972" i="5"/>
  <c r="J1972" i="5" s="1" a="1"/>
  <c r="J1972" i="5" s="1"/>
  <c r="C1973" i="5"/>
  <c r="J1973" i="5" s="1" a="1"/>
  <c r="J1973" i="5" s="1"/>
  <c r="C1974" i="5"/>
  <c r="J1974" i="5" s="1" a="1"/>
  <c r="J1974" i="5" s="1"/>
  <c r="C1975" i="5"/>
  <c r="J1975" i="5" s="1" a="1"/>
  <c r="J1975" i="5" s="1"/>
  <c r="C1976" i="5"/>
  <c r="J1976" i="5" s="1" a="1"/>
  <c r="J1976" i="5" s="1"/>
  <c r="C1977" i="5"/>
  <c r="J1977" i="5" s="1" a="1"/>
  <c r="J1977" i="5" s="1"/>
  <c r="C1978" i="5"/>
  <c r="J1978" i="5" s="1" a="1"/>
  <c r="J1978" i="5" s="1"/>
  <c r="C1979" i="5"/>
  <c r="J1979" i="5" s="1" a="1"/>
  <c r="J1979" i="5" s="1"/>
  <c r="C1980" i="5"/>
  <c r="J1980" i="5" s="1" a="1"/>
  <c r="J1980" i="5" s="1"/>
  <c r="C1981" i="5"/>
  <c r="J1981" i="5" s="1" a="1"/>
  <c r="J1981" i="5" s="1"/>
  <c r="C1982" i="5"/>
  <c r="J1982" i="5" s="1" a="1"/>
  <c r="J1982" i="5" s="1"/>
  <c r="C1983" i="5"/>
  <c r="J1983" i="5" s="1" a="1"/>
  <c r="J1983" i="5" s="1"/>
  <c r="C1984" i="5"/>
  <c r="J1984" i="5" s="1" a="1"/>
  <c r="J1984" i="5" s="1"/>
  <c r="C1985" i="5"/>
  <c r="J1985" i="5" s="1" a="1"/>
  <c r="J1985" i="5" s="1"/>
  <c r="C1986" i="5"/>
  <c r="J1986" i="5" s="1" a="1"/>
  <c r="J1986" i="5" s="1"/>
  <c r="C1987" i="5"/>
  <c r="J1987" i="5" s="1" a="1"/>
  <c r="J1987" i="5" s="1"/>
  <c r="C1988" i="5"/>
  <c r="J1988" i="5" s="1" a="1"/>
  <c r="J1988" i="5" s="1"/>
  <c r="C1989" i="5"/>
  <c r="J1989" i="5" s="1" a="1"/>
  <c r="J1989" i="5" s="1"/>
  <c r="C1990" i="5"/>
  <c r="J1990" i="5" s="1" a="1"/>
  <c r="J1990" i="5" s="1"/>
  <c r="C1991" i="5"/>
  <c r="J1991" i="5" s="1" a="1"/>
  <c r="J1991" i="5" s="1"/>
  <c r="C1992" i="5"/>
  <c r="J1992" i="5" s="1" a="1"/>
  <c r="J1992" i="5" s="1"/>
  <c r="C1993" i="5"/>
  <c r="J1993" i="5" s="1" a="1"/>
  <c r="J1993" i="5" s="1"/>
  <c r="C1994" i="5"/>
  <c r="J1994" i="5" s="1" a="1"/>
  <c r="J1994" i="5" s="1"/>
  <c r="C1995" i="5"/>
  <c r="J1995" i="5" s="1" a="1"/>
  <c r="J1995" i="5" s="1"/>
  <c r="C1996" i="5"/>
  <c r="J1996" i="5" s="1" a="1"/>
  <c r="J1996" i="5" s="1"/>
  <c r="C1997" i="5"/>
  <c r="J1997" i="5" s="1" a="1"/>
  <c r="J1997" i="5" s="1"/>
  <c r="C1998" i="5"/>
  <c r="J1998" i="5" s="1" a="1"/>
  <c r="J1998" i="5" s="1"/>
  <c r="C1999" i="5"/>
  <c r="J1999" i="5" s="1" a="1"/>
  <c r="J1999" i="5" s="1"/>
  <c r="C2000" i="5"/>
  <c r="J2000" i="5" s="1" a="1"/>
  <c r="J2000" i="5" s="1"/>
  <c r="C2001" i="5"/>
  <c r="J2001" i="5" s="1" a="1"/>
  <c r="J2001" i="5" s="1"/>
  <c r="C2002" i="5"/>
  <c r="J2002" i="5" s="1" a="1"/>
  <c r="J2002" i="5" s="1"/>
  <c r="C2003" i="5"/>
  <c r="J2003" i="5" s="1" a="1"/>
  <c r="J2003" i="5" s="1"/>
  <c r="C2004" i="5"/>
  <c r="J2004" i="5" s="1" a="1"/>
  <c r="J2004" i="5" s="1"/>
  <c r="C2005" i="5"/>
  <c r="J2005" i="5" s="1" a="1"/>
  <c r="J2005" i="5" s="1"/>
  <c r="C2006" i="5"/>
  <c r="J2006" i="5" s="1" a="1"/>
  <c r="J2006" i="5" s="1"/>
  <c r="C2007" i="5"/>
  <c r="J2007" i="5" s="1" a="1"/>
  <c r="J2007" i="5" s="1"/>
  <c r="C2008" i="5"/>
  <c r="J2008" i="5" s="1" a="1"/>
  <c r="J2008" i="5" s="1"/>
  <c r="C2009" i="5"/>
  <c r="J2009" i="5" s="1" a="1"/>
  <c r="J2009" i="5" s="1"/>
  <c r="C2010" i="5"/>
  <c r="J2010" i="5" s="1" a="1"/>
  <c r="J2010" i="5" s="1"/>
  <c r="C2011" i="5"/>
  <c r="J2011" i="5" s="1" a="1"/>
  <c r="J2011" i="5" s="1"/>
  <c r="C2012" i="5"/>
  <c r="J2012" i="5" s="1" a="1"/>
  <c r="J2012" i="5" s="1"/>
  <c r="C2013" i="5"/>
  <c r="J2013" i="5" s="1" a="1"/>
  <c r="J2013" i="5" s="1"/>
  <c r="C2014" i="5"/>
  <c r="J2014" i="5" s="1" a="1"/>
  <c r="J2014" i="5" s="1"/>
  <c r="C2015" i="5"/>
  <c r="J2015" i="5" s="1" a="1"/>
  <c r="J2015" i="5" s="1"/>
  <c r="C2016" i="5"/>
  <c r="J2016" i="5" s="1" a="1"/>
  <c r="J2016" i="5" s="1"/>
  <c r="C2017" i="5"/>
  <c r="J2017" i="5" s="1" a="1"/>
  <c r="J2017" i="5" s="1"/>
  <c r="C2018" i="5"/>
  <c r="J2018" i="5" s="1" a="1"/>
  <c r="J2018" i="5" s="1"/>
  <c r="C2019" i="5"/>
  <c r="J2019" i="5" s="1" a="1"/>
  <c r="J2019" i="5" s="1"/>
  <c r="C2020" i="5"/>
  <c r="J2020" i="5" s="1" a="1"/>
  <c r="J2020" i="5" s="1"/>
  <c r="C2021" i="5"/>
  <c r="J2021" i="5" s="1" a="1"/>
  <c r="J2021" i="5" s="1"/>
  <c r="C2022" i="5"/>
  <c r="J2022" i="5" s="1" a="1"/>
  <c r="J2022" i="5" s="1"/>
  <c r="C2023" i="5"/>
  <c r="J2023" i="5" s="1" a="1"/>
  <c r="J2023" i="5" s="1"/>
  <c r="C2024" i="5"/>
  <c r="J2024" i="5" s="1" a="1"/>
  <c r="J2024" i="5" s="1"/>
  <c r="C2025" i="5"/>
  <c r="J2025" i="5" s="1" a="1"/>
  <c r="J2025" i="5" s="1"/>
  <c r="C2026" i="5"/>
  <c r="J2026" i="5" s="1" a="1"/>
  <c r="J2026" i="5" s="1"/>
  <c r="C2027" i="5"/>
  <c r="J2027" i="5" s="1" a="1"/>
  <c r="J2027" i="5" s="1"/>
  <c r="C2028" i="5"/>
  <c r="J2028" i="5" s="1" a="1"/>
  <c r="J2028" i="5" s="1"/>
  <c r="C2029" i="5"/>
  <c r="J2029" i="5" s="1" a="1"/>
  <c r="J2029" i="5" s="1"/>
  <c r="C2030" i="5"/>
  <c r="J2030" i="5" s="1" a="1"/>
  <c r="J2030" i="5" s="1"/>
  <c r="C2031" i="5"/>
  <c r="J2031" i="5" s="1" a="1"/>
  <c r="J2031" i="5" s="1"/>
  <c r="C2032" i="5"/>
  <c r="J2032" i="5" s="1" a="1"/>
  <c r="J2032" i="5" s="1"/>
  <c r="C2033" i="5"/>
  <c r="J2033" i="5" s="1" a="1"/>
  <c r="J2033" i="5" s="1"/>
  <c r="C2034" i="5"/>
  <c r="J2034" i="5" s="1" a="1"/>
  <c r="J2034" i="5" s="1"/>
  <c r="C2035" i="5"/>
  <c r="J2035" i="5" s="1" a="1"/>
  <c r="J2035" i="5" s="1"/>
  <c r="C2036" i="5"/>
  <c r="J2036" i="5" s="1" a="1"/>
  <c r="J2036" i="5" s="1"/>
  <c r="C2037" i="5"/>
  <c r="J2037" i="5" s="1" a="1"/>
  <c r="J2037" i="5" s="1"/>
  <c r="C2038" i="5"/>
  <c r="J2038" i="5" s="1" a="1"/>
  <c r="J2038" i="5" s="1"/>
  <c r="C2039" i="5"/>
  <c r="J2039" i="5" s="1" a="1"/>
  <c r="J2039" i="5" s="1"/>
  <c r="C2040" i="5"/>
  <c r="J2040" i="5" s="1" a="1"/>
  <c r="J2040" i="5" s="1"/>
  <c r="C2041" i="5"/>
  <c r="J2041" i="5" s="1" a="1"/>
  <c r="J2041" i="5" s="1"/>
  <c r="C2042" i="5"/>
  <c r="J2042" i="5" s="1" a="1"/>
  <c r="J2042" i="5" s="1"/>
  <c r="C2043" i="5"/>
  <c r="J2043" i="5" s="1" a="1"/>
  <c r="J2043" i="5" s="1"/>
  <c r="C2044" i="5"/>
  <c r="J2044" i="5" s="1" a="1"/>
  <c r="J2044" i="5" s="1"/>
  <c r="C2045" i="5"/>
  <c r="J2045" i="5" s="1" a="1"/>
  <c r="J2045" i="5" s="1"/>
  <c r="C2046" i="5"/>
  <c r="J2046" i="5" s="1" a="1"/>
  <c r="J2046" i="5" s="1"/>
  <c r="C2047" i="5"/>
  <c r="J2047" i="5" s="1" a="1"/>
  <c r="J2047" i="5" s="1"/>
  <c r="C2048" i="5"/>
  <c r="J2048" i="5" s="1" a="1"/>
  <c r="J2048" i="5" s="1"/>
  <c r="C2049" i="5"/>
  <c r="J2049" i="5" s="1" a="1"/>
  <c r="J2049" i="5" s="1"/>
  <c r="C2050" i="5"/>
  <c r="J2050" i="5" s="1" a="1"/>
  <c r="J2050" i="5" s="1"/>
  <c r="C2051" i="5"/>
  <c r="J2051" i="5" s="1" a="1"/>
  <c r="J2051" i="5" s="1"/>
  <c r="C2052" i="5"/>
  <c r="J2052" i="5" s="1" a="1"/>
  <c r="J2052" i="5" s="1"/>
  <c r="C2053" i="5"/>
  <c r="J2053" i="5" s="1" a="1"/>
  <c r="J2053" i="5" s="1"/>
  <c r="C2054" i="5"/>
  <c r="J2054" i="5" s="1" a="1"/>
  <c r="J2054" i="5" s="1"/>
  <c r="C2055" i="5"/>
  <c r="J2055" i="5" s="1" a="1"/>
  <c r="J2055" i="5" s="1"/>
  <c r="C2056" i="5"/>
  <c r="J2056" i="5" s="1" a="1"/>
  <c r="J2056" i="5" s="1"/>
  <c r="C2057" i="5"/>
  <c r="J2057" i="5" s="1" a="1"/>
  <c r="J2057" i="5" s="1"/>
  <c r="C2058" i="5"/>
  <c r="J2058" i="5" s="1" a="1"/>
  <c r="J2058" i="5" s="1"/>
  <c r="C2059" i="5"/>
  <c r="J2059" i="5" s="1" a="1"/>
  <c r="J2059" i="5" s="1"/>
  <c r="C2060" i="5"/>
  <c r="J2060" i="5" s="1" a="1"/>
  <c r="J2060" i="5" s="1"/>
  <c r="C2061" i="5"/>
  <c r="J2061" i="5" s="1" a="1"/>
  <c r="J2061" i="5" s="1"/>
  <c r="C2062" i="5"/>
  <c r="J2062" i="5" s="1" a="1"/>
  <c r="J2062" i="5" s="1"/>
  <c r="C2063" i="5"/>
  <c r="J2063" i="5" s="1" a="1"/>
  <c r="J2063" i="5" s="1"/>
  <c r="C2064" i="5"/>
  <c r="J2064" i="5" s="1" a="1"/>
  <c r="J2064" i="5" s="1"/>
  <c r="C2065" i="5"/>
  <c r="J2065" i="5" s="1" a="1"/>
  <c r="J2065" i="5" s="1"/>
  <c r="C2066" i="5"/>
  <c r="J2066" i="5" s="1" a="1"/>
  <c r="J2066" i="5" s="1"/>
  <c r="C2067" i="5"/>
  <c r="J2067" i="5" s="1" a="1"/>
  <c r="J2067" i="5" s="1"/>
  <c r="C2068" i="5"/>
  <c r="J2068" i="5" s="1" a="1"/>
  <c r="J2068" i="5" s="1"/>
  <c r="C2069" i="5"/>
  <c r="J2069" i="5" s="1" a="1"/>
  <c r="J2069" i="5" s="1"/>
  <c r="C2070" i="5"/>
  <c r="J2070" i="5" s="1" a="1"/>
  <c r="J2070" i="5" s="1"/>
  <c r="C2071" i="5"/>
  <c r="J2071" i="5" s="1" a="1"/>
  <c r="J2071" i="5" s="1"/>
  <c r="C2072" i="5"/>
  <c r="J2072" i="5" s="1" a="1"/>
  <c r="J2072" i="5" s="1"/>
  <c r="C2073" i="5"/>
  <c r="J2073" i="5" s="1" a="1"/>
  <c r="J2073" i="5" s="1"/>
  <c r="C2074" i="5"/>
  <c r="J2074" i="5" s="1" a="1"/>
  <c r="J2074" i="5" s="1"/>
  <c r="C2075" i="5"/>
  <c r="J2075" i="5" s="1" a="1"/>
  <c r="J2075" i="5" s="1"/>
  <c r="C2076" i="5"/>
  <c r="J2076" i="5" s="1" a="1"/>
  <c r="J2076" i="5" s="1"/>
  <c r="C2077" i="5"/>
  <c r="J2077" i="5" s="1" a="1"/>
  <c r="J2077" i="5" s="1"/>
  <c r="C2078" i="5"/>
  <c r="J2078" i="5" s="1" a="1"/>
  <c r="J2078" i="5" s="1"/>
  <c r="C2079" i="5"/>
  <c r="J2079" i="5" s="1" a="1"/>
  <c r="J2079" i="5" s="1"/>
  <c r="C2080" i="5"/>
  <c r="J2080" i="5" s="1" a="1"/>
  <c r="J2080" i="5" s="1"/>
  <c r="C2081" i="5"/>
  <c r="J2081" i="5" s="1" a="1"/>
  <c r="J2081" i="5" s="1"/>
  <c r="C2082" i="5"/>
  <c r="J2082" i="5" s="1" a="1"/>
  <c r="J2082" i="5" s="1"/>
  <c r="C2083" i="5"/>
  <c r="J2083" i="5" s="1" a="1"/>
  <c r="J2083" i="5" s="1"/>
  <c r="C2084" i="5"/>
  <c r="J2084" i="5" s="1" a="1"/>
  <c r="J2084" i="5" s="1"/>
  <c r="C2085" i="5"/>
  <c r="J2085" i="5" s="1" a="1"/>
  <c r="J2085" i="5" s="1"/>
  <c r="C2086" i="5"/>
  <c r="J2086" i="5" s="1" a="1"/>
  <c r="J2086" i="5" s="1"/>
  <c r="C2087" i="5"/>
  <c r="J2087" i="5" s="1" a="1"/>
  <c r="J2087" i="5" s="1"/>
  <c r="C2088" i="5"/>
  <c r="J2088" i="5" s="1" a="1"/>
  <c r="J2088" i="5" s="1"/>
  <c r="C2089" i="5"/>
  <c r="J2089" i="5" s="1" a="1"/>
  <c r="J2089" i="5" s="1"/>
  <c r="C2090" i="5"/>
  <c r="J2090" i="5" s="1" a="1"/>
  <c r="J2090" i="5" s="1"/>
  <c r="C2091" i="5"/>
  <c r="J2091" i="5" s="1" a="1"/>
  <c r="J2091" i="5" s="1"/>
  <c r="C2092" i="5"/>
  <c r="J2092" i="5" s="1" a="1"/>
  <c r="J2092" i="5" s="1"/>
  <c r="C2093" i="5"/>
  <c r="J2093" i="5" s="1" a="1"/>
  <c r="J2093" i="5" s="1"/>
  <c r="C2094" i="5"/>
  <c r="J2094" i="5" s="1" a="1"/>
  <c r="J2094" i="5" s="1"/>
  <c r="C2095" i="5"/>
  <c r="J2095" i="5" s="1" a="1"/>
  <c r="J2095" i="5" s="1"/>
  <c r="C2096" i="5"/>
  <c r="J2096" i="5" s="1" a="1"/>
  <c r="J2096" i="5" s="1"/>
  <c r="C2097" i="5"/>
  <c r="J2097" i="5" s="1" a="1"/>
  <c r="J2097" i="5" s="1"/>
  <c r="C2098" i="5"/>
  <c r="J2098" i="5" s="1" a="1"/>
  <c r="J2098" i="5" s="1"/>
  <c r="C2099" i="5"/>
  <c r="J2099" i="5" s="1" a="1"/>
  <c r="J2099" i="5" s="1"/>
  <c r="C2100" i="5"/>
  <c r="J2100" i="5" s="1" a="1"/>
  <c r="J2100" i="5" s="1"/>
  <c r="C2101" i="5"/>
  <c r="J2101" i="5" s="1" a="1"/>
  <c r="J2101" i="5" s="1"/>
  <c r="C2102" i="5"/>
  <c r="J2102" i="5" s="1" a="1"/>
  <c r="J2102" i="5" s="1"/>
  <c r="C2103" i="5"/>
  <c r="J2103" i="5" s="1" a="1"/>
  <c r="J2103" i="5" s="1"/>
  <c r="C2104" i="5"/>
  <c r="J2104" i="5" s="1" a="1"/>
  <c r="J2104" i="5" s="1"/>
  <c r="C2105" i="5"/>
  <c r="J2105" i="5" s="1" a="1"/>
  <c r="J2105" i="5" s="1"/>
  <c r="C2106" i="5"/>
  <c r="J2106" i="5" s="1" a="1"/>
  <c r="J2106" i="5" s="1"/>
  <c r="C2107" i="5"/>
  <c r="J2107" i="5" s="1" a="1"/>
  <c r="J2107" i="5" s="1"/>
  <c r="C2108" i="5"/>
  <c r="J2108" i="5" s="1" a="1"/>
  <c r="J2108" i="5" s="1"/>
  <c r="C2109" i="5"/>
  <c r="J2109" i="5" s="1" a="1"/>
  <c r="J2109" i="5" s="1"/>
  <c r="C2110" i="5"/>
  <c r="J2110" i="5" s="1" a="1"/>
  <c r="J2110" i="5" s="1"/>
  <c r="C2111" i="5"/>
  <c r="J2111" i="5" s="1" a="1"/>
  <c r="J2111" i="5" s="1"/>
  <c r="C2112" i="5"/>
  <c r="J2112" i="5" s="1" a="1"/>
  <c r="J2112" i="5" s="1"/>
  <c r="C2113" i="5"/>
  <c r="J2113" i="5" s="1" a="1"/>
  <c r="J2113" i="5" s="1"/>
  <c r="C2114" i="5"/>
  <c r="J2114" i="5" s="1" a="1"/>
  <c r="J2114" i="5" s="1"/>
  <c r="C2115" i="5"/>
  <c r="J2115" i="5" s="1" a="1"/>
  <c r="J2115" i="5" s="1"/>
  <c r="C2116" i="5"/>
  <c r="J2116" i="5" s="1" a="1"/>
  <c r="J2116" i="5" s="1"/>
  <c r="C2117" i="5"/>
  <c r="J2117" i="5" s="1" a="1"/>
  <c r="J2117" i="5" s="1"/>
  <c r="C2118" i="5"/>
  <c r="J2118" i="5" s="1" a="1"/>
  <c r="J2118" i="5" s="1"/>
  <c r="C2119" i="5"/>
  <c r="J2119" i="5" s="1" a="1"/>
  <c r="J2119" i="5" s="1"/>
  <c r="C2120" i="5"/>
  <c r="J2120" i="5" s="1" a="1"/>
  <c r="J2120" i="5" s="1"/>
  <c r="C2121" i="5"/>
  <c r="J2121" i="5" s="1" a="1"/>
  <c r="J2121" i="5" s="1"/>
  <c r="C2122" i="5"/>
  <c r="J2122" i="5" s="1" a="1"/>
  <c r="J2122" i="5" s="1"/>
  <c r="C2123" i="5"/>
  <c r="J2123" i="5" s="1" a="1"/>
  <c r="J2123" i="5" s="1"/>
  <c r="C2124" i="5"/>
  <c r="J2124" i="5" s="1" a="1"/>
  <c r="J2124" i="5" s="1"/>
  <c r="C2125" i="5"/>
  <c r="J2125" i="5" s="1" a="1"/>
  <c r="J2125" i="5" s="1"/>
  <c r="C2126" i="5"/>
  <c r="J2126" i="5" s="1" a="1"/>
  <c r="J2126" i="5" s="1"/>
  <c r="C2127" i="5"/>
  <c r="J2127" i="5" s="1" a="1"/>
  <c r="J2127" i="5" s="1"/>
  <c r="C2128" i="5"/>
  <c r="J2128" i="5" s="1" a="1"/>
  <c r="J2128" i="5" s="1"/>
  <c r="C2129" i="5"/>
  <c r="J2129" i="5" s="1" a="1"/>
  <c r="J2129" i="5" s="1"/>
  <c r="C2130" i="5"/>
  <c r="J2130" i="5" s="1" a="1"/>
  <c r="J2130" i="5" s="1"/>
  <c r="C2131" i="5"/>
  <c r="J2131" i="5" s="1" a="1"/>
  <c r="J2131" i="5" s="1"/>
  <c r="C2132" i="5"/>
  <c r="J2132" i="5" s="1" a="1"/>
  <c r="J2132" i="5" s="1"/>
  <c r="C2133" i="5"/>
  <c r="J2133" i="5" s="1" a="1"/>
  <c r="J2133" i="5" s="1"/>
  <c r="C2134" i="5"/>
  <c r="J2134" i="5" s="1" a="1"/>
  <c r="J2134" i="5" s="1"/>
  <c r="C2135" i="5"/>
  <c r="J2135" i="5" s="1" a="1"/>
  <c r="J2135" i="5" s="1"/>
  <c r="C2136" i="5"/>
  <c r="J2136" i="5" s="1" a="1"/>
  <c r="J2136" i="5" s="1"/>
  <c r="C2137" i="5"/>
  <c r="J2137" i="5" s="1" a="1"/>
  <c r="J2137" i="5" s="1"/>
  <c r="C2138" i="5"/>
  <c r="J2138" i="5" s="1" a="1"/>
  <c r="J2138" i="5" s="1"/>
  <c r="C2139" i="5"/>
  <c r="J2139" i="5" s="1" a="1"/>
  <c r="J2139" i="5" s="1"/>
  <c r="C2140" i="5"/>
  <c r="J2140" i="5" s="1" a="1"/>
  <c r="J2140" i="5" s="1"/>
  <c r="C2141" i="5"/>
  <c r="J2141" i="5" s="1" a="1"/>
  <c r="J2141" i="5" s="1"/>
  <c r="C2142" i="5"/>
  <c r="J2142" i="5" s="1" a="1"/>
  <c r="J2142" i="5" s="1"/>
  <c r="C2143" i="5"/>
  <c r="J2143" i="5" s="1" a="1"/>
  <c r="J2143" i="5" s="1"/>
  <c r="C2144" i="5"/>
  <c r="J2144" i="5" s="1" a="1"/>
  <c r="J2144" i="5" s="1"/>
  <c r="C2145" i="5"/>
  <c r="J2145" i="5" s="1" a="1"/>
  <c r="J2145" i="5" s="1"/>
  <c r="C2146" i="5"/>
  <c r="J2146" i="5" s="1" a="1"/>
  <c r="J2146" i="5" s="1"/>
  <c r="C2147" i="5"/>
  <c r="J2147" i="5" s="1" a="1"/>
  <c r="J2147" i="5" s="1"/>
  <c r="C2148" i="5"/>
  <c r="J2148" i="5" s="1" a="1"/>
  <c r="J2148" i="5" s="1"/>
  <c r="C2149" i="5"/>
  <c r="J2149" i="5" s="1" a="1"/>
  <c r="J2149" i="5" s="1"/>
  <c r="C2150" i="5"/>
  <c r="J2150" i="5" s="1" a="1"/>
  <c r="J2150" i="5" s="1"/>
  <c r="C2151" i="5"/>
  <c r="J2151" i="5" s="1" a="1"/>
  <c r="J2151" i="5" s="1"/>
  <c r="C2152" i="5"/>
  <c r="J2152" i="5" s="1" a="1"/>
  <c r="J2152" i="5" s="1"/>
  <c r="C2153" i="5"/>
  <c r="J2153" i="5" s="1" a="1"/>
  <c r="J2153" i="5" s="1"/>
  <c r="C2154" i="5"/>
  <c r="J2154" i="5" s="1" a="1"/>
  <c r="J2154" i="5" s="1"/>
  <c r="C2155" i="5"/>
  <c r="J2155" i="5" s="1" a="1"/>
  <c r="J2155" i="5" s="1"/>
  <c r="C2156" i="5"/>
  <c r="J2156" i="5" s="1" a="1"/>
  <c r="J2156" i="5" s="1"/>
  <c r="C2157" i="5"/>
  <c r="J2157" i="5" s="1" a="1"/>
  <c r="J2157" i="5" s="1"/>
  <c r="C2158" i="5"/>
  <c r="J2158" i="5" s="1" a="1"/>
  <c r="J2158" i="5" s="1"/>
  <c r="C2159" i="5"/>
  <c r="J2159" i="5" s="1" a="1"/>
  <c r="J2159" i="5" s="1"/>
  <c r="C2160" i="5"/>
  <c r="J2160" i="5" s="1" a="1"/>
  <c r="J2160" i="5" s="1"/>
  <c r="C2161" i="5"/>
  <c r="J2161" i="5" s="1" a="1"/>
  <c r="J2161" i="5" s="1"/>
  <c r="C2162" i="5"/>
  <c r="J2162" i="5" s="1" a="1"/>
  <c r="J2162" i="5" s="1"/>
  <c r="C2163" i="5"/>
  <c r="J2163" i="5" s="1" a="1"/>
  <c r="J2163" i="5" s="1"/>
  <c r="C2164" i="5"/>
  <c r="J2164" i="5" s="1" a="1"/>
  <c r="J2164" i="5" s="1"/>
  <c r="C2165" i="5"/>
  <c r="J2165" i="5" s="1" a="1"/>
  <c r="J2165" i="5" s="1"/>
  <c r="C2166" i="5"/>
  <c r="J2166" i="5" s="1" a="1"/>
  <c r="J2166" i="5" s="1"/>
  <c r="C2167" i="5"/>
  <c r="J2167" i="5" s="1" a="1"/>
  <c r="J2167" i="5" s="1"/>
  <c r="C2168" i="5"/>
  <c r="J2168" i="5" s="1" a="1"/>
  <c r="J2168" i="5" s="1"/>
  <c r="C2169" i="5"/>
  <c r="J2169" i="5" s="1" a="1"/>
  <c r="J2169" i="5" s="1"/>
  <c r="C2170" i="5"/>
  <c r="J2170" i="5" s="1" a="1"/>
  <c r="J2170" i="5" s="1"/>
  <c r="C2171" i="5"/>
  <c r="J2171" i="5" s="1" a="1"/>
  <c r="J2171" i="5" s="1"/>
  <c r="C2172" i="5"/>
  <c r="J2172" i="5" s="1" a="1"/>
  <c r="J2172" i="5" s="1"/>
  <c r="C2173" i="5"/>
  <c r="J2173" i="5" s="1" a="1"/>
  <c r="J2173" i="5" s="1"/>
  <c r="C2174" i="5"/>
  <c r="J2174" i="5" s="1" a="1"/>
  <c r="J2174" i="5" s="1"/>
  <c r="C2175" i="5"/>
  <c r="J2175" i="5" s="1" a="1"/>
  <c r="J2175" i="5" s="1"/>
  <c r="C2176" i="5"/>
  <c r="J2176" i="5" s="1" a="1"/>
  <c r="J2176" i="5" s="1"/>
  <c r="C2177" i="5"/>
  <c r="J2177" i="5" s="1" a="1"/>
  <c r="J2177" i="5" s="1"/>
  <c r="C2178" i="5"/>
  <c r="J2178" i="5" s="1" a="1"/>
  <c r="J2178" i="5" s="1"/>
  <c r="C2179" i="5"/>
  <c r="J2179" i="5" s="1" a="1"/>
  <c r="J2179" i="5" s="1"/>
  <c r="C2180" i="5"/>
  <c r="J2180" i="5" s="1" a="1"/>
  <c r="J2180" i="5" s="1"/>
  <c r="C2181" i="5"/>
  <c r="J2181" i="5" s="1" a="1"/>
  <c r="J2181" i="5" s="1"/>
  <c r="C2182" i="5"/>
  <c r="J2182" i="5" s="1" a="1"/>
  <c r="J2182" i="5" s="1"/>
  <c r="C2183" i="5"/>
  <c r="J2183" i="5" s="1" a="1"/>
  <c r="J2183" i="5" s="1"/>
  <c r="C2184" i="5"/>
  <c r="J2184" i="5" s="1" a="1"/>
  <c r="J2184" i="5" s="1"/>
  <c r="C2185" i="5"/>
  <c r="J2185" i="5" s="1" a="1"/>
  <c r="J2185" i="5" s="1"/>
  <c r="C2186" i="5"/>
  <c r="J2186" i="5" s="1" a="1"/>
  <c r="J2186" i="5" s="1"/>
  <c r="C2187" i="5"/>
  <c r="J2187" i="5" s="1" a="1"/>
  <c r="J2187" i="5" s="1"/>
  <c r="C2188" i="5"/>
  <c r="J2188" i="5" s="1" a="1"/>
  <c r="J2188" i="5" s="1"/>
  <c r="C2189" i="5"/>
  <c r="J2189" i="5" s="1" a="1"/>
  <c r="J2189" i="5" s="1"/>
  <c r="C2190" i="5"/>
  <c r="J2190" i="5" s="1" a="1"/>
  <c r="J2190" i="5" s="1"/>
  <c r="C2191" i="5"/>
  <c r="J2191" i="5" s="1" a="1"/>
  <c r="J2191" i="5" s="1"/>
  <c r="C2192" i="5"/>
  <c r="J2192" i="5" s="1" a="1"/>
  <c r="J2192" i="5" s="1"/>
  <c r="C2193" i="5"/>
  <c r="J2193" i="5" s="1" a="1"/>
  <c r="J2193" i="5" s="1"/>
  <c r="C2194" i="5"/>
  <c r="J2194" i="5" s="1" a="1"/>
  <c r="J2194" i="5" s="1"/>
  <c r="C2195" i="5"/>
  <c r="J2195" i="5" s="1" a="1"/>
  <c r="J2195" i="5" s="1"/>
  <c r="C2196" i="5"/>
  <c r="J2196" i="5" s="1" a="1"/>
  <c r="J2196" i="5" s="1"/>
  <c r="C2197" i="5"/>
  <c r="J2197" i="5" s="1" a="1"/>
  <c r="J2197" i="5" s="1"/>
  <c r="C2198" i="5"/>
  <c r="J2198" i="5" s="1" a="1"/>
  <c r="J2198" i="5" s="1"/>
  <c r="C2199" i="5"/>
  <c r="J2199" i="5" s="1" a="1"/>
  <c r="J2199" i="5" s="1"/>
  <c r="C2200" i="5"/>
  <c r="J2200" i="5" s="1" a="1"/>
  <c r="J2200" i="5" s="1"/>
  <c r="C2201" i="5"/>
  <c r="J2201" i="5" s="1" a="1"/>
  <c r="J2201" i="5" s="1"/>
  <c r="C2202" i="5"/>
  <c r="J2202" i="5" s="1" a="1"/>
  <c r="J2202" i="5" s="1"/>
  <c r="C2203" i="5"/>
  <c r="J2203" i="5" s="1" a="1"/>
  <c r="J2203" i="5" s="1"/>
  <c r="C2204" i="5"/>
  <c r="J2204" i="5" s="1" a="1"/>
  <c r="J2204" i="5" s="1"/>
  <c r="C2205" i="5"/>
  <c r="J2205" i="5" s="1" a="1"/>
  <c r="J2205" i="5" s="1"/>
  <c r="C2206" i="5"/>
  <c r="J2206" i="5" s="1" a="1"/>
  <c r="J2206" i="5" s="1"/>
  <c r="C2207" i="5"/>
  <c r="J2207" i="5" s="1" a="1"/>
  <c r="J2207" i="5" s="1"/>
  <c r="C2208" i="5"/>
  <c r="J2208" i="5" s="1" a="1"/>
  <c r="J2208" i="5" s="1"/>
  <c r="C2209" i="5"/>
  <c r="J2209" i="5" s="1" a="1"/>
  <c r="J2209" i="5" s="1"/>
  <c r="C2210" i="5"/>
  <c r="J2210" i="5" s="1" a="1"/>
  <c r="J2210" i="5" s="1"/>
  <c r="C2211" i="5"/>
  <c r="J2211" i="5" s="1" a="1"/>
  <c r="J2211" i="5" s="1"/>
  <c r="C2212" i="5"/>
  <c r="J2212" i="5" s="1" a="1"/>
  <c r="J2212" i="5" s="1"/>
  <c r="C2213" i="5"/>
  <c r="J2213" i="5" s="1" a="1"/>
  <c r="J2213" i="5" s="1"/>
  <c r="C2214" i="5"/>
  <c r="J2214" i="5" s="1" a="1"/>
  <c r="J2214" i="5" s="1"/>
  <c r="C2215" i="5"/>
  <c r="J2215" i="5" s="1" a="1"/>
  <c r="J2215" i="5" s="1"/>
  <c r="C2216" i="5"/>
  <c r="J2216" i="5" s="1" a="1"/>
  <c r="J2216" i="5" s="1"/>
  <c r="C2217" i="5"/>
  <c r="J2217" i="5" s="1" a="1"/>
  <c r="J2217" i="5" s="1"/>
  <c r="C2218" i="5"/>
  <c r="J2218" i="5" s="1" a="1"/>
  <c r="J2218" i="5" s="1"/>
  <c r="C2219" i="5"/>
  <c r="J2219" i="5" s="1" a="1"/>
  <c r="J2219" i="5" s="1"/>
  <c r="C2220" i="5"/>
  <c r="J2220" i="5" s="1" a="1"/>
  <c r="J2220" i="5" s="1"/>
  <c r="C2221" i="5"/>
  <c r="J2221" i="5" s="1" a="1"/>
  <c r="J2221" i="5" s="1"/>
  <c r="C2222" i="5"/>
  <c r="J2222" i="5" s="1" a="1"/>
  <c r="J2222" i="5" s="1"/>
  <c r="C2223" i="5"/>
  <c r="J2223" i="5" s="1" a="1"/>
  <c r="J2223" i="5" s="1"/>
  <c r="C2224" i="5"/>
  <c r="J2224" i="5" s="1" a="1"/>
  <c r="J2224" i="5" s="1"/>
  <c r="C2225" i="5"/>
  <c r="J2225" i="5" s="1" a="1"/>
  <c r="J2225" i="5" s="1"/>
  <c r="C2226" i="5"/>
  <c r="J2226" i="5" s="1" a="1"/>
  <c r="J2226" i="5" s="1"/>
  <c r="C2227" i="5"/>
  <c r="J2227" i="5" s="1" a="1"/>
  <c r="J2227" i="5" s="1"/>
  <c r="C2228" i="5"/>
  <c r="J2228" i="5" s="1" a="1"/>
  <c r="J2228" i="5" s="1"/>
  <c r="C2229" i="5"/>
  <c r="J2229" i="5" s="1" a="1"/>
  <c r="J2229" i="5" s="1"/>
  <c r="C2230" i="5"/>
  <c r="J2230" i="5" s="1" a="1"/>
  <c r="J2230" i="5" s="1"/>
  <c r="C2231" i="5"/>
  <c r="J2231" i="5" s="1" a="1"/>
  <c r="J2231" i="5" s="1"/>
  <c r="C2232" i="5"/>
  <c r="J2232" i="5" s="1" a="1"/>
  <c r="J2232" i="5" s="1"/>
  <c r="C2233" i="5"/>
  <c r="J2233" i="5" s="1" a="1"/>
  <c r="J2233" i="5" s="1"/>
  <c r="C2234" i="5"/>
  <c r="J2234" i="5" s="1" a="1"/>
  <c r="J2234" i="5" s="1"/>
  <c r="C2235" i="5"/>
  <c r="J2235" i="5" s="1" a="1"/>
  <c r="J2235" i="5" s="1"/>
  <c r="C2236" i="5"/>
  <c r="J2236" i="5" s="1" a="1"/>
  <c r="J2236" i="5" s="1"/>
  <c r="C2237" i="5"/>
  <c r="J2237" i="5" s="1" a="1"/>
  <c r="J2237" i="5" s="1"/>
  <c r="C2238" i="5"/>
  <c r="J2238" i="5" s="1" a="1"/>
  <c r="J2238" i="5" s="1"/>
  <c r="C2239" i="5"/>
  <c r="J2239" i="5" s="1" a="1"/>
  <c r="J2239" i="5" s="1"/>
  <c r="C2240" i="5"/>
  <c r="J2240" i="5" s="1" a="1"/>
  <c r="J2240" i="5" s="1"/>
  <c r="C2241" i="5"/>
  <c r="J2241" i="5" s="1" a="1"/>
  <c r="J2241" i="5" s="1"/>
  <c r="C2242" i="5"/>
  <c r="J2242" i="5" s="1" a="1"/>
  <c r="J2242" i="5" s="1"/>
  <c r="C2243" i="5"/>
  <c r="J2243" i="5" s="1" a="1"/>
  <c r="J2243" i="5" s="1"/>
  <c r="C2244" i="5"/>
  <c r="J2244" i="5" s="1" a="1"/>
  <c r="J2244" i="5" s="1"/>
  <c r="C2245" i="5"/>
  <c r="J2245" i="5" s="1" a="1"/>
  <c r="J2245" i="5" s="1"/>
  <c r="C2246" i="5"/>
  <c r="J2246" i="5" s="1" a="1"/>
  <c r="J2246" i="5" s="1"/>
  <c r="C2247" i="5"/>
  <c r="J2247" i="5" s="1" a="1"/>
  <c r="J2247" i="5" s="1"/>
  <c r="C2248" i="5"/>
  <c r="J2248" i="5" s="1" a="1"/>
  <c r="J2248" i="5" s="1"/>
  <c r="C2249" i="5"/>
  <c r="J2249" i="5" s="1" a="1"/>
  <c r="J2249" i="5" s="1"/>
  <c r="C2250" i="5"/>
  <c r="J2250" i="5" s="1" a="1"/>
  <c r="J2250" i="5" s="1"/>
  <c r="C2251" i="5"/>
  <c r="J2251" i="5" s="1" a="1"/>
  <c r="J2251" i="5" s="1"/>
  <c r="C2252" i="5"/>
  <c r="J2252" i="5" s="1" a="1"/>
  <c r="J2252" i="5" s="1"/>
  <c r="C2253" i="5"/>
  <c r="J2253" i="5" s="1" a="1"/>
  <c r="J2253" i="5" s="1"/>
  <c r="C2254" i="5"/>
  <c r="J2254" i="5" s="1" a="1"/>
  <c r="J2254" i="5" s="1"/>
  <c r="C2255" i="5"/>
  <c r="J2255" i="5" s="1" a="1"/>
  <c r="J2255" i="5" s="1"/>
  <c r="C2256" i="5"/>
  <c r="J2256" i="5" s="1" a="1"/>
  <c r="J2256" i="5" s="1"/>
  <c r="C2257" i="5"/>
  <c r="J2257" i="5" s="1" a="1"/>
  <c r="J2257" i="5" s="1"/>
  <c r="C2258" i="5"/>
  <c r="J2258" i="5" s="1" a="1"/>
  <c r="J2258" i="5" s="1"/>
  <c r="C2259" i="5"/>
  <c r="J2259" i="5" s="1" a="1"/>
  <c r="J2259" i="5" s="1"/>
  <c r="C2260" i="5"/>
  <c r="J2260" i="5" s="1" a="1"/>
  <c r="J2260" i="5" s="1"/>
  <c r="C2261" i="5"/>
  <c r="J2261" i="5" s="1" a="1"/>
  <c r="J2261" i="5" s="1"/>
  <c r="C2262" i="5"/>
  <c r="J2262" i="5" s="1" a="1"/>
  <c r="J2262" i="5" s="1"/>
  <c r="C2263" i="5"/>
  <c r="J2263" i="5" s="1" a="1"/>
  <c r="J2263" i="5" s="1"/>
  <c r="C2264" i="5"/>
  <c r="J2264" i="5" s="1" a="1"/>
  <c r="J2264" i="5" s="1"/>
  <c r="C2265" i="5"/>
  <c r="J2265" i="5" s="1" a="1"/>
  <c r="J2265" i="5" s="1"/>
  <c r="C2266" i="5"/>
  <c r="J2266" i="5" s="1" a="1"/>
  <c r="J2266" i="5" s="1"/>
  <c r="C2267" i="5"/>
  <c r="J2267" i="5" s="1" a="1"/>
  <c r="J2267" i="5" s="1"/>
  <c r="C2268" i="5"/>
  <c r="J2268" i="5" s="1" a="1"/>
  <c r="J2268" i="5" s="1"/>
  <c r="C2269" i="5"/>
  <c r="J2269" i="5" s="1" a="1"/>
  <c r="J2269" i="5" s="1"/>
  <c r="C2270" i="5"/>
  <c r="J2270" i="5" s="1" a="1"/>
  <c r="J2270" i="5" s="1"/>
  <c r="C2271" i="5"/>
  <c r="J2271" i="5" s="1" a="1"/>
  <c r="J2271" i="5" s="1"/>
  <c r="C2272" i="5"/>
  <c r="J2272" i="5" s="1" a="1"/>
  <c r="J2272" i="5" s="1"/>
  <c r="C2273" i="5"/>
  <c r="J2273" i="5" s="1" a="1"/>
  <c r="J2273" i="5" s="1"/>
  <c r="C2274" i="5"/>
  <c r="J2274" i="5" s="1" a="1"/>
  <c r="J2274" i="5" s="1"/>
  <c r="C2275" i="5"/>
  <c r="J2275" i="5" s="1" a="1"/>
  <c r="J2275" i="5" s="1"/>
  <c r="C2276" i="5"/>
  <c r="J2276" i="5" s="1" a="1"/>
  <c r="J2276" i="5" s="1"/>
  <c r="C2277" i="5"/>
  <c r="J2277" i="5" s="1" a="1"/>
  <c r="J2277" i="5" s="1"/>
  <c r="C2278" i="5"/>
  <c r="J2278" i="5" s="1" a="1"/>
  <c r="J2278" i="5" s="1"/>
  <c r="C2279" i="5"/>
  <c r="J2279" i="5" s="1" a="1"/>
  <c r="J2279" i="5" s="1"/>
  <c r="C2280" i="5"/>
  <c r="J2280" i="5" s="1" a="1"/>
  <c r="J2280" i="5" s="1"/>
  <c r="C2281" i="5"/>
  <c r="J2281" i="5" s="1" a="1"/>
  <c r="J2281" i="5" s="1"/>
  <c r="C2282" i="5"/>
  <c r="J2282" i="5" s="1" a="1"/>
  <c r="J2282" i="5" s="1"/>
  <c r="C2283" i="5"/>
  <c r="J2283" i="5" s="1" a="1"/>
  <c r="J2283" i="5" s="1"/>
  <c r="C2284" i="5"/>
  <c r="J2284" i="5" s="1" a="1"/>
  <c r="J2284" i="5" s="1"/>
  <c r="C2285" i="5"/>
  <c r="J2285" i="5" s="1" a="1"/>
  <c r="J2285" i="5" s="1"/>
  <c r="C2286" i="5"/>
  <c r="J2286" i="5" s="1" a="1"/>
  <c r="J2286" i="5" s="1"/>
  <c r="C2287" i="5"/>
  <c r="J2287" i="5" s="1" a="1"/>
  <c r="J2287" i="5" s="1"/>
  <c r="C2288" i="5"/>
  <c r="J2288" i="5" s="1" a="1"/>
  <c r="J2288" i="5" s="1"/>
  <c r="C2289" i="5"/>
  <c r="J2289" i="5" s="1" a="1"/>
  <c r="J2289" i="5" s="1"/>
  <c r="C2290" i="5"/>
  <c r="J2290" i="5" s="1" a="1"/>
  <c r="J2290" i="5" s="1"/>
  <c r="C2291" i="5"/>
  <c r="J2291" i="5" s="1" a="1"/>
  <c r="J2291" i="5" s="1"/>
  <c r="C2292" i="5"/>
  <c r="J2292" i="5" s="1" a="1"/>
  <c r="J2292" i="5" s="1"/>
  <c r="C2293" i="5"/>
  <c r="J2293" i="5" s="1" a="1"/>
  <c r="J2293" i="5" s="1"/>
  <c r="C2294" i="5"/>
  <c r="J2294" i="5" s="1" a="1"/>
  <c r="J2294" i="5" s="1"/>
  <c r="C2295" i="5"/>
  <c r="J2295" i="5" s="1" a="1"/>
  <c r="J2295" i="5" s="1"/>
  <c r="C2296" i="5"/>
  <c r="J2296" i="5" s="1" a="1"/>
  <c r="J2296" i="5" s="1"/>
  <c r="C2297" i="5"/>
  <c r="J2297" i="5" s="1" a="1"/>
  <c r="J2297" i="5" s="1"/>
  <c r="C2298" i="5"/>
  <c r="J2298" i="5" s="1" a="1"/>
  <c r="J2298" i="5" s="1"/>
  <c r="C2299" i="5"/>
  <c r="J2299" i="5" s="1" a="1"/>
  <c r="J2299" i="5" s="1"/>
  <c r="C2300" i="5"/>
  <c r="J2300" i="5" s="1" a="1"/>
  <c r="J2300" i="5" s="1"/>
  <c r="C2301" i="5"/>
  <c r="J2301" i="5" s="1" a="1"/>
  <c r="J2301" i="5" s="1"/>
  <c r="C2302" i="5"/>
  <c r="J2302" i="5" s="1" a="1"/>
  <c r="J2302" i="5" s="1"/>
  <c r="C2303" i="5"/>
  <c r="J2303" i="5" s="1" a="1"/>
  <c r="J2303" i="5" s="1"/>
  <c r="C2304" i="5"/>
  <c r="J2304" i="5" s="1" a="1"/>
  <c r="J2304" i="5" s="1"/>
  <c r="C2305" i="5"/>
  <c r="J2305" i="5" s="1" a="1"/>
  <c r="J2305" i="5" s="1"/>
  <c r="C2306" i="5"/>
  <c r="J2306" i="5" s="1" a="1"/>
  <c r="J2306" i="5" s="1"/>
  <c r="C2307" i="5"/>
  <c r="J2307" i="5" s="1" a="1"/>
  <c r="J2307" i="5" s="1"/>
  <c r="C2308" i="5"/>
  <c r="J2308" i="5" s="1" a="1"/>
  <c r="J2308" i="5" s="1"/>
  <c r="C2309" i="5"/>
  <c r="J2309" i="5" s="1" a="1"/>
  <c r="J2309" i="5" s="1"/>
  <c r="C2310" i="5"/>
  <c r="J2310" i="5" s="1" a="1"/>
  <c r="J2310" i="5" s="1"/>
  <c r="C2311" i="5"/>
  <c r="J2311" i="5" s="1" a="1"/>
  <c r="J2311" i="5" s="1"/>
  <c r="C2312" i="5"/>
  <c r="J2312" i="5" s="1" a="1"/>
  <c r="J2312" i="5" s="1"/>
  <c r="C2313" i="5"/>
  <c r="J2313" i="5" s="1" a="1"/>
  <c r="J2313" i="5" s="1"/>
  <c r="C2314" i="5"/>
  <c r="J2314" i="5" s="1" a="1"/>
  <c r="J2314" i="5" s="1"/>
  <c r="C2315" i="5"/>
  <c r="J2315" i="5" s="1" a="1"/>
  <c r="J2315" i="5" s="1"/>
  <c r="C2316" i="5"/>
  <c r="J2316" i="5" s="1" a="1"/>
  <c r="J2316" i="5" s="1"/>
  <c r="C2317" i="5"/>
  <c r="J2317" i="5" s="1" a="1"/>
  <c r="J2317" i="5" s="1"/>
  <c r="C2318" i="5"/>
  <c r="J2318" i="5" s="1" a="1"/>
  <c r="J2318" i="5" s="1"/>
  <c r="C2319" i="5"/>
  <c r="J2319" i="5" s="1" a="1"/>
  <c r="J2319" i="5" s="1"/>
  <c r="C2320" i="5"/>
  <c r="J2320" i="5" s="1" a="1"/>
  <c r="J2320" i="5" s="1"/>
  <c r="C2321" i="5"/>
  <c r="J2321" i="5" s="1" a="1"/>
  <c r="J2321" i="5" s="1"/>
  <c r="C2322" i="5"/>
  <c r="J2322" i="5" s="1" a="1"/>
  <c r="J2322" i="5" s="1"/>
  <c r="C2323" i="5"/>
  <c r="J2323" i="5" s="1" a="1"/>
  <c r="J2323" i="5" s="1"/>
  <c r="C2324" i="5"/>
  <c r="J2324" i="5" s="1" a="1"/>
  <c r="J2324" i="5" s="1"/>
  <c r="C2325" i="5"/>
  <c r="J2325" i="5" s="1" a="1"/>
  <c r="J2325" i="5" s="1"/>
  <c r="C2326" i="5"/>
  <c r="J2326" i="5" s="1" a="1"/>
  <c r="J2326" i="5" s="1"/>
  <c r="C2327" i="5"/>
  <c r="J2327" i="5" s="1" a="1"/>
  <c r="J2327" i="5" s="1"/>
  <c r="C2328" i="5"/>
  <c r="J2328" i="5" s="1" a="1"/>
  <c r="J2328" i="5" s="1"/>
  <c r="C2329" i="5"/>
  <c r="J2329" i="5" s="1" a="1"/>
  <c r="J2329" i="5" s="1"/>
  <c r="C2330" i="5"/>
  <c r="J2330" i="5" s="1" a="1"/>
  <c r="J2330" i="5" s="1"/>
  <c r="C2331" i="5"/>
  <c r="J2331" i="5" s="1" a="1"/>
  <c r="J2331" i="5" s="1"/>
  <c r="C2332" i="5"/>
  <c r="J2332" i="5" s="1" a="1"/>
  <c r="J2332" i="5" s="1"/>
  <c r="C2333" i="5"/>
  <c r="J2333" i="5" s="1" a="1"/>
  <c r="J2333" i="5" s="1"/>
  <c r="C2334" i="5"/>
  <c r="J2334" i="5" s="1" a="1"/>
  <c r="J2334" i="5" s="1"/>
  <c r="C2335" i="5"/>
  <c r="J2335" i="5" s="1" a="1"/>
  <c r="J2335" i="5" s="1"/>
  <c r="C2336" i="5"/>
  <c r="J2336" i="5" s="1" a="1"/>
  <c r="J2336" i="5" s="1"/>
  <c r="C2" i="5"/>
  <c r="J2" i="5" s="1" a="1"/>
  <c r="J2" i="5" s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" i="5"/>
  <c r="L6" i="4"/>
  <c r="L8" i="4" l="1"/>
  <c r="L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<sst xmlns="http://schemas.openxmlformats.org/spreadsheetml/2006/main" count="35202" uniqueCount="8121">
  <si>
    <t>Customer Names Table:</t>
  </si>
  <si>
    <t>SOLUTIONS</t>
  </si>
  <si>
    <t>1. Are there any duplicate Customer IDs in the dataset? If yes, how many?</t>
  </si>
  <si>
    <t>2. How many customers are included in the dataset?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</si>
  <si>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</si>
  <si>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</si>
  <si>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</si>
  <si>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</si>
  <si>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</si>
  <si>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</si>
  <si>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</si>
  <si>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</si>
  <si>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</si>
  <si>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</si>
  <si>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</si>
  <si>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</si>
  <si>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</si>
  <si>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</si>
  <si>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</si>
  <si>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</si>
  <si>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</si>
  <si>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</si>
  <si>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Customer ID</t>
  </si>
  <si>
    <t>First Name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</si>
  <si>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</si>
  <si>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</si>
  <si>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</si>
  <si>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</si>
  <si>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</si>
  <si>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</si>
  <si>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</si>
  <si>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Weight Status</t>
  </si>
  <si>
    <t>Diabetes Status</t>
  </si>
  <si>
    <t>Date of Birth</t>
  </si>
  <si>
    <t>charges</t>
  </si>
  <si>
    <t>Hospital tier</t>
  </si>
  <si>
    <t>City tier</t>
  </si>
  <si>
    <t>State ID</t>
  </si>
  <si>
    <t>Age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</si>
  <si>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</si>
  <si>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</si>
  <si>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</si>
  <si>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</si>
  <si>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</si>
  <si>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</si>
  <si>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</si>
  <si>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</si>
  <si>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</si>
  <si>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</si>
  <si>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</si>
  <si>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</si>
  <si>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</si>
  <si>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</si>
  <si>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</si>
  <si>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</si>
  <si>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</si>
  <si>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</si>
  <si>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</si>
  <si>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</si>
  <si>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</si>
  <si>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</si>
  <si>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</si>
  <si>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</si>
  <si>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</si>
  <si>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</si>
  <si>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</si>
  <si>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</si>
  <si>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</si>
  <si>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</si>
  <si>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</si>
  <si>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</si>
  <si>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</si>
  <si>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</si>
  <si>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</si>
  <si>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</si>
  <si>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</si>
  <si>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</si>
  <si>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</si>
  <si>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</si>
  <si>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</si>
  <si>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</si>
  <si>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</si>
  <si>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</si>
  <si>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</si>
  <si>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</si>
  <si>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</si>
  <si>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</si>
  <si>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</si>
  <si>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</si>
  <si>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</si>
  <si>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</si>
  <si>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</si>
  <si>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</si>
  <si>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</si>
  <si>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</si>
  <si>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</si>
  <si>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</si>
  <si>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</si>
  <si>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</si>
  <si>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</si>
  <si>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</si>
  <si>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</si>
  <si>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</si>
  <si>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</si>
  <si>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</si>
  <si>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</si>
  <si>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</si>
  <si>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</si>
  <si>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</si>
  <si>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</si>
  <si>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</si>
  <si>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</si>
  <si>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 xml:space="preserve">  Maurya</t>
  </si>
  <si>
    <t>Id74</t>
  </si>
  <si>
    <t xml:space="preserve">  Samantha C</t>
  </si>
  <si>
    <t>Id75</t>
  </si>
  <si>
    <t xml:space="preserve">  Bethany A</t>
  </si>
  <si>
    <t>Id76</t>
  </si>
  <si>
    <t xml:space="preserve">  Yves</t>
  </si>
  <si>
    <t>Id77</t>
  </si>
  <si>
    <t xml:space="preserve">  Danielle</t>
  </si>
  <si>
    <t>Id78</t>
  </si>
  <si>
    <t xml:space="preserve">  Julia</t>
  </si>
  <si>
    <t>Id79</t>
  </si>
  <si>
    <t xml:space="preserve">  Joshua</t>
  </si>
  <si>
    <t>Id80</t>
  </si>
  <si>
    <t xml:space="preserve">  Jennifer</t>
  </si>
  <si>
    <t>Id81</t>
  </si>
  <si>
    <t xml:space="preserve">  Gwen M</t>
  </si>
  <si>
    <t>Id82</t>
  </si>
  <si>
    <t xml:space="preserve">  Patrick</t>
  </si>
  <si>
    <t>Id83</t>
  </si>
  <si>
    <t xml:space="preserve">  Kate</t>
  </si>
  <si>
    <t>Id84</t>
  </si>
  <si>
    <t xml:space="preserve">  Kevin</t>
  </si>
  <si>
    <t>Id85</t>
  </si>
  <si>
    <t xml:space="preserve">  Stephen II</t>
  </si>
  <si>
    <t>Id86</t>
  </si>
  <si>
    <t xml:space="preserve">  Philip</t>
  </si>
  <si>
    <t>Id87</t>
  </si>
  <si>
    <t xml:space="preserve">  Brett A</t>
  </si>
  <si>
    <t>Id88</t>
  </si>
  <si>
    <t xml:space="preserve">  Rebecca</t>
  </si>
  <si>
    <t>Id89</t>
  </si>
  <si>
    <t xml:space="preserve">  Kelley</t>
  </si>
  <si>
    <t>Id90</t>
  </si>
  <si>
    <t xml:space="preserve">  Abigail K</t>
  </si>
  <si>
    <t>Id91</t>
  </si>
  <si>
    <t xml:space="preserve">  Hope</t>
  </si>
  <si>
    <t>Id92</t>
  </si>
  <si>
    <t xml:space="preserve">  Elyse M</t>
  </si>
  <si>
    <t>Id93</t>
  </si>
  <si>
    <t xml:space="preserve">  Nicholas</t>
  </si>
  <si>
    <t>Id94</t>
  </si>
  <si>
    <t xml:space="preserve">  David</t>
  </si>
  <si>
    <t>Id95</t>
  </si>
  <si>
    <t xml:space="preserve">  Natalie</t>
  </si>
  <si>
    <t>Id96</t>
  </si>
  <si>
    <t xml:space="preserve">  Thomas</t>
  </si>
  <si>
    <t>Id97</t>
  </si>
  <si>
    <t xml:space="preserve">  Pamela J</t>
  </si>
  <si>
    <t>Id98</t>
  </si>
  <si>
    <t xml:space="preserve">  Jessica</t>
  </si>
  <si>
    <t>Id99</t>
  </si>
  <si>
    <t xml:space="preserve">  Ron N</t>
  </si>
  <si>
    <t>Id100</t>
  </si>
  <si>
    <t xml:space="preserve">  Daniel</t>
  </si>
  <si>
    <t>Id101</t>
  </si>
  <si>
    <t xml:space="preserve">  Brian</t>
  </si>
  <si>
    <t>Id102</t>
  </si>
  <si>
    <t xml:space="preserve">  Sari</t>
  </si>
  <si>
    <t>Id103</t>
  </si>
  <si>
    <t xml:space="preserve">  Robert M</t>
  </si>
  <si>
    <t>Id104</t>
  </si>
  <si>
    <t xml:space="preserve">  Ricardo</t>
  </si>
  <si>
    <t>Id105</t>
  </si>
  <si>
    <t xml:space="preserve">  Gedion</t>
  </si>
  <si>
    <t>Id106</t>
  </si>
  <si>
    <t xml:space="preserve">  Mark</t>
  </si>
  <si>
    <t>Id107</t>
  </si>
  <si>
    <t xml:space="preserve">  Gamini P</t>
  </si>
  <si>
    <t>Id108</t>
  </si>
  <si>
    <t xml:space="preserve">  Emily J</t>
  </si>
  <si>
    <t>Id109</t>
  </si>
  <si>
    <t xml:space="preserve">  Amanda</t>
  </si>
  <si>
    <t>Id110</t>
  </si>
  <si>
    <t>Id111</t>
  </si>
  <si>
    <t xml:space="preserve">  Knox</t>
  </si>
  <si>
    <t>Id112</t>
  </si>
  <si>
    <t xml:space="preserve">  Yianna</t>
  </si>
  <si>
    <t>Id113</t>
  </si>
  <si>
    <t xml:space="preserve">  Roberta</t>
  </si>
  <si>
    <t>Id114</t>
  </si>
  <si>
    <t xml:space="preserve">  Benjamin P</t>
  </si>
  <si>
    <t>Id115</t>
  </si>
  <si>
    <t xml:space="preserve">  Craig</t>
  </si>
  <si>
    <t>Id116</t>
  </si>
  <si>
    <t xml:space="preserve">  Ann</t>
  </si>
  <si>
    <t>Id117</t>
  </si>
  <si>
    <t xml:space="preserve">  Jamie P</t>
  </si>
  <si>
    <t>Id118</t>
  </si>
  <si>
    <t xml:space="preserve">  John</t>
  </si>
  <si>
    <t>Id119</t>
  </si>
  <si>
    <t xml:space="preserve">  Charlie</t>
  </si>
  <si>
    <t>Id120</t>
  </si>
  <si>
    <t xml:space="preserve">  Meb</t>
  </si>
  <si>
    <t>Id121</t>
  </si>
  <si>
    <t xml:space="preserve">  Aaqib L</t>
  </si>
  <si>
    <t>Id122</t>
  </si>
  <si>
    <t xml:space="preserve">  Craig A</t>
  </si>
  <si>
    <t>Id123</t>
  </si>
  <si>
    <t xml:space="preserve">  Meredith</t>
  </si>
  <si>
    <t>Id124</t>
  </si>
  <si>
    <t xml:space="preserve">  Doug</t>
  </si>
  <si>
    <t>Id125</t>
  </si>
  <si>
    <t xml:space="preserve">  Elizabeth J</t>
  </si>
  <si>
    <t>Id126</t>
  </si>
  <si>
    <t xml:space="preserve">  Matthew P</t>
  </si>
  <si>
    <t>Id127</t>
  </si>
  <si>
    <t xml:space="preserve">  Guillermo Sr</t>
  </si>
  <si>
    <t>Id128</t>
  </si>
  <si>
    <t xml:space="preserve">  Ryan C</t>
  </si>
  <si>
    <t>Id129</t>
  </si>
  <si>
    <t xml:space="preserve">  Dane</t>
  </si>
  <si>
    <t>Id130</t>
  </si>
  <si>
    <t xml:space="preserve">  Jonas</t>
  </si>
  <si>
    <t>Id131</t>
  </si>
  <si>
    <t xml:space="preserve">  George E</t>
  </si>
  <si>
    <t>Id132</t>
  </si>
  <si>
    <t xml:space="preserve">  Sara S</t>
  </si>
  <si>
    <t>Id133</t>
  </si>
  <si>
    <t xml:space="preserve">  Nick</t>
  </si>
  <si>
    <t>Id134</t>
  </si>
  <si>
    <t xml:space="preserve">  Timothy</t>
  </si>
  <si>
    <t>Id135</t>
  </si>
  <si>
    <t xml:space="preserve">  Becky L</t>
  </si>
  <si>
    <t>Id136</t>
  </si>
  <si>
    <t xml:space="preserve">  Steph K</t>
  </si>
  <si>
    <t>Id137</t>
  </si>
  <si>
    <t xml:space="preserve">  Kristine B</t>
  </si>
  <si>
    <t>Id138</t>
  </si>
  <si>
    <t xml:space="preserve">  Taylor B</t>
  </si>
  <si>
    <t>Id139</t>
  </si>
  <si>
    <t xml:space="preserve">  William</t>
  </si>
  <si>
    <t>Id140</t>
  </si>
  <si>
    <t xml:space="preserve">  Sage</t>
  </si>
  <si>
    <t>Id141</t>
  </si>
  <si>
    <t xml:space="preserve">  Cole</t>
  </si>
  <si>
    <t>Id142</t>
  </si>
  <si>
    <t xml:space="preserve">  Jesse</t>
  </si>
  <si>
    <t>Id143</t>
  </si>
  <si>
    <t xml:space="preserve">  Tammi J</t>
  </si>
  <si>
    <t>Id144</t>
  </si>
  <si>
    <t xml:space="preserve">  Matthew S</t>
  </si>
  <si>
    <t>Id145</t>
  </si>
  <si>
    <t xml:space="preserve">  Eric</t>
  </si>
  <si>
    <t>Id146</t>
  </si>
  <si>
    <t xml:space="preserve">  Valeria R</t>
  </si>
  <si>
    <t>Id147</t>
  </si>
  <si>
    <t xml:space="preserve">  Michael P</t>
  </si>
  <si>
    <t>Id148</t>
  </si>
  <si>
    <t xml:space="preserve">  Rami</t>
  </si>
  <si>
    <t>Id149</t>
  </si>
  <si>
    <t xml:space="preserve">  Denis</t>
  </si>
  <si>
    <t>Id150</t>
  </si>
  <si>
    <t xml:space="preserve">  Brian E</t>
  </si>
  <si>
    <t>Id151</t>
  </si>
  <si>
    <t xml:space="preserve">  Bonnie</t>
  </si>
  <si>
    <t>Id152</t>
  </si>
  <si>
    <t>Id153</t>
  </si>
  <si>
    <t xml:space="preserve">  Paul</t>
  </si>
  <si>
    <t>Id154</t>
  </si>
  <si>
    <t xml:space="preserve">  Michael</t>
  </si>
  <si>
    <t>Id155</t>
  </si>
  <si>
    <t xml:space="preserve">  Samuel</t>
  </si>
  <si>
    <t>Id156</t>
  </si>
  <si>
    <t xml:space="preserve">  Matthew</t>
  </si>
  <si>
    <t>Id157</t>
  </si>
  <si>
    <t>Id158</t>
  </si>
  <si>
    <t xml:space="preserve">  Syndy</t>
  </si>
  <si>
    <t>Id159</t>
  </si>
  <si>
    <t xml:space="preserve">  Aleksandra</t>
  </si>
  <si>
    <t>Id160</t>
  </si>
  <si>
    <t xml:space="preserve">  Steeve T Sr</t>
  </si>
  <si>
    <t>Id161</t>
  </si>
  <si>
    <t xml:space="preserve">  Richard</t>
  </si>
  <si>
    <t>Id162</t>
  </si>
  <si>
    <t xml:space="preserve">  Aaron T</t>
  </si>
  <si>
    <t>Id163</t>
  </si>
  <si>
    <t xml:space="preserve">  Akira</t>
  </si>
  <si>
    <t>Id164</t>
  </si>
  <si>
    <t xml:space="preserve">  Ben</t>
  </si>
  <si>
    <t>Id165</t>
  </si>
  <si>
    <t xml:space="preserve">  Jana</t>
  </si>
  <si>
    <t>Id166</t>
  </si>
  <si>
    <t xml:space="preserve">  Jay T</t>
  </si>
  <si>
    <t>Id167</t>
  </si>
  <si>
    <t xml:space="preserve">  Marie-Helene</t>
  </si>
  <si>
    <t>Id168</t>
  </si>
  <si>
    <t xml:space="preserve">  Bret R</t>
  </si>
  <si>
    <t>Id169</t>
  </si>
  <si>
    <t xml:space="preserve">  Gardner L</t>
  </si>
  <si>
    <t>Id170</t>
  </si>
  <si>
    <t xml:space="preserve">  Bobby</t>
  </si>
  <si>
    <t>Id171</t>
  </si>
  <si>
    <t>Id172</t>
  </si>
  <si>
    <t xml:space="preserve">  Lina</t>
  </si>
  <si>
    <t>Id173</t>
  </si>
  <si>
    <t xml:space="preserve">  Zebulon</t>
  </si>
  <si>
    <t>Id174</t>
  </si>
  <si>
    <t>Id175</t>
  </si>
  <si>
    <t xml:space="preserve">  Greg</t>
  </si>
  <si>
    <t>Id176</t>
  </si>
  <si>
    <t>Id177</t>
  </si>
  <si>
    <t xml:space="preserve">  Kelsey A</t>
  </si>
  <si>
    <t>Id178</t>
  </si>
  <si>
    <t xml:space="preserve">  Bronwen L</t>
  </si>
  <si>
    <t>Id179</t>
  </si>
  <si>
    <t xml:space="preserve">  Manuela</t>
  </si>
  <si>
    <t>Id180</t>
  </si>
  <si>
    <t xml:space="preserve">  Jennifer L</t>
  </si>
  <si>
    <t>Id181</t>
  </si>
  <si>
    <t xml:space="preserve">  Abby W</t>
  </si>
  <si>
    <t>Id182</t>
  </si>
  <si>
    <t xml:space="preserve">  Tyler</t>
  </si>
  <si>
    <t>Id183</t>
  </si>
  <si>
    <t xml:space="preserve">  Jeffrey</t>
  </si>
  <si>
    <t>Id184</t>
  </si>
  <si>
    <t xml:space="preserve">  Matthew F</t>
  </si>
  <si>
    <t>Id185</t>
  </si>
  <si>
    <t xml:space="preserve">  Ryan J</t>
  </si>
  <si>
    <t>Id186</t>
  </si>
  <si>
    <t xml:space="preserve">  Amy</t>
  </si>
  <si>
    <t>Id187</t>
  </si>
  <si>
    <t xml:space="preserve">  Andrew P</t>
  </si>
  <si>
    <t>Id188</t>
  </si>
  <si>
    <t xml:space="preserve">  George M</t>
  </si>
  <si>
    <t>Id189</t>
  </si>
  <si>
    <t xml:space="preserve">  Sarah</t>
  </si>
  <si>
    <t>Id190</t>
  </si>
  <si>
    <t xml:space="preserve">  Lara</t>
  </si>
  <si>
    <t>Id191</t>
  </si>
  <si>
    <t xml:space="preserve">  Sebastien</t>
  </si>
  <si>
    <t>Id192</t>
  </si>
  <si>
    <t xml:space="preserve">  Padraig</t>
  </si>
  <si>
    <t>Id193</t>
  </si>
  <si>
    <t xml:space="preserve">  Heather</t>
  </si>
  <si>
    <t>Id194</t>
  </si>
  <si>
    <t xml:space="preserve">  Jorge</t>
  </si>
  <si>
    <t>Id195</t>
  </si>
  <si>
    <t xml:space="preserve">  Jack R</t>
  </si>
  <si>
    <t>Id196</t>
  </si>
  <si>
    <t xml:space="preserve">  Felix</t>
  </si>
  <si>
    <t>Id197</t>
  </si>
  <si>
    <t xml:space="preserve">  Christopher C</t>
  </si>
  <si>
    <t>Id198</t>
  </si>
  <si>
    <t>Id199</t>
  </si>
  <si>
    <t xml:space="preserve">  Jill</t>
  </si>
  <si>
    <t>Id200</t>
  </si>
  <si>
    <t>Id201</t>
  </si>
  <si>
    <t xml:space="preserve">  Alejandro</t>
  </si>
  <si>
    <t>Id202</t>
  </si>
  <si>
    <t xml:space="preserve">  Ian E</t>
  </si>
  <si>
    <t>Id203</t>
  </si>
  <si>
    <t xml:space="preserve">  Hector Sr</t>
  </si>
  <si>
    <t>Id204</t>
  </si>
  <si>
    <t>Id205</t>
  </si>
  <si>
    <t xml:space="preserve">  Matt</t>
  </si>
  <si>
    <t>Id206</t>
  </si>
  <si>
    <t xml:space="preserve">  Elizabeth H</t>
  </si>
  <si>
    <t>Id207</t>
  </si>
  <si>
    <t xml:space="preserve">  Grace</t>
  </si>
  <si>
    <t>Id208</t>
  </si>
  <si>
    <t xml:space="preserve">  Jaime</t>
  </si>
  <si>
    <t>Id209</t>
  </si>
  <si>
    <t xml:space="preserve">  Calesse</t>
  </si>
  <si>
    <t>Id210</t>
  </si>
  <si>
    <t xml:space="preserve">  Kate L</t>
  </si>
  <si>
    <t>Id211</t>
  </si>
  <si>
    <t xml:space="preserve">  Sergey</t>
  </si>
  <si>
    <t>Id212</t>
  </si>
  <si>
    <t xml:space="preserve">  Timothy V</t>
  </si>
  <si>
    <t>Id213</t>
  </si>
  <si>
    <t xml:space="preserve">  Andrew S</t>
  </si>
  <si>
    <t>Id214</t>
  </si>
  <si>
    <t xml:space="preserve">  Matthew D</t>
  </si>
  <si>
    <t>Id215</t>
  </si>
  <si>
    <t>Id216</t>
  </si>
  <si>
    <t xml:space="preserve">  Lawrence</t>
  </si>
  <si>
    <t>Id217</t>
  </si>
  <si>
    <t xml:space="preserve">  Alex</t>
  </si>
  <si>
    <t>Id218</t>
  </si>
  <si>
    <t>Id219</t>
  </si>
  <si>
    <t xml:space="preserve">  Gavin M</t>
  </si>
  <si>
    <t>Id220</t>
  </si>
  <si>
    <t xml:space="preserve">  Rick E</t>
  </si>
  <si>
    <t>Id221</t>
  </si>
  <si>
    <t xml:space="preserve">  Andrea H</t>
  </si>
  <si>
    <t>Id222</t>
  </si>
  <si>
    <t xml:space="preserve">  Anthony S</t>
  </si>
  <si>
    <t>Id223</t>
  </si>
  <si>
    <t xml:space="preserve">  Erik</t>
  </si>
  <si>
    <t>Id224</t>
  </si>
  <si>
    <t xml:space="preserve">  Kiley D</t>
  </si>
  <si>
    <t>Id225</t>
  </si>
  <si>
    <t>Id226</t>
  </si>
  <si>
    <t xml:space="preserve">  Chris</t>
  </si>
  <si>
    <t>Id227</t>
  </si>
  <si>
    <t xml:space="preserve">  Marian M</t>
  </si>
  <si>
    <t>Id228</t>
  </si>
  <si>
    <t xml:space="preserve">  Jeremy</t>
  </si>
  <si>
    <t>Id229</t>
  </si>
  <si>
    <t xml:space="preserve">  Allison H</t>
  </si>
  <si>
    <t>Id230</t>
  </si>
  <si>
    <t xml:space="preserve">  Elizabeth</t>
  </si>
  <si>
    <t>Id231</t>
  </si>
  <si>
    <t xml:space="preserve">  Andrew</t>
  </si>
  <si>
    <t>Id232</t>
  </si>
  <si>
    <t xml:space="preserve">  Anders J</t>
  </si>
  <si>
    <t>Id233</t>
  </si>
  <si>
    <t xml:space="preserve">  Sean</t>
  </si>
  <si>
    <t>Id234</t>
  </si>
  <si>
    <t xml:space="preserve">  Brian M</t>
  </si>
  <si>
    <t>Id235</t>
  </si>
  <si>
    <t>Id236</t>
  </si>
  <si>
    <t xml:space="preserve">  Susannah</t>
  </si>
  <si>
    <t>Id237</t>
  </si>
  <si>
    <t xml:space="preserve">  Randy</t>
  </si>
  <si>
    <t>Id238</t>
  </si>
  <si>
    <t xml:space="preserve">  Leslie</t>
  </si>
  <si>
    <t>Id239</t>
  </si>
  <si>
    <t xml:space="preserve">  Brittany L</t>
  </si>
  <si>
    <t>Id240</t>
  </si>
  <si>
    <t xml:space="preserve">  Cassie J</t>
  </si>
  <si>
    <t>Id241</t>
  </si>
  <si>
    <t xml:space="preserve">  Peter W</t>
  </si>
  <si>
    <t>Id242</t>
  </si>
  <si>
    <t xml:space="preserve">  Douglas</t>
  </si>
  <si>
    <t>Id243</t>
  </si>
  <si>
    <t xml:space="preserve">  Dan</t>
  </si>
  <si>
    <t>Id244</t>
  </si>
  <si>
    <t xml:space="preserve">  Dan M</t>
  </si>
  <si>
    <t>Id245</t>
  </si>
  <si>
    <t xml:space="preserve">  Eric L</t>
  </si>
  <si>
    <t>Id246</t>
  </si>
  <si>
    <t xml:space="preserve">  Les J</t>
  </si>
  <si>
    <t>Id247</t>
  </si>
  <si>
    <t xml:space="preserve">  Stephanie</t>
  </si>
  <si>
    <t>Id248</t>
  </si>
  <si>
    <t xml:space="preserve">  Melissa Y</t>
  </si>
  <si>
    <t>Id249</t>
  </si>
  <si>
    <t xml:space="preserve">  Ashley</t>
  </si>
  <si>
    <t>Id250</t>
  </si>
  <si>
    <t xml:space="preserve">  Stephanie M</t>
  </si>
  <si>
    <t>Id251</t>
  </si>
  <si>
    <t xml:space="preserve">  Kylie</t>
  </si>
  <si>
    <t>Id252</t>
  </si>
  <si>
    <t xml:space="preserve">  Kelly</t>
  </si>
  <si>
    <t>Id253</t>
  </si>
  <si>
    <t xml:space="preserve">  Carrie</t>
  </si>
  <si>
    <t>Id254</t>
  </si>
  <si>
    <t>Id255</t>
  </si>
  <si>
    <t xml:space="preserve">  Zach S</t>
  </si>
  <si>
    <t>Id256</t>
  </si>
  <si>
    <t xml:space="preserve">  Alan</t>
  </si>
  <si>
    <t>Id257</t>
  </si>
  <si>
    <t xml:space="preserve">  Nate</t>
  </si>
  <si>
    <t>Id258</t>
  </si>
  <si>
    <t xml:space="preserve">  Jesse G</t>
  </si>
  <si>
    <t>Id259</t>
  </si>
  <si>
    <t xml:space="preserve">  Jason</t>
  </si>
  <si>
    <t>Id260</t>
  </si>
  <si>
    <t xml:space="preserve">  Megan A</t>
  </si>
  <si>
    <t>Id261</t>
  </si>
  <si>
    <t xml:space="preserve">  Luke M</t>
  </si>
  <si>
    <t>Id262</t>
  </si>
  <si>
    <t xml:space="preserve">  Jacy D</t>
  </si>
  <si>
    <t>Id263</t>
  </si>
  <si>
    <t xml:space="preserve">  Simon G</t>
  </si>
  <si>
    <t>Id264</t>
  </si>
  <si>
    <t xml:space="preserve">  Ainsley E</t>
  </si>
  <si>
    <t>Id265</t>
  </si>
  <si>
    <t xml:space="preserve">  Erica A</t>
  </si>
  <si>
    <t>Id266</t>
  </si>
  <si>
    <t>Id267</t>
  </si>
  <si>
    <t xml:space="preserve">  Erin C</t>
  </si>
  <si>
    <t>Id268</t>
  </si>
  <si>
    <t xml:space="preserve">  Adrienne</t>
  </si>
  <si>
    <t>Id269</t>
  </si>
  <si>
    <t xml:space="preserve">  Adam</t>
  </si>
  <si>
    <t>Id270</t>
  </si>
  <si>
    <t xml:space="preserve">  Yutaka</t>
  </si>
  <si>
    <t>Id271</t>
  </si>
  <si>
    <t xml:space="preserve">  Tyler M</t>
  </si>
  <si>
    <t>Id272</t>
  </si>
  <si>
    <t xml:space="preserve">  Stephen</t>
  </si>
  <si>
    <t>Id273</t>
  </si>
  <si>
    <t xml:space="preserve">  Andrew B</t>
  </si>
  <si>
    <t>Id274</t>
  </si>
  <si>
    <t xml:space="preserve">  James</t>
  </si>
  <si>
    <t>Id275</t>
  </si>
  <si>
    <t xml:space="preserve">  Shawn P</t>
  </si>
  <si>
    <t>Id276</t>
  </si>
  <si>
    <t>Id277</t>
  </si>
  <si>
    <t xml:space="preserve">  Nathaniel</t>
  </si>
  <si>
    <t>Id278</t>
  </si>
  <si>
    <t xml:space="preserve">  Kevin D</t>
  </si>
  <si>
    <t>Id279</t>
  </si>
  <si>
    <t xml:space="preserve">  Joan</t>
  </si>
  <si>
    <t>Id280</t>
  </si>
  <si>
    <t xml:space="preserve">  Christopher A</t>
  </si>
  <si>
    <t>Id281</t>
  </si>
  <si>
    <t xml:space="preserve">  Kacy L</t>
  </si>
  <si>
    <t>Id282</t>
  </si>
  <si>
    <t xml:space="preserve">  Benjamin H</t>
  </si>
  <si>
    <t>Id283</t>
  </si>
  <si>
    <t xml:space="preserve">  Xaviour J</t>
  </si>
  <si>
    <t>Id284</t>
  </si>
  <si>
    <t xml:space="preserve">  Michael T</t>
  </si>
  <si>
    <t>Id285</t>
  </si>
  <si>
    <t xml:space="preserve">  Bradley</t>
  </si>
  <si>
    <t>Id286</t>
  </si>
  <si>
    <t xml:space="preserve">  Andrea</t>
  </si>
  <si>
    <t>Id287</t>
  </si>
  <si>
    <t xml:space="preserve">  Nancy M</t>
  </si>
  <si>
    <t>Id288</t>
  </si>
  <si>
    <t>Id289</t>
  </si>
  <si>
    <t xml:space="preserve">  Lee</t>
  </si>
  <si>
    <t>Id290</t>
  </si>
  <si>
    <t>Id291</t>
  </si>
  <si>
    <t xml:space="preserve">  Erik T</t>
  </si>
  <si>
    <t>Id292</t>
  </si>
  <si>
    <t xml:space="preserve">  Rod W</t>
  </si>
  <si>
    <t>Id293</t>
  </si>
  <si>
    <t xml:space="preserve">  Joey</t>
  </si>
  <si>
    <t>Id294</t>
  </si>
  <si>
    <t xml:space="preserve">  Hillary L</t>
  </si>
  <si>
    <t>Id295</t>
  </si>
  <si>
    <t xml:space="preserve">  Eric J</t>
  </si>
  <si>
    <t>Id296</t>
  </si>
  <si>
    <t xml:space="preserve">  Nicolas</t>
  </si>
  <si>
    <t>Id297</t>
  </si>
  <si>
    <t xml:space="preserve">  Marcel</t>
  </si>
  <si>
    <t>Id298</t>
  </si>
  <si>
    <t xml:space="preserve">  Ashley N</t>
  </si>
  <si>
    <t>Id299</t>
  </si>
  <si>
    <t xml:space="preserve">  Evan D</t>
  </si>
  <si>
    <t>Id300</t>
  </si>
  <si>
    <t xml:space="preserve">  Krisana</t>
  </si>
  <si>
    <t>Id301</t>
  </si>
  <si>
    <t xml:space="preserve">  Kyle</t>
  </si>
  <si>
    <t>Id302</t>
  </si>
  <si>
    <t>Id303</t>
  </si>
  <si>
    <t xml:space="preserve">  Martin A</t>
  </si>
  <si>
    <t>Id304</t>
  </si>
  <si>
    <t xml:space="preserve">  Stacey</t>
  </si>
  <si>
    <t>Id305</t>
  </si>
  <si>
    <t xml:space="preserve">  Christine</t>
  </si>
  <si>
    <t>Id306</t>
  </si>
  <si>
    <t xml:space="preserve">  Sarah C</t>
  </si>
  <si>
    <t>Id307</t>
  </si>
  <si>
    <t xml:space="preserve">  Megan</t>
  </si>
  <si>
    <t>Id308</t>
  </si>
  <si>
    <t xml:space="preserve">  Jason W</t>
  </si>
  <si>
    <t>Id309</t>
  </si>
  <si>
    <t xml:space="preserve">  Michele</t>
  </si>
  <si>
    <t>Id310</t>
  </si>
  <si>
    <t xml:space="preserve">  Nikki</t>
  </si>
  <si>
    <t>Id311</t>
  </si>
  <si>
    <t xml:space="preserve">  Philip J</t>
  </si>
  <si>
    <t>Id312</t>
  </si>
  <si>
    <t xml:space="preserve">  Bryan L</t>
  </si>
  <si>
    <t>Id313</t>
  </si>
  <si>
    <t xml:space="preserve">  Timothy F</t>
  </si>
  <si>
    <t>Id314</t>
  </si>
  <si>
    <t xml:space="preserve">  Angielyn M</t>
  </si>
  <si>
    <t>Id315</t>
  </si>
  <si>
    <t xml:space="preserve">  Jeanie M</t>
  </si>
  <si>
    <t>Id316</t>
  </si>
  <si>
    <t>Id317</t>
  </si>
  <si>
    <t>Id318</t>
  </si>
  <si>
    <t xml:space="preserve">  Aliaksandr</t>
  </si>
  <si>
    <t>Id319</t>
  </si>
  <si>
    <t xml:space="preserve">  Jason M</t>
  </si>
  <si>
    <t>Id320</t>
  </si>
  <si>
    <t xml:space="preserve">  Sheera K</t>
  </si>
  <si>
    <t>Id321</t>
  </si>
  <si>
    <t xml:space="preserve">  Janice</t>
  </si>
  <si>
    <t>Id322</t>
  </si>
  <si>
    <t xml:space="preserve">  Timothy G</t>
  </si>
  <si>
    <t>Id323</t>
  </si>
  <si>
    <t xml:space="preserve">  Alan R</t>
  </si>
  <si>
    <t>Id324</t>
  </si>
  <si>
    <t>Id325</t>
  </si>
  <si>
    <t xml:space="preserve">  Marie-France</t>
  </si>
  <si>
    <t>Id326</t>
  </si>
  <si>
    <t xml:space="preserve">  Erik F</t>
  </si>
  <si>
    <t>Id327</t>
  </si>
  <si>
    <t>Id328</t>
  </si>
  <si>
    <t xml:space="preserve">  Anthony</t>
  </si>
  <si>
    <t>Id329</t>
  </si>
  <si>
    <t>Id330</t>
  </si>
  <si>
    <t xml:space="preserve">  Yu</t>
  </si>
  <si>
    <t>Id331</t>
  </si>
  <si>
    <t xml:space="preserve">  Caleb N</t>
  </si>
  <si>
    <t>Id332</t>
  </si>
  <si>
    <t>Id333</t>
  </si>
  <si>
    <t xml:space="preserve">  Angela R</t>
  </si>
  <si>
    <t>Id334</t>
  </si>
  <si>
    <t xml:space="preserve">  Keith J</t>
  </si>
  <si>
    <t>Id335</t>
  </si>
  <si>
    <t xml:space="preserve">  Emma</t>
  </si>
  <si>
    <t>Id336</t>
  </si>
  <si>
    <t xml:space="preserve">  Nathan A</t>
  </si>
  <si>
    <t>Id337</t>
  </si>
  <si>
    <t xml:space="preserve">  Kathryn</t>
  </si>
  <si>
    <t>Id338</t>
  </si>
  <si>
    <t>Id339</t>
  </si>
  <si>
    <t>Id340</t>
  </si>
  <si>
    <t xml:space="preserve">  Cheryl A</t>
  </si>
  <si>
    <t>Id341</t>
  </si>
  <si>
    <t xml:space="preserve">  Kimberly A</t>
  </si>
  <si>
    <t>Id342</t>
  </si>
  <si>
    <t xml:space="preserve">  Cynthia</t>
  </si>
  <si>
    <t>Id343</t>
  </si>
  <si>
    <t>Id344</t>
  </si>
  <si>
    <t xml:space="preserve">  Bruce</t>
  </si>
  <si>
    <t>Id345</t>
  </si>
  <si>
    <t xml:space="preserve">  Allison</t>
  </si>
  <si>
    <t>Id346</t>
  </si>
  <si>
    <t>Id347</t>
  </si>
  <si>
    <t xml:space="preserve">  Gabriela</t>
  </si>
  <si>
    <t>Id348</t>
  </si>
  <si>
    <t xml:space="preserve">  Sharon</t>
  </si>
  <si>
    <t>Id349</t>
  </si>
  <si>
    <t xml:space="preserve">  Jason A</t>
  </si>
  <si>
    <t>Id350</t>
  </si>
  <si>
    <t xml:space="preserve">  Chelsey C</t>
  </si>
  <si>
    <t>Id351</t>
  </si>
  <si>
    <t xml:space="preserve">  Devon A</t>
  </si>
  <si>
    <t>Id352</t>
  </si>
  <si>
    <t xml:space="preserve">  Joni L</t>
  </si>
  <si>
    <t>Id353</t>
  </si>
  <si>
    <t xml:space="preserve">  Colin</t>
  </si>
  <si>
    <t>Id354</t>
  </si>
  <si>
    <t xml:space="preserve">  Rachael</t>
  </si>
  <si>
    <t>Id355</t>
  </si>
  <si>
    <t xml:space="preserve">  Maricela</t>
  </si>
  <si>
    <t>Id356</t>
  </si>
  <si>
    <t xml:space="preserve">  Marie</t>
  </si>
  <si>
    <t>Id357</t>
  </si>
  <si>
    <t xml:space="preserve">  Frank</t>
  </si>
  <si>
    <t>Id358</t>
  </si>
  <si>
    <t xml:space="preserve">  Jeffry</t>
  </si>
  <si>
    <t>Id359</t>
  </si>
  <si>
    <t xml:space="preserve">  Mike</t>
  </si>
  <si>
    <t>Id360</t>
  </si>
  <si>
    <t xml:space="preserve">  Rick</t>
  </si>
  <si>
    <t>Id361</t>
  </si>
  <si>
    <t xml:space="preserve">  Pierre-Michel</t>
  </si>
  <si>
    <t>Id362</t>
  </si>
  <si>
    <t>Id363</t>
  </si>
  <si>
    <t xml:space="preserve">  Brian L</t>
  </si>
  <si>
    <t>Id364</t>
  </si>
  <si>
    <t xml:space="preserve">  Morgan M</t>
  </si>
  <si>
    <t>Id365</t>
  </si>
  <si>
    <t xml:space="preserve">  Caroline</t>
  </si>
  <si>
    <t>Id366</t>
  </si>
  <si>
    <t xml:space="preserve">  Drew T</t>
  </si>
  <si>
    <t>Id367</t>
  </si>
  <si>
    <t xml:space="preserve">  Austin W</t>
  </si>
  <si>
    <t>Id368</t>
  </si>
  <si>
    <t xml:space="preserve">  Berenice</t>
  </si>
  <si>
    <t>Id369</t>
  </si>
  <si>
    <t xml:space="preserve">  Kenneth A</t>
  </si>
  <si>
    <t>Id370</t>
  </si>
  <si>
    <t xml:space="preserve">  Miguel</t>
  </si>
  <si>
    <t>Id371</t>
  </si>
  <si>
    <t xml:space="preserve">  Hadley T</t>
  </si>
  <si>
    <t>Id372</t>
  </si>
  <si>
    <t xml:space="preserve">  Taylor</t>
  </si>
  <si>
    <t>Id373</t>
  </si>
  <si>
    <t xml:space="preserve">  Tenielle M</t>
  </si>
  <si>
    <t>Id374</t>
  </si>
  <si>
    <t>Id375</t>
  </si>
  <si>
    <t xml:space="preserve">  Nora P</t>
  </si>
  <si>
    <t>Id376</t>
  </si>
  <si>
    <t xml:space="preserve">  Zachary</t>
  </si>
  <si>
    <t>Id377</t>
  </si>
  <si>
    <t>Id378</t>
  </si>
  <si>
    <t xml:space="preserve">  Alyssa K</t>
  </si>
  <si>
    <t>Id379</t>
  </si>
  <si>
    <t>Id380</t>
  </si>
  <si>
    <t xml:space="preserve">  Dante</t>
  </si>
  <si>
    <t>Id381</t>
  </si>
  <si>
    <t xml:space="preserve">  Sara E</t>
  </si>
  <si>
    <t>Id382</t>
  </si>
  <si>
    <t xml:space="preserve">  Scott</t>
  </si>
  <si>
    <t>Id383</t>
  </si>
  <si>
    <t>Id384</t>
  </si>
  <si>
    <t>Id385</t>
  </si>
  <si>
    <t xml:space="preserve">  Andrew D</t>
  </si>
  <si>
    <t>Id386</t>
  </si>
  <si>
    <t xml:space="preserve">  Joel D</t>
  </si>
  <si>
    <t>Id387</t>
  </si>
  <si>
    <t xml:space="preserve">  Michelle</t>
  </si>
  <si>
    <t>Id388</t>
  </si>
  <si>
    <t xml:space="preserve">  Michael J</t>
  </si>
  <si>
    <t>Id389</t>
  </si>
  <si>
    <t>Id390</t>
  </si>
  <si>
    <t xml:space="preserve">  Summer B</t>
  </si>
  <si>
    <t>Id391</t>
  </si>
  <si>
    <t xml:space="preserve">  Edward</t>
  </si>
  <si>
    <t>Id392</t>
  </si>
  <si>
    <t xml:space="preserve">  Ryan</t>
  </si>
  <si>
    <t>Id393</t>
  </si>
  <si>
    <t xml:space="preserve">  Kacee</t>
  </si>
  <si>
    <t>Id394</t>
  </si>
  <si>
    <t xml:space="preserve">  Dave</t>
  </si>
  <si>
    <t>Id395</t>
  </si>
  <si>
    <t xml:space="preserve">  Maryanna</t>
  </si>
  <si>
    <t>Id396</t>
  </si>
  <si>
    <t xml:space="preserve">  Jessica H</t>
  </si>
  <si>
    <t>Id397</t>
  </si>
  <si>
    <t xml:space="preserve">  Deanna</t>
  </si>
  <si>
    <t>Id398</t>
  </si>
  <si>
    <t xml:space="preserve">  Peter</t>
  </si>
  <si>
    <t>Id399</t>
  </si>
  <si>
    <t>Id400</t>
  </si>
  <si>
    <t xml:space="preserve">  Elizabeth M</t>
  </si>
  <si>
    <t>Id401</t>
  </si>
  <si>
    <t xml:space="preserve">  Gregory</t>
  </si>
  <si>
    <t>Id402</t>
  </si>
  <si>
    <t xml:space="preserve">  Sarah E</t>
  </si>
  <si>
    <t>Id403</t>
  </si>
  <si>
    <t xml:space="preserve">  Anne Elise</t>
  </si>
  <si>
    <t>Id404</t>
  </si>
  <si>
    <t xml:space="preserve">  Christopher R</t>
  </si>
  <si>
    <t>Id405</t>
  </si>
  <si>
    <t xml:space="preserve">  Elliot</t>
  </si>
  <si>
    <t>Id406</t>
  </si>
  <si>
    <t xml:space="preserve">  Christopher D</t>
  </si>
  <si>
    <t>Id407</t>
  </si>
  <si>
    <t xml:space="preserve">  Corey</t>
  </si>
  <si>
    <t>Id408</t>
  </si>
  <si>
    <t xml:space="preserve">  Patrick D</t>
  </si>
  <si>
    <t>Id409</t>
  </si>
  <si>
    <t xml:space="preserve">  Anthony D</t>
  </si>
  <si>
    <t>Id410</t>
  </si>
  <si>
    <t xml:space="preserve">  Melissa</t>
  </si>
  <si>
    <t>Id411</t>
  </si>
  <si>
    <t xml:space="preserve">  Raven</t>
  </si>
  <si>
    <t>Id412</t>
  </si>
  <si>
    <t xml:space="preserve">  Christopher</t>
  </si>
  <si>
    <t>Id413</t>
  </si>
  <si>
    <t xml:space="preserve">  Kendra A</t>
  </si>
  <si>
    <t>Id414</t>
  </si>
  <si>
    <t xml:space="preserve">  Jordan</t>
  </si>
  <si>
    <t>Id415</t>
  </si>
  <si>
    <t xml:space="preserve">  Nils</t>
  </si>
  <si>
    <t>Id416</t>
  </si>
  <si>
    <t>Id417</t>
  </si>
  <si>
    <t xml:space="preserve">  Angela</t>
  </si>
  <si>
    <t>Id418</t>
  </si>
  <si>
    <t>Id419</t>
  </si>
  <si>
    <t xml:space="preserve">  Caitlin O</t>
  </si>
  <si>
    <t>Id420</t>
  </si>
  <si>
    <t xml:space="preserve">  Tracy M</t>
  </si>
  <si>
    <t>Id421</t>
  </si>
  <si>
    <t xml:space="preserve">  Dustin M</t>
  </si>
  <si>
    <t>Id422</t>
  </si>
  <si>
    <t xml:space="preserve">  Jenny</t>
  </si>
  <si>
    <t>Id423</t>
  </si>
  <si>
    <t xml:space="preserve">  Emily</t>
  </si>
  <si>
    <t>Id424</t>
  </si>
  <si>
    <t xml:space="preserve">  Fabienne</t>
  </si>
  <si>
    <t>Id425</t>
  </si>
  <si>
    <t>Id426</t>
  </si>
  <si>
    <t>Id427</t>
  </si>
  <si>
    <t xml:space="preserve">  Taryn L</t>
  </si>
  <si>
    <t>Id428</t>
  </si>
  <si>
    <t xml:space="preserve">  Temima</t>
  </si>
  <si>
    <t>Id429</t>
  </si>
  <si>
    <t>Id430</t>
  </si>
  <si>
    <t xml:space="preserve">  Serena M</t>
  </si>
  <si>
    <t>Id431</t>
  </si>
  <si>
    <t xml:space="preserve">  Victoria M</t>
  </si>
  <si>
    <t>Id432</t>
  </si>
  <si>
    <t xml:space="preserve">  Phoebe</t>
  </si>
  <si>
    <t>Id433</t>
  </si>
  <si>
    <t>Id434</t>
  </si>
  <si>
    <t>Id435</t>
  </si>
  <si>
    <t xml:space="preserve">  Nicholas D</t>
  </si>
  <si>
    <t>Id436</t>
  </si>
  <si>
    <t xml:space="preserve">  Christian</t>
  </si>
  <si>
    <t>Id437</t>
  </si>
  <si>
    <t xml:space="preserve">  Jonathon S</t>
  </si>
  <si>
    <t>Id438</t>
  </si>
  <si>
    <t>Id439</t>
  </si>
  <si>
    <t xml:space="preserve">  Joshua D</t>
  </si>
  <si>
    <t>Id440</t>
  </si>
  <si>
    <t xml:space="preserve">  Nichole</t>
  </si>
  <si>
    <t>Id441</t>
  </si>
  <si>
    <t xml:space="preserve">  Denise M</t>
  </si>
  <si>
    <t>Id442</t>
  </si>
  <si>
    <t xml:space="preserve">  Peter R</t>
  </si>
  <si>
    <t>Id443</t>
  </si>
  <si>
    <t xml:space="preserve">  Johnson K</t>
  </si>
  <si>
    <t>Id444</t>
  </si>
  <si>
    <t xml:space="preserve">  Katherine</t>
  </si>
  <si>
    <t>Id445</t>
  </si>
  <si>
    <t xml:space="preserve">  Lynda</t>
  </si>
  <si>
    <t>Id446</t>
  </si>
  <si>
    <t>Id447</t>
  </si>
  <si>
    <t xml:space="preserve">  Linnea C</t>
  </si>
  <si>
    <t>Id448</t>
  </si>
  <si>
    <t xml:space="preserve">  Massimiliano A</t>
  </si>
  <si>
    <t>Id449</t>
  </si>
  <si>
    <t xml:space="preserve">  James M</t>
  </si>
  <si>
    <t>Id450</t>
  </si>
  <si>
    <t xml:space="preserve">  Lauren</t>
  </si>
  <si>
    <t>Id451</t>
  </si>
  <si>
    <t xml:space="preserve">  Michele V</t>
  </si>
  <si>
    <t>Id452</t>
  </si>
  <si>
    <t xml:space="preserve">  Xiao</t>
  </si>
  <si>
    <t>Id453</t>
  </si>
  <si>
    <t xml:space="preserve">  Harper L</t>
  </si>
  <si>
    <t>Id454</t>
  </si>
  <si>
    <t>Id455</t>
  </si>
  <si>
    <t>Id456</t>
  </si>
  <si>
    <t xml:space="preserve">  Wilson</t>
  </si>
  <si>
    <t>Id457</t>
  </si>
  <si>
    <t>Id458</t>
  </si>
  <si>
    <t xml:space="preserve">  Shizhong</t>
  </si>
  <si>
    <t>Id459</t>
  </si>
  <si>
    <t xml:space="preserve">  Marie-Claire</t>
  </si>
  <si>
    <t>Id460</t>
  </si>
  <si>
    <t xml:space="preserve">  Todd J</t>
  </si>
  <si>
    <t>Id461</t>
  </si>
  <si>
    <t xml:space="preserve">  Carolyn</t>
  </si>
  <si>
    <t>Id462</t>
  </si>
  <si>
    <t xml:space="preserve">  Lindsey</t>
  </si>
  <si>
    <t>Id463</t>
  </si>
  <si>
    <t xml:space="preserve">  Marissa D</t>
  </si>
  <si>
    <t>Id464</t>
  </si>
  <si>
    <t xml:space="preserve">  Jean Luc</t>
  </si>
  <si>
    <t>Id465</t>
  </si>
  <si>
    <t>Id466</t>
  </si>
  <si>
    <t xml:space="preserve">  Jim</t>
  </si>
  <si>
    <t>Id467</t>
  </si>
  <si>
    <t xml:space="preserve">  Matthew T</t>
  </si>
  <si>
    <t>Id468</t>
  </si>
  <si>
    <t xml:space="preserve">  Rachel L</t>
  </si>
  <si>
    <t>Id469</t>
  </si>
  <si>
    <t xml:space="preserve">  Corina</t>
  </si>
  <si>
    <t>Id470</t>
  </si>
  <si>
    <t xml:space="preserve">  Guannan</t>
  </si>
  <si>
    <t>Id471</t>
  </si>
  <si>
    <t xml:space="preserve">  Don</t>
  </si>
  <si>
    <t>Id472</t>
  </si>
  <si>
    <t>Id473</t>
  </si>
  <si>
    <t xml:space="preserve">  Gavin V</t>
  </si>
  <si>
    <t>Id474</t>
  </si>
  <si>
    <t>Id475</t>
  </si>
  <si>
    <t xml:space="preserve">  Jatin</t>
  </si>
  <si>
    <t>Id476</t>
  </si>
  <si>
    <t xml:space="preserve">  J P</t>
  </si>
  <si>
    <t>Id477</t>
  </si>
  <si>
    <t xml:space="preserve">  Angela M</t>
  </si>
  <si>
    <t>Id478</t>
  </si>
  <si>
    <t xml:space="preserve">  Blake K</t>
  </si>
  <si>
    <t>Id479</t>
  </si>
  <si>
    <t xml:space="preserve">  Brian T</t>
  </si>
  <si>
    <t>Id480</t>
  </si>
  <si>
    <t xml:space="preserve">  Damon</t>
  </si>
  <si>
    <t>Id481</t>
  </si>
  <si>
    <t>Id482</t>
  </si>
  <si>
    <t xml:space="preserve">  Malcolm J</t>
  </si>
  <si>
    <t>Id483</t>
  </si>
  <si>
    <t xml:space="preserve">  Margaret B</t>
  </si>
  <si>
    <t>Id484</t>
  </si>
  <si>
    <t xml:space="preserve">  Helen</t>
  </si>
  <si>
    <t>Id485</t>
  </si>
  <si>
    <t>Id486</t>
  </si>
  <si>
    <t xml:space="preserve">  Jeff</t>
  </si>
  <si>
    <t>Id487</t>
  </si>
  <si>
    <t xml:space="preserve">  Tara R</t>
  </si>
  <si>
    <t>Id488</t>
  </si>
  <si>
    <t xml:space="preserve">  Kristin</t>
  </si>
  <si>
    <t>Id489</t>
  </si>
  <si>
    <t>Id490</t>
  </si>
  <si>
    <t>Id491</t>
  </si>
  <si>
    <t xml:space="preserve">  Carly E</t>
  </si>
  <si>
    <t>Id492</t>
  </si>
  <si>
    <t xml:space="preserve">  Lisa</t>
  </si>
  <si>
    <t>Id493</t>
  </si>
  <si>
    <t>Id494</t>
  </si>
  <si>
    <t xml:space="preserve">  Louis</t>
  </si>
  <si>
    <t>Id495</t>
  </si>
  <si>
    <t xml:space="preserve">  Brian R</t>
  </si>
  <si>
    <t>Id496</t>
  </si>
  <si>
    <t>Id497</t>
  </si>
  <si>
    <t xml:space="preserve">  Dawn M</t>
  </si>
  <si>
    <t>Id498</t>
  </si>
  <si>
    <t>Id499</t>
  </si>
  <si>
    <t xml:space="preserve">  Karen</t>
  </si>
  <si>
    <t>Id500</t>
  </si>
  <si>
    <t>Id501</t>
  </si>
  <si>
    <t xml:space="preserve">  Mathieu</t>
  </si>
  <si>
    <t>Id502</t>
  </si>
  <si>
    <t xml:space="preserve">  Kam S</t>
  </si>
  <si>
    <t>Id503</t>
  </si>
  <si>
    <t xml:space="preserve">  Valerie A</t>
  </si>
  <si>
    <t>Id504</t>
  </si>
  <si>
    <t xml:space="preserve">  Freya R</t>
  </si>
  <si>
    <t>Id505</t>
  </si>
  <si>
    <t>Id506</t>
  </si>
  <si>
    <t xml:space="preserve">  Kara</t>
  </si>
  <si>
    <t>Id507</t>
  </si>
  <si>
    <t xml:space="preserve">  Bradley A</t>
  </si>
  <si>
    <t>Id508</t>
  </si>
  <si>
    <t xml:space="preserve">  Brendan</t>
  </si>
  <si>
    <t>Id509</t>
  </si>
  <si>
    <t xml:space="preserve">  Amber R</t>
  </si>
  <si>
    <t>Id510</t>
  </si>
  <si>
    <t xml:space="preserve">  Sean K</t>
  </si>
  <si>
    <t>Id511</t>
  </si>
  <si>
    <t>Id512</t>
  </si>
  <si>
    <t>Id513</t>
  </si>
  <si>
    <t xml:space="preserve">  Brady</t>
  </si>
  <si>
    <t>Id514</t>
  </si>
  <si>
    <t xml:space="preserve">  Kameko</t>
  </si>
  <si>
    <t>Id515</t>
  </si>
  <si>
    <t xml:space="preserve">  Jeremy A</t>
  </si>
  <si>
    <t>Id516</t>
  </si>
  <si>
    <t>Id517</t>
  </si>
  <si>
    <t>Id518</t>
  </si>
  <si>
    <t>Id519</t>
  </si>
  <si>
    <t>Id520</t>
  </si>
  <si>
    <t xml:space="preserve">  Sabine</t>
  </si>
  <si>
    <t>Id521</t>
  </si>
  <si>
    <t xml:space="preserve">  Joseph</t>
  </si>
  <si>
    <t>Id522</t>
  </si>
  <si>
    <t>Id523</t>
  </si>
  <si>
    <t xml:space="preserve">  Karolyn A</t>
  </si>
  <si>
    <t>Id524</t>
  </si>
  <si>
    <t xml:space="preserve">  Anita L</t>
  </si>
  <si>
    <t>Id525</t>
  </si>
  <si>
    <t xml:space="preserve">  Laura E</t>
  </si>
  <si>
    <t>Id526</t>
  </si>
  <si>
    <t>Id527</t>
  </si>
  <si>
    <t xml:space="preserve">  Ashley E</t>
  </si>
  <si>
    <t>Id528</t>
  </si>
  <si>
    <t>Id529</t>
  </si>
  <si>
    <t>Id530</t>
  </si>
  <si>
    <t xml:space="preserve">  Dan R</t>
  </si>
  <si>
    <t>Id531</t>
  </si>
  <si>
    <t xml:space="preserve">  Katie</t>
  </si>
  <si>
    <t>Id532</t>
  </si>
  <si>
    <t>Id533</t>
  </si>
  <si>
    <t xml:space="preserve">  Cathryn</t>
  </si>
  <si>
    <t>Id534</t>
  </si>
  <si>
    <t>Id535</t>
  </si>
  <si>
    <t xml:space="preserve">  Shauna</t>
  </si>
  <si>
    <t>Id536</t>
  </si>
  <si>
    <t xml:space="preserve">  Terence</t>
  </si>
  <si>
    <t>Id537</t>
  </si>
  <si>
    <t xml:space="preserve">  Marisol</t>
  </si>
  <si>
    <t>Id538</t>
  </si>
  <si>
    <t xml:space="preserve">  Lindsay</t>
  </si>
  <si>
    <t>Id539</t>
  </si>
  <si>
    <t>Id540</t>
  </si>
  <si>
    <t>Id541</t>
  </si>
  <si>
    <t xml:space="preserve">  Brett W</t>
  </si>
  <si>
    <t>Id542</t>
  </si>
  <si>
    <t xml:space="preserve">  Dylan J</t>
  </si>
  <si>
    <t>Id543</t>
  </si>
  <si>
    <t>Id544</t>
  </si>
  <si>
    <t xml:space="preserve">  Brooke M</t>
  </si>
  <si>
    <t>Id545</t>
  </si>
  <si>
    <t xml:space="preserve">  Teiko</t>
  </si>
  <si>
    <t>Id546</t>
  </si>
  <si>
    <t>Id547</t>
  </si>
  <si>
    <t xml:space="preserve">  Johannah</t>
  </si>
  <si>
    <t>Id548</t>
  </si>
  <si>
    <t xml:space="preserve">  Ryan A</t>
  </si>
  <si>
    <t>Id549</t>
  </si>
  <si>
    <t xml:space="preserve">  Andres Sr</t>
  </si>
  <si>
    <t>Id550</t>
  </si>
  <si>
    <t xml:space="preserve">  Bryan</t>
  </si>
  <si>
    <t>Id551</t>
  </si>
  <si>
    <t xml:space="preserve">  Lizette</t>
  </si>
  <si>
    <t>Id552</t>
  </si>
  <si>
    <t>Id553</t>
  </si>
  <si>
    <t xml:space="preserve">  Jeb</t>
  </si>
  <si>
    <t>Id554</t>
  </si>
  <si>
    <t xml:space="preserve">  Amy R</t>
  </si>
  <si>
    <t>Id555</t>
  </si>
  <si>
    <t>Id556</t>
  </si>
  <si>
    <t xml:space="preserve">  Mike G</t>
  </si>
  <si>
    <t>Id557</t>
  </si>
  <si>
    <t xml:space="preserve">  Simonezitrone Sr</t>
  </si>
  <si>
    <t>Id558</t>
  </si>
  <si>
    <t>Id559</t>
  </si>
  <si>
    <t>Id560</t>
  </si>
  <si>
    <t xml:space="preserve">  Oz</t>
  </si>
  <si>
    <t>Id561</t>
  </si>
  <si>
    <t xml:space="preserve">  Erin M</t>
  </si>
  <si>
    <t>Id562</t>
  </si>
  <si>
    <t xml:space="preserve">  Bobby E</t>
  </si>
  <si>
    <t>Id563</t>
  </si>
  <si>
    <t xml:space="preserve">  Daniel P</t>
  </si>
  <si>
    <t>Id564</t>
  </si>
  <si>
    <t xml:space="preserve">  Marie E</t>
  </si>
  <si>
    <t>Id565</t>
  </si>
  <si>
    <t>Id566</t>
  </si>
  <si>
    <t xml:space="preserve">  Eric D</t>
  </si>
  <si>
    <t>Id567</t>
  </si>
  <si>
    <t xml:space="preserve">  Tara</t>
  </si>
  <si>
    <t>Id568</t>
  </si>
  <si>
    <t xml:space="preserve">  Haley L</t>
  </si>
  <si>
    <t>Id569</t>
  </si>
  <si>
    <t xml:space="preserve">  Kayla B</t>
  </si>
  <si>
    <t>Id570</t>
  </si>
  <si>
    <t xml:space="preserve">  Mark D</t>
  </si>
  <si>
    <t>Id571</t>
  </si>
  <si>
    <t xml:space="preserve">  Patrick J</t>
  </si>
  <si>
    <t>Id572</t>
  </si>
  <si>
    <t>Id573</t>
  </si>
  <si>
    <t xml:space="preserve">  Beth A</t>
  </si>
  <si>
    <t>Id574</t>
  </si>
  <si>
    <t xml:space="preserve">  Jason R</t>
  </si>
  <si>
    <t>Id575</t>
  </si>
  <si>
    <t xml:space="preserve">  Yoshinori</t>
  </si>
  <si>
    <t>Id576</t>
  </si>
  <si>
    <t xml:space="preserve">  Adrienne G</t>
  </si>
  <si>
    <t>Id577</t>
  </si>
  <si>
    <t>Id578</t>
  </si>
  <si>
    <t xml:space="preserve">  Junyong</t>
  </si>
  <si>
    <t>Id579</t>
  </si>
  <si>
    <t xml:space="preserve">  Kristen A</t>
  </si>
  <si>
    <t>Id580</t>
  </si>
  <si>
    <t xml:space="preserve">  Maria I</t>
  </si>
  <si>
    <t>Id581</t>
  </si>
  <si>
    <t xml:space="preserve">  Jonathan</t>
  </si>
  <si>
    <t>Id582</t>
  </si>
  <si>
    <t xml:space="preserve">  Phil</t>
  </si>
  <si>
    <t>Id583</t>
  </si>
  <si>
    <t xml:space="preserve">  Benjamina C</t>
  </si>
  <si>
    <t>Id584</t>
  </si>
  <si>
    <t>Id585</t>
  </si>
  <si>
    <t xml:space="preserve">  Alison B</t>
  </si>
  <si>
    <t>Id586</t>
  </si>
  <si>
    <t>Id587</t>
  </si>
  <si>
    <t xml:space="preserve">  Alexis N</t>
  </si>
  <si>
    <t>Id588</t>
  </si>
  <si>
    <t xml:space="preserve">  Shanda L</t>
  </si>
  <si>
    <t>Id589</t>
  </si>
  <si>
    <t xml:space="preserve">  Lacey</t>
  </si>
  <si>
    <t>Id590</t>
  </si>
  <si>
    <t xml:space="preserve">  Laurette</t>
  </si>
  <si>
    <t>Id591</t>
  </si>
  <si>
    <t>Id592</t>
  </si>
  <si>
    <t xml:space="preserve">  Mary</t>
  </si>
  <si>
    <t>Id593</t>
  </si>
  <si>
    <t xml:space="preserve">  Kati A</t>
  </si>
  <si>
    <t>Id594</t>
  </si>
  <si>
    <t xml:space="preserve">  Kelly J</t>
  </si>
  <si>
    <t>Id595</t>
  </si>
  <si>
    <t xml:space="preserve">  Greer D</t>
  </si>
  <si>
    <t>Id596</t>
  </si>
  <si>
    <t xml:space="preserve">  Brent</t>
  </si>
  <si>
    <t>Id597</t>
  </si>
  <si>
    <t xml:space="preserve">  Eugene M</t>
  </si>
  <si>
    <t>Id598</t>
  </si>
  <si>
    <t xml:space="preserve">  Erin D</t>
  </si>
  <si>
    <t>Id599</t>
  </si>
  <si>
    <t xml:space="preserve">  Kamilla</t>
  </si>
  <si>
    <t>Id600</t>
  </si>
  <si>
    <t xml:space="preserve">  Wayne I</t>
  </si>
  <si>
    <t>Id601</t>
  </si>
  <si>
    <t xml:space="preserve">  Tracy L</t>
  </si>
  <si>
    <t>Id602</t>
  </si>
  <si>
    <t>Id603</t>
  </si>
  <si>
    <t xml:space="preserve">  Megan C</t>
  </si>
  <si>
    <t>Id604</t>
  </si>
  <si>
    <t>Id605</t>
  </si>
  <si>
    <t xml:space="preserve">  Greg D</t>
  </si>
  <si>
    <t>Id606</t>
  </si>
  <si>
    <t xml:space="preserve">  Steven L</t>
  </si>
  <si>
    <t>Id607</t>
  </si>
  <si>
    <t xml:space="preserve">  Gianfilippo</t>
  </si>
  <si>
    <t>Id608</t>
  </si>
  <si>
    <t xml:space="preserve">  Hector</t>
  </si>
  <si>
    <t>Id609</t>
  </si>
  <si>
    <t xml:space="preserve">  Mark W</t>
  </si>
  <si>
    <t>Id610</t>
  </si>
  <si>
    <t xml:space="preserve">  Aubri</t>
  </si>
  <si>
    <t>Id611</t>
  </si>
  <si>
    <t xml:space="preserve">  Justin</t>
  </si>
  <si>
    <t>Id612</t>
  </si>
  <si>
    <t>Id613</t>
  </si>
  <si>
    <t xml:space="preserve">  Erika M</t>
  </si>
  <si>
    <t>Id614</t>
  </si>
  <si>
    <t xml:space="preserve">  Daniel G</t>
  </si>
  <si>
    <t>Id615</t>
  </si>
  <si>
    <t xml:space="preserve">  Devin C</t>
  </si>
  <si>
    <t>Id616</t>
  </si>
  <si>
    <t xml:space="preserve">  Louise A</t>
  </si>
  <si>
    <t>Id617</t>
  </si>
  <si>
    <t>Id618</t>
  </si>
  <si>
    <t>Id619</t>
  </si>
  <si>
    <t>Id620</t>
  </si>
  <si>
    <t xml:space="preserve">  Jessica L</t>
  </si>
  <si>
    <t>Id621</t>
  </si>
  <si>
    <t xml:space="preserve">  Kristina K</t>
  </si>
  <si>
    <t>Id622</t>
  </si>
  <si>
    <t xml:space="preserve">  Brad</t>
  </si>
  <si>
    <t>Id623</t>
  </si>
  <si>
    <t xml:space="preserve">  Margaret O</t>
  </si>
  <si>
    <t>Id624</t>
  </si>
  <si>
    <t xml:space="preserve">  Craig R</t>
  </si>
  <si>
    <t>Id625</t>
  </si>
  <si>
    <t xml:space="preserve">  Simo</t>
  </si>
  <si>
    <t>Id626</t>
  </si>
  <si>
    <t xml:space="preserve">  Christopher J</t>
  </si>
  <si>
    <t>Id627</t>
  </si>
  <si>
    <t xml:space="preserve">  Mario Sr</t>
  </si>
  <si>
    <t>Id628</t>
  </si>
  <si>
    <t xml:space="preserve">  Meghann R</t>
  </si>
  <si>
    <t>Id629</t>
  </si>
  <si>
    <t xml:space="preserve">  Scott M</t>
  </si>
  <si>
    <t>Id630</t>
  </si>
  <si>
    <t xml:space="preserve">  Caitlin E</t>
  </si>
  <si>
    <t>Id631</t>
  </si>
  <si>
    <t xml:space="preserve">  Samantha A</t>
  </si>
  <si>
    <t>Id632</t>
  </si>
  <si>
    <t>Id633</t>
  </si>
  <si>
    <t>Id634</t>
  </si>
  <si>
    <t xml:space="preserve">  Maya</t>
  </si>
  <si>
    <t>Id635</t>
  </si>
  <si>
    <t xml:space="preserve">  Zachary T</t>
  </si>
  <si>
    <t>Id636</t>
  </si>
  <si>
    <t xml:space="preserve">  Hilda</t>
  </si>
  <si>
    <t>Id637</t>
  </si>
  <si>
    <t>Id638</t>
  </si>
  <si>
    <t>Id639</t>
  </si>
  <si>
    <t xml:space="preserve">  Bethany N</t>
  </si>
  <si>
    <t>Id640</t>
  </si>
  <si>
    <t xml:space="preserve">  Sandra H</t>
  </si>
  <si>
    <t>Id641</t>
  </si>
  <si>
    <t xml:space="preserve">  Takuo</t>
  </si>
  <si>
    <t>Id642</t>
  </si>
  <si>
    <t xml:space="preserve">  Kelly A</t>
  </si>
  <si>
    <t>Id643</t>
  </si>
  <si>
    <t>Id644</t>
  </si>
  <si>
    <t xml:space="preserve">  Benoit</t>
  </si>
  <si>
    <t>Id645</t>
  </si>
  <si>
    <t>Id646</t>
  </si>
  <si>
    <t xml:space="preserve">  Jessica A</t>
  </si>
  <si>
    <t>Id647</t>
  </si>
  <si>
    <t xml:space="preserve">  Monica K</t>
  </si>
  <si>
    <t>Id648</t>
  </si>
  <si>
    <t xml:space="preserve">  Kevin L</t>
  </si>
  <si>
    <t>Id649</t>
  </si>
  <si>
    <t>Id650</t>
  </si>
  <si>
    <t xml:space="preserve">  Della</t>
  </si>
  <si>
    <t>Id651</t>
  </si>
  <si>
    <t>Id652</t>
  </si>
  <si>
    <t xml:space="preserve">  Victoria</t>
  </si>
  <si>
    <t>Id653</t>
  </si>
  <si>
    <t xml:space="preserve">  Tasos</t>
  </si>
  <si>
    <t>Id654</t>
  </si>
  <si>
    <t>Id655</t>
  </si>
  <si>
    <t xml:space="preserve">  Lukasz</t>
  </si>
  <si>
    <t>Id656</t>
  </si>
  <si>
    <t xml:space="preserve">  Matthew A</t>
  </si>
  <si>
    <t>Id657</t>
  </si>
  <si>
    <t xml:space="preserve">  Meta</t>
  </si>
  <si>
    <t>Id658</t>
  </si>
  <si>
    <t xml:space="preserve">  Rachel E</t>
  </si>
  <si>
    <t>Id659</t>
  </si>
  <si>
    <t xml:space="preserve">  Angelica</t>
  </si>
  <si>
    <t>Id660</t>
  </si>
  <si>
    <t xml:space="preserve">  Kathleen</t>
  </si>
  <si>
    <t>Id661</t>
  </si>
  <si>
    <t xml:space="preserve">  Gabriel D</t>
  </si>
  <si>
    <t>Id662</t>
  </si>
  <si>
    <t xml:space="preserve">  Jeff T</t>
  </si>
  <si>
    <t>Id663</t>
  </si>
  <si>
    <t xml:space="preserve">  Neil D</t>
  </si>
  <si>
    <t>Id664</t>
  </si>
  <si>
    <t xml:space="preserve">  Katherine L</t>
  </si>
  <si>
    <t>Id665</t>
  </si>
  <si>
    <t xml:space="preserve">  Ariel E</t>
  </si>
  <si>
    <t>Id666</t>
  </si>
  <si>
    <t xml:space="preserve">  Christopher P</t>
  </si>
  <si>
    <t>Id667</t>
  </si>
  <si>
    <t>Id668</t>
  </si>
  <si>
    <t xml:space="preserve">  Molly K</t>
  </si>
  <si>
    <t>Id669</t>
  </si>
  <si>
    <t>Id670</t>
  </si>
  <si>
    <t>Id671</t>
  </si>
  <si>
    <t xml:space="preserve">  Daniel M</t>
  </si>
  <si>
    <t>Id672</t>
  </si>
  <si>
    <t xml:space="preserve">  Hiruni</t>
  </si>
  <si>
    <t>Id673</t>
  </si>
  <si>
    <t xml:space="preserve">  Reina H</t>
  </si>
  <si>
    <t>Id674</t>
  </si>
  <si>
    <t xml:space="preserve">  Kristi</t>
  </si>
  <si>
    <t>Id675</t>
  </si>
  <si>
    <t xml:space="preserve">  Meredith L</t>
  </si>
  <si>
    <t>Id676</t>
  </si>
  <si>
    <t xml:space="preserve">  Jocelyn</t>
  </si>
  <si>
    <t>Id677</t>
  </si>
  <si>
    <t xml:space="preserve">  Daphne</t>
  </si>
  <si>
    <t>Id678</t>
  </si>
  <si>
    <t xml:space="preserve">  Margaret E</t>
  </si>
  <si>
    <t>Id679</t>
  </si>
  <si>
    <t xml:space="preserve">  Mario J</t>
  </si>
  <si>
    <t>Id680</t>
  </si>
  <si>
    <t>Id681</t>
  </si>
  <si>
    <t xml:space="preserve">  Carolina</t>
  </si>
  <si>
    <t>Id682</t>
  </si>
  <si>
    <t xml:space="preserve">  Jenny K</t>
  </si>
  <si>
    <t>Id683</t>
  </si>
  <si>
    <t>Id684</t>
  </si>
  <si>
    <t xml:space="preserve">  Kimberly D</t>
  </si>
  <si>
    <t>Id685</t>
  </si>
  <si>
    <t xml:space="preserve">  Marc-Olivier</t>
  </si>
  <si>
    <t>Id686</t>
  </si>
  <si>
    <t xml:space="preserve">  Russell J</t>
  </si>
  <si>
    <t>Id687</t>
  </si>
  <si>
    <t xml:space="preserve">  Karine</t>
  </si>
  <si>
    <t>Id688</t>
  </si>
  <si>
    <t xml:space="preserve">  Cheryl</t>
  </si>
  <si>
    <t>Id689</t>
  </si>
  <si>
    <t xml:space="preserve">  Allison M</t>
  </si>
  <si>
    <t>Id690</t>
  </si>
  <si>
    <t xml:space="preserve">  Adriana</t>
  </si>
  <si>
    <t>Id691</t>
  </si>
  <si>
    <t xml:space="preserve">  Miranda J</t>
  </si>
  <si>
    <t>Id692</t>
  </si>
  <si>
    <t xml:space="preserve">  Roberto</t>
  </si>
  <si>
    <t>Id693</t>
  </si>
  <si>
    <t xml:space="preserve">  Rebecca B</t>
  </si>
  <si>
    <t>Id694</t>
  </si>
  <si>
    <t xml:space="preserve">  Tiffany</t>
  </si>
  <si>
    <t>Id695</t>
  </si>
  <si>
    <t xml:space="preserve">  Alexander</t>
  </si>
  <si>
    <t>Id696</t>
  </si>
  <si>
    <t xml:space="preserve">  Rich M</t>
  </si>
  <si>
    <t>Id697</t>
  </si>
  <si>
    <t xml:space="preserve">  Aaron C</t>
  </si>
  <si>
    <t>Id698</t>
  </si>
  <si>
    <t>Id699</t>
  </si>
  <si>
    <t xml:space="preserve">  Maria M</t>
  </si>
  <si>
    <t>Id700</t>
  </si>
  <si>
    <t xml:space="preserve">  Daven W</t>
  </si>
  <si>
    <t>Id701</t>
  </si>
  <si>
    <t xml:space="preserve">  Brianne</t>
  </si>
  <si>
    <t>Id702</t>
  </si>
  <si>
    <t xml:space="preserve">  Hiroki</t>
  </si>
  <si>
    <t>Id703</t>
  </si>
  <si>
    <t xml:space="preserve">  Anders</t>
  </si>
  <si>
    <t>Id704</t>
  </si>
  <si>
    <t>Id705</t>
  </si>
  <si>
    <t xml:space="preserve">  Candace N</t>
  </si>
  <si>
    <t>Id706</t>
  </si>
  <si>
    <t xml:space="preserve">  Bruno F</t>
  </si>
  <si>
    <t>Id707</t>
  </si>
  <si>
    <t>Id708</t>
  </si>
  <si>
    <t>Id709</t>
  </si>
  <si>
    <t xml:space="preserve">  Sally</t>
  </si>
  <si>
    <t>Id710</t>
  </si>
  <si>
    <t xml:space="preserve">  Meaghan J</t>
  </si>
  <si>
    <t>Id711</t>
  </si>
  <si>
    <t xml:space="preserve">  Rina</t>
  </si>
  <si>
    <t>Id712</t>
  </si>
  <si>
    <t xml:space="preserve">  Kristin P</t>
  </si>
  <si>
    <t>Id713</t>
  </si>
  <si>
    <t xml:space="preserve">  Albert</t>
  </si>
  <si>
    <t>Id714</t>
  </si>
  <si>
    <t>Id715</t>
  </si>
  <si>
    <t xml:space="preserve">  Shannon L</t>
  </si>
  <si>
    <t>Id716</t>
  </si>
  <si>
    <t xml:space="preserve">  Amy B</t>
  </si>
  <si>
    <t>Id717</t>
  </si>
  <si>
    <t xml:space="preserve">  A Danielle</t>
  </si>
  <si>
    <t>Id718</t>
  </si>
  <si>
    <t xml:space="preserve">  Conrad F</t>
  </si>
  <si>
    <t>Id719</t>
  </si>
  <si>
    <t xml:space="preserve">  Josh</t>
  </si>
  <si>
    <t>Id720</t>
  </si>
  <si>
    <t xml:space="preserve">  Maxime</t>
  </si>
  <si>
    <t>Id721</t>
  </si>
  <si>
    <t>Id722</t>
  </si>
  <si>
    <t>Id723</t>
  </si>
  <si>
    <t xml:space="preserve">  Laura P</t>
  </si>
  <si>
    <t>Id724</t>
  </si>
  <si>
    <t>Id725</t>
  </si>
  <si>
    <t xml:space="preserve">  William D</t>
  </si>
  <si>
    <t>Id726</t>
  </si>
  <si>
    <t>Id727</t>
  </si>
  <si>
    <t>Id728</t>
  </si>
  <si>
    <t xml:space="preserve">  Adam S</t>
  </si>
  <si>
    <t>Id729</t>
  </si>
  <si>
    <t xml:space="preserve">  Armando</t>
  </si>
  <si>
    <t>Id730</t>
  </si>
  <si>
    <t xml:space="preserve">  Dana</t>
  </si>
  <si>
    <t>Id731</t>
  </si>
  <si>
    <t>Id732</t>
  </si>
  <si>
    <t xml:space="preserve">  Benjamin</t>
  </si>
  <si>
    <t>Id733</t>
  </si>
  <si>
    <t xml:space="preserve">  Tanya</t>
  </si>
  <si>
    <t>Id734</t>
  </si>
  <si>
    <t xml:space="preserve">  Tracy</t>
  </si>
  <si>
    <t>Id735</t>
  </si>
  <si>
    <t xml:space="preserve">  Emily S</t>
  </si>
  <si>
    <t>Id736</t>
  </si>
  <si>
    <t xml:space="preserve">  Kelly R</t>
  </si>
  <si>
    <t>Id737</t>
  </si>
  <si>
    <t>Id738</t>
  </si>
  <si>
    <t xml:space="preserve">  Bruce A Jr</t>
  </si>
  <si>
    <t>Id739</t>
  </si>
  <si>
    <t xml:space="preserve">  Cary J</t>
  </si>
  <si>
    <t>Id740</t>
  </si>
  <si>
    <t xml:space="preserve">  Jill M</t>
  </si>
  <si>
    <t>Id741</t>
  </si>
  <si>
    <t>Id742</t>
  </si>
  <si>
    <t xml:space="preserve">  Michael E</t>
  </si>
  <si>
    <t>Id743</t>
  </si>
  <si>
    <t>Id744</t>
  </si>
  <si>
    <t xml:space="preserve">  Kathryn E</t>
  </si>
  <si>
    <t>Id745</t>
  </si>
  <si>
    <t xml:space="preserve">  Polly</t>
  </si>
  <si>
    <t>Id746</t>
  </si>
  <si>
    <t xml:space="preserve">  Mark H</t>
  </si>
  <si>
    <t>Id747</t>
  </si>
  <si>
    <t xml:space="preserve">  Jessie M</t>
  </si>
  <si>
    <t>Id748</t>
  </si>
  <si>
    <t>Id749</t>
  </si>
  <si>
    <t>Id750</t>
  </si>
  <si>
    <t>Id751</t>
  </si>
  <si>
    <t>Id752</t>
  </si>
  <si>
    <t xml:space="preserve">  Caroline S</t>
  </si>
  <si>
    <t>Id753</t>
  </si>
  <si>
    <t xml:space="preserve">  Nuta</t>
  </si>
  <si>
    <t>Id754</t>
  </si>
  <si>
    <t xml:space="preserve">  Margie</t>
  </si>
  <si>
    <t>Id755</t>
  </si>
  <si>
    <t xml:space="preserve">  Heidi</t>
  </si>
  <si>
    <t>Id756</t>
  </si>
  <si>
    <t xml:space="preserve">  Diego J</t>
  </si>
  <si>
    <t>Id757</t>
  </si>
  <si>
    <t xml:space="preserve">  Enrique M Sr</t>
  </si>
  <si>
    <t>Id758</t>
  </si>
  <si>
    <t>Id759</t>
  </si>
  <si>
    <t xml:space="preserve">  Filip</t>
  </si>
  <si>
    <t>Id760</t>
  </si>
  <si>
    <t xml:space="preserve">  Rosemary E</t>
  </si>
  <si>
    <t>Id761</t>
  </si>
  <si>
    <t>Id762</t>
  </si>
  <si>
    <t>Id763</t>
  </si>
  <si>
    <t xml:space="preserve">  Courtney</t>
  </si>
  <si>
    <t>Id764</t>
  </si>
  <si>
    <t xml:space="preserve">  Jennifer R</t>
  </si>
  <si>
    <t>Id765</t>
  </si>
  <si>
    <t xml:space="preserve">  Lauren E</t>
  </si>
  <si>
    <t>Id766</t>
  </si>
  <si>
    <t xml:space="preserve">  Ashley M</t>
  </si>
  <si>
    <t>Id767</t>
  </si>
  <si>
    <t xml:space="preserve">  Alison R</t>
  </si>
  <si>
    <t>Id768</t>
  </si>
  <si>
    <t xml:space="preserve">  Madeleine</t>
  </si>
  <si>
    <t>Id769</t>
  </si>
  <si>
    <t>Id770</t>
  </si>
  <si>
    <t xml:space="preserve">  Kimberly</t>
  </si>
  <si>
    <t>Id771</t>
  </si>
  <si>
    <t>Id772</t>
  </si>
  <si>
    <t>Id773</t>
  </si>
  <si>
    <t>Id774</t>
  </si>
  <si>
    <t>Id775</t>
  </si>
  <si>
    <t xml:space="preserve">  Jeremy J</t>
  </si>
  <si>
    <t>Id776</t>
  </si>
  <si>
    <t xml:space="preserve">  Amy L</t>
  </si>
  <si>
    <t>Id777</t>
  </si>
  <si>
    <t xml:space="preserve">  Karen L</t>
  </si>
  <si>
    <t>Id778</t>
  </si>
  <si>
    <t xml:space="preserve">  Tennille</t>
  </si>
  <si>
    <t>Id779</t>
  </si>
  <si>
    <t>Id780</t>
  </si>
  <si>
    <t>Id781</t>
  </si>
  <si>
    <t xml:space="preserve">  Justin E</t>
  </si>
  <si>
    <t>Id782</t>
  </si>
  <si>
    <t xml:space="preserve">  Shalane</t>
  </si>
  <si>
    <t>Id783</t>
  </si>
  <si>
    <t xml:space="preserve">  Jessica N</t>
  </si>
  <si>
    <t>Id784</t>
  </si>
  <si>
    <t xml:space="preserve">  Melanie</t>
  </si>
  <si>
    <t>Id785</t>
  </si>
  <si>
    <t xml:space="preserve">  Ruth Angelica</t>
  </si>
  <si>
    <t>Id786</t>
  </si>
  <si>
    <t xml:space="preserve">  Una M</t>
  </si>
  <si>
    <t>Id787</t>
  </si>
  <si>
    <t xml:space="preserve">  Taralyn</t>
  </si>
  <si>
    <t>Id788</t>
  </si>
  <si>
    <t xml:space="preserve">  James A</t>
  </si>
  <si>
    <t>Id789</t>
  </si>
  <si>
    <t xml:space="preserve">  Ning</t>
  </si>
  <si>
    <t>Id790</t>
  </si>
  <si>
    <t xml:space="preserve">  Joel</t>
  </si>
  <si>
    <t>Id791</t>
  </si>
  <si>
    <t>Id792</t>
  </si>
  <si>
    <t xml:space="preserve">  Brittney</t>
  </si>
  <si>
    <t>Id793</t>
  </si>
  <si>
    <t xml:space="preserve">  Sheila</t>
  </si>
  <si>
    <t>Id794</t>
  </si>
  <si>
    <t xml:space="preserve">  Koji</t>
  </si>
  <si>
    <t>Id795</t>
  </si>
  <si>
    <t>Id796</t>
  </si>
  <si>
    <t xml:space="preserve">  Colleen M</t>
  </si>
  <si>
    <t>Id797</t>
  </si>
  <si>
    <t xml:space="preserve">  Deedra G</t>
  </si>
  <si>
    <t>Id798</t>
  </si>
  <si>
    <t xml:space="preserve">  Kulwinder</t>
  </si>
  <si>
    <t>Id799</t>
  </si>
  <si>
    <t xml:space="preserve">  Ann M</t>
  </si>
  <si>
    <t>Id800</t>
  </si>
  <si>
    <t>Id801</t>
  </si>
  <si>
    <t xml:space="preserve">  Apryl J</t>
  </si>
  <si>
    <t>Id802</t>
  </si>
  <si>
    <t xml:space="preserve">  Ilana</t>
  </si>
  <si>
    <t>Id803</t>
  </si>
  <si>
    <t>Id804</t>
  </si>
  <si>
    <t>Id805</t>
  </si>
  <si>
    <t xml:space="preserve">  Karl</t>
  </si>
  <si>
    <t>Id806</t>
  </si>
  <si>
    <t>Id807</t>
  </si>
  <si>
    <t xml:space="preserve">  Will</t>
  </si>
  <si>
    <t>Id808</t>
  </si>
  <si>
    <t xml:space="preserve">  Bradley D</t>
  </si>
  <si>
    <t>Id809</t>
  </si>
  <si>
    <t xml:space="preserve">  Amy M</t>
  </si>
  <si>
    <t>Id810</t>
  </si>
  <si>
    <t xml:space="preserve">  Matthew W</t>
  </si>
  <si>
    <t>Id811</t>
  </si>
  <si>
    <t>Id812</t>
  </si>
  <si>
    <t xml:space="preserve">  Tom</t>
  </si>
  <si>
    <t>Id813</t>
  </si>
  <si>
    <t>Id814</t>
  </si>
  <si>
    <t xml:space="preserve">  Wayne A</t>
  </si>
  <si>
    <t>Id815</t>
  </si>
  <si>
    <t xml:space="preserve">  Nobuyori</t>
  </si>
  <si>
    <t>Id816</t>
  </si>
  <si>
    <t xml:space="preserve">  Rich</t>
  </si>
  <si>
    <t>Id817</t>
  </si>
  <si>
    <t xml:space="preserve">  Marcos S</t>
  </si>
  <si>
    <t>Id818</t>
  </si>
  <si>
    <t>Id819</t>
  </si>
  <si>
    <t xml:space="preserve">  Andy</t>
  </si>
  <si>
    <t>Id820</t>
  </si>
  <si>
    <t>Id821</t>
  </si>
  <si>
    <t xml:space="preserve">  Marcus B</t>
  </si>
  <si>
    <t>Id822</t>
  </si>
  <si>
    <t xml:space="preserve">  Thomas K</t>
  </si>
  <si>
    <t>Id823</t>
  </si>
  <si>
    <t xml:space="preserve">  Robert</t>
  </si>
  <si>
    <t>Id824</t>
  </si>
  <si>
    <t xml:space="preserve">  Geoff</t>
  </si>
  <si>
    <t>Id825</t>
  </si>
  <si>
    <t xml:space="preserve">  Chris J</t>
  </si>
  <si>
    <t>Id826</t>
  </si>
  <si>
    <t xml:space="preserve">  Kate A</t>
  </si>
  <si>
    <t>Id827</t>
  </si>
  <si>
    <t xml:space="preserve">  Kelli</t>
  </si>
  <si>
    <t>Id828</t>
  </si>
  <si>
    <t xml:space="preserve">  Maggie M</t>
  </si>
  <si>
    <t>Id829</t>
  </si>
  <si>
    <t xml:space="preserve">  Michelle L</t>
  </si>
  <si>
    <t>Id830</t>
  </si>
  <si>
    <t xml:space="preserve">  Ashley K</t>
  </si>
  <si>
    <t>Id831</t>
  </si>
  <si>
    <t>Id832</t>
  </si>
  <si>
    <t xml:space="preserve">  Ryan K</t>
  </si>
  <si>
    <t>Id833</t>
  </si>
  <si>
    <t xml:space="preserve">  Matthew J</t>
  </si>
  <si>
    <t>Id834</t>
  </si>
  <si>
    <t>Id835</t>
  </si>
  <si>
    <t xml:space="preserve">  Antonia G</t>
  </si>
  <si>
    <t>Id836</t>
  </si>
  <si>
    <t xml:space="preserve">  Casondra L</t>
  </si>
  <si>
    <t>Id837</t>
  </si>
  <si>
    <t xml:space="preserve">  Wendy</t>
  </si>
  <si>
    <t>Id838</t>
  </si>
  <si>
    <t>Id839</t>
  </si>
  <si>
    <t>Id840</t>
  </si>
  <si>
    <t xml:space="preserve">  Laura F</t>
  </si>
  <si>
    <t>Id841</t>
  </si>
  <si>
    <t xml:space="preserve">  Amelia F</t>
  </si>
  <si>
    <t>Id842</t>
  </si>
  <si>
    <t>Id843</t>
  </si>
  <si>
    <t xml:space="preserve">  Katie J</t>
  </si>
  <si>
    <t>Id844</t>
  </si>
  <si>
    <t>Id845</t>
  </si>
  <si>
    <t xml:space="preserve">  Mayumi</t>
  </si>
  <si>
    <t>Id846</t>
  </si>
  <si>
    <t xml:space="preserve">  Vanessa</t>
  </si>
  <si>
    <t>Id847</t>
  </si>
  <si>
    <t xml:space="preserve">  Natali N</t>
  </si>
  <si>
    <t>Id848</t>
  </si>
  <si>
    <t xml:space="preserve">  Beth</t>
  </si>
  <si>
    <t>Id849</t>
  </si>
  <si>
    <t>Id850</t>
  </si>
  <si>
    <t xml:space="preserve">  Spencer</t>
  </si>
  <si>
    <t>Id851</t>
  </si>
  <si>
    <t xml:space="preserve">  Andee W</t>
  </si>
  <si>
    <t>Id852</t>
  </si>
  <si>
    <t>Id853</t>
  </si>
  <si>
    <t>Id854</t>
  </si>
  <si>
    <t xml:space="preserve">  C Fred</t>
  </si>
  <si>
    <t>Id855</t>
  </si>
  <si>
    <t>Id856</t>
  </si>
  <si>
    <t xml:space="preserve">  Patrick Sr</t>
  </si>
  <si>
    <t>Id857</t>
  </si>
  <si>
    <t xml:space="preserve">  Kelly M</t>
  </si>
  <si>
    <t>Id858</t>
  </si>
  <si>
    <t>Id859</t>
  </si>
  <si>
    <t xml:space="preserve">  Keila L</t>
  </si>
  <si>
    <t>Id860</t>
  </si>
  <si>
    <t xml:space="preserve">  Zanae E</t>
  </si>
  <si>
    <t>Id861</t>
  </si>
  <si>
    <t>Id862</t>
  </si>
  <si>
    <t>Id863</t>
  </si>
  <si>
    <t xml:space="preserve">  Jason L</t>
  </si>
  <si>
    <t>Id864</t>
  </si>
  <si>
    <t xml:space="preserve">  Benjamin J</t>
  </si>
  <si>
    <t>Id865</t>
  </si>
  <si>
    <t xml:space="preserve">  Steven M</t>
  </si>
  <si>
    <t>Id866</t>
  </si>
  <si>
    <t xml:space="preserve">  Erika</t>
  </si>
  <si>
    <t>Id867</t>
  </si>
  <si>
    <t xml:space="preserve">  Chad</t>
  </si>
  <si>
    <t>Id868</t>
  </si>
  <si>
    <t>Id869</t>
  </si>
  <si>
    <t>Id870</t>
  </si>
  <si>
    <t xml:space="preserve">  Matthew R</t>
  </si>
  <si>
    <t>Id871</t>
  </si>
  <si>
    <t xml:space="preserve">  Orla</t>
  </si>
  <si>
    <t>Id872</t>
  </si>
  <si>
    <t xml:space="preserve">  Shaista S</t>
  </si>
  <si>
    <t>Id873</t>
  </si>
  <si>
    <t>Id874</t>
  </si>
  <si>
    <t xml:space="preserve">  Julie A</t>
  </si>
  <si>
    <t>Id875</t>
  </si>
  <si>
    <t xml:space="preserve">  Megumi</t>
  </si>
  <si>
    <t>Id876</t>
  </si>
  <si>
    <t xml:space="preserve">  Skylar</t>
  </si>
  <si>
    <t>Id877</t>
  </si>
  <si>
    <t>Id878</t>
  </si>
  <si>
    <t xml:space="preserve">  Amanda L</t>
  </si>
  <si>
    <t>Id879</t>
  </si>
  <si>
    <t xml:space="preserve">  Renee</t>
  </si>
  <si>
    <t>Id880</t>
  </si>
  <si>
    <t xml:space="preserve">  Nellie A</t>
  </si>
  <si>
    <t>Id881</t>
  </si>
  <si>
    <t xml:space="preserve">  Tamara</t>
  </si>
  <si>
    <t>Id882</t>
  </si>
  <si>
    <t>Id883</t>
  </si>
  <si>
    <t xml:space="preserve">  Aimee J</t>
  </si>
  <si>
    <t>Id884</t>
  </si>
  <si>
    <t xml:space="preserve">  Suzanne</t>
  </si>
  <si>
    <t>Id885</t>
  </si>
  <si>
    <t xml:space="preserve">  Kristin A</t>
  </si>
  <si>
    <t>Id886</t>
  </si>
  <si>
    <t xml:space="preserve">  Bronwyn</t>
  </si>
  <si>
    <t>Id887</t>
  </si>
  <si>
    <t xml:space="preserve">  Taylor J</t>
  </si>
  <si>
    <t>Id888</t>
  </si>
  <si>
    <t xml:space="preserve">  Kimberly M</t>
  </si>
  <si>
    <t>Id889</t>
  </si>
  <si>
    <t xml:space="preserve">  Joshua E</t>
  </si>
  <si>
    <t>Id890</t>
  </si>
  <si>
    <t>Id891</t>
  </si>
  <si>
    <t xml:space="preserve">  Andrew R</t>
  </si>
  <si>
    <t>Id892</t>
  </si>
  <si>
    <t xml:space="preserve">  Francisco J</t>
  </si>
  <si>
    <t>Id893</t>
  </si>
  <si>
    <t xml:space="preserve">  Rhonda</t>
  </si>
  <si>
    <t>Id894</t>
  </si>
  <si>
    <t>Id895</t>
  </si>
  <si>
    <t xml:space="preserve">  Miles J</t>
  </si>
  <si>
    <t>Id896</t>
  </si>
  <si>
    <t xml:space="preserve">  Justyna I</t>
  </si>
  <si>
    <t>Id897</t>
  </si>
  <si>
    <t xml:space="preserve">  Lucille</t>
  </si>
  <si>
    <t>Id898</t>
  </si>
  <si>
    <t xml:space="preserve">  April</t>
  </si>
  <si>
    <t>Id899</t>
  </si>
  <si>
    <t>Id900</t>
  </si>
  <si>
    <t xml:space="preserve">  Alyssa</t>
  </si>
  <si>
    <t>Id901</t>
  </si>
  <si>
    <t xml:space="preserve">  Jessica E</t>
  </si>
  <si>
    <t>Id902</t>
  </si>
  <si>
    <t>Id903</t>
  </si>
  <si>
    <t xml:space="preserve">  Emilie</t>
  </si>
  <si>
    <t>Id904</t>
  </si>
  <si>
    <t xml:space="preserve">  Caitlin B</t>
  </si>
  <si>
    <t>Id905</t>
  </si>
  <si>
    <t xml:space="preserve">  Joseph W</t>
  </si>
  <si>
    <t>Id906</t>
  </si>
  <si>
    <t>Id907</t>
  </si>
  <si>
    <t xml:space="preserve">  Leah L</t>
  </si>
  <si>
    <t>Id908</t>
  </si>
  <si>
    <t xml:space="preserve">  Wayne L</t>
  </si>
  <si>
    <t>Id909</t>
  </si>
  <si>
    <t>Id910</t>
  </si>
  <si>
    <t xml:space="preserve">  Floris</t>
  </si>
  <si>
    <t>Id911</t>
  </si>
  <si>
    <t xml:space="preserve">  Marc</t>
  </si>
  <si>
    <t>Id912</t>
  </si>
  <si>
    <t>Id913</t>
  </si>
  <si>
    <t>Id914</t>
  </si>
  <si>
    <t xml:space="preserve">  Aharon N</t>
  </si>
  <si>
    <t>Id915</t>
  </si>
  <si>
    <t xml:space="preserve">  Lawrence D</t>
  </si>
  <si>
    <t>Id916</t>
  </si>
  <si>
    <t xml:space="preserve">  Malcolm</t>
  </si>
  <si>
    <t>Id917</t>
  </si>
  <si>
    <t xml:space="preserve">  Anna E</t>
  </si>
  <si>
    <t>Id918</t>
  </si>
  <si>
    <t>Id919</t>
  </si>
  <si>
    <t xml:space="preserve">  Melissa L</t>
  </si>
  <si>
    <t>Id920</t>
  </si>
  <si>
    <t xml:space="preserve">  Chia J</t>
  </si>
  <si>
    <t>Id921</t>
  </si>
  <si>
    <t xml:space="preserve">  Laura A</t>
  </si>
  <si>
    <t>Id922</t>
  </si>
  <si>
    <t xml:space="preserve">  Aditi</t>
  </si>
  <si>
    <t>Id923</t>
  </si>
  <si>
    <t xml:space="preserve">  Leah A</t>
  </si>
  <si>
    <t>Id924</t>
  </si>
  <si>
    <t xml:space="preserve">  Marianne</t>
  </si>
  <si>
    <t>Id925</t>
  </si>
  <si>
    <t xml:space="preserve">  Carla</t>
  </si>
  <si>
    <t>Id926</t>
  </si>
  <si>
    <t xml:space="preserve">  Oksana</t>
  </si>
  <si>
    <t>Id927</t>
  </si>
  <si>
    <t>Id928</t>
  </si>
  <si>
    <t xml:space="preserve">  Maria A</t>
  </si>
  <si>
    <t>Id929</t>
  </si>
  <si>
    <t xml:space="preserve">  Lisa M</t>
  </si>
  <si>
    <t>Id930</t>
  </si>
  <si>
    <t xml:space="preserve">  Steve Jr</t>
  </si>
  <si>
    <t>Id931</t>
  </si>
  <si>
    <t>Id932</t>
  </si>
  <si>
    <t>Id933</t>
  </si>
  <si>
    <t xml:space="preserve">  Dale</t>
  </si>
  <si>
    <t>Id934</t>
  </si>
  <si>
    <t xml:space="preserve">  Brittany A</t>
  </si>
  <si>
    <t>Id935</t>
  </si>
  <si>
    <t xml:space="preserve">  Robert S</t>
  </si>
  <si>
    <t>Id936</t>
  </si>
  <si>
    <t xml:space="preserve">  Cameron</t>
  </si>
  <si>
    <t>Id937</t>
  </si>
  <si>
    <t xml:space="preserve">  Ulrike</t>
  </si>
  <si>
    <t>Id938</t>
  </si>
  <si>
    <t xml:space="preserve">  Katlyn A</t>
  </si>
  <si>
    <t>Id939</t>
  </si>
  <si>
    <t xml:space="preserve">  Morgan B</t>
  </si>
  <si>
    <t>Id940</t>
  </si>
  <si>
    <t>Id941</t>
  </si>
  <si>
    <t xml:space="preserve">  Chandler</t>
  </si>
  <si>
    <t>Id942</t>
  </si>
  <si>
    <t xml:space="preserve">  Silvana M</t>
  </si>
  <si>
    <t>Id943</t>
  </si>
  <si>
    <t xml:space="preserve">  Natty</t>
  </si>
  <si>
    <t>Id944</t>
  </si>
  <si>
    <t xml:space="preserve">  Nicholas T</t>
  </si>
  <si>
    <t>Id945</t>
  </si>
  <si>
    <t>Id946</t>
  </si>
  <si>
    <t>Id947</t>
  </si>
  <si>
    <t xml:space="preserve">  Antony G</t>
  </si>
  <si>
    <t>Id948</t>
  </si>
  <si>
    <t>Id949</t>
  </si>
  <si>
    <t>Id950</t>
  </si>
  <si>
    <t>Id951</t>
  </si>
  <si>
    <t xml:space="preserve">  Cassandra</t>
  </si>
  <si>
    <t>Id952</t>
  </si>
  <si>
    <t xml:space="preserve">  Rosemary C</t>
  </si>
  <si>
    <t>Id953</t>
  </si>
  <si>
    <t xml:space="preserve">  Carrie A</t>
  </si>
  <si>
    <t>Id954</t>
  </si>
  <si>
    <t xml:space="preserve">  Gerardo Sr</t>
  </si>
  <si>
    <t>Id955</t>
  </si>
  <si>
    <t>Id956</t>
  </si>
  <si>
    <t xml:space="preserve">  Meghan E</t>
  </si>
  <si>
    <t>Id957</t>
  </si>
  <si>
    <t>Id958</t>
  </si>
  <si>
    <t xml:space="preserve">  Lisa B</t>
  </si>
  <si>
    <t>Id959</t>
  </si>
  <si>
    <t xml:space="preserve">  Jane R</t>
  </si>
  <si>
    <t>Id960</t>
  </si>
  <si>
    <t>Id961</t>
  </si>
  <si>
    <t>Id962</t>
  </si>
  <si>
    <t>Id963</t>
  </si>
  <si>
    <t xml:space="preserve">  Jillian A</t>
  </si>
  <si>
    <t>Id964</t>
  </si>
  <si>
    <t xml:space="preserve">  Laura D</t>
  </si>
  <si>
    <t>Id965</t>
  </si>
  <si>
    <t xml:space="preserve">  Megan E</t>
  </si>
  <si>
    <t>Id966</t>
  </si>
  <si>
    <t xml:space="preserve">  Shannon J</t>
  </si>
  <si>
    <t>Id967</t>
  </si>
  <si>
    <t xml:space="preserve">  Rachelle M</t>
  </si>
  <si>
    <t>Id968</t>
  </si>
  <si>
    <t xml:space="preserve">  Casey</t>
  </si>
  <si>
    <t>Id969</t>
  </si>
  <si>
    <t>Id970</t>
  </si>
  <si>
    <t xml:space="preserve">  Brandon F</t>
  </si>
  <si>
    <t>Id971</t>
  </si>
  <si>
    <t>Id972</t>
  </si>
  <si>
    <t xml:space="preserve">  Danielle N</t>
  </si>
  <si>
    <t>Id973</t>
  </si>
  <si>
    <t>Id974</t>
  </si>
  <si>
    <t xml:space="preserve">  Bettina</t>
  </si>
  <si>
    <t>Id975</t>
  </si>
  <si>
    <t>Id976</t>
  </si>
  <si>
    <t xml:space="preserve">  Holli</t>
  </si>
  <si>
    <t>Id977</t>
  </si>
  <si>
    <t xml:space="preserve">  Heather C</t>
  </si>
  <si>
    <t>Id978</t>
  </si>
  <si>
    <t>Id979</t>
  </si>
  <si>
    <t xml:space="preserve">  Thomas J</t>
  </si>
  <si>
    <t>Id980</t>
  </si>
  <si>
    <t>Id981</t>
  </si>
  <si>
    <t xml:space="preserve">  Graham</t>
  </si>
  <si>
    <t>Id982</t>
  </si>
  <si>
    <t xml:space="preserve">  Garrett</t>
  </si>
  <si>
    <t>Id983</t>
  </si>
  <si>
    <t>Id984</t>
  </si>
  <si>
    <t xml:space="preserve">  Annabelle M</t>
  </si>
  <si>
    <t>Id985</t>
  </si>
  <si>
    <t xml:space="preserve">  Daniel T</t>
  </si>
  <si>
    <t>Id986</t>
  </si>
  <si>
    <t xml:space="preserve">  Deanne</t>
  </si>
  <si>
    <t>Id987</t>
  </si>
  <si>
    <t>Id988</t>
  </si>
  <si>
    <t>Id989</t>
  </si>
  <si>
    <t xml:space="preserve">  Jasmine P</t>
  </si>
  <si>
    <t>Id990</t>
  </si>
  <si>
    <t>Id991</t>
  </si>
  <si>
    <t xml:space="preserve">  Tracie</t>
  </si>
  <si>
    <t>Id992</t>
  </si>
  <si>
    <t xml:space="preserve">  Tristan D</t>
  </si>
  <si>
    <t>Id993</t>
  </si>
  <si>
    <t xml:space="preserve">  Peiweng</t>
  </si>
  <si>
    <t>Id994</t>
  </si>
  <si>
    <t xml:space="preserve">  Theresa M</t>
  </si>
  <si>
    <t>Id995</t>
  </si>
  <si>
    <t xml:space="preserve">  Daniel J</t>
  </si>
  <si>
    <t>Id996</t>
  </si>
  <si>
    <t xml:space="preserve">  Courtney M</t>
  </si>
  <si>
    <t>Id997</t>
  </si>
  <si>
    <t xml:space="preserve">  Jose A</t>
  </si>
  <si>
    <t>Id998</t>
  </si>
  <si>
    <t>Id999</t>
  </si>
  <si>
    <t xml:space="preserve">  Jonathon M</t>
  </si>
  <si>
    <t>Id1000</t>
  </si>
  <si>
    <t xml:space="preserve">  Stephanie A</t>
  </si>
  <si>
    <t>Id1001</t>
  </si>
  <si>
    <t>Id1002</t>
  </si>
  <si>
    <t xml:space="preserve">  Krista</t>
  </si>
  <si>
    <t>Id1003</t>
  </si>
  <si>
    <t xml:space="preserve">  Jenessa</t>
  </si>
  <si>
    <t>Id1004</t>
  </si>
  <si>
    <t xml:space="preserve">  Ryan M</t>
  </si>
  <si>
    <t>Id1005</t>
  </si>
  <si>
    <t>Id1006</t>
  </si>
  <si>
    <t xml:space="preserve">  Amanda N</t>
  </si>
  <si>
    <t>Id1007</t>
  </si>
  <si>
    <t xml:space="preserve">  Teresa P</t>
  </si>
  <si>
    <t>Id1008</t>
  </si>
  <si>
    <t xml:space="preserve">  Dorian</t>
  </si>
  <si>
    <t>Id1009</t>
  </si>
  <si>
    <t>Id1010</t>
  </si>
  <si>
    <t xml:space="preserve">  Aberu</t>
  </si>
  <si>
    <t>Id1011</t>
  </si>
  <si>
    <t>Id1012</t>
  </si>
  <si>
    <t>Id1013</t>
  </si>
  <si>
    <t xml:space="preserve">  Tania K</t>
  </si>
  <si>
    <t>Id1014</t>
  </si>
  <si>
    <t>Id1015</t>
  </si>
  <si>
    <t>Id1016</t>
  </si>
  <si>
    <t xml:space="preserve">  Valery L</t>
  </si>
  <si>
    <t>Id1017</t>
  </si>
  <si>
    <t xml:space="preserve">  Joanna G</t>
  </si>
  <si>
    <t>Id1018</t>
  </si>
  <si>
    <t xml:space="preserve">  Stefanie F</t>
  </si>
  <si>
    <t>Id1019</t>
  </si>
  <si>
    <t>Id1020</t>
  </si>
  <si>
    <t xml:space="preserve">  Liza J</t>
  </si>
  <si>
    <t>Id1021</t>
  </si>
  <si>
    <t xml:space="preserve">  Ian M</t>
  </si>
  <si>
    <t>Id1022</t>
  </si>
  <si>
    <t xml:space="preserve">  Claudia L</t>
  </si>
  <si>
    <t>Id1023</t>
  </si>
  <si>
    <t xml:space="preserve">  Jessica M</t>
  </si>
  <si>
    <t>Id1024</t>
  </si>
  <si>
    <t xml:space="preserve">  Billy Jr</t>
  </si>
  <si>
    <t>Id1025</t>
  </si>
  <si>
    <t>Id1026</t>
  </si>
  <si>
    <t xml:space="preserve">  Tim</t>
  </si>
  <si>
    <t>Id1027</t>
  </si>
  <si>
    <t xml:space="preserve">  Emma M</t>
  </si>
  <si>
    <t>Id1028</t>
  </si>
  <si>
    <t>Id1029</t>
  </si>
  <si>
    <t>Id1030</t>
  </si>
  <si>
    <t xml:space="preserve">  Bridget K</t>
  </si>
  <si>
    <t>Id1031</t>
  </si>
  <si>
    <t xml:space="preserve">  Gabriel</t>
  </si>
  <si>
    <t>Id1032</t>
  </si>
  <si>
    <t xml:space="preserve">  Natasha</t>
  </si>
  <si>
    <t>Id1033</t>
  </si>
  <si>
    <t xml:space="preserve">  Abby A</t>
  </si>
  <si>
    <t>Id1034</t>
  </si>
  <si>
    <t>Id1035</t>
  </si>
  <si>
    <t xml:space="preserve">  Mckendree</t>
  </si>
  <si>
    <t>Id1036</t>
  </si>
  <si>
    <t>Id1037</t>
  </si>
  <si>
    <t>Id1038</t>
  </si>
  <si>
    <t xml:space="preserve">  Joshua P</t>
  </si>
  <si>
    <t>Id1039</t>
  </si>
  <si>
    <t>Id1040</t>
  </si>
  <si>
    <t xml:space="preserve">  Shure</t>
  </si>
  <si>
    <t>Id1041</t>
  </si>
  <si>
    <t>Id1042</t>
  </si>
  <si>
    <t xml:space="preserve">  Brenda</t>
  </si>
  <si>
    <t>Id1043</t>
  </si>
  <si>
    <t xml:space="preserve">  Joseph M</t>
  </si>
  <si>
    <t>Id1044</t>
  </si>
  <si>
    <t xml:space="preserve">  Stephen J</t>
  </si>
  <si>
    <t>Id1045</t>
  </si>
  <si>
    <t xml:space="preserve">  Kathya</t>
  </si>
  <si>
    <t>Id1046</t>
  </si>
  <si>
    <t xml:space="preserve">  Wesley</t>
  </si>
  <si>
    <t>Id1047</t>
  </si>
  <si>
    <t>Id1048</t>
  </si>
  <si>
    <t xml:space="preserve">  Jamie L</t>
  </si>
  <si>
    <t>Id1049</t>
  </si>
  <si>
    <t xml:space="preserve">  Alexandra</t>
  </si>
  <si>
    <t>Id1050</t>
  </si>
  <si>
    <t>Id1051</t>
  </si>
  <si>
    <t xml:space="preserve">  Rebecca J</t>
  </si>
  <si>
    <t>Id1052</t>
  </si>
  <si>
    <t xml:space="preserve">  Austin T</t>
  </si>
  <si>
    <t>Id1053</t>
  </si>
  <si>
    <t xml:space="preserve">  Jamie T</t>
  </si>
  <si>
    <t>Id1054</t>
  </si>
  <si>
    <t>Id1055</t>
  </si>
  <si>
    <t>Id1056</t>
  </si>
  <si>
    <t xml:space="preserve">  Gillian</t>
  </si>
  <si>
    <t>Id1057</t>
  </si>
  <si>
    <t xml:space="preserve">  Brenn E</t>
  </si>
  <si>
    <t>Id1058</t>
  </si>
  <si>
    <t>Id1059</t>
  </si>
  <si>
    <t>Id1060</t>
  </si>
  <si>
    <t xml:space="preserve">  Thomas A</t>
  </si>
  <si>
    <t>Id1061</t>
  </si>
  <si>
    <t xml:space="preserve">  Kevin J</t>
  </si>
  <si>
    <t>Id1062</t>
  </si>
  <si>
    <t xml:space="preserve">  William H</t>
  </si>
  <si>
    <t>Id1063</t>
  </si>
  <si>
    <t xml:space="preserve">  Gal</t>
  </si>
  <si>
    <t>Id1064</t>
  </si>
  <si>
    <t xml:space="preserve">  Anton</t>
  </si>
  <si>
    <t>Id1065</t>
  </si>
  <si>
    <t xml:space="preserve">  Yazmin</t>
  </si>
  <si>
    <t>Id1066</t>
  </si>
  <si>
    <t xml:space="preserve">  Florian</t>
  </si>
  <si>
    <t>Id1067</t>
  </si>
  <si>
    <t>Id1068</t>
  </si>
  <si>
    <t>Id1069</t>
  </si>
  <si>
    <t xml:space="preserve">  Claire</t>
  </si>
  <si>
    <t>Id1070</t>
  </si>
  <si>
    <t xml:space="preserve">  Lynn M</t>
  </si>
  <si>
    <t>Id1071</t>
  </si>
  <si>
    <t>Id1072</t>
  </si>
  <si>
    <t xml:space="preserve">  Candice</t>
  </si>
  <si>
    <t>Id1073</t>
  </si>
  <si>
    <t xml:space="preserve">  Jennifer D</t>
  </si>
  <si>
    <t>Id1074</t>
  </si>
  <si>
    <t>Id1075</t>
  </si>
  <si>
    <t>Id1076</t>
  </si>
  <si>
    <t xml:space="preserve">  Devon R</t>
  </si>
  <si>
    <t>Id1077</t>
  </si>
  <si>
    <t xml:space="preserve">  Elena</t>
  </si>
  <si>
    <t>Id1078</t>
  </si>
  <si>
    <t>Id1079</t>
  </si>
  <si>
    <t xml:space="preserve">  Bert</t>
  </si>
  <si>
    <t>Id1080</t>
  </si>
  <si>
    <t xml:space="preserve">  John P</t>
  </si>
  <si>
    <t>Id1081</t>
  </si>
  <si>
    <t>Id1082</t>
  </si>
  <si>
    <t xml:space="preserve">  Lisa K</t>
  </si>
  <si>
    <t>Id1083</t>
  </si>
  <si>
    <t xml:space="preserve">  Kristine</t>
  </si>
  <si>
    <t>Id1084</t>
  </si>
  <si>
    <t xml:space="preserve">  Paul A</t>
  </si>
  <si>
    <t>Id1085</t>
  </si>
  <si>
    <t>Id1086</t>
  </si>
  <si>
    <t>Id1087</t>
  </si>
  <si>
    <t xml:space="preserve">  Milah B</t>
  </si>
  <si>
    <t>Id1088</t>
  </si>
  <si>
    <t xml:space="preserve">  Annette M</t>
  </si>
  <si>
    <t>Id1089</t>
  </si>
  <si>
    <t xml:space="preserve">  Yoko</t>
  </si>
  <si>
    <t>Id1090</t>
  </si>
  <si>
    <t xml:space="preserve">  Laura</t>
  </si>
  <si>
    <t>Id1091</t>
  </si>
  <si>
    <t xml:space="preserve">  Tess A</t>
  </si>
  <si>
    <t>Id1092</t>
  </si>
  <si>
    <t xml:space="preserve">  William G</t>
  </si>
  <si>
    <t>Id1093</t>
  </si>
  <si>
    <t xml:space="preserve">  Paige</t>
  </si>
  <si>
    <t>Id1094</t>
  </si>
  <si>
    <t>Id1095</t>
  </si>
  <si>
    <t>Id1096</t>
  </si>
  <si>
    <t xml:space="preserve">  Maria</t>
  </si>
  <si>
    <t>Id1097</t>
  </si>
  <si>
    <t xml:space="preserve">  Stephanie D</t>
  </si>
  <si>
    <t>Id1098</t>
  </si>
  <si>
    <t>Id1099</t>
  </si>
  <si>
    <t xml:space="preserve">  Sara M</t>
  </si>
  <si>
    <t>Id1100</t>
  </si>
  <si>
    <t xml:space="preserve">  Scott A</t>
  </si>
  <si>
    <t>Id1101</t>
  </si>
  <si>
    <t>Id1102</t>
  </si>
  <si>
    <t>Id1103</t>
  </si>
  <si>
    <t xml:space="preserve">  Brian A</t>
  </si>
  <si>
    <t>Id1104</t>
  </si>
  <si>
    <t xml:space="preserve">  Kaitlin R</t>
  </si>
  <si>
    <t>Id1105</t>
  </si>
  <si>
    <t xml:space="preserve">  Mohammad</t>
  </si>
  <si>
    <t>Id1106</t>
  </si>
  <si>
    <t>Id1107</t>
  </si>
  <si>
    <t>Id1108</t>
  </si>
  <si>
    <t xml:space="preserve">  Kelli M</t>
  </si>
  <si>
    <t>Id1109</t>
  </si>
  <si>
    <t xml:space="preserve">  Sheridan H</t>
  </si>
  <si>
    <t>Id1110</t>
  </si>
  <si>
    <t xml:space="preserve">  Sarah M</t>
  </si>
  <si>
    <t>Id1111</t>
  </si>
  <si>
    <t>Id1112</t>
  </si>
  <si>
    <t xml:space="preserve">  Laura J</t>
  </si>
  <si>
    <t>Id1113</t>
  </si>
  <si>
    <t>Id1114</t>
  </si>
  <si>
    <t xml:space="preserve">  Gisele</t>
  </si>
  <si>
    <t>Id1115</t>
  </si>
  <si>
    <t xml:space="preserve">  Myra L</t>
  </si>
  <si>
    <t>Id1116</t>
  </si>
  <si>
    <t xml:space="preserve">  Melissa M</t>
  </si>
  <si>
    <t>Id1117</t>
  </si>
  <si>
    <t xml:space="preserve">  Eleanor F</t>
  </si>
  <si>
    <t>Id1118</t>
  </si>
  <si>
    <t>Id1119</t>
  </si>
  <si>
    <t xml:space="preserve">  Kenneth</t>
  </si>
  <si>
    <t>Id1120</t>
  </si>
  <si>
    <t xml:space="preserve">  Robert G</t>
  </si>
  <si>
    <t>Id1121</t>
  </si>
  <si>
    <t xml:space="preserve">  Thomas C</t>
  </si>
  <si>
    <t>Id1122</t>
  </si>
  <si>
    <t>Id1123</t>
  </si>
  <si>
    <t xml:space="preserve">  Mallory D</t>
  </si>
  <si>
    <t>Id1124</t>
  </si>
  <si>
    <t>Id1125</t>
  </si>
  <si>
    <t xml:space="preserve">  Jamie</t>
  </si>
  <si>
    <t>Id1126</t>
  </si>
  <si>
    <t xml:space="preserve">  Ariell</t>
  </si>
  <si>
    <t>Id1127</t>
  </si>
  <si>
    <t>Id1128</t>
  </si>
  <si>
    <t>Id1129</t>
  </si>
  <si>
    <t xml:space="preserve">  Thomas B</t>
  </si>
  <si>
    <t>Id1130</t>
  </si>
  <si>
    <t>Id1131</t>
  </si>
  <si>
    <t xml:space="preserve">  Rachelle L</t>
  </si>
  <si>
    <t>Id1132</t>
  </si>
  <si>
    <t xml:space="preserve">  Colleen</t>
  </si>
  <si>
    <t>Id1133</t>
  </si>
  <si>
    <t xml:space="preserve">  Gregory A</t>
  </si>
  <si>
    <t>Id1134</t>
  </si>
  <si>
    <t>Id1135</t>
  </si>
  <si>
    <t>Id1136</t>
  </si>
  <si>
    <t xml:space="preserve">  Sara</t>
  </si>
  <si>
    <t>Id1137</t>
  </si>
  <si>
    <t xml:space="preserve">  Lucie J</t>
  </si>
  <si>
    <t>Id1138</t>
  </si>
  <si>
    <t xml:space="preserve">  Elizabeth S</t>
  </si>
  <si>
    <t>Id1139</t>
  </si>
  <si>
    <t xml:space="preserve">  Carma S</t>
  </si>
  <si>
    <t>Id1140</t>
  </si>
  <si>
    <t>Id1141</t>
  </si>
  <si>
    <t>Id1142</t>
  </si>
  <si>
    <t>Id1143</t>
  </si>
  <si>
    <t>Id1144</t>
  </si>
  <si>
    <t xml:space="preserve">  Francesca</t>
  </si>
  <si>
    <t>Id1145</t>
  </si>
  <si>
    <t xml:space="preserve">  Nicole</t>
  </si>
  <si>
    <t>Id1146</t>
  </si>
  <si>
    <t xml:space="preserve">  Toshiyuki</t>
  </si>
  <si>
    <t>Id1147</t>
  </si>
  <si>
    <t xml:space="preserve">  Tom L</t>
  </si>
  <si>
    <t>Id1148</t>
  </si>
  <si>
    <t>Id1149</t>
  </si>
  <si>
    <t>Id1150</t>
  </si>
  <si>
    <t xml:space="preserve">  Julee</t>
  </si>
  <si>
    <t>Id1151</t>
  </si>
  <si>
    <t xml:space="preserve">  Christopher M</t>
  </si>
  <si>
    <t>Id1152</t>
  </si>
  <si>
    <t xml:space="preserve">  Ciaran</t>
  </si>
  <si>
    <t>Id1153</t>
  </si>
  <si>
    <t>Id1154</t>
  </si>
  <si>
    <t xml:space="preserve">  Makie</t>
  </si>
  <si>
    <t>Id1155</t>
  </si>
  <si>
    <t xml:space="preserve">  Emily E</t>
  </si>
  <si>
    <t>Id1156</t>
  </si>
  <si>
    <t xml:space="preserve">  Cary</t>
  </si>
  <si>
    <t>Id1157</t>
  </si>
  <si>
    <t xml:space="preserve">  Steven</t>
  </si>
  <si>
    <t>Id1158</t>
  </si>
  <si>
    <t xml:space="preserve">  Jose Antonio Sr</t>
  </si>
  <si>
    <t>Id1159</t>
  </si>
  <si>
    <t xml:space="preserve">  Tatiana</t>
  </si>
  <si>
    <t>Id1160</t>
  </si>
  <si>
    <t xml:space="preserve">  Dan T</t>
  </si>
  <si>
    <t>Id1161</t>
  </si>
  <si>
    <t xml:space="preserve">  Liisa A</t>
  </si>
  <si>
    <t>Id1162</t>
  </si>
  <si>
    <t>Id1163</t>
  </si>
  <si>
    <t xml:space="preserve">  Maxwell</t>
  </si>
  <si>
    <t>Id1164</t>
  </si>
  <si>
    <t xml:space="preserve">  Pascale</t>
  </si>
  <si>
    <t>Id1165</t>
  </si>
  <si>
    <t xml:space="preserve">  Becca</t>
  </si>
  <si>
    <t>Id1166</t>
  </si>
  <si>
    <t>Id1167</t>
  </si>
  <si>
    <t xml:space="preserve">  Samantha</t>
  </si>
  <si>
    <t>Id1168</t>
  </si>
  <si>
    <t xml:space="preserve">  Nicole R</t>
  </si>
  <si>
    <t>Id1169</t>
  </si>
  <si>
    <t xml:space="preserve">  David W</t>
  </si>
  <si>
    <t>Id1170</t>
  </si>
  <si>
    <t xml:space="preserve">  Grant</t>
  </si>
  <si>
    <t>Id1171</t>
  </si>
  <si>
    <t xml:space="preserve">  Sophia</t>
  </si>
  <si>
    <t>Id1172</t>
  </si>
  <si>
    <t xml:space="preserve">  Christina</t>
  </si>
  <si>
    <t>Id1173</t>
  </si>
  <si>
    <t xml:space="preserve">  Sam L</t>
  </si>
  <si>
    <t>Id1174</t>
  </si>
  <si>
    <t xml:space="preserve">  Haley R</t>
  </si>
  <si>
    <t>Id1175</t>
  </si>
  <si>
    <t xml:space="preserve">  Ethan</t>
  </si>
  <si>
    <t>Id1176</t>
  </si>
  <si>
    <t xml:space="preserve">  Andrew W</t>
  </si>
  <si>
    <t>Id1177</t>
  </si>
  <si>
    <t xml:space="preserve">  Mark G</t>
  </si>
  <si>
    <t>Id1178</t>
  </si>
  <si>
    <t xml:space="preserve">  Kasey E</t>
  </si>
  <si>
    <t>Id1179</t>
  </si>
  <si>
    <t>Id1180</t>
  </si>
  <si>
    <t>Id1181</t>
  </si>
  <si>
    <t>Id1182</t>
  </si>
  <si>
    <t xml:space="preserve">  Kristin M</t>
  </si>
  <si>
    <t>Id1183</t>
  </si>
  <si>
    <t xml:space="preserve">  Mary-Lynn B</t>
  </si>
  <si>
    <t>Id1184</t>
  </si>
  <si>
    <t xml:space="preserve">  Jamie A</t>
  </si>
  <si>
    <t>Id1185</t>
  </si>
  <si>
    <t xml:space="preserve">  Jeffrey A</t>
  </si>
  <si>
    <t>Id1186</t>
  </si>
  <si>
    <t>Id1187</t>
  </si>
  <si>
    <t xml:space="preserve">  Audrey</t>
  </si>
  <si>
    <t>Id1188</t>
  </si>
  <si>
    <t xml:space="preserve">  Jacob</t>
  </si>
  <si>
    <t>Id1189</t>
  </si>
  <si>
    <t xml:space="preserve">  Daniel S</t>
  </si>
  <si>
    <t>Id1190</t>
  </si>
  <si>
    <t xml:space="preserve">  Marc C</t>
  </si>
  <si>
    <t>Id1191</t>
  </si>
  <si>
    <t xml:space="preserve">  Mark S</t>
  </si>
  <si>
    <t>Id1192</t>
  </si>
  <si>
    <t>Id1193</t>
  </si>
  <si>
    <t>Id1194</t>
  </si>
  <si>
    <t>Id1195</t>
  </si>
  <si>
    <t xml:space="preserve">  Dara</t>
  </si>
  <si>
    <t>Id1196</t>
  </si>
  <si>
    <t xml:space="preserve">  Rachelle R</t>
  </si>
  <si>
    <t>Id1197</t>
  </si>
  <si>
    <t xml:space="preserve">  Brenda J</t>
  </si>
  <si>
    <t>Id1198</t>
  </si>
  <si>
    <t>Id1199</t>
  </si>
  <si>
    <t xml:space="preserve">  Sylvain</t>
  </si>
  <si>
    <t>Id1200</t>
  </si>
  <si>
    <t>Id1201</t>
  </si>
  <si>
    <t>Id1202</t>
  </si>
  <si>
    <t xml:space="preserve">  Kaitlin M</t>
  </si>
  <si>
    <t>Id1203</t>
  </si>
  <si>
    <t xml:space="preserve">  William R</t>
  </si>
  <si>
    <t>Id1204</t>
  </si>
  <si>
    <t>Id1205</t>
  </si>
  <si>
    <t xml:space="preserve">  Veronica</t>
  </si>
  <si>
    <t>Id1206</t>
  </si>
  <si>
    <t xml:space="preserve">  Warren</t>
  </si>
  <si>
    <t>Id1207</t>
  </si>
  <si>
    <t xml:space="preserve">  Daniela</t>
  </si>
  <si>
    <t>Id1208</t>
  </si>
  <si>
    <t xml:space="preserve">  Deirdre A</t>
  </si>
  <si>
    <t>Id1209</t>
  </si>
  <si>
    <t xml:space="preserve">  Mathias</t>
  </si>
  <si>
    <t>Id1210</t>
  </si>
  <si>
    <t>Id1211</t>
  </si>
  <si>
    <t xml:space="preserve">  Kurt</t>
  </si>
  <si>
    <t>Id1212</t>
  </si>
  <si>
    <t>Id1213</t>
  </si>
  <si>
    <t>Id1214</t>
  </si>
  <si>
    <t>Id1215</t>
  </si>
  <si>
    <t xml:space="preserve">  Alex F</t>
  </si>
  <si>
    <t>Id1216</t>
  </si>
  <si>
    <t xml:space="preserve">  Alice</t>
  </si>
  <si>
    <t>Id1217</t>
  </si>
  <si>
    <t>Id1218</t>
  </si>
  <si>
    <t xml:space="preserve">  Johannes Fiskerstand</t>
  </si>
  <si>
    <t>Id1219</t>
  </si>
  <si>
    <t>Id1220</t>
  </si>
  <si>
    <t xml:space="preserve">  Jon M</t>
  </si>
  <si>
    <t>Id1221</t>
  </si>
  <si>
    <t xml:space="preserve">  Fasil</t>
  </si>
  <si>
    <t>Id1222</t>
  </si>
  <si>
    <t>Id1223</t>
  </si>
  <si>
    <t xml:space="preserve">  Lisa J</t>
  </si>
  <si>
    <t>Id1224</t>
  </si>
  <si>
    <t xml:space="preserve">  Doron P</t>
  </si>
  <si>
    <t>Id1225</t>
  </si>
  <si>
    <t xml:space="preserve">  Katharina</t>
  </si>
  <si>
    <t>Id1226</t>
  </si>
  <si>
    <t xml:space="preserve">  Carl</t>
  </si>
  <si>
    <t>Id1227</t>
  </si>
  <si>
    <t xml:space="preserve">  Kelsey J</t>
  </si>
  <si>
    <t>Id1228</t>
  </si>
  <si>
    <t xml:space="preserve">  Stephen A</t>
  </si>
  <si>
    <t>Id1229</t>
  </si>
  <si>
    <t>Id1230</t>
  </si>
  <si>
    <t xml:space="preserve">  Katie C</t>
  </si>
  <si>
    <t>Id1231</t>
  </si>
  <si>
    <t xml:space="preserve">  Melissa K</t>
  </si>
  <si>
    <t>Id1232</t>
  </si>
  <si>
    <t xml:space="preserve">  Kara H</t>
  </si>
  <si>
    <t>Id1233</t>
  </si>
  <si>
    <t xml:space="preserve">  Juan Carlos</t>
  </si>
  <si>
    <t>Id1234</t>
  </si>
  <si>
    <t xml:space="preserve">  John III</t>
  </si>
  <si>
    <t>Id1235</t>
  </si>
  <si>
    <t>Id1236</t>
  </si>
  <si>
    <t xml:space="preserve">  Kristin C</t>
  </si>
  <si>
    <t>Id1237</t>
  </si>
  <si>
    <t xml:space="preserve">  Casey M</t>
  </si>
  <si>
    <t>Id1238</t>
  </si>
  <si>
    <t>Id1239</t>
  </si>
  <si>
    <t xml:space="preserve">  Braulio</t>
  </si>
  <si>
    <t>Id1240</t>
  </si>
  <si>
    <t xml:space="preserve">  Anne-Marie</t>
  </si>
  <si>
    <t>Id1241</t>
  </si>
  <si>
    <t xml:space="preserve">  Samuel K</t>
  </si>
  <si>
    <t>Id1242</t>
  </si>
  <si>
    <t xml:space="preserve">  Yuki</t>
  </si>
  <si>
    <t>Id1243</t>
  </si>
  <si>
    <t xml:space="preserve">  Rafer</t>
  </si>
  <si>
    <t>Id1244</t>
  </si>
  <si>
    <t>Id1245</t>
  </si>
  <si>
    <t xml:space="preserve">  Erynn J</t>
  </si>
  <si>
    <t>Id1246</t>
  </si>
  <si>
    <t xml:space="preserve">  Mahesh</t>
  </si>
  <si>
    <t>Id1247</t>
  </si>
  <si>
    <t xml:space="preserve">  Stanley</t>
  </si>
  <si>
    <t>Id1248</t>
  </si>
  <si>
    <t>Id1249</t>
  </si>
  <si>
    <t>Id1250</t>
  </si>
  <si>
    <t xml:space="preserve">  Rachel M</t>
  </si>
  <si>
    <t>Id1251</t>
  </si>
  <si>
    <t xml:space="preserve">  Fritz</t>
  </si>
  <si>
    <t>Id1252</t>
  </si>
  <si>
    <t>Id1253</t>
  </si>
  <si>
    <t xml:space="preserve">  Claire M</t>
  </si>
  <si>
    <t>Id1254</t>
  </si>
  <si>
    <t>Id1255</t>
  </si>
  <si>
    <t xml:space="preserve">  Maria S</t>
  </si>
  <si>
    <t>Id1256</t>
  </si>
  <si>
    <t xml:space="preserve">  Katherine E</t>
  </si>
  <si>
    <t>Id1257</t>
  </si>
  <si>
    <t>Id1258</t>
  </si>
  <si>
    <t xml:space="preserve">  Roxanne</t>
  </si>
  <si>
    <t>Id1259</t>
  </si>
  <si>
    <t xml:space="preserve">  Israel</t>
  </si>
  <si>
    <t>Id1260</t>
  </si>
  <si>
    <t xml:space="preserve">  Samalya</t>
  </si>
  <si>
    <t>Id1261</t>
  </si>
  <si>
    <t>Id1262</t>
  </si>
  <si>
    <t xml:space="preserve">  Alicia</t>
  </si>
  <si>
    <t>Id1263</t>
  </si>
  <si>
    <t xml:space="preserve">  Sarah K</t>
  </si>
  <si>
    <t>Id1264</t>
  </si>
  <si>
    <t xml:space="preserve">  Guomin</t>
  </si>
  <si>
    <t>Id1265</t>
  </si>
  <si>
    <t xml:space="preserve">  Javier</t>
  </si>
  <si>
    <t>Id1266</t>
  </si>
  <si>
    <t>Id1267</t>
  </si>
  <si>
    <t xml:space="preserve">  Thomas S</t>
  </si>
  <si>
    <t>Id1268</t>
  </si>
  <si>
    <t xml:space="preserve">  Martha Patricia</t>
  </si>
  <si>
    <t>Id1269</t>
  </si>
  <si>
    <t>Id1270</t>
  </si>
  <si>
    <t xml:space="preserve">  Jennifer V</t>
  </si>
  <si>
    <t>Id1271</t>
  </si>
  <si>
    <t xml:space="preserve">  Michael W</t>
  </si>
  <si>
    <t>Id1272</t>
  </si>
  <si>
    <t xml:space="preserve">  Eddie C</t>
  </si>
  <si>
    <t>Id1273</t>
  </si>
  <si>
    <t xml:space="preserve">  Maxime M</t>
  </si>
  <si>
    <t>Id1274</t>
  </si>
  <si>
    <t>Id1275</t>
  </si>
  <si>
    <t>Id1276</t>
  </si>
  <si>
    <t xml:space="preserve">  Justin M</t>
  </si>
  <si>
    <t>Id1277</t>
  </si>
  <si>
    <t xml:space="preserve">  Svetlana V</t>
  </si>
  <si>
    <t>Id1278</t>
  </si>
  <si>
    <t xml:space="preserve">  Jana L</t>
  </si>
  <si>
    <t>Id1279</t>
  </si>
  <si>
    <t>Id1280</t>
  </si>
  <si>
    <t xml:space="preserve">  Torrey C III</t>
  </si>
  <si>
    <t>Id1281</t>
  </si>
  <si>
    <t>Id1282</t>
  </si>
  <si>
    <t>Id1283</t>
  </si>
  <si>
    <t>Id1284</t>
  </si>
  <si>
    <t xml:space="preserve">  Lana J</t>
  </si>
  <si>
    <t>Id1285</t>
  </si>
  <si>
    <t xml:space="preserve">  Rebecca E</t>
  </si>
  <si>
    <t>Id1286</t>
  </si>
  <si>
    <t xml:space="preserve">  Katie M</t>
  </si>
  <si>
    <t>Id1287</t>
  </si>
  <si>
    <t xml:space="preserve">  Elizabeth A</t>
  </si>
  <si>
    <t>Id1288</t>
  </si>
  <si>
    <t>Id1289</t>
  </si>
  <si>
    <t xml:space="preserve">  Annie J</t>
  </si>
  <si>
    <t>Id1290</t>
  </si>
  <si>
    <t xml:space="preserve">  Annie</t>
  </si>
  <si>
    <t>Id1291</t>
  </si>
  <si>
    <t>Id1292</t>
  </si>
  <si>
    <t>Id1293</t>
  </si>
  <si>
    <t xml:space="preserve">  Amy T</t>
  </si>
  <si>
    <t>Id1294</t>
  </si>
  <si>
    <t xml:space="preserve">  Katarina D</t>
  </si>
  <si>
    <t>Id1295</t>
  </si>
  <si>
    <t xml:space="preserve">  B</t>
  </si>
  <si>
    <t>Id1296</t>
  </si>
  <si>
    <t xml:space="preserve">  Alison</t>
  </si>
  <si>
    <t>Id1297</t>
  </si>
  <si>
    <t xml:space="preserve">  Neil K</t>
  </si>
  <si>
    <t>Id1298</t>
  </si>
  <si>
    <t xml:space="preserve">  Anne Hunter</t>
  </si>
  <si>
    <t>Id1299</t>
  </si>
  <si>
    <t xml:space="preserve">  Sandra</t>
  </si>
  <si>
    <t>Id1300</t>
  </si>
  <si>
    <t>Id1301</t>
  </si>
  <si>
    <t xml:space="preserve">  Rodney</t>
  </si>
  <si>
    <t>Id1302</t>
  </si>
  <si>
    <t xml:space="preserve">  Carl R</t>
  </si>
  <si>
    <t>Id1303</t>
  </si>
  <si>
    <t xml:space="preserve">  Maximilian</t>
  </si>
  <si>
    <t>Id1304</t>
  </si>
  <si>
    <t>Id1305</t>
  </si>
  <si>
    <t>Id1306</t>
  </si>
  <si>
    <t xml:space="preserve">  Eirik</t>
  </si>
  <si>
    <t>Id1307</t>
  </si>
  <si>
    <t xml:space="preserve">  Rik</t>
  </si>
  <si>
    <t>Id1308</t>
  </si>
  <si>
    <t>Id1309</t>
  </si>
  <si>
    <t>Id1310</t>
  </si>
  <si>
    <t xml:space="preserve">  Yannick</t>
  </si>
  <si>
    <t>Id1311</t>
  </si>
  <si>
    <t xml:space="preserve">  Sean R</t>
  </si>
  <si>
    <t>Id1312</t>
  </si>
  <si>
    <t>Id1313</t>
  </si>
  <si>
    <t xml:space="preserve">  Sara A</t>
  </si>
  <si>
    <t>Id1314</t>
  </si>
  <si>
    <t>Id1315</t>
  </si>
  <si>
    <t xml:space="preserve">  Thibaud</t>
  </si>
  <si>
    <t>Id1316</t>
  </si>
  <si>
    <t>Id1317</t>
  </si>
  <si>
    <t xml:space="preserve">  Gretchen K</t>
  </si>
  <si>
    <t>Id1318</t>
  </si>
  <si>
    <t xml:space="preserve">  Martina</t>
  </si>
  <si>
    <t>Id1319</t>
  </si>
  <si>
    <t xml:space="preserve">  Dustin J</t>
  </si>
  <si>
    <t>Id1320</t>
  </si>
  <si>
    <t xml:space="preserve">  Kelsey</t>
  </si>
  <si>
    <t>Id1321</t>
  </si>
  <si>
    <t xml:space="preserve">  Daniel V</t>
  </si>
  <si>
    <t>Id1322</t>
  </si>
  <si>
    <t xml:space="preserve">  Saeger</t>
  </si>
  <si>
    <t>Id1323</t>
  </si>
  <si>
    <t xml:space="preserve">  Buzunesh</t>
  </si>
  <si>
    <t>Id1324</t>
  </si>
  <si>
    <t xml:space="preserve">  Mirte</t>
  </si>
  <si>
    <t>Id1325</t>
  </si>
  <si>
    <t>Id1326</t>
  </si>
  <si>
    <t xml:space="preserve">  Kerry A</t>
  </si>
  <si>
    <t>Id1327</t>
  </si>
  <si>
    <t>Id1328</t>
  </si>
  <si>
    <t>Id1329</t>
  </si>
  <si>
    <t>Id1330</t>
  </si>
  <si>
    <t>Id1331</t>
  </si>
  <si>
    <t>Id1332</t>
  </si>
  <si>
    <t xml:space="preserve">  Jonathan P</t>
  </si>
  <si>
    <t>Id1333</t>
  </si>
  <si>
    <t xml:space="preserve">  Gina</t>
  </si>
  <si>
    <t>Id1334</t>
  </si>
  <si>
    <t xml:space="preserve">  Dino</t>
  </si>
  <si>
    <t>Id1335</t>
  </si>
  <si>
    <t xml:space="preserve">  Jan</t>
  </si>
  <si>
    <t>Id1336</t>
  </si>
  <si>
    <t xml:space="preserve">  Jonathan E</t>
  </si>
  <si>
    <t>Id1337</t>
  </si>
  <si>
    <t xml:space="preserve">  Mark A</t>
  </si>
  <si>
    <t>Id1338</t>
  </si>
  <si>
    <t>Id1339</t>
  </si>
  <si>
    <t>Id1340</t>
  </si>
  <si>
    <t xml:space="preserve">  Stan J</t>
  </si>
  <si>
    <t>Id1341</t>
  </si>
  <si>
    <t>Id1342</t>
  </si>
  <si>
    <t xml:space="preserve">  Krysta</t>
  </si>
  <si>
    <t>Id1343</t>
  </si>
  <si>
    <t xml:space="preserve">  Natascia</t>
  </si>
  <si>
    <t>Id1344</t>
  </si>
  <si>
    <t>Id1345</t>
  </si>
  <si>
    <t>Id1346</t>
  </si>
  <si>
    <t xml:space="preserve">  Monica</t>
  </si>
  <si>
    <t>Id1347</t>
  </si>
  <si>
    <t>Id1348</t>
  </si>
  <si>
    <t xml:space="preserve">  Kelly C</t>
  </si>
  <si>
    <t>Id1349</t>
  </si>
  <si>
    <t>Id1350</t>
  </si>
  <si>
    <t xml:space="preserve">  James V</t>
  </si>
  <si>
    <t>Id1351</t>
  </si>
  <si>
    <t xml:space="preserve">  Angie</t>
  </si>
  <si>
    <t>Id1352</t>
  </si>
  <si>
    <t>Id1353</t>
  </si>
  <si>
    <t xml:space="preserve">  Sabina</t>
  </si>
  <si>
    <t>Id1354</t>
  </si>
  <si>
    <t xml:space="preserve">  Amy C</t>
  </si>
  <si>
    <t>Id1355</t>
  </si>
  <si>
    <t xml:space="preserve">  Victoria U</t>
  </si>
  <si>
    <t>Id1356</t>
  </si>
  <si>
    <t xml:space="preserve">  Amelia B</t>
  </si>
  <si>
    <t>Id1357</t>
  </si>
  <si>
    <t xml:space="preserve">  Jackie J</t>
  </si>
  <si>
    <t>Id1358</t>
  </si>
  <si>
    <t>Id1359</t>
  </si>
  <si>
    <t xml:space="preserve">  Kerry</t>
  </si>
  <si>
    <t>Id1360</t>
  </si>
  <si>
    <t xml:space="preserve">  Cindy G</t>
  </si>
  <si>
    <t>Id1361</t>
  </si>
  <si>
    <t xml:space="preserve">  Gennaro</t>
  </si>
  <si>
    <t>Id1362</t>
  </si>
  <si>
    <t xml:space="preserve">  Terry</t>
  </si>
  <si>
    <t>Id1363</t>
  </si>
  <si>
    <t>Id1364</t>
  </si>
  <si>
    <t xml:space="preserve">  Keara</t>
  </si>
  <si>
    <t>Id1365</t>
  </si>
  <si>
    <t>Id1366</t>
  </si>
  <si>
    <t xml:space="preserve">  Katena</t>
  </si>
  <si>
    <t>Id1367</t>
  </si>
  <si>
    <t xml:space="preserve">  Bean K</t>
  </si>
  <si>
    <t>Id1368</t>
  </si>
  <si>
    <t>Id1369</t>
  </si>
  <si>
    <t xml:space="preserve">  Jan-Patrick</t>
  </si>
  <si>
    <t>Id1370</t>
  </si>
  <si>
    <t xml:space="preserve">  Jesse J</t>
  </si>
  <si>
    <t>Id1371</t>
  </si>
  <si>
    <t xml:space="preserve">  Lindsey M</t>
  </si>
  <si>
    <t>Id1372</t>
  </si>
  <si>
    <t xml:space="preserve">  Marguerite K</t>
  </si>
  <si>
    <t>Id1373</t>
  </si>
  <si>
    <t xml:space="preserve">  Travis</t>
  </si>
  <si>
    <t>Id1374</t>
  </si>
  <si>
    <t xml:space="preserve">  Ricky</t>
  </si>
  <si>
    <t>Id1375</t>
  </si>
  <si>
    <t xml:space="preserve">  Colleen L</t>
  </si>
  <si>
    <t>Id1376</t>
  </si>
  <si>
    <t xml:space="preserve">  Charlie A</t>
  </si>
  <si>
    <t>Id1377</t>
  </si>
  <si>
    <t>Id1378</t>
  </si>
  <si>
    <t xml:space="preserve">  Lauren C</t>
  </si>
  <si>
    <t>Id1379</t>
  </si>
  <si>
    <t>Id1380</t>
  </si>
  <si>
    <t>Id1381</t>
  </si>
  <si>
    <t xml:space="preserve">  Erik R</t>
  </si>
  <si>
    <t>Id1382</t>
  </si>
  <si>
    <t>Id1383</t>
  </si>
  <si>
    <t>Id1384</t>
  </si>
  <si>
    <t xml:space="preserve">  Jean-Marc</t>
  </si>
  <si>
    <t>Id1385</t>
  </si>
  <si>
    <t xml:space="preserve">  Kerry L</t>
  </si>
  <si>
    <t>Id1386</t>
  </si>
  <si>
    <t xml:space="preserve">  Ulrich</t>
  </si>
  <si>
    <t>Id1387</t>
  </si>
  <si>
    <t xml:space="preserve">  Justin P</t>
  </si>
  <si>
    <t>Id1388</t>
  </si>
  <si>
    <t xml:space="preserve">  Hannah E</t>
  </si>
  <si>
    <t>Id1389</t>
  </si>
  <si>
    <t>Id1390</t>
  </si>
  <si>
    <t>Id1391</t>
  </si>
  <si>
    <t xml:space="preserve">  Joseph P</t>
  </si>
  <si>
    <t>Id1392</t>
  </si>
  <si>
    <t>Id1393</t>
  </si>
  <si>
    <t xml:space="preserve">  Gina M</t>
  </si>
  <si>
    <t>Id1394</t>
  </si>
  <si>
    <t xml:space="preserve">  Shantel C</t>
  </si>
  <si>
    <t>Id1395</t>
  </si>
  <si>
    <t>Id1396</t>
  </si>
  <si>
    <t>Id1397</t>
  </si>
  <si>
    <t xml:space="preserve">  Jessica R</t>
  </si>
  <si>
    <t>Id1398</t>
  </si>
  <si>
    <t xml:space="preserve">  Robyn</t>
  </si>
  <si>
    <t>Id1399</t>
  </si>
  <si>
    <t>Id1400</t>
  </si>
  <si>
    <t>Id1401</t>
  </si>
  <si>
    <t xml:space="preserve">  Jessica F</t>
  </si>
  <si>
    <t>Id1402</t>
  </si>
  <si>
    <t>Id1403</t>
  </si>
  <si>
    <t>Id1404</t>
  </si>
  <si>
    <t xml:space="preserve">  Brooke E</t>
  </si>
  <si>
    <t>Id1405</t>
  </si>
  <si>
    <t xml:space="preserve">  Katelyn E</t>
  </si>
  <si>
    <t>Id1406</t>
  </si>
  <si>
    <t>Id1407</t>
  </si>
  <si>
    <t>Id1408</t>
  </si>
  <si>
    <t xml:space="preserve">  Eric W</t>
  </si>
  <si>
    <t>Id1409</t>
  </si>
  <si>
    <t>Id1410</t>
  </si>
  <si>
    <t xml:space="preserve">  Eoghan</t>
  </si>
  <si>
    <t>Id1411</t>
  </si>
  <si>
    <t xml:space="preserve">  Pamela W</t>
  </si>
  <si>
    <t>Id1412</t>
  </si>
  <si>
    <t>Id1413</t>
  </si>
  <si>
    <t xml:space="preserve">  Kassie</t>
  </si>
  <si>
    <t>Id1414</t>
  </si>
  <si>
    <t>Id1415</t>
  </si>
  <si>
    <t xml:space="preserve">  Ruben Dario</t>
  </si>
  <si>
    <t>Id1416</t>
  </si>
  <si>
    <t>Id1417</t>
  </si>
  <si>
    <t xml:space="preserve">  Lindsay M</t>
  </si>
  <si>
    <t>Id1418</t>
  </si>
  <si>
    <t>Id1419</t>
  </si>
  <si>
    <t>Id1420</t>
  </si>
  <si>
    <t xml:space="preserve">  Samuel H</t>
  </si>
  <si>
    <t>Id1421</t>
  </si>
  <si>
    <t xml:space="preserve">  Jenni</t>
  </si>
  <si>
    <t>Id1422</t>
  </si>
  <si>
    <t xml:space="preserve">  Estuardo F</t>
  </si>
  <si>
    <t>Id1423</t>
  </si>
  <si>
    <t xml:space="preserve">  Brett</t>
  </si>
  <si>
    <t>Id1424</t>
  </si>
  <si>
    <t xml:space="preserve">  Sharon E</t>
  </si>
  <si>
    <t>Id1425</t>
  </si>
  <si>
    <t xml:space="preserve">  Jacob W√¶ver</t>
  </si>
  <si>
    <t>Id1426</t>
  </si>
  <si>
    <t>Id1427</t>
  </si>
  <si>
    <t xml:space="preserve">  Brooke S</t>
  </si>
  <si>
    <t>Id1428</t>
  </si>
  <si>
    <t xml:space="preserve">  Kaye A</t>
  </si>
  <si>
    <t>Id1429</t>
  </si>
  <si>
    <t>Id1430</t>
  </si>
  <si>
    <t xml:space="preserve">  Daniel C</t>
  </si>
  <si>
    <t>Id1431</t>
  </si>
  <si>
    <t xml:space="preserve">  Laurie A</t>
  </si>
  <si>
    <t>Id1432</t>
  </si>
  <si>
    <t>Id1433</t>
  </si>
  <si>
    <t xml:space="preserve">  Shelby</t>
  </si>
  <si>
    <t>Id1434</t>
  </si>
  <si>
    <t>Id1435</t>
  </si>
  <si>
    <t xml:space="preserve">  Leticia</t>
  </si>
  <si>
    <t>Id1436</t>
  </si>
  <si>
    <t xml:space="preserve">  John S</t>
  </si>
  <si>
    <t>Id1437</t>
  </si>
  <si>
    <t>Id1438</t>
  </si>
  <si>
    <t>Id1439</t>
  </si>
  <si>
    <t>Id1440</t>
  </si>
  <si>
    <t xml:space="preserve">  Nelly S</t>
  </si>
  <si>
    <t>Id1441</t>
  </si>
  <si>
    <t xml:space="preserve">  Meredith S</t>
  </si>
  <si>
    <t>Id1442</t>
  </si>
  <si>
    <t>Id1443</t>
  </si>
  <si>
    <t>Id1444</t>
  </si>
  <si>
    <t xml:space="preserve">  Katherine A</t>
  </si>
  <si>
    <t>Id1445</t>
  </si>
  <si>
    <t xml:space="preserve">  Steve</t>
  </si>
  <si>
    <t>Id1446</t>
  </si>
  <si>
    <t>Id1447</t>
  </si>
  <si>
    <t>Id1448</t>
  </si>
  <si>
    <t xml:space="preserve">  Katharine</t>
  </si>
  <si>
    <t>Id1449</t>
  </si>
  <si>
    <t xml:space="preserve">  Heather L</t>
  </si>
  <si>
    <t>Id1450</t>
  </si>
  <si>
    <t xml:space="preserve">  Desiree</t>
  </si>
  <si>
    <t>Id1451</t>
  </si>
  <si>
    <t xml:space="preserve">  Peter B</t>
  </si>
  <si>
    <t>Id1452</t>
  </si>
  <si>
    <t>Id1453</t>
  </si>
  <si>
    <t>Id1454</t>
  </si>
  <si>
    <t xml:space="preserve">  Adam C</t>
  </si>
  <si>
    <t>Id1455</t>
  </si>
  <si>
    <t xml:space="preserve">  Jon</t>
  </si>
  <si>
    <t>Id1456</t>
  </si>
  <si>
    <t xml:space="preserve">  Steven J</t>
  </si>
  <si>
    <t>Id1457</t>
  </si>
  <si>
    <t xml:space="preserve">  Jessica P</t>
  </si>
  <si>
    <t>Id1458</t>
  </si>
  <si>
    <t>Id1459</t>
  </si>
  <si>
    <t xml:space="preserve">  Arturo H</t>
  </si>
  <si>
    <t>Id1460</t>
  </si>
  <si>
    <t xml:space="preserve">  Ketil</t>
  </si>
  <si>
    <t>Id1461</t>
  </si>
  <si>
    <t>Id1462</t>
  </si>
  <si>
    <t xml:space="preserve">  Christi</t>
  </si>
  <si>
    <t>Id1463</t>
  </si>
  <si>
    <t>Id1464</t>
  </si>
  <si>
    <t xml:space="preserve">  Edivaldo B</t>
  </si>
  <si>
    <t>Id1465</t>
  </si>
  <si>
    <t xml:space="preserve">  Eve</t>
  </si>
  <si>
    <t>Id1466</t>
  </si>
  <si>
    <t xml:space="preserve">  Devin</t>
  </si>
  <si>
    <t>Id1467</t>
  </si>
  <si>
    <t xml:space="preserve">  Shaun R</t>
  </si>
  <si>
    <t>Id1468</t>
  </si>
  <si>
    <t xml:space="preserve">  Adrian</t>
  </si>
  <si>
    <t>Id1469</t>
  </si>
  <si>
    <t>Id1470</t>
  </si>
  <si>
    <t xml:space="preserve">  Mallory</t>
  </si>
  <si>
    <t>Id1471</t>
  </si>
  <si>
    <t xml:space="preserve">  Shawn E</t>
  </si>
  <si>
    <t>Id1472</t>
  </si>
  <si>
    <t>Id1473</t>
  </si>
  <si>
    <t>Id1474</t>
  </si>
  <si>
    <t xml:space="preserve">  Johann A</t>
  </si>
  <si>
    <t>Id1475</t>
  </si>
  <si>
    <t xml:space="preserve">  Robin M</t>
  </si>
  <si>
    <t>Id1476</t>
  </si>
  <si>
    <t xml:space="preserve">  Kyle K</t>
  </si>
  <si>
    <t>Id1477</t>
  </si>
  <si>
    <t>Id1478</t>
  </si>
  <si>
    <t xml:space="preserve">  Michael A</t>
  </si>
  <si>
    <t>Id1479</t>
  </si>
  <si>
    <t xml:space="preserve">  Byron A</t>
  </si>
  <si>
    <t>Id1480</t>
  </si>
  <si>
    <t xml:space="preserve">  Carine A</t>
  </si>
  <si>
    <t>Id1481</t>
  </si>
  <si>
    <t>Id1482</t>
  </si>
  <si>
    <t xml:space="preserve">  Lindsay A</t>
  </si>
  <si>
    <t>Id1483</t>
  </si>
  <si>
    <t xml:space="preserve">  Justin R</t>
  </si>
  <si>
    <t>Id1484</t>
  </si>
  <si>
    <t>Id1485</t>
  </si>
  <si>
    <t>Id1486</t>
  </si>
  <si>
    <t xml:space="preserve">  Ayako N</t>
  </si>
  <si>
    <t>Id1487</t>
  </si>
  <si>
    <t xml:space="preserve">  Emilee</t>
  </si>
  <si>
    <t>Id1488</t>
  </si>
  <si>
    <t xml:space="preserve">  Stephen M</t>
  </si>
  <si>
    <t>Id1489</t>
  </si>
  <si>
    <t xml:space="preserve">  Annemarie A</t>
  </si>
  <si>
    <t>Id1490</t>
  </si>
  <si>
    <t xml:space="preserve">  Ashley R</t>
  </si>
  <si>
    <t>Id1491</t>
  </si>
  <si>
    <t xml:space="preserve">  Leslie A</t>
  </si>
  <si>
    <t>Id1492</t>
  </si>
  <si>
    <t xml:space="preserve">  Mauricio J</t>
  </si>
  <si>
    <t>Id1493</t>
  </si>
  <si>
    <t xml:space="preserve">  Kieran</t>
  </si>
  <si>
    <t>Id1494</t>
  </si>
  <si>
    <t>Id1495</t>
  </si>
  <si>
    <t xml:space="preserve">  Zeke M</t>
  </si>
  <si>
    <t>Id1496</t>
  </si>
  <si>
    <t xml:space="preserve">  Chip</t>
  </si>
  <si>
    <t>Id1497</t>
  </si>
  <si>
    <t xml:space="preserve">  Miguel Angel Sr</t>
  </si>
  <si>
    <t>Id1498</t>
  </si>
  <si>
    <t>Id1499</t>
  </si>
  <si>
    <t xml:space="preserve">  Meghan</t>
  </si>
  <si>
    <t>Id1500</t>
  </si>
  <si>
    <t>Id1501</t>
  </si>
  <si>
    <t xml:space="preserve">  Millicent M</t>
  </si>
  <si>
    <t>Id1502</t>
  </si>
  <si>
    <t>Id1503</t>
  </si>
  <si>
    <t xml:space="preserve">  Kimberly K</t>
  </si>
  <si>
    <t>Id1504</t>
  </si>
  <si>
    <t xml:space="preserve">  Justin C</t>
  </si>
  <si>
    <t>Id1505</t>
  </si>
  <si>
    <t xml:space="preserve">  Tristan P</t>
  </si>
  <si>
    <t>Id1506</t>
  </si>
  <si>
    <t xml:space="preserve">  Traci A</t>
  </si>
  <si>
    <t>Id1507</t>
  </si>
  <si>
    <t>Id1508</t>
  </si>
  <si>
    <t xml:space="preserve">  Logan M</t>
  </si>
  <si>
    <t>Id1509</t>
  </si>
  <si>
    <t>Id1510</t>
  </si>
  <si>
    <t xml:space="preserve">  Tiffany A</t>
  </si>
  <si>
    <t>Id1511</t>
  </si>
  <si>
    <t>Id1512</t>
  </si>
  <si>
    <t xml:space="preserve">  Luke</t>
  </si>
  <si>
    <t>Id1513</t>
  </si>
  <si>
    <t xml:space="preserve">  Leigh</t>
  </si>
  <si>
    <t>Id1514</t>
  </si>
  <si>
    <t xml:space="preserve">  Yosuke</t>
  </si>
  <si>
    <t>Id1515</t>
  </si>
  <si>
    <t>Id1516</t>
  </si>
  <si>
    <t>Id1517</t>
  </si>
  <si>
    <t xml:space="preserve">  Jodi</t>
  </si>
  <si>
    <t>Id1518</t>
  </si>
  <si>
    <t>Id1519</t>
  </si>
  <si>
    <t xml:space="preserve">  Misti C</t>
  </si>
  <si>
    <t>Id1520</t>
  </si>
  <si>
    <t xml:space="preserve">  Angela J</t>
  </si>
  <si>
    <t>Id1521</t>
  </si>
  <si>
    <t xml:space="preserve">  Jonathan D</t>
  </si>
  <si>
    <t>Id1522</t>
  </si>
  <si>
    <t>Id1523</t>
  </si>
  <si>
    <t xml:space="preserve">  Adrian R</t>
  </si>
  <si>
    <t>Id1524</t>
  </si>
  <si>
    <t>Id1525</t>
  </si>
  <si>
    <t>Id1526</t>
  </si>
  <si>
    <t xml:space="preserve">  Rachel</t>
  </si>
  <si>
    <t>Id1527</t>
  </si>
  <si>
    <t xml:space="preserve">  Susan</t>
  </si>
  <si>
    <t>Id1528</t>
  </si>
  <si>
    <t xml:space="preserve">  Cameron M</t>
  </si>
  <si>
    <t>Id1529</t>
  </si>
  <si>
    <t xml:space="preserve">  Claudia A</t>
  </si>
  <si>
    <t>Id1530</t>
  </si>
  <si>
    <t>Id1531</t>
  </si>
  <si>
    <t xml:space="preserve">  Nicole M</t>
  </si>
  <si>
    <t>Id1532</t>
  </si>
  <si>
    <t xml:space="preserve">  Jack</t>
  </si>
  <si>
    <t>Id1533</t>
  </si>
  <si>
    <t>Id1534</t>
  </si>
  <si>
    <t>Id1535</t>
  </si>
  <si>
    <t>Id1536</t>
  </si>
  <si>
    <t>Id1537</t>
  </si>
  <si>
    <t xml:space="preserve">  Jackie K</t>
  </si>
  <si>
    <t>Id1538</t>
  </si>
  <si>
    <t>Id1539</t>
  </si>
  <si>
    <t xml:space="preserve">  Tyler C</t>
  </si>
  <si>
    <t>Id1540</t>
  </si>
  <si>
    <t xml:space="preserve">  Yoshie</t>
  </si>
  <si>
    <t>Id1541</t>
  </si>
  <si>
    <t xml:space="preserve">  Lauren A</t>
  </si>
  <si>
    <t>Id1542</t>
  </si>
  <si>
    <t xml:space="preserve">  Mason D</t>
  </si>
  <si>
    <t>Id1543</t>
  </si>
  <si>
    <t>Id1544</t>
  </si>
  <si>
    <t xml:space="preserve">  Arturo</t>
  </si>
  <si>
    <t>Id1545</t>
  </si>
  <si>
    <t xml:space="preserve">  Jake</t>
  </si>
  <si>
    <t>Id1546</t>
  </si>
  <si>
    <t>Id1547</t>
  </si>
  <si>
    <t xml:space="preserve">  Alison L</t>
  </si>
  <si>
    <t>Id1548</t>
  </si>
  <si>
    <t xml:space="preserve">  Karen A</t>
  </si>
  <si>
    <t>Id1549</t>
  </si>
  <si>
    <t xml:space="preserve">  Thomas R</t>
  </si>
  <si>
    <t>Id1550</t>
  </si>
  <si>
    <t xml:space="preserve">  Stephanie W</t>
  </si>
  <si>
    <t>Id1551</t>
  </si>
  <si>
    <t xml:space="preserve">  Ezra</t>
  </si>
  <si>
    <t>Id1552</t>
  </si>
  <si>
    <t>Id1553</t>
  </si>
  <si>
    <t xml:space="preserve">  Ari L</t>
  </si>
  <si>
    <t>Id1554</t>
  </si>
  <si>
    <t xml:space="preserve">  Fanny</t>
  </si>
  <si>
    <t>Id1555</t>
  </si>
  <si>
    <t>Id1556</t>
  </si>
  <si>
    <t>Id1557</t>
  </si>
  <si>
    <t xml:space="preserve">  Catherine A</t>
  </si>
  <si>
    <t>Id1558</t>
  </si>
  <si>
    <t>Id1559</t>
  </si>
  <si>
    <t xml:space="preserve">  Janel N</t>
  </si>
  <si>
    <t>Id1560</t>
  </si>
  <si>
    <t xml:space="preserve">  Yann Kai</t>
  </si>
  <si>
    <t>Id1561</t>
  </si>
  <si>
    <t xml:space="preserve">  Zachary R</t>
  </si>
  <si>
    <t>Id1562</t>
  </si>
  <si>
    <t xml:space="preserve">  Alejandro Sr</t>
  </si>
  <si>
    <t>Id1563</t>
  </si>
  <si>
    <t xml:space="preserve">  Nicholas R</t>
  </si>
  <si>
    <t>Id1564</t>
  </si>
  <si>
    <t>Id1565</t>
  </si>
  <si>
    <t xml:space="preserve">  Michael D</t>
  </si>
  <si>
    <t>Id1566</t>
  </si>
  <si>
    <t xml:space="preserve">  Marina</t>
  </si>
  <si>
    <t>Id1567</t>
  </si>
  <si>
    <t>Id1568</t>
  </si>
  <si>
    <t xml:space="preserve">  Ross P</t>
  </si>
  <si>
    <t>Id1569</t>
  </si>
  <si>
    <t xml:space="preserve">  Aoife</t>
  </si>
  <si>
    <t>Id1570</t>
  </si>
  <si>
    <t>Id1571</t>
  </si>
  <si>
    <t>Id1572</t>
  </si>
  <si>
    <t xml:space="preserve">  Barry P</t>
  </si>
  <si>
    <t>Id1573</t>
  </si>
  <si>
    <t xml:space="preserve">  Maciej</t>
  </si>
  <si>
    <t>Id1574</t>
  </si>
  <si>
    <t xml:space="preserve">  Jerry D</t>
  </si>
  <si>
    <t>Id1575</t>
  </si>
  <si>
    <t xml:space="preserve">  Eric A</t>
  </si>
  <si>
    <t>Id1576</t>
  </si>
  <si>
    <t xml:space="preserve">  Cathi</t>
  </si>
  <si>
    <t>Id1577</t>
  </si>
  <si>
    <t xml:space="preserve">  Alex M</t>
  </si>
  <si>
    <t>Id1578</t>
  </si>
  <si>
    <t xml:space="preserve">  Liang</t>
  </si>
  <si>
    <t>Id1579</t>
  </si>
  <si>
    <t xml:space="preserve">  Lexy</t>
  </si>
  <si>
    <t>Id1580</t>
  </si>
  <si>
    <t>Id1581</t>
  </si>
  <si>
    <t xml:space="preserve">  Samuel L</t>
  </si>
  <si>
    <t>Id1582</t>
  </si>
  <si>
    <t xml:space="preserve">  Spencer A</t>
  </si>
  <si>
    <t>Id1583</t>
  </si>
  <si>
    <t xml:space="preserve">  Rochelle</t>
  </si>
  <si>
    <t>Id1584</t>
  </si>
  <si>
    <t xml:space="preserve">  Paula</t>
  </si>
  <si>
    <t>Id1585</t>
  </si>
  <si>
    <t xml:space="preserve">  Madeline E</t>
  </si>
  <si>
    <t>Id1586</t>
  </si>
  <si>
    <t xml:space="preserve">  Maria Isabel</t>
  </si>
  <si>
    <t>Id1587</t>
  </si>
  <si>
    <t xml:space="preserve">  Arthur M</t>
  </si>
  <si>
    <t>Id1588</t>
  </si>
  <si>
    <t xml:space="preserve">  Joseph R</t>
  </si>
  <si>
    <t>Id1589</t>
  </si>
  <si>
    <t xml:space="preserve">  Sachiko</t>
  </si>
  <si>
    <t>Id1590</t>
  </si>
  <si>
    <t>Id1591</t>
  </si>
  <si>
    <t>Id1592</t>
  </si>
  <si>
    <t>Id1593</t>
  </si>
  <si>
    <t>Id1594</t>
  </si>
  <si>
    <t xml:space="preserve">  Ruben</t>
  </si>
  <si>
    <t>Id1595</t>
  </si>
  <si>
    <t>Id1596</t>
  </si>
  <si>
    <t>Id1597</t>
  </si>
  <si>
    <t xml:space="preserve">  Chatham</t>
  </si>
  <si>
    <t>Id1598</t>
  </si>
  <si>
    <t xml:space="preserve">  Derek</t>
  </si>
  <si>
    <t>Id1599</t>
  </si>
  <si>
    <t xml:space="preserve">  Kalvin J</t>
  </si>
  <si>
    <t>Id1600</t>
  </si>
  <si>
    <t>Id1601</t>
  </si>
  <si>
    <t xml:space="preserve">  Barbara G</t>
  </si>
  <si>
    <t>Id1602</t>
  </si>
  <si>
    <t>Id1603</t>
  </si>
  <si>
    <t>Id1604</t>
  </si>
  <si>
    <t xml:space="preserve">  Sunny S</t>
  </si>
  <si>
    <t>Id1605</t>
  </si>
  <si>
    <t>Id1606</t>
  </si>
  <si>
    <t>Id1607</t>
  </si>
  <si>
    <t>Id1608</t>
  </si>
  <si>
    <t xml:space="preserve">  Marisa A</t>
  </si>
  <si>
    <t>Id1609</t>
  </si>
  <si>
    <t>Id1610</t>
  </si>
  <si>
    <t>Id1611</t>
  </si>
  <si>
    <t xml:space="preserve">  Jenna M</t>
  </si>
  <si>
    <t>Id1612</t>
  </si>
  <si>
    <t>Id1613</t>
  </si>
  <si>
    <t xml:space="preserve">  Lyazid</t>
  </si>
  <si>
    <t>Id1614</t>
  </si>
  <si>
    <t xml:space="preserve">  Lindsey A</t>
  </si>
  <si>
    <t>Id1615</t>
  </si>
  <si>
    <t>Id1616</t>
  </si>
  <si>
    <t xml:space="preserve">  Jennifer A</t>
  </si>
  <si>
    <t>Id1617</t>
  </si>
  <si>
    <t xml:space="preserve">  Leif S</t>
  </si>
  <si>
    <t>Id1618</t>
  </si>
  <si>
    <t>Id1619</t>
  </si>
  <si>
    <t xml:space="preserve">  Bo</t>
  </si>
  <si>
    <t>Id1620</t>
  </si>
  <si>
    <t xml:space="preserve">  Leah</t>
  </si>
  <si>
    <t>Id1621</t>
  </si>
  <si>
    <t xml:space="preserve">  Kara Lynne</t>
  </si>
  <si>
    <t>Id1622</t>
  </si>
  <si>
    <t>Id1623</t>
  </si>
  <si>
    <t>Id1624</t>
  </si>
  <si>
    <t>Id1625</t>
  </si>
  <si>
    <t>Id1626</t>
  </si>
  <si>
    <t xml:space="preserve">  Allie</t>
  </si>
  <si>
    <t>Id1627</t>
  </si>
  <si>
    <t xml:space="preserve">  Trasi</t>
  </si>
  <si>
    <t>Id1628</t>
  </si>
  <si>
    <t>Id1629</t>
  </si>
  <si>
    <t xml:space="preserve">  Fernando</t>
  </si>
  <si>
    <t>Id1630</t>
  </si>
  <si>
    <t xml:space="preserve">  Ieva</t>
  </si>
  <si>
    <t>Id1631</t>
  </si>
  <si>
    <t>Id1632</t>
  </si>
  <si>
    <t xml:space="preserve">  Drew L</t>
  </si>
  <si>
    <t>Id1633</t>
  </si>
  <si>
    <t>Id1634</t>
  </si>
  <si>
    <t xml:space="preserve">  Alexander G</t>
  </si>
  <si>
    <t>Id1635</t>
  </si>
  <si>
    <t xml:space="preserve">  Meaghan</t>
  </si>
  <si>
    <t>Id1636</t>
  </si>
  <si>
    <t>Id1637</t>
  </si>
  <si>
    <t xml:space="preserve">  Andrea K</t>
  </si>
  <si>
    <t>Id1638</t>
  </si>
  <si>
    <t xml:space="preserve">  Kris</t>
  </si>
  <si>
    <t>Id1639</t>
  </si>
  <si>
    <t xml:space="preserve">  Alden W</t>
  </si>
  <si>
    <t>Id1640</t>
  </si>
  <si>
    <t xml:space="preserve">  Suzanne M</t>
  </si>
  <si>
    <t>Id1641</t>
  </si>
  <si>
    <t xml:space="preserve">  Heidi Z</t>
  </si>
  <si>
    <t>Id1642</t>
  </si>
  <si>
    <t>Id1643</t>
  </si>
  <si>
    <t>Id1644</t>
  </si>
  <si>
    <t>Id1645</t>
  </si>
  <si>
    <t xml:space="preserve">  Fan</t>
  </si>
  <si>
    <t>Id1646</t>
  </si>
  <si>
    <t>Id1647</t>
  </si>
  <si>
    <t>Id1648</t>
  </si>
  <si>
    <t>Id1649</t>
  </si>
  <si>
    <t>Id1650</t>
  </si>
  <si>
    <t>Id1651</t>
  </si>
  <si>
    <t xml:space="preserve">  Chaiwat</t>
  </si>
  <si>
    <t>Id1652</t>
  </si>
  <si>
    <t xml:space="preserve">  Kerri</t>
  </si>
  <si>
    <t>Id1653</t>
  </si>
  <si>
    <t>Id1654</t>
  </si>
  <si>
    <t xml:space="preserve">  Nicholas G</t>
  </si>
  <si>
    <t>Id1655</t>
  </si>
  <si>
    <t xml:space="preserve">  Vasilis S</t>
  </si>
  <si>
    <t>Id1656</t>
  </si>
  <si>
    <t>Id1657</t>
  </si>
  <si>
    <t xml:space="preserve">  Colleen C</t>
  </si>
  <si>
    <t>Id1658</t>
  </si>
  <si>
    <t xml:space="preserve">  Annika</t>
  </si>
  <si>
    <t>Id1659</t>
  </si>
  <si>
    <t>Id1660</t>
  </si>
  <si>
    <t xml:space="preserve">  Nicholas C</t>
  </si>
  <si>
    <t>Id1661</t>
  </si>
  <si>
    <t xml:space="preserve">  Kelly K</t>
  </si>
  <si>
    <t>Id1662</t>
  </si>
  <si>
    <t>Id1663</t>
  </si>
  <si>
    <t xml:space="preserve">  Hannah</t>
  </si>
  <si>
    <t>Id1664</t>
  </si>
  <si>
    <t xml:space="preserve">  Patricio Sr</t>
  </si>
  <si>
    <t>Id1665</t>
  </si>
  <si>
    <t xml:space="preserve">  Robert B</t>
  </si>
  <si>
    <t>Id1666</t>
  </si>
  <si>
    <t xml:space="preserve">  Benjamin M</t>
  </si>
  <si>
    <t>Id1667</t>
  </si>
  <si>
    <t>Id1668</t>
  </si>
  <si>
    <t xml:space="preserve">  Eric R</t>
  </si>
  <si>
    <t>Id1669</t>
  </si>
  <si>
    <t>Id1670</t>
  </si>
  <si>
    <t xml:space="preserve">  Bob R</t>
  </si>
  <si>
    <t>Id1671</t>
  </si>
  <si>
    <t xml:space="preserve">  Stephanie J</t>
  </si>
  <si>
    <t>Id1672</t>
  </si>
  <si>
    <t>Id1673</t>
  </si>
  <si>
    <t>Id1674</t>
  </si>
  <si>
    <t>Id1675</t>
  </si>
  <si>
    <t xml:space="preserve">  Guillaume</t>
  </si>
  <si>
    <t>Id1676</t>
  </si>
  <si>
    <t xml:space="preserve">  Kaylee</t>
  </si>
  <si>
    <t>Id1677</t>
  </si>
  <si>
    <t xml:space="preserve">  Theresa</t>
  </si>
  <si>
    <t>Id1678</t>
  </si>
  <si>
    <t xml:space="preserve">  Travis G</t>
  </si>
  <si>
    <t>Id1679</t>
  </si>
  <si>
    <t xml:space="preserve">  Emma L</t>
  </si>
  <si>
    <t>Id1680</t>
  </si>
  <si>
    <t xml:space="preserve">  Linda</t>
  </si>
  <si>
    <t>Id1681</t>
  </si>
  <si>
    <t xml:space="preserve">  Owen R</t>
  </si>
  <si>
    <t>Id1682</t>
  </si>
  <si>
    <t>Id1683</t>
  </si>
  <si>
    <t xml:space="preserve">  Jacqueline</t>
  </si>
  <si>
    <t>Id1684</t>
  </si>
  <si>
    <t xml:space="preserve">  Yefeng</t>
  </si>
  <si>
    <t>Id1685</t>
  </si>
  <si>
    <t>Id1686</t>
  </si>
  <si>
    <t xml:space="preserve">  Ken</t>
  </si>
  <si>
    <t>Id1687</t>
  </si>
  <si>
    <t xml:space="preserve">  Annie E</t>
  </si>
  <si>
    <t>Id1688</t>
  </si>
  <si>
    <t xml:space="preserve">  Noel K</t>
  </si>
  <si>
    <t>Id1689</t>
  </si>
  <si>
    <t>Id1690</t>
  </si>
  <si>
    <t xml:space="preserve">  Federica</t>
  </si>
  <si>
    <t>Id1691</t>
  </si>
  <si>
    <t xml:space="preserve">  Pamela L</t>
  </si>
  <si>
    <t>Id1692</t>
  </si>
  <si>
    <t>Id1693</t>
  </si>
  <si>
    <t xml:space="preserve">  Randall</t>
  </si>
  <si>
    <t>Id1694</t>
  </si>
  <si>
    <t>Id1695</t>
  </si>
  <si>
    <t xml:space="preserve">  Azelie</t>
  </si>
  <si>
    <t>Id1696</t>
  </si>
  <si>
    <t xml:space="preserve">  Monica M</t>
  </si>
  <si>
    <t>Id1697</t>
  </si>
  <si>
    <t xml:space="preserve">  Katarina K</t>
  </si>
  <si>
    <t>Id1698</t>
  </si>
  <si>
    <t>Id1699</t>
  </si>
  <si>
    <t>Id1700</t>
  </si>
  <si>
    <t xml:space="preserve">  Stacey L</t>
  </si>
  <si>
    <t>Id1701</t>
  </si>
  <si>
    <t>Id1702</t>
  </si>
  <si>
    <t>Id1703</t>
  </si>
  <si>
    <t>Id1704</t>
  </si>
  <si>
    <t>Id1705</t>
  </si>
  <si>
    <t xml:space="preserve">  James C</t>
  </si>
  <si>
    <t>Id1706</t>
  </si>
  <si>
    <t xml:space="preserve">  Kim</t>
  </si>
  <si>
    <t>Id1707</t>
  </si>
  <si>
    <t>Id1708</t>
  </si>
  <si>
    <t xml:space="preserve">  Dariusz</t>
  </si>
  <si>
    <t>Id1709</t>
  </si>
  <si>
    <t>Id1710</t>
  </si>
  <si>
    <t xml:space="preserve">  Kristen</t>
  </si>
  <si>
    <t>Id1711</t>
  </si>
  <si>
    <t xml:space="preserve">  Jose Guadalupe P</t>
  </si>
  <si>
    <t>Id1712</t>
  </si>
  <si>
    <t>Id1713</t>
  </si>
  <si>
    <t>Id1714</t>
  </si>
  <si>
    <t xml:space="preserve">  Holly J</t>
  </si>
  <si>
    <t>Id1715</t>
  </si>
  <si>
    <t>Id1716</t>
  </si>
  <si>
    <t>Id1717</t>
  </si>
  <si>
    <t xml:space="preserve">  Tricity M</t>
  </si>
  <si>
    <t>Id1718</t>
  </si>
  <si>
    <t xml:space="preserve">  Sarah A</t>
  </si>
  <si>
    <t>Id1719</t>
  </si>
  <si>
    <t>Id1720</t>
  </si>
  <si>
    <t xml:space="preserve">  Tracy A</t>
  </si>
  <si>
    <t>Id1721</t>
  </si>
  <si>
    <t>Id1722</t>
  </si>
  <si>
    <t xml:space="preserve">  Trent</t>
  </si>
  <si>
    <t>Id1723</t>
  </si>
  <si>
    <t xml:space="preserve">  Julie</t>
  </si>
  <si>
    <t>Id1724</t>
  </si>
  <si>
    <t xml:space="preserve">  Sawomir</t>
  </si>
  <si>
    <t>Id1725</t>
  </si>
  <si>
    <t xml:space="preserve">  Micah</t>
  </si>
  <si>
    <t>Id1726</t>
  </si>
  <si>
    <t xml:space="preserve">  Kelly H</t>
  </si>
  <si>
    <t>Id1727</t>
  </si>
  <si>
    <t>Id1728</t>
  </si>
  <si>
    <t xml:space="preserve">  Austen G</t>
  </si>
  <si>
    <t>Id1729</t>
  </si>
  <si>
    <t xml:space="preserve">  Tory J</t>
  </si>
  <si>
    <t>Id1730</t>
  </si>
  <si>
    <t xml:space="preserve">  Robert J</t>
  </si>
  <si>
    <t>Id1731</t>
  </si>
  <si>
    <t xml:space="preserve">  Steph</t>
  </si>
  <si>
    <t>Id1732</t>
  </si>
  <si>
    <t>Id1733</t>
  </si>
  <si>
    <t xml:space="preserve">  Kristina</t>
  </si>
  <si>
    <t>Id1734</t>
  </si>
  <si>
    <t xml:space="preserve">  Flo</t>
  </si>
  <si>
    <t>Id1735</t>
  </si>
  <si>
    <t xml:space="preserve">  Sarah P</t>
  </si>
  <si>
    <t>Id1736</t>
  </si>
  <si>
    <t xml:space="preserve">  Anabel</t>
  </si>
  <si>
    <t>Id1737</t>
  </si>
  <si>
    <t xml:space="preserve">  Ian</t>
  </si>
  <si>
    <t>Id1738</t>
  </si>
  <si>
    <t>Id1739</t>
  </si>
  <si>
    <t xml:space="preserve">  Richard J</t>
  </si>
  <si>
    <t>Id1740</t>
  </si>
  <si>
    <t xml:space="preserve">  Jacqueline N</t>
  </si>
  <si>
    <t>Id1741</t>
  </si>
  <si>
    <t xml:space="preserve">  Cindy</t>
  </si>
  <si>
    <t>Id1742</t>
  </si>
  <si>
    <t xml:space="preserve">  Marcia</t>
  </si>
  <si>
    <t>Id1743</t>
  </si>
  <si>
    <t xml:space="preserve">  Samantha R</t>
  </si>
  <si>
    <t>Id1744</t>
  </si>
  <si>
    <t>Id1745</t>
  </si>
  <si>
    <t>Id1746</t>
  </si>
  <si>
    <t>Id1747</t>
  </si>
  <si>
    <t xml:space="preserve">  Isabelle</t>
  </si>
  <si>
    <t>Id1748</t>
  </si>
  <si>
    <t xml:space="preserve">  Neil</t>
  </si>
  <si>
    <t>Id1749</t>
  </si>
  <si>
    <t>Id1750</t>
  </si>
  <si>
    <t xml:space="preserve">  Nathan</t>
  </si>
  <si>
    <t>Id1751</t>
  </si>
  <si>
    <t xml:space="preserve">  Kelli N</t>
  </si>
  <si>
    <t>Id1752</t>
  </si>
  <si>
    <t>Id1753</t>
  </si>
  <si>
    <t xml:space="preserve">  Grant A</t>
  </si>
  <si>
    <t>Id1754</t>
  </si>
  <si>
    <t xml:space="preserve">  Jonathan C</t>
  </si>
  <si>
    <t>Id1755</t>
  </si>
  <si>
    <t xml:space="preserve">  Rachael M</t>
  </si>
  <si>
    <t>Id1756</t>
  </si>
  <si>
    <t xml:space="preserve">  Pilar</t>
  </si>
  <si>
    <t>Id1757</t>
  </si>
  <si>
    <t xml:space="preserve">  Kyle M</t>
  </si>
  <si>
    <t>Id1758</t>
  </si>
  <si>
    <t xml:space="preserve">  Christie</t>
  </si>
  <si>
    <t>Id1759</t>
  </si>
  <si>
    <t xml:space="preserve">  David A</t>
  </si>
  <si>
    <t>Id1760</t>
  </si>
  <si>
    <t xml:space="preserve">  Masahiro</t>
  </si>
  <si>
    <t>Id1761</t>
  </si>
  <si>
    <t xml:space="preserve">  Logan B</t>
  </si>
  <si>
    <t>Id1762</t>
  </si>
  <si>
    <t xml:space="preserve">  Stephanie L</t>
  </si>
  <si>
    <t>Id1763</t>
  </si>
  <si>
    <t xml:space="preserve">  Angela H</t>
  </si>
  <si>
    <t>Id1764</t>
  </si>
  <si>
    <t xml:space="preserve">  Britt K</t>
  </si>
  <si>
    <t>Id1765</t>
  </si>
  <si>
    <t xml:space="preserve">  Joyce R</t>
  </si>
  <si>
    <t>Id1766</t>
  </si>
  <si>
    <t>Id1767</t>
  </si>
  <si>
    <t>Id1768</t>
  </si>
  <si>
    <t>Id1769</t>
  </si>
  <si>
    <t>Id1770</t>
  </si>
  <si>
    <t xml:space="preserve">  Michaela L</t>
  </si>
  <si>
    <t>Id1771</t>
  </si>
  <si>
    <t xml:space="preserve">  Shalaleh</t>
  </si>
  <si>
    <t>Id1772</t>
  </si>
  <si>
    <t>Id1773</t>
  </si>
  <si>
    <t xml:space="preserve">  Zuzana</t>
  </si>
  <si>
    <t>Id1774</t>
  </si>
  <si>
    <t>Id1775</t>
  </si>
  <si>
    <t>Id1776</t>
  </si>
  <si>
    <t>Id1777</t>
  </si>
  <si>
    <t xml:space="preserve">  Matthew M</t>
  </si>
  <si>
    <t>Id1778</t>
  </si>
  <si>
    <t xml:space="preserve">  Nadine A</t>
  </si>
  <si>
    <t>Id1779</t>
  </si>
  <si>
    <t xml:space="preserve">  Peter J</t>
  </si>
  <si>
    <t>Id1780</t>
  </si>
  <si>
    <t>Id1781</t>
  </si>
  <si>
    <t>Id1782</t>
  </si>
  <si>
    <t xml:space="preserve">  Douglas W</t>
  </si>
  <si>
    <t>Id1783</t>
  </si>
  <si>
    <t xml:space="preserve">  Catherine</t>
  </si>
  <si>
    <t>Id1784</t>
  </si>
  <si>
    <t>Id1785</t>
  </si>
  <si>
    <t xml:space="preserve">  Youngseong</t>
  </si>
  <si>
    <t>Id1786</t>
  </si>
  <si>
    <t>Id1787</t>
  </si>
  <si>
    <t xml:space="preserve">  Brandon S</t>
  </si>
  <si>
    <t>Id1788</t>
  </si>
  <si>
    <t xml:space="preserve">  Sean P</t>
  </si>
  <si>
    <t>Id1789</t>
  </si>
  <si>
    <t>Id1790</t>
  </si>
  <si>
    <t xml:space="preserve">  Janez</t>
  </si>
  <si>
    <t>Id1791</t>
  </si>
  <si>
    <t xml:space="preserve">  John I</t>
  </si>
  <si>
    <t>Id1792</t>
  </si>
  <si>
    <t>Id1793</t>
  </si>
  <si>
    <t>Id1794</t>
  </si>
  <si>
    <t>Id1795</t>
  </si>
  <si>
    <t>Id1796</t>
  </si>
  <si>
    <t>Id1797</t>
  </si>
  <si>
    <t xml:space="preserve">  Deniz</t>
  </si>
  <si>
    <t>Id1798</t>
  </si>
  <si>
    <t>Id1799</t>
  </si>
  <si>
    <t>Id1800</t>
  </si>
  <si>
    <t xml:space="preserve">  Alfredo</t>
  </si>
  <si>
    <t>Id1801</t>
  </si>
  <si>
    <t>Id1802</t>
  </si>
  <si>
    <t>Id1803</t>
  </si>
  <si>
    <t>Id1804</t>
  </si>
  <si>
    <t xml:space="preserve">  Troy</t>
  </si>
  <si>
    <t>Id1805</t>
  </si>
  <si>
    <t>Id1806</t>
  </si>
  <si>
    <t>Id1807</t>
  </si>
  <si>
    <t xml:space="preserve">  Jennefer</t>
  </si>
  <si>
    <t>Id1808</t>
  </si>
  <si>
    <t xml:space="preserve">  Tracey L</t>
  </si>
  <si>
    <t>Id1809</t>
  </si>
  <si>
    <t>Id1810</t>
  </si>
  <si>
    <t>Id1811</t>
  </si>
  <si>
    <t xml:space="preserve">  Esther</t>
  </si>
  <si>
    <t>Id1812</t>
  </si>
  <si>
    <t xml:space="preserve">  Jackie</t>
  </si>
  <si>
    <t>Id1813</t>
  </si>
  <si>
    <t xml:space="preserve">  Timothy P</t>
  </si>
  <si>
    <t>Id1814</t>
  </si>
  <si>
    <t>Id1815</t>
  </si>
  <si>
    <t>Id1816</t>
  </si>
  <si>
    <t xml:space="preserve">  Hugo M</t>
  </si>
  <si>
    <t>Id1817</t>
  </si>
  <si>
    <t>Id1818</t>
  </si>
  <si>
    <t>Id1819</t>
  </si>
  <si>
    <t>Id1820</t>
  </si>
  <si>
    <t xml:space="preserve">  Rob</t>
  </si>
  <si>
    <t>Id1821</t>
  </si>
  <si>
    <t>Id1822</t>
  </si>
  <si>
    <t xml:space="preserve">  Austin D</t>
  </si>
  <si>
    <t>Id1823</t>
  </si>
  <si>
    <t xml:space="preserve">  Brittany</t>
  </si>
  <si>
    <t>Id1824</t>
  </si>
  <si>
    <t>Id1825</t>
  </si>
  <si>
    <t xml:space="preserve">  Becky G</t>
  </si>
  <si>
    <t>Id1826</t>
  </si>
  <si>
    <t xml:space="preserve">  Virginie</t>
  </si>
  <si>
    <t>Id1827</t>
  </si>
  <si>
    <t xml:space="preserve">  Allison A</t>
  </si>
  <si>
    <t>Id1828</t>
  </si>
  <si>
    <t>Id1829</t>
  </si>
  <si>
    <t>Id1830</t>
  </si>
  <si>
    <t xml:space="preserve">  Caleb</t>
  </si>
  <si>
    <t>Id1831</t>
  </si>
  <si>
    <t>Id1832</t>
  </si>
  <si>
    <t>Id1833</t>
  </si>
  <si>
    <t xml:space="preserve">  Zachariah</t>
  </si>
  <si>
    <t>Id1834</t>
  </si>
  <si>
    <t xml:space="preserve">  Patricia A</t>
  </si>
  <si>
    <t>Id1835</t>
  </si>
  <si>
    <t>Id1836</t>
  </si>
  <si>
    <t>Id1837</t>
  </si>
  <si>
    <t xml:space="preserve">  Breno</t>
  </si>
  <si>
    <t>Id1838</t>
  </si>
  <si>
    <t xml:space="preserve">  Takaya</t>
  </si>
  <si>
    <t>Id1839</t>
  </si>
  <si>
    <t xml:space="preserve">  Thomas IV</t>
  </si>
  <si>
    <t>Id1840</t>
  </si>
  <si>
    <t xml:space="preserve">  Bradley E</t>
  </si>
  <si>
    <t>Id1841</t>
  </si>
  <si>
    <t>Id1842</t>
  </si>
  <si>
    <t xml:space="preserve">  Ruby J</t>
  </si>
  <si>
    <t>Id1843</t>
  </si>
  <si>
    <t xml:space="preserve">  Bart</t>
  </si>
  <si>
    <t>Id1844</t>
  </si>
  <si>
    <t xml:space="preserve">  Robert A</t>
  </si>
  <si>
    <t>Id1845</t>
  </si>
  <si>
    <t>Id1846</t>
  </si>
  <si>
    <t xml:space="preserve">  Yemane Adhane</t>
  </si>
  <si>
    <t>Id1847</t>
  </si>
  <si>
    <t xml:space="preserve">  Jesse A</t>
  </si>
  <si>
    <t>Id1848</t>
  </si>
  <si>
    <t xml:space="preserve">  Bird</t>
  </si>
  <si>
    <t>Id1849</t>
  </si>
  <si>
    <t xml:space="preserve">  Patrick M</t>
  </si>
  <si>
    <t>Id1850</t>
  </si>
  <si>
    <t>Id1851</t>
  </si>
  <si>
    <t>Id1852</t>
  </si>
  <si>
    <t xml:space="preserve">  Yuri</t>
  </si>
  <si>
    <t>Id1853</t>
  </si>
  <si>
    <t>Id1854</t>
  </si>
  <si>
    <t xml:space="preserve">  Debbie</t>
  </si>
  <si>
    <t>Id1855</t>
  </si>
  <si>
    <t>Id1856</t>
  </si>
  <si>
    <t>Id1857</t>
  </si>
  <si>
    <t xml:space="preserve">  Daniell L</t>
  </si>
  <si>
    <t>Id1858</t>
  </si>
  <si>
    <t xml:space="preserve">  Janne</t>
  </si>
  <si>
    <t>Id1859</t>
  </si>
  <si>
    <t>Id1860</t>
  </si>
  <si>
    <t xml:space="preserve">  Elizabeth L</t>
  </si>
  <si>
    <t>Id1861</t>
  </si>
  <si>
    <t xml:space="preserve">  Stephanie C</t>
  </si>
  <si>
    <t>Id1862</t>
  </si>
  <si>
    <t>Id1863</t>
  </si>
  <si>
    <t xml:space="preserve">  Callie</t>
  </si>
  <si>
    <t>Id1864</t>
  </si>
  <si>
    <t xml:space="preserve">  Inna</t>
  </si>
  <si>
    <t>Id1865</t>
  </si>
  <si>
    <t xml:space="preserve">  Mary K</t>
  </si>
  <si>
    <t>Id1866</t>
  </si>
  <si>
    <t xml:space="preserve">  Samuel M</t>
  </si>
  <si>
    <t>Id1867</t>
  </si>
  <si>
    <t>Id1868</t>
  </si>
  <si>
    <t xml:space="preserve">  Tom J</t>
  </si>
  <si>
    <t>Id1869</t>
  </si>
  <si>
    <t>Id1870</t>
  </si>
  <si>
    <t>Id1871</t>
  </si>
  <si>
    <t xml:space="preserve">  Dougie J</t>
  </si>
  <si>
    <t>Id1872</t>
  </si>
  <si>
    <t xml:space="preserve">  Jeremiah H</t>
  </si>
  <si>
    <t>Id1873</t>
  </si>
  <si>
    <t xml:space="preserve">  Ashley J</t>
  </si>
  <si>
    <t>Id1874</t>
  </si>
  <si>
    <t xml:space="preserve">  Turner J</t>
  </si>
  <si>
    <t>Id1875</t>
  </si>
  <si>
    <t xml:space="preserve">  Roger</t>
  </si>
  <si>
    <t>Id1876</t>
  </si>
  <si>
    <t xml:space="preserve">  Pamela</t>
  </si>
  <si>
    <t>Id1877</t>
  </si>
  <si>
    <t>Id1878</t>
  </si>
  <si>
    <t xml:space="preserve">  Katherine H</t>
  </si>
  <si>
    <t>Id1879</t>
  </si>
  <si>
    <t xml:space="preserve">  Robin</t>
  </si>
  <si>
    <t>Id1880</t>
  </si>
  <si>
    <t xml:space="preserve">  Terri</t>
  </si>
  <si>
    <t>Id1881</t>
  </si>
  <si>
    <t xml:space="preserve">  Eddie</t>
  </si>
  <si>
    <t>Id1882</t>
  </si>
  <si>
    <t>Id1883</t>
  </si>
  <si>
    <t xml:space="preserve">  Joyce</t>
  </si>
  <si>
    <t>Id1884</t>
  </si>
  <si>
    <t xml:space="preserve">  Alison W</t>
  </si>
  <si>
    <t>Id1885</t>
  </si>
  <si>
    <t xml:space="preserve">  Tammara C</t>
  </si>
  <si>
    <t>Id1886</t>
  </si>
  <si>
    <t xml:space="preserve">  Dorota</t>
  </si>
  <si>
    <t>Id1887</t>
  </si>
  <si>
    <t xml:space="preserve">  Jose Norberto Sr</t>
  </si>
  <si>
    <t>Id1888</t>
  </si>
  <si>
    <t>Id1889</t>
  </si>
  <si>
    <t xml:space="preserve">  Bryant</t>
  </si>
  <si>
    <t>Id1890</t>
  </si>
  <si>
    <t>Id1891</t>
  </si>
  <si>
    <t>Id1892</t>
  </si>
  <si>
    <t xml:space="preserve">  Eduardo</t>
  </si>
  <si>
    <t>Id1893</t>
  </si>
  <si>
    <t xml:space="preserve">  Laura M</t>
  </si>
  <si>
    <t>Id1894</t>
  </si>
  <si>
    <t>Id1895</t>
  </si>
  <si>
    <t xml:space="preserve">  Melissa D</t>
  </si>
  <si>
    <t>Id1896</t>
  </si>
  <si>
    <t xml:space="preserve">  Dan C</t>
  </si>
  <si>
    <t>Id1897</t>
  </si>
  <si>
    <t>Id1898</t>
  </si>
  <si>
    <t xml:space="preserve">  Wesley C</t>
  </si>
  <si>
    <t>Id1899</t>
  </si>
  <si>
    <t>Id1900</t>
  </si>
  <si>
    <t>Id1901</t>
  </si>
  <si>
    <t xml:space="preserve">  Christin</t>
  </si>
  <si>
    <t>Id1902</t>
  </si>
  <si>
    <t>Id1903</t>
  </si>
  <si>
    <t>Id1904</t>
  </si>
  <si>
    <t xml:space="preserve">  Margaret P</t>
  </si>
  <si>
    <t>Id1905</t>
  </si>
  <si>
    <t xml:space="preserve">  Tiffany K</t>
  </si>
  <si>
    <t>Id1906</t>
  </si>
  <si>
    <t xml:space="preserve">  David M</t>
  </si>
  <si>
    <t>Id1907</t>
  </si>
  <si>
    <t xml:space="preserve">  Christine E</t>
  </si>
  <si>
    <t>Id1908</t>
  </si>
  <si>
    <t xml:space="preserve">  Donna</t>
  </si>
  <si>
    <t>Id1909</t>
  </si>
  <si>
    <t xml:space="preserve">  Rod</t>
  </si>
  <si>
    <t>Id1910</t>
  </si>
  <si>
    <t xml:space="preserve">  Joe</t>
  </si>
  <si>
    <t>Id1911</t>
  </si>
  <si>
    <t xml:space="preserve">  Kayleigh</t>
  </si>
  <si>
    <t>Id1912</t>
  </si>
  <si>
    <t xml:space="preserve">  Lorcan A</t>
  </si>
  <si>
    <t>Id1913</t>
  </si>
  <si>
    <t xml:space="preserve">  Billy</t>
  </si>
  <si>
    <t>Id1914</t>
  </si>
  <si>
    <t xml:space="preserve">  Paul M</t>
  </si>
  <si>
    <t>Id1915</t>
  </si>
  <si>
    <t xml:space="preserve">  Brenda M</t>
  </si>
  <si>
    <t>Id1916</t>
  </si>
  <si>
    <t xml:space="preserve">  Jeff H</t>
  </si>
  <si>
    <t>Id1917</t>
  </si>
  <si>
    <t>Id1918</t>
  </si>
  <si>
    <t>Id1919</t>
  </si>
  <si>
    <t xml:space="preserve">  Bernard</t>
  </si>
  <si>
    <t>Id1920</t>
  </si>
  <si>
    <t>Id1921</t>
  </si>
  <si>
    <t xml:space="preserve">  Bryn</t>
  </si>
  <si>
    <t>Id1922</t>
  </si>
  <si>
    <t>Id1923</t>
  </si>
  <si>
    <t>Id1924</t>
  </si>
  <si>
    <t xml:space="preserve">  Jay</t>
  </si>
  <si>
    <t>Id1925</t>
  </si>
  <si>
    <t>Id1926</t>
  </si>
  <si>
    <t xml:space="preserve">  Shelley</t>
  </si>
  <si>
    <t>Id1927</t>
  </si>
  <si>
    <t xml:space="preserve">  Jekaterina</t>
  </si>
  <si>
    <t>Id1928</t>
  </si>
  <si>
    <t>Id1929</t>
  </si>
  <si>
    <t xml:space="preserve">  Pauline</t>
  </si>
  <si>
    <t>Id1930</t>
  </si>
  <si>
    <t>Id1931</t>
  </si>
  <si>
    <t xml:space="preserve">  Aleah K</t>
  </si>
  <si>
    <t>Id1932</t>
  </si>
  <si>
    <t xml:space="preserve">  Mare</t>
  </si>
  <si>
    <t>Id1933</t>
  </si>
  <si>
    <t>Id1934</t>
  </si>
  <si>
    <t>Id1935</t>
  </si>
  <si>
    <t xml:space="preserve">  Amanda R</t>
  </si>
  <si>
    <t>Id1936</t>
  </si>
  <si>
    <t xml:space="preserve">  Murray W</t>
  </si>
  <si>
    <t>Id1937</t>
  </si>
  <si>
    <t xml:space="preserve">  Meghan P</t>
  </si>
  <si>
    <t>Id1938</t>
  </si>
  <si>
    <t>Id1939</t>
  </si>
  <si>
    <t xml:space="preserve">  Seth</t>
  </si>
  <si>
    <t>Id1940</t>
  </si>
  <si>
    <t>Id1941</t>
  </si>
  <si>
    <t xml:space="preserve">  Russell M</t>
  </si>
  <si>
    <t>Id1942</t>
  </si>
  <si>
    <t xml:space="preserve">  Martin</t>
  </si>
  <si>
    <t>Id1943</t>
  </si>
  <si>
    <t>Id1944</t>
  </si>
  <si>
    <t xml:space="preserve">  Miles</t>
  </si>
  <si>
    <t>Id1945</t>
  </si>
  <si>
    <t>Id1946</t>
  </si>
  <si>
    <t>Id1947</t>
  </si>
  <si>
    <t xml:space="preserve">  Brock J</t>
  </si>
  <si>
    <t>Id1948</t>
  </si>
  <si>
    <t xml:space="preserve">  Stephen F</t>
  </si>
  <si>
    <t>Id1949</t>
  </si>
  <si>
    <t xml:space="preserve">  Missy</t>
  </si>
  <si>
    <t>Id1950</t>
  </si>
  <si>
    <t>Id1951</t>
  </si>
  <si>
    <t xml:space="preserve">  Lauren M</t>
  </si>
  <si>
    <t>Id1952</t>
  </si>
  <si>
    <t xml:space="preserve">  Apolo U</t>
  </si>
  <si>
    <t>Id1953</t>
  </si>
  <si>
    <t xml:space="preserve">  Alfons</t>
  </si>
  <si>
    <t>Id1954</t>
  </si>
  <si>
    <t xml:space="preserve">  Amber</t>
  </si>
  <si>
    <t>Id1955</t>
  </si>
  <si>
    <t xml:space="preserve">  Leah C</t>
  </si>
  <si>
    <t>Id1956</t>
  </si>
  <si>
    <t xml:space="preserve">  Lilia</t>
  </si>
  <si>
    <t>Id1957</t>
  </si>
  <si>
    <t xml:space="preserve">  Danny</t>
  </si>
  <si>
    <t>Id1958</t>
  </si>
  <si>
    <t>Id1959</t>
  </si>
  <si>
    <t>Id1960</t>
  </si>
  <si>
    <t>Id1961</t>
  </si>
  <si>
    <t xml:space="preserve">  Satomi</t>
  </si>
  <si>
    <t>Id1962</t>
  </si>
  <si>
    <t>Id1963</t>
  </si>
  <si>
    <t xml:space="preserve">  Peter T II</t>
  </si>
  <si>
    <t>Id1964</t>
  </si>
  <si>
    <t xml:space="preserve">  Manuel</t>
  </si>
  <si>
    <t>Id1965</t>
  </si>
  <si>
    <t xml:space="preserve">  Kindsey P</t>
  </si>
  <si>
    <t>Id1966</t>
  </si>
  <si>
    <t xml:space="preserve">  Thomas G</t>
  </si>
  <si>
    <t>Id1967</t>
  </si>
  <si>
    <t xml:space="preserve">  Kyle S</t>
  </si>
  <si>
    <t>Id1968</t>
  </si>
  <si>
    <t xml:space="preserve">  Alexander J</t>
  </si>
  <si>
    <t>Id1969</t>
  </si>
  <si>
    <t xml:space="preserve">  Dustin L</t>
  </si>
  <si>
    <t>Id1970</t>
  </si>
  <si>
    <t xml:space="preserve">  Chloe</t>
  </si>
  <si>
    <t>Id1971</t>
  </si>
  <si>
    <t xml:space="preserve">  Cailtlin</t>
  </si>
  <si>
    <t>Id1972</t>
  </si>
  <si>
    <t>Id1973</t>
  </si>
  <si>
    <t xml:space="preserve">  Chuy</t>
  </si>
  <si>
    <t>Id1974</t>
  </si>
  <si>
    <t xml:space="preserve">  Laurie B</t>
  </si>
  <si>
    <t>Id1975</t>
  </si>
  <si>
    <t xml:space="preserve">  Rachel B</t>
  </si>
  <si>
    <t>Id1976</t>
  </si>
  <si>
    <t xml:space="preserve">  Liza</t>
  </si>
  <si>
    <t>Id1977</t>
  </si>
  <si>
    <t>Id1978</t>
  </si>
  <si>
    <t xml:space="preserve">  Lindsay E</t>
  </si>
  <si>
    <t>Id1979</t>
  </si>
  <si>
    <t xml:space="preserve">  Kathleen M</t>
  </si>
  <si>
    <t>Id1980</t>
  </si>
  <si>
    <t xml:space="preserve">  Aya</t>
  </si>
  <si>
    <t>Id1981</t>
  </si>
  <si>
    <t xml:space="preserve">  Carolyn R</t>
  </si>
  <si>
    <t>Id1982</t>
  </si>
  <si>
    <t xml:space="preserve">  Bethany</t>
  </si>
  <si>
    <t>Id1983</t>
  </si>
  <si>
    <t xml:space="preserve">  Holly A</t>
  </si>
  <si>
    <t>Id1984</t>
  </si>
  <si>
    <t xml:space="preserve">  Ping</t>
  </si>
  <si>
    <t>Id1985</t>
  </si>
  <si>
    <t>Id1986</t>
  </si>
  <si>
    <t>Id1987</t>
  </si>
  <si>
    <t>Id1988</t>
  </si>
  <si>
    <t xml:space="preserve">  Emmett</t>
  </si>
  <si>
    <t>Id1989</t>
  </si>
  <si>
    <t>Id1990</t>
  </si>
  <si>
    <t xml:space="preserve">  Christopher L</t>
  </si>
  <si>
    <t>Id1991</t>
  </si>
  <si>
    <t>Id1992</t>
  </si>
  <si>
    <t xml:space="preserve">  Christopher W</t>
  </si>
  <si>
    <t>Id1993</t>
  </si>
  <si>
    <t xml:space="preserve">  Norman H</t>
  </si>
  <si>
    <t>Id1994</t>
  </si>
  <si>
    <t>Id1995</t>
  </si>
  <si>
    <t xml:space="preserve">  Tatyana K</t>
  </si>
  <si>
    <t>Id1996</t>
  </si>
  <si>
    <t xml:space="preserve">  Chrissy</t>
  </si>
  <si>
    <t>Id1997</t>
  </si>
  <si>
    <t>Id1998</t>
  </si>
  <si>
    <t xml:space="preserve">  Halle</t>
  </si>
  <si>
    <t>Id1999</t>
  </si>
  <si>
    <t>Id2000</t>
  </si>
  <si>
    <t xml:space="preserve">  Tara D</t>
  </si>
  <si>
    <t>Id2001</t>
  </si>
  <si>
    <t xml:space="preserve">  Rasim M</t>
  </si>
  <si>
    <t>Id2002</t>
  </si>
  <si>
    <t xml:space="preserve">  Dina</t>
  </si>
  <si>
    <t>Id2003</t>
  </si>
  <si>
    <t>Id2004</t>
  </si>
  <si>
    <t xml:space="preserve">  Caitrin</t>
  </si>
  <si>
    <t>Id2005</t>
  </si>
  <si>
    <t xml:space="preserve">  Adriana S</t>
  </si>
  <si>
    <t>Id2006</t>
  </si>
  <si>
    <t>Id2007</t>
  </si>
  <si>
    <t xml:space="preserve">  Kristen M</t>
  </si>
  <si>
    <t>Id2008</t>
  </si>
  <si>
    <t xml:space="preserve">  Alix</t>
  </si>
  <si>
    <t>Id2009</t>
  </si>
  <si>
    <t xml:space="preserve">  Kakushin</t>
  </si>
  <si>
    <t>Id2010</t>
  </si>
  <si>
    <t>Id2011</t>
  </si>
  <si>
    <t>Id2012</t>
  </si>
  <si>
    <t>Id2013</t>
  </si>
  <si>
    <t xml:space="preserve">  Amanda C</t>
  </si>
  <si>
    <t>Id2014</t>
  </si>
  <si>
    <t xml:space="preserve">  Valur</t>
  </si>
  <si>
    <t>Id2015</t>
  </si>
  <si>
    <t xml:space="preserve">  Erica J</t>
  </si>
  <si>
    <t>Id2016</t>
  </si>
  <si>
    <t>Id2017</t>
  </si>
  <si>
    <t xml:space="preserve">  Lissa</t>
  </si>
  <si>
    <t>Id2018</t>
  </si>
  <si>
    <t>Id2019</t>
  </si>
  <si>
    <t xml:space="preserve">  Alyson</t>
  </si>
  <si>
    <t>Id2020</t>
  </si>
  <si>
    <t xml:space="preserve">  Chance B</t>
  </si>
  <si>
    <t>Id2021</t>
  </si>
  <si>
    <t>Id2022</t>
  </si>
  <si>
    <t xml:space="preserve">  Therese</t>
  </si>
  <si>
    <t>Id2023</t>
  </si>
  <si>
    <t xml:space="preserve">  Beau</t>
  </si>
  <si>
    <t>Id2024</t>
  </si>
  <si>
    <t xml:space="preserve">  Kelsey M</t>
  </si>
  <si>
    <t>Id2025</t>
  </si>
  <si>
    <t xml:space="preserve">  Gretchen</t>
  </si>
  <si>
    <t>Id2026</t>
  </si>
  <si>
    <t xml:space="preserve">  Nicholas E</t>
  </si>
  <si>
    <t>Id2027</t>
  </si>
  <si>
    <t xml:space="preserve">  Deborah</t>
  </si>
  <si>
    <t>Id2028</t>
  </si>
  <si>
    <t xml:space="preserve">  Chuck W</t>
  </si>
  <si>
    <t>Id2029</t>
  </si>
  <si>
    <t>Id2030</t>
  </si>
  <si>
    <t xml:space="preserve">  Amany</t>
  </si>
  <si>
    <t>Id2031</t>
  </si>
  <si>
    <t xml:space="preserve">  Kipling</t>
  </si>
  <si>
    <t>Id2032</t>
  </si>
  <si>
    <t xml:space="preserve">  Duncan</t>
  </si>
  <si>
    <t>Id2033</t>
  </si>
  <si>
    <t xml:space="preserve">  Louis C</t>
  </si>
  <si>
    <t>Id2034</t>
  </si>
  <si>
    <t>Id2035</t>
  </si>
  <si>
    <t xml:space="preserve">  Ildiko M</t>
  </si>
  <si>
    <t>Id2036</t>
  </si>
  <si>
    <t xml:space="preserve">  Melinda E</t>
  </si>
  <si>
    <t>Id2037</t>
  </si>
  <si>
    <t>Id2038</t>
  </si>
  <si>
    <t>Id2039</t>
  </si>
  <si>
    <t>Id2040</t>
  </si>
  <si>
    <t xml:space="preserve">  Emily G</t>
  </si>
  <si>
    <t>Id2041</t>
  </si>
  <si>
    <t>Id2042</t>
  </si>
  <si>
    <t xml:space="preserve">  Danilo</t>
  </si>
  <si>
    <t>Id2043</t>
  </si>
  <si>
    <t xml:space="preserve">  Mikko</t>
  </si>
  <si>
    <t>Id2044</t>
  </si>
  <si>
    <t xml:space="preserve">  Paula C</t>
  </si>
  <si>
    <t>Id2045</t>
  </si>
  <si>
    <t xml:space="preserve">  Kirsten N</t>
  </si>
  <si>
    <t>Id2046</t>
  </si>
  <si>
    <t xml:space="preserve">  Christy</t>
  </si>
  <si>
    <t>Id2047</t>
  </si>
  <si>
    <t>Id2048</t>
  </si>
  <si>
    <t xml:space="preserve">  Jingjing</t>
  </si>
  <si>
    <t>Id2049</t>
  </si>
  <si>
    <t xml:space="preserve">  Morgan</t>
  </si>
  <si>
    <t>Id2050</t>
  </si>
  <si>
    <t>Id2051</t>
  </si>
  <si>
    <t xml:space="preserve">  Frankline</t>
  </si>
  <si>
    <t>Id2052</t>
  </si>
  <si>
    <t xml:space="preserve">  Laura T</t>
  </si>
  <si>
    <t>Id2053</t>
  </si>
  <si>
    <t xml:space="preserve">  Natalia</t>
  </si>
  <si>
    <t>Id2054</t>
  </si>
  <si>
    <t>Id2055</t>
  </si>
  <si>
    <t xml:space="preserve">  Brooke</t>
  </si>
  <si>
    <t>Id2056</t>
  </si>
  <si>
    <t xml:space="preserve">  Jeremy M</t>
  </si>
  <si>
    <t>Id2057</t>
  </si>
  <si>
    <t xml:space="preserve">  Megan L</t>
  </si>
  <si>
    <t>Id2058</t>
  </si>
  <si>
    <t>Id2059</t>
  </si>
  <si>
    <t xml:space="preserve">  Marny</t>
  </si>
  <si>
    <t>Id2060</t>
  </si>
  <si>
    <t>Id2061</t>
  </si>
  <si>
    <t xml:space="preserve">  Benjamin L</t>
  </si>
  <si>
    <t>Id2062</t>
  </si>
  <si>
    <t xml:space="preserve">  Rob G</t>
  </si>
  <si>
    <t>Id2063</t>
  </si>
  <si>
    <t xml:space="preserve">  Stefanie A</t>
  </si>
  <si>
    <t>Id2064</t>
  </si>
  <si>
    <t>Id2065</t>
  </si>
  <si>
    <t xml:space="preserve">  Caroline F</t>
  </si>
  <si>
    <t>Id2066</t>
  </si>
  <si>
    <t xml:space="preserve">  Julia J</t>
  </si>
  <si>
    <t>Id2067</t>
  </si>
  <si>
    <t>Id2068</t>
  </si>
  <si>
    <t xml:space="preserve">  Bernat</t>
  </si>
  <si>
    <t>Id2069</t>
  </si>
  <si>
    <t xml:space="preserve">  Hicham</t>
  </si>
  <si>
    <t>Id2070</t>
  </si>
  <si>
    <t>Id2071</t>
  </si>
  <si>
    <t>Id2072</t>
  </si>
  <si>
    <t xml:space="preserve">  Elisabetta</t>
  </si>
  <si>
    <t>Id2073</t>
  </si>
  <si>
    <t xml:space="preserve">  Trevor N</t>
  </si>
  <si>
    <t>Id2074</t>
  </si>
  <si>
    <t xml:space="preserve">  Nancy</t>
  </si>
  <si>
    <t>Id2075</t>
  </si>
  <si>
    <t xml:space="preserve">  Allison R</t>
  </si>
  <si>
    <t>Id2076</t>
  </si>
  <si>
    <t>Id2077</t>
  </si>
  <si>
    <t>Id2078</t>
  </si>
  <si>
    <t>Id2079</t>
  </si>
  <si>
    <t>Id2080</t>
  </si>
  <si>
    <t xml:space="preserve">  Janae N</t>
  </si>
  <si>
    <t>Id2081</t>
  </si>
  <si>
    <t>Id2082</t>
  </si>
  <si>
    <t>Id2083</t>
  </si>
  <si>
    <t xml:space="preserve">  Nicole F</t>
  </si>
  <si>
    <t>Id2084</t>
  </si>
  <si>
    <t xml:space="preserve">  Krista L</t>
  </si>
  <si>
    <t>Id2085</t>
  </si>
  <si>
    <t xml:space="preserve">  Denise</t>
  </si>
  <si>
    <t>Id2086</t>
  </si>
  <si>
    <t xml:space="preserve">  Ariel</t>
  </si>
  <si>
    <t>Id2087</t>
  </si>
  <si>
    <t>Id2088</t>
  </si>
  <si>
    <t xml:space="preserve">  Rosalie</t>
  </si>
  <si>
    <t>Id2089</t>
  </si>
  <si>
    <t>Id2090</t>
  </si>
  <si>
    <t xml:space="preserve">  Vitaliy</t>
  </si>
  <si>
    <t>Id2091</t>
  </si>
  <si>
    <t xml:space="preserve">  Benjamin W</t>
  </si>
  <si>
    <t>Id2092</t>
  </si>
  <si>
    <t>Id2093</t>
  </si>
  <si>
    <t>Id2094</t>
  </si>
  <si>
    <t>Id2095</t>
  </si>
  <si>
    <t xml:space="preserve">  Massimiliano</t>
  </si>
  <si>
    <t>Id2096</t>
  </si>
  <si>
    <t>Id2097</t>
  </si>
  <si>
    <t xml:space="preserve">  Kiyokatsu</t>
  </si>
  <si>
    <t>Id2098</t>
  </si>
  <si>
    <t>Id2099</t>
  </si>
  <si>
    <t>Id2100</t>
  </si>
  <si>
    <t xml:space="preserve">  Julia M</t>
  </si>
  <si>
    <t>Id2101</t>
  </si>
  <si>
    <t xml:space="preserve">  Rhea</t>
  </si>
  <si>
    <t>Id2102</t>
  </si>
  <si>
    <t>Id2103</t>
  </si>
  <si>
    <t xml:space="preserve">  Shamus M</t>
  </si>
  <si>
    <t>Id2104</t>
  </si>
  <si>
    <t>Id2105</t>
  </si>
  <si>
    <t xml:space="preserve">  Mary Beth</t>
  </si>
  <si>
    <t>Id2106</t>
  </si>
  <si>
    <t xml:space="preserve">  Erin</t>
  </si>
  <si>
    <t>Id2107</t>
  </si>
  <si>
    <t xml:space="preserve">  Hallie</t>
  </si>
  <si>
    <t>Id2108</t>
  </si>
  <si>
    <t xml:space="preserve">  Paige P</t>
  </si>
  <si>
    <t>Id2109</t>
  </si>
  <si>
    <t xml:space="preserve">  Ji</t>
  </si>
  <si>
    <t>Id2110</t>
  </si>
  <si>
    <t xml:space="preserve">  Carissa A</t>
  </si>
  <si>
    <t>Id2111</t>
  </si>
  <si>
    <t xml:space="preserve">  Mona</t>
  </si>
  <si>
    <t>Id2112</t>
  </si>
  <si>
    <t xml:space="preserve">  Kristin R</t>
  </si>
  <si>
    <t>Id2113</t>
  </si>
  <si>
    <t>Id2114</t>
  </si>
  <si>
    <t>Id2115</t>
  </si>
  <si>
    <t>Id2116</t>
  </si>
  <si>
    <t xml:space="preserve">  Hilary K</t>
  </si>
  <si>
    <t>Id2117</t>
  </si>
  <si>
    <t xml:space="preserve">  Dominique</t>
  </si>
  <si>
    <t>Id2118</t>
  </si>
  <si>
    <t xml:space="preserve">  Carlos I</t>
  </si>
  <si>
    <t>Id2119</t>
  </si>
  <si>
    <t>Id2120</t>
  </si>
  <si>
    <t>Id2121</t>
  </si>
  <si>
    <t xml:space="preserve">  Sarah S</t>
  </si>
  <si>
    <t>Id2122</t>
  </si>
  <si>
    <t xml:space="preserve">  Shauna R</t>
  </si>
  <si>
    <t>Id2123</t>
  </si>
  <si>
    <t xml:space="preserve">  Lindsay J</t>
  </si>
  <si>
    <t>Id2124</t>
  </si>
  <si>
    <t xml:space="preserve">  Danya A</t>
  </si>
  <si>
    <t>Id2125</t>
  </si>
  <si>
    <t xml:space="preserve">  Lorraine</t>
  </si>
  <si>
    <t>Id2126</t>
  </si>
  <si>
    <t>Id2127</t>
  </si>
  <si>
    <t xml:space="preserve">  Jesus Sr</t>
  </si>
  <si>
    <t>Id2128</t>
  </si>
  <si>
    <t>Id2129</t>
  </si>
  <si>
    <t xml:space="preserve">  Catherine C</t>
  </si>
  <si>
    <t>Id2130</t>
  </si>
  <si>
    <t>Id2131</t>
  </si>
  <si>
    <t xml:space="preserve">  Evan</t>
  </si>
  <si>
    <t>Id2132</t>
  </si>
  <si>
    <t xml:space="preserve">  Nathan J</t>
  </si>
  <si>
    <t>Id2133</t>
  </si>
  <si>
    <t>Id2134</t>
  </si>
  <si>
    <t>Id2135</t>
  </si>
  <si>
    <t xml:space="preserve">  Marshall</t>
  </si>
  <si>
    <t>Id2136</t>
  </si>
  <si>
    <t xml:space="preserve">  Lavar</t>
  </si>
  <si>
    <t>Id2137</t>
  </si>
  <si>
    <t xml:space="preserve">  Charlie T</t>
  </si>
  <si>
    <t>Id2138</t>
  </si>
  <si>
    <t>Id2139</t>
  </si>
  <si>
    <t xml:space="preserve">  Arthur</t>
  </si>
  <si>
    <t>Id2140</t>
  </si>
  <si>
    <t>Id2141</t>
  </si>
  <si>
    <t>Id2142</t>
  </si>
  <si>
    <t xml:space="preserve">  Tammy</t>
  </si>
  <si>
    <t>Id2143</t>
  </si>
  <si>
    <t xml:space="preserve">  Lena</t>
  </si>
  <si>
    <t>Id2144</t>
  </si>
  <si>
    <t xml:space="preserve">  Valentina</t>
  </si>
  <si>
    <t>Id2145</t>
  </si>
  <si>
    <t xml:space="preserve">  Russell N</t>
  </si>
  <si>
    <t>Id2146</t>
  </si>
  <si>
    <t xml:space="preserve">  Scott R</t>
  </si>
  <si>
    <t>Id2147</t>
  </si>
  <si>
    <t xml:space="preserve">  Jose Francisco Sr</t>
  </si>
  <si>
    <t>Id2148</t>
  </si>
  <si>
    <t xml:space="preserve">  Paul J</t>
  </si>
  <si>
    <t>Id2149</t>
  </si>
  <si>
    <t>Id2150</t>
  </si>
  <si>
    <t xml:space="preserve">  Edward J</t>
  </si>
  <si>
    <t>Id2151</t>
  </si>
  <si>
    <t xml:space="preserve">  Patrick A</t>
  </si>
  <si>
    <t>Id2152</t>
  </si>
  <si>
    <t xml:space="preserve">  Geraint H</t>
  </si>
  <si>
    <t>Id2153</t>
  </si>
  <si>
    <t xml:space="preserve">  Dj</t>
  </si>
  <si>
    <t>Id2154</t>
  </si>
  <si>
    <t xml:space="preserve">  Zachary A</t>
  </si>
  <si>
    <t>Id2155</t>
  </si>
  <si>
    <t xml:space="preserve">  Brian W</t>
  </si>
  <si>
    <t>Id2156</t>
  </si>
  <si>
    <t>Id2157</t>
  </si>
  <si>
    <t>Id2158</t>
  </si>
  <si>
    <t xml:space="preserve">  Ellen L</t>
  </si>
  <si>
    <t>Id2159</t>
  </si>
  <si>
    <t>Id2160</t>
  </si>
  <si>
    <t xml:space="preserve">  Abigail R</t>
  </si>
  <si>
    <t>Id2161</t>
  </si>
  <si>
    <t>Id2162</t>
  </si>
  <si>
    <t>Id2163</t>
  </si>
  <si>
    <t xml:space="preserve">  Grace H</t>
  </si>
  <si>
    <t>Id2164</t>
  </si>
  <si>
    <t xml:space="preserve">  Caitie J</t>
  </si>
  <si>
    <t>Id2165</t>
  </si>
  <si>
    <t>Id2166</t>
  </si>
  <si>
    <t xml:space="preserve">  Ian T</t>
  </si>
  <si>
    <t>Id2167</t>
  </si>
  <si>
    <t xml:space="preserve">  Tadese</t>
  </si>
  <si>
    <t>Id2168</t>
  </si>
  <si>
    <t>Id2169</t>
  </si>
  <si>
    <t xml:space="preserve">  Dathan</t>
  </si>
  <si>
    <t>Id2170</t>
  </si>
  <si>
    <t>Id2171</t>
  </si>
  <si>
    <t>Id2172</t>
  </si>
  <si>
    <t>Id2173</t>
  </si>
  <si>
    <t xml:space="preserve">  Aaron R</t>
  </si>
  <si>
    <t>Id2174</t>
  </si>
  <si>
    <t xml:space="preserve">  Caitlin H</t>
  </si>
  <si>
    <t>Id2175</t>
  </si>
  <si>
    <t xml:space="preserve">  Harald E</t>
  </si>
  <si>
    <t>Id2176</t>
  </si>
  <si>
    <t xml:space="preserve">  Siobhan A</t>
  </si>
  <si>
    <t>Id2177</t>
  </si>
  <si>
    <t xml:space="preserve">  Andrea J</t>
  </si>
  <si>
    <t>Id2178</t>
  </si>
  <si>
    <t>Id2179</t>
  </si>
  <si>
    <t xml:space="preserve">  Rachel A</t>
  </si>
  <si>
    <t>Id2180</t>
  </si>
  <si>
    <t>Id2181</t>
  </si>
  <si>
    <t xml:space="preserve">  Kiersten</t>
  </si>
  <si>
    <t>Id2182</t>
  </si>
  <si>
    <t>Id2183</t>
  </si>
  <si>
    <t>Id2184</t>
  </si>
  <si>
    <t xml:space="preserve">  Lelisa</t>
  </si>
  <si>
    <t>Id2185</t>
  </si>
  <si>
    <t>Id2186</t>
  </si>
  <si>
    <t xml:space="preserve">  Chris C</t>
  </si>
  <si>
    <t>Id2187</t>
  </si>
  <si>
    <t>Id2188</t>
  </si>
  <si>
    <t>Id2189</t>
  </si>
  <si>
    <t xml:space="preserve">  Erik C</t>
  </si>
  <si>
    <t>Id2190</t>
  </si>
  <si>
    <t xml:space="preserve">  Shawn C</t>
  </si>
  <si>
    <t>Id2191</t>
  </si>
  <si>
    <t xml:space="preserve">  Vajin L</t>
  </si>
  <si>
    <t>Id2192</t>
  </si>
  <si>
    <t xml:space="preserve">  John K</t>
  </si>
  <si>
    <t>Id2193</t>
  </si>
  <si>
    <t>Id2194</t>
  </si>
  <si>
    <t xml:space="preserve">  Kirby W</t>
  </si>
  <si>
    <t>Id2195</t>
  </si>
  <si>
    <t xml:space="preserve">  J A</t>
  </si>
  <si>
    <t>Id2196</t>
  </si>
  <si>
    <t xml:space="preserve">  Dustin G</t>
  </si>
  <si>
    <t>Id2197</t>
  </si>
  <si>
    <t xml:space="preserve">  Anthony G</t>
  </si>
  <si>
    <t>Id2198</t>
  </si>
  <si>
    <t>Id2199</t>
  </si>
  <si>
    <t xml:space="preserve">  Eric N</t>
  </si>
  <si>
    <t>Id2200</t>
  </si>
  <si>
    <t xml:space="preserve">  Connor</t>
  </si>
  <si>
    <t>Id2201</t>
  </si>
  <si>
    <t xml:space="preserve">  Patrick H</t>
  </si>
  <si>
    <t>Id2202</t>
  </si>
  <si>
    <t>Id2203</t>
  </si>
  <si>
    <t xml:space="preserve">  Deborah L</t>
  </si>
  <si>
    <t>Id2204</t>
  </si>
  <si>
    <t>Id2205</t>
  </si>
  <si>
    <t xml:space="preserve">  Elleree</t>
  </si>
  <si>
    <t>Id2206</t>
  </si>
  <si>
    <t xml:space="preserve">  Brandon J</t>
  </si>
  <si>
    <t>Id2207</t>
  </si>
  <si>
    <t>Id2208</t>
  </si>
  <si>
    <t xml:space="preserve">  Nina Wavik Sr</t>
  </si>
  <si>
    <t>Id2209</t>
  </si>
  <si>
    <t xml:space="preserve">  Dani</t>
  </si>
  <si>
    <t>Id2210</t>
  </si>
  <si>
    <t>Id2211</t>
  </si>
  <si>
    <t>Id2212</t>
  </si>
  <si>
    <t>Id2213</t>
  </si>
  <si>
    <t>Id2214</t>
  </si>
  <si>
    <t xml:space="preserve">  Kathryn M</t>
  </si>
  <si>
    <t>Id2215</t>
  </si>
  <si>
    <t>Id2216</t>
  </si>
  <si>
    <t xml:space="preserve">  Trent A</t>
  </si>
  <si>
    <t>Id2217</t>
  </si>
  <si>
    <t xml:space="preserve">  Jennifer E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</si>
  <si>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</si>
  <si>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</si>
  <si>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</si>
  <si>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</si>
  <si>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</si>
  <si>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</si>
  <si>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</si>
  <si>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</si>
  <si>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 xml:space="preserve">  Pat</t>
  </si>
  <si>
    <t>Id2226</t>
  </si>
  <si>
    <t>Id2227</t>
  </si>
  <si>
    <t>Id2228</t>
  </si>
  <si>
    <t xml:space="preserve">  Rebecca M</t>
  </si>
  <si>
    <t>Id2229</t>
  </si>
  <si>
    <t xml:space="preserve">  Ruth</t>
  </si>
  <si>
    <t>Id2230</t>
  </si>
  <si>
    <t xml:space="preserve">  Gregory S</t>
  </si>
  <si>
    <t>Id2231</t>
  </si>
  <si>
    <t xml:space="preserve">  Alexandra S</t>
  </si>
  <si>
    <t>Id2232</t>
  </si>
  <si>
    <t xml:space="preserve">  Hillary</t>
  </si>
  <si>
    <t>Id2233</t>
  </si>
  <si>
    <t xml:space="preserve">  Amy K</t>
  </si>
  <si>
    <t>Id2234</t>
  </si>
  <si>
    <t>Id2235</t>
  </si>
  <si>
    <t>Id2236</t>
  </si>
  <si>
    <t xml:space="preserve">  Maaikel</t>
  </si>
  <si>
    <t>Id2237</t>
  </si>
  <si>
    <t>Id2238</t>
  </si>
  <si>
    <t xml:space="preserve">  Christopher S</t>
  </si>
  <si>
    <t>Id2239</t>
  </si>
  <si>
    <t>Id2240</t>
  </si>
  <si>
    <t xml:space="preserve">  Lyndsy</t>
  </si>
  <si>
    <t>Id2241</t>
  </si>
  <si>
    <t>Id2242</t>
  </si>
  <si>
    <t xml:space="preserve">  Anna</t>
  </si>
  <si>
    <t>Id2243</t>
  </si>
  <si>
    <t>Id2244</t>
  </si>
  <si>
    <t>Id2245</t>
  </si>
  <si>
    <t>Id2246</t>
  </si>
  <si>
    <t>Id2247</t>
  </si>
  <si>
    <t>Id2248</t>
  </si>
  <si>
    <t xml:space="preserve">  Eric S</t>
  </si>
  <si>
    <t>Id2249</t>
  </si>
  <si>
    <t>Id2250</t>
  </si>
  <si>
    <t>Id2251</t>
  </si>
  <si>
    <t>Id2252</t>
  </si>
  <si>
    <t>Id2253</t>
  </si>
  <si>
    <t xml:space="preserve">  Sonja</t>
  </si>
  <si>
    <t>Id2254</t>
  </si>
  <si>
    <t>Id2255</t>
  </si>
  <si>
    <t xml:space="preserve">  Martha L</t>
  </si>
  <si>
    <t>Id2256</t>
  </si>
  <si>
    <t>Id2257</t>
  </si>
  <si>
    <t xml:space="preserve">  Cliff</t>
  </si>
  <si>
    <t>Id2258</t>
  </si>
  <si>
    <t xml:space="preserve">  Blue</t>
  </si>
  <si>
    <t>Id2259</t>
  </si>
  <si>
    <t xml:space="preserve">  Jeffrey M</t>
  </si>
  <si>
    <t>Id2260</t>
  </si>
  <si>
    <t>Id2261</t>
  </si>
  <si>
    <t>Id2262</t>
  </si>
  <si>
    <t>Id2263</t>
  </si>
  <si>
    <t>Id2264</t>
  </si>
  <si>
    <t xml:space="preserve">  Mohd Syahidan</t>
  </si>
  <si>
    <t>Id2265</t>
  </si>
  <si>
    <t>Id2266</t>
  </si>
  <si>
    <t>Id2267</t>
  </si>
  <si>
    <t>Id2268</t>
  </si>
  <si>
    <t xml:space="preserve">  Christi A</t>
  </si>
  <si>
    <t>Id2269</t>
  </si>
  <si>
    <t xml:space="preserve">  Sandra K</t>
  </si>
  <si>
    <t>Id2270</t>
  </si>
  <si>
    <t>Id2271</t>
  </si>
  <si>
    <t xml:space="preserve">  Jerome</t>
  </si>
  <si>
    <t>Id2272</t>
  </si>
  <si>
    <t xml:space="preserve">  Julia R</t>
  </si>
  <si>
    <t>Id2273</t>
  </si>
  <si>
    <t xml:space="preserve">  Sean Henry</t>
  </si>
  <si>
    <t>Id2274</t>
  </si>
  <si>
    <t>Id2275</t>
  </si>
  <si>
    <t>Id2276</t>
  </si>
  <si>
    <t>Id2277</t>
  </si>
  <si>
    <t xml:space="preserve">  Abby L</t>
  </si>
  <si>
    <t>Id2278</t>
  </si>
  <si>
    <t>Id2279</t>
  </si>
  <si>
    <t xml:space="preserve">  Ali</t>
  </si>
  <si>
    <t>Id2280</t>
  </si>
  <si>
    <t>Id2281</t>
  </si>
  <si>
    <t xml:space="preserve">  Pierre</t>
  </si>
  <si>
    <t>Id2282</t>
  </si>
  <si>
    <t>Id2283</t>
  </si>
  <si>
    <t>Id2284</t>
  </si>
  <si>
    <t>Id2285</t>
  </si>
  <si>
    <t xml:space="preserve">  Alvaro Sr</t>
  </si>
  <si>
    <t>Id2286</t>
  </si>
  <si>
    <t>Id2287</t>
  </si>
  <si>
    <t xml:space="preserve">  Mark P</t>
  </si>
  <si>
    <t>Id2288</t>
  </si>
  <si>
    <t>Id2289</t>
  </si>
  <si>
    <t xml:space="preserve">  Mario Jr</t>
  </si>
  <si>
    <t>Id2290</t>
  </si>
  <si>
    <t xml:space="preserve">  Lusapho</t>
  </si>
  <si>
    <t>Id2291</t>
  </si>
  <si>
    <t>Id2292</t>
  </si>
  <si>
    <t xml:space="preserve">  Alan F</t>
  </si>
  <si>
    <t>Id2293</t>
  </si>
  <si>
    <t>Id2294</t>
  </si>
  <si>
    <t>Id2295</t>
  </si>
  <si>
    <t>Id2296</t>
  </si>
  <si>
    <t xml:space="preserve">  Jacob J</t>
  </si>
  <si>
    <t>Id2297</t>
  </si>
  <si>
    <t xml:space="preserve">  Jose Tomas</t>
  </si>
  <si>
    <t>Id2298</t>
  </si>
  <si>
    <t xml:space="preserve">  Mary Evan</t>
  </si>
  <si>
    <t>Id2299</t>
  </si>
  <si>
    <t xml:space="preserve">  Justin K</t>
  </si>
  <si>
    <t>Id2300</t>
  </si>
  <si>
    <t>Id2301</t>
  </si>
  <si>
    <t xml:space="preserve">  Roman</t>
  </si>
  <si>
    <t>Id2302</t>
  </si>
  <si>
    <t>Id2303</t>
  </si>
  <si>
    <t xml:space="preserve">  Evelyn L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</si>
  <si>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</si>
  <si>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</si>
  <si>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</si>
  <si>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</si>
  <si>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</si>
  <si>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</si>
  <si>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</si>
  <si>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</si>
  <si>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</si>
  <si>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</si>
  <si>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</si>
  <si>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</si>
  <si>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 xml:space="preserve">  Flannery</t>
  </si>
  <si>
    <t>Id2316</t>
  </si>
  <si>
    <t xml:space="preserve">  John T</t>
  </si>
  <si>
    <t>Id2317</t>
  </si>
  <si>
    <t>Id2318</t>
  </si>
  <si>
    <t xml:space="preserve">  Candice M</t>
  </si>
  <si>
    <t>Id2319</t>
  </si>
  <si>
    <t xml:space="preserve">  Theodore A</t>
  </si>
  <si>
    <t>Id2320</t>
  </si>
  <si>
    <t xml:space="preserve">  Lindy</t>
  </si>
  <si>
    <t>Id2321</t>
  </si>
  <si>
    <t>Id2322</t>
  </si>
  <si>
    <t xml:space="preserve">  Holly</t>
  </si>
  <si>
    <t>Id2323</t>
  </si>
  <si>
    <t>Id2324</t>
  </si>
  <si>
    <t xml:space="preserve">  Meghan K</t>
  </si>
  <si>
    <t>Id2325</t>
  </si>
  <si>
    <t xml:space="preserve">  Fred</t>
  </si>
  <si>
    <t>Id2326</t>
  </si>
  <si>
    <t xml:space="preserve">  Sebastian</t>
  </si>
  <si>
    <t>Id2327</t>
  </si>
  <si>
    <t>Id2328</t>
  </si>
  <si>
    <t>Id2329</t>
  </si>
  <si>
    <t xml:space="preserve">  Susan E</t>
  </si>
  <si>
    <t>Id2330</t>
  </si>
  <si>
    <t xml:space="preserve">  Katy</t>
  </si>
  <si>
    <t>Id2331</t>
  </si>
  <si>
    <t>Id2332</t>
  </si>
  <si>
    <t xml:space="preserve">  Juan D</t>
  </si>
  <si>
    <t>Id2333</t>
  </si>
  <si>
    <t>Id2334</t>
  </si>
  <si>
    <t xml:space="preserve">  Evan P</t>
  </si>
  <si>
    <t>Id2335</t>
  </si>
  <si>
    <t xml:space="preserve">  Aaron K</t>
  </si>
  <si>
    <t>Analysis using Pie/Donut Chart:</t>
  </si>
  <si>
    <t>1. What is the distribution of cancer history among smokers and non-smokers?</t>
  </si>
  <si>
    <t>2. How does the total number of major surgeries and average HbA1C differ between patients with and without a history of transplants?</t>
  </si>
  <si>
    <t>Analysis using Column/Bar Chart:</t>
  </si>
  <si>
    <t>3. How do healthcare charges vary based on different weight statuses and diabetes statuses?</t>
  </si>
  <si>
    <t>4. Can you compare the average charges for each hospital tier within different states?</t>
  </si>
  <si>
    <t>Analysis using Line/Scatter Plot:</t>
  </si>
  <si>
    <t>5. Is there any correlation between age and both BMI and HbA1C in the dataset?</t>
  </si>
  <si>
    <t>6. Explore the relationship between age and healthcare charges.</t>
  </si>
  <si>
    <t>3) How do healthcare charges vary based on different weight statuses and diabetes statuses?</t>
  </si>
  <si>
    <t>4) Can you compare the average charges for each hospital tier within different states?</t>
  </si>
  <si>
    <t xml:space="preserve"> Ms</t>
  </si>
  <si>
    <t xml:space="preserve"> Mr</t>
  </si>
  <si>
    <t xml:space="preserve"> Mrs</t>
  </si>
  <si>
    <t xml:space="preserve">  Kristyn</t>
  </si>
  <si>
    <t xml:space="preserve">  Russell B</t>
  </si>
  <si>
    <t xml:space="preserve">  Patrick R</t>
  </si>
  <si>
    <t xml:space="preserve">  Brooke N</t>
  </si>
  <si>
    <t xml:space="preserve">  Paola Andrea</t>
  </si>
  <si>
    <t xml:space="preserve">  Wade</t>
  </si>
  <si>
    <t xml:space="preserve">  Franklin</t>
  </si>
  <si>
    <t xml:space="preserve">  Leilani M</t>
  </si>
  <si>
    <t xml:space="preserve">  Philippe</t>
  </si>
  <si>
    <t xml:space="preserve">  Christina M</t>
  </si>
  <si>
    <t xml:space="preserve">  Said Sr</t>
  </si>
  <si>
    <t xml:space="preserve">  Myles</t>
  </si>
  <si>
    <t xml:space="preserve">  Madelyn C</t>
  </si>
  <si>
    <t xml:space="preserve">  Emiliano I</t>
  </si>
  <si>
    <t xml:space="preserve">  Zach</t>
  </si>
  <si>
    <t xml:space="preserve">  Nicole J</t>
  </si>
  <si>
    <t xml:space="preserve">  Jefferson D</t>
  </si>
  <si>
    <t xml:space="preserve">  Brendan D</t>
  </si>
  <si>
    <t xml:space="preserve">  Sydney L</t>
  </si>
  <si>
    <t xml:space="preserve">  Julien</t>
  </si>
  <si>
    <t xml:space="preserve">  Anna H</t>
  </si>
  <si>
    <t xml:space="preserve">  James R</t>
  </si>
  <si>
    <t xml:space="preserve">  Roseann</t>
  </si>
  <si>
    <t xml:space="preserve">  Brianna L</t>
  </si>
  <si>
    <t xml:space="preserve">  Flavio</t>
  </si>
  <si>
    <t xml:space="preserve">  Anthony J</t>
  </si>
  <si>
    <t xml:space="preserve">  Dara E</t>
  </si>
  <si>
    <t xml:space="preserve">  Ari</t>
  </si>
  <si>
    <t xml:space="preserve">  Kenny</t>
  </si>
  <si>
    <t xml:space="preserve">  Louise</t>
  </si>
  <si>
    <t xml:space="preserve">  Katie T</t>
  </si>
  <si>
    <t xml:space="preserve">  Bryson C</t>
  </si>
  <si>
    <t xml:space="preserve">  Jenna L</t>
  </si>
  <si>
    <t xml:space="preserve">  Freeman</t>
  </si>
  <si>
    <t xml:space="preserve">  Elenilton V</t>
  </si>
  <si>
    <t>Hawks</t>
  </si>
  <si>
    <t>Lehner</t>
  </si>
  <si>
    <t>Lu</t>
  </si>
  <si>
    <t>Osborne</t>
  </si>
  <si>
    <t>Kadala</t>
  </si>
  <si>
    <t>Baker</t>
  </si>
  <si>
    <t>Macpherson</t>
  </si>
  <si>
    <t>Hallman</t>
  </si>
  <si>
    <t>Moran</t>
  </si>
  <si>
    <t>Benner</t>
  </si>
  <si>
    <t>Fierro Vargas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</si>
  <si>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</si>
  <si>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</si>
  <si>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</si>
  <si>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</si>
  <si>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</si>
  <si>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</si>
  <si>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</si>
  <si>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</si>
  <si>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</si>
  <si>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</si>
  <si>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</si>
  <si>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</si>
  <si>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</si>
  <si>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</si>
  <si>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</si>
  <si>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</si>
  <si>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</si>
  <si>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</si>
  <si>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</si>
  <si>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</si>
  <si>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</si>
  <si>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</si>
  <si>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</si>
  <si>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</si>
  <si>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</si>
  <si>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</si>
  <si>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Grummon</t>
  </si>
  <si>
    <t>Vanwechel</t>
  </si>
  <si>
    <t>Fisher</t>
  </si>
  <si>
    <t>Jenkins</t>
  </si>
  <si>
    <t>Peters</t>
  </si>
  <si>
    <t>Aha</t>
  </si>
  <si>
    <t>McElwain</t>
  </si>
  <si>
    <t>Januszewski</t>
  </si>
  <si>
    <t>Rohne</t>
  </si>
  <si>
    <t>O'Grady</t>
  </si>
  <si>
    <t>De Simone</t>
  </si>
  <si>
    <t>Beckett</t>
  </si>
  <si>
    <t>Sobrilsky</t>
  </si>
  <si>
    <t>Wang</t>
  </si>
  <si>
    <t>Campa</t>
  </si>
  <si>
    <t>Clifford</t>
  </si>
  <si>
    <t>Dalmata</t>
  </si>
  <si>
    <t>Vishik</t>
  </si>
  <si>
    <t>Schorr</t>
  </si>
  <si>
    <t>Lusardi</t>
  </si>
  <si>
    <t>Rayner</t>
  </si>
  <si>
    <t>Voghel</t>
  </si>
  <si>
    <t>Rieth</t>
  </si>
  <si>
    <t>Gollotto</t>
  </si>
  <si>
    <t>Dunn</t>
  </si>
  <si>
    <t>Blitzer</t>
  </si>
  <si>
    <t>Smith</t>
  </si>
  <si>
    <t>Hyland</t>
  </si>
  <si>
    <t>Ducharme</t>
  </si>
  <si>
    <t>Johnson</t>
  </si>
  <si>
    <t>Mutz</t>
  </si>
  <si>
    <t>Lee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</si>
  <si>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</si>
  <si>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</si>
  <si>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</si>
  <si>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</si>
  <si>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</si>
  <si>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</si>
  <si>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</si>
  <si>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</si>
  <si>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</si>
  <si>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</si>
  <si>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</si>
  <si>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</si>
  <si>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</si>
  <si>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</si>
  <si>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</si>
  <si>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</si>
  <si>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</si>
  <si>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</si>
  <si>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</si>
  <si>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Mitchell</t>
  </si>
  <si>
    <t>Cutler</t>
  </si>
  <si>
    <t>Derian</t>
  </si>
  <si>
    <t>Farina</t>
  </si>
  <si>
    <t>Saunders</t>
  </si>
  <si>
    <t>Kratz</t>
  </si>
  <si>
    <t>Boland</t>
  </si>
  <si>
    <t>Van Hout</t>
  </si>
  <si>
    <t>Ramsey</t>
  </si>
  <si>
    <t>Gage</t>
  </si>
  <si>
    <t>Gollins</t>
  </si>
  <si>
    <t>Benestad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</si>
  <si>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</si>
  <si>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</si>
  <si>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</si>
  <si>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</si>
  <si>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</si>
  <si>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</si>
  <si>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</si>
  <si>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</si>
  <si>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</si>
  <si>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</si>
  <si>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</si>
  <si>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</si>
  <si>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</si>
  <si>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</si>
  <si>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</si>
  <si>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</si>
  <si>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</si>
  <si>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</si>
  <si>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</si>
  <si>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</si>
  <si>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</si>
  <si>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</si>
  <si>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</si>
  <si>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</si>
  <si>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</si>
  <si>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Navarro Castro</t>
  </si>
  <si>
    <t>Tice</t>
  </si>
  <si>
    <t>Wolf</t>
  </si>
  <si>
    <t>Oppedal</t>
  </si>
  <si>
    <t>Wright</t>
  </si>
  <si>
    <t>Ellis</t>
  </si>
  <si>
    <t>Taormina</t>
  </si>
  <si>
    <t>Lynch</t>
  </si>
  <si>
    <t>Tavella</t>
  </si>
  <si>
    <t>Neufeld</t>
  </si>
  <si>
    <t>Walhovd</t>
  </si>
  <si>
    <t>Washburn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</si>
  <si>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</si>
  <si>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</si>
  <si>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</si>
  <si>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</si>
  <si>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</si>
  <si>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</si>
  <si>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</si>
  <si>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</si>
  <si>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</si>
  <si>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</si>
  <si>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</si>
  <si>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</si>
  <si>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</si>
  <si>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</si>
  <si>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</si>
  <si>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</si>
  <si>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</si>
  <si>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</si>
  <si>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</si>
  <si>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</si>
  <si>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</si>
  <si>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</si>
  <si>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</si>
  <si>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</si>
  <si>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</si>
  <si>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</si>
  <si>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</si>
  <si>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</si>
  <si>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</si>
  <si>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</si>
  <si>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</si>
  <si>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</si>
  <si>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</si>
  <si>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</si>
  <si>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</si>
  <si>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</si>
  <si>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</si>
  <si>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</si>
  <si>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</si>
  <si>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</si>
  <si>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</si>
  <si>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</si>
  <si>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</si>
  <si>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</si>
  <si>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</si>
  <si>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</si>
  <si>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</si>
  <si>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</si>
  <si>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</si>
  <si>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</si>
  <si>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</si>
  <si>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</si>
  <si>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</si>
  <si>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</si>
  <si>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Garcia Garcia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</si>
  <si>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</si>
  <si>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</si>
  <si>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</si>
  <si>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</si>
  <si>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</si>
  <si>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</si>
  <si>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</si>
  <si>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</si>
  <si>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</si>
  <si>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</si>
  <si>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</si>
  <si>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</si>
  <si>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</si>
  <si>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</si>
  <si>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</si>
  <si>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</si>
  <si>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</si>
  <si>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</si>
  <si>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</si>
  <si>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</si>
  <si>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</si>
  <si>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</si>
  <si>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</si>
  <si>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</si>
  <si>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</si>
  <si>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</si>
  <si>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</si>
  <si>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</si>
  <si>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</si>
  <si>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</si>
  <si>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</si>
  <si>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</si>
  <si>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</si>
  <si>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</si>
  <si>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</si>
  <si>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</si>
  <si>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</si>
  <si>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</si>
  <si>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</si>
  <si>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</si>
  <si>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</si>
  <si>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</si>
  <si>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</si>
  <si>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</si>
  <si>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</si>
  <si>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Hall</t>
  </si>
  <si>
    <t>Reed</t>
  </si>
  <si>
    <t>Frome</t>
  </si>
  <si>
    <t>Creasy</t>
  </si>
  <si>
    <t>Latimer</t>
  </si>
  <si>
    <t>Wei</t>
  </si>
  <si>
    <t>Hayes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</si>
  <si>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</si>
  <si>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</si>
  <si>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</si>
  <si>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</si>
  <si>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</si>
  <si>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</si>
  <si>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</si>
  <si>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</si>
  <si>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</si>
  <si>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</si>
  <si>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</si>
  <si>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</si>
  <si>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</si>
  <si>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</si>
  <si>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Land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</si>
  <si>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</si>
  <si>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</si>
  <si>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</si>
  <si>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</si>
  <si>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</si>
  <si>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</si>
  <si>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</si>
  <si>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</si>
  <si>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</si>
  <si>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</si>
  <si>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</si>
  <si>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</si>
  <si>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</si>
  <si>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</si>
  <si>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</si>
  <si>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</si>
  <si>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</si>
  <si>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</si>
  <si>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</si>
  <si>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</si>
  <si>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</si>
  <si>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</si>
  <si>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</si>
  <si>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</si>
  <si>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</si>
  <si>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</si>
  <si>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</si>
  <si>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</si>
  <si>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</si>
  <si>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</si>
  <si>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</si>
  <si>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</si>
  <si>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</si>
  <si>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Ashley</t>
  </si>
  <si>
    <t>Rindahl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</si>
  <si>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</si>
  <si>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</si>
  <si>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</si>
  <si>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</si>
  <si>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</si>
  <si>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</si>
  <si>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</si>
  <si>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</si>
  <si>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San Juan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</si>
  <si>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</si>
  <si>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</si>
  <si>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</si>
  <si>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</si>
  <si>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</si>
  <si>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</si>
  <si>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</si>
  <si>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</si>
  <si>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</si>
  <si>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</si>
  <si>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</si>
  <si>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</si>
  <si>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</si>
  <si>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</si>
  <si>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</si>
  <si>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</si>
  <si>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</si>
  <si>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</si>
  <si>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</si>
  <si>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Spencer</t>
  </si>
  <si>
    <t>Jarosik</t>
  </si>
  <si>
    <t>Heinzen</t>
  </si>
  <si>
    <t>Kelley</t>
  </si>
  <si>
    <t>Thacker</t>
  </si>
  <si>
    <t>Jeseritz</t>
  </si>
  <si>
    <t>Hohman</t>
  </si>
  <si>
    <t>Hill</t>
  </si>
  <si>
    <t>Kuepfer</t>
  </si>
  <si>
    <t>Kaczmarek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</si>
  <si>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</si>
  <si>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</si>
  <si>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</si>
  <si>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</si>
  <si>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</si>
  <si>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</si>
  <si>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</si>
  <si>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</si>
  <si>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</si>
  <si>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Sanchez Y Torres</t>
  </si>
  <si>
    <t>Daniels</t>
  </si>
  <si>
    <t>Pepp</t>
  </si>
  <si>
    <t>Buechler</t>
  </si>
  <si>
    <t>Buenting</t>
  </si>
  <si>
    <t>Arcand</t>
  </si>
  <si>
    <t>Kesack</t>
  </si>
  <si>
    <t>Post</t>
  </si>
  <si>
    <t>Dunne</t>
  </si>
  <si>
    <t>Kilel</t>
  </si>
  <si>
    <t>Nicholson</t>
  </si>
  <si>
    <t>Susmann</t>
  </si>
  <si>
    <t>Harsh</t>
  </si>
  <si>
    <t>Pocasangre</t>
  </si>
  <si>
    <t>Martinez Lopez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</si>
  <si>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</si>
  <si>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</si>
  <si>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</si>
  <si>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</si>
  <si>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</si>
  <si>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</si>
  <si>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</si>
  <si>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</si>
  <si>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</si>
  <si>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</si>
  <si>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</si>
  <si>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</si>
  <si>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</si>
  <si>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</si>
  <si>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</si>
  <si>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</si>
  <si>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</si>
  <si>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</si>
  <si>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</si>
  <si>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</si>
  <si>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</si>
  <si>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</si>
  <si>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</si>
  <si>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</si>
  <si>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</si>
  <si>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</si>
  <si>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</si>
  <si>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</si>
  <si>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</si>
  <si>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</si>
  <si>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</si>
  <si>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</si>
  <si>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</si>
  <si>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</si>
  <si>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</si>
  <si>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</si>
  <si>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</si>
  <si>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Martin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</si>
  <si>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</si>
  <si>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</si>
  <si>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</si>
  <si>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</si>
  <si>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</si>
  <si>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</si>
  <si>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</si>
  <si>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</si>
  <si>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</si>
  <si>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</si>
  <si>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</si>
  <si>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</si>
  <si>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</si>
  <si>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</si>
  <si>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</si>
  <si>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</si>
  <si>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</si>
  <si>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</si>
  <si>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</si>
  <si>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</si>
  <si>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</si>
  <si>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</si>
  <si>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</si>
  <si>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</si>
  <si>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</si>
  <si>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</si>
  <si>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</si>
  <si>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</si>
  <si>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</si>
  <si>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</si>
  <si>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</si>
  <si>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</si>
  <si>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</si>
  <si>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</si>
  <si>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</si>
  <si>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</si>
  <si>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</si>
  <si>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Kelly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</si>
  <si>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</si>
  <si>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</si>
  <si>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</si>
  <si>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</si>
  <si>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</si>
  <si>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</si>
  <si>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</si>
  <si>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</si>
  <si>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Jamieson</t>
  </si>
  <si>
    <t>Dufeal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</si>
  <si>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</si>
  <si>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</si>
  <si>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</si>
  <si>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</si>
  <si>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</si>
  <si>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</si>
  <si>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</si>
  <si>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</si>
  <si>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</si>
  <si>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</si>
  <si>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</si>
  <si>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</si>
  <si>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</si>
  <si>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</si>
  <si>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</si>
  <si>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</si>
  <si>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</si>
  <si>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</si>
  <si>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</si>
  <si>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</si>
  <si>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</si>
  <si>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</si>
  <si>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</si>
  <si>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Ryan</t>
  </si>
  <si>
    <t>Marion</t>
  </si>
  <si>
    <t>Raffetto</t>
  </si>
  <si>
    <t>Oehlke</t>
  </si>
  <si>
    <t>Sudol</t>
  </si>
  <si>
    <t>Van Es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</si>
  <si>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</si>
  <si>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</si>
  <si>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</si>
  <si>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</si>
  <si>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</si>
  <si>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</si>
  <si>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</si>
  <si>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</si>
  <si>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</si>
  <si>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</si>
  <si>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</si>
  <si>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</si>
  <si>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</si>
  <si>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</si>
  <si>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Halfmann</t>
  </si>
  <si>
    <t>Klapper</t>
  </si>
  <si>
    <t>George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</si>
  <si>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</si>
  <si>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</si>
  <si>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</si>
  <si>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</si>
  <si>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</si>
  <si>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</si>
  <si>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</si>
  <si>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</si>
  <si>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</si>
  <si>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</si>
  <si>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</si>
  <si>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</si>
  <si>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</si>
  <si>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</si>
  <si>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</si>
  <si>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</si>
  <si>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</si>
  <si>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</si>
  <si>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</si>
  <si>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</si>
  <si>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</si>
  <si>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</si>
  <si>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Craig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</si>
  <si>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</si>
  <si>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</si>
  <si>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</si>
  <si>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</si>
  <si>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</si>
  <si>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</si>
  <si>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</si>
  <si>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</si>
  <si>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</si>
  <si>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</si>
  <si>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</si>
  <si>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</si>
  <si>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</si>
  <si>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</si>
  <si>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</si>
  <si>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</si>
  <si>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</si>
  <si>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</si>
  <si>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</si>
  <si>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</si>
  <si>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</si>
  <si>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</si>
  <si>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</si>
  <si>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</si>
  <si>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</si>
  <si>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</si>
  <si>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</si>
  <si>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</si>
  <si>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</si>
  <si>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</si>
  <si>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</si>
  <si>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</si>
  <si>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</si>
  <si>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</si>
  <si>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</si>
  <si>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</si>
  <si>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</si>
  <si>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</si>
  <si>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</si>
  <si>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</si>
  <si>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</si>
  <si>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</si>
  <si>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</si>
  <si>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</si>
  <si>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</si>
  <si>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</si>
  <si>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</si>
  <si>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</si>
  <si>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</si>
  <si>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</si>
  <si>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</si>
  <si>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</si>
  <si>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</si>
  <si>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</si>
  <si>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</si>
  <si>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</si>
  <si>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</si>
  <si>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</si>
  <si>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Scott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</si>
  <si>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</si>
  <si>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</si>
  <si>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</si>
  <si>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</si>
  <si>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</si>
  <si>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</si>
  <si>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</si>
  <si>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</si>
  <si>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</si>
  <si>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</si>
  <si>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</si>
  <si>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</si>
  <si>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</si>
  <si>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</si>
  <si>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</si>
  <si>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</si>
  <si>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</si>
  <si>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</si>
  <si>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</si>
  <si>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</si>
  <si>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</si>
  <si>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</si>
  <si>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</si>
  <si>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</si>
  <si>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</si>
  <si>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</si>
  <si>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</si>
  <si>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</si>
  <si>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</si>
  <si>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</si>
  <si>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</si>
  <si>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</si>
  <si>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</si>
  <si>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</si>
  <si>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</si>
  <si>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</si>
  <si>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</si>
  <si>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</si>
  <si>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</si>
  <si>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</si>
  <si>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</si>
  <si>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</si>
  <si>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</si>
  <si>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</si>
  <si>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</si>
  <si>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</si>
  <si>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</si>
  <si>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Haley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</si>
  <si>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</si>
  <si>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</si>
  <si>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</si>
  <si>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</si>
  <si>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</si>
  <si>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</si>
  <si>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</si>
  <si>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</si>
  <si>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</si>
  <si>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</si>
  <si>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</si>
  <si>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</si>
  <si>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</si>
  <si>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</si>
  <si>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</si>
  <si>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</si>
  <si>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</si>
  <si>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</si>
  <si>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</si>
  <si>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</si>
  <si>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</si>
  <si>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</si>
  <si>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</si>
  <si>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</si>
  <si>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</si>
  <si>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</si>
  <si>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</si>
  <si>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</si>
  <si>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</si>
  <si>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Mason Cox</t>
  </si>
  <si>
    <t>Thompson</t>
  </si>
  <si>
    <t>Nelson</t>
  </si>
  <si>
    <t>Forte</t>
  </si>
  <si>
    <t>Corona Iturriaga</t>
  </si>
  <si>
    <t>McCollum</t>
  </si>
  <si>
    <t>Hevner</t>
  </si>
  <si>
    <t>Looi</t>
  </si>
  <si>
    <t>Power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</si>
  <si>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</si>
  <si>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</si>
  <si>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</si>
  <si>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</si>
  <si>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</si>
  <si>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</si>
  <si>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</si>
  <si>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</si>
  <si>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</si>
  <si>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</si>
  <si>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</si>
  <si>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</si>
  <si>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</si>
  <si>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</si>
  <si>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</si>
  <si>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</si>
  <si>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</si>
  <si>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</si>
  <si>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</si>
  <si>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</si>
  <si>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</si>
  <si>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</si>
  <si>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</si>
  <si>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</si>
  <si>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</si>
  <si>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</si>
  <si>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</si>
  <si>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</si>
  <si>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</si>
  <si>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Stanley Torres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</si>
  <si>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</si>
  <si>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</si>
  <si>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</si>
  <si>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</si>
  <si>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</si>
  <si>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</si>
  <si>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</si>
  <si>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</si>
  <si>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</si>
  <si>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</si>
  <si>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</si>
  <si>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</si>
  <si>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</si>
  <si>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</si>
  <si>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</si>
  <si>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</si>
  <si>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</si>
  <si>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</si>
  <si>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</si>
  <si>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</si>
  <si>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</si>
  <si>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</si>
  <si>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</si>
  <si>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</si>
  <si>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</si>
  <si>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</si>
  <si>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</si>
  <si>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</si>
  <si>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</si>
  <si>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</si>
  <si>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</si>
  <si>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</si>
  <si>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</si>
  <si>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</si>
  <si>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</si>
  <si>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</si>
  <si>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</si>
  <si>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</si>
  <si>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</si>
  <si>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</si>
  <si>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</si>
  <si>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</si>
  <si>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</si>
  <si>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</si>
  <si>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Taylor</t>
  </si>
  <si>
    <t>McSween</t>
  </si>
  <si>
    <t>Schubert</t>
  </si>
  <si>
    <t>Lalanne</t>
  </si>
  <si>
    <t>Arellano</t>
  </si>
  <si>
    <t>Charette</t>
  </si>
  <si>
    <t>Pena 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</si>
  <si>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</si>
  <si>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</si>
  <si>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</si>
  <si>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</si>
  <si>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</si>
  <si>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</si>
  <si>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</si>
  <si>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</si>
  <si>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</si>
  <si>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</si>
  <si>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</si>
  <si>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</si>
  <si>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</si>
  <si>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</si>
  <si>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</si>
  <si>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</si>
  <si>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</si>
  <si>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</si>
  <si>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</si>
  <si>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</si>
  <si>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</si>
  <si>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</si>
  <si>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</si>
  <si>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</si>
  <si>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</si>
  <si>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</si>
  <si>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</si>
  <si>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</si>
  <si>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</si>
  <si>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</si>
  <si>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</si>
  <si>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</si>
  <si>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</si>
  <si>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</si>
  <si>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</si>
  <si>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</si>
  <si>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</si>
  <si>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</si>
  <si>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</si>
  <si>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</si>
  <si>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</si>
  <si>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</si>
  <si>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</si>
  <si>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</si>
  <si>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</si>
  <si>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</si>
  <si>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</si>
  <si>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</si>
  <si>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</si>
  <si>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</si>
  <si>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</si>
  <si>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</si>
  <si>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</si>
  <si>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</si>
  <si>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</si>
  <si>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</si>
  <si>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</si>
  <si>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</si>
  <si>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</si>
  <si>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</si>
  <si>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</si>
  <si>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</si>
  <si>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</si>
  <si>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</si>
  <si>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</si>
  <si>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</si>
  <si>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</si>
  <si>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</si>
  <si>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</si>
  <si>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</si>
  <si>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</si>
  <si>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</si>
  <si>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</si>
  <si>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</si>
  <si>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</si>
  <si>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</si>
  <si>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</si>
  <si>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</si>
  <si>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</si>
  <si>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</si>
  <si>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</si>
  <si>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Imbalzano Zegar</t>
  </si>
  <si>
    <t>Triedman</t>
  </si>
  <si>
    <t>Lovuolo</t>
  </si>
  <si>
    <t>Chung</t>
  </si>
  <si>
    <t>Newsom</t>
  </si>
  <si>
    <t>Harrington</t>
  </si>
  <si>
    <t>Hoffman</t>
  </si>
  <si>
    <t>Van Vugt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</si>
  <si>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</si>
  <si>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</si>
  <si>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</si>
  <si>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</si>
  <si>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</si>
  <si>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</si>
  <si>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</si>
  <si>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</si>
  <si>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</si>
  <si>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Mudy-Mader</t>
  </si>
  <si>
    <t>Woo</t>
  </si>
  <si>
    <t>Sheppard</t>
  </si>
  <si>
    <t>Doran</t>
  </si>
  <si>
    <t>Labrosse</t>
  </si>
  <si>
    <t>Thomas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</si>
  <si>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</si>
  <si>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</si>
  <si>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</si>
  <si>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</si>
  <si>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</si>
  <si>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</si>
  <si>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</si>
  <si>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</si>
  <si>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</si>
  <si>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</si>
  <si>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</si>
  <si>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</si>
  <si>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</si>
  <si>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</si>
  <si>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</si>
  <si>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</si>
  <si>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</si>
  <si>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</si>
  <si>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</si>
  <si>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</si>
  <si>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</si>
  <si>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</si>
  <si>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</si>
  <si>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</si>
  <si>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</si>
  <si>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</si>
  <si>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</si>
  <si>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</si>
  <si>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</si>
  <si>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</si>
  <si>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</si>
  <si>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</si>
  <si>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</si>
  <si>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</si>
  <si>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</si>
  <si>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</si>
  <si>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</si>
  <si>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</si>
  <si>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</si>
  <si>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</si>
  <si>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</si>
  <si>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</si>
  <si>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</si>
  <si>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</si>
  <si>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</si>
  <si>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</si>
  <si>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</si>
  <si>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</si>
  <si>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</si>
  <si>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</si>
  <si>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</si>
  <si>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</si>
  <si>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</si>
  <si>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</si>
  <si>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</si>
  <si>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</si>
  <si>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</si>
  <si>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</si>
  <si>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</si>
  <si>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</si>
  <si>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</si>
  <si>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</si>
  <si>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</si>
  <si>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</si>
  <si>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</si>
  <si>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</si>
  <si>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</si>
  <si>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</si>
  <si>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</si>
  <si>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</si>
  <si>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</si>
  <si>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</si>
  <si>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</si>
  <si>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</si>
  <si>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</si>
  <si>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</si>
  <si>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</si>
  <si>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</si>
  <si>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</si>
  <si>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</si>
  <si>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</si>
  <si>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</si>
  <si>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</si>
  <si>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</si>
  <si>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</si>
  <si>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</si>
  <si>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</si>
  <si>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</si>
  <si>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</si>
  <si>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</si>
  <si>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</si>
  <si>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</si>
  <si>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</si>
  <si>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</si>
  <si>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</si>
  <si>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Reyes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</si>
  <si>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</si>
  <si>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</si>
  <si>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</si>
  <si>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</si>
  <si>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</si>
  <si>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</si>
  <si>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</si>
  <si>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</si>
  <si>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</si>
  <si>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</si>
  <si>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</si>
  <si>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</si>
  <si>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</si>
  <si>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</si>
  <si>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</si>
  <si>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</si>
  <si>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</si>
  <si>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</si>
  <si>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</si>
  <si>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Gardner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</si>
  <si>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</si>
  <si>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</si>
  <si>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</si>
  <si>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</si>
  <si>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</si>
  <si>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</si>
  <si>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</si>
  <si>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</si>
  <si>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</si>
  <si>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</si>
  <si>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</si>
  <si>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</si>
  <si>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</si>
  <si>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</si>
  <si>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</si>
  <si>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</si>
  <si>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</si>
  <si>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</si>
  <si>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</si>
  <si>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</si>
  <si>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</si>
  <si>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</si>
  <si>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</si>
  <si>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Vallejo Sarmiento</t>
  </si>
  <si>
    <t>Beisheim</t>
  </si>
  <si>
    <t>Lenhoff</t>
  </si>
  <si>
    <t>Wehrwein</t>
  </si>
  <si>
    <t>Markowitz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</si>
  <si>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</si>
  <si>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</si>
  <si>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</si>
  <si>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</si>
  <si>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</si>
  <si>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</si>
  <si>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</si>
  <si>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</si>
  <si>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</si>
  <si>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</si>
  <si>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</si>
  <si>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</si>
  <si>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</si>
  <si>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</si>
  <si>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</si>
  <si>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</si>
  <si>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</si>
  <si>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</si>
  <si>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</si>
  <si>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</si>
  <si>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</si>
  <si>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</si>
  <si>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</si>
  <si>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</si>
  <si>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</si>
  <si>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</si>
  <si>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</si>
  <si>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</si>
  <si>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</si>
  <si>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</si>
  <si>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Paul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</si>
  <si>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</si>
  <si>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</si>
  <si>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</si>
  <si>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</si>
  <si>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</si>
  <si>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</si>
  <si>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</si>
  <si>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</si>
  <si>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</si>
  <si>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</si>
  <si>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</si>
  <si>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</si>
  <si>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</si>
  <si>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</si>
  <si>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</si>
  <si>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</si>
  <si>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</si>
  <si>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</si>
  <si>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</si>
  <si>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</si>
  <si>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</si>
  <si>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</si>
  <si>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</si>
  <si>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</si>
  <si>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Lynn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</si>
  <si>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</si>
  <si>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</si>
  <si>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</si>
  <si>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</si>
  <si>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</si>
  <si>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</si>
  <si>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</si>
  <si>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</si>
  <si>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</si>
  <si>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</si>
  <si>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</si>
  <si>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</si>
  <si>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</si>
  <si>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</si>
  <si>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</si>
  <si>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</si>
  <si>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</si>
  <si>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</si>
  <si>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</si>
  <si>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</si>
  <si>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</si>
  <si>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</si>
  <si>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</si>
  <si>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</si>
  <si>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</si>
  <si>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</si>
  <si>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</si>
  <si>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</si>
  <si>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</si>
  <si>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</si>
  <si>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</si>
  <si>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</si>
  <si>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</si>
  <si>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</si>
  <si>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</si>
  <si>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</si>
  <si>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</si>
  <si>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</si>
  <si>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</si>
  <si>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</si>
  <si>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</si>
  <si>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</si>
  <si>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</si>
  <si>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</si>
  <si>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</si>
  <si>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</si>
  <si>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</si>
  <si>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</si>
  <si>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</si>
  <si>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</si>
  <si>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Evans Marke</t>
  </si>
  <si>
    <t>Samland</t>
  </si>
  <si>
    <t>Shapiro</t>
  </si>
  <si>
    <t>Snitzer</t>
  </si>
  <si>
    <t>Herra Arroyo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</si>
  <si>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</si>
  <si>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</si>
  <si>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</si>
  <si>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</si>
  <si>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</si>
  <si>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</si>
  <si>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</si>
  <si>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</si>
  <si>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Blake</t>
  </si>
  <si>
    <t>Langerak</t>
  </si>
  <si>
    <t>Bonilla</t>
  </si>
  <si>
    <t>Ciabattoni</t>
  </si>
  <si>
    <t>Escanero Palmer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</si>
  <si>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</si>
  <si>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</si>
  <si>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</si>
  <si>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</si>
  <si>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</si>
  <si>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</si>
  <si>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</si>
  <si>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</si>
  <si>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</si>
  <si>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</si>
  <si>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</si>
  <si>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</si>
  <si>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</si>
  <si>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</si>
  <si>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</si>
  <si>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</si>
  <si>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</si>
  <si>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</si>
  <si>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</si>
  <si>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</si>
  <si>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</si>
  <si>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Patrick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</si>
  <si>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</si>
  <si>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</si>
  <si>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</si>
  <si>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</si>
  <si>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</si>
  <si>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</si>
  <si>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</si>
  <si>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</si>
  <si>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</si>
  <si>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</si>
  <si>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</si>
  <si>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</si>
  <si>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</si>
  <si>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Van De Kamp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</si>
  <si>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</si>
  <si>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</si>
  <si>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</si>
  <si>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</si>
  <si>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</si>
  <si>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</si>
  <si>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</si>
  <si>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</si>
  <si>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</si>
  <si>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</si>
  <si>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</si>
  <si>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</si>
  <si>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De Mata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</si>
  <si>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</si>
  <si>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</si>
  <si>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</si>
  <si>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</si>
  <si>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</si>
  <si>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</si>
  <si>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</si>
  <si>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</si>
  <si>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</si>
  <si>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</si>
  <si>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</si>
  <si>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</si>
  <si>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</si>
  <si>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</si>
  <si>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</si>
  <si>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</si>
  <si>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Ainsley</t>
  </si>
  <si>
    <t>Overpeck</t>
  </si>
  <si>
    <t>Levine</t>
  </si>
  <si>
    <t>Jean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</si>
  <si>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</si>
  <si>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</si>
  <si>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</si>
  <si>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</si>
  <si>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</si>
  <si>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</si>
  <si>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</si>
  <si>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</si>
  <si>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</si>
  <si>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</si>
  <si>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</si>
  <si>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</si>
  <si>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</si>
  <si>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</si>
  <si>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</si>
  <si>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</si>
  <si>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</si>
  <si>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</si>
  <si>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</si>
  <si>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</si>
  <si>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</si>
  <si>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</si>
  <si>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</si>
  <si>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</si>
  <si>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</si>
  <si>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</si>
  <si>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</si>
  <si>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</si>
  <si>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</si>
  <si>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</si>
  <si>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</si>
  <si>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</si>
  <si>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</si>
  <si>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</si>
  <si>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</si>
  <si>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</si>
  <si>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</si>
  <si>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</si>
  <si>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</si>
  <si>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</si>
  <si>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</si>
  <si>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</si>
  <si>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</si>
  <si>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</si>
  <si>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</si>
  <si>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</si>
  <si>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</si>
  <si>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</si>
  <si>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</si>
  <si>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</si>
  <si>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</si>
  <si>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</si>
  <si>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</si>
  <si>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</si>
  <si>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</si>
  <si>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</si>
  <si>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</si>
  <si>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</si>
  <si>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</si>
  <si>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</si>
  <si>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</si>
  <si>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</si>
  <si>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Davidson</t>
  </si>
  <si>
    <t>McGraw</t>
  </si>
  <si>
    <t>Fellure</t>
  </si>
  <si>
    <t>Sanford</t>
  </si>
  <si>
    <t>Wrenn</t>
  </si>
  <si>
    <t>Lindsey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</si>
  <si>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</si>
  <si>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</si>
  <si>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</si>
  <si>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</si>
  <si>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</si>
  <si>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</si>
  <si>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</si>
  <si>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</si>
  <si>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</si>
  <si>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Julia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</si>
  <si>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</si>
  <si>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</si>
  <si>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</si>
  <si>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</si>
  <si>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</si>
  <si>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</si>
  <si>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</si>
  <si>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</si>
  <si>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</si>
  <si>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</si>
  <si>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</si>
  <si>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</si>
  <si>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</si>
  <si>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</si>
  <si>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</si>
  <si>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</si>
  <si>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</si>
  <si>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</si>
  <si>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</si>
  <si>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</si>
  <si>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</si>
  <si>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</si>
  <si>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</si>
  <si>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</si>
  <si>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</si>
  <si>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</si>
  <si>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</si>
  <si>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Barrera Munoz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</si>
  <si>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</si>
  <si>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</si>
  <si>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</si>
  <si>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</si>
  <si>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</si>
  <si>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</si>
  <si>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</si>
  <si>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</si>
  <si>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</si>
  <si>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</si>
  <si>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</si>
  <si>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</si>
  <si>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</si>
  <si>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</si>
  <si>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</si>
  <si>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</si>
  <si>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</si>
  <si>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</si>
  <si>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</si>
  <si>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</si>
  <si>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</si>
  <si>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</si>
  <si>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Douglas</t>
  </si>
  <si>
    <t>Tecklenburg</t>
  </si>
  <si>
    <t>Schenck</t>
  </si>
  <si>
    <t>Blendell</t>
  </si>
  <si>
    <t>Parodi</t>
  </si>
  <si>
    <t>Morgan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</si>
  <si>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</si>
  <si>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</si>
  <si>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</si>
  <si>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</si>
  <si>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</si>
  <si>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</si>
  <si>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</si>
  <si>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</si>
  <si>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</si>
  <si>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</si>
  <si>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Do Prado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</si>
  <si>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</si>
  <si>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</si>
  <si>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</si>
  <si>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</si>
  <si>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</si>
  <si>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</si>
  <si>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</si>
  <si>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</si>
  <si>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Todd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</si>
  <si>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</si>
  <si>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</si>
  <si>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</si>
  <si>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</si>
  <si>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</si>
  <si>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</si>
  <si>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</si>
  <si>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</si>
  <si>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</si>
  <si>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</si>
  <si>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</si>
  <si>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</si>
  <si>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</si>
  <si>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</si>
  <si>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Sanchez Antognini</t>
  </si>
  <si>
    <t>Condon</t>
  </si>
  <si>
    <t>Magato</t>
  </si>
  <si>
    <t>Dombrowski</t>
  </si>
  <si>
    <t>Ohara</t>
  </si>
  <si>
    <t>Cifuentes Fetiva</t>
  </si>
  <si>
    <t>Keno</t>
  </si>
  <si>
    <t>Bruce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</si>
  <si>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</si>
  <si>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</si>
  <si>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</si>
  <si>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</si>
  <si>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</si>
  <si>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</si>
  <si>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</si>
  <si>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</si>
  <si>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</si>
  <si>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</si>
  <si>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</si>
  <si>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</si>
  <si>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</si>
  <si>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</si>
  <si>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</si>
  <si>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</si>
  <si>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</si>
  <si>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</si>
  <si>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</si>
  <si>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</si>
  <si>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</si>
  <si>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</si>
  <si>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</si>
  <si>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</si>
  <si>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</si>
  <si>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</si>
  <si>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Casey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</si>
  <si>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</si>
  <si>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</si>
  <si>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</si>
  <si>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</si>
  <si>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</si>
  <si>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</si>
  <si>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</si>
  <si>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</si>
  <si>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</si>
  <si>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</si>
  <si>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Frank</t>
  </si>
  <si>
    <t>Shanley</t>
  </si>
  <si>
    <t>Mancebo Garcia</t>
  </si>
  <si>
    <t>Keehan</t>
  </si>
  <si>
    <t>Mahaney</t>
  </si>
  <si>
    <t>Nolan</t>
  </si>
  <si>
    <t>Sobrino</t>
  </si>
  <si>
    <t>Gennaro</t>
  </si>
  <si>
    <t>Mayer</t>
  </si>
  <si>
    <t>Becker</t>
  </si>
  <si>
    <t>Platt</t>
  </si>
  <si>
    <t>Brodeur</t>
  </si>
  <si>
    <t>Knight Pech</t>
  </si>
  <si>
    <t>Jubinski</t>
  </si>
  <si>
    <t>Wall</t>
  </si>
  <si>
    <t>McKay</t>
  </si>
  <si>
    <t>Oh</t>
  </si>
  <si>
    <t>Kessell</t>
  </si>
  <si>
    <t>Hidalgo Zambrano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</si>
  <si>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</si>
  <si>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</si>
  <si>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</si>
  <si>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</si>
  <si>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</si>
  <si>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</si>
  <si>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</si>
  <si>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</si>
  <si>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</si>
  <si>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</si>
  <si>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</si>
  <si>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</si>
  <si>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</si>
  <si>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</si>
  <si>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</si>
  <si>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</si>
  <si>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</si>
  <si>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</si>
  <si>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</si>
  <si>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</si>
  <si>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</si>
  <si>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</si>
  <si>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</si>
  <si>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</si>
  <si>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</si>
  <si>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</si>
  <si>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</si>
  <si>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</si>
  <si>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</si>
  <si>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</si>
  <si>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</si>
  <si>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</si>
  <si>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Simon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</si>
  <si>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</si>
  <si>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</si>
  <si>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</si>
  <si>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</si>
  <si>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</si>
  <si>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</si>
  <si>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</si>
  <si>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</si>
  <si>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</si>
  <si>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</si>
  <si>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</si>
  <si>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</si>
  <si>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</si>
  <si>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</si>
  <si>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</si>
  <si>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</si>
  <si>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</si>
  <si>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</si>
  <si>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</si>
  <si>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</si>
  <si>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</si>
  <si>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</si>
  <si>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</si>
  <si>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</si>
  <si>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</si>
  <si>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</si>
  <si>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</si>
  <si>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</si>
  <si>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</si>
  <si>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</si>
  <si>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</si>
  <si>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</si>
  <si>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</si>
  <si>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</si>
  <si>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</si>
  <si>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</si>
  <si>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</si>
  <si>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</si>
  <si>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</si>
  <si>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</si>
  <si>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</si>
  <si>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</si>
  <si>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</si>
  <si>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</si>
  <si>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</si>
  <si>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</si>
  <si>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</si>
  <si>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</si>
  <si>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</si>
  <si>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</si>
  <si>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Marcus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</si>
  <si>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</si>
  <si>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</si>
  <si>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</si>
  <si>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</si>
  <si>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</si>
  <si>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</si>
  <si>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</si>
  <si>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</si>
  <si>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</si>
  <si>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</si>
  <si>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</si>
  <si>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</si>
  <si>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</si>
  <si>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</si>
  <si>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</si>
  <si>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</si>
  <si>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</si>
  <si>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</si>
  <si>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</si>
  <si>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</si>
  <si>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</si>
  <si>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</si>
  <si>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</si>
  <si>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</si>
  <si>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</si>
  <si>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</si>
  <si>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</si>
  <si>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</si>
  <si>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De Jesus</t>
  </si>
  <si>
    <t>Bartus</t>
  </si>
  <si>
    <t>Stevens</t>
  </si>
  <si>
    <t>Rich</t>
  </si>
  <si>
    <t>Fayter</t>
  </si>
  <si>
    <t>Parise</t>
  </si>
  <si>
    <t>Andrew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</si>
  <si>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</si>
  <si>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</si>
  <si>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</si>
  <si>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</si>
  <si>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</si>
  <si>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</si>
  <si>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</si>
  <si>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</si>
  <si>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</si>
  <si>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Chandler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</si>
  <si>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</si>
  <si>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</si>
  <si>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</si>
  <si>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</si>
  <si>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</si>
  <si>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</si>
  <si>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</si>
  <si>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</si>
  <si>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</si>
  <si>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</si>
  <si>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</si>
  <si>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</si>
  <si>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</si>
  <si>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Brian</t>
  </si>
  <si>
    <t>Fox</t>
  </si>
  <si>
    <t>Traver</t>
  </si>
  <si>
    <t>Quick</t>
  </si>
  <si>
    <t>Theriot</t>
  </si>
  <si>
    <t>Michalis</t>
  </si>
  <si>
    <t>Tjong Clemons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</si>
  <si>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</si>
  <si>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</si>
  <si>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</si>
  <si>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</si>
  <si>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</si>
  <si>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</si>
  <si>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</si>
  <si>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</si>
  <si>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</si>
  <si>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</si>
  <si>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</si>
  <si>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</si>
  <si>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</si>
  <si>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Anthony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</si>
  <si>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</si>
  <si>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</si>
  <si>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</si>
  <si>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</si>
  <si>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</si>
  <si>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</si>
  <si>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</si>
  <si>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</si>
  <si>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</si>
  <si>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</si>
  <si>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</si>
  <si>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</si>
  <si>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</si>
  <si>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</si>
  <si>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Conrad</t>
  </si>
  <si>
    <t>Karakoyunlu</t>
  </si>
  <si>
    <t>Desrosiers</t>
  </si>
  <si>
    <t>Shabot Marcos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</si>
  <si>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</si>
  <si>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</si>
  <si>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</si>
  <si>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</si>
  <si>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</si>
  <si>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</si>
  <si>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</si>
  <si>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</si>
  <si>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</si>
  <si>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</si>
  <si>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</si>
  <si>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</si>
  <si>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</si>
  <si>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</si>
  <si>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</si>
  <si>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</si>
  <si>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</si>
  <si>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</si>
  <si>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</si>
  <si>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Van Nielen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</si>
  <si>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</si>
  <si>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</si>
  <si>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</si>
  <si>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</si>
  <si>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</si>
  <si>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</si>
  <si>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</si>
  <si>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</si>
  <si>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</si>
  <si>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</si>
  <si>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</si>
  <si>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</si>
  <si>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</si>
  <si>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</si>
  <si>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</si>
  <si>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</si>
  <si>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</si>
  <si>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</si>
  <si>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</si>
  <si>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</si>
  <si>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</si>
  <si>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</si>
  <si>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</si>
  <si>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</si>
  <si>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</si>
  <si>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</si>
  <si>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</si>
  <si>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</si>
  <si>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</si>
  <si>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</si>
  <si>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</si>
  <si>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</si>
  <si>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</si>
  <si>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Miles</t>
  </si>
  <si>
    <t>Zamore</t>
  </si>
  <si>
    <t>Donaghy</t>
  </si>
  <si>
    <t>Fiorini</t>
  </si>
  <si>
    <t>Alexander</t>
  </si>
  <si>
    <t>Watkins</t>
  </si>
  <si>
    <t>Cassel</t>
  </si>
  <si>
    <t>O'Sullivan</t>
  </si>
  <si>
    <t>Chepkirui</t>
  </si>
  <si>
    <t>Gurney</t>
  </si>
  <si>
    <t>Francis</t>
  </si>
  <si>
    <t>Gruca</t>
  </si>
  <si>
    <t>Rojas Alvarez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</si>
  <si>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</si>
  <si>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</si>
  <si>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</si>
  <si>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</si>
  <si>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</si>
  <si>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</si>
  <si>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</si>
  <si>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</si>
  <si>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</si>
  <si>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</si>
  <si>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</si>
  <si>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</si>
  <si>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</si>
  <si>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</si>
  <si>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</si>
  <si>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</si>
  <si>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</si>
  <si>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</si>
  <si>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</si>
  <si>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</si>
  <si>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</si>
  <si>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</si>
  <si>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</si>
  <si>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</si>
  <si>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</si>
  <si>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</si>
  <si>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</si>
  <si>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</si>
  <si>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</si>
  <si>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</si>
  <si>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</si>
  <si>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</si>
  <si>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</si>
  <si>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</si>
  <si>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</si>
  <si>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Jacob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</si>
  <si>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</si>
  <si>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</si>
  <si>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</si>
  <si>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</si>
  <si>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</si>
  <si>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</si>
  <si>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</si>
  <si>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</si>
  <si>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</si>
  <si>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</si>
  <si>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</si>
  <si>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</si>
  <si>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Rosales Ramirez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</si>
  <si>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</si>
  <si>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</si>
  <si>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</si>
  <si>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</si>
  <si>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</si>
  <si>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</si>
  <si>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</si>
  <si>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</si>
  <si>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</si>
  <si>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</si>
  <si>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</si>
  <si>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</si>
  <si>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</si>
  <si>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</si>
  <si>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</si>
  <si>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</si>
  <si>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</si>
  <si>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</si>
  <si>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</si>
  <si>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</si>
  <si>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</si>
  <si>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</si>
  <si>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</si>
  <si>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</si>
  <si>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</si>
  <si>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</si>
  <si>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</si>
  <si>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</si>
  <si>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</si>
  <si>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</si>
  <si>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</si>
  <si>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</si>
  <si>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</si>
  <si>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</si>
  <si>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</si>
  <si>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</si>
  <si>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</si>
  <si>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</si>
  <si>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</si>
  <si>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</si>
  <si>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</si>
  <si>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</si>
  <si>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</si>
  <si>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</si>
  <si>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</si>
  <si>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</si>
  <si>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</si>
  <si>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</si>
  <si>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</si>
  <si>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</si>
  <si>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</si>
  <si>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</si>
  <si>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</si>
  <si>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</si>
  <si>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</si>
  <si>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</si>
  <si>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</si>
  <si>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</si>
  <si>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</si>
  <si>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</si>
  <si>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</si>
  <si>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</si>
  <si>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</si>
  <si>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</si>
  <si>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</si>
  <si>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</si>
  <si>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</si>
  <si>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</si>
  <si>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</si>
  <si>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</si>
  <si>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</si>
  <si>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</si>
  <si>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</si>
  <si>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</si>
  <si>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</si>
  <si>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</si>
  <si>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</si>
  <si>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</si>
  <si>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</si>
  <si>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</si>
  <si>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</si>
  <si>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</si>
  <si>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</si>
  <si>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</si>
  <si>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</si>
  <si>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</si>
  <si>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</si>
  <si>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</si>
  <si>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</si>
  <si>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</si>
  <si>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</si>
  <si>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</si>
  <si>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</si>
  <si>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</si>
  <si>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</si>
  <si>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</si>
  <si>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</si>
  <si>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</si>
  <si>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</si>
  <si>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</si>
  <si>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</si>
  <si>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</si>
  <si>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</si>
  <si>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</si>
  <si>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</si>
  <si>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</si>
  <si>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</si>
  <si>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</si>
  <si>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</si>
  <si>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</si>
  <si>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</si>
  <si>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</si>
  <si>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</si>
  <si>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</si>
  <si>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</si>
  <si>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</si>
  <si>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</si>
  <si>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Brady</t>
  </si>
  <si>
    <t>Strickler</t>
  </si>
  <si>
    <t>Simone</t>
  </si>
  <si>
    <t>Von Rock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</si>
  <si>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</si>
  <si>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</si>
  <si>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</si>
  <si>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</si>
  <si>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</si>
  <si>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</si>
  <si>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</si>
  <si>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</si>
  <si>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</si>
  <si>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</si>
  <si>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</si>
  <si>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</si>
  <si>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</si>
  <si>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</si>
  <si>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</si>
  <si>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</si>
  <si>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</si>
  <si>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</si>
  <si>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</si>
  <si>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</si>
  <si>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</si>
  <si>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</si>
  <si>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</si>
  <si>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</si>
  <si>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</si>
  <si>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</si>
  <si>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</si>
  <si>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De Hueck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</si>
  <si>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</si>
  <si>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</si>
  <si>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</si>
  <si>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</si>
  <si>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</si>
  <si>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</si>
  <si>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</si>
  <si>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</si>
  <si>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</si>
  <si>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</si>
  <si>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</si>
  <si>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</si>
  <si>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</si>
  <si>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</si>
  <si>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</si>
  <si>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</si>
  <si>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</si>
  <si>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</si>
  <si>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</si>
  <si>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</si>
  <si>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</si>
  <si>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</si>
  <si>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</si>
  <si>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</si>
  <si>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</si>
  <si>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</si>
  <si>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</si>
  <si>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</si>
  <si>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</si>
  <si>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</si>
  <si>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</si>
  <si>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</si>
  <si>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</si>
  <si>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</si>
  <si>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</si>
  <si>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</si>
  <si>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</si>
  <si>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</si>
  <si>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</si>
  <si>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</si>
  <si>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</si>
  <si>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</si>
  <si>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</si>
  <si>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</si>
  <si>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</si>
  <si>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</si>
  <si>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</si>
  <si>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</si>
  <si>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</si>
  <si>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</si>
  <si>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</si>
  <si>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</si>
  <si>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Freeman</t>
  </si>
  <si>
    <t>Petrulak</t>
  </si>
  <si>
    <t>Zablocki</t>
  </si>
  <si>
    <t>Van Meter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</si>
  <si>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</si>
  <si>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</si>
  <si>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</si>
  <si>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</si>
  <si>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</si>
  <si>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</si>
  <si>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</si>
  <si>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</si>
  <si>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</si>
  <si>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Kyle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</si>
  <si>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</si>
  <si>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</si>
  <si>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</si>
  <si>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</si>
  <si>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</si>
  <si>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</si>
  <si>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</si>
  <si>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</si>
  <si>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</si>
  <si>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</si>
  <si>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</si>
  <si>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</si>
  <si>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</si>
  <si>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</si>
  <si>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</si>
  <si>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</si>
  <si>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</si>
  <si>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</si>
  <si>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</si>
  <si>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</si>
  <si>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</si>
  <si>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</si>
  <si>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</si>
  <si>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</si>
  <si>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</si>
  <si>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</si>
  <si>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</si>
  <si>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Ruiz Herrero</t>
  </si>
  <si>
    <t>Bin Alias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</si>
  <si>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</si>
  <si>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</si>
  <si>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</si>
  <si>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</si>
  <si>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</si>
  <si>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</si>
  <si>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</si>
  <si>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</si>
  <si>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</si>
  <si>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</si>
  <si>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</si>
  <si>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</si>
  <si>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</si>
  <si>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</si>
  <si>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</si>
  <si>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</si>
  <si>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</si>
  <si>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</si>
  <si>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April</t>
  </si>
  <si>
    <t>Talhelm</t>
  </si>
  <si>
    <t>Treece</t>
  </si>
  <si>
    <t>Beisel</t>
  </si>
  <si>
    <t>Enke</t>
  </si>
  <si>
    <t>Ruiz-Tagle Barros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</si>
  <si>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</si>
  <si>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</si>
  <si>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</si>
  <si>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</si>
  <si>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</si>
  <si>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</si>
  <si>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</si>
  <si>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</si>
  <si>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</si>
  <si>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</si>
  <si>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</si>
  <si>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</si>
  <si>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</si>
  <si>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</si>
  <si>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</si>
  <si>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</si>
  <si>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Graves - Rostro</t>
  </si>
  <si>
    <t>Danielson</t>
  </si>
  <si>
    <t>Street</t>
  </si>
  <si>
    <t>Buss</t>
  </si>
  <si>
    <t>Duffy</t>
  </si>
  <si>
    <t>Castro</t>
  </si>
  <si>
    <t>Avery</t>
  </si>
  <si>
    <t>Bohinski</t>
  </si>
  <si>
    <t>Kohls</t>
  </si>
  <si>
    <t>Brietzke</t>
  </si>
  <si>
    <t>Riveros Gonzalez</t>
  </si>
  <si>
    <t>Albano</t>
  </si>
  <si>
    <t>Rosendahl</t>
  </si>
  <si>
    <t>German</t>
  </si>
  <si>
    <t>FIRST NAME</t>
  </si>
  <si>
    <t>LAST NAME</t>
  </si>
  <si>
    <t>TITLE</t>
  </si>
  <si>
    <t>Number Of Major Surgeries</t>
  </si>
  <si>
    <t>Yes</t>
  </si>
  <si>
    <t>No</t>
  </si>
  <si>
    <t>yes</t>
  </si>
  <si>
    <t>DATE OF BIRTH</t>
  </si>
  <si>
    <t>09-Jul-1992</t>
  </si>
  <si>
    <t>30-Nov-1992</t>
  </si>
  <si>
    <t>30-Jun-1993</t>
  </si>
  <si>
    <t>13-Sep-1992</t>
  </si>
  <si>
    <t>27-Jul-1998</t>
  </si>
  <si>
    <t>20-Nov-2001</t>
  </si>
  <si>
    <t>01-Jun-1993</t>
  </si>
  <si>
    <t>04-Jul-1995</t>
  </si>
  <si>
    <t>29-Nov-2002</t>
  </si>
  <si>
    <t>09-Nov-1997</t>
  </si>
  <si>
    <t>12-Sep-2001</t>
  </si>
  <si>
    <t>26-Dec-1999</t>
  </si>
  <si>
    <t>14-Dec-1999</t>
  </si>
  <si>
    <t>19-Sep-2002</t>
  </si>
  <si>
    <t>09-Aug-1993</t>
  </si>
  <si>
    <t>22-Oct-1996</t>
  </si>
  <si>
    <t>28-Jun-1993</t>
  </si>
  <si>
    <t>18-Sep-1996</t>
  </si>
  <si>
    <t>07-Dec-1995</t>
  </si>
  <si>
    <t>07-Oct-2004</t>
  </si>
  <si>
    <t>18-Nov-2000</t>
  </si>
  <si>
    <t>27-Nov-1993</t>
  </si>
  <si>
    <t>30-Oct-1994</t>
  </si>
  <si>
    <t>28-Oct-1995</t>
  </si>
  <si>
    <t>19-Aug-2001</t>
  </si>
  <si>
    <t>22-Nov-1994</t>
  </si>
  <si>
    <t>09-Oct-2000</t>
  </si>
  <si>
    <t>05-Aug-1999</t>
  </si>
  <si>
    <t>05-Oct-1995</t>
  </si>
  <si>
    <t>17-Nov-1994</t>
  </si>
  <si>
    <t>20-Jul-2002</t>
  </si>
  <si>
    <t>01-Jul-2002</t>
  </si>
  <si>
    <t>01-Jun-1995</t>
  </si>
  <si>
    <t>28-Sep-1993</t>
  </si>
  <si>
    <t>24-Aug-2004</t>
  </si>
  <si>
    <t>13-Aug-1997</t>
  </si>
  <si>
    <t>26-Dec-1998</t>
  </si>
  <si>
    <t>13-Aug-2002</t>
  </si>
  <si>
    <t>12-Nov-2004</t>
  </si>
  <si>
    <t>14-Jun-2004</t>
  </si>
  <si>
    <t>19-Jul-2002</t>
  </si>
  <si>
    <t>06-Oct-2004</t>
  </si>
  <si>
    <t>11-Jun-2004</t>
  </si>
  <si>
    <t>28-Nov-2004</t>
  </si>
  <si>
    <t>11-Aug-2002</t>
  </si>
  <si>
    <t>06-Nov-2004</t>
  </si>
  <si>
    <t>15-Oct-2004</t>
  </si>
  <si>
    <t>27-Nov-2004</t>
  </si>
  <si>
    <t>25-Oct-2001</t>
  </si>
  <si>
    <t>12-Sep-2004</t>
  </si>
  <si>
    <t>01-Oct-2002</t>
  </si>
  <si>
    <t>10-Jun-2004</t>
  </si>
  <si>
    <t>12-Jun-2003</t>
  </si>
  <si>
    <t>18-Jul-2004</t>
  </si>
  <si>
    <t>26-Jul-1994</t>
  </si>
  <si>
    <t>11-Nov-2004</t>
  </si>
  <si>
    <t>11-Jun-2002</t>
  </si>
  <si>
    <t>12-Nov-2001</t>
  </si>
  <si>
    <t>11-Aug-1996</t>
  </si>
  <si>
    <t>28-Jun-1997</t>
  </si>
  <si>
    <t>26-Aug-2002</t>
  </si>
  <si>
    <t>28-Jun-1999</t>
  </si>
  <si>
    <t>06-Oct-1992</t>
  </si>
  <si>
    <t>02-Jun-2004</t>
  </si>
  <si>
    <t>04-Nov-1996</t>
  </si>
  <si>
    <t>09-Jul-2004</t>
  </si>
  <si>
    <t>16-Oct-2004</t>
  </si>
  <si>
    <t>13-Jul-1998</t>
  </si>
  <si>
    <t>12-Dec-2002</t>
  </si>
  <si>
    <t>11-Oct-1998</t>
  </si>
  <si>
    <t>02-Aug-2003</t>
  </si>
  <si>
    <t>15-Sep-2003</t>
  </si>
  <si>
    <t>08-Sep-2003</t>
  </si>
  <si>
    <t>04-Nov-1997</t>
  </si>
  <si>
    <t>10-Dec-2003</t>
  </si>
  <si>
    <t>13-Oct-2003</t>
  </si>
  <si>
    <t>30-Oct-2003</t>
  </si>
  <si>
    <t>15-Aug-2003</t>
  </si>
  <si>
    <t>21-Nov-2003</t>
  </si>
  <si>
    <t>04-Dec-2002</t>
  </si>
  <si>
    <t>26-Oct-1997</t>
  </si>
  <si>
    <t>30-Sep-2004</t>
  </si>
  <si>
    <t>28-Jul-2004</t>
  </si>
  <si>
    <t>26-Jun-2000</t>
  </si>
  <si>
    <t>04-Jun-1998</t>
  </si>
  <si>
    <t>29-Nov-2001</t>
  </si>
  <si>
    <t>10-Dec-2002</t>
  </si>
  <si>
    <t>02-Dec-1999</t>
  </si>
  <si>
    <t>13-Oct-2002</t>
  </si>
  <si>
    <t>14-Oct-1999</t>
  </si>
  <si>
    <t>12-Jul-1998</t>
  </si>
  <si>
    <t>30-Jul-1995</t>
  </si>
  <si>
    <t>07-Nov-1997</t>
  </si>
  <si>
    <t>03-Dec-1998</t>
  </si>
  <si>
    <t>15-Aug-2002</t>
  </si>
  <si>
    <t>06-Jul-1999</t>
  </si>
  <si>
    <t>14-Nov-2002</t>
  </si>
  <si>
    <t>22-Dec-2002</t>
  </si>
  <si>
    <t>05-Sep-1998</t>
  </si>
  <si>
    <t>27-Oct-1997</t>
  </si>
  <si>
    <t>23-Jun-1996</t>
  </si>
  <si>
    <t>23-Aug-2001</t>
  </si>
  <si>
    <t>05-Dec-1997</t>
  </si>
  <si>
    <t>01-Sep-2000</t>
  </si>
  <si>
    <t>19-Jun-1997</t>
  </si>
  <si>
    <t>20-Jun-2003</t>
  </si>
  <si>
    <t>07-Dec-1998</t>
  </si>
  <si>
    <t>09-Jun-1997</t>
  </si>
  <si>
    <t>07-Oct-1995</t>
  </si>
  <si>
    <t>19-Jun-1998</t>
  </si>
  <si>
    <t>25-Aug-2001</t>
  </si>
  <si>
    <t>07-Jul-2001</t>
  </si>
  <si>
    <t>02-Jun-2001</t>
  </si>
  <si>
    <t>05-Dec-2001</t>
  </si>
  <si>
    <t>22-Sep-1992</t>
  </si>
  <si>
    <t>19-Nov-2004</t>
  </si>
  <si>
    <t>22-Jul-2004</t>
  </si>
  <si>
    <t>05-Aug-1995</t>
  </si>
  <si>
    <t>14-Sep-2003</t>
  </si>
  <si>
    <t>21-Aug-2004</t>
  </si>
  <si>
    <t>25-Jul-2004</t>
  </si>
  <si>
    <t>09-Sep-2003</t>
  </si>
  <si>
    <t>04-Dec-2003</t>
  </si>
  <si>
    <t>17-Jul-2003</t>
  </si>
  <si>
    <t>04-Oct-2004</t>
  </si>
  <si>
    <t>05-Dec-2004</t>
  </si>
  <si>
    <t>03-Oct-2003</t>
  </si>
  <si>
    <t>16-Sep-2003</t>
  </si>
  <si>
    <t>13-Dec-2004</t>
  </si>
  <si>
    <t>08-Aug-2004</t>
  </si>
  <si>
    <t>13-Jun-2004</t>
  </si>
  <si>
    <t>30-Dec-2003</t>
  </si>
  <si>
    <t>21-Aug-2003</t>
  </si>
  <si>
    <t>23-Oct-2000</t>
  </si>
  <si>
    <t>10-Jun-2000</t>
  </si>
  <si>
    <t>21-Oct-2000</t>
  </si>
  <si>
    <t>17-Nov-2004</t>
  </si>
  <si>
    <t>10-Dec-2004</t>
  </si>
  <si>
    <t>07-Nov-2004</t>
  </si>
  <si>
    <t>14-Dec-2004</t>
  </si>
  <si>
    <t>06-Dec-2004</t>
  </si>
  <si>
    <t>17-Oct-2004</t>
  </si>
  <si>
    <t>12-Dec-2004</t>
  </si>
  <si>
    <t>19-Sep-2004</t>
  </si>
  <si>
    <t>21-Sep-2004</t>
  </si>
  <si>
    <t>11-Sep-2004</t>
  </si>
  <si>
    <t>21-Oct-2004</t>
  </si>
  <si>
    <t>09-Sep-2004</t>
  </si>
  <si>
    <t>01-Sep-2003</t>
  </si>
  <si>
    <t>09-Nov-2003</t>
  </si>
  <si>
    <t>14-Nov-2003</t>
  </si>
  <si>
    <t>25-Jul-2003</t>
  </si>
  <si>
    <t>28-Jul-2003</t>
  </si>
  <si>
    <t>26-Sep-2003</t>
  </si>
  <si>
    <t>07-Oct-1998</t>
  </si>
  <si>
    <t>19-Nov-2003</t>
  </si>
  <si>
    <t>13-Dec-2002</t>
  </si>
  <si>
    <t>25-Sep-1999</t>
  </si>
  <si>
    <t>19-Aug-2004</t>
  </si>
  <si>
    <t>17-Nov-1999</t>
  </si>
  <si>
    <t>01-Oct-1999</t>
  </si>
  <si>
    <t>11-Aug-2003</t>
  </si>
  <si>
    <t>04-Aug-2003</t>
  </si>
  <si>
    <t>12-Dec-1999</t>
  </si>
  <si>
    <t>20-Jul-2003</t>
  </si>
  <si>
    <t>06-Dec-1994</t>
  </si>
  <si>
    <t>27-Dec-2004</t>
  </si>
  <si>
    <t>02-Jul-1996</t>
  </si>
  <si>
    <t>22-Sep-2002</t>
  </si>
  <si>
    <t>29-Oct-2002</t>
  </si>
  <si>
    <t>29-Aug-2002</t>
  </si>
  <si>
    <t>21-Aug-2002</t>
  </si>
  <si>
    <t>10-Aug-2001</t>
  </si>
  <si>
    <t>06-Oct-1994</t>
  </si>
  <si>
    <t>03-Aug-2001</t>
  </si>
  <si>
    <t>09-Dec-2001</t>
  </si>
  <si>
    <t>07-Sep-2002</t>
  </si>
  <si>
    <t>29-Jul-2002</t>
  </si>
  <si>
    <t>28-Sep-1998</t>
  </si>
  <si>
    <t>05-Oct-1998</t>
  </si>
  <si>
    <t>29-Sep-1998</t>
  </si>
  <si>
    <t>16-Jul-2002</t>
  </si>
  <si>
    <t>29-Dec-1998</t>
  </si>
  <si>
    <t>29-Sep-2002</t>
  </si>
  <si>
    <t>14-Sep-1998</t>
  </si>
  <si>
    <t>14-Aug-2001</t>
  </si>
  <si>
    <t>01-Jul-2001</t>
  </si>
  <si>
    <t>06-Sep-2001</t>
  </si>
  <si>
    <t>04-Aug-2001</t>
  </si>
  <si>
    <t>02-Sep-2000</t>
  </si>
  <si>
    <t>26-Jul-2000</t>
  </si>
  <si>
    <t>12-Jun-2004</t>
  </si>
  <si>
    <t>22-Jun-2001</t>
  </si>
  <si>
    <t>28-Nov-2001</t>
  </si>
  <si>
    <t>21-Jul-1989</t>
  </si>
  <si>
    <t>30-Sep-2003</t>
  </si>
  <si>
    <t>04-Nov-2004</t>
  </si>
  <si>
    <t>30-Aug-2003</t>
  </si>
  <si>
    <t>22-Dec-2003</t>
  </si>
  <si>
    <t>03-Sep-1997</t>
  </si>
  <si>
    <t>19-Aug-2003</t>
  </si>
  <si>
    <t>27-Dec-2000</t>
  </si>
  <si>
    <t>22-Oct-2000</t>
  </si>
  <si>
    <t>29-Nov-2000</t>
  </si>
  <si>
    <t>10-Dec-2000</t>
  </si>
  <si>
    <t>23-Aug-2000</t>
  </si>
  <si>
    <t>27-Sep-1994</t>
  </si>
  <si>
    <t>16-Dec-1991</t>
  </si>
  <si>
    <t>07-Dec-2004</t>
  </si>
  <si>
    <t>03-Sep-2004</t>
  </si>
  <si>
    <t>27-Jul-2004</t>
  </si>
  <si>
    <t>06-Aug-2004</t>
  </si>
  <si>
    <t>28-Oct-2004</t>
  </si>
  <si>
    <t>13-Nov-2004</t>
  </si>
  <si>
    <t>25-Sep-2004</t>
  </si>
  <si>
    <t>30-Jun-2000</t>
  </si>
  <si>
    <t>11-Dec-2000</t>
  </si>
  <si>
    <t>15-Jul-2002</t>
  </si>
  <si>
    <t>12-Nov-2002</t>
  </si>
  <si>
    <t>16-Jun-1991</t>
  </si>
  <si>
    <t>05-Oct-1989</t>
  </si>
  <si>
    <t>28-Nov-1996</t>
  </si>
  <si>
    <t>06-Sep-2004</t>
  </si>
  <si>
    <t>17-Dec-1996</t>
  </si>
  <si>
    <t>18-Nov-2003</t>
  </si>
  <si>
    <t>21-Oct-1998</t>
  </si>
  <si>
    <t>05-Nov-2002</t>
  </si>
  <si>
    <t>12-Dec-1988</t>
  </si>
  <si>
    <t>17-Dec-1999</t>
  </si>
  <si>
    <t>10-Aug-1999</t>
  </si>
  <si>
    <t>03-Jun-2001</t>
  </si>
  <si>
    <t>12-Nov-1999</t>
  </si>
  <si>
    <t>21-Nov-1999</t>
  </si>
  <si>
    <t>19-Nov-1998</t>
  </si>
  <si>
    <t>11-Jul-2002</t>
  </si>
  <si>
    <t>17-Aug-1998</t>
  </si>
  <si>
    <t>02-Jul-1998</t>
  </si>
  <si>
    <t>20-Jun-1998</t>
  </si>
  <si>
    <t>06-Nov-1995</t>
  </si>
  <si>
    <t>14-Oct-1995</t>
  </si>
  <si>
    <t>09-Jul-1995</t>
  </si>
  <si>
    <t>15-Oct-1995</t>
  </si>
  <si>
    <t>05-Aug-1991</t>
  </si>
  <si>
    <t>02-Nov-1997</t>
  </si>
  <si>
    <t>25-Aug-2000</t>
  </si>
  <si>
    <t>28-Jul-1997</t>
  </si>
  <si>
    <t>01-Oct-1990</t>
  </si>
  <si>
    <t>17-Nov-1991</t>
  </si>
  <si>
    <t>11-Oct-2002</t>
  </si>
  <si>
    <t>15-Oct-2001</t>
  </si>
  <si>
    <t>28-Jul-2001</t>
  </si>
  <si>
    <t>26-Aug-2001</t>
  </si>
  <si>
    <t>26-Aug-1997</t>
  </si>
  <si>
    <t>24-Jun-2000</t>
  </si>
  <si>
    <t>09-Dec-2000</t>
  </si>
  <si>
    <t>05-Aug-1996</t>
  </si>
  <si>
    <t>17-Sep-1994</t>
  </si>
  <si>
    <t>02-Oct-1994</t>
  </si>
  <si>
    <t>11-Jun-1999</t>
  </si>
  <si>
    <t>13-Jun-1996</t>
  </si>
  <si>
    <t>01-Dec-2003</t>
  </si>
  <si>
    <t>06-Aug-2003</t>
  </si>
  <si>
    <t>30-Oct-1997</t>
  </si>
  <si>
    <t>20-Aug-1988</t>
  </si>
  <si>
    <t>06-Oct-1997</t>
  </si>
  <si>
    <t>03-Dec-2003</t>
  </si>
  <si>
    <t>17-Dec-2000</t>
  </si>
  <si>
    <t>03-Oct-2000</t>
  </si>
  <si>
    <t>11-Oct-2000</t>
  </si>
  <si>
    <t>10-Aug-1997</t>
  </si>
  <si>
    <t>14-Nov-2004</t>
  </si>
  <si>
    <t>09-Jun-1999</t>
  </si>
  <si>
    <t>29-Aug-1999</t>
  </si>
  <si>
    <t>24-Dec-1999</t>
  </si>
  <si>
    <t>04-Aug-2004</t>
  </si>
  <si>
    <t>23-Sep-2003</t>
  </si>
  <si>
    <t>01-Oct-2000</t>
  </si>
  <si>
    <t>15-Nov-1998</t>
  </si>
  <si>
    <t>17-Jun-1998</t>
  </si>
  <si>
    <t>04-Sep-1998</t>
  </si>
  <si>
    <t>01-Nov-1993</t>
  </si>
  <si>
    <t>12-Aug-1993</t>
  </si>
  <si>
    <t>21-Jun-1996</t>
  </si>
  <si>
    <t>14-Jul-2000</t>
  </si>
  <si>
    <t>01-Nov-1999</t>
  </si>
  <si>
    <t>24-Oct-1996</t>
  </si>
  <si>
    <t>05-Jun-2003</t>
  </si>
  <si>
    <t>30-Jun-1996</t>
  </si>
  <si>
    <t>30-Sep-2002</t>
  </si>
  <si>
    <t>24-Sep-1995</t>
  </si>
  <si>
    <t>18-Jun-1987</t>
  </si>
  <si>
    <t>20-Nov-1991</t>
  </si>
  <si>
    <t>15-Dec-2002</t>
  </si>
  <si>
    <t>28-Sep-1988</t>
  </si>
  <si>
    <t>19-Dec-1997</t>
  </si>
  <si>
    <t>15-Sep-1998</t>
  </si>
  <si>
    <t>09-Aug-1998</t>
  </si>
  <si>
    <t>22-Dec-1997</t>
  </si>
  <si>
    <t>21-Jun-2002</t>
  </si>
  <si>
    <t>26-Sep-1994</t>
  </si>
  <si>
    <t>01-Oct-1989</t>
  </si>
  <si>
    <t>10-Sep-1995</t>
  </si>
  <si>
    <t>13-Oct-2001</t>
  </si>
  <si>
    <t>01-Aug-1987</t>
  </si>
  <si>
    <t>25-Jun-1999</t>
  </si>
  <si>
    <t>10-Jul-1994</t>
  </si>
  <si>
    <t>25-Sep-1993</t>
  </si>
  <si>
    <t>29-Aug-2001</t>
  </si>
  <si>
    <t>25-Oct-1994</t>
  </si>
  <si>
    <t>06-Jul-1994</t>
  </si>
  <si>
    <t>14-Aug-1996</t>
  </si>
  <si>
    <t>03-Jul-1996</t>
  </si>
  <si>
    <t>23-Sep-2000</t>
  </si>
  <si>
    <t>02-Sep-2001</t>
  </si>
  <si>
    <t>11-Oct-1996</t>
  </si>
  <si>
    <t>05-Jul-1997</t>
  </si>
  <si>
    <t>06-Jul-1997</t>
  </si>
  <si>
    <t>02-Aug-1997</t>
  </si>
  <si>
    <t>02-Sep-1997</t>
  </si>
  <si>
    <t>13-Nov-1991</t>
  </si>
  <si>
    <t>02-Dec-1994</t>
  </si>
  <si>
    <t>01-Jul-1994</t>
  </si>
  <si>
    <t>06-Oct-2001</t>
  </si>
  <si>
    <t>03-Jul-2003</t>
  </si>
  <si>
    <t>17-Nov-1996</t>
  </si>
  <si>
    <t>05-Dec-2003</t>
  </si>
  <si>
    <t>20-Jun-1997</t>
  </si>
  <si>
    <t>01-Sep-1991</t>
  </si>
  <si>
    <t>28-Oct-1993</t>
  </si>
  <si>
    <t>23-Jun-1995</t>
  </si>
  <si>
    <t>07-Oct-1993</t>
  </si>
  <si>
    <t>14-Dec-1996</t>
  </si>
  <si>
    <t>13-Nov-1996</t>
  </si>
  <si>
    <t>10-Aug-1996</t>
  </si>
  <si>
    <t>27-Oct-1996</t>
  </si>
  <si>
    <t>16-Jul-2004</t>
  </si>
  <si>
    <t>19-Dec-1996</t>
  </si>
  <si>
    <t>26-Dec-2001</t>
  </si>
  <si>
    <t>27-Aug-1986</t>
  </si>
  <si>
    <t>20-Jun-2000</t>
  </si>
  <si>
    <t>14-Sep-1987</t>
  </si>
  <si>
    <t>29-Jul-2003</t>
  </si>
  <si>
    <t>12-Oct-1993</t>
  </si>
  <si>
    <t>26-Jun-2004</t>
  </si>
  <si>
    <t>19-Sep-1996</t>
  </si>
  <si>
    <t>22-Sep-1999</t>
  </si>
  <si>
    <t>16-Sep-1998</t>
  </si>
  <si>
    <t>24-Aug-2003</t>
  </si>
  <si>
    <t>15-Oct-1988</t>
  </si>
  <si>
    <t>22-Dec-1992</t>
  </si>
  <si>
    <t>24-Sep-1994</t>
  </si>
  <si>
    <t>09-Oct-1995</t>
  </si>
  <si>
    <t>16-Jun-1995</t>
  </si>
  <si>
    <t>10-Oct-1981</t>
  </si>
  <si>
    <t>18-Aug-1988</t>
  </si>
  <si>
    <t>23-Aug-1995</t>
  </si>
  <si>
    <t>11-Nov-2001</t>
  </si>
  <si>
    <t>27-Dec-1986</t>
  </si>
  <si>
    <t>06-Jun-1999</t>
  </si>
  <si>
    <t>12-Aug-1999</t>
  </si>
  <si>
    <t>04-Nov-1988</t>
  </si>
  <si>
    <t>11-Oct-1990</t>
  </si>
  <si>
    <t>14-Jun-1985</t>
  </si>
  <si>
    <t>17-Nov-1992</t>
  </si>
  <si>
    <t>08-Nov-1990</t>
  </si>
  <si>
    <t>14-Sep-1992</t>
  </si>
  <si>
    <t>06-Jul-1984</t>
  </si>
  <si>
    <t>10-Jul-2003</t>
  </si>
  <si>
    <t>14-Dec-1981</t>
  </si>
  <si>
    <t>21-Oct-1995</t>
  </si>
  <si>
    <t>02-Dec-1989</t>
  </si>
  <si>
    <t>05-Nov-2004</t>
  </si>
  <si>
    <t>01-Dec-1986</t>
  </si>
  <si>
    <t>22-Aug-1994</t>
  </si>
  <si>
    <t>22-Jun-1993</t>
  </si>
  <si>
    <t>09-Sep-1986</t>
  </si>
  <si>
    <t>28-Oct-1991</t>
  </si>
  <si>
    <t>25-Aug-1991</t>
  </si>
  <si>
    <t>24-Oct-1991</t>
  </si>
  <si>
    <t>21-Nov-1994</t>
  </si>
  <si>
    <t>24-Oct-1987</t>
  </si>
  <si>
    <t>13-Dec-1981</t>
  </si>
  <si>
    <t>28-Aug-1988</t>
  </si>
  <si>
    <t>24-Jun-1999</t>
  </si>
  <si>
    <t>29-Sep-1981</t>
  </si>
  <si>
    <t>12-Aug-1994</t>
  </si>
  <si>
    <t>19-Aug-1991</t>
  </si>
  <si>
    <t>06-Jun-2001</t>
  </si>
  <si>
    <t>18-Oct-2001</t>
  </si>
  <si>
    <t>24-Jun-1990</t>
  </si>
  <si>
    <t>25-Jul-1991</t>
  </si>
  <si>
    <t>23-Oct-1996</t>
  </si>
  <si>
    <t>13-Jul-2004</t>
  </si>
  <si>
    <t>14-Sep-1993</t>
  </si>
  <si>
    <t>27-Aug-1981</t>
  </si>
  <si>
    <t>24-Nov-1997</t>
  </si>
  <si>
    <t>05-Jul-1985</t>
  </si>
  <si>
    <t>10-Jul-2000</t>
  </si>
  <si>
    <t>15-Jun-2002</t>
  </si>
  <si>
    <t>24-Oct-1988</t>
  </si>
  <si>
    <t>29-Sep-1993</t>
  </si>
  <si>
    <t>11-Nov-1993</t>
  </si>
  <si>
    <t>10-Jul-1999</t>
  </si>
  <si>
    <t>11-Jul-1995</t>
  </si>
  <si>
    <t>29-Jul-1990</t>
  </si>
  <si>
    <t>17-Aug-1996</t>
  </si>
  <si>
    <t>08-Sep-1996</t>
  </si>
  <si>
    <t>22-Nov-1990</t>
  </si>
  <si>
    <t>01-Nov-1990</t>
  </si>
  <si>
    <t>10-Jul-1989</t>
  </si>
  <si>
    <t>13-Sep-2000</t>
  </si>
  <si>
    <t>11-Oct-1992</t>
  </si>
  <si>
    <t>07-Jul-1984</t>
  </si>
  <si>
    <t>10-Nov-1983</t>
  </si>
  <si>
    <t>26-Dec-1993</t>
  </si>
  <si>
    <t>30-Nov-1988</t>
  </si>
  <si>
    <t>13-Aug-1993</t>
  </si>
  <si>
    <t>14-Sep-1995</t>
  </si>
  <si>
    <t>16-Sep-1983</t>
  </si>
  <si>
    <t>18-Oct-2002</t>
  </si>
  <si>
    <t>01-Dec-1990</t>
  </si>
  <si>
    <t>14-Dec-1990</t>
  </si>
  <si>
    <t>21-Aug-1994</t>
  </si>
  <si>
    <t>06-Aug-1991</t>
  </si>
  <si>
    <t>18-Jun-1992</t>
  </si>
  <si>
    <t>28-Jun-1992</t>
  </si>
  <si>
    <t>04-Aug-1992</t>
  </si>
  <si>
    <t>26-Nov-1998</t>
  </si>
  <si>
    <t>16-Sep-1984</t>
  </si>
  <si>
    <t>25-Jun-1989</t>
  </si>
  <si>
    <t>03-Oct-1995</t>
  </si>
  <si>
    <t>06-Sep-1997</t>
  </si>
  <si>
    <t>14-Dec-1998</t>
  </si>
  <si>
    <t>27-Jun-1992</t>
  </si>
  <si>
    <t>03-Nov-1991</t>
  </si>
  <si>
    <t>01-Dec-1991</t>
  </si>
  <si>
    <t>16-Jun-1982</t>
  </si>
  <si>
    <t>20-Nov-1983</t>
  </si>
  <si>
    <t>08-Jun-2003</t>
  </si>
  <si>
    <t>25-Nov-2000</t>
  </si>
  <si>
    <t>19-Dec-1988</t>
  </si>
  <si>
    <t>02-Nov-1994</t>
  </si>
  <si>
    <t>26-Oct-1994</t>
  </si>
  <si>
    <t>01-Jun-1991</t>
  </si>
  <si>
    <t>01-Nov-1994</t>
  </si>
  <si>
    <t>13-Sep-1991</t>
  </si>
  <si>
    <t>28-Aug-1990</t>
  </si>
  <si>
    <t>29-Nov-1997</t>
  </si>
  <si>
    <t>29-Jun-1982</t>
  </si>
  <si>
    <t>18-Jul-1988</t>
  </si>
  <si>
    <t>11-Aug-1986</t>
  </si>
  <si>
    <t>13-Jul-1986</t>
  </si>
  <si>
    <t>16-Sep-1988</t>
  </si>
  <si>
    <t>15-Aug-1992</t>
  </si>
  <si>
    <t>29-Dec-1994</t>
  </si>
  <si>
    <t>04-Sep-1993</t>
  </si>
  <si>
    <t>23-Dec-1993</t>
  </si>
  <si>
    <t>08-Oct-1994</t>
  </si>
  <si>
    <t>24-Oct-1994</t>
  </si>
  <si>
    <t>03-Sep-1991</t>
  </si>
  <si>
    <t>28-Jun-1994</t>
  </si>
  <si>
    <t>08-Aug-1990</t>
  </si>
  <si>
    <t>15-Jul-1990</t>
  </si>
  <si>
    <t>04-Jul-1991</t>
  </si>
  <si>
    <t>20-Nov-1999</t>
  </si>
  <si>
    <t>12-Jul-1992</t>
  </si>
  <si>
    <t>26-Jun-1988</t>
  </si>
  <si>
    <t>13-Oct-1997</t>
  </si>
  <si>
    <t>27-Sep-1982</t>
  </si>
  <si>
    <t>16-Jun-1980</t>
  </si>
  <si>
    <t>02-Oct-2003</t>
  </si>
  <si>
    <t>05-Dec-1987</t>
  </si>
  <si>
    <t>21-Dec-1988</t>
  </si>
  <si>
    <t>13-Aug-1992</t>
  </si>
  <si>
    <t>29-Jun-1993</t>
  </si>
  <si>
    <t>13-Jun-1988</t>
  </si>
  <si>
    <t>17-Nov-1990</t>
  </si>
  <si>
    <t>22-Dec-2004</t>
  </si>
  <si>
    <t>20-Sep-1990</t>
  </si>
  <si>
    <t>25-Dec-1996</t>
  </si>
  <si>
    <t>18-Sep-1989</t>
  </si>
  <si>
    <t>02-Jul-2000</t>
  </si>
  <si>
    <t>29-Jun-1998</t>
  </si>
  <si>
    <t>22-Jun-1985</t>
  </si>
  <si>
    <t>25-Oct-1996</t>
  </si>
  <si>
    <t>05-Aug-1990</t>
  </si>
  <si>
    <t>26-Sep-1990</t>
  </si>
  <si>
    <t>13-Jul-1990</t>
  </si>
  <si>
    <t>18-Oct-1979</t>
  </si>
  <si>
    <t>04-Oct-2003</t>
  </si>
  <si>
    <t>04-Sep-1990</t>
  </si>
  <si>
    <t>22-Jun-2003</t>
  </si>
  <si>
    <t>04-Dec-1977</t>
  </si>
  <si>
    <t>12-Aug-1981</t>
  </si>
  <si>
    <t>09-Oct-1992</t>
  </si>
  <si>
    <t>28-Sep-1992</t>
  </si>
  <si>
    <t>02-Jul-1980</t>
  </si>
  <si>
    <t>05-Sep-1986</t>
  </si>
  <si>
    <t>12-Oct-1991</t>
  </si>
  <si>
    <t>24-Nov-2004</t>
  </si>
  <si>
    <t>05-Jun-1987</t>
  </si>
  <si>
    <t>02-Sep-1987</t>
  </si>
  <si>
    <t>22-Nov-1987</t>
  </si>
  <si>
    <t>16-Aug-1992</t>
  </si>
  <si>
    <t>27-Sep-1987</t>
  </si>
  <si>
    <t>01-Aug-1989</t>
  </si>
  <si>
    <t>09-Dec-1989</t>
  </si>
  <si>
    <t>22-Jun-1987</t>
  </si>
  <si>
    <t>16-Dec-1989</t>
  </si>
  <si>
    <t>03-Oct-1978</t>
  </si>
  <si>
    <t>03-Jul-1981</t>
  </si>
  <si>
    <t>01-Dec-1995</t>
  </si>
  <si>
    <t>27-Jun-2002</t>
  </si>
  <si>
    <t>10-Sep-1992</t>
  </si>
  <si>
    <t>15-Oct-1984</t>
  </si>
  <si>
    <t>29-Sep-1995</t>
  </si>
  <si>
    <t>13-Dec-1979</t>
  </si>
  <si>
    <t>11-Sep-1974</t>
  </si>
  <si>
    <t>07-Jun-2001</t>
  </si>
  <si>
    <t>27-Dec-1995</t>
  </si>
  <si>
    <t>01-Sep-1989</t>
  </si>
  <si>
    <t>29-Sep-1997</t>
  </si>
  <si>
    <t>23-Dec-1986</t>
  </si>
  <si>
    <t>27-Oct-1986</t>
  </si>
  <si>
    <t>28-Nov-1990</t>
  </si>
  <si>
    <t>23-Sep-1988</t>
  </si>
  <si>
    <t>10-Jul-1993</t>
  </si>
  <si>
    <t>18-Oct-1981</t>
  </si>
  <si>
    <t>10-Aug-1993</t>
  </si>
  <si>
    <t>23-Aug-1991</t>
  </si>
  <si>
    <t>27-Nov-1991</t>
  </si>
  <si>
    <t>26-Jun-1974</t>
  </si>
  <si>
    <t>30-Aug-1991</t>
  </si>
  <si>
    <t>07-Nov-1973</t>
  </si>
  <si>
    <t>24-Jun-1988</t>
  </si>
  <si>
    <t>05-Oct-2001</t>
  </si>
  <si>
    <t>04-Sep-1988</t>
  </si>
  <si>
    <t>09-Jun-1977</t>
  </si>
  <si>
    <t>08-Jul-1988</t>
  </si>
  <si>
    <t>09-Nov-1988</t>
  </si>
  <si>
    <t>28-Dec-1985</t>
  </si>
  <si>
    <t>10-Sep-1991</t>
  </si>
  <si>
    <t>29-Jun-1986</t>
  </si>
  <si>
    <t>04-Dec-1997</t>
  </si>
  <si>
    <t>16-Oct-2001</t>
  </si>
  <si>
    <t>29-Jul-1997</t>
  </si>
  <si>
    <t>07-Sep-1980</t>
  </si>
  <si>
    <t>11-Jun-1993</t>
  </si>
  <si>
    <t>22-Nov-1978</t>
  </si>
  <si>
    <t>14-Jul-1997</t>
  </si>
  <si>
    <t>19-Jun-1999</t>
  </si>
  <si>
    <t>18-Nov-1987</t>
  </si>
  <si>
    <t>01-Nov-1988</t>
  </si>
  <si>
    <t>13-Sep-1987</t>
  </si>
  <si>
    <t>15-Sep-1988</t>
  </si>
  <si>
    <t>10-Dec-1993</t>
  </si>
  <si>
    <t>22-Aug-1984</t>
  </si>
  <si>
    <t>22-Aug-1990</t>
  </si>
  <si>
    <t>09-Oct-1990</t>
  </si>
  <si>
    <t>29-Aug-1991</t>
  </si>
  <si>
    <t>16-Oct-1984</t>
  </si>
  <si>
    <t>12-Sep-1979</t>
  </si>
  <si>
    <t>06-Jun-2004</t>
  </si>
  <si>
    <t>24-Oct-1983</t>
  </si>
  <si>
    <t>17-Jun-1993</t>
  </si>
  <si>
    <t>01-Dec-1999</t>
  </si>
  <si>
    <t>06-Jun-1995</t>
  </si>
  <si>
    <t>29-Jun-1987</t>
  </si>
  <si>
    <t>26-Dec-1987</t>
  </si>
  <si>
    <t>05-Jul-1987</t>
  </si>
  <si>
    <t>09-Sep-1987</t>
  </si>
  <si>
    <t>06-Jul-1990</t>
  </si>
  <si>
    <t>25-Nov-1989</t>
  </si>
  <si>
    <t>19-Jul-1989</t>
  </si>
  <si>
    <t>25-Oct-1986</t>
  </si>
  <si>
    <t>20-Sep-1986</t>
  </si>
  <si>
    <t>20-Oct-1986</t>
  </si>
  <si>
    <t>01-Sep-1987</t>
  </si>
  <si>
    <t>12-Nov-1974</t>
  </si>
  <si>
    <t>22-Aug-2004</t>
  </si>
  <si>
    <t>09-Sep-2000</t>
  </si>
  <si>
    <t>13-Nov-1994</t>
  </si>
  <si>
    <t>02-Sep-1974</t>
  </si>
  <si>
    <t>28-Aug-1991</t>
  </si>
  <si>
    <t>15-Dec-1972</t>
  </si>
  <si>
    <t>07-Nov-1989</t>
  </si>
  <si>
    <t>07-Dec-1994</t>
  </si>
  <si>
    <t>01-Jun-1986</t>
  </si>
  <si>
    <t>18-Nov-1989</t>
  </si>
  <si>
    <t>22-Jul-1986</t>
  </si>
  <si>
    <t>01-Jun-1984</t>
  </si>
  <si>
    <t>08-Aug-1988</t>
  </si>
  <si>
    <t>06-Nov-1989</t>
  </si>
  <si>
    <t>03-Sep-1984</t>
  </si>
  <si>
    <t>01-Aug-1984</t>
  </si>
  <si>
    <t>23-Dec-1985</t>
  </si>
  <si>
    <t>27-Sep-1975</t>
  </si>
  <si>
    <t>06-Jul-1991</t>
  </si>
  <si>
    <t>17-Sep-1992</t>
  </si>
  <si>
    <t>08-Jun-1978</t>
  </si>
  <si>
    <t>25-Aug-1982</t>
  </si>
  <si>
    <t>25-Dec-1986</t>
  </si>
  <si>
    <t>24-Oct-1973</t>
  </si>
  <si>
    <t>02-Dec-1986</t>
  </si>
  <si>
    <t>12-Jul-1986</t>
  </si>
  <si>
    <t>30-Sep-1986</t>
  </si>
  <si>
    <t>26-Aug-1984</t>
  </si>
  <si>
    <t>17-Aug-1984</t>
  </si>
  <si>
    <t>29-Jul-1988</t>
  </si>
  <si>
    <t>07-Nov-1981</t>
  </si>
  <si>
    <t>07-Dec-1980</t>
  </si>
  <si>
    <t>18-Sep-1974</t>
  </si>
  <si>
    <t>05-Sep-1985</t>
  </si>
  <si>
    <t>21-Nov-1986</t>
  </si>
  <si>
    <t>03-Oct-1983</t>
  </si>
  <si>
    <t>18-Nov-1988</t>
  </si>
  <si>
    <t>11-Sep-1978</t>
  </si>
  <si>
    <t>15-Nov-1994</t>
  </si>
  <si>
    <t>09-Dec-1987</t>
  </si>
  <si>
    <t>08-Jun-1983</t>
  </si>
  <si>
    <t>27-Sep-1978</t>
  </si>
  <si>
    <t>03-Sep-1983</t>
  </si>
  <si>
    <t>12-Aug-1984</t>
  </si>
  <si>
    <t>28-Oct-1972</t>
  </si>
  <si>
    <t>03-Nov-1992</t>
  </si>
  <si>
    <t>06-Jul-1974</t>
  </si>
  <si>
    <t>15-Jun-1981</t>
  </si>
  <si>
    <t>03-Nov-1993</t>
  </si>
  <si>
    <t>30-Aug-1981</t>
  </si>
  <si>
    <t>18-Dec-1971</t>
  </si>
  <si>
    <t>19-Oct-1987</t>
  </si>
  <si>
    <t>21-Aug-1972</t>
  </si>
  <si>
    <t>10-Jun-1993</t>
  </si>
  <si>
    <t>30-Aug-1983</t>
  </si>
  <si>
    <t>01-Nov-2004</t>
  </si>
  <si>
    <t>18-Sep-1980</t>
  </si>
  <si>
    <t>02-Nov-1972</t>
  </si>
  <si>
    <t>22-Jul-2002</t>
  </si>
  <si>
    <t>27-Sep-1971</t>
  </si>
  <si>
    <t>27-Jul-1987</t>
  </si>
  <si>
    <t>20-Aug-1995</t>
  </si>
  <si>
    <t>30-Sep-1987</t>
  </si>
  <si>
    <t>18-Jun-1985</t>
  </si>
  <si>
    <t>22-Nov-1984</t>
  </si>
  <si>
    <t>19-Oct-1993</t>
  </si>
  <si>
    <t>08-Jul-1982</t>
  </si>
  <si>
    <t>21-Dec-1982</t>
  </si>
  <si>
    <t>29-Jul-1987</t>
  </si>
  <si>
    <t>30-Jul-1994</t>
  </si>
  <si>
    <t>14-Jul-1987</t>
  </si>
  <si>
    <t>13-Aug-2003</t>
  </si>
  <si>
    <t>15-Jul-2004</t>
  </si>
  <si>
    <t>05-Aug-1980</t>
  </si>
  <si>
    <t>21-Jul-1980</t>
  </si>
  <si>
    <t>22-Jul-1989</t>
  </si>
  <si>
    <t>19-Sep-1984</t>
  </si>
  <si>
    <t>11-Nov-1984</t>
  </si>
  <si>
    <t>25-Jun-1970</t>
  </si>
  <si>
    <t>10-Oct-1980</t>
  </si>
  <si>
    <t>11-Oct-1974</t>
  </si>
  <si>
    <t>10-Jun-1988</t>
  </si>
  <si>
    <t>17-Aug-1974</t>
  </si>
  <si>
    <t>08-Aug-1980</t>
  </si>
  <si>
    <t>16-Aug-1989</t>
  </si>
  <si>
    <t>28-Jul-1996</t>
  </si>
  <si>
    <t>08-Nov-1994</t>
  </si>
  <si>
    <t>21-Sep-1984</t>
  </si>
  <si>
    <t>08-Aug-1979</t>
  </si>
  <si>
    <t>14-Oct-1984</t>
  </si>
  <si>
    <t>25-Jul-1984</t>
  </si>
  <si>
    <t>09-Jun-1970</t>
  </si>
  <si>
    <t>09-Sep-1995</t>
  </si>
  <si>
    <t>21-Jul-1985</t>
  </si>
  <si>
    <t>11-Aug-1983</t>
  </si>
  <si>
    <t>16-Nov-1983</t>
  </si>
  <si>
    <t>18-Aug-1990</t>
  </si>
  <si>
    <t>09-Nov-1969</t>
  </si>
  <si>
    <t>05-Sep-1978</t>
  </si>
  <si>
    <t>12-Dec-1976</t>
  </si>
  <si>
    <t>14-Oct-1970</t>
  </si>
  <si>
    <t>06-Nov-1973</t>
  </si>
  <si>
    <t>15-Oct-1985</t>
  </si>
  <si>
    <t>06-Oct-1984</t>
  </si>
  <si>
    <t>09-Aug-1985</t>
  </si>
  <si>
    <t>05-Oct-1970</t>
  </si>
  <si>
    <t>22-Nov-1981</t>
  </si>
  <si>
    <t>01-Oct-1981</t>
  </si>
  <si>
    <t>23-Oct-1988</t>
  </si>
  <si>
    <t>22-Jul-1985</t>
  </si>
  <si>
    <t>20-Dec-1985</t>
  </si>
  <si>
    <t>22-Sep-1985</t>
  </si>
  <si>
    <t>10-Sep-1999</t>
  </si>
  <si>
    <t>12-Aug-1992</t>
  </si>
  <si>
    <t>29-Jun-1972</t>
  </si>
  <si>
    <t>19-Sep-1978</t>
  </si>
  <si>
    <t>10-Oct-1979</t>
  </si>
  <si>
    <t>11-Nov-1972</t>
  </si>
  <si>
    <t>08-Sep-1972</t>
  </si>
  <si>
    <t>11-Oct-1970</t>
  </si>
  <si>
    <t>17-Oct-1995</t>
  </si>
  <si>
    <t>25-Sep-1984</t>
  </si>
  <si>
    <t>30-Jun-1981</t>
  </si>
  <si>
    <t>16-Oct-1993</t>
  </si>
  <si>
    <t>24-Nov-1981</t>
  </si>
  <si>
    <t>26-Aug-1981</t>
  </si>
  <si>
    <t>04-Jul-1996</t>
  </si>
  <si>
    <t>17-Sep-1974</t>
  </si>
  <si>
    <t>04-Sep-1969</t>
  </si>
  <si>
    <t>19-Nov-1985</t>
  </si>
  <si>
    <t>15-Dec-1985</t>
  </si>
  <si>
    <t>13-Aug-1990</t>
  </si>
  <si>
    <t>25-Sep-1986</t>
  </si>
  <si>
    <t>21-Oct-1983</t>
  </si>
  <si>
    <t>19-Aug-1983</t>
  </si>
  <si>
    <t>30-Oct-1980</t>
  </si>
  <si>
    <t>24-Jun-1989</t>
  </si>
  <si>
    <t>07-Jul-1996</t>
  </si>
  <si>
    <t>09-Nov-1970</t>
  </si>
  <si>
    <t>13-Aug-1984</t>
  </si>
  <si>
    <t>18-Nov-1976</t>
  </si>
  <si>
    <t>06-Aug-1982</t>
  </si>
  <si>
    <t>16-Aug-1997</t>
  </si>
  <si>
    <t>28-Oct-1982</t>
  </si>
  <si>
    <t>10-Dec-1985</t>
  </si>
  <si>
    <t>20-Aug-1970</t>
  </si>
  <si>
    <t>22-Aug-1971</t>
  </si>
  <si>
    <t>04-Sep-1987</t>
  </si>
  <si>
    <t>30-Dec-1976</t>
  </si>
  <si>
    <t>05-Aug-1975</t>
  </si>
  <si>
    <t>01-Nov-1984</t>
  </si>
  <si>
    <t>27-Jul-1981</t>
  </si>
  <si>
    <t>08-Jun-1980</t>
  </si>
  <si>
    <t>01-Dec-1970</t>
  </si>
  <si>
    <t>09-Oct-1982</t>
  </si>
  <si>
    <t>28-Aug-1982</t>
  </si>
  <si>
    <t>07-Jul-1994</t>
  </si>
  <si>
    <t>23-Oct-1976</t>
  </si>
  <si>
    <t>12-Aug-1982</t>
  </si>
  <si>
    <t>02-Oct-1982</t>
  </si>
  <si>
    <t>03-Dec-1969</t>
  </si>
  <si>
    <t>18-Dec-1986</t>
  </si>
  <si>
    <t>06-Aug-1989</t>
  </si>
  <si>
    <t>11-Dec-1968</t>
  </si>
  <si>
    <t>20-Sep-1984</t>
  </si>
  <si>
    <t>20-Jul-1981</t>
  </si>
  <si>
    <t>05-Oct-1984</t>
  </si>
  <si>
    <t>22-Nov-1982</t>
  </si>
  <si>
    <t>29-Dec-1982</t>
  </si>
  <si>
    <t>07-Nov-1982</t>
  </si>
  <si>
    <t>29-Aug-1973</t>
  </si>
  <si>
    <t>04-Sep-2003</t>
  </si>
  <si>
    <t>06-Jun-1990</t>
  </si>
  <si>
    <t>08-Dec-1984</t>
  </si>
  <si>
    <t>08-Nov-1970</t>
  </si>
  <si>
    <t>01-Jul-1984</t>
  </si>
  <si>
    <t>19-Nov-1989</t>
  </si>
  <si>
    <t>17-Sep-1981</t>
  </si>
  <si>
    <t>20-Oct-1989</t>
  </si>
  <si>
    <t>09-Jul-1985</t>
  </si>
  <si>
    <t>13-Jul-1968</t>
  </si>
  <si>
    <t>12-Dec-1971</t>
  </si>
  <si>
    <t>12-Jun-1983</t>
  </si>
  <si>
    <t>13-Jun-1994</t>
  </si>
  <si>
    <t>21-Oct-1978</t>
  </si>
  <si>
    <t>18-Jul-1968</t>
  </si>
  <si>
    <t>07-Aug-1986</t>
  </si>
  <si>
    <t>05-Jun-1986</t>
  </si>
  <si>
    <t>17-Jun-1970</t>
  </si>
  <si>
    <t>09-Dec-1966</t>
  </si>
  <si>
    <t>10-Oct-1988</t>
  </si>
  <si>
    <t>21-Sep-1981</t>
  </si>
  <si>
    <t>03-Sep-1981</t>
  </si>
  <si>
    <t>08-Oct-1981</t>
  </si>
  <si>
    <t>23-Nov-1980</t>
  </si>
  <si>
    <t>24-Dec-1985</t>
  </si>
  <si>
    <t>29-Jun-1991</t>
  </si>
  <si>
    <t>17-Aug-1975</t>
  </si>
  <si>
    <t>08-Jul-1994</t>
  </si>
  <si>
    <t>15-Jul-1979</t>
  </si>
  <si>
    <t>30-Nov-2000</t>
  </si>
  <si>
    <t>15-Jun-1977</t>
  </si>
  <si>
    <t>04-Nov-1979</t>
  </si>
  <si>
    <t>19-Jun-1981</t>
  </si>
  <si>
    <t>05-Aug-1978</t>
  </si>
  <si>
    <t>23-Oct-1969</t>
  </si>
  <si>
    <t>23-Jun-1981</t>
  </si>
  <si>
    <t>24-Dec-2004</t>
  </si>
  <si>
    <t>10-Sep-1985</t>
  </si>
  <si>
    <t>21-Dec-1989</t>
  </si>
  <si>
    <t>05-Sep-1984</t>
  </si>
  <si>
    <t>29-Nov-1978</t>
  </si>
  <si>
    <t>30-Aug-1980</t>
  </si>
  <si>
    <t>05-Oct-1980</t>
  </si>
  <si>
    <t>15-Dec-1978</t>
  </si>
  <si>
    <t>18-Aug-1980</t>
  </si>
  <si>
    <t>03-Jun-1975</t>
  </si>
  <si>
    <t>18-Oct-1982</t>
  </si>
  <si>
    <t>01-Sep-1982</t>
  </si>
  <si>
    <t>06-Jul-1969</t>
  </si>
  <si>
    <t>02-Jun-1978</t>
  </si>
  <si>
    <t>29-Oct-1995</t>
  </si>
  <si>
    <t>26-Jul-1980</t>
  </si>
  <si>
    <t>22-Oct-1980</t>
  </si>
  <si>
    <t>28-Jun-1980</t>
  </si>
  <si>
    <t>24-Jun-1978</t>
  </si>
  <si>
    <t>06-Oct-1982</t>
  </si>
  <si>
    <t>11-Aug-1987</t>
  </si>
  <si>
    <t>29-Jun-1968</t>
  </si>
  <si>
    <t>01-Aug-1993</t>
  </si>
  <si>
    <t>08-Aug-1999</t>
  </si>
  <si>
    <t>21-Nov-1984</t>
  </si>
  <si>
    <t>24-Jun-1976</t>
  </si>
  <si>
    <t>30-Jul-1978</t>
  </si>
  <si>
    <t>29-Jun-1984</t>
  </si>
  <si>
    <t>06-Sep-1978</t>
  </si>
  <si>
    <t>17-Jul-1981</t>
  </si>
  <si>
    <t>22-Jun-1980</t>
  </si>
  <si>
    <t>07-Oct-1980</t>
  </si>
  <si>
    <t>30-Sep-1980</t>
  </si>
  <si>
    <t>16-Aug-1982</t>
  </si>
  <si>
    <t>19-Jul-1975</t>
  </si>
  <si>
    <t>26-Aug-1968</t>
  </si>
  <si>
    <t>14-Sep-1982</t>
  </si>
  <si>
    <t>21-Nov-1983</t>
  </si>
  <si>
    <t>28-Jun-1991</t>
  </si>
  <si>
    <t>15-Sep-1977</t>
  </si>
  <si>
    <t>02-Sep-1986</t>
  </si>
  <si>
    <t>24-Jul-1982</t>
  </si>
  <si>
    <t>14-Aug-1981</t>
  </si>
  <si>
    <t>13-Jun-1981</t>
  </si>
  <si>
    <t>25-Oct-1973</t>
  </si>
  <si>
    <t>04-Aug-1981</t>
  </si>
  <si>
    <t>18-Dec-1976</t>
  </si>
  <si>
    <t>02-Nov-1985</t>
  </si>
  <si>
    <t>26-Dec-1966</t>
  </si>
  <si>
    <t>06-Jun-1965</t>
  </si>
  <si>
    <t>25-Jun-1965</t>
  </si>
  <si>
    <t>11-Aug-1972</t>
  </si>
  <si>
    <t>11-Jul-1965</t>
  </si>
  <si>
    <t>15-Nov-2004</t>
  </si>
  <si>
    <t>19-Jun-1979</t>
  </si>
  <si>
    <t>19-Sep-1979</t>
  </si>
  <si>
    <t>15-Jun-1986</t>
  </si>
  <si>
    <t>18-Dec-1977</t>
  </si>
  <si>
    <t>26-Jun-1979</t>
  </si>
  <si>
    <t>01-Dec-1977</t>
  </si>
  <si>
    <t>05-Oct-1993</t>
  </si>
  <si>
    <t>21-Jun-1983</t>
  </si>
  <si>
    <t>16-Jul-1981</t>
  </si>
  <si>
    <t>09-Dec-1965</t>
  </si>
  <si>
    <t>22-Jul-1993</t>
  </si>
  <si>
    <t>05-Dec-1965</t>
  </si>
  <si>
    <t>19-Sep-1983</t>
  </si>
  <si>
    <t>12-Nov-1978</t>
  </si>
  <si>
    <t>02-Dec-1978</t>
  </si>
  <si>
    <t>25-Aug-1977</t>
  </si>
  <si>
    <t>01-Sep-1979</t>
  </si>
  <si>
    <t>07-Jul-1980</t>
  </si>
  <si>
    <t>25-Sep-1977</t>
  </si>
  <si>
    <t>30-Sep-1977</t>
  </si>
  <si>
    <t>01-Jun-2001</t>
  </si>
  <si>
    <t>04-Aug-1967</t>
  </si>
  <si>
    <t>14-Jun-1996</t>
  </si>
  <si>
    <t>15-Dec-1988</t>
  </si>
  <si>
    <t>28-Oct-1997</t>
  </si>
  <si>
    <t>10-Jul-1983</t>
  </si>
  <si>
    <t>18-Oct-1978</t>
  </si>
  <si>
    <t>10-Oct-1976</t>
  </si>
  <si>
    <t>14-Dec-1978</t>
  </si>
  <si>
    <t>14-Aug-1994</t>
  </si>
  <si>
    <t>17-Jul-1967</t>
  </si>
  <si>
    <t>30-Sep-1997</t>
  </si>
  <si>
    <t>03-Jul-1968</t>
  </si>
  <si>
    <t>17-Sep-1996</t>
  </si>
  <si>
    <t>28-Nov-1978</t>
  </si>
  <si>
    <t>06-Nov-1978</t>
  </si>
  <si>
    <t>24-Aug-1978</t>
  </si>
  <si>
    <t>13-Dec-2001</t>
  </si>
  <si>
    <t>20-Jun-1980</t>
  </si>
  <si>
    <t>24-Jul-1980</t>
  </si>
  <si>
    <t>15-Jun-1999</t>
  </si>
  <si>
    <t>16-Oct-1980</t>
  </si>
  <si>
    <t>30-Sep-1998</t>
  </si>
  <si>
    <t>27-Dec-1965</t>
  </si>
  <si>
    <t>09-Oct-1976</t>
  </si>
  <si>
    <t>24-Nov-1996</t>
  </si>
  <si>
    <t>13-Sep-1995</t>
  </si>
  <si>
    <t>11-Oct-1971</t>
  </si>
  <si>
    <t>19-Dec-1981</t>
  </si>
  <si>
    <t>18-Dec-1982</t>
  </si>
  <si>
    <t>12-Jul-1987</t>
  </si>
  <si>
    <t>29-Dec-1978</t>
  </si>
  <si>
    <t>02-Jun-1979</t>
  </si>
  <si>
    <t>10-Sep-1980</t>
  </si>
  <si>
    <t>04-Dec-1978</t>
  </si>
  <si>
    <t>29-Aug-1977</t>
  </si>
  <si>
    <t>18-Jul-1965</t>
  </si>
  <si>
    <t>04-Sep-1978</t>
  </si>
  <si>
    <t>21-Dec-1997</t>
  </si>
  <si>
    <t>06-Dec-1974</t>
  </si>
  <si>
    <t>25-Dec-1999</t>
  </si>
  <si>
    <t>02-Dec-1997</t>
  </si>
  <si>
    <t>09-Nov-1974</t>
  </si>
  <si>
    <t>21-Dec-1991</t>
  </si>
  <si>
    <t>12-Oct-1989</t>
  </si>
  <si>
    <t>10-Oct-1962</t>
  </si>
  <si>
    <t>20-Jul-1977</t>
  </si>
  <si>
    <t>29-Oct-1987</t>
  </si>
  <si>
    <t>09-Jul-1966</t>
  </si>
  <si>
    <t>28-Dec-1981</t>
  </si>
  <si>
    <t>19-Jun-1970</t>
  </si>
  <si>
    <t>10-Aug-1975</t>
  </si>
  <si>
    <t>23-Nov-1972</t>
  </si>
  <si>
    <t>28-Aug-1983</t>
  </si>
  <si>
    <t>20-Aug-1983</t>
  </si>
  <si>
    <t>22-Aug-1962</t>
  </si>
  <si>
    <t>18-Sep-1995</t>
  </si>
  <si>
    <t>08-Nov-1980</t>
  </si>
  <si>
    <t>03-Nov-1989</t>
  </si>
  <si>
    <t>17-Jul-1978</t>
  </si>
  <si>
    <t>20-Dec-1976</t>
  </si>
  <si>
    <t>06-Nov-1977</t>
  </si>
  <si>
    <t>12-Dec-2003</t>
  </si>
  <si>
    <t>28-Nov-1985</t>
  </si>
  <si>
    <t>27-Dec-1982</t>
  </si>
  <si>
    <t>12-Dec-1970</t>
  </si>
  <si>
    <t>28-Jun-1975</t>
  </si>
  <si>
    <t>11-Aug-1965</t>
  </si>
  <si>
    <t>15-Dec-1975</t>
  </si>
  <si>
    <t>21-Oct-1965</t>
  </si>
  <si>
    <t>07-Nov-1993</t>
  </si>
  <si>
    <t>28-Aug-2001</t>
  </si>
  <si>
    <t>12-Oct-1994</t>
  </si>
  <si>
    <t>21-Dec-1975</t>
  </si>
  <si>
    <t>10-Jun-1967</t>
  </si>
  <si>
    <t>11-Oct-1973</t>
  </si>
  <si>
    <t>01-Sep-1978</t>
  </si>
  <si>
    <t>16-Dec-1973</t>
  </si>
  <si>
    <t>30-Aug-1973</t>
  </si>
  <si>
    <t>03-Sep-1973</t>
  </si>
  <si>
    <t>21-Jun-1990</t>
  </si>
  <si>
    <t>28-Jun-1982</t>
  </si>
  <si>
    <t>05-Nov-1963</t>
  </si>
  <si>
    <t>21-Oct-1997</t>
  </si>
  <si>
    <t>23-Nov-1962</t>
  </si>
  <si>
    <t>24-Oct-1978</t>
  </si>
  <si>
    <t>30-Jun-1978</t>
  </si>
  <si>
    <t>03-Sep-1976</t>
  </si>
  <si>
    <t>30-Jun-1976</t>
  </si>
  <si>
    <t>02-Sep-1976</t>
  </si>
  <si>
    <t>05-Sep-1964</t>
  </si>
  <si>
    <t>05-Aug-1974</t>
  </si>
  <si>
    <t>28-Nov-2000</t>
  </si>
  <si>
    <t>26-Sep-1974</t>
  </si>
  <si>
    <t>22-Dec-1974</t>
  </si>
  <si>
    <t>06-Jun-1974</t>
  </si>
  <si>
    <t>26-Jun-1978</t>
  </si>
  <si>
    <t>07-Aug-1979</t>
  </si>
  <si>
    <t>12-Jul-1976</t>
  </si>
  <si>
    <t>20-Jul-1976</t>
  </si>
  <si>
    <t>07-Jul-1976</t>
  </si>
  <si>
    <t>12-Jun-1976</t>
  </si>
  <si>
    <t>21-Sep-1963</t>
  </si>
  <si>
    <t>04-Sep-1971</t>
  </si>
  <si>
    <t>18-Sep-1971</t>
  </si>
  <si>
    <t>11-Jun-1979</t>
  </si>
  <si>
    <t>04-Sep-1977</t>
  </si>
  <si>
    <t>28-Sep-1975</t>
  </si>
  <si>
    <t>24-Sep-1963</t>
  </si>
  <si>
    <t>09-Sep-1972</t>
  </si>
  <si>
    <t>04-Sep-1972</t>
  </si>
  <si>
    <t>12-Jun-1966</t>
  </si>
  <si>
    <t>19-Jun-1984</t>
  </si>
  <si>
    <t>26-Dec-1972</t>
  </si>
  <si>
    <t>09-Sep-1992</t>
  </si>
  <si>
    <t>10-Nov-1993</t>
  </si>
  <si>
    <t>26-Dec-1977</t>
  </si>
  <si>
    <t>21-Jun-1977</t>
  </si>
  <si>
    <t>29-Dec-1977</t>
  </si>
  <si>
    <t>13-Aug-1979</t>
  </si>
  <si>
    <t>26-Jul-1977</t>
  </si>
  <si>
    <t>24-Jul-2024</t>
  </si>
  <si>
    <t>27-Dec-1981</t>
  </si>
  <si>
    <t>06-Nov-1975</t>
  </si>
  <si>
    <t>12-Dec-2024</t>
  </si>
  <si>
    <t>06-Aug-1975</t>
  </si>
  <si>
    <t>21-Aug-1975</t>
  </si>
  <si>
    <t>21-Sep-1988</t>
  </si>
  <si>
    <t>26-Sep-1975</t>
  </si>
  <si>
    <t>06-Dec-1982</t>
  </si>
  <si>
    <t>11-Nov-1987</t>
  </si>
  <si>
    <t>30-Dec-1983</t>
  </si>
  <si>
    <t>25-Jul-1983</t>
  </si>
  <si>
    <t>11-Jul-1973</t>
  </si>
  <si>
    <t>24-Sep-1977</t>
  </si>
  <si>
    <t>12-Nov-1977</t>
  </si>
  <si>
    <t>15-Oct-1977</t>
  </si>
  <si>
    <t>17-Jul-1979</t>
  </si>
  <si>
    <t>02-Sep-1977</t>
  </si>
  <si>
    <t>03-Aug-1975</t>
  </si>
  <si>
    <t>10-Aug-1969</t>
  </si>
  <si>
    <t>16-Aug-1974</t>
  </si>
  <si>
    <t>28-Oct-1980</t>
  </si>
  <si>
    <t>25-Jun-1973</t>
  </si>
  <si>
    <t>17-Jun-1976</t>
  </si>
  <si>
    <t>23-Aug-1999</t>
  </si>
  <si>
    <t>09-Sep-1969</t>
  </si>
  <si>
    <t>06-Sep-1974</t>
  </si>
  <si>
    <t>23-Aug-1971</t>
  </si>
  <si>
    <t>18-Jun-1971</t>
  </si>
  <si>
    <t>29-Aug-1965</t>
  </si>
  <si>
    <t>07-Nov-2001</t>
  </si>
  <si>
    <t>14-Jun-1976</t>
  </si>
  <si>
    <t>19-Oct-1976</t>
  </si>
  <si>
    <t>22-Aug-1988</t>
  </si>
  <si>
    <t>14-Jul-1976</t>
  </si>
  <si>
    <t>14-Nov-1972</t>
  </si>
  <si>
    <t>22-Nov-1972</t>
  </si>
  <si>
    <t>18-Jun-1974</t>
  </si>
  <si>
    <t>09-Sep-1973</t>
  </si>
  <si>
    <t>16-Dec-1978</t>
  </si>
  <si>
    <t>28-Nov-1997</t>
  </si>
  <si>
    <t>06-Sep-1967</t>
  </si>
  <si>
    <t>07-Jul-1975</t>
  </si>
  <si>
    <t>06-Jun-1972</t>
  </si>
  <si>
    <t>25-Dec-1976</t>
  </si>
  <si>
    <t>27-Sep-1992</t>
  </si>
  <si>
    <t>15-Jul-1983</t>
  </si>
  <si>
    <t>08-Sep-1974</t>
  </si>
  <si>
    <t>21-Jul-1974</t>
  </si>
  <si>
    <t>16-Dec-1979</t>
  </si>
  <si>
    <t>01-Dec-1993</t>
  </si>
  <si>
    <t>07-Dec-1972</t>
  </si>
  <si>
    <t>02-Dec-1972</t>
  </si>
  <si>
    <t>04-Nov-1977</t>
  </si>
  <si>
    <t>09-Nov-1965</t>
  </si>
  <si>
    <t>02-Dec-1977</t>
  </si>
  <si>
    <t>12-Aug-1970</t>
  </si>
  <si>
    <t>18-Oct-1970</t>
  </si>
  <si>
    <t>08-Dec-1982</t>
  </si>
  <si>
    <t>23-Aug-1990</t>
  </si>
  <si>
    <t>24-Oct-1970</t>
  </si>
  <si>
    <t>29-Dec-1971</t>
  </si>
  <si>
    <t>25-Dec-1973</t>
  </si>
  <si>
    <t>10-Sep-1976</t>
  </si>
  <si>
    <t>05-Dec-1981</t>
  </si>
  <si>
    <t>06-Dec-1975</t>
  </si>
  <si>
    <t>21-Aug-1974</t>
  </si>
  <si>
    <t>06-Aug-1971</t>
  </si>
  <si>
    <t>27-Oct-1973</t>
  </si>
  <si>
    <t>02-Jul-1971</t>
  </si>
  <si>
    <t>26-Nov-1969</t>
  </si>
  <si>
    <t>16-Oct-1973</t>
  </si>
  <si>
    <t>18-Sep-1973</t>
  </si>
  <si>
    <t>03-Nov-1976</t>
  </si>
  <si>
    <t>08-Jun-1963</t>
  </si>
  <si>
    <t>12-Oct-1977</t>
  </si>
  <si>
    <t>09-Jul-1988</t>
  </si>
  <si>
    <t>12-Oct-1996</t>
  </si>
  <si>
    <t>01-Jul-1988</t>
  </si>
  <si>
    <t>08-Oct-1971</t>
  </si>
  <si>
    <t>24-Nov-1969</t>
  </si>
  <si>
    <t>26-Nov-1971</t>
  </si>
  <si>
    <t>02-Dec-1975</t>
  </si>
  <si>
    <t>20-Oct-1971</t>
  </si>
  <si>
    <t>17-Oct-1976</t>
  </si>
  <si>
    <t>30-Oct-1976</t>
  </si>
  <si>
    <t>27-Nov-1974</t>
  </si>
  <si>
    <t>08-Jun-1974</t>
  </si>
  <si>
    <t>14-Nov-1987</t>
  </si>
  <si>
    <t>04-Jun-1969</t>
  </si>
  <si>
    <t>28-Nov-1976</t>
  </si>
  <si>
    <t>24-Aug-1969</t>
  </si>
  <si>
    <t>22-Aug-1992</t>
  </si>
  <si>
    <t>29-Nov-1971</t>
  </si>
  <si>
    <t>21-Dec-1973</t>
  </si>
  <si>
    <t>28-Jul-1975</t>
  </si>
  <si>
    <t>22-Sep-1972</t>
  </si>
  <si>
    <t>14-Aug-1974</t>
  </si>
  <si>
    <t>01-Dec-1973</t>
  </si>
  <si>
    <t>04-Dec-1966</t>
  </si>
  <si>
    <t>28-Nov-1973</t>
  </si>
  <si>
    <t>15-Dec-1964</t>
  </si>
  <si>
    <t>27-Dec-1972</t>
  </si>
  <si>
    <t>29-Aug-1982</t>
  </si>
  <si>
    <t>29-Oct-1975</t>
  </si>
  <si>
    <t>16-Dec-1970</t>
  </si>
  <si>
    <t>23-Jun-1998</t>
  </si>
  <si>
    <t>19-Dec-1979</t>
  </si>
  <si>
    <t>23-Oct-1972</t>
  </si>
  <si>
    <t>22-Jun-1968</t>
  </si>
  <si>
    <t>30-Sep-1970</t>
  </si>
  <si>
    <t>19-Jul-1971</t>
  </si>
  <si>
    <t>08-Jul-1974</t>
  </si>
  <si>
    <t>08-Aug-1981</t>
  </si>
  <si>
    <t>16-Sep-1966</t>
  </si>
  <si>
    <t>07-Nov-1964</t>
  </si>
  <si>
    <t>19-Sep-1977</t>
  </si>
  <si>
    <t>10-Jul-1972</t>
  </si>
  <si>
    <t>27-Jun-1975</t>
  </si>
  <si>
    <t>12-Sep-1970</t>
  </si>
  <si>
    <t>18-Aug-1970</t>
  </si>
  <si>
    <t>04-Jul-1970</t>
  </si>
  <si>
    <t>14-Jul-2001</t>
  </si>
  <si>
    <t>05-Sep-1965</t>
  </si>
  <si>
    <t>07-Jul-1973</t>
  </si>
  <si>
    <t>08-Aug-1996</t>
  </si>
  <si>
    <t>07-Jun-1977</t>
  </si>
  <si>
    <t>17-Sep-1973</t>
  </si>
  <si>
    <t>28-Jun-1972</t>
  </si>
  <si>
    <t>26-Sep-1972</t>
  </si>
  <si>
    <t>04-Nov-1968</t>
  </si>
  <si>
    <t>23-Oct-1971</t>
  </si>
  <si>
    <t>17-Jul-1971</t>
  </si>
  <si>
    <t>20-Oct-1969</t>
  </si>
  <si>
    <t>09-Nov-1971</t>
  </si>
  <si>
    <t>13-Aug-1969</t>
  </si>
  <si>
    <t>06-Jul-1998</t>
  </si>
  <si>
    <t>22-Dec-1971</t>
  </si>
  <si>
    <t>03-Jul-1971</t>
  </si>
  <si>
    <t>03-Oct-1971</t>
  </si>
  <si>
    <t>08-Nov-1971</t>
  </si>
  <si>
    <t>05-Nov-1966</t>
  </si>
  <si>
    <t>08-Jul-1996</t>
  </si>
  <si>
    <t>17-Aug-1962</t>
  </si>
  <si>
    <t>14-Sep-1972</t>
  </si>
  <si>
    <t>19-Aug-1985</t>
  </si>
  <si>
    <t>03-Dec-1983</t>
  </si>
  <si>
    <t>11-Sep-1964</t>
  </si>
  <si>
    <t>26-Dec-1971</t>
  </si>
  <si>
    <t>06-Oct-1971</t>
  </si>
  <si>
    <t>11-Aug-1970</t>
  </si>
  <si>
    <t>03-Jul-1988</t>
  </si>
  <si>
    <t>28-Dec-1979</t>
  </si>
  <si>
    <t>30-Aug-1974</t>
  </si>
  <si>
    <t>22-Aug-1969</t>
  </si>
  <si>
    <t>27-Oct-1969</t>
  </si>
  <si>
    <t>03-Jul-1969</t>
  </si>
  <si>
    <t>19-Dec-1976</t>
  </si>
  <si>
    <t>19-Oct-1972</t>
  </si>
  <si>
    <t>08-Aug-1972</t>
  </si>
  <si>
    <t>02-Jul-1975</t>
  </si>
  <si>
    <t>16-Nov-1972</t>
  </si>
  <si>
    <t>05-Sep-1997</t>
  </si>
  <si>
    <t>30-Dec-1974</t>
  </si>
  <si>
    <t>12-Jun-1981</t>
  </si>
  <si>
    <t>13-Oct-1973</t>
  </si>
  <si>
    <t>16-Oct-1985</t>
  </si>
  <si>
    <t>24-Dec-1970</t>
  </si>
  <si>
    <t>26-Sep-1967</t>
  </si>
  <si>
    <t>28-Jun-1967</t>
  </si>
  <si>
    <t>23-Sep-1968</t>
  </si>
  <si>
    <t>15-Aug-1975</t>
  </si>
  <si>
    <t>05-Sep-1973</t>
  </si>
  <si>
    <t>27-Nov-1973</t>
  </si>
  <si>
    <t>21-Jun-1970</t>
  </si>
  <si>
    <t>14-Sep-1988</t>
  </si>
  <si>
    <t>12-Jul-1962</t>
  </si>
  <si>
    <t>21-Aug-1991</t>
  </si>
  <si>
    <t>21-Jul-1982</t>
  </si>
  <si>
    <t>19-Jul-1968</t>
  </si>
  <si>
    <t>08-Aug-1973</t>
  </si>
  <si>
    <t>29-Sep-1974</t>
  </si>
  <si>
    <t>17-Jun-1969</t>
  </si>
  <si>
    <t>06-Sep-1971</t>
  </si>
  <si>
    <t>29-Sep-1973</t>
  </si>
  <si>
    <t>19-Sep-1973</t>
  </si>
  <si>
    <t>07-Jul-1969</t>
  </si>
  <si>
    <t>05-Jun-1975</t>
  </si>
  <si>
    <t>24-Oct-1980</t>
  </si>
  <si>
    <t>25-Nov-1979</t>
  </si>
  <si>
    <t>27-Dec-1968</t>
  </si>
  <si>
    <t>23-Aug-1968</t>
  </si>
  <si>
    <t>29-Aug-1968</t>
  </si>
  <si>
    <t>08-Nov-1968</t>
  </si>
  <si>
    <t>14-Oct-1964</t>
  </si>
  <si>
    <t>03-Aug-1976</t>
  </si>
  <si>
    <t>27-Jul-1964</t>
  </si>
  <si>
    <t>22-Sep-1969</t>
  </si>
  <si>
    <t>28-Jun-1987</t>
  </si>
  <si>
    <t>21-Aug-1978</t>
  </si>
  <si>
    <t>25-Oct-1977</t>
  </si>
  <si>
    <t>26-Sep-1971</t>
  </si>
  <si>
    <t>29-Jun-1971</t>
  </si>
  <si>
    <t>17-Jul-1969</t>
  </si>
  <si>
    <t>11-Dec-1966</t>
  </si>
  <si>
    <t>25-Dec-1969</t>
  </si>
  <si>
    <t>03-Nov-1966</t>
  </si>
  <si>
    <t>29-Nov-1967</t>
  </si>
  <si>
    <t>14-Dec-1972</t>
  </si>
  <si>
    <t>20-Jul-1966</t>
  </si>
  <si>
    <t>23-Jun-1967</t>
  </si>
  <si>
    <t>02-Jul-1966</t>
  </si>
  <si>
    <t>27-Jun-1965</t>
  </si>
  <si>
    <t>23-Jul-1992</t>
  </si>
  <si>
    <t>08-Aug-1964</t>
  </si>
  <si>
    <t>22-Nov-1976</t>
  </si>
  <si>
    <t>07-Sep-1962</t>
  </si>
  <si>
    <t>02-Aug-1977</t>
  </si>
  <si>
    <t>30-Sep-1976</t>
  </si>
  <si>
    <t>24-Oct-1972</t>
  </si>
  <si>
    <t>30-Jul-1967</t>
  </si>
  <si>
    <t>05-Oct-1967</t>
  </si>
  <si>
    <t>25-Jun-1992</t>
  </si>
  <si>
    <t>09-Dec-1974</t>
  </si>
  <si>
    <t>29-Aug-1986</t>
  </si>
  <si>
    <t>11-Nov-1967</t>
  </si>
  <si>
    <t>23-Oct-1967</t>
  </si>
  <si>
    <t>28-Oct-1970</t>
  </si>
  <si>
    <t>18-Dec-1970</t>
  </si>
  <si>
    <t>02-Oct-1967</t>
  </si>
  <si>
    <t>28-Jul-1968</t>
  </si>
  <si>
    <t>20-Dec-1971</t>
  </si>
  <si>
    <t>06-Sep-1994</t>
  </si>
  <si>
    <t>13-Nov-1968</t>
  </si>
  <si>
    <t>12-Nov-1968</t>
  </si>
  <si>
    <t>10-Nov-1969</t>
  </si>
  <si>
    <t>04-Dec-1965</t>
  </si>
  <si>
    <t>14-Aug-1969</t>
  </si>
  <si>
    <t>19-Jun-1965</t>
  </si>
  <si>
    <t>21-Oct-1973</t>
  </si>
  <si>
    <t>18-Dec-1965</t>
  </si>
  <si>
    <t>17-Sep-2000</t>
  </si>
  <si>
    <t>24-Oct-1968</t>
  </si>
  <si>
    <t>15-Dec-1974</t>
  </si>
  <si>
    <t>26-Jun-1991</t>
  </si>
  <si>
    <t>21-Jul-1996</t>
  </si>
  <si>
    <t>10-Dec-1974</t>
  </si>
  <si>
    <t>25-Oct-1989</t>
  </si>
  <si>
    <t>17-Dec-2001</t>
  </si>
  <si>
    <t>18-Sep-2000</t>
  </si>
  <si>
    <t>07-Nov-1966</t>
  </si>
  <si>
    <t>20-Nov-1966</t>
  </si>
  <si>
    <t>04-Sep-1967</t>
  </si>
  <si>
    <t>07-Oct-1972</t>
  </si>
  <si>
    <t>09-Sep-1966</t>
  </si>
  <si>
    <t>05-Jul-1966</t>
  </si>
  <si>
    <t>20-Aug-1980</t>
  </si>
  <si>
    <t>30-Nov-1969</t>
  </si>
  <si>
    <t>25-Jun-1969</t>
  </si>
  <si>
    <t>06-Aug-1966</t>
  </si>
  <si>
    <t>03-Sep-1972</t>
  </si>
  <si>
    <t>14-Jun-1970</t>
  </si>
  <si>
    <t>28-Jun-1976</t>
  </si>
  <si>
    <t>30-Dec-1969</t>
  </si>
  <si>
    <t>17-Dec-1989</t>
  </si>
  <si>
    <t>20-Aug-1969</t>
  </si>
  <si>
    <t>02-Oct-1981</t>
  </si>
  <si>
    <t>11-Oct-1969</t>
  </si>
  <si>
    <t>14-Jun-1967</t>
  </si>
  <si>
    <t>22-Jun-1970</t>
  </si>
  <si>
    <t>14-Nov-1988</t>
  </si>
  <si>
    <t>25-Sep-1972</t>
  </si>
  <si>
    <t>06-Oct-1968</t>
  </si>
  <si>
    <t>22-Nov-1963</t>
  </si>
  <si>
    <t>10-Dec-1995</t>
  </si>
  <si>
    <t>11-Jul-1963</t>
  </si>
  <si>
    <t>20-Sep-2002</t>
  </si>
  <si>
    <t>19-Aug-1989</t>
  </si>
  <si>
    <t>02-Nov-1968</t>
  </si>
  <si>
    <t>12-Jul-1964</t>
  </si>
  <si>
    <t>29-Nov-1965</t>
  </si>
  <si>
    <t>26-Sep-1965</t>
  </si>
  <si>
    <t>04-Jul-1964</t>
  </si>
  <si>
    <t>03-Jul-1964</t>
  </si>
  <si>
    <t>13-Dec-1964</t>
  </si>
  <si>
    <t>07-Jun-1979</t>
  </si>
  <si>
    <t>06-Dec-1972</t>
  </si>
  <si>
    <t>13-Jun-1964</t>
  </si>
  <si>
    <t>19-Dec-1967</t>
  </si>
  <si>
    <t>02-Oct-1970</t>
  </si>
  <si>
    <t>07-Oct-1970</t>
  </si>
  <si>
    <t>23-Oct-1983</t>
  </si>
  <si>
    <t>09-Jun-1985</t>
  </si>
  <si>
    <t>17-Jul-1980</t>
  </si>
  <si>
    <t>12-Sep-1971</t>
  </si>
  <si>
    <t>14-Jun-1966</t>
  </si>
  <si>
    <t>23-Jun-1965</t>
  </si>
  <si>
    <t>07-Sep-1966</t>
  </si>
  <si>
    <t>10-Sep-2004</t>
  </si>
  <si>
    <t>13-Oct-1970</t>
  </si>
  <si>
    <t>07-Jun-1983</t>
  </si>
  <si>
    <t>11-Aug-1969</t>
  </si>
  <si>
    <t>06-Oct-1989</t>
  </si>
  <si>
    <t>24-Jun-1968</t>
  </si>
  <si>
    <t>19-Dec-1971</t>
  </si>
  <si>
    <t>12-Jun-1988</t>
  </si>
  <si>
    <t>23-Jul-1970</t>
  </si>
  <si>
    <t>03-Oct-1965</t>
  </si>
  <si>
    <t>14-Nov-1968</t>
  </si>
  <si>
    <t>01-Dec-1971</t>
  </si>
  <si>
    <t>23-Jul-1973</t>
  </si>
  <si>
    <t>27-Oct-1965</t>
  </si>
  <si>
    <t>25-Dec-1965</t>
  </si>
  <si>
    <t>06-Nov-1965</t>
  </si>
  <si>
    <t>20-Jun-1964</t>
  </si>
  <si>
    <t>17-Jul-1986</t>
  </si>
  <si>
    <t>04-Oct-1966</t>
  </si>
  <si>
    <t>20-Jul-1994</t>
  </si>
  <si>
    <t>06-Jul-1966</t>
  </si>
  <si>
    <t>23-Aug-1966</t>
  </si>
  <si>
    <t>09-Nov-1966</t>
  </si>
  <si>
    <t>21-Oct-1982</t>
  </si>
  <si>
    <t>12-Oct-1969</t>
  </si>
  <si>
    <t>26-Nov-1984</t>
  </si>
  <si>
    <t>09-Nov-1964</t>
  </si>
  <si>
    <t>05-Sep-1988</t>
  </si>
  <si>
    <t>12-Nov-1969</t>
  </si>
  <si>
    <t>09-Jun-1963</t>
  </si>
  <si>
    <t>02-Dec-1964</t>
  </si>
  <si>
    <t>06-Nov-1979</t>
  </si>
  <si>
    <t>25-Jul-1966</t>
  </si>
  <si>
    <t>20-Nov-1982</t>
  </si>
  <si>
    <t>27-Jun-1964</t>
  </si>
  <si>
    <t>25-Sep-1965</t>
  </si>
  <si>
    <t>11-Jul-1964</t>
  </si>
  <si>
    <t>10-Nov-1965</t>
  </si>
  <si>
    <t>29-Sep-1964</t>
  </si>
  <si>
    <t>07-Jul-1974</t>
  </si>
  <si>
    <t>24-Aug-1967</t>
  </si>
  <si>
    <t>14-Jul-1967</t>
  </si>
  <si>
    <t>29-Oct-1967</t>
  </si>
  <si>
    <t>19-Nov-1964</t>
  </si>
  <si>
    <t>20-Dec-1964</t>
  </si>
  <si>
    <t>02-Aug-1964</t>
  </si>
  <si>
    <t>19-Oct-1991</t>
  </si>
  <si>
    <t>25-Dec-1964</t>
  </si>
  <si>
    <t>01-Nov-1965</t>
  </si>
  <si>
    <t>22-Dec-1967</t>
  </si>
  <si>
    <t>04-Jul-1983</t>
  </si>
  <si>
    <t>12-Dec-1993</t>
  </si>
  <si>
    <t>17-Oct-1982</t>
  </si>
  <si>
    <t>09-Jun-1965</t>
  </si>
  <si>
    <t>29-Oct-1965</t>
  </si>
  <si>
    <t>16-Oct-1979</t>
  </si>
  <si>
    <t>24-Nov-1966</t>
  </si>
  <si>
    <t>07-Sep-1986</t>
  </si>
  <si>
    <t>02-Sep-1984</t>
  </si>
  <si>
    <t>21-Jun-1968</t>
  </si>
  <si>
    <t>09-Dec-1968</t>
  </si>
  <si>
    <t>25-Oct-1968</t>
  </si>
  <si>
    <t>20-Jul-1963</t>
  </si>
  <si>
    <t>04-Jun-1963</t>
  </si>
  <si>
    <t>06-Nov-1991</t>
  </si>
  <si>
    <t>16-Sep-1974</t>
  </si>
  <si>
    <t>04-Nov-1962</t>
  </si>
  <si>
    <t>15-Sep-1962</t>
  </si>
  <si>
    <t>05-Oct-1987</t>
  </si>
  <si>
    <t>14-Aug-1977</t>
  </si>
  <si>
    <t>20-Jul-1964</t>
  </si>
  <si>
    <t>02-Jul-1964</t>
  </si>
  <si>
    <t>24-Jun-1964</t>
  </si>
  <si>
    <t>19-Jul-1963</t>
  </si>
  <si>
    <t>15-Oct-1964</t>
  </si>
  <si>
    <t>29-Jul-1966</t>
  </si>
  <si>
    <t>17-Jul-1963</t>
  </si>
  <si>
    <t>23-Jun-1974</t>
  </si>
  <si>
    <t>23-Nov-1989</t>
  </si>
  <si>
    <t>13-Aug-1986</t>
  </si>
  <si>
    <t>06-Dec-1966</t>
  </si>
  <si>
    <t>30-Dec-1967</t>
  </si>
  <si>
    <t>28-Aug-1967</t>
  </si>
  <si>
    <t>16-Nov-1966</t>
  </si>
  <si>
    <t>29-Oct-1990</t>
  </si>
  <si>
    <t>28-Oct-1963</t>
  </si>
  <si>
    <t>29-Aug-1963</t>
  </si>
  <si>
    <t>02-Aug-1963</t>
  </si>
  <si>
    <t>22-Sep-1963</t>
  </si>
  <si>
    <t>29-Dec-1966</t>
  </si>
  <si>
    <t>26-Sep-1962</t>
  </si>
  <si>
    <t>29-Dec-1989</t>
  </si>
  <si>
    <t>14-Jul-1979</t>
  </si>
  <si>
    <t>04-Aug-1964</t>
  </si>
  <si>
    <t>09-Aug-1995</t>
  </si>
  <si>
    <t>26-Nov-1968</t>
  </si>
  <si>
    <t>01-Sep-1967</t>
  </si>
  <si>
    <t>03-Dec-1968</t>
  </si>
  <si>
    <t>12-Jul-1966</t>
  </si>
  <si>
    <t>16-Oct-1962</t>
  </si>
  <si>
    <t>28-Nov-1961</t>
  </si>
  <si>
    <t>18-Jun-1970</t>
  </si>
  <si>
    <t>11-Aug-1988</t>
  </si>
  <si>
    <t>18-Nov-1998</t>
  </si>
  <si>
    <t>19-Aug-1963</t>
  </si>
  <si>
    <t>28-Dec-1970</t>
  </si>
  <si>
    <t>04-Oct-1965</t>
  </si>
  <si>
    <t>22-Nov-1962</t>
  </si>
  <si>
    <t>22-Jul-1962</t>
  </si>
  <si>
    <t>05-Sep-1972</t>
  </si>
  <si>
    <t>17-Dec-1966</t>
  </si>
  <si>
    <t>11-Jul-1962</t>
  </si>
  <si>
    <t>14-Sep-1965</t>
  </si>
  <si>
    <t>27-Aug-1962</t>
  </si>
  <si>
    <t>24-Sep-1974</t>
  </si>
  <si>
    <t>07-Jul-1992</t>
  </si>
  <si>
    <t>28-Nov-1964</t>
  </si>
  <si>
    <t>08-Jul-1970</t>
  </si>
  <si>
    <t>17-Jul-1988</t>
  </si>
  <si>
    <t>02-Sep-1962</t>
  </si>
  <si>
    <t>01-Oct-1962</t>
  </si>
  <si>
    <t>25-Sep-1975</t>
  </si>
  <si>
    <t>05-Dec-1963</t>
  </si>
  <si>
    <t>29-Oct-1983</t>
  </si>
  <si>
    <t>24-Jul-1978</t>
  </si>
  <si>
    <t>25-Sep-1967</t>
  </si>
  <si>
    <t>09-Nov-2004</t>
  </si>
  <si>
    <t>27-Sep-1993</t>
  </si>
  <si>
    <t>22-Sep-1973</t>
  </si>
  <si>
    <t>27-Sep-1963</t>
  </si>
  <si>
    <t>06-Aug-1984</t>
  </si>
  <si>
    <t>16-Aug-1963</t>
  </si>
  <si>
    <t>01-Sep-1963</t>
  </si>
  <si>
    <t>14-Aug-1963</t>
  </si>
  <si>
    <t>22-Dec-1966</t>
  </si>
  <si>
    <t>20-Aug-1961</t>
  </si>
  <si>
    <t>04-Nov-1960</t>
  </si>
  <si>
    <t>22-Jun-1960</t>
  </si>
  <si>
    <t>23-Sep-1960</t>
  </si>
  <si>
    <t>28-Nov-1960</t>
  </si>
  <si>
    <t>27-Nov-1979</t>
  </si>
  <si>
    <t>30-Oct-1981</t>
  </si>
  <si>
    <t>24-Jun-1962</t>
  </si>
  <si>
    <t>13-Dec-1969</t>
  </si>
  <si>
    <t>27-Sep-1972</t>
  </si>
  <si>
    <t>20-Jul-1962</t>
  </si>
  <si>
    <t>23-Sep-1964</t>
  </si>
  <si>
    <t>04-Nov-1965</t>
  </si>
  <si>
    <t>09-Nov-1961</t>
  </si>
  <si>
    <t>23-Sep-1969</t>
  </si>
  <si>
    <t>06-Aug-1967</t>
  </si>
  <si>
    <t>26-Oct-1985</t>
  </si>
  <si>
    <t>06-Nov-1961</t>
  </si>
  <si>
    <t>30-Oct-1971</t>
  </si>
  <si>
    <t>02-Aug-1962</t>
  </si>
  <si>
    <t>14-Sep-1963</t>
  </si>
  <si>
    <t>16-Aug-1999</t>
  </si>
  <si>
    <t>07-Sep-1961</t>
  </si>
  <si>
    <t>06-Dec-1961</t>
  </si>
  <si>
    <t>05-Aug-1962</t>
  </si>
  <si>
    <t>15-Oct-1982</t>
  </si>
  <si>
    <t>07-Dec-1962</t>
  </si>
  <si>
    <t>13-Nov-1965</t>
  </si>
  <si>
    <t>24-Nov-1962</t>
  </si>
  <si>
    <t>11-Oct-1962</t>
  </si>
  <si>
    <t>23-Aug-1976</t>
  </si>
  <si>
    <t>11-Nov-1960</t>
  </si>
  <si>
    <t>02-Oct-1990</t>
  </si>
  <si>
    <t>24-Sep-1964</t>
  </si>
  <si>
    <t>30-Sep-1979</t>
  </si>
  <si>
    <t>06-Jun-1984</t>
  </si>
  <si>
    <t>09-Dec-1959</t>
  </si>
  <si>
    <t>25-Nov-1959</t>
  </si>
  <si>
    <t>20-Dec-1959</t>
  </si>
  <si>
    <t>19-Dec-1992</t>
  </si>
  <si>
    <t>22-Jul-1961</t>
  </si>
  <si>
    <t>17-Jun-1994</t>
  </si>
  <si>
    <t>03-Nov-1961</t>
  </si>
  <si>
    <t>14-Nov-1966</t>
  </si>
  <si>
    <t>29-Jun-1975</t>
  </si>
  <si>
    <t>13-Aug-1960</t>
  </si>
  <si>
    <t>11-Jul-1960</t>
  </si>
  <si>
    <t>16-Dec-1960</t>
  </si>
  <si>
    <t>28-Jul-1960</t>
  </si>
  <si>
    <t>24-Jul-1960</t>
  </si>
  <si>
    <t>07-Aug-1975</t>
  </si>
  <si>
    <t>30-Aug-1990</t>
  </si>
  <si>
    <t>14-Oct-1963</t>
  </si>
  <si>
    <t>15-Jul-1968</t>
  </si>
  <si>
    <t>14-Aug-1992</t>
  </si>
  <si>
    <t>10-Sep-1964</t>
  </si>
  <si>
    <t>18-Nov-1961</t>
  </si>
  <si>
    <t>26-Jul-1969</t>
  </si>
  <si>
    <t>24-Dec-1961</t>
  </si>
  <si>
    <t>20-Jul-1984</t>
  </si>
  <si>
    <t>04-Aug-1963</t>
  </si>
  <si>
    <t>14-Sep-1985</t>
  </si>
  <si>
    <t>24-Nov-1986</t>
  </si>
  <si>
    <t>02-Aug-1981</t>
  </si>
  <si>
    <t>29-Aug-1985</t>
  </si>
  <si>
    <t>06-Aug-1959</t>
  </si>
  <si>
    <t>10-Nov-1966</t>
  </si>
  <si>
    <t>08-Dec-1986</t>
  </si>
  <si>
    <t>25-Nov-1958</t>
  </si>
  <si>
    <t>10-Dec-1958</t>
  </si>
  <si>
    <t>07-Jun-2003</t>
  </si>
  <si>
    <t>21-Jul-1960</t>
  </si>
  <si>
    <t>19-Dec-1978</t>
  </si>
  <si>
    <t>05-Oct-1959</t>
  </si>
  <si>
    <t>25-Sep-1985</t>
  </si>
  <si>
    <t>29-Dec-1959</t>
  </si>
  <si>
    <t>07-Jul-1959</t>
  </si>
  <si>
    <t>27-Jul-1962</t>
  </si>
  <si>
    <t>18-Jun-1960</t>
  </si>
  <si>
    <t>29-Aug-1959</t>
  </si>
  <si>
    <t>06-Sep-1959</t>
  </si>
  <si>
    <t>23-Dec-1963</t>
  </si>
  <si>
    <t>06-Jul-1963</t>
  </si>
  <si>
    <t>08-Jul-1963</t>
  </si>
  <si>
    <t>08-Nov-1960</t>
  </si>
  <si>
    <t>12-Sep-1991</t>
  </si>
  <si>
    <t>26-Sep-1976</t>
  </si>
  <si>
    <t>14-Jun-1961</t>
  </si>
  <si>
    <t>06-Jul-2004</t>
  </si>
  <si>
    <t>25-Dec-1968</t>
  </si>
  <si>
    <t>17-Nov-1983</t>
  </si>
  <si>
    <t>21-Sep-1958</t>
  </si>
  <si>
    <t>25-Sep-1961</t>
  </si>
  <si>
    <t>10-Oct-1959</t>
  </si>
  <si>
    <t>08-Nov-1959</t>
  </si>
  <si>
    <t>26-Dec-1974</t>
  </si>
  <si>
    <t>13-Jul-1972</t>
  </si>
  <si>
    <t>15-Dec-1968</t>
  </si>
  <si>
    <t>15-Oct-1958</t>
  </si>
  <si>
    <t>10-Jul-1958</t>
  </si>
  <si>
    <t>26-Sep-1969</t>
  </si>
  <si>
    <t>24-Dec-1959</t>
  </si>
  <si>
    <t>10-Oct-1967</t>
  </si>
  <si>
    <t>16-Nov-1988</t>
  </si>
  <si>
    <t>16-Jul-1963</t>
  </si>
  <si>
    <t>22-Jun-1965</t>
  </si>
  <si>
    <t>14-Sep-1958</t>
  </si>
  <si>
    <t>29-Jul-1958</t>
  </si>
  <si>
    <t>20-Sep-1958</t>
  </si>
  <si>
    <t>15-Aug-1967</t>
  </si>
  <si>
    <t>04-Nov-1967</t>
  </si>
  <si>
    <t>29-Jun-1959</t>
  </si>
  <si>
    <t>03-Aug-1959</t>
  </si>
  <si>
    <t>10-Nov-1996</t>
  </si>
  <si>
    <t>27-Nov-1976</t>
  </si>
  <si>
    <t>20-Nov-1959</t>
  </si>
  <si>
    <t>20-Oct-1979</t>
  </si>
  <si>
    <t>14-Jul-1989</t>
  </si>
  <si>
    <t>12-Sep-1998</t>
  </si>
  <si>
    <t>03-Dec-1962</t>
  </si>
  <si>
    <t>18-Jul-1967</t>
  </si>
  <si>
    <t>08-Nov-1965</t>
  </si>
  <si>
    <t>13-Nov-1981</t>
  </si>
  <si>
    <t>23-Jul-1958</t>
  </si>
  <si>
    <t>04-Sep-1982</t>
  </si>
  <si>
    <t>24-Sep-2002</t>
  </si>
  <si>
    <t>29-Jul-1962</t>
  </si>
  <si>
    <t>27-Jul-1965</t>
  </si>
  <si>
    <t>10-Dec-1975</t>
  </si>
  <si>
    <t>05-Jun-1981</t>
  </si>
  <si>
    <t>11-Nov-1970</t>
  </si>
  <si>
    <t>17-Oct-1958</t>
  </si>
  <si>
    <t>04-Jul-1981</t>
  </si>
  <si>
    <t>29-Nov-1962</t>
  </si>
  <si>
    <t>02-Aug-1995</t>
  </si>
  <si>
    <t>08-Aug-1960</t>
  </si>
  <si>
    <t>11-Sep-1970</t>
  </si>
  <si>
    <t>15-Aug-1971</t>
  </si>
  <si>
    <t>12-Jun-1968</t>
  </si>
  <si>
    <t>26-Oct-1975</t>
  </si>
  <si>
    <t>07-Nov-1972</t>
  </si>
  <si>
    <t>25-Nov-1971</t>
  </si>
  <si>
    <t>25-Oct-1962</t>
  </si>
  <si>
    <t>04-Jun-1959</t>
  </si>
  <si>
    <t>03-Dec-1959</t>
  </si>
  <si>
    <t>17-Jun-1962</t>
  </si>
  <si>
    <t>23-Nov-1978</t>
  </si>
  <si>
    <t>25-Jul-1960</t>
  </si>
  <si>
    <t>16-Sep-1969</t>
  </si>
  <si>
    <t>13-Dec-1963</t>
  </si>
  <si>
    <t>17-Dec-1988</t>
  </si>
  <si>
    <t>06-Sep-1962</t>
  </si>
  <si>
    <t>04-Sep-1964</t>
  </si>
  <si>
    <t>25-Oct-1990</t>
  </si>
  <si>
    <t>17-Jul-2004</t>
  </si>
  <si>
    <t>28-Jun-1974</t>
  </si>
  <si>
    <t>02-Oct-1959</t>
  </si>
  <si>
    <t>30-Jul-1974</t>
  </si>
  <si>
    <t>28-Oct-1965</t>
  </si>
  <si>
    <t>06-Jun-1960</t>
  </si>
  <si>
    <t>22-Dec-1988</t>
  </si>
  <si>
    <t>26-Jun-1973</t>
  </si>
  <si>
    <t>20-Sep-1976</t>
  </si>
  <si>
    <t>29-Aug-1974</t>
  </si>
  <si>
    <t>09-Oct-1997</t>
  </si>
  <si>
    <t>26-Jun-1984</t>
  </si>
  <si>
    <t>11-Nov-1982</t>
  </si>
  <si>
    <t>25-Dec-1962</t>
  </si>
  <si>
    <t>12-Oct-1980</t>
  </si>
  <si>
    <t>19-Sep-1980</t>
  </si>
  <si>
    <t>05-Dec-1988</t>
  </si>
  <si>
    <t>16-Sep-1978</t>
  </si>
  <si>
    <t>22-Oct-1958</t>
  </si>
  <si>
    <t>21-Jun-1958</t>
  </si>
  <si>
    <t>27-Aug-1985</t>
  </si>
  <si>
    <t>08-Aug-1993</t>
  </si>
  <si>
    <t>06-Oct-1987</t>
  </si>
  <si>
    <t>06-Jul-1982</t>
  </si>
  <si>
    <t>06-Aug-1988</t>
  </si>
  <si>
    <t>21-Aug-1988</t>
  </si>
  <si>
    <t>08-Sep-2002</t>
  </si>
  <si>
    <t>30-Jul-1972</t>
  </si>
  <si>
    <t>08-Aug-1969</t>
  </si>
  <si>
    <t>28-Sep-1995</t>
  </si>
  <si>
    <t>20-Dec-2003</t>
  </si>
  <si>
    <t>10-Oct-1958</t>
  </si>
  <si>
    <t>23-Dec-1995</t>
  </si>
  <si>
    <t>25-Jun-2001</t>
  </si>
  <si>
    <t>25-Jun-1963</t>
  </si>
  <si>
    <t>10-Jul-1970</t>
  </si>
  <si>
    <t>24-Jul-1975</t>
  </si>
  <si>
    <t>05-Nov-1993</t>
  </si>
  <si>
    <t>28-Aug-1974</t>
  </si>
  <si>
    <t>23-Sep-1989</t>
  </si>
  <si>
    <t>19-Oct-1995</t>
  </si>
  <si>
    <t>08-Aug-1974</t>
  </si>
  <si>
    <t>10-Sep-2003</t>
  </si>
  <si>
    <t>21-Oct-1968</t>
  </si>
  <si>
    <t>16-Jul-1980</t>
  </si>
  <si>
    <t>10-Jun-1996</t>
  </si>
  <si>
    <t>26-Dec-2003</t>
  </si>
  <si>
    <t>28-Jun-2002</t>
  </si>
  <si>
    <t>03-Jun-1998</t>
  </si>
  <si>
    <t>16-Sep-1965</t>
  </si>
  <si>
    <t>07-Jun-1964</t>
  </si>
  <si>
    <t>18-Aug-2004</t>
  </si>
  <si>
    <t>22-Oct-1982</t>
  </si>
  <si>
    <t>25-Aug-1975</t>
  </si>
  <si>
    <t>12-Jul-1963</t>
  </si>
  <si>
    <t>01-Nov-2003</t>
  </si>
  <si>
    <t>18-Oct-1992</t>
  </si>
  <si>
    <t>02-Nov-2003</t>
  </si>
  <si>
    <t>08-Jun-1971</t>
  </si>
  <si>
    <t>29-Dec-1990</t>
  </si>
  <si>
    <t>16-Jun-1965</t>
  </si>
  <si>
    <t>12-Jul-1968</t>
  </si>
  <si>
    <t>16-Nov-1963</t>
  </si>
  <si>
    <t>25-Aug-2002</t>
  </si>
  <si>
    <t>26-Jul-1970</t>
  </si>
  <si>
    <t>14-Jul-2003</t>
  </si>
  <si>
    <t>21-Jun-1966</t>
  </si>
  <si>
    <t>08-Dec-1963</t>
  </si>
  <si>
    <t>12-Nov-1979</t>
  </si>
  <si>
    <t>04-Dec-1989</t>
  </si>
  <si>
    <t>17-Oct-1977</t>
  </si>
  <si>
    <t>28-Sep-2001</t>
  </si>
  <si>
    <t>17-Oct-1965</t>
  </si>
  <si>
    <t>24-Oct-1999</t>
  </si>
  <si>
    <t>12-Jul-1993</t>
  </si>
  <si>
    <t>04-Jul-1963</t>
  </si>
  <si>
    <t>15-Jun-1997</t>
  </si>
  <si>
    <t>03-Aug-1995</t>
  </si>
  <si>
    <t>25-Dec-1992</t>
  </si>
  <si>
    <t>15-Dec-1999</t>
  </si>
  <si>
    <t>26-Sep-1964</t>
  </si>
  <si>
    <t>12-Aug-1986</t>
  </si>
  <si>
    <t>23-Sep-1998</t>
  </si>
  <si>
    <t>17-Oct-1970</t>
  </si>
  <si>
    <t>30-Aug-1967</t>
  </si>
  <si>
    <t>27-Dec-1992</t>
  </si>
  <si>
    <t>19-Nov-1979</t>
  </si>
  <si>
    <t>28-Nov-1995</t>
  </si>
  <si>
    <t>15-Oct-1979</t>
  </si>
  <si>
    <t>18-Dec-1962</t>
  </si>
  <si>
    <t>24-Jul-2003</t>
  </si>
  <si>
    <t>06-Dec-1963</t>
  </si>
  <si>
    <t>27-Sep-1995</t>
  </si>
  <si>
    <t>03-Aug-1969</t>
  </si>
  <si>
    <t>20-Oct-1963</t>
  </si>
  <si>
    <t>06-Aug-1998</t>
  </si>
  <si>
    <t>19-Dec-1983</t>
  </si>
  <si>
    <t>05-Jun-1989</t>
  </si>
  <si>
    <t>02-Jul-1979</t>
  </si>
  <si>
    <t>16-Sep-1991</t>
  </si>
  <si>
    <t>29-Jul-1967</t>
  </si>
  <si>
    <t>15-Nov-1966</t>
  </si>
  <si>
    <t>24-Aug-1991</t>
  </si>
  <si>
    <t>30-Jun-1987</t>
  </si>
  <si>
    <t>06-Sep-1993</t>
  </si>
  <si>
    <t>15-Dec-1982</t>
  </si>
  <si>
    <t>30-Nov-1987</t>
  </si>
  <si>
    <t>19-Aug-1992</t>
  </si>
  <si>
    <t>17-Sep-1985</t>
  </si>
  <si>
    <t>14-Jul-1963</t>
  </si>
  <si>
    <t>24-Sep-1978</t>
  </si>
  <si>
    <t>27-Aug-1994</t>
  </si>
  <si>
    <t>14-Jun-1972</t>
  </si>
  <si>
    <t>30-Oct-1979</t>
  </si>
  <si>
    <t>18-Oct-1997</t>
  </si>
  <si>
    <t>09-Oct-1980</t>
  </si>
  <si>
    <t>10-Aug-1966</t>
  </si>
  <si>
    <t>25-Jul-1988</t>
  </si>
  <si>
    <t>06-Oct-1983</t>
  </si>
  <si>
    <t>09-Jul-2002</t>
  </si>
  <si>
    <t>08-Jun-1994</t>
  </si>
  <si>
    <t>17-Oct-1987</t>
  </si>
  <si>
    <t>22-Aug-1966</t>
  </si>
  <si>
    <t>07-Sep-1993</t>
  </si>
  <si>
    <t>02-Jul-1962</t>
  </si>
  <si>
    <t>12-Jul-1985</t>
  </si>
  <si>
    <t>18-Oct-1962</t>
  </si>
  <si>
    <t>13-Oct-1969</t>
  </si>
  <si>
    <t>17-Dec-1967</t>
  </si>
  <si>
    <t>01-Aug-1965</t>
  </si>
  <si>
    <t>04-Aug-1986</t>
  </si>
  <si>
    <t>08-Sep-1967</t>
  </si>
  <si>
    <t>08-Dec-1975</t>
  </si>
  <si>
    <t>27-Nov-1987</t>
  </si>
  <si>
    <t>02-Jul-1983</t>
  </si>
  <si>
    <t>23-Nov-1977</t>
  </si>
  <si>
    <t>26-Aug-1969</t>
  </si>
  <si>
    <t>14-Oct-1974</t>
  </si>
  <si>
    <t>03-Sep-1974</t>
  </si>
  <si>
    <t>10-Dec-1980</t>
  </si>
  <si>
    <t>04-Sep-1980</t>
  </si>
  <si>
    <t>21-Nov-1990</t>
  </si>
  <si>
    <t>12-Jun-1999</t>
  </si>
  <si>
    <t>25-Dec-1983</t>
  </si>
  <si>
    <t>16-Nov-1962</t>
  </si>
  <si>
    <t>18-Jul-1976</t>
  </si>
  <si>
    <t>20-Sep-1979</t>
  </si>
  <si>
    <t>28-Sep-1979</t>
  </si>
  <si>
    <t>27-Aug-1963</t>
  </si>
  <si>
    <t>17-Aug-1979</t>
  </si>
  <si>
    <t>28-Sep-2003</t>
  </si>
  <si>
    <t>19-Dec-1975</t>
  </si>
  <si>
    <t>14-Oct-1989</t>
  </si>
  <si>
    <t>12-Sep-1980</t>
  </si>
  <si>
    <t>24-Aug-1965</t>
  </si>
  <si>
    <t>16-Jun-1971</t>
  </si>
  <si>
    <t>26-Aug-1999</t>
  </si>
  <si>
    <t>18-Aug-1966</t>
  </si>
  <si>
    <t>21-Dec-1983</t>
  </si>
  <si>
    <t>14-Nov-1979</t>
  </si>
  <si>
    <t>09-Sep-1975</t>
  </si>
  <si>
    <t>14-Dec-2003</t>
  </si>
  <si>
    <t>07-Aug-1997</t>
  </si>
  <si>
    <t>14-Nov-1969</t>
  </si>
  <si>
    <t>03-Oct-1994</t>
  </si>
  <si>
    <t>22-Oct-1973</t>
  </si>
  <si>
    <t>13-Nov-1975</t>
  </si>
  <si>
    <t>26-Aug-1983</t>
  </si>
  <si>
    <t>02-Jun-1974</t>
  </si>
  <si>
    <t>27-Jun-1973</t>
  </si>
  <si>
    <t>08-Aug-1970</t>
  </si>
  <si>
    <t>10-Jul-1971</t>
  </si>
  <si>
    <t>13-Jun-1973</t>
  </si>
  <si>
    <t>10-Sep-1974</t>
  </si>
  <si>
    <t>16-Dec-1964</t>
  </si>
  <si>
    <t>03-Aug-2004</t>
  </si>
  <si>
    <t>07-Oct-1999</t>
  </si>
  <si>
    <t>30-Nov-1970</t>
  </si>
  <si>
    <t>06-Jul-1968</t>
  </si>
  <si>
    <t>21-Oct-1961</t>
  </si>
  <si>
    <t>13-Jun-1975</t>
  </si>
  <si>
    <t>12-Oct-1976</t>
  </si>
  <si>
    <t>12-Jun-1970</t>
  </si>
  <si>
    <t>28-Aug-1996</t>
  </si>
  <si>
    <t>09-Sep-1994</t>
  </si>
  <si>
    <t>10-Jun-1995</t>
  </si>
  <si>
    <t>26-Nov-1970</t>
  </si>
  <si>
    <t>23-Jul-1969</t>
  </si>
  <si>
    <t>14-Jun-1987</t>
  </si>
  <si>
    <t>14-Nov-1975</t>
  </si>
  <si>
    <t>04-Dec-1995</t>
  </si>
  <si>
    <t>14-Jun-1998</t>
  </si>
  <si>
    <t>24-Nov-1998</t>
  </si>
  <si>
    <t>14-Dec-1975</t>
  </si>
  <si>
    <t>22-Aug-1968</t>
  </si>
  <si>
    <t>02-Aug-2001</t>
  </si>
  <si>
    <t>17-Jul-1972</t>
  </si>
  <si>
    <t>21-Aug-1963</t>
  </si>
  <si>
    <t>03-Dec-1970</t>
  </si>
  <si>
    <t>05-Jun-2001</t>
  </si>
  <si>
    <t>26-Dec-2000</t>
  </si>
  <si>
    <t>04-Jun-1975</t>
  </si>
  <si>
    <t>21-Sep-1974</t>
  </si>
  <si>
    <t>27-Aug-1970</t>
  </si>
  <si>
    <t>05-Sep-2004</t>
  </si>
  <si>
    <t>22-Jul-1988</t>
  </si>
  <si>
    <t>22-Aug-1991</t>
  </si>
  <si>
    <t>25-Dec-1958</t>
  </si>
  <si>
    <t>17-Jun-2002</t>
  </si>
  <si>
    <t>09-Nov-2000</t>
  </si>
  <si>
    <t>09-Jul-1960</t>
  </si>
  <si>
    <t>30-Jun-1958</t>
  </si>
  <si>
    <t>02-Jul-1994</t>
  </si>
  <si>
    <t>13-Dec-1990</t>
  </si>
  <si>
    <t>21-Dec-1965</t>
  </si>
  <si>
    <t>06-Jun-1968</t>
  </si>
  <si>
    <t>16-Oct-1969</t>
  </si>
  <si>
    <t>05-Dec-1985</t>
  </si>
  <si>
    <t>03-Oct-1981</t>
  </si>
  <si>
    <t>19-Oct-1965</t>
  </si>
  <si>
    <t>22-Jul-1984</t>
  </si>
  <si>
    <t>06-Nov-1985</t>
  </si>
  <si>
    <t>11-Jun-1992</t>
  </si>
  <si>
    <t>09-Sep-1997</t>
  </si>
  <si>
    <t>07-Oct-1997</t>
  </si>
  <si>
    <t>03-Jul-1992</t>
  </si>
  <si>
    <t>06-Dec-2002</t>
  </si>
  <si>
    <t>06-Jul-1960</t>
  </si>
  <si>
    <t>04-Dec-1985</t>
  </si>
  <si>
    <t>21-Nov-1989</t>
  </si>
  <si>
    <t>04-Jun-1991</t>
  </si>
  <si>
    <t>28-Jul-1961</t>
  </si>
  <si>
    <t>21-Dec-1999</t>
  </si>
  <si>
    <t>29-Nov-1985</t>
  </si>
  <si>
    <t>22-Nov-1960</t>
  </si>
  <si>
    <t>06-Sep-1999</t>
  </si>
  <si>
    <t>25-Nov-1963</t>
  </si>
  <si>
    <t>24-Dec-1990</t>
  </si>
  <si>
    <t>11-Dec-1982</t>
  </si>
  <si>
    <t>27-Sep-1985</t>
  </si>
  <si>
    <t>05-Dec-1990</t>
  </si>
  <si>
    <t>03-Aug-1961</t>
  </si>
  <si>
    <t>25-Jul-1962</t>
  </si>
  <si>
    <t>05-Dec-1959</t>
  </si>
  <si>
    <t>14-Jul-1980</t>
  </si>
  <si>
    <t>08-Nov-1976</t>
  </si>
  <si>
    <t>09-Jul-1969</t>
  </si>
  <si>
    <t>21-Jul-1978</t>
  </si>
  <si>
    <t>05-Jun-1958</t>
  </si>
  <si>
    <t>07-Nov-1985</t>
  </si>
  <si>
    <t>16-Jul-1987</t>
  </si>
  <si>
    <t>20-Oct-1959</t>
  </si>
  <si>
    <t>03-Nov-1975</t>
  </si>
  <si>
    <t>27-Jul-1993</t>
  </si>
  <si>
    <t>23-Aug-1973</t>
  </si>
  <si>
    <t>13-Aug-1981</t>
  </si>
  <si>
    <t>29-Oct-1982</t>
  </si>
  <si>
    <t>30-Dec-1989</t>
  </si>
  <si>
    <t>19-Aug-1975</t>
  </si>
  <si>
    <t>30-Dec-1988</t>
  </si>
  <si>
    <t>05-Oct-1991</t>
  </si>
  <si>
    <t>16-Jun-1967</t>
  </si>
  <si>
    <t>02-Sep-1979</t>
  </si>
  <si>
    <t>25-Dec-1971</t>
  </si>
  <si>
    <t>11-Aug-1958</t>
  </si>
  <si>
    <t>13-Sep-1963</t>
  </si>
  <si>
    <t>24-Jul-1972</t>
  </si>
  <si>
    <t>01-Jun-2004</t>
  </si>
  <si>
    <t>30-Jul-1969</t>
  </si>
  <si>
    <t>28-Oct-1998</t>
  </si>
  <si>
    <t>10-Aug-1986</t>
  </si>
  <si>
    <t>21-Sep-1999</t>
  </si>
  <si>
    <t>09-Sep-1961</t>
  </si>
  <si>
    <t>22-Jul-2000</t>
  </si>
  <si>
    <t>09-Jul-1968</t>
  </si>
  <si>
    <t>08-Oct-1974</t>
  </si>
  <si>
    <t>13-Dec-1960</t>
  </si>
  <si>
    <t>14-Oct-1977</t>
  </si>
  <si>
    <t>10-Sep-1984</t>
  </si>
  <si>
    <t>21-Sep-1972</t>
  </si>
  <si>
    <t>13-Sep-1993</t>
  </si>
  <si>
    <t>10-Nov-1978</t>
  </si>
  <si>
    <t>11-Sep-1969</t>
  </si>
  <si>
    <t>08-Sep-1994</t>
  </si>
  <si>
    <t>17-Dec-1975</t>
  </si>
  <si>
    <t>09-Aug-1976</t>
  </si>
  <si>
    <t>27-Sep-1981</t>
  </si>
  <si>
    <t>19-Sep-1976</t>
  </si>
  <si>
    <t>08-Oct-2003</t>
  </si>
  <si>
    <t>01-Nov-1968</t>
  </si>
  <si>
    <t>30-Sep-1990</t>
  </si>
  <si>
    <t>09-Jul-1990</t>
  </si>
  <si>
    <t>12-Dec-1980</t>
  </si>
  <si>
    <t>17-Nov-1981</t>
  </si>
  <si>
    <t>24-Aug-1971</t>
  </si>
  <si>
    <t>08-Jul-1995</t>
  </si>
  <si>
    <t>10-Jul-1967</t>
  </si>
  <si>
    <t>28-Jul-1994</t>
  </si>
  <si>
    <t>01-Jul-1962</t>
  </si>
  <si>
    <t>30-Oct-1969</t>
  </si>
  <si>
    <t>15-Jul-1985</t>
  </si>
  <si>
    <t>12-Oct-1990</t>
  </si>
  <si>
    <t>28-Nov-2003</t>
  </si>
  <si>
    <t>07-Dec-1985</t>
  </si>
  <si>
    <t>28-Nov-1993</t>
  </si>
  <si>
    <t>12-Sep-2003</t>
  </si>
  <si>
    <t>11-Dec-1962</t>
  </si>
  <si>
    <t>26-Oct-2000</t>
  </si>
  <si>
    <t>09-Aug-1997</t>
  </si>
  <si>
    <t>25-Sep-1994</t>
  </si>
  <si>
    <t>26-Jul-1972</t>
  </si>
  <si>
    <t>26-Dec-2002</t>
  </si>
  <si>
    <t>06-Nov-1999</t>
  </si>
  <si>
    <t>25-Aug-1971</t>
  </si>
  <si>
    <t>21-Jul-1975</t>
  </si>
  <si>
    <t>05-Jul-1962</t>
  </si>
  <si>
    <t>11-Jun-1998</t>
  </si>
  <si>
    <t>30-Oct-1995</t>
  </si>
  <si>
    <t>11-Oct-1986</t>
  </si>
  <si>
    <t>02-Oct-1983</t>
  </si>
  <si>
    <t>01-Oct-1984</t>
  </si>
  <si>
    <t>05-Oct-2003</t>
  </si>
  <si>
    <t>24-Sep-1990</t>
  </si>
  <si>
    <t>24-Jun-1998</t>
  </si>
  <si>
    <t>25-Nov-1976</t>
  </si>
  <si>
    <t>09-Oct-2004</t>
  </si>
  <si>
    <t>17-Sep-2003</t>
  </si>
  <si>
    <t>29-Jul-1983</t>
  </si>
  <si>
    <t>07-Oct-1967</t>
  </si>
  <si>
    <t>22-Aug-1998</t>
  </si>
  <si>
    <t>22-Aug-1997</t>
  </si>
  <si>
    <t>05-Jul-1982</t>
  </si>
  <si>
    <t>29-Aug-1975</t>
  </si>
  <si>
    <t>29-Jun-1977</t>
  </si>
  <si>
    <t>22-Dec-1998</t>
  </si>
  <si>
    <t>09-Jul-1997</t>
  </si>
  <si>
    <t>19-Sep-1988</t>
  </si>
  <si>
    <t>22-Sep-1971</t>
  </si>
  <si>
    <t>20-Nov-1988</t>
  </si>
  <si>
    <t>29-Aug-1964</t>
  </si>
  <si>
    <t>10-Aug-1971</t>
  </si>
  <si>
    <t>13-Oct-2000</t>
  </si>
  <si>
    <t>19-Nov-2000</t>
  </si>
  <si>
    <t>15-Jul-1974</t>
  </si>
  <si>
    <t>04-Oct-1976</t>
  </si>
  <si>
    <t>04-Sep-1999</t>
  </si>
  <si>
    <t>22-Jul-1963</t>
  </si>
  <si>
    <t>20-Aug-1996</t>
  </si>
  <si>
    <t>12-Jun-1997</t>
  </si>
  <si>
    <t>30-Aug-2004</t>
  </si>
  <si>
    <t>28-Dec-1993</t>
  </si>
  <si>
    <t>05-Sep-2003</t>
  </si>
  <si>
    <t>25-Dec-2004</t>
  </si>
  <si>
    <t>16-Jun-1992</t>
  </si>
  <si>
    <t>18-Oct-1967</t>
  </si>
  <si>
    <t>09-Dec-2003</t>
  </si>
  <si>
    <t>19-Nov-1962</t>
  </si>
  <si>
    <t>09-Aug-1973</t>
  </si>
  <si>
    <t>29-Jul-1961</t>
  </si>
  <si>
    <t>14-Jul-1970</t>
  </si>
  <si>
    <t>28-Dec-1965</t>
  </si>
  <si>
    <t>04-Jul-1992</t>
  </si>
  <si>
    <t>05-Dec-1972</t>
  </si>
  <si>
    <t>21-Jun-2003</t>
  </si>
  <si>
    <t>24-Jul-1963</t>
  </si>
  <si>
    <t>10-Jun-1991</t>
  </si>
  <si>
    <t>22-Oct-1968</t>
  </si>
  <si>
    <t>13-Aug-1977</t>
  </si>
  <si>
    <t>25-Aug-1992</t>
  </si>
  <si>
    <t>01-Nov-1991</t>
  </si>
  <si>
    <t>10-Jun-1989</t>
  </si>
  <si>
    <t>05-Sep-2000</t>
  </si>
  <si>
    <t>17-Oct-1990</t>
  </si>
  <si>
    <t>17-Nov-1985</t>
  </si>
  <si>
    <t>09-Nov-1975</t>
  </si>
  <si>
    <t>03-Aug-1979</t>
  </si>
  <si>
    <t>27-Sep-2002</t>
  </si>
  <si>
    <t>12-Oct-2000</t>
  </si>
  <si>
    <t>16-Nov-1990</t>
  </si>
  <si>
    <t>20-Jun-1982</t>
  </si>
  <si>
    <t>18-Sep-1976</t>
  </si>
  <si>
    <t>15-Aug-1986</t>
  </si>
  <si>
    <t>26-Jul-1983</t>
  </si>
  <si>
    <t>09-Sep-1979</t>
  </si>
  <si>
    <t>29-Jul-1998</t>
  </si>
  <si>
    <t>19-Nov-1972</t>
  </si>
  <si>
    <t>08-Sep-1989</t>
  </si>
  <si>
    <t>16-Jun-1964</t>
  </si>
  <si>
    <t>16-Aug-1980</t>
  </si>
  <si>
    <t>30-Oct-1989</t>
  </si>
  <si>
    <t>12-Jun-1980</t>
  </si>
  <si>
    <t>17-Sep-2002</t>
  </si>
  <si>
    <t>22-Aug-1970</t>
  </si>
  <si>
    <t>23-Dec-1971</t>
  </si>
  <si>
    <t>21-Jun-1986</t>
  </si>
  <si>
    <t>20-Jul-1986</t>
  </si>
  <si>
    <t>22-Nov-1991</t>
  </si>
  <si>
    <t>02-Nov-1991</t>
  </si>
  <si>
    <t>15-Jun-1976</t>
  </si>
  <si>
    <t>08-Nov-1991</t>
  </si>
  <si>
    <t>03-Dec-1979</t>
  </si>
  <si>
    <t>06-Jun-1964</t>
  </si>
  <si>
    <t>16-Jun-1987</t>
  </si>
  <si>
    <t>15-Dec-1976</t>
  </si>
  <si>
    <t>24-Sep-1980</t>
  </si>
  <si>
    <t>12-Oct-1978</t>
  </si>
  <si>
    <t>20-Sep-1985</t>
  </si>
  <si>
    <t>04-Aug-1982</t>
  </si>
  <si>
    <t>07-Jul-1962</t>
  </si>
  <si>
    <t>24-Jun-1966</t>
  </si>
  <si>
    <t>12-Jul-1978</t>
  </si>
  <si>
    <t>05-Jul-1981</t>
  </si>
  <si>
    <t>07-Aug-1995</t>
  </si>
  <si>
    <t>17-Dec-1977</t>
  </si>
  <si>
    <t>29-Sep-1968</t>
  </si>
  <si>
    <t>16-Jul-2003</t>
  </si>
  <si>
    <t>12-Aug-1977</t>
  </si>
  <si>
    <t>17-Dec-1973</t>
  </si>
  <si>
    <t>24-Jul-1987</t>
  </si>
  <si>
    <t>17-Jul-1985</t>
  </si>
  <si>
    <t>01-Jun-1983</t>
  </si>
  <si>
    <t>22-Aug-1985</t>
  </si>
  <si>
    <t>08-Aug-1987</t>
  </si>
  <si>
    <t>25-Dec-1982</t>
  </si>
  <si>
    <t>20-Dec-1978</t>
  </si>
  <si>
    <t>12-Aug-1966</t>
  </si>
  <si>
    <t>14-Oct-1983</t>
  </si>
  <si>
    <t>21-Oct-1985</t>
  </si>
  <si>
    <t>18-Aug-1979</t>
  </si>
  <si>
    <t>28-Jul-1981</t>
  </si>
  <si>
    <t>04-Oct-1981</t>
  </si>
  <si>
    <t>27-Jun-1977</t>
  </si>
  <si>
    <t>04-Sep-1962</t>
  </si>
  <si>
    <t>03-Nov-1985</t>
  </si>
  <si>
    <t>10-Jul-1975</t>
  </si>
  <si>
    <t>25-Sep-1970</t>
  </si>
  <si>
    <t>26-Dec-1976</t>
  </si>
  <si>
    <t>10-Jun-1972</t>
  </si>
  <si>
    <t>02-Jul-1999</t>
  </si>
  <si>
    <t>16-Sep-1979</t>
  </si>
  <si>
    <t>08-Sep-1983</t>
  </si>
  <si>
    <t>05-Jun-1974</t>
  </si>
  <si>
    <t>11-Oct-1979</t>
  </si>
  <si>
    <t>12-Aug-1972</t>
  </si>
  <si>
    <t>06-Sep-1972</t>
  </si>
  <si>
    <t>27-Aug-1977</t>
  </si>
  <si>
    <t>07-Oct-1964</t>
  </si>
  <si>
    <t>16-Oct-1971</t>
  </si>
  <si>
    <t>24-Nov-1974</t>
  </si>
  <si>
    <t>29-Oct-1976</t>
  </si>
  <si>
    <t>29-Sep-1975</t>
  </si>
  <si>
    <t>22-Sep-1962</t>
  </si>
  <si>
    <t>21-Sep-1966</t>
  </si>
  <si>
    <t>08-Jun-1972</t>
  </si>
  <si>
    <t>10-Nov-1984</t>
  </si>
  <si>
    <t>19-Dec-1968</t>
  </si>
  <si>
    <t>09-Dec-1997</t>
  </si>
  <si>
    <t>03-Jul-1979</t>
  </si>
  <si>
    <t>03-Aug-1968</t>
  </si>
  <si>
    <t>27-Jun-1967</t>
  </si>
  <si>
    <t>27-Dec-1979</t>
  </si>
  <si>
    <t>03-Nov-1971</t>
  </si>
  <si>
    <t>21-Oct-1977</t>
  </si>
  <si>
    <t>10-Sep-1972</t>
  </si>
  <si>
    <t>23-Oct-1975</t>
  </si>
  <si>
    <t>04-Nov-1978</t>
  </si>
  <si>
    <t>22-Aug-1965</t>
  </si>
  <si>
    <t>29-Dec-1986</t>
  </si>
  <si>
    <t>25-Oct-1966</t>
  </si>
  <si>
    <t>10-Nov-1980</t>
  </si>
  <si>
    <t>05-Oct-1966</t>
  </si>
  <si>
    <t>16-Jul-1988</t>
  </si>
  <si>
    <t>01-Jun-1975</t>
  </si>
  <si>
    <t>24-Nov-1968</t>
  </si>
  <si>
    <t>29-Oct-1971</t>
  </si>
  <si>
    <t>14-Sep-1967</t>
  </si>
  <si>
    <t>02-Aug-2000</t>
  </si>
  <si>
    <t>11-Oct-1993</t>
  </si>
  <si>
    <t>13-Aug-1971</t>
  </si>
  <si>
    <t>17-Dec-1962</t>
  </si>
  <si>
    <t>09-Aug-1974</t>
  </si>
  <si>
    <t>21-Dec-1960</t>
  </si>
  <si>
    <t>12-Aug-1979</t>
  </si>
  <si>
    <t>30-Sep-1985</t>
  </si>
  <si>
    <t>04-Dec-1962</t>
  </si>
  <si>
    <t>02-Dec-1976</t>
  </si>
  <si>
    <t>17-Aug-1978</t>
  </si>
  <si>
    <t>06-Dec-1971</t>
  </si>
  <si>
    <t>08-Aug-1961</t>
  </si>
  <si>
    <t>23-Jun-1969</t>
  </si>
  <si>
    <t>17-Nov-1960</t>
  </si>
  <si>
    <t>15-Sep-1958</t>
  </si>
  <si>
    <t>14-Jul-1959</t>
  </si>
  <si>
    <t>03-Sep-1958</t>
  </si>
  <si>
    <t>04-Oct-1959</t>
  </si>
  <si>
    <t>13-Jun-1961</t>
  </si>
  <si>
    <t>05-Aug-1963</t>
  </si>
  <si>
    <t>16-Nov-1958</t>
  </si>
  <si>
    <t>21-Dec-1961</t>
  </si>
  <si>
    <t>01-Dec-1968</t>
  </si>
  <si>
    <t>22-Jul-1959</t>
  </si>
  <si>
    <t>04-Sep-1963</t>
  </si>
  <si>
    <t>27-Jun-1958</t>
  </si>
  <si>
    <t>27-Oct-1994</t>
  </si>
  <si>
    <t>04-Aug-1962</t>
  </si>
  <si>
    <t>19-Jun-1989</t>
  </si>
  <si>
    <t>06-Jun-1991</t>
  </si>
  <si>
    <t>08-Jun-1977</t>
  </si>
  <si>
    <t>12-Oct-1968</t>
  </si>
  <si>
    <t>AGE</t>
  </si>
  <si>
    <t>CHILDREN</t>
  </si>
  <si>
    <t>CHARGES</t>
  </si>
  <si>
    <t>tier - 2</t>
  </si>
  <si>
    <t>tier - 3</t>
  </si>
  <si>
    <t>tier - 1</t>
  </si>
  <si>
    <t>R1013</t>
  </si>
  <si>
    <t>R1012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</si>
  <si>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</si>
  <si>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</si>
  <si>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</si>
  <si>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</si>
  <si>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</si>
  <si>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</si>
  <si>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</si>
  <si>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</si>
  <si>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</si>
  <si>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</si>
  <si>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</si>
  <si>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</si>
  <si>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</si>
  <si>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Unknown</t>
  </si>
  <si>
    <t>R1022</t>
  </si>
  <si>
    <t>id2336</t>
  </si>
  <si>
    <t>id2337</t>
  </si>
  <si>
    <t>id2338</t>
  </si>
  <si>
    <t>id2339</t>
  </si>
  <si>
    <t>id2340</t>
  </si>
  <si>
    <t>id2341</t>
  </si>
  <si>
    <t>id2342</t>
  </si>
  <si>
    <t>id2343</t>
  </si>
  <si>
    <t xml:space="preserve">State ID </t>
  </si>
  <si>
    <t>Count of smoker</t>
  </si>
  <si>
    <t>Row Labels</t>
  </si>
  <si>
    <t>(blank)</t>
  </si>
  <si>
    <t>Grand Total</t>
  </si>
  <si>
    <t>Healthy Weight</t>
  </si>
  <si>
    <t>Over Weight</t>
  </si>
  <si>
    <t>Under Weight</t>
  </si>
  <si>
    <t>Diabetes</t>
  </si>
  <si>
    <t>Normal</t>
  </si>
  <si>
    <t>Prediabetes</t>
  </si>
  <si>
    <t>Column Labels</t>
  </si>
  <si>
    <t>Average of HBA1C</t>
  </si>
  <si>
    <t>Obesity</t>
  </si>
  <si>
    <t>Sum of charges</t>
  </si>
  <si>
    <t>Average of charges</t>
  </si>
  <si>
    <t>Sum of BMI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</si>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</sst>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,\ yyyy"/>
    <numFmt numFmtId="165" formatCode="0.0"/>
  </numFmts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b/>
      <u/>
      <sz val="16"/>
      <color theme="1"/>
      <name val="Calibri"/>
    </font>
    <font>
      <sz val="11"/>
      <color theme="1"/>
      <name val="Calibri"/>
    </font>
    <font>
      <b/>
      <u/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2"/>
      <color theme="0"/>
      <name val="Calibri"/>
    </font>
    <font>
      <b/>
      <sz val="11"/>
      <color rgb="FF632D09"/>
      <name val="Calibri"/>
    </font>
    <font>
      <b/>
      <sz val="12"/>
      <color rgb="FF002060"/>
      <name val="Calibri"/>
    </font>
    <font>
      <sz val="11"/>
      <color theme="1"/>
      <name val="Calibri"/>
      <scheme val="minor"/>
    </font>
    <font>
      <b/>
      <u/>
      <sz val="14"/>
      <color theme="1"/>
      <name val="Calibri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7030A0"/>
        <bgColor rgb="FF7030A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1" fillId="0" borderId="0" applyFont="0" applyFill="0" applyBorder="0" applyAlignment="0" applyProtection="0"/>
    <xf numFmtId="0" fontId="14" fillId="0" borderId="5"/>
  </cellStyleXfs>
  <cellXfs count="46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2" borderId="1" xfId="0" applyFont="1" applyFill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4" fillId="3" borderId="2" xfId="0" applyFont="1" applyFill="1" applyBorder="1" applyAlignment="1">
      <alignment horizontal="right"/>
    </xf>
    <xf numFmtId="0" fontId="4" fillId="3" borderId="3" xfId="0" applyFont="1" applyFill="1" applyBorder="1"/>
    <xf numFmtId="0" fontId="7" fillId="0" borderId="0" xfId="0" applyFont="1" applyAlignment="1">
      <alignment horizontal="left" vertical="center"/>
    </xf>
    <xf numFmtId="0" fontId="4" fillId="3" borderId="3" xfId="0" applyFont="1" applyFill="1" applyBorder="1" applyAlignment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164" fontId="8" fillId="4" borderId="3" xfId="0" applyNumberFormat="1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164" fontId="13" fillId="7" borderId="7" xfId="0" applyNumberFormat="1" applyFont="1" applyFill="1" applyBorder="1" applyAlignment="1">
      <alignment horizontal="center" vertical="center"/>
    </xf>
    <xf numFmtId="0" fontId="14" fillId="0" borderId="5" xfId="2" applyAlignment="1">
      <alignment horizontal="center"/>
    </xf>
    <xf numFmtId="0" fontId="0" fillId="0" borderId="0" xfId="0" applyAlignment="1">
      <alignment horizontal="center"/>
    </xf>
    <xf numFmtId="1" fontId="15" fillId="8" borderId="8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16" fillId="9" borderId="7" xfId="0" applyFont="1" applyFill="1" applyBorder="1" applyAlignment="1">
      <alignment horizontal="center" vertical="center"/>
    </xf>
    <xf numFmtId="1" fontId="4" fillId="0" borderId="0" xfId="0" applyNumberFormat="1" applyFont="1"/>
    <xf numFmtId="0" fontId="10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" fontId="15" fillId="8" borderId="9" xfId="0" applyNumberFormat="1" applyFont="1" applyFill="1" applyBorder="1" applyAlignment="1">
      <alignment horizontal="center" vertical="center"/>
    </xf>
    <xf numFmtId="0" fontId="15" fillId="8" borderId="8" xfId="0" applyFont="1" applyFill="1" applyBorder="1" applyAlignment="1">
      <alignment horizontal="center" vertical="center"/>
    </xf>
    <xf numFmtId="9" fontId="4" fillId="3" borderId="3" xfId="1" applyFont="1" applyFill="1" applyBorder="1" applyAlignment="1">
      <alignment vertical="center"/>
    </xf>
    <xf numFmtId="2" fontId="4" fillId="3" borderId="3" xfId="0" applyNumberFormat="1" applyFont="1" applyFill="1" applyBorder="1" applyAlignment="1">
      <alignment vertical="center"/>
    </xf>
    <xf numFmtId="1" fontId="4" fillId="3" borderId="3" xfId="0" applyNumberFormat="1" applyFont="1" applyFill="1" applyBorder="1"/>
    <xf numFmtId="2" fontId="4" fillId="3" borderId="3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7" xfId="0" pivotButton="1" applyBorder="1"/>
    <xf numFmtId="0" fontId="0" fillId="0" borderId="7" xfId="0" applyBorder="1"/>
    <xf numFmtId="0" fontId="0" fillId="0" borderId="7" xfId="0" applyBorder="1" applyAlignment="1">
      <alignment horizontal="left"/>
    </xf>
    <xf numFmtId="1" fontId="4" fillId="3" borderId="3" xfId="0" applyNumberFormat="1" applyFont="1" applyFill="1" applyBorder="1" applyAlignment="1">
      <alignment vertical="center"/>
    </xf>
  </cellXfs>
  <cellStyles count="3">
    <cellStyle name="Normal" xfId="0" builtinId="0"/>
    <cellStyle name="Normal 2" xfId="2" xr:uid="{EAEDAB88-5442-48BE-A213-D6F39F6CA09E}"/>
    <cellStyle name="Percent" xfId="1" builtinId="5"/>
  </cellStyles>
  <dxfs count="10">
    <dxf>
      <alignment horizontal="center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- Health analysis.xlsx]Q1!PivotTable19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'Q1'!$B$4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496-490E-98DF-A4A23730F25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496-490E-98DF-A4A23730F25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496-490E-98DF-A4A23730F2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'Q1'!$A$5:$A$8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'Q1'!$B$5:$B$8</c:f>
              <c:numCache>
                <c:formatCode>General</c:formatCode>
                <c:ptCount val="3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0-48E0-88C5-853374C02BD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- Health analysis.xlsx]Q2!PivotTable20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With</a:t>
            </a:r>
            <a:r>
              <a:rPr lang="en-IN" baseline="0"/>
              <a:t> Transplant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087956747342066"/>
          <c:y val="0.20372172926092816"/>
          <c:w val="0.66560268676092904"/>
          <c:h val="0.688639581039444"/>
        </c:manualLayout>
      </c:layout>
      <c:pie3DChart>
        <c:varyColors val="1"/>
        <c:ser>
          <c:idx val="0"/>
          <c:order val="0"/>
          <c:tx>
            <c:strRef>
              <c:f>'Q2'!$C$3:$C$4</c:f>
              <c:strCache>
                <c:ptCount val="1"/>
                <c:pt idx="0">
                  <c:v>No</c:v>
                </c:pt>
              </c:strCache>
            </c:strRef>
          </c:tx>
          <c:explosion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F561-45A2-8392-769A59FC40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561-45A2-8392-769A59FC40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F561-45A2-8392-769A59FC40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561-45A2-8392-769A59FC40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F561-45A2-8392-769A59FC40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'Q2'!$B$5:$B$10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(blank)</c:v>
                </c:pt>
              </c:strCache>
            </c:strRef>
          </c:cat>
          <c:val>
            <c:numRef>
              <c:f>'Q2'!$C$5:$C$10</c:f>
              <c:numCache>
                <c:formatCode>General</c:formatCode>
                <c:ptCount val="5"/>
                <c:pt idx="0">
                  <c:v>7.1031378026070691</c:v>
                </c:pt>
                <c:pt idx="1">
                  <c:v>5.9088319427890346</c:v>
                </c:pt>
                <c:pt idx="2">
                  <c:v>7.138671875</c:v>
                </c:pt>
                <c:pt idx="3">
                  <c:v>9.1436363636363662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1-45A2-8392-769A59FC40E6}"/>
            </c:ext>
          </c:extLst>
        </c:ser>
        <c:ser>
          <c:idx val="1"/>
          <c:order val="1"/>
          <c:tx>
            <c:strRef>
              <c:f>'Q2'!$D$3:$D$4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7BB0-4237-88D1-4C72214B0B7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7BB0-4237-88D1-4C72214B0B7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7BB0-4237-88D1-4C72214B0B7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7BB0-4237-88D1-4C72214B0B7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7BB0-4237-88D1-4C72214B0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'Q2'!$B$5:$B$10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(blank)</c:v>
                </c:pt>
              </c:strCache>
            </c:strRef>
          </c:cat>
          <c:val>
            <c:numRef>
              <c:f>'Q2'!$D$5:$D$10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9-F561-45A2-8392-769A59FC40E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- Health analysis.xlsx]Q2!PivotTable20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Without</a:t>
            </a:r>
            <a:r>
              <a:rPr lang="en-IN" baseline="0"/>
              <a:t> Transplant</a:t>
            </a:r>
            <a:endParaRPr lang="en-IN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'Q2'!$C$3:$C$4</c:f>
              <c:strCache>
                <c:ptCount val="1"/>
                <c:pt idx="0">
                  <c:v>No</c:v>
                </c:pt>
              </c:strCache>
            </c:strRef>
          </c:tx>
          <c:explosion val="6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803-4A47-8A5A-49E1A561412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3803-4A47-8A5A-49E1A561412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3803-4A47-8A5A-49E1A561412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3803-4A47-8A5A-49E1A561412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097-49A0-939D-73ECEEC8911B}"/>
              </c:ext>
            </c:extLst>
          </c:dPt>
          <c:dLbls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'Q2'!$B$5:$B$10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(blank)</c:v>
                </c:pt>
              </c:strCache>
            </c:strRef>
          </c:cat>
          <c:val>
            <c:numRef>
              <c:f>'Q2'!$C$5:$C$10</c:f>
              <c:numCache>
                <c:formatCode>General</c:formatCode>
                <c:ptCount val="5"/>
                <c:pt idx="0">
                  <c:v>7.1031378026070691</c:v>
                </c:pt>
                <c:pt idx="1">
                  <c:v>5.9088319427890346</c:v>
                </c:pt>
                <c:pt idx="2">
                  <c:v>7.138671875</c:v>
                </c:pt>
                <c:pt idx="3">
                  <c:v>9.1436363636363662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3-4A47-8A5A-49E1A5614120}"/>
            </c:ext>
          </c:extLst>
        </c:ser>
        <c:ser>
          <c:idx val="1"/>
          <c:order val="1"/>
          <c:tx>
            <c:strRef>
              <c:f>'Q2'!$D$3:$D$4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097-49A0-939D-73ECEEC8911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097-49A0-939D-73ECEEC8911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097-49A0-939D-73ECEEC8911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4097-49A0-939D-73ECEEC8911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4097-49A0-939D-73ECEEC8911B}"/>
              </c:ext>
            </c:extLst>
          </c:dPt>
          <c:cat>
            <c:strRef>
              <c:f>'Q2'!$B$5:$B$10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(blank)</c:v>
                </c:pt>
              </c:strCache>
            </c:strRef>
          </c:cat>
          <c:val>
            <c:numRef>
              <c:f>'Q2'!$D$5:$D$10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3803-4A47-8A5A-49E1A5614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- Health analysis.xlsx]Q3!PivotTable22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Health</a:t>
            </a:r>
            <a:r>
              <a:rPr lang="en-IN" baseline="0"/>
              <a:t> care charges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5B9BD5">
                <a:alpha val="30000"/>
              </a:srgbClr>
            </a:solidFill>
            <a:ln>
              <a:solidFill>
                <a:srgbClr val="FFFFFF">
                  <a:alpha val="50000"/>
                </a:srgb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rgbClr val="FFFFFF">
                  <a:alpha val="50000"/>
                </a:srgb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A5A5A5">
                <a:alpha val="30000"/>
              </a:srgbClr>
            </a:solidFill>
            <a:ln>
              <a:solidFill>
                <a:srgbClr val="FFFFFF">
                  <a:alpha val="50000"/>
                </a:srgb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rgbClr val="FFFFFF">
                  <a:alpha val="50000"/>
                </a:srgb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'Q3'!$B$2:$B$3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cat>
            <c:strRef>
              <c:f>'Q3'!$A$4:$A$9</c:f>
              <c:strCache>
                <c:ptCount val="5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  <c:pt idx="4">
                  <c:v>(blank)</c:v>
                </c:pt>
              </c:strCache>
            </c:strRef>
          </c:cat>
          <c:val>
            <c:numRef>
              <c:f>'Q3'!$B$4:$B$9</c:f>
              <c:numCache>
                <c:formatCode>General</c:formatCode>
                <c:ptCount val="5"/>
                <c:pt idx="0">
                  <c:v>1721417.7000000009</c:v>
                </c:pt>
                <c:pt idx="1">
                  <c:v>8176327.6299999943</c:v>
                </c:pt>
                <c:pt idx="2">
                  <c:v>2223149.9299999992</c:v>
                </c:pt>
                <c:pt idx="3">
                  <c:v>483792.72000000003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2-41B9-9597-275E64F0F60A}"/>
            </c:ext>
          </c:extLst>
        </c:ser>
        <c:ser>
          <c:idx val="1"/>
          <c:order val="1"/>
          <c:tx>
            <c:strRef>
              <c:f>'Q3'!$C$2:$C$3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cat>
            <c:strRef>
              <c:f>'Q3'!$A$4:$A$9</c:f>
              <c:strCache>
                <c:ptCount val="5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  <c:pt idx="4">
                  <c:v>(blank)</c:v>
                </c:pt>
              </c:strCache>
            </c:strRef>
          </c:cat>
          <c:val>
            <c:numRef>
              <c:f>'Q3'!$C$4:$C$9</c:f>
              <c:numCache>
                <c:formatCode>General</c:formatCode>
                <c:ptCount val="5"/>
                <c:pt idx="0">
                  <c:v>1714717.24</c:v>
                </c:pt>
                <c:pt idx="1">
                  <c:v>8520712.9299999997</c:v>
                </c:pt>
                <c:pt idx="2">
                  <c:v>2437209.0299999993</c:v>
                </c:pt>
                <c:pt idx="3">
                  <c:v>566702.46000000008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2-41B9-9597-275E64F0F60A}"/>
            </c:ext>
          </c:extLst>
        </c:ser>
        <c:ser>
          <c:idx val="2"/>
          <c:order val="2"/>
          <c:tx>
            <c:strRef>
              <c:f>'Q3'!$D$2:$D$3</c:f>
              <c:strCache>
                <c:ptCount val="1"/>
                <c:pt idx="0">
                  <c:v>Prediabetes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cat>
            <c:strRef>
              <c:f>'Q3'!$A$4:$A$9</c:f>
              <c:strCache>
                <c:ptCount val="5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  <c:pt idx="4">
                  <c:v>(blank)</c:v>
                </c:pt>
              </c:strCache>
            </c:strRef>
          </c:cat>
          <c:val>
            <c:numRef>
              <c:f>'Q3'!$D$4:$D$9</c:f>
              <c:numCache>
                <c:formatCode>General</c:formatCode>
                <c:ptCount val="5"/>
                <c:pt idx="0">
                  <c:v>869155.1999999996</c:v>
                </c:pt>
                <c:pt idx="1">
                  <c:v>3646606.2599999988</c:v>
                </c:pt>
                <c:pt idx="2">
                  <c:v>1068782.8099999998</c:v>
                </c:pt>
                <c:pt idx="3">
                  <c:v>163784.70000000001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2-41B9-9597-275E64F0F60A}"/>
            </c:ext>
          </c:extLst>
        </c:ser>
        <c:ser>
          <c:idx val="3"/>
          <c:order val="3"/>
          <c:tx>
            <c:strRef>
              <c:f>'Q3'!$E$2:$E$3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cat>
            <c:strRef>
              <c:f>'Q3'!$A$4:$A$9</c:f>
              <c:strCache>
                <c:ptCount val="5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  <c:pt idx="4">
                  <c:v>(blank)</c:v>
                </c:pt>
              </c:strCache>
            </c:strRef>
          </c:cat>
          <c:val>
            <c:numRef>
              <c:f>'Q3'!$E$4:$E$9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7B22-41B9-9597-275E64F0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54071679"/>
        <c:axId val="354049599"/>
        <c:axId val="0"/>
      </c:bar3DChart>
      <c:catAx>
        <c:axId val="35407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049599"/>
        <c:crosses val="autoZero"/>
        <c:auto val="1"/>
        <c:lblAlgn val="ctr"/>
        <c:lblOffset val="100"/>
        <c:noMultiLvlLbl val="0"/>
      </c:catAx>
      <c:valAx>
        <c:axId val="354049599"/>
        <c:scaling>
          <c:orientation val="minMax"/>
        </c:scaling>
        <c:delete val="0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07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- Health analysis.xlsx]Q4!PivotTable23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'Q4'!$B$2:$B$3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'Q4'!$A$4:$A$22</c:f>
              <c:strCache>
                <c:ptCount val="18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  <c:pt idx="17">
                  <c:v>(blank)</c:v>
                </c:pt>
              </c:strCache>
            </c:strRef>
          </c:cat>
          <c:val>
            <c:numRef>
              <c:f>'Q4'!$B$4:$B$22</c:f>
              <c:numCache>
                <c:formatCode>General</c:formatCode>
                <c:ptCount val="18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E-4C34-AE61-9B2A582249B3}"/>
            </c:ext>
          </c:extLst>
        </c:ser>
        <c:ser>
          <c:idx val="1"/>
          <c:order val="1"/>
          <c:tx>
            <c:strRef>
              <c:f>'Q4'!$C$2:$C$3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'Q4'!$A$4:$A$22</c:f>
              <c:strCache>
                <c:ptCount val="18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  <c:pt idx="17">
                  <c:v>(blank)</c:v>
                </c:pt>
              </c:strCache>
            </c:strRef>
          </c:cat>
          <c:val>
            <c:numRef>
              <c:f>'Q4'!$C$4:$C$22</c:f>
              <c:numCache>
                <c:formatCode>General</c:formatCode>
                <c:ptCount val="18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AE-4C34-AE61-9B2A582249B3}"/>
            </c:ext>
          </c:extLst>
        </c:ser>
        <c:ser>
          <c:idx val="2"/>
          <c:order val="2"/>
          <c:tx>
            <c:strRef>
              <c:f>'Q4'!$D$2:$D$3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'Q4'!$A$4:$A$22</c:f>
              <c:strCache>
                <c:ptCount val="18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  <c:pt idx="17">
                  <c:v>(blank)</c:v>
                </c:pt>
              </c:strCache>
            </c:strRef>
          </c:cat>
          <c:val>
            <c:numRef>
              <c:f>'Q4'!$D$4:$D$22</c:f>
              <c:numCache>
                <c:formatCode>General</c:formatCode>
                <c:ptCount val="18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AE-4C34-AE61-9B2A582249B3}"/>
            </c:ext>
          </c:extLst>
        </c:ser>
        <c:ser>
          <c:idx val="3"/>
          <c:order val="3"/>
          <c:tx>
            <c:strRef>
              <c:f>'Q4'!$E$2:$E$3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'Q4'!$A$4:$A$22</c:f>
              <c:strCache>
                <c:ptCount val="18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  <c:pt idx="17">
                  <c:v>(blank)</c:v>
                </c:pt>
              </c:strCache>
            </c:strRef>
          </c:cat>
          <c:val>
            <c:numRef>
              <c:f>'Q4'!$E$4:$E$22</c:f>
              <c:numCache>
                <c:formatCode>General</c:formatCode>
                <c:ptCount val="18"/>
              </c:numCache>
            </c:numRef>
          </c:val>
          <c:extLst>
            <c:ext xmlns:c16="http://schemas.microsoft.com/office/drawing/2014/chart" uri="{C3380CC4-5D6E-409C-BE32-E72D297353CC}">
              <c16:uniqueId val="{00000003-E1AE-4C34-AE61-9B2A58224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48526031"/>
        <c:axId val="1148528431"/>
        <c:axId val="0"/>
      </c:bar3DChart>
      <c:catAx>
        <c:axId val="1148526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528431"/>
        <c:crosses val="autoZero"/>
        <c:auto val="1"/>
        <c:lblAlgn val="ctr"/>
        <c:lblOffset val="100"/>
        <c:noMultiLvlLbl val="0"/>
      </c:catAx>
      <c:valAx>
        <c:axId val="114852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5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- Health analysis.xlsx]Q5!PivotTable1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89049658559087E-2"/>
          <c:y val="0.12053362663617095"/>
          <c:w val="0.83954525150429615"/>
          <c:h val="0.71757073381553482"/>
        </c:manualLayout>
      </c:layout>
      <c:lineChart>
        <c:grouping val="standard"/>
        <c:varyColors val="0"/>
        <c:ser>
          <c:idx val="0"/>
          <c:order val="0"/>
          <c:tx>
            <c:strRef>
              <c:f>'Q5'!$B$4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'Q5'!$A$5:$A$673</c:f>
              <c:strCache>
                <c:ptCount val="668"/>
                <c:pt idx="0">
                  <c:v>4</c:v>
                </c:pt>
                <c:pt idx="1">
                  <c:v>4.01</c:v>
                </c:pt>
                <c:pt idx="2">
                  <c:v>4.02</c:v>
                </c:pt>
                <c:pt idx="3">
                  <c:v>4.03</c:v>
                </c:pt>
                <c:pt idx="4">
                  <c:v>4.04</c:v>
                </c:pt>
                <c:pt idx="5">
                  <c:v>4.05</c:v>
                </c:pt>
                <c:pt idx="6">
                  <c:v>4.06</c:v>
                </c:pt>
                <c:pt idx="7">
                  <c:v>4.07</c:v>
                </c:pt>
                <c:pt idx="8">
                  <c:v>4.08</c:v>
                </c:pt>
                <c:pt idx="9">
                  <c:v>4.09</c:v>
                </c:pt>
                <c:pt idx="10">
                  <c:v>4.1</c:v>
                </c:pt>
                <c:pt idx="11">
                  <c:v>4.11</c:v>
                </c:pt>
                <c:pt idx="12">
                  <c:v>4.12</c:v>
                </c:pt>
                <c:pt idx="13">
                  <c:v>4.13</c:v>
                </c:pt>
                <c:pt idx="14">
                  <c:v>4.14</c:v>
                </c:pt>
                <c:pt idx="15">
                  <c:v>4.15</c:v>
                </c:pt>
                <c:pt idx="16">
                  <c:v>4.16</c:v>
                </c:pt>
                <c:pt idx="17">
                  <c:v>4.17</c:v>
                </c:pt>
                <c:pt idx="18">
                  <c:v>4.18</c:v>
                </c:pt>
                <c:pt idx="19">
                  <c:v>4.19</c:v>
                </c:pt>
                <c:pt idx="20">
                  <c:v>4.2</c:v>
                </c:pt>
                <c:pt idx="21">
                  <c:v>4.21</c:v>
                </c:pt>
                <c:pt idx="22">
                  <c:v>4.22</c:v>
                </c:pt>
                <c:pt idx="23">
                  <c:v>4.23</c:v>
                </c:pt>
                <c:pt idx="24">
                  <c:v>4.24</c:v>
                </c:pt>
                <c:pt idx="25">
                  <c:v>4.25</c:v>
                </c:pt>
                <c:pt idx="26">
                  <c:v>4.26</c:v>
                </c:pt>
                <c:pt idx="27">
                  <c:v>4.27</c:v>
                </c:pt>
                <c:pt idx="28">
                  <c:v>4.28</c:v>
                </c:pt>
                <c:pt idx="29">
                  <c:v>4.29</c:v>
                </c:pt>
                <c:pt idx="30">
                  <c:v>4.3</c:v>
                </c:pt>
                <c:pt idx="31">
                  <c:v>4.31</c:v>
                </c:pt>
                <c:pt idx="32">
                  <c:v>4.32</c:v>
                </c:pt>
                <c:pt idx="33">
                  <c:v>4.33</c:v>
                </c:pt>
                <c:pt idx="34">
                  <c:v>4.34</c:v>
                </c:pt>
                <c:pt idx="35">
                  <c:v>4.35</c:v>
                </c:pt>
                <c:pt idx="36">
                  <c:v>4.36</c:v>
                </c:pt>
                <c:pt idx="37">
                  <c:v>4.37</c:v>
                </c:pt>
                <c:pt idx="38">
                  <c:v>4.38</c:v>
                </c:pt>
                <c:pt idx="39">
                  <c:v>4.39</c:v>
                </c:pt>
                <c:pt idx="40">
                  <c:v>4.4</c:v>
                </c:pt>
                <c:pt idx="41">
                  <c:v>4.41</c:v>
                </c:pt>
                <c:pt idx="42">
                  <c:v>4.42</c:v>
                </c:pt>
                <c:pt idx="43">
                  <c:v>4.43</c:v>
                </c:pt>
                <c:pt idx="44">
                  <c:v>4.44</c:v>
                </c:pt>
                <c:pt idx="45">
                  <c:v>4.45</c:v>
                </c:pt>
                <c:pt idx="46">
                  <c:v>4.46</c:v>
                </c:pt>
                <c:pt idx="47">
                  <c:v>4.47</c:v>
                </c:pt>
                <c:pt idx="48">
                  <c:v>4.48</c:v>
                </c:pt>
                <c:pt idx="49">
                  <c:v>4.49</c:v>
                </c:pt>
                <c:pt idx="50">
                  <c:v>4.5</c:v>
                </c:pt>
                <c:pt idx="51">
                  <c:v>4.51</c:v>
                </c:pt>
                <c:pt idx="52">
                  <c:v>4.52</c:v>
                </c:pt>
                <c:pt idx="53">
                  <c:v>4.53</c:v>
                </c:pt>
                <c:pt idx="54">
                  <c:v>4.54</c:v>
                </c:pt>
                <c:pt idx="55">
                  <c:v>4.55</c:v>
                </c:pt>
                <c:pt idx="56">
                  <c:v>4.56</c:v>
                </c:pt>
                <c:pt idx="57">
                  <c:v>4.57</c:v>
                </c:pt>
                <c:pt idx="58">
                  <c:v>4.58</c:v>
                </c:pt>
                <c:pt idx="59">
                  <c:v>4.59</c:v>
                </c:pt>
                <c:pt idx="60">
                  <c:v>4.6</c:v>
                </c:pt>
                <c:pt idx="61">
                  <c:v>4.61</c:v>
                </c:pt>
                <c:pt idx="62">
                  <c:v>4.62</c:v>
                </c:pt>
                <c:pt idx="63">
                  <c:v>4.63</c:v>
                </c:pt>
                <c:pt idx="64">
                  <c:v>4.64</c:v>
                </c:pt>
                <c:pt idx="65">
                  <c:v>4.65</c:v>
                </c:pt>
                <c:pt idx="66">
                  <c:v>4.66</c:v>
                </c:pt>
                <c:pt idx="67">
                  <c:v>4.67</c:v>
                </c:pt>
                <c:pt idx="68">
                  <c:v>4.68</c:v>
                </c:pt>
                <c:pt idx="69">
                  <c:v>4.69</c:v>
                </c:pt>
                <c:pt idx="70">
                  <c:v>4.7</c:v>
                </c:pt>
                <c:pt idx="71">
                  <c:v>4.71</c:v>
                </c:pt>
                <c:pt idx="72">
                  <c:v>4.72</c:v>
                </c:pt>
                <c:pt idx="73">
                  <c:v>4.73</c:v>
                </c:pt>
                <c:pt idx="74">
                  <c:v>4.74</c:v>
                </c:pt>
                <c:pt idx="75">
                  <c:v>4.75</c:v>
                </c:pt>
                <c:pt idx="76">
                  <c:v>4.76</c:v>
                </c:pt>
                <c:pt idx="77">
                  <c:v>4.77</c:v>
                </c:pt>
                <c:pt idx="78">
                  <c:v>4.78</c:v>
                </c:pt>
                <c:pt idx="79">
                  <c:v>4.79</c:v>
                </c:pt>
                <c:pt idx="80">
                  <c:v>4.8</c:v>
                </c:pt>
                <c:pt idx="81">
                  <c:v>4.81</c:v>
                </c:pt>
                <c:pt idx="82">
                  <c:v>4.82</c:v>
                </c:pt>
                <c:pt idx="83">
                  <c:v>4.83</c:v>
                </c:pt>
                <c:pt idx="84">
                  <c:v>4.84</c:v>
                </c:pt>
                <c:pt idx="85">
                  <c:v>4.85</c:v>
                </c:pt>
                <c:pt idx="86">
                  <c:v>4.86</c:v>
                </c:pt>
                <c:pt idx="87">
                  <c:v>4.87</c:v>
                </c:pt>
                <c:pt idx="88">
                  <c:v>4.88</c:v>
                </c:pt>
                <c:pt idx="89">
                  <c:v>4.89</c:v>
                </c:pt>
                <c:pt idx="90">
                  <c:v>4.9</c:v>
                </c:pt>
                <c:pt idx="91">
                  <c:v>4.91</c:v>
                </c:pt>
                <c:pt idx="92">
                  <c:v>4.92</c:v>
                </c:pt>
                <c:pt idx="93">
                  <c:v>4.93</c:v>
                </c:pt>
                <c:pt idx="94">
                  <c:v>4.94</c:v>
                </c:pt>
                <c:pt idx="95">
                  <c:v>4.95</c:v>
                </c:pt>
                <c:pt idx="96">
                  <c:v>4.96</c:v>
                </c:pt>
                <c:pt idx="97">
                  <c:v>4.97</c:v>
                </c:pt>
                <c:pt idx="98">
                  <c:v>4.98</c:v>
                </c:pt>
                <c:pt idx="99">
                  <c:v>4.99</c:v>
                </c:pt>
                <c:pt idx="100">
                  <c:v>5</c:v>
                </c:pt>
                <c:pt idx="101">
                  <c:v>5.01</c:v>
                </c:pt>
                <c:pt idx="102">
                  <c:v>5.02</c:v>
                </c:pt>
                <c:pt idx="103">
                  <c:v>5.03</c:v>
                </c:pt>
                <c:pt idx="104">
                  <c:v>5.04</c:v>
                </c:pt>
                <c:pt idx="105">
                  <c:v>5.05</c:v>
                </c:pt>
                <c:pt idx="106">
                  <c:v>5.06</c:v>
                </c:pt>
                <c:pt idx="107">
                  <c:v>5.07</c:v>
                </c:pt>
                <c:pt idx="108">
                  <c:v>5.08</c:v>
                </c:pt>
                <c:pt idx="109">
                  <c:v>5.09</c:v>
                </c:pt>
                <c:pt idx="110">
                  <c:v>5.1</c:v>
                </c:pt>
                <c:pt idx="111">
                  <c:v>5.11</c:v>
                </c:pt>
                <c:pt idx="112">
                  <c:v>5.12</c:v>
                </c:pt>
                <c:pt idx="113">
                  <c:v>5.13</c:v>
                </c:pt>
                <c:pt idx="114">
                  <c:v>5.14</c:v>
                </c:pt>
                <c:pt idx="115">
                  <c:v>5.15</c:v>
                </c:pt>
                <c:pt idx="116">
                  <c:v>5.16</c:v>
                </c:pt>
                <c:pt idx="117">
                  <c:v>5.17</c:v>
                </c:pt>
                <c:pt idx="118">
                  <c:v>5.18</c:v>
                </c:pt>
                <c:pt idx="119">
                  <c:v>5.19</c:v>
                </c:pt>
                <c:pt idx="120">
                  <c:v>5.2</c:v>
                </c:pt>
                <c:pt idx="121">
                  <c:v>5.21</c:v>
                </c:pt>
                <c:pt idx="122">
                  <c:v>5.22</c:v>
                </c:pt>
                <c:pt idx="123">
                  <c:v>5.23</c:v>
                </c:pt>
                <c:pt idx="124">
                  <c:v>5.24</c:v>
                </c:pt>
                <c:pt idx="125">
                  <c:v>5.25</c:v>
                </c:pt>
                <c:pt idx="126">
                  <c:v>5.26</c:v>
                </c:pt>
                <c:pt idx="127">
                  <c:v>5.27</c:v>
                </c:pt>
                <c:pt idx="128">
                  <c:v>5.28</c:v>
                </c:pt>
                <c:pt idx="129">
                  <c:v>5.29</c:v>
                </c:pt>
                <c:pt idx="130">
                  <c:v>5.3</c:v>
                </c:pt>
                <c:pt idx="131">
                  <c:v>5.31</c:v>
                </c:pt>
                <c:pt idx="132">
                  <c:v>5.32</c:v>
                </c:pt>
                <c:pt idx="133">
                  <c:v>5.33</c:v>
                </c:pt>
                <c:pt idx="134">
                  <c:v>5.34</c:v>
                </c:pt>
                <c:pt idx="135">
                  <c:v>5.35</c:v>
                </c:pt>
                <c:pt idx="136">
                  <c:v>5.36</c:v>
                </c:pt>
                <c:pt idx="137">
                  <c:v>5.37</c:v>
                </c:pt>
                <c:pt idx="138">
                  <c:v>5.38</c:v>
                </c:pt>
                <c:pt idx="139">
                  <c:v>5.39</c:v>
                </c:pt>
                <c:pt idx="140">
                  <c:v>5.4</c:v>
                </c:pt>
                <c:pt idx="141">
                  <c:v>5.41</c:v>
                </c:pt>
                <c:pt idx="142">
                  <c:v>5.42</c:v>
                </c:pt>
                <c:pt idx="143">
                  <c:v>5.43</c:v>
                </c:pt>
                <c:pt idx="144">
                  <c:v>5.44</c:v>
                </c:pt>
                <c:pt idx="145">
                  <c:v>5.45</c:v>
                </c:pt>
                <c:pt idx="146">
                  <c:v>5.46</c:v>
                </c:pt>
                <c:pt idx="147">
                  <c:v>5.47</c:v>
                </c:pt>
                <c:pt idx="148">
                  <c:v>5.48</c:v>
                </c:pt>
                <c:pt idx="149">
                  <c:v>5.49</c:v>
                </c:pt>
                <c:pt idx="150">
                  <c:v>5.5</c:v>
                </c:pt>
                <c:pt idx="151">
                  <c:v>5.51</c:v>
                </c:pt>
                <c:pt idx="152">
                  <c:v>5.52</c:v>
                </c:pt>
                <c:pt idx="153">
                  <c:v>5.53</c:v>
                </c:pt>
                <c:pt idx="154">
                  <c:v>5.54</c:v>
                </c:pt>
                <c:pt idx="155">
                  <c:v>5.55</c:v>
                </c:pt>
                <c:pt idx="156">
                  <c:v>5.56</c:v>
                </c:pt>
                <c:pt idx="157">
                  <c:v>5.57</c:v>
                </c:pt>
                <c:pt idx="158">
                  <c:v>5.58</c:v>
                </c:pt>
                <c:pt idx="159">
                  <c:v>5.59</c:v>
                </c:pt>
                <c:pt idx="160">
                  <c:v>5.6</c:v>
                </c:pt>
                <c:pt idx="161">
                  <c:v>5.61</c:v>
                </c:pt>
                <c:pt idx="162">
                  <c:v>5.62</c:v>
                </c:pt>
                <c:pt idx="163">
                  <c:v>5.63</c:v>
                </c:pt>
                <c:pt idx="164">
                  <c:v>5.64</c:v>
                </c:pt>
                <c:pt idx="165">
                  <c:v>5.65</c:v>
                </c:pt>
                <c:pt idx="166">
                  <c:v>5.66</c:v>
                </c:pt>
                <c:pt idx="167">
                  <c:v>5.67</c:v>
                </c:pt>
                <c:pt idx="168">
                  <c:v>5.68</c:v>
                </c:pt>
                <c:pt idx="169">
                  <c:v>5.69</c:v>
                </c:pt>
                <c:pt idx="170">
                  <c:v>5.7</c:v>
                </c:pt>
                <c:pt idx="171">
                  <c:v>5.71</c:v>
                </c:pt>
                <c:pt idx="172">
                  <c:v>5.72</c:v>
                </c:pt>
                <c:pt idx="173">
                  <c:v>5.73</c:v>
                </c:pt>
                <c:pt idx="174">
                  <c:v>5.74</c:v>
                </c:pt>
                <c:pt idx="175">
                  <c:v>5.75</c:v>
                </c:pt>
                <c:pt idx="176">
                  <c:v>5.76</c:v>
                </c:pt>
                <c:pt idx="177">
                  <c:v>5.77</c:v>
                </c:pt>
                <c:pt idx="178">
                  <c:v>5.78</c:v>
                </c:pt>
                <c:pt idx="179">
                  <c:v>5.79</c:v>
                </c:pt>
                <c:pt idx="180">
                  <c:v>5.8</c:v>
                </c:pt>
                <c:pt idx="181">
                  <c:v>5.81</c:v>
                </c:pt>
                <c:pt idx="182">
                  <c:v>5.82</c:v>
                </c:pt>
                <c:pt idx="183">
                  <c:v>5.83</c:v>
                </c:pt>
                <c:pt idx="184">
                  <c:v>5.84</c:v>
                </c:pt>
                <c:pt idx="185">
                  <c:v>5.85</c:v>
                </c:pt>
                <c:pt idx="186">
                  <c:v>5.86</c:v>
                </c:pt>
                <c:pt idx="187">
                  <c:v>5.87</c:v>
                </c:pt>
                <c:pt idx="188">
                  <c:v>5.88</c:v>
                </c:pt>
                <c:pt idx="189">
                  <c:v>5.89</c:v>
                </c:pt>
                <c:pt idx="190">
                  <c:v>5.9</c:v>
                </c:pt>
                <c:pt idx="191">
                  <c:v>5.91</c:v>
                </c:pt>
                <c:pt idx="192">
                  <c:v>5.92</c:v>
                </c:pt>
                <c:pt idx="193">
                  <c:v>5.93</c:v>
                </c:pt>
                <c:pt idx="194">
                  <c:v>5.94</c:v>
                </c:pt>
                <c:pt idx="195">
                  <c:v>5.95</c:v>
                </c:pt>
                <c:pt idx="196">
                  <c:v>5.96</c:v>
                </c:pt>
                <c:pt idx="197">
                  <c:v>5.97</c:v>
                </c:pt>
                <c:pt idx="198">
                  <c:v>5.98</c:v>
                </c:pt>
                <c:pt idx="199">
                  <c:v>5.99</c:v>
                </c:pt>
                <c:pt idx="200">
                  <c:v>6</c:v>
                </c:pt>
                <c:pt idx="201">
                  <c:v>6.01</c:v>
                </c:pt>
                <c:pt idx="202">
                  <c:v>6.02</c:v>
                </c:pt>
                <c:pt idx="203">
                  <c:v>6.03</c:v>
                </c:pt>
                <c:pt idx="204">
                  <c:v>6.04</c:v>
                </c:pt>
                <c:pt idx="205">
                  <c:v>6.05</c:v>
                </c:pt>
                <c:pt idx="206">
                  <c:v>6.06</c:v>
                </c:pt>
                <c:pt idx="207">
                  <c:v>6.07</c:v>
                </c:pt>
                <c:pt idx="208">
                  <c:v>6.08</c:v>
                </c:pt>
                <c:pt idx="209">
                  <c:v>6.09</c:v>
                </c:pt>
                <c:pt idx="210">
                  <c:v>6.1</c:v>
                </c:pt>
                <c:pt idx="211">
                  <c:v>6.11</c:v>
                </c:pt>
                <c:pt idx="212">
                  <c:v>6.12</c:v>
                </c:pt>
                <c:pt idx="213">
                  <c:v>6.13</c:v>
                </c:pt>
                <c:pt idx="214">
                  <c:v>6.14</c:v>
                </c:pt>
                <c:pt idx="215">
                  <c:v>6.15</c:v>
                </c:pt>
                <c:pt idx="216">
                  <c:v>6.16</c:v>
                </c:pt>
                <c:pt idx="217">
                  <c:v>6.17</c:v>
                </c:pt>
                <c:pt idx="218">
                  <c:v>6.18</c:v>
                </c:pt>
                <c:pt idx="219">
                  <c:v>6.19</c:v>
                </c:pt>
                <c:pt idx="220">
                  <c:v>6.2</c:v>
                </c:pt>
                <c:pt idx="221">
                  <c:v>6.21</c:v>
                </c:pt>
                <c:pt idx="222">
                  <c:v>6.22</c:v>
                </c:pt>
                <c:pt idx="223">
                  <c:v>6.23</c:v>
                </c:pt>
                <c:pt idx="224">
                  <c:v>6.24</c:v>
                </c:pt>
                <c:pt idx="225">
                  <c:v>6.25</c:v>
                </c:pt>
                <c:pt idx="226">
                  <c:v>6.26</c:v>
                </c:pt>
                <c:pt idx="227">
                  <c:v>6.27</c:v>
                </c:pt>
                <c:pt idx="228">
                  <c:v>6.28</c:v>
                </c:pt>
                <c:pt idx="229">
                  <c:v>6.29</c:v>
                </c:pt>
                <c:pt idx="230">
                  <c:v>6.3</c:v>
                </c:pt>
                <c:pt idx="231">
                  <c:v>6.31</c:v>
                </c:pt>
                <c:pt idx="232">
                  <c:v>6.32</c:v>
                </c:pt>
                <c:pt idx="233">
                  <c:v>6.33</c:v>
                </c:pt>
                <c:pt idx="234">
                  <c:v>6.35</c:v>
                </c:pt>
                <c:pt idx="235">
                  <c:v>6.36</c:v>
                </c:pt>
                <c:pt idx="236">
                  <c:v>6.37</c:v>
                </c:pt>
                <c:pt idx="237">
                  <c:v>6.38</c:v>
                </c:pt>
                <c:pt idx="238">
                  <c:v>6.39</c:v>
                </c:pt>
                <c:pt idx="239">
                  <c:v>6.4</c:v>
                </c:pt>
                <c:pt idx="240">
                  <c:v>6.41</c:v>
                </c:pt>
                <c:pt idx="241">
                  <c:v>6.43</c:v>
                </c:pt>
                <c:pt idx="242">
                  <c:v>6.44</c:v>
                </c:pt>
                <c:pt idx="243">
                  <c:v>6.45</c:v>
                </c:pt>
                <c:pt idx="244">
                  <c:v>6.46</c:v>
                </c:pt>
                <c:pt idx="245">
                  <c:v>6.47</c:v>
                </c:pt>
                <c:pt idx="246">
                  <c:v>6.48</c:v>
                </c:pt>
                <c:pt idx="247">
                  <c:v>6.49</c:v>
                </c:pt>
                <c:pt idx="248">
                  <c:v>6.5</c:v>
                </c:pt>
                <c:pt idx="249">
                  <c:v>6.52</c:v>
                </c:pt>
                <c:pt idx="250">
                  <c:v>6.53</c:v>
                </c:pt>
                <c:pt idx="251">
                  <c:v>6.54</c:v>
                </c:pt>
                <c:pt idx="252">
                  <c:v>6.55</c:v>
                </c:pt>
                <c:pt idx="253">
                  <c:v>6.57</c:v>
                </c:pt>
                <c:pt idx="254">
                  <c:v>6.59</c:v>
                </c:pt>
                <c:pt idx="255">
                  <c:v>6.6</c:v>
                </c:pt>
                <c:pt idx="256">
                  <c:v>6.64</c:v>
                </c:pt>
                <c:pt idx="257">
                  <c:v>6.65</c:v>
                </c:pt>
                <c:pt idx="258">
                  <c:v>6.66</c:v>
                </c:pt>
                <c:pt idx="259">
                  <c:v>6.67</c:v>
                </c:pt>
                <c:pt idx="260">
                  <c:v>6.68</c:v>
                </c:pt>
                <c:pt idx="261">
                  <c:v>6.69</c:v>
                </c:pt>
                <c:pt idx="262">
                  <c:v>6.7</c:v>
                </c:pt>
                <c:pt idx="263">
                  <c:v>6.71</c:v>
                </c:pt>
                <c:pt idx="264">
                  <c:v>6.72</c:v>
                </c:pt>
                <c:pt idx="265">
                  <c:v>6.74</c:v>
                </c:pt>
                <c:pt idx="266">
                  <c:v>6.75</c:v>
                </c:pt>
                <c:pt idx="267">
                  <c:v>6.76</c:v>
                </c:pt>
                <c:pt idx="268">
                  <c:v>6.77</c:v>
                </c:pt>
                <c:pt idx="269">
                  <c:v>6.79</c:v>
                </c:pt>
                <c:pt idx="270">
                  <c:v>6.8</c:v>
                </c:pt>
                <c:pt idx="271">
                  <c:v>6.81</c:v>
                </c:pt>
                <c:pt idx="272">
                  <c:v>6.83</c:v>
                </c:pt>
                <c:pt idx="273">
                  <c:v>6.84</c:v>
                </c:pt>
                <c:pt idx="274">
                  <c:v>6.85</c:v>
                </c:pt>
                <c:pt idx="275">
                  <c:v>6.86</c:v>
                </c:pt>
                <c:pt idx="276">
                  <c:v>6.87</c:v>
                </c:pt>
                <c:pt idx="277">
                  <c:v>6.89</c:v>
                </c:pt>
                <c:pt idx="278">
                  <c:v>6.9</c:v>
                </c:pt>
                <c:pt idx="279">
                  <c:v>6.91</c:v>
                </c:pt>
                <c:pt idx="280">
                  <c:v>6.92</c:v>
                </c:pt>
                <c:pt idx="281">
                  <c:v>6.93</c:v>
                </c:pt>
                <c:pt idx="282">
                  <c:v>6.94</c:v>
                </c:pt>
                <c:pt idx="283">
                  <c:v>6.96</c:v>
                </c:pt>
                <c:pt idx="284">
                  <c:v>6.97</c:v>
                </c:pt>
                <c:pt idx="285">
                  <c:v>6.98</c:v>
                </c:pt>
                <c:pt idx="286">
                  <c:v>6.99</c:v>
                </c:pt>
                <c:pt idx="287">
                  <c:v>7</c:v>
                </c:pt>
                <c:pt idx="288">
                  <c:v>7.01</c:v>
                </c:pt>
                <c:pt idx="289">
                  <c:v>7.02</c:v>
                </c:pt>
                <c:pt idx="290">
                  <c:v>7.03</c:v>
                </c:pt>
                <c:pt idx="291">
                  <c:v>7.04</c:v>
                </c:pt>
                <c:pt idx="292">
                  <c:v>7.05</c:v>
                </c:pt>
                <c:pt idx="293">
                  <c:v>7.06</c:v>
                </c:pt>
                <c:pt idx="294">
                  <c:v>7.09</c:v>
                </c:pt>
                <c:pt idx="295">
                  <c:v>7.11</c:v>
                </c:pt>
                <c:pt idx="296">
                  <c:v>7.12</c:v>
                </c:pt>
                <c:pt idx="297">
                  <c:v>7.16</c:v>
                </c:pt>
                <c:pt idx="298">
                  <c:v>7.18</c:v>
                </c:pt>
                <c:pt idx="299">
                  <c:v>7.19</c:v>
                </c:pt>
                <c:pt idx="300">
                  <c:v>7.2</c:v>
                </c:pt>
                <c:pt idx="301">
                  <c:v>7.21</c:v>
                </c:pt>
                <c:pt idx="302">
                  <c:v>7.22</c:v>
                </c:pt>
                <c:pt idx="303">
                  <c:v>7.23</c:v>
                </c:pt>
                <c:pt idx="304">
                  <c:v>7.26</c:v>
                </c:pt>
                <c:pt idx="305">
                  <c:v>7.29</c:v>
                </c:pt>
                <c:pt idx="306">
                  <c:v>7.3</c:v>
                </c:pt>
                <c:pt idx="307">
                  <c:v>7.31</c:v>
                </c:pt>
                <c:pt idx="308">
                  <c:v>7.32</c:v>
                </c:pt>
                <c:pt idx="309">
                  <c:v>7.33</c:v>
                </c:pt>
                <c:pt idx="310">
                  <c:v>7.34</c:v>
                </c:pt>
                <c:pt idx="311">
                  <c:v>7.37</c:v>
                </c:pt>
                <c:pt idx="312">
                  <c:v>7.39</c:v>
                </c:pt>
                <c:pt idx="313">
                  <c:v>7.4</c:v>
                </c:pt>
                <c:pt idx="314">
                  <c:v>7.41</c:v>
                </c:pt>
                <c:pt idx="315">
                  <c:v>7.42</c:v>
                </c:pt>
                <c:pt idx="316">
                  <c:v>7.45</c:v>
                </c:pt>
                <c:pt idx="317">
                  <c:v>7.46</c:v>
                </c:pt>
                <c:pt idx="318">
                  <c:v>7.47</c:v>
                </c:pt>
                <c:pt idx="319">
                  <c:v>7.48</c:v>
                </c:pt>
                <c:pt idx="320">
                  <c:v>7.49</c:v>
                </c:pt>
                <c:pt idx="321">
                  <c:v>7.5</c:v>
                </c:pt>
                <c:pt idx="322">
                  <c:v>7.51</c:v>
                </c:pt>
                <c:pt idx="323">
                  <c:v>7.53</c:v>
                </c:pt>
                <c:pt idx="324">
                  <c:v>7.54</c:v>
                </c:pt>
                <c:pt idx="325">
                  <c:v>7.56</c:v>
                </c:pt>
                <c:pt idx="326">
                  <c:v>7.57</c:v>
                </c:pt>
                <c:pt idx="327">
                  <c:v>7.58</c:v>
                </c:pt>
                <c:pt idx="328">
                  <c:v>7.59</c:v>
                </c:pt>
                <c:pt idx="329">
                  <c:v>7.6</c:v>
                </c:pt>
                <c:pt idx="330">
                  <c:v>7.61</c:v>
                </c:pt>
                <c:pt idx="331">
                  <c:v>7.62</c:v>
                </c:pt>
                <c:pt idx="332">
                  <c:v>7.63</c:v>
                </c:pt>
                <c:pt idx="333">
                  <c:v>7.65</c:v>
                </c:pt>
                <c:pt idx="334">
                  <c:v>7.66</c:v>
                </c:pt>
                <c:pt idx="335">
                  <c:v>7.67</c:v>
                </c:pt>
                <c:pt idx="336">
                  <c:v>7.68</c:v>
                </c:pt>
                <c:pt idx="337">
                  <c:v>7.69</c:v>
                </c:pt>
                <c:pt idx="338">
                  <c:v>7.71</c:v>
                </c:pt>
                <c:pt idx="339">
                  <c:v>7.72</c:v>
                </c:pt>
                <c:pt idx="340">
                  <c:v>7.73</c:v>
                </c:pt>
                <c:pt idx="341">
                  <c:v>7.74</c:v>
                </c:pt>
                <c:pt idx="342">
                  <c:v>7.76</c:v>
                </c:pt>
                <c:pt idx="343">
                  <c:v>7.79</c:v>
                </c:pt>
                <c:pt idx="344">
                  <c:v>7.8</c:v>
                </c:pt>
                <c:pt idx="345">
                  <c:v>7.81</c:v>
                </c:pt>
                <c:pt idx="346">
                  <c:v>7.82</c:v>
                </c:pt>
                <c:pt idx="347">
                  <c:v>7.83</c:v>
                </c:pt>
                <c:pt idx="348">
                  <c:v>7.84</c:v>
                </c:pt>
                <c:pt idx="349">
                  <c:v>7.85</c:v>
                </c:pt>
                <c:pt idx="350">
                  <c:v>7.86</c:v>
                </c:pt>
                <c:pt idx="351">
                  <c:v>7.89</c:v>
                </c:pt>
                <c:pt idx="352">
                  <c:v>7.91</c:v>
                </c:pt>
                <c:pt idx="353">
                  <c:v>7.92</c:v>
                </c:pt>
                <c:pt idx="354">
                  <c:v>7.93</c:v>
                </c:pt>
                <c:pt idx="355">
                  <c:v>7.94</c:v>
                </c:pt>
                <c:pt idx="356">
                  <c:v>7.95</c:v>
                </c:pt>
                <c:pt idx="357">
                  <c:v>7.96</c:v>
                </c:pt>
                <c:pt idx="358">
                  <c:v>7.98</c:v>
                </c:pt>
                <c:pt idx="359">
                  <c:v>7.99</c:v>
                </c:pt>
                <c:pt idx="360">
                  <c:v>8</c:v>
                </c:pt>
                <c:pt idx="361">
                  <c:v>8.01</c:v>
                </c:pt>
                <c:pt idx="362">
                  <c:v>8.02</c:v>
                </c:pt>
                <c:pt idx="363">
                  <c:v>8.05</c:v>
                </c:pt>
                <c:pt idx="364">
                  <c:v>8.06</c:v>
                </c:pt>
                <c:pt idx="365">
                  <c:v>8.07</c:v>
                </c:pt>
                <c:pt idx="366">
                  <c:v>8.08</c:v>
                </c:pt>
                <c:pt idx="367">
                  <c:v>8.1</c:v>
                </c:pt>
                <c:pt idx="368">
                  <c:v>8.11</c:v>
                </c:pt>
                <c:pt idx="369">
                  <c:v>8.12</c:v>
                </c:pt>
                <c:pt idx="370">
                  <c:v>8.13</c:v>
                </c:pt>
                <c:pt idx="371">
                  <c:v>8.16</c:v>
                </c:pt>
                <c:pt idx="372">
                  <c:v>8.17</c:v>
                </c:pt>
                <c:pt idx="373">
                  <c:v>8.18</c:v>
                </c:pt>
                <c:pt idx="374">
                  <c:v>8.19</c:v>
                </c:pt>
                <c:pt idx="375">
                  <c:v>8.21</c:v>
                </c:pt>
                <c:pt idx="376">
                  <c:v>8.22</c:v>
                </c:pt>
                <c:pt idx="377">
                  <c:v>8.23</c:v>
                </c:pt>
                <c:pt idx="378">
                  <c:v>8.24</c:v>
                </c:pt>
                <c:pt idx="379">
                  <c:v>8.25</c:v>
                </c:pt>
                <c:pt idx="380">
                  <c:v>8.26</c:v>
                </c:pt>
                <c:pt idx="381">
                  <c:v>8.27</c:v>
                </c:pt>
                <c:pt idx="382">
                  <c:v>8.28</c:v>
                </c:pt>
                <c:pt idx="383">
                  <c:v>8.29</c:v>
                </c:pt>
                <c:pt idx="384">
                  <c:v>8.3</c:v>
                </c:pt>
                <c:pt idx="385">
                  <c:v>8.31</c:v>
                </c:pt>
                <c:pt idx="386">
                  <c:v>8.33</c:v>
                </c:pt>
                <c:pt idx="387">
                  <c:v>8.34</c:v>
                </c:pt>
                <c:pt idx="388">
                  <c:v>8.37</c:v>
                </c:pt>
                <c:pt idx="389">
                  <c:v>8.38</c:v>
                </c:pt>
                <c:pt idx="390">
                  <c:v>8.4</c:v>
                </c:pt>
                <c:pt idx="391">
                  <c:v>8.41</c:v>
                </c:pt>
                <c:pt idx="392">
                  <c:v>8.43</c:v>
                </c:pt>
                <c:pt idx="393">
                  <c:v>8.44</c:v>
                </c:pt>
                <c:pt idx="394">
                  <c:v>8.45</c:v>
                </c:pt>
                <c:pt idx="395">
                  <c:v>8.46</c:v>
                </c:pt>
                <c:pt idx="396">
                  <c:v>8.47</c:v>
                </c:pt>
                <c:pt idx="397">
                  <c:v>8.48</c:v>
                </c:pt>
                <c:pt idx="398">
                  <c:v>8.49</c:v>
                </c:pt>
                <c:pt idx="399">
                  <c:v>8.5</c:v>
                </c:pt>
                <c:pt idx="400">
                  <c:v>8.51</c:v>
                </c:pt>
                <c:pt idx="401">
                  <c:v>8.53</c:v>
                </c:pt>
                <c:pt idx="402">
                  <c:v>8.55</c:v>
                </c:pt>
                <c:pt idx="403">
                  <c:v>8.56</c:v>
                </c:pt>
                <c:pt idx="404">
                  <c:v>8.57</c:v>
                </c:pt>
                <c:pt idx="405">
                  <c:v>8.58</c:v>
                </c:pt>
                <c:pt idx="406">
                  <c:v>8.59</c:v>
                </c:pt>
                <c:pt idx="407">
                  <c:v>8.6</c:v>
                </c:pt>
                <c:pt idx="408">
                  <c:v>8.62</c:v>
                </c:pt>
                <c:pt idx="409">
                  <c:v>8.63</c:v>
                </c:pt>
                <c:pt idx="410">
                  <c:v>8.64</c:v>
                </c:pt>
                <c:pt idx="411">
                  <c:v>8.66</c:v>
                </c:pt>
                <c:pt idx="412">
                  <c:v>8.68</c:v>
                </c:pt>
                <c:pt idx="413">
                  <c:v>8.69</c:v>
                </c:pt>
                <c:pt idx="414">
                  <c:v>8.7</c:v>
                </c:pt>
                <c:pt idx="415">
                  <c:v>8.71</c:v>
                </c:pt>
                <c:pt idx="416">
                  <c:v>8.72</c:v>
                </c:pt>
                <c:pt idx="417">
                  <c:v>8.74</c:v>
                </c:pt>
                <c:pt idx="418">
                  <c:v>8.75</c:v>
                </c:pt>
                <c:pt idx="419">
                  <c:v>8.76</c:v>
                </c:pt>
                <c:pt idx="420">
                  <c:v>8.77</c:v>
                </c:pt>
                <c:pt idx="421">
                  <c:v>8.8</c:v>
                </c:pt>
                <c:pt idx="422">
                  <c:v>8.81</c:v>
                </c:pt>
                <c:pt idx="423">
                  <c:v>8.82</c:v>
                </c:pt>
                <c:pt idx="424">
                  <c:v>8.83</c:v>
                </c:pt>
                <c:pt idx="425">
                  <c:v>8.84</c:v>
                </c:pt>
                <c:pt idx="426">
                  <c:v>8.85</c:v>
                </c:pt>
                <c:pt idx="427">
                  <c:v>8.86</c:v>
                </c:pt>
                <c:pt idx="428">
                  <c:v>8.87</c:v>
                </c:pt>
                <c:pt idx="429">
                  <c:v>8.9</c:v>
                </c:pt>
                <c:pt idx="430">
                  <c:v>8.92</c:v>
                </c:pt>
                <c:pt idx="431">
                  <c:v>8.93</c:v>
                </c:pt>
                <c:pt idx="432">
                  <c:v>8.94</c:v>
                </c:pt>
                <c:pt idx="433">
                  <c:v>8.95</c:v>
                </c:pt>
                <c:pt idx="434">
                  <c:v>8.96</c:v>
                </c:pt>
                <c:pt idx="435">
                  <c:v>9.02</c:v>
                </c:pt>
                <c:pt idx="436">
                  <c:v>9.03</c:v>
                </c:pt>
                <c:pt idx="437">
                  <c:v>9.04</c:v>
                </c:pt>
                <c:pt idx="438">
                  <c:v>9.05</c:v>
                </c:pt>
                <c:pt idx="439">
                  <c:v>9.06</c:v>
                </c:pt>
                <c:pt idx="440">
                  <c:v>9.07</c:v>
                </c:pt>
                <c:pt idx="441">
                  <c:v>9.08</c:v>
                </c:pt>
                <c:pt idx="442">
                  <c:v>9.1</c:v>
                </c:pt>
                <c:pt idx="443">
                  <c:v>9.12</c:v>
                </c:pt>
                <c:pt idx="444">
                  <c:v>9.13</c:v>
                </c:pt>
                <c:pt idx="445">
                  <c:v>9.14</c:v>
                </c:pt>
                <c:pt idx="446">
                  <c:v>9.16</c:v>
                </c:pt>
                <c:pt idx="447">
                  <c:v>9.17</c:v>
                </c:pt>
                <c:pt idx="448">
                  <c:v>9.18</c:v>
                </c:pt>
                <c:pt idx="449">
                  <c:v>9.19</c:v>
                </c:pt>
                <c:pt idx="450">
                  <c:v>9.2</c:v>
                </c:pt>
                <c:pt idx="451">
                  <c:v>9.21</c:v>
                </c:pt>
                <c:pt idx="452">
                  <c:v>9.22</c:v>
                </c:pt>
                <c:pt idx="453">
                  <c:v>9.23</c:v>
                </c:pt>
                <c:pt idx="454">
                  <c:v>9.24</c:v>
                </c:pt>
                <c:pt idx="455">
                  <c:v>9.25</c:v>
                </c:pt>
                <c:pt idx="456">
                  <c:v>9.26</c:v>
                </c:pt>
                <c:pt idx="457">
                  <c:v>9.27</c:v>
                </c:pt>
                <c:pt idx="458">
                  <c:v>9.28</c:v>
                </c:pt>
                <c:pt idx="459">
                  <c:v>9.29</c:v>
                </c:pt>
                <c:pt idx="460">
                  <c:v>9.31</c:v>
                </c:pt>
                <c:pt idx="461">
                  <c:v>9.32</c:v>
                </c:pt>
                <c:pt idx="462">
                  <c:v>9.33</c:v>
                </c:pt>
                <c:pt idx="463">
                  <c:v>9.34</c:v>
                </c:pt>
                <c:pt idx="464">
                  <c:v>9.36</c:v>
                </c:pt>
                <c:pt idx="465">
                  <c:v>9.39</c:v>
                </c:pt>
                <c:pt idx="466">
                  <c:v>9.4</c:v>
                </c:pt>
                <c:pt idx="467">
                  <c:v>9.42</c:v>
                </c:pt>
                <c:pt idx="468">
                  <c:v>9.44</c:v>
                </c:pt>
                <c:pt idx="469">
                  <c:v>9.45</c:v>
                </c:pt>
                <c:pt idx="470">
                  <c:v>9.46</c:v>
                </c:pt>
                <c:pt idx="471">
                  <c:v>9.47</c:v>
                </c:pt>
                <c:pt idx="472">
                  <c:v>9.48</c:v>
                </c:pt>
                <c:pt idx="473">
                  <c:v>9.49</c:v>
                </c:pt>
                <c:pt idx="474">
                  <c:v>9.5</c:v>
                </c:pt>
                <c:pt idx="475">
                  <c:v>9.51</c:v>
                </c:pt>
                <c:pt idx="476">
                  <c:v>9.52</c:v>
                </c:pt>
                <c:pt idx="477">
                  <c:v>9.53</c:v>
                </c:pt>
                <c:pt idx="478">
                  <c:v>9.54</c:v>
                </c:pt>
                <c:pt idx="479">
                  <c:v>9.55</c:v>
                </c:pt>
                <c:pt idx="480">
                  <c:v>9.56</c:v>
                </c:pt>
                <c:pt idx="481">
                  <c:v>9.58</c:v>
                </c:pt>
                <c:pt idx="482">
                  <c:v>9.59</c:v>
                </c:pt>
                <c:pt idx="483">
                  <c:v>9.6</c:v>
                </c:pt>
                <c:pt idx="484">
                  <c:v>9.61</c:v>
                </c:pt>
                <c:pt idx="485">
                  <c:v>9.62</c:v>
                </c:pt>
                <c:pt idx="486">
                  <c:v>9.63</c:v>
                </c:pt>
                <c:pt idx="487">
                  <c:v>9.65</c:v>
                </c:pt>
                <c:pt idx="488">
                  <c:v>9.66</c:v>
                </c:pt>
                <c:pt idx="489">
                  <c:v>9.68</c:v>
                </c:pt>
                <c:pt idx="490">
                  <c:v>9.7</c:v>
                </c:pt>
                <c:pt idx="491">
                  <c:v>9.71</c:v>
                </c:pt>
                <c:pt idx="492">
                  <c:v>9.72</c:v>
                </c:pt>
                <c:pt idx="493">
                  <c:v>9.77</c:v>
                </c:pt>
                <c:pt idx="494">
                  <c:v>9.78</c:v>
                </c:pt>
                <c:pt idx="495">
                  <c:v>9.79</c:v>
                </c:pt>
                <c:pt idx="496">
                  <c:v>9.8</c:v>
                </c:pt>
                <c:pt idx="497">
                  <c:v>9.81</c:v>
                </c:pt>
                <c:pt idx="498">
                  <c:v>9.83</c:v>
                </c:pt>
                <c:pt idx="499">
                  <c:v>9.85</c:v>
                </c:pt>
                <c:pt idx="500">
                  <c:v>9.86</c:v>
                </c:pt>
                <c:pt idx="501">
                  <c:v>9.88</c:v>
                </c:pt>
                <c:pt idx="502">
                  <c:v>9.89</c:v>
                </c:pt>
                <c:pt idx="503">
                  <c:v>9.9</c:v>
                </c:pt>
                <c:pt idx="504">
                  <c:v>9.91</c:v>
                </c:pt>
                <c:pt idx="505">
                  <c:v>9.92</c:v>
                </c:pt>
                <c:pt idx="506">
                  <c:v>9.94</c:v>
                </c:pt>
                <c:pt idx="507">
                  <c:v>9.95</c:v>
                </c:pt>
                <c:pt idx="508">
                  <c:v>9.96</c:v>
                </c:pt>
                <c:pt idx="509">
                  <c:v>9.99</c:v>
                </c:pt>
                <c:pt idx="510">
                  <c:v>10.01</c:v>
                </c:pt>
                <c:pt idx="511">
                  <c:v>10.02</c:v>
                </c:pt>
                <c:pt idx="512">
                  <c:v>10.04</c:v>
                </c:pt>
                <c:pt idx="513">
                  <c:v>10.08</c:v>
                </c:pt>
                <c:pt idx="514">
                  <c:v>10.09</c:v>
                </c:pt>
                <c:pt idx="515">
                  <c:v>10.1</c:v>
                </c:pt>
                <c:pt idx="516">
                  <c:v>10.12</c:v>
                </c:pt>
                <c:pt idx="517">
                  <c:v>10.14</c:v>
                </c:pt>
                <c:pt idx="518">
                  <c:v>10.16</c:v>
                </c:pt>
                <c:pt idx="519">
                  <c:v>10.17</c:v>
                </c:pt>
                <c:pt idx="520">
                  <c:v>10.18</c:v>
                </c:pt>
                <c:pt idx="521">
                  <c:v>10.19</c:v>
                </c:pt>
                <c:pt idx="522">
                  <c:v>10.2</c:v>
                </c:pt>
                <c:pt idx="523">
                  <c:v>10.21</c:v>
                </c:pt>
                <c:pt idx="524">
                  <c:v>10.22</c:v>
                </c:pt>
                <c:pt idx="525">
                  <c:v>10.24</c:v>
                </c:pt>
                <c:pt idx="526">
                  <c:v>10.25</c:v>
                </c:pt>
                <c:pt idx="527">
                  <c:v>10.27</c:v>
                </c:pt>
                <c:pt idx="528">
                  <c:v>10.3</c:v>
                </c:pt>
                <c:pt idx="529">
                  <c:v>10.33</c:v>
                </c:pt>
                <c:pt idx="530">
                  <c:v>10.34</c:v>
                </c:pt>
                <c:pt idx="531">
                  <c:v>10.36</c:v>
                </c:pt>
                <c:pt idx="532">
                  <c:v>10.37</c:v>
                </c:pt>
                <c:pt idx="533">
                  <c:v>10.38</c:v>
                </c:pt>
                <c:pt idx="534">
                  <c:v>10.4</c:v>
                </c:pt>
                <c:pt idx="535">
                  <c:v>10.42</c:v>
                </c:pt>
                <c:pt idx="536">
                  <c:v>10.43</c:v>
                </c:pt>
                <c:pt idx="537">
                  <c:v>10.44</c:v>
                </c:pt>
                <c:pt idx="538">
                  <c:v>10.45</c:v>
                </c:pt>
                <c:pt idx="539">
                  <c:v>10.46</c:v>
                </c:pt>
                <c:pt idx="540">
                  <c:v>10.47</c:v>
                </c:pt>
                <c:pt idx="541">
                  <c:v>10.48</c:v>
                </c:pt>
                <c:pt idx="542">
                  <c:v>10.49</c:v>
                </c:pt>
                <c:pt idx="543">
                  <c:v>10.5</c:v>
                </c:pt>
                <c:pt idx="544">
                  <c:v>10.51</c:v>
                </c:pt>
                <c:pt idx="545">
                  <c:v>10.52</c:v>
                </c:pt>
                <c:pt idx="546">
                  <c:v>10.53</c:v>
                </c:pt>
                <c:pt idx="547">
                  <c:v>10.54</c:v>
                </c:pt>
                <c:pt idx="548">
                  <c:v>10.55</c:v>
                </c:pt>
                <c:pt idx="549">
                  <c:v>10.56</c:v>
                </c:pt>
                <c:pt idx="550">
                  <c:v>10.57</c:v>
                </c:pt>
                <c:pt idx="551">
                  <c:v>10.58</c:v>
                </c:pt>
                <c:pt idx="552">
                  <c:v>10.59</c:v>
                </c:pt>
                <c:pt idx="553">
                  <c:v>10.6</c:v>
                </c:pt>
                <c:pt idx="554">
                  <c:v>10.61</c:v>
                </c:pt>
                <c:pt idx="555">
                  <c:v>10.62</c:v>
                </c:pt>
                <c:pt idx="556">
                  <c:v>10.64</c:v>
                </c:pt>
                <c:pt idx="557">
                  <c:v>10.66</c:v>
                </c:pt>
                <c:pt idx="558">
                  <c:v>10.67</c:v>
                </c:pt>
                <c:pt idx="559">
                  <c:v>10.68</c:v>
                </c:pt>
                <c:pt idx="560">
                  <c:v>10.7</c:v>
                </c:pt>
                <c:pt idx="561">
                  <c:v>10.72</c:v>
                </c:pt>
                <c:pt idx="562">
                  <c:v>10.73</c:v>
                </c:pt>
                <c:pt idx="563">
                  <c:v>10.74</c:v>
                </c:pt>
                <c:pt idx="564">
                  <c:v>10.75</c:v>
                </c:pt>
                <c:pt idx="565">
                  <c:v>10.78</c:v>
                </c:pt>
                <c:pt idx="566">
                  <c:v>10.79</c:v>
                </c:pt>
                <c:pt idx="567">
                  <c:v>10.8</c:v>
                </c:pt>
                <c:pt idx="568">
                  <c:v>10.81</c:v>
                </c:pt>
                <c:pt idx="569">
                  <c:v>10.82</c:v>
                </c:pt>
                <c:pt idx="570">
                  <c:v>10.83</c:v>
                </c:pt>
                <c:pt idx="571">
                  <c:v>10.84</c:v>
                </c:pt>
                <c:pt idx="572">
                  <c:v>10.85</c:v>
                </c:pt>
                <c:pt idx="573">
                  <c:v>10.86</c:v>
                </c:pt>
                <c:pt idx="574">
                  <c:v>10.87</c:v>
                </c:pt>
                <c:pt idx="575">
                  <c:v>10.9</c:v>
                </c:pt>
                <c:pt idx="576">
                  <c:v>10.92</c:v>
                </c:pt>
                <c:pt idx="577">
                  <c:v>10.93</c:v>
                </c:pt>
                <c:pt idx="578">
                  <c:v>10.95</c:v>
                </c:pt>
                <c:pt idx="579">
                  <c:v>10.96</c:v>
                </c:pt>
                <c:pt idx="580">
                  <c:v>10.97</c:v>
                </c:pt>
                <c:pt idx="581">
                  <c:v>10.98</c:v>
                </c:pt>
                <c:pt idx="582">
                  <c:v>10.99</c:v>
                </c:pt>
                <c:pt idx="583">
                  <c:v>11</c:v>
                </c:pt>
                <c:pt idx="584">
                  <c:v>11.01</c:v>
                </c:pt>
                <c:pt idx="585">
                  <c:v>11.02</c:v>
                </c:pt>
                <c:pt idx="586">
                  <c:v>11.03</c:v>
                </c:pt>
                <c:pt idx="587">
                  <c:v>11.04</c:v>
                </c:pt>
                <c:pt idx="588">
                  <c:v>11.05</c:v>
                </c:pt>
                <c:pt idx="589">
                  <c:v>11.06</c:v>
                </c:pt>
                <c:pt idx="590">
                  <c:v>11.07</c:v>
                </c:pt>
                <c:pt idx="591">
                  <c:v>11.08</c:v>
                </c:pt>
                <c:pt idx="592">
                  <c:v>11.09</c:v>
                </c:pt>
                <c:pt idx="593">
                  <c:v>11.1</c:v>
                </c:pt>
                <c:pt idx="594">
                  <c:v>11.11</c:v>
                </c:pt>
                <c:pt idx="595">
                  <c:v>11.12</c:v>
                </c:pt>
                <c:pt idx="596">
                  <c:v>11.14</c:v>
                </c:pt>
                <c:pt idx="597">
                  <c:v>11.15</c:v>
                </c:pt>
                <c:pt idx="598">
                  <c:v>11.17</c:v>
                </c:pt>
                <c:pt idx="599">
                  <c:v>11.18</c:v>
                </c:pt>
                <c:pt idx="600">
                  <c:v>11.19</c:v>
                </c:pt>
                <c:pt idx="601">
                  <c:v>11.2</c:v>
                </c:pt>
                <c:pt idx="602">
                  <c:v>11.21</c:v>
                </c:pt>
                <c:pt idx="603">
                  <c:v>11.22</c:v>
                </c:pt>
                <c:pt idx="604">
                  <c:v>11.24</c:v>
                </c:pt>
                <c:pt idx="605">
                  <c:v>11.25</c:v>
                </c:pt>
                <c:pt idx="606">
                  <c:v>11.3</c:v>
                </c:pt>
                <c:pt idx="607">
                  <c:v>11.31</c:v>
                </c:pt>
                <c:pt idx="608">
                  <c:v>11.32</c:v>
                </c:pt>
                <c:pt idx="609">
                  <c:v>11.33</c:v>
                </c:pt>
                <c:pt idx="610">
                  <c:v>11.34</c:v>
                </c:pt>
                <c:pt idx="611">
                  <c:v>11.35</c:v>
                </c:pt>
                <c:pt idx="612">
                  <c:v>11.36</c:v>
                </c:pt>
                <c:pt idx="613">
                  <c:v>11.37</c:v>
                </c:pt>
                <c:pt idx="614">
                  <c:v>11.38</c:v>
                </c:pt>
                <c:pt idx="615">
                  <c:v>11.39</c:v>
                </c:pt>
                <c:pt idx="616">
                  <c:v>11.4</c:v>
                </c:pt>
                <c:pt idx="617">
                  <c:v>11.41</c:v>
                </c:pt>
                <c:pt idx="618">
                  <c:v>11.42</c:v>
                </c:pt>
                <c:pt idx="619">
                  <c:v>11.43</c:v>
                </c:pt>
                <c:pt idx="620">
                  <c:v>11.44</c:v>
                </c:pt>
                <c:pt idx="621">
                  <c:v>11.46</c:v>
                </c:pt>
                <c:pt idx="622">
                  <c:v>11.47</c:v>
                </c:pt>
                <c:pt idx="623">
                  <c:v>11.48</c:v>
                </c:pt>
                <c:pt idx="624">
                  <c:v>11.49</c:v>
                </c:pt>
                <c:pt idx="625">
                  <c:v>11.5</c:v>
                </c:pt>
                <c:pt idx="626">
                  <c:v>11.51</c:v>
                </c:pt>
                <c:pt idx="627">
                  <c:v>11.52</c:v>
                </c:pt>
                <c:pt idx="628">
                  <c:v>11.55</c:v>
                </c:pt>
                <c:pt idx="629">
                  <c:v>11.56</c:v>
                </c:pt>
                <c:pt idx="630">
                  <c:v>11.57</c:v>
                </c:pt>
                <c:pt idx="631">
                  <c:v>11.58</c:v>
                </c:pt>
                <c:pt idx="632">
                  <c:v>11.61</c:v>
                </c:pt>
                <c:pt idx="633">
                  <c:v>11.62</c:v>
                </c:pt>
                <c:pt idx="634">
                  <c:v>11.63</c:v>
                </c:pt>
                <c:pt idx="635">
                  <c:v>11.64</c:v>
                </c:pt>
                <c:pt idx="636">
                  <c:v>11.66</c:v>
                </c:pt>
                <c:pt idx="637">
                  <c:v>11.68</c:v>
                </c:pt>
                <c:pt idx="638">
                  <c:v>11.69</c:v>
                </c:pt>
                <c:pt idx="639">
                  <c:v>11.71</c:v>
                </c:pt>
                <c:pt idx="640">
                  <c:v>11.72</c:v>
                </c:pt>
                <c:pt idx="641">
                  <c:v>11.73</c:v>
                </c:pt>
                <c:pt idx="642">
                  <c:v>11.74</c:v>
                </c:pt>
                <c:pt idx="643">
                  <c:v>11.75</c:v>
                </c:pt>
                <c:pt idx="644">
                  <c:v>11.76</c:v>
                </c:pt>
                <c:pt idx="645">
                  <c:v>11.78</c:v>
                </c:pt>
                <c:pt idx="646">
                  <c:v>11.8</c:v>
                </c:pt>
                <c:pt idx="647">
                  <c:v>11.81</c:v>
                </c:pt>
                <c:pt idx="648">
                  <c:v>11.82</c:v>
                </c:pt>
                <c:pt idx="649">
                  <c:v>11.83</c:v>
                </c:pt>
                <c:pt idx="650">
                  <c:v>11.84</c:v>
                </c:pt>
                <c:pt idx="651">
                  <c:v>11.85</c:v>
                </c:pt>
                <c:pt idx="652">
                  <c:v>11.86</c:v>
                </c:pt>
                <c:pt idx="653">
                  <c:v>11.87</c:v>
                </c:pt>
                <c:pt idx="654">
                  <c:v>11.88</c:v>
                </c:pt>
                <c:pt idx="655">
                  <c:v>11.89</c:v>
                </c:pt>
                <c:pt idx="656">
                  <c:v>11.9</c:v>
                </c:pt>
                <c:pt idx="657">
                  <c:v>11.91</c:v>
                </c:pt>
                <c:pt idx="658">
                  <c:v>11.92</c:v>
                </c:pt>
                <c:pt idx="659">
                  <c:v>11.93</c:v>
                </c:pt>
                <c:pt idx="660">
                  <c:v>11.94</c:v>
                </c:pt>
                <c:pt idx="661">
                  <c:v>11.95</c:v>
                </c:pt>
                <c:pt idx="662">
                  <c:v>11.96</c:v>
                </c:pt>
                <c:pt idx="663">
                  <c:v>11.97</c:v>
                </c:pt>
                <c:pt idx="664">
                  <c:v>11.98</c:v>
                </c:pt>
                <c:pt idx="665">
                  <c:v>11.99</c:v>
                </c:pt>
                <c:pt idx="666">
                  <c:v>12</c:v>
                </c:pt>
                <c:pt idx="667">
                  <c:v>(blank)</c:v>
                </c:pt>
              </c:strCache>
            </c:strRef>
          </c:cat>
          <c:val>
            <c:numRef>
              <c:f>'Q5'!$B$5:$B$673</c:f>
              <c:numCache>
                <c:formatCode>General</c:formatCode>
                <c:ptCount val="668"/>
                <c:pt idx="0">
                  <c:v>125.75999999999999</c:v>
                </c:pt>
                <c:pt idx="1">
                  <c:v>260.53999999999996</c:v>
                </c:pt>
                <c:pt idx="2">
                  <c:v>220.33</c:v>
                </c:pt>
                <c:pt idx="3">
                  <c:v>233.82</c:v>
                </c:pt>
                <c:pt idx="4">
                  <c:v>186.05500000000001</c:v>
                </c:pt>
                <c:pt idx="5">
                  <c:v>118.02</c:v>
                </c:pt>
                <c:pt idx="6">
                  <c:v>255.25000000000003</c:v>
                </c:pt>
                <c:pt idx="7">
                  <c:v>263.29500000000002</c:v>
                </c:pt>
                <c:pt idx="8">
                  <c:v>249.60000000000002</c:v>
                </c:pt>
                <c:pt idx="9">
                  <c:v>181.53</c:v>
                </c:pt>
                <c:pt idx="10">
                  <c:v>110.88500000000001</c:v>
                </c:pt>
                <c:pt idx="11">
                  <c:v>174.39999999999998</c:v>
                </c:pt>
                <c:pt idx="12">
                  <c:v>123.12</c:v>
                </c:pt>
                <c:pt idx="13">
                  <c:v>155.94</c:v>
                </c:pt>
                <c:pt idx="14">
                  <c:v>133.31</c:v>
                </c:pt>
                <c:pt idx="15">
                  <c:v>230.39500000000001</c:v>
                </c:pt>
                <c:pt idx="16">
                  <c:v>120.83</c:v>
                </c:pt>
                <c:pt idx="17">
                  <c:v>112.48</c:v>
                </c:pt>
                <c:pt idx="18">
                  <c:v>186.67000000000002</c:v>
                </c:pt>
                <c:pt idx="19">
                  <c:v>283.04000000000002</c:v>
                </c:pt>
                <c:pt idx="20">
                  <c:v>214.11999999999998</c:v>
                </c:pt>
                <c:pt idx="21">
                  <c:v>151.71</c:v>
                </c:pt>
                <c:pt idx="22">
                  <c:v>97.34</c:v>
                </c:pt>
                <c:pt idx="23">
                  <c:v>365.495</c:v>
                </c:pt>
                <c:pt idx="24">
                  <c:v>340.66999999999996</c:v>
                </c:pt>
                <c:pt idx="25">
                  <c:v>265.18</c:v>
                </c:pt>
                <c:pt idx="26">
                  <c:v>178.89000000000001</c:v>
                </c:pt>
                <c:pt idx="27">
                  <c:v>247.34500000000003</c:v>
                </c:pt>
                <c:pt idx="28">
                  <c:v>233.81000000000003</c:v>
                </c:pt>
                <c:pt idx="29">
                  <c:v>360.47</c:v>
                </c:pt>
                <c:pt idx="30">
                  <c:v>189.89999999999998</c:v>
                </c:pt>
                <c:pt idx="31">
                  <c:v>102.655</c:v>
                </c:pt>
                <c:pt idx="32">
                  <c:v>179.43</c:v>
                </c:pt>
                <c:pt idx="33">
                  <c:v>201.40499999999997</c:v>
                </c:pt>
                <c:pt idx="34">
                  <c:v>203.93</c:v>
                </c:pt>
                <c:pt idx="35">
                  <c:v>105.49000000000001</c:v>
                </c:pt>
                <c:pt idx="36">
                  <c:v>379.495</c:v>
                </c:pt>
                <c:pt idx="37">
                  <c:v>275.51</c:v>
                </c:pt>
                <c:pt idx="38">
                  <c:v>315.7</c:v>
                </c:pt>
                <c:pt idx="39">
                  <c:v>136.13</c:v>
                </c:pt>
                <c:pt idx="40">
                  <c:v>177.54499999999999</c:v>
                </c:pt>
                <c:pt idx="41">
                  <c:v>151.125</c:v>
                </c:pt>
                <c:pt idx="42">
                  <c:v>177.10499999999999</c:v>
                </c:pt>
                <c:pt idx="43">
                  <c:v>242.18</c:v>
                </c:pt>
                <c:pt idx="44">
                  <c:v>229.01</c:v>
                </c:pt>
                <c:pt idx="45">
                  <c:v>283.87</c:v>
                </c:pt>
                <c:pt idx="46">
                  <c:v>178.98499999999999</c:v>
                </c:pt>
                <c:pt idx="47">
                  <c:v>234.23</c:v>
                </c:pt>
                <c:pt idx="48">
                  <c:v>138.405</c:v>
                </c:pt>
                <c:pt idx="49">
                  <c:v>320.3</c:v>
                </c:pt>
                <c:pt idx="50">
                  <c:v>141.76999999999998</c:v>
                </c:pt>
                <c:pt idx="51">
                  <c:v>89.58</c:v>
                </c:pt>
                <c:pt idx="52">
                  <c:v>164.26500000000001</c:v>
                </c:pt>
                <c:pt idx="53">
                  <c:v>94.50500000000001</c:v>
                </c:pt>
                <c:pt idx="54">
                  <c:v>319.995</c:v>
                </c:pt>
                <c:pt idx="55">
                  <c:v>287.37</c:v>
                </c:pt>
                <c:pt idx="56">
                  <c:v>323.27499999999998</c:v>
                </c:pt>
                <c:pt idx="57">
                  <c:v>158.215</c:v>
                </c:pt>
                <c:pt idx="58">
                  <c:v>52.900000000000006</c:v>
                </c:pt>
                <c:pt idx="59">
                  <c:v>17.48</c:v>
                </c:pt>
                <c:pt idx="60">
                  <c:v>143.95500000000001</c:v>
                </c:pt>
                <c:pt idx="61">
                  <c:v>268.64999999999998</c:v>
                </c:pt>
                <c:pt idx="62">
                  <c:v>296.79500000000002</c:v>
                </c:pt>
                <c:pt idx="63">
                  <c:v>89.78</c:v>
                </c:pt>
                <c:pt idx="64">
                  <c:v>168.42000000000002</c:v>
                </c:pt>
                <c:pt idx="65">
                  <c:v>275.18499999999995</c:v>
                </c:pt>
                <c:pt idx="66">
                  <c:v>206.20500000000001</c:v>
                </c:pt>
                <c:pt idx="67">
                  <c:v>291.58000000000004</c:v>
                </c:pt>
                <c:pt idx="68">
                  <c:v>426.77</c:v>
                </c:pt>
                <c:pt idx="69">
                  <c:v>158.185</c:v>
                </c:pt>
                <c:pt idx="70">
                  <c:v>173.01</c:v>
                </c:pt>
                <c:pt idx="71">
                  <c:v>107.94</c:v>
                </c:pt>
                <c:pt idx="72">
                  <c:v>271.32</c:v>
                </c:pt>
                <c:pt idx="73">
                  <c:v>122.92</c:v>
                </c:pt>
                <c:pt idx="74">
                  <c:v>201.18999999999997</c:v>
                </c:pt>
                <c:pt idx="75">
                  <c:v>82.184999999999988</c:v>
                </c:pt>
                <c:pt idx="76">
                  <c:v>377.79999999999995</c:v>
                </c:pt>
                <c:pt idx="77">
                  <c:v>234.79500000000004</c:v>
                </c:pt>
                <c:pt idx="78">
                  <c:v>216.04000000000002</c:v>
                </c:pt>
                <c:pt idx="79">
                  <c:v>133.315</c:v>
                </c:pt>
                <c:pt idx="80">
                  <c:v>123.47499999999999</c:v>
                </c:pt>
                <c:pt idx="81">
                  <c:v>146.30000000000001</c:v>
                </c:pt>
                <c:pt idx="82">
                  <c:v>138.14999999999998</c:v>
                </c:pt>
                <c:pt idx="83">
                  <c:v>175.94</c:v>
                </c:pt>
                <c:pt idx="84">
                  <c:v>185.05</c:v>
                </c:pt>
                <c:pt idx="85">
                  <c:v>152.84</c:v>
                </c:pt>
                <c:pt idx="86">
                  <c:v>171.31</c:v>
                </c:pt>
                <c:pt idx="87">
                  <c:v>375.71</c:v>
                </c:pt>
                <c:pt idx="88">
                  <c:v>113.86000000000001</c:v>
                </c:pt>
                <c:pt idx="89">
                  <c:v>162.96</c:v>
                </c:pt>
                <c:pt idx="90">
                  <c:v>297</c:v>
                </c:pt>
                <c:pt idx="91">
                  <c:v>182.53</c:v>
                </c:pt>
                <c:pt idx="92">
                  <c:v>102.58999999999999</c:v>
                </c:pt>
                <c:pt idx="93">
                  <c:v>95.325000000000003</c:v>
                </c:pt>
                <c:pt idx="94">
                  <c:v>33.71</c:v>
                </c:pt>
                <c:pt idx="95">
                  <c:v>262.64499999999998</c:v>
                </c:pt>
                <c:pt idx="96">
                  <c:v>275.3</c:v>
                </c:pt>
                <c:pt idx="97">
                  <c:v>74.289999999999992</c:v>
                </c:pt>
                <c:pt idx="98">
                  <c:v>86.139999999999986</c:v>
                </c:pt>
                <c:pt idx="99">
                  <c:v>170.815</c:v>
                </c:pt>
                <c:pt idx="100">
                  <c:v>103.95499999999998</c:v>
                </c:pt>
                <c:pt idx="101">
                  <c:v>112.22499999999999</c:v>
                </c:pt>
                <c:pt idx="102">
                  <c:v>102.68</c:v>
                </c:pt>
                <c:pt idx="103">
                  <c:v>186.54499999999999</c:v>
                </c:pt>
                <c:pt idx="104">
                  <c:v>168.37</c:v>
                </c:pt>
                <c:pt idx="105">
                  <c:v>184.80500000000001</c:v>
                </c:pt>
                <c:pt idx="106">
                  <c:v>155.47</c:v>
                </c:pt>
                <c:pt idx="107">
                  <c:v>325.48</c:v>
                </c:pt>
                <c:pt idx="108">
                  <c:v>295.20500000000004</c:v>
                </c:pt>
                <c:pt idx="109">
                  <c:v>247.94</c:v>
                </c:pt>
                <c:pt idx="110">
                  <c:v>166.66499999999999</c:v>
                </c:pt>
                <c:pt idx="111">
                  <c:v>352.30500000000001</c:v>
                </c:pt>
                <c:pt idx="112">
                  <c:v>384.41499999999996</c:v>
                </c:pt>
                <c:pt idx="113">
                  <c:v>138.53</c:v>
                </c:pt>
                <c:pt idx="114">
                  <c:v>177.48500000000001</c:v>
                </c:pt>
                <c:pt idx="115">
                  <c:v>73.569999999999993</c:v>
                </c:pt>
                <c:pt idx="116">
                  <c:v>204.74999999999997</c:v>
                </c:pt>
                <c:pt idx="117">
                  <c:v>134.565</c:v>
                </c:pt>
                <c:pt idx="118">
                  <c:v>161.68500000000003</c:v>
                </c:pt>
                <c:pt idx="119">
                  <c:v>462.20500000000004</c:v>
                </c:pt>
                <c:pt idx="120">
                  <c:v>311.54000000000002</c:v>
                </c:pt>
                <c:pt idx="121">
                  <c:v>280.47500000000002</c:v>
                </c:pt>
                <c:pt idx="122">
                  <c:v>158.375</c:v>
                </c:pt>
                <c:pt idx="123">
                  <c:v>118.89</c:v>
                </c:pt>
                <c:pt idx="124">
                  <c:v>256.19499999999999</c:v>
                </c:pt>
                <c:pt idx="125">
                  <c:v>113.60500000000002</c:v>
                </c:pt>
                <c:pt idx="126">
                  <c:v>57.27</c:v>
                </c:pt>
                <c:pt idx="127">
                  <c:v>221.31</c:v>
                </c:pt>
                <c:pt idx="128">
                  <c:v>290.375</c:v>
                </c:pt>
                <c:pt idx="129">
                  <c:v>254.32499999999999</c:v>
                </c:pt>
                <c:pt idx="130">
                  <c:v>193.86</c:v>
                </c:pt>
                <c:pt idx="131">
                  <c:v>175.26</c:v>
                </c:pt>
                <c:pt idx="132">
                  <c:v>247.41499999999999</c:v>
                </c:pt>
                <c:pt idx="133">
                  <c:v>217.57</c:v>
                </c:pt>
                <c:pt idx="134">
                  <c:v>195</c:v>
                </c:pt>
                <c:pt idx="135">
                  <c:v>124.32499999999999</c:v>
                </c:pt>
                <c:pt idx="136">
                  <c:v>292.97000000000003</c:v>
                </c:pt>
                <c:pt idx="137">
                  <c:v>171.54</c:v>
                </c:pt>
                <c:pt idx="138">
                  <c:v>77.53</c:v>
                </c:pt>
                <c:pt idx="139">
                  <c:v>185.19</c:v>
                </c:pt>
                <c:pt idx="140">
                  <c:v>239.14000000000001</c:v>
                </c:pt>
                <c:pt idx="141">
                  <c:v>191.94499999999999</c:v>
                </c:pt>
                <c:pt idx="142">
                  <c:v>248.44</c:v>
                </c:pt>
                <c:pt idx="143">
                  <c:v>199.46499999999997</c:v>
                </c:pt>
                <c:pt idx="144">
                  <c:v>171.08500000000001</c:v>
                </c:pt>
                <c:pt idx="145">
                  <c:v>163.09</c:v>
                </c:pt>
                <c:pt idx="146">
                  <c:v>124.17000000000002</c:v>
                </c:pt>
                <c:pt idx="147">
                  <c:v>197.845</c:v>
                </c:pt>
                <c:pt idx="148">
                  <c:v>114.77</c:v>
                </c:pt>
                <c:pt idx="149">
                  <c:v>273.28500000000003</c:v>
                </c:pt>
                <c:pt idx="150">
                  <c:v>199.76</c:v>
                </c:pt>
                <c:pt idx="151">
                  <c:v>357.04</c:v>
                </c:pt>
                <c:pt idx="152">
                  <c:v>302.29499999999996</c:v>
                </c:pt>
                <c:pt idx="153">
                  <c:v>182.68000000000004</c:v>
                </c:pt>
                <c:pt idx="154">
                  <c:v>120.715</c:v>
                </c:pt>
                <c:pt idx="155">
                  <c:v>274.58499999999998</c:v>
                </c:pt>
                <c:pt idx="156">
                  <c:v>237.095</c:v>
                </c:pt>
                <c:pt idx="157">
                  <c:v>229.59</c:v>
                </c:pt>
                <c:pt idx="158">
                  <c:v>160.81</c:v>
                </c:pt>
                <c:pt idx="159">
                  <c:v>225.75</c:v>
                </c:pt>
                <c:pt idx="160">
                  <c:v>173.98</c:v>
                </c:pt>
                <c:pt idx="161">
                  <c:v>88.37</c:v>
                </c:pt>
                <c:pt idx="162">
                  <c:v>227.55500000000001</c:v>
                </c:pt>
                <c:pt idx="163">
                  <c:v>249.745</c:v>
                </c:pt>
                <c:pt idx="164">
                  <c:v>239.8</c:v>
                </c:pt>
                <c:pt idx="165">
                  <c:v>399.28500000000003</c:v>
                </c:pt>
                <c:pt idx="166">
                  <c:v>105.33499999999999</c:v>
                </c:pt>
                <c:pt idx="167">
                  <c:v>67.245000000000005</c:v>
                </c:pt>
                <c:pt idx="168">
                  <c:v>292.16500000000002</c:v>
                </c:pt>
                <c:pt idx="169">
                  <c:v>161.155</c:v>
                </c:pt>
                <c:pt idx="170">
                  <c:v>242.07</c:v>
                </c:pt>
                <c:pt idx="171">
                  <c:v>335.71499999999997</c:v>
                </c:pt>
                <c:pt idx="172">
                  <c:v>86.915000000000006</c:v>
                </c:pt>
                <c:pt idx="173">
                  <c:v>209.69</c:v>
                </c:pt>
                <c:pt idx="174">
                  <c:v>161.42500000000001</c:v>
                </c:pt>
                <c:pt idx="175">
                  <c:v>193.9</c:v>
                </c:pt>
                <c:pt idx="176">
                  <c:v>146.79500000000002</c:v>
                </c:pt>
                <c:pt idx="177">
                  <c:v>180.19500000000005</c:v>
                </c:pt>
                <c:pt idx="178">
                  <c:v>153.845</c:v>
                </c:pt>
                <c:pt idx="179">
                  <c:v>207.75999999999996</c:v>
                </c:pt>
                <c:pt idx="180">
                  <c:v>189.78</c:v>
                </c:pt>
                <c:pt idx="181">
                  <c:v>256.40499999999997</c:v>
                </c:pt>
                <c:pt idx="182">
                  <c:v>200.03999999999996</c:v>
                </c:pt>
                <c:pt idx="183">
                  <c:v>214.82000000000002</c:v>
                </c:pt>
                <c:pt idx="184">
                  <c:v>523.54000000000008</c:v>
                </c:pt>
                <c:pt idx="185">
                  <c:v>148.79000000000002</c:v>
                </c:pt>
                <c:pt idx="186">
                  <c:v>180.89499999999998</c:v>
                </c:pt>
                <c:pt idx="187">
                  <c:v>202.79999999999998</c:v>
                </c:pt>
                <c:pt idx="188">
                  <c:v>288.97500000000002</c:v>
                </c:pt>
                <c:pt idx="189">
                  <c:v>128.35500000000002</c:v>
                </c:pt>
                <c:pt idx="190">
                  <c:v>162.48499999999999</c:v>
                </c:pt>
                <c:pt idx="191">
                  <c:v>231.345</c:v>
                </c:pt>
                <c:pt idx="192">
                  <c:v>81.515000000000001</c:v>
                </c:pt>
                <c:pt idx="193">
                  <c:v>114.32</c:v>
                </c:pt>
                <c:pt idx="194">
                  <c:v>193.72499999999999</c:v>
                </c:pt>
                <c:pt idx="195">
                  <c:v>78</c:v>
                </c:pt>
                <c:pt idx="196">
                  <c:v>229.76000000000005</c:v>
                </c:pt>
                <c:pt idx="197">
                  <c:v>184.94499999999999</c:v>
                </c:pt>
                <c:pt idx="198">
                  <c:v>161.88</c:v>
                </c:pt>
                <c:pt idx="199">
                  <c:v>166</c:v>
                </c:pt>
                <c:pt idx="200">
                  <c:v>131.02000000000001</c:v>
                </c:pt>
                <c:pt idx="201">
                  <c:v>200.68</c:v>
                </c:pt>
                <c:pt idx="202">
                  <c:v>306.00499999999994</c:v>
                </c:pt>
                <c:pt idx="203">
                  <c:v>274.95999999999998</c:v>
                </c:pt>
                <c:pt idx="204">
                  <c:v>261.93</c:v>
                </c:pt>
                <c:pt idx="205">
                  <c:v>374.68499999999995</c:v>
                </c:pt>
                <c:pt idx="206">
                  <c:v>397.3599999999999</c:v>
                </c:pt>
                <c:pt idx="207">
                  <c:v>157.54999999999998</c:v>
                </c:pt>
                <c:pt idx="208">
                  <c:v>112.38</c:v>
                </c:pt>
                <c:pt idx="209">
                  <c:v>295.13500000000005</c:v>
                </c:pt>
                <c:pt idx="210">
                  <c:v>168.01000000000002</c:v>
                </c:pt>
                <c:pt idx="211">
                  <c:v>285.02</c:v>
                </c:pt>
                <c:pt idx="212">
                  <c:v>138.98000000000002</c:v>
                </c:pt>
                <c:pt idx="213">
                  <c:v>73.245000000000005</c:v>
                </c:pt>
                <c:pt idx="214">
                  <c:v>298.29000000000002</c:v>
                </c:pt>
                <c:pt idx="215">
                  <c:v>345.65500000000003</c:v>
                </c:pt>
                <c:pt idx="216">
                  <c:v>167.86</c:v>
                </c:pt>
                <c:pt idx="217">
                  <c:v>171.82999999999998</c:v>
                </c:pt>
                <c:pt idx="218">
                  <c:v>117.02</c:v>
                </c:pt>
                <c:pt idx="219">
                  <c:v>125.18</c:v>
                </c:pt>
                <c:pt idx="220">
                  <c:v>120.33999999999999</c:v>
                </c:pt>
                <c:pt idx="221">
                  <c:v>244.935</c:v>
                </c:pt>
                <c:pt idx="222">
                  <c:v>370.36500000000001</c:v>
                </c:pt>
                <c:pt idx="223">
                  <c:v>255.51000000000002</c:v>
                </c:pt>
                <c:pt idx="224">
                  <c:v>366.9</c:v>
                </c:pt>
                <c:pt idx="225">
                  <c:v>305.22999999999996</c:v>
                </c:pt>
                <c:pt idx="226">
                  <c:v>302.63499999999999</c:v>
                </c:pt>
                <c:pt idx="227">
                  <c:v>146.89000000000001</c:v>
                </c:pt>
                <c:pt idx="228">
                  <c:v>104.47</c:v>
                </c:pt>
                <c:pt idx="229">
                  <c:v>407.37500000000006</c:v>
                </c:pt>
                <c:pt idx="230">
                  <c:v>175.56</c:v>
                </c:pt>
                <c:pt idx="231">
                  <c:v>77.22</c:v>
                </c:pt>
                <c:pt idx="232">
                  <c:v>121.125</c:v>
                </c:pt>
                <c:pt idx="233">
                  <c:v>18.100000000000001</c:v>
                </c:pt>
                <c:pt idx="234">
                  <c:v>114.52</c:v>
                </c:pt>
                <c:pt idx="235">
                  <c:v>76.650000000000006</c:v>
                </c:pt>
                <c:pt idx="236">
                  <c:v>85.8</c:v>
                </c:pt>
                <c:pt idx="237">
                  <c:v>131.74</c:v>
                </c:pt>
                <c:pt idx="238">
                  <c:v>24.32</c:v>
                </c:pt>
                <c:pt idx="239">
                  <c:v>35.93</c:v>
                </c:pt>
                <c:pt idx="240">
                  <c:v>84.08</c:v>
                </c:pt>
                <c:pt idx="241">
                  <c:v>27.72</c:v>
                </c:pt>
                <c:pt idx="242">
                  <c:v>32.18</c:v>
                </c:pt>
                <c:pt idx="243">
                  <c:v>82.935000000000002</c:v>
                </c:pt>
                <c:pt idx="244">
                  <c:v>27.265000000000001</c:v>
                </c:pt>
                <c:pt idx="245">
                  <c:v>20.13</c:v>
                </c:pt>
                <c:pt idx="246">
                  <c:v>30.6</c:v>
                </c:pt>
                <c:pt idx="247">
                  <c:v>64.685000000000002</c:v>
                </c:pt>
                <c:pt idx="248">
                  <c:v>78.56</c:v>
                </c:pt>
                <c:pt idx="249">
                  <c:v>34.96</c:v>
                </c:pt>
                <c:pt idx="250">
                  <c:v>45.32</c:v>
                </c:pt>
                <c:pt idx="251">
                  <c:v>22.64</c:v>
                </c:pt>
                <c:pt idx="252">
                  <c:v>32.299999999999997</c:v>
                </c:pt>
                <c:pt idx="253">
                  <c:v>50.08</c:v>
                </c:pt>
                <c:pt idx="254">
                  <c:v>61.679999999999993</c:v>
                </c:pt>
                <c:pt idx="255">
                  <c:v>48.254999999999995</c:v>
                </c:pt>
                <c:pt idx="256">
                  <c:v>19.855</c:v>
                </c:pt>
                <c:pt idx="257">
                  <c:v>30.02</c:v>
                </c:pt>
                <c:pt idx="258">
                  <c:v>152.56</c:v>
                </c:pt>
                <c:pt idx="259">
                  <c:v>48.82</c:v>
                </c:pt>
                <c:pt idx="260">
                  <c:v>58.825000000000003</c:v>
                </c:pt>
                <c:pt idx="261">
                  <c:v>34.200000000000003</c:v>
                </c:pt>
                <c:pt idx="262">
                  <c:v>104.44</c:v>
                </c:pt>
                <c:pt idx="263">
                  <c:v>41.63</c:v>
                </c:pt>
                <c:pt idx="264">
                  <c:v>154.63999999999999</c:v>
                </c:pt>
                <c:pt idx="265">
                  <c:v>90.58</c:v>
                </c:pt>
                <c:pt idx="266">
                  <c:v>37.18</c:v>
                </c:pt>
                <c:pt idx="267">
                  <c:v>62.61</c:v>
                </c:pt>
                <c:pt idx="268">
                  <c:v>29.7</c:v>
                </c:pt>
                <c:pt idx="269">
                  <c:v>126.905</c:v>
                </c:pt>
                <c:pt idx="270">
                  <c:v>76.460000000000008</c:v>
                </c:pt>
                <c:pt idx="271">
                  <c:v>36.200000000000003</c:v>
                </c:pt>
                <c:pt idx="272">
                  <c:v>40.24</c:v>
                </c:pt>
                <c:pt idx="273">
                  <c:v>82.234999999999999</c:v>
                </c:pt>
                <c:pt idx="274">
                  <c:v>24.795000000000002</c:v>
                </c:pt>
                <c:pt idx="275">
                  <c:v>31.35</c:v>
                </c:pt>
                <c:pt idx="276">
                  <c:v>45.62</c:v>
                </c:pt>
                <c:pt idx="277">
                  <c:v>20.61</c:v>
                </c:pt>
                <c:pt idx="278">
                  <c:v>52.505000000000003</c:v>
                </c:pt>
                <c:pt idx="279">
                  <c:v>18.170000000000002</c:v>
                </c:pt>
                <c:pt idx="280">
                  <c:v>41.51</c:v>
                </c:pt>
                <c:pt idx="281">
                  <c:v>20.69</c:v>
                </c:pt>
                <c:pt idx="282">
                  <c:v>141.69</c:v>
                </c:pt>
                <c:pt idx="283">
                  <c:v>23.18</c:v>
                </c:pt>
                <c:pt idx="284">
                  <c:v>25.1</c:v>
                </c:pt>
                <c:pt idx="285">
                  <c:v>102.71</c:v>
                </c:pt>
                <c:pt idx="286">
                  <c:v>31.39</c:v>
                </c:pt>
                <c:pt idx="287">
                  <c:v>83.06</c:v>
                </c:pt>
                <c:pt idx="288">
                  <c:v>33.880000000000003</c:v>
                </c:pt>
                <c:pt idx="289">
                  <c:v>149.42500000000001</c:v>
                </c:pt>
                <c:pt idx="290">
                  <c:v>150.33999999999997</c:v>
                </c:pt>
                <c:pt idx="291">
                  <c:v>25</c:v>
                </c:pt>
                <c:pt idx="292">
                  <c:v>54.82</c:v>
                </c:pt>
                <c:pt idx="293">
                  <c:v>32.11</c:v>
                </c:pt>
                <c:pt idx="294">
                  <c:v>31.79</c:v>
                </c:pt>
                <c:pt idx="295">
                  <c:v>36.08</c:v>
                </c:pt>
                <c:pt idx="296">
                  <c:v>44.55</c:v>
                </c:pt>
                <c:pt idx="297">
                  <c:v>48.835000000000001</c:v>
                </c:pt>
                <c:pt idx="298">
                  <c:v>44.64</c:v>
                </c:pt>
                <c:pt idx="299">
                  <c:v>140.03</c:v>
                </c:pt>
                <c:pt idx="300">
                  <c:v>29.83</c:v>
                </c:pt>
                <c:pt idx="301">
                  <c:v>37.409999999999997</c:v>
                </c:pt>
                <c:pt idx="302">
                  <c:v>29.73</c:v>
                </c:pt>
                <c:pt idx="303">
                  <c:v>43.7</c:v>
                </c:pt>
                <c:pt idx="304">
                  <c:v>52.97</c:v>
                </c:pt>
                <c:pt idx="305">
                  <c:v>36.765000000000001</c:v>
                </c:pt>
                <c:pt idx="306">
                  <c:v>48.01</c:v>
                </c:pt>
                <c:pt idx="307">
                  <c:v>46.19</c:v>
                </c:pt>
                <c:pt idx="308">
                  <c:v>121.67999999999999</c:v>
                </c:pt>
                <c:pt idx="309">
                  <c:v>58.254999999999995</c:v>
                </c:pt>
                <c:pt idx="310">
                  <c:v>39.700000000000003</c:v>
                </c:pt>
                <c:pt idx="311">
                  <c:v>61.575000000000003</c:v>
                </c:pt>
                <c:pt idx="312">
                  <c:v>71.2</c:v>
                </c:pt>
                <c:pt idx="313">
                  <c:v>82.21</c:v>
                </c:pt>
                <c:pt idx="314">
                  <c:v>71.31</c:v>
                </c:pt>
                <c:pt idx="315">
                  <c:v>64.489999999999995</c:v>
                </c:pt>
                <c:pt idx="316">
                  <c:v>28.69</c:v>
                </c:pt>
                <c:pt idx="317">
                  <c:v>40.909999999999997</c:v>
                </c:pt>
                <c:pt idx="318">
                  <c:v>47.41</c:v>
                </c:pt>
                <c:pt idx="319">
                  <c:v>131.70499999999998</c:v>
                </c:pt>
                <c:pt idx="320">
                  <c:v>31.16</c:v>
                </c:pt>
                <c:pt idx="321">
                  <c:v>22.86</c:v>
                </c:pt>
                <c:pt idx="322">
                  <c:v>28.22</c:v>
                </c:pt>
                <c:pt idx="323">
                  <c:v>29.2</c:v>
                </c:pt>
                <c:pt idx="324">
                  <c:v>41.12</c:v>
                </c:pt>
                <c:pt idx="325">
                  <c:v>28.215</c:v>
                </c:pt>
                <c:pt idx="326">
                  <c:v>36.954999999999998</c:v>
                </c:pt>
                <c:pt idx="327">
                  <c:v>61.58</c:v>
                </c:pt>
                <c:pt idx="328">
                  <c:v>169.66500000000002</c:v>
                </c:pt>
                <c:pt idx="329">
                  <c:v>44.7</c:v>
                </c:pt>
                <c:pt idx="330">
                  <c:v>33.33</c:v>
                </c:pt>
                <c:pt idx="331">
                  <c:v>49.575000000000003</c:v>
                </c:pt>
                <c:pt idx="332">
                  <c:v>58.995000000000005</c:v>
                </c:pt>
                <c:pt idx="333">
                  <c:v>80.69</c:v>
                </c:pt>
                <c:pt idx="334">
                  <c:v>95.539999999999992</c:v>
                </c:pt>
                <c:pt idx="335">
                  <c:v>117.74</c:v>
                </c:pt>
                <c:pt idx="336">
                  <c:v>31.74</c:v>
                </c:pt>
                <c:pt idx="337">
                  <c:v>84.414999999999992</c:v>
                </c:pt>
                <c:pt idx="338">
                  <c:v>68.91</c:v>
                </c:pt>
                <c:pt idx="339">
                  <c:v>102.24000000000001</c:v>
                </c:pt>
                <c:pt idx="340">
                  <c:v>47.82</c:v>
                </c:pt>
                <c:pt idx="341">
                  <c:v>28.7</c:v>
                </c:pt>
                <c:pt idx="342">
                  <c:v>37.9</c:v>
                </c:pt>
                <c:pt idx="343">
                  <c:v>88.789999999999992</c:v>
                </c:pt>
                <c:pt idx="344">
                  <c:v>25.8</c:v>
                </c:pt>
                <c:pt idx="345">
                  <c:v>79.099999999999994</c:v>
                </c:pt>
                <c:pt idx="346">
                  <c:v>21.47</c:v>
                </c:pt>
                <c:pt idx="347">
                  <c:v>30.21</c:v>
                </c:pt>
                <c:pt idx="348">
                  <c:v>23.85</c:v>
                </c:pt>
                <c:pt idx="349">
                  <c:v>47.65</c:v>
                </c:pt>
                <c:pt idx="350">
                  <c:v>39.35</c:v>
                </c:pt>
                <c:pt idx="351">
                  <c:v>41.8</c:v>
                </c:pt>
                <c:pt idx="352">
                  <c:v>31.64</c:v>
                </c:pt>
                <c:pt idx="353">
                  <c:v>59.510000000000005</c:v>
                </c:pt>
                <c:pt idx="354">
                  <c:v>72.819999999999993</c:v>
                </c:pt>
                <c:pt idx="355">
                  <c:v>49.95</c:v>
                </c:pt>
                <c:pt idx="356">
                  <c:v>51.055</c:v>
                </c:pt>
                <c:pt idx="357">
                  <c:v>67.92</c:v>
                </c:pt>
                <c:pt idx="358">
                  <c:v>16.8</c:v>
                </c:pt>
                <c:pt idx="359">
                  <c:v>25.73</c:v>
                </c:pt>
                <c:pt idx="360">
                  <c:v>125.82</c:v>
                </c:pt>
                <c:pt idx="361">
                  <c:v>85.95</c:v>
                </c:pt>
                <c:pt idx="362">
                  <c:v>32.774999999999999</c:v>
                </c:pt>
                <c:pt idx="363">
                  <c:v>83.89</c:v>
                </c:pt>
                <c:pt idx="364">
                  <c:v>51.980000000000004</c:v>
                </c:pt>
                <c:pt idx="365">
                  <c:v>36.954999999999998</c:v>
                </c:pt>
                <c:pt idx="366">
                  <c:v>88.31</c:v>
                </c:pt>
                <c:pt idx="367">
                  <c:v>29.6</c:v>
                </c:pt>
                <c:pt idx="368">
                  <c:v>26.41</c:v>
                </c:pt>
                <c:pt idx="369">
                  <c:v>36.730000000000004</c:v>
                </c:pt>
                <c:pt idx="370">
                  <c:v>105.795</c:v>
                </c:pt>
                <c:pt idx="371">
                  <c:v>27.72</c:v>
                </c:pt>
                <c:pt idx="372">
                  <c:v>22.135000000000002</c:v>
                </c:pt>
                <c:pt idx="373">
                  <c:v>98.63</c:v>
                </c:pt>
                <c:pt idx="374">
                  <c:v>17.78</c:v>
                </c:pt>
                <c:pt idx="375">
                  <c:v>82.88</c:v>
                </c:pt>
                <c:pt idx="376">
                  <c:v>19.350000000000001</c:v>
                </c:pt>
                <c:pt idx="377">
                  <c:v>99.55</c:v>
                </c:pt>
                <c:pt idx="378">
                  <c:v>63.334999999999994</c:v>
                </c:pt>
                <c:pt idx="379">
                  <c:v>38.06</c:v>
                </c:pt>
                <c:pt idx="380">
                  <c:v>135.41500000000002</c:v>
                </c:pt>
                <c:pt idx="381">
                  <c:v>23.31</c:v>
                </c:pt>
                <c:pt idx="382">
                  <c:v>31.824999999999999</c:v>
                </c:pt>
                <c:pt idx="383">
                  <c:v>29.925000000000001</c:v>
                </c:pt>
                <c:pt idx="384">
                  <c:v>35.93</c:v>
                </c:pt>
                <c:pt idx="385">
                  <c:v>80.055000000000007</c:v>
                </c:pt>
                <c:pt idx="386">
                  <c:v>69.835000000000008</c:v>
                </c:pt>
                <c:pt idx="387">
                  <c:v>66.11</c:v>
                </c:pt>
                <c:pt idx="388">
                  <c:v>46.4</c:v>
                </c:pt>
                <c:pt idx="389">
                  <c:v>177.29000000000002</c:v>
                </c:pt>
                <c:pt idx="390">
                  <c:v>16.690000000000001</c:v>
                </c:pt>
                <c:pt idx="391">
                  <c:v>143.98499999999999</c:v>
                </c:pt>
                <c:pt idx="392">
                  <c:v>15.47</c:v>
                </c:pt>
                <c:pt idx="393">
                  <c:v>37.049999999999997</c:v>
                </c:pt>
                <c:pt idx="394">
                  <c:v>130.70999999999998</c:v>
                </c:pt>
                <c:pt idx="395">
                  <c:v>17.170000000000002</c:v>
                </c:pt>
                <c:pt idx="396">
                  <c:v>64.125</c:v>
                </c:pt>
                <c:pt idx="397">
                  <c:v>40.144999999999996</c:v>
                </c:pt>
                <c:pt idx="398">
                  <c:v>38.94</c:v>
                </c:pt>
                <c:pt idx="399">
                  <c:v>79.475000000000009</c:v>
                </c:pt>
                <c:pt idx="400">
                  <c:v>72.459999999999994</c:v>
                </c:pt>
                <c:pt idx="401">
                  <c:v>28.594999999999999</c:v>
                </c:pt>
                <c:pt idx="402">
                  <c:v>25.84</c:v>
                </c:pt>
                <c:pt idx="403">
                  <c:v>26.125</c:v>
                </c:pt>
                <c:pt idx="404">
                  <c:v>17.68</c:v>
                </c:pt>
                <c:pt idx="405">
                  <c:v>34.200000000000003</c:v>
                </c:pt>
                <c:pt idx="406">
                  <c:v>105.85</c:v>
                </c:pt>
                <c:pt idx="407">
                  <c:v>75.66</c:v>
                </c:pt>
                <c:pt idx="408">
                  <c:v>34.43</c:v>
                </c:pt>
                <c:pt idx="409">
                  <c:v>85.02000000000001</c:v>
                </c:pt>
                <c:pt idx="410">
                  <c:v>61.95</c:v>
                </c:pt>
                <c:pt idx="411">
                  <c:v>55.954999999999998</c:v>
                </c:pt>
                <c:pt idx="412">
                  <c:v>166.70499999999998</c:v>
                </c:pt>
                <c:pt idx="413">
                  <c:v>74.009999999999991</c:v>
                </c:pt>
                <c:pt idx="414">
                  <c:v>165.29</c:v>
                </c:pt>
                <c:pt idx="415">
                  <c:v>79.8</c:v>
                </c:pt>
                <c:pt idx="416">
                  <c:v>34.39</c:v>
                </c:pt>
                <c:pt idx="417">
                  <c:v>36.71</c:v>
                </c:pt>
                <c:pt idx="418">
                  <c:v>137.31</c:v>
                </c:pt>
                <c:pt idx="419">
                  <c:v>50.66</c:v>
                </c:pt>
                <c:pt idx="420">
                  <c:v>79.27000000000001</c:v>
                </c:pt>
                <c:pt idx="421">
                  <c:v>124.87</c:v>
                </c:pt>
                <c:pt idx="422">
                  <c:v>43.4</c:v>
                </c:pt>
                <c:pt idx="423">
                  <c:v>77.554999999999993</c:v>
                </c:pt>
                <c:pt idx="424">
                  <c:v>61.900000000000006</c:v>
                </c:pt>
                <c:pt idx="425">
                  <c:v>27.4</c:v>
                </c:pt>
                <c:pt idx="426">
                  <c:v>31.39</c:v>
                </c:pt>
                <c:pt idx="427">
                  <c:v>31.96</c:v>
                </c:pt>
                <c:pt idx="428">
                  <c:v>64.745000000000005</c:v>
                </c:pt>
                <c:pt idx="429">
                  <c:v>75.905000000000001</c:v>
                </c:pt>
                <c:pt idx="430">
                  <c:v>57.519999999999996</c:v>
                </c:pt>
                <c:pt idx="431">
                  <c:v>61.879999999999995</c:v>
                </c:pt>
                <c:pt idx="432">
                  <c:v>33.479999999999997</c:v>
                </c:pt>
                <c:pt idx="433">
                  <c:v>29.64</c:v>
                </c:pt>
                <c:pt idx="434">
                  <c:v>119.60000000000001</c:v>
                </c:pt>
                <c:pt idx="435">
                  <c:v>27.55</c:v>
                </c:pt>
                <c:pt idx="436">
                  <c:v>88.715000000000003</c:v>
                </c:pt>
                <c:pt idx="437">
                  <c:v>69.41</c:v>
                </c:pt>
                <c:pt idx="438">
                  <c:v>75.92</c:v>
                </c:pt>
                <c:pt idx="439">
                  <c:v>33.200000000000003</c:v>
                </c:pt>
                <c:pt idx="440">
                  <c:v>84.13</c:v>
                </c:pt>
                <c:pt idx="441">
                  <c:v>98.57</c:v>
                </c:pt>
                <c:pt idx="442">
                  <c:v>28.785</c:v>
                </c:pt>
                <c:pt idx="443">
                  <c:v>57.129999999999995</c:v>
                </c:pt>
                <c:pt idx="444">
                  <c:v>98.035000000000011</c:v>
                </c:pt>
                <c:pt idx="445">
                  <c:v>16.62</c:v>
                </c:pt>
                <c:pt idx="446">
                  <c:v>58.94</c:v>
                </c:pt>
                <c:pt idx="447">
                  <c:v>68.53</c:v>
                </c:pt>
                <c:pt idx="448">
                  <c:v>24.93</c:v>
                </c:pt>
                <c:pt idx="449">
                  <c:v>25.364999999999998</c:v>
                </c:pt>
                <c:pt idx="450">
                  <c:v>100.97</c:v>
                </c:pt>
                <c:pt idx="451">
                  <c:v>32.965000000000003</c:v>
                </c:pt>
                <c:pt idx="452">
                  <c:v>21.09</c:v>
                </c:pt>
                <c:pt idx="453">
                  <c:v>55.56</c:v>
                </c:pt>
                <c:pt idx="454">
                  <c:v>38.06</c:v>
                </c:pt>
                <c:pt idx="455">
                  <c:v>20.03</c:v>
                </c:pt>
                <c:pt idx="456">
                  <c:v>33.33</c:v>
                </c:pt>
                <c:pt idx="457">
                  <c:v>83.07</c:v>
                </c:pt>
                <c:pt idx="458">
                  <c:v>59.980000000000004</c:v>
                </c:pt>
                <c:pt idx="459">
                  <c:v>26.4</c:v>
                </c:pt>
                <c:pt idx="460">
                  <c:v>21.78</c:v>
                </c:pt>
                <c:pt idx="461">
                  <c:v>83.6</c:v>
                </c:pt>
                <c:pt idx="462">
                  <c:v>51.48</c:v>
                </c:pt>
                <c:pt idx="463">
                  <c:v>31.16</c:v>
                </c:pt>
                <c:pt idx="464">
                  <c:v>44.03</c:v>
                </c:pt>
                <c:pt idx="465">
                  <c:v>60.79</c:v>
                </c:pt>
                <c:pt idx="466">
                  <c:v>64.435000000000002</c:v>
                </c:pt>
                <c:pt idx="467">
                  <c:v>29.57</c:v>
                </c:pt>
                <c:pt idx="468">
                  <c:v>22.76</c:v>
                </c:pt>
                <c:pt idx="469">
                  <c:v>87.8</c:v>
                </c:pt>
                <c:pt idx="470">
                  <c:v>60.699999999999996</c:v>
                </c:pt>
                <c:pt idx="471">
                  <c:v>54</c:v>
                </c:pt>
                <c:pt idx="472">
                  <c:v>32.299999999999997</c:v>
                </c:pt>
                <c:pt idx="473">
                  <c:v>33.299999999999997</c:v>
                </c:pt>
                <c:pt idx="474">
                  <c:v>48.4</c:v>
                </c:pt>
                <c:pt idx="475">
                  <c:v>152.47</c:v>
                </c:pt>
                <c:pt idx="476">
                  <c:v>25.08</c:v>
                </c:pt>
                <c:pt idx="477">
                  <c:v>137.77500000000001</c:v>
                </c:pt>
                <c:pt idx="478">
                  <c:v>62.225000000000001</c:v>
                </c:pt>
                <c:pt idx="479">
                  <c:v>30.59</c:v>
                </c:pt>
                <c:pt idx="480">
                  <c:v>70.894999999999996</c:v>
                </c:pt>
                <c:pt idx="481">
                  <c:v>143.61000000000001</c:v>
                </c:pt>
                <c:pt idx="482">
                  <c:v>106.66</c:v>
                </c:pt>
                <c:pt idx="483">
                  <c:v>66.959999999999994</c:v>
                </c:pt>
                <c:pt idx="484">
                  <c:v>15.37</c:v>
                </c:pt>
                <c:pt idx="485">
                  <c:v>90.57</c:v>
                </c:pt>
                <c:pt idx="486">
                  <c:v>22.61</c:v>
                </c:pt>
                <c:pt idx="487">
                  <c:v>22.23</c:v>
                </c:pt>
                <c:pt idx="488">
                  <c:v>44.29</c:v>
                </c:pt>
                <c:pt idx="489">
                  <c:v>33.69</c:v>
                </c:pt>
                <c:pt idx="490">
                  <c:v>29.83</c:v>
                </c:pt>
                <c:pt idx="491">
                  <c:v>25.46</c:v>
                </c:pt>
                <c:pt idx="492">
                  <c:v>71.61</c:v>
                </c:pt>
                <c:pt idx="493">
                  <c:v>152.065</c:v>
                </c:pt>
                <c:pt idx="494">
                  <c:v>48.99</c:v>
                </c:pt>
                <c:pt idx="495">
                  <c:v>33.33</c:v>
                </c:pt>
                <c:pt idx="496">
                  <c:v>31.24</c:v>
                </c:pt>
                <c:pt idx="497">
                  <c:v>45.61</c:v>
                </c:pt>
                <c:pt idx="498">
                  <c:v>39.700000000000003</c:v>
                </c:pt>
                <c:pt idx="499">
                  <c:v>54.92</c:v>
                </c:pt>
                <c:pt idx="500">
                  <c:v>26.885000000000002</c:v>
                </c:pt>
                <c:pt idx="501">
                  <c:v>108.88</c:v>
                </c:pt>
                <c:pt idx="502">
                  <c:v>56.28</c:v>
                </c:pt>
                <c:pt idx="503">
                  <c:v>82.45</c:v>
                </c:pt>
                <c:pt idx="504">
                  <c:v>63.515000000000001</c:v>
                </c:pt>
                <c:pt idx="505">
                  <c:v>40.26</c:v>
                </c:pt>
                <c:pt idx="506">
                  <c:v>25.8</c:v>
                </c:pt>
                <c:pt idx="507">
                  <c:v>42.02</c:v>
                </c:pt>
                <c:pt idx="508">
                  <c:v>104.57999999999998</c:v>
                </c:pt>
                <c:pt idx="509">
                  <c:v>16.57</c:v>
                </c:pt>
                <c:pt idx="510">
                  <c:v>53.314999999999998</c:v>
                </c:pt>
                <c:pt idx="511">
                  <c:v>26.78</c:v>
                </c:pt>
                <c:pt idx="512">
                  <c:v>35.68</c:v>
                </c:pt>
                <c:pt idx="513">
                  <c:v>86.11</c:v>
                </c:pt>
                <c:pt idx="514">
                  <c:v>32.200000000000003</c:v>
                </c:pt>
                <c:pt idx="515">
                  <c:v>66.23</c:v>
                </c:pt>
                <c:pt idx="516">
                  <c:v>62.015000000000001</c:v>
                </c:pt>
                <c:pt idx="517">
                  <c:v>63.895000000000003</c:v>
                </c:pt>
                <c:pt idx="518">
                  <c:v>89.1</c:v>
                </c:pt>
                <c:pt idx="519">
                  <c:v>38.28</c:v>
                </c:pt>
                <c:pt idx="520">
                  <c:v>28.88</c:v>
                </c:pt>
                <c:pt idx="521">
                  <c:v>33.33</c:v>
                </c:pt>
                <c:pt idx="522">
                  <c:v>38.094999999999999</c:v>
                </c:pt>
                <c:pt idx="523">
                  <c:v>65.265000000000001</c:v>
                </c:pt>
                <c:pt idx="524">
                  <c:v>24.32</c:v>
                </c:pt>
                <c:pt idx="525">
                  <c:v>18.62</c:v>
                </c:pt>
                <c:pt idx="526">
                  <c:v>24.7</c:v>
                </c:pt>
                <c:pt idx="527">
                  <c:v>80.3</c:v>
                </c:pt>
                <c:pt idx="528">
                  <c:v>34.5</c:v>
                </c:pt>
                <c:pt idx="529">
                  <c:v>36.08</c:v>
                </c:pt>
                <c:pt idx="530">
                  <c:v>57.31</c:v>
                </c:pt>
                <c:pt idx="531">
                  <c:v>19.3</c:v>
                </c:pt>
                <c:pt idx="532">
                  <c:v>97.539999999999992</c:v>
                </c:pt>
                <c:pt idx="533">
                  <c:v>23.55</c:v>
                </c:pt>
                <c:pt idx="534">
                  <c:v>84.28</c:v>
                </c:pt>
                <c:pt idx="535">
                  <c:v>39</c:v>
                </c:pt>
                <c:pt idx="536">
                  <c:v>22.6</c:v>
                </c:pt>
                <c:pt idx="537">
                  <c:v>42.66</c:v>
                </c:pt>
                <c:pt idx="538">
                  <c:v>64.820000000000007</c:v>
                </c:pt>
                <c:pt idx="539">
                  <c:v>60.28</c:v>
                </c:pt>
                <c:pt idx="540">
                  <c:v>24.32</c:v>
                </c:pt>
                <c:pt idx="541">
                  <c:v>39.159999999999997</c:v>
                </c:pt>
                <c:pt idx="542">
                  <c:v>38.19</c:v>
                </c:pt>
                <c:pt idx="543">
                  <c:v>25.6</c:v>
                </c:pt>
                <c:pt idx="544">
                  <c:v>33.11</c:v>
                </c:pt>
                <c:pt idx="545">
                  <c:v>90.81</c:v>
                </c:pt>
                <c:pt idx="546">
                  <c:v>73.42</c:v>
                </c:pt>
                <c:pt idx="547">
                  <c:v>154.87</c:v>
                </c:pt>
                <c:pt idx="548">
                  <c:v>66.12</c:v>
                </c:pt>
                <c:pt idx="549">
                  <c:v>101.42500000000001</c:v>
                </c:pt>
                <c:pt idx="550">
                  <c:v>40.945</c:v>
                </c:pt>
                <c:pt idx="551">
                  <c:v>40.81</c:v>
                </c:pt>
                <c:pt idx="552">
                  <c:v>32.200000000000003</c:v>
                </c:pt>
                <c:pt idx="553">
                  <c:v>31.36</c:v>
                </c:pt>
                <c:pt idx="554">
                  <c:v>54.82</c:v>
                </c:pt>
                <c:pt idx="555">
                  <c:v>27.5</c:v>
                </c:pt>
                <c:pt idx="556">
                  <c:v>95.26</c:v>
                </c:pt>
                <c:pt idx="557">
                  <c:v>34.72</c:v>
                </c:pt>
                <c:pt idx="558">
                  <c:v>114.71</c:v>
                </c:pt>
                <c:pt idx="559">
                  <c:v>22.66</c:v>
                </c:pt>
                <c:pt idx="560">
                  <c:v>24.7</c:v>
                </c:pt>
                <c:pt idx="561">
                  <c:v>21.2</c:v>
                </c:pt>
                <c:pt idx="562">
                  <c:v>75.05</c:v>
                </c:pt>
                <c:pt idx="563">
                  <c:v>92.78</c:v>
                </c:pt>
                <c:pt idx="564">
                  <c:v>27.5</c:v>
                </c:pt>
                <c:pt idx="565">
                  <c:v>80.02000000000001</c:v>
                </c:pt>
                <c:pt idx="566">
                  <c:v>104.185</c:v>
                </c:pt>
                <c:pt idx="567">
                  <c:v>28.81</c:v>
                </c:pt>
                <c:pt idx="568">
                  <c:v>49.305000000000007</c:v>
                </c:pt>
                <c:pt idx="569">
                  <c:v>83.059999999999988</c:v>
                </c:pt>
                <c:pt idx="570">
                  <c:v>64.22</c:v>
                </c:pt>
                <c:pt idx="571">
                  <c:v>42.135000000000005</c:v>
                </c:pt>
                <c:pt idx="572">
                  <c:v>55.42</c:v>
                </c:pt>
                <c:pt idx="573">
                  <c:v>37.715000000000003</c:v>
                </c:pt>
                <c:pt idx="574">
                  <c:v>87.075000000000003</c:v>
                </c:pt>
                <c:pt idx="575">
                  <c:v>151.49</c:v>
                </c:pt>
                <c:pt idx="576">
                  <c:v>53.61</c:v>
                </c:pt>
                <c:pt idx="577">
                  <c:v>78.739999999999995</c:v>
                </c:pt>
                <c:pt idx="578">
                  <c:v>96.51</c:v>
                </c:pt>
                <c:pt idx="579">
                  <c:v>23.76</c:v>
                </c:pt>
                <c:pt idx="580">
                  <c:v>146.66</c:v>
                </c:pt>
                <c:pt idx="581">
                  <c:v>64.125</c:v>
                </c:pt>
                <c:pt idx="582">
                  <c:v>46.7</c:v>
                </c:pt>
                <c:pt idx="583">
                  <c:v>31.35</c:v>
                </c:pt>
                <c:pt idx="584">
                  <c:v>37.85</c:v>
                </c:pt>
                <c:pt idx="585">
                  <c:v>31.13</c:v>
                </c:pt>
                <c:pt idx="586">
                  <c:v>57.245000000000005</c:v>
                </c:pt>
                <c:pt idx="587">
                  <c:v>51.78</c:v>
                </c:pt>
                <c:pt idx="588">
                  <c:v>100.33</c:v>
                </c:pt>
                <c:pt idx="589">
                  <c:v>63.29</c:v>
                </c:pt>
                <c:pt idx="590">
                  <c:v>50.2</c:v>
                </c:pt>
                <c:pt idx="591">
                  <c:v>73.069999999999993</c:v>
                </c:pt>
                <c:pt idx="592">
                  <c:v>86.98</c:v>
                </c:pt>
                <c:pt idx="593">
                  <c:v>32.395000000000003</c:v>
                </c:pt>
                <c:pt idx="594">
                  <c:v>82.805000000000007</c:v>
                </c:pt>
                <c:pt idx="595">
                  <c:v>36.85</c:v>
                </c:pt>
                <c:pt idx="596">
                  <c:v>70</c:v>
                </c:pt>
                <c:pt idx="597">
                  <c:v>40.47</c:v>
                </c:pt>
                <c:pt idx="598">
                  <c:v>70.92</c:v>
                </c:pt>
                <c:pt idx="599">
                  <c:v>40.275000000000006</c:v>
                </c:pt>
                <c:pt idx="600">
                  <c:v>68</c:v>
                </c:pt>
                <c:pt idx="601">
                  <c:v>60.440000000000005</c:v>
                </c:pt>
                <c:pt idx="602">
                  <c:v>37.1</c:v>
                </c:pt>
                <c:pt idx="603">
                  <c:v>35.244999999999997</c:v>
                </c:pt>
                <c:pt idx="604">
                  <c:v>63.195</c:v>
                </c:pt>
                <c:pt idx="605">
                  <c:v>33.6</c:v>
                </c:pt>
                <c:pt idx="606">
                  <c:v>71.41</c:v>
                </c:pt>
                <c:pt idx="607">
                  <c:v>58.050000000000004</c:v>
                </c:pt>
                <c:pt idx="608">
                  <c:v>73.245000000000005</c:v>
                </c:pt>
                <c:pt idx="609">
                  <c:v>31.79</c:v>
                </c:pt>
                <c:pt idx="610">
                  <c:v>80.84</c:v>
                </c:pt>
                <c:pt idx="611">
                  <c:v>50.44</c:v>
                </c:pt>
                <c:pt idx="612">
                  <c:v>39.6</c:v>
                </c:pt>
                <c:pt idx="613">
                  <c:v>63.430000000000007</c:v>
                </c:pt>
                <c:pt idx="614">
                  <c:v>70.5</c:v>
                </c:pt>
                <c:pt idx="615">
                  <c:v>144.51500000000001</c:v>
                </c:pt>
                <c:pt idx="616">
                  <c:v>78</c:v>
                </c:pt>
                <c:pt idx="617">
                  <c:v>71.7</c:v>
                </c:pt>
                <c:pt idx="618">
                  <c:v>36.630000000000003</c:v>
                </c:pt>
                <c:pt idx="619">
                  <c:v>47.59</c:v>
                </c:pt>
                <c:pt idx="620">
                  <c:v>18.91</c:v>
                </c:pt>
                <c:pt idx="621">
                  <c:v>55.67</c:v>
                </c:pt>
                <c:pt idx="622">
                  <c:v>69.02000000000001</c:v>
                </c:pt>
                <c:pt idx="623">
                  <c:v>16.7</c:v>
                </c:pt>
                <c:pt idx="624">
                  <c:v>67.734999999999999</c:v>
                </c:pt>
                <c:pt idx="625">
                  <c:v>65.179999999999993</c:v>
                </c:pt>
                <c:pt idx="626">
                  <c:v>104.94999999999999</c:v>
                </c:pt>
                <c:pt idx="627">
                  <c:v>88.074999999999989</c:v>
                </c:pt>
                <c:pt idx="628">
                  <c:v>31.83</c:v>
                </c:pt>
                <c:pt idx="629">
                  <c:v>78.180000000000007</c:v>
                </c:pt>
                <c:pt idx="630">
                  <c:v>54.12</c:v>
                </c:pt>
                <c:pt idx="631">
                  <c:v>19.32</c:v>
                </c:pt>
                <c:pt idx="632">
                  <c:v>94.024999999999991</c:v>
                </c:pt>
                <c:pt idx="633">
                  <c:v>30.59</c:v>
                </c:pt>
                <c:pt idx="634">
                  <c:v>31.02</c:v>
                </c:pt>
                <c:pt idx="635">
                  <c:v>25.84</c:v>
                </c:pt>
                <c:pt idx="636">
                  <c:v>66.81</c:v>
                </c:pt>
                <c:pt idx="637">
                  <c:v>107.79</c:v>
                </c:pt>
                <c:pt idx="638">
                  <c:v>20.74</c:v>
                </c:pt>
                <c:pt idx="639">
                  <c:v>73.24499999999999</c:v>
                </c:pt>
                <c:pt idx="640">
                  <c:v>16.47</c:v>
                </c:pt>
                <c:pt idx="641">
                  <c:v>17.260000000000002</c:v>
                </c:pt>
                <c:pt idx="642">
                  <c:v>23.56</c:v>
                </c:pt>
                <c:pt idx="643">
                  <c:v>74.325000000000003</c:v>
                </c:pt>
                <c:pt idx="644">
                  <c:v>67.074999999999989</c:v>
                </c:pt>
                <c:pt idx="645">
                  <c:v>58.425000000000004</c:v>
                </c:pt>
                <c:pt idx="646">
                  <c:v>52.59</c:v>
                </c:pt>
                <c:pt idx="647">
                  <c:v>72.19</c:v>
                </c:pt>
                <c:pt idx="648">
                  <c:v>60.36</c:v>
                </c:pt>
                <c:pt idx="649">
                  <c:v>52.395000000000003</c:v>
                </c:pt>
                <c:pt idx="650">
                  <c:v>98.509999999999991</c:v>
                </c:pt>
                <c:pt idx="651">
                  <c:v>77.319999999999993</c:v>
                </c:pt>
                <c:pt idx="652">
                  <c:v>75.5</c:v>
                </c:pt>
                <c:pt idx="653">
                  <c:v>67.164999999999992</c:v>
                </c:pt>
                <c:pt idx="654">
                  <c:v>73.825000000000003</c:v>
                </c:pt>
                <c:pt idx="655">
                  <c:v>109.83</c:v>
                </c:pt>
                <c:pt idx="656">
                  <c:v>42.13</c:v>
                </c:pt>
                <c:pt idx="657">
                  <c:v>32.450000000000003</c:v>
                </c:pt>
                <c:pt idx="658">
                  <c:v>76.224999999999994</c:v>
                </c:pt>
                <c:pt idx="659">
                  <c:v>84.699999999999989</c:v>
                </c:pt>
                <c:pt idx="660">
                  <c:v>66.5</c:v>
                </c:pt>
                <c:pt idx="661">
                  <c:v>112.575</c:v>
                </c:pt>
                <c:pt idx="662">
                  <c:v>127.31</c:v>
                </c:pt>
                <c:pt idx="663">
                  <c:v>35.5</c:v>
                </c:pt>
                <c:pt idx="664">
                  <c:v>18.77</c:v>
                </c:pt>
                <c:pt idx="665">
                  <c:v>29.92</c:v>
                </c:pt>
                <c:pt idx="666">
                  <c:v>17.34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A-44EB-A220-6332DA24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287968"/>
        <c:axId val="1219294688"/>
      </c:lineChart>
      <c:catAx>
        <c:axId val="12192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294688"/>
        <c:crosses val="autoZero"/>
        <c:auto val="1"/>
        <c:lblAlgn val="ctr"/>
        <c:lblOffset val="100"/>
        <c:noMultiLvlLbl val="0"/>
      </c:catAx>
      <c:valAx>
        <c:axId val="12192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2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'Q6'!$B$1</c:f>
              <c:strCache>
                <c:ptCount val="1"/>
                <c:pt idx="0">
                  <c:v>charges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'Q6'!$A$2:$A$2336</c:f>
              <c:numCache>
                <c:formatCode>0</c:formatCode>
                <c:ptCount val="2335"/>
                <c:pt idx="0">
                  <c:v>54.655555555555559</c:v>
                </c:pt>
                <c:pt idx="1">
                  <c:v>46</c:v>
                </c:pt>
                <c:pt idx="2">
                  <c:v>52.741666666666667</c:v>
                </c:pt>
                <c:pt idx="3">
                  <c:v>32.005555555555553</c:v>
                </c:pt>
                <c:pt idx="4">
                  <c:v>33.969444444444441</c:v>
                </c:pt>
                <c:pt idx="5">
                  <c:v>60.844444444444441</c:v>
                </c:pt>
                <c:pt idx="6">
                  <c:v>28.613888888888887</c:v>
                </c:pt>
                <c:pt idx="7">
                  <c:v>64.947222222222223</c:v>
                </c:pt>
                <c:pt idx="8">
                  <c:v>59.761111111111113</c:v>
                </c:pt>
                <c:pt idx="9">
                  <c:v>44.44166666666667</c:v>
                </c:pt>
                <c:pt idx="10">
                  <c:v>63.87777777777778</c:v>
                </c:pt>
                <c:pt idx="11">
                  <c:v>57.613888888888887</c:v>
                </c:pt>
                <c:pt idx="12">
                  <c:v>60.658333333333331</c:v>
                </c:pt>
                <c:pt idx="13">
                  <c:v>54.519444444444446</c:v>
                </c:pt>
                <c:pt idx="14">
                  <c:v>61.463888888888889</c:v>
                </c:pt>
                <c:pt idx="15">
                  <c:v>60.780555555555559</c:v>
                </c:pt>
                <c:pt idx="16">
                  <c:v>64.561111111111117</c:v>
                </c:pt>
                <c:pt idx="17">
                  <c:v>59.841666666666669</c:v>
                </c:pt>
                <c:pt idx="18">
                  <c:v>58.586111111111109</c:v>
                </c:pt>
                <c:pt idx="19">
                  <c:v>51.697222222222223</c:v>
                </c:pt>
                <c:pt idx="20">
                  <c:v>61.986111111111114</c:v>
                </c:pt>
                <c:pt idx="21">
                  <c:v>63.677777777777777</c:v>
                </c:pt>
                <c:pt idx="22">
                  <c:v>64.763888888888886</c:v>
                </c:pt>
                <c:pt idx="23">
                  <c:v>52.444444444444443</c:v>
                </c:pt>
                <c:pt idx="24">
                  <c:v>63.9</c:v>
                </c:pt>
                <c:pt idx="25">
                  <c:v>64.730555555555554</c:v>
                </c:pt>
                <c:pt idx="26">
                  <c:v>62.55833333333333</c:v>
                </c:pt>
                <c:pt idx="27">
                  <c:v>53.958333333333336</c:v>
                </c:pt>
                <c:pt idx="28">
                  <c:v>61.833333333333336</c:v>
                </c:pt>
                <c:pt idx="29">
                  <c:v>51.505555555555553</c:v>
                </c:pt>
                <c:pt idx="30">
                  <c:v>44.80833333333333</c:v>
                </c:pt>
                <c:pt idx="31">
                  <c:v>46.516666666666666</c:v>
                </c:pt>
                <c:pt idx="32">
                  <c:v>60.511111111111113</c:v>
                </c:pt>
                <c:pt idx="33">
                  <c:v>37.68888888888889</c:v>
                </c:pt>
                <c:pt idx="34">
                  <c:v>43.822222222222223</c:v>
                </c:pt>
                <c:pt idx="35">
                  <c:v>62.463888888888889</c:v>
                </c:pt>
                <c:pt idx="36">
                  <c:v>48.830555555555556</c:v>
                </c:pt>
                <c:pt idx="37">
                  <c:v>60.475000000000001</c:v>
                </c:pt>
                <c:pt idx="38">
                  <c:v>51.819444444444443</c:v>
                </c:pt>
                <c:pt idx="39">
                  <c:v>29.658333333333335</c:v>
                </c:pt>
                <c:pt idx="40">
                  <c:v>22.85</c:v>
                </c:pt>
                <c:pt idx="41">
                  <c:v>55.733333333333334</c:v>
                </c:pt>
                <c:pt idx="42">
                  <c:v>51.608333333333334</c:v>
                </c:pt>
                <c:pt idx="43">
                  <c:v>54.538888888888891</c:v>
                </c:pt>
                <c:pt idx="44">
                  <c:v>48.019444444444446</c:v>
                </c:pt>
                <c:pt idx="45">
                  <c:v>34.894444444444446</c:v>
                </c:pt>
                <c:pt idx="46">
                  <c:v>56.674999999999997</c:v>
                </c:pt>
                <c:pt idx="47">
                  <c:v>42.577777777777776</c:v>
                </c:pt>
                <c:pt idx="48">
                  <c:v>56.93333333333333</c:v>
                </c:pt>
                <c:pt idx="49">
                  <c:v>56.619444444444447</c:v>
                </c:pt>
                <c:pt idx="50">
                  <c:v>36.44166666666667</c:v>
                </c:pt>
                <c:pt idx="51">
                  <c:v>57.794444444444444</c:v>
                </c:pt>
                <c:pt idx="52">
                  <c:v>53.513888888888886</c:v>
                </c:pt>
                <c:pt idx="53">
                  <c:v>57.524999999999999</c:v>
                </c:pt>
                <c:pt idx="54">
                  <c:v>44.594444444444441</c:v>
                </c:pt>
                <c:pt idx="55">
                  <c:v>47.625</c:v>
                </c:pt>
                <c:pt idx="56">
                  <c:v>50.744444444444447</c:v>
                </c:pt>
                <c:pt idx="57">
                  <c:v>57.608333333333334</c:v>
                </c:pt>
                <c:pt idx="58">
                  <c:v>45.630555555555553</c:v>
                </c:pt>
                <c:pt idx="59">
                  <c:v>51.597222222222221</c:v>
                </c:pt>
                <c:pt idx="60">
                  <c:v>43.447222222222223</c:v>
                </c:pt>
                <c:pt idx="61">
                  <c:v>55.947222222222223</c:v>
                </c:pt>
                <c:pt idx="62">
                  <c:v>54.847222222222221</c:v>
                </c:pt>
                <c:pt idx="63">
                  <c:v>55.944444444444443</c:v>
                </c:pt>
                <c:pt idx="64">
                  <c:v>47.81388888888889</c:v>
                </c:pt>
                <c:pt idx="65">
                  <c:v>49.722222222222221</c:v>
                </c:pt>
                <c:pt idx="66">
                  <c:v>43.930555555555557</c:v>
                </c:pt>
                <c:pt idx="67">
                  <c:v>25.497222222222224</c:v>
                </c:pt>
                <c:pt idx="68">
                  <c:v>46.527777777777779</c:v>
                </c:pt>
                <c:pt idx="69">
                  <c:v>54.469444444444441</c:v>
                </c:pt>
                <c:pt idx="70">
                  <c:v>38.577777777777776</c:v>
                </c:pt>
                <c:pt idx="71">
                  <c:v>51</c:v>
                </c:pt>
                <c:pt idx="72">
                  <c:v>56.713888888888889</c:v>
                </c:pt>
                <c:pt idx="73">
                  <c:v>60.711111111111109</c:v>
                </c:pt>
                <c:pt idx="74">
                  <c:v>47.69166666666667</c:v>
                </c:pt>
                <c:pt idx="75">
                  <c:v>47.56666666666667</c:v>
                </c:pt>
                <c:pt idx="76">
                  <c:v>46.608333333333334</c:v>
                </c:pt>
                <c:pt idx="77">
                  <c:v>48.538888888888891</c:v>
                </c:pt>
                <c:pt idx="78">
                  <c:v>55.461111111111109</c:v>
                </c:pt>
                <c:pt idx="79">
                  <c:v>51.644444444444446</c:v>
                </c:pt>
                <c:pt idx="80">
                  <c:v>58.669444444444444</c:v>
                </c:pt>
                <c:pt idx="81">
                  <c:v>45.780555555555559</c:v>
                </c:pt>
                <c:pt idx="82">
                  <c:v>59.005555555555553</c:v>
                </c:pt>
                <c:pt idx="83">
                  <c:v>53.833333333333336</c:v>
                </c:pt>
                <c:pt idx="84">
                  <c:v>50.755555555555553</c:v>
                </c:pt>
                <c:pt idx="85">
                  <c:v>50.822222222222223</c:v>
                </c:pt>
                <c:pt idx="86">
                  <c:v>43.658333333333331</c:v>
                </c:pt>
                <c:pt idx="87">
                  <c:v>49.008333333333333</c:v>
                </c:pt>
                <c:pt idx="88">
                  <c:v>39.75</c:v>
                </c:pt>
                <c:pt idx="89">
                  <c:v>43.727777777777774</c:v>
                </c:pt>
                <c:pt idx="90">
                  <c:v>30.844444444444445</c:v>
                </c:pt>
                <c:pt idx="91">
                  <c:v>23.933333333333334</c:v>
                </c:pt>
                <c:pt idx="92">
                  <c:v>50.994444444444447</c:v>
                </c:pt>
                <c:pt idx="93">
                  <c:v>46.45</c:v>
                </c:pt>
                <c:pt idx="94">
                  <c:v>52.702777777777776</c:v>
                </c:pt>
                <c:pt idx="95">
                  <c:v>47.911111111111111</c:v>
                </c:pt>
                <c:pt idx="96">
                  <c:v>37.597222222222221</c:v>
                </c:pt>
                <c:pt idx="97">
                  <c:v>56.822222222222223</c:v>
                </c:pt>
                <c:pt idx="98">
                  <c:v>60.761111111111113</c:v>
                </c:pt>
                <c:pt idx="99">
                  <c:v>45.947222222222223</c:v>
                </c:pt>
                <c:pt idx="100">
                  <c:v>41.677777777777777</c:v>
                </c:pt>
                <c:pt idx="101">
                  <c:v>41.861111111111114</c:v>
                </c:pt>
                <c:pt idx="102">
                  <c:v>43.805555555555557</c:v>
                </c:pt>
                <c:pt idx="103">
                  <c:v>37.630555555555553</c:v>
                </c:pt>
                <c:pt idx="104">
                  <c:v>39.65</c:v>
                </c:pt>
                <c:pt idx="105">
                  <c:v>56.822222222222223</c:v>
                </c:pt>
                <c:pt idx="106">
                  <c:v>44.466666666666669</c:v>
                </c:pt>
                <c:pt idx="107">
                  <c:v>40.452777777777776</c:v>
                </c:pt>
                <c:pt idx="108">
                  <c:v>35.833333333333336</c:v>
                </c:pt>
                <c:pt idx="109">
                  <c:v>47.516666666666666</c:v>
                </c:pt>
                <c:pt idx="110">
                  <c:v>37.794444444444444</c:v>
                </c:pt>
                <c:pt idx="111">
                  <c:v>40.019444444444446</c:v>
                </c:pt>
                <c:pt idx="112">
                  <c:v>37.891666666666666</c:v>
                </c:pt>
                <c:pt idx="113">
                  <c:v>35.87222222222222</c:v>
                </c:pt>
                <c:pt idx="114">
                  <c:v>49.475000000000001</c:v>
                </c:pt>
                <c:pt idx="115">
                  <c:v>45.822222222222223</c:v>
                </c:pt>
                <c:pt idx="116">
                  <c:v>19.894444444444446</c:v>
                </c:pt>
                <c:pt idx="117">
                  <c:v>54.69166666666667</c:v>
                </c:pt>
                <c:pt idx="118">
                  <c:v>45.475000000000001</c:v>
                </c:pt>
                <c:pt idx="119">
                  <c:v>27.836111111111112</c:v>
                </c:pt>
                <c:pt idx="120">
                  <c:v>41.924999999999997</c:v>
                </c:pt>
                <c:pt idx="121">
                  <c:v>44.905555555555559</c:v>
                </c:pt>
                <c:pt idx="122">
                  <c:v>56.955555555555556</c:v>
                </c:pt>
                <c:pt idx="123">
                  <c:v>44.841666666666669</c:v>
                </c:pt>
                <c:pt idx="124">
                  <c:v>40.81111111111111</c:v>
                </c:pt>
                <c:pt idx="125">
                  <c:v>30.522222222222222</c:v>
                </c:pt>
                <c:pt idx="126">
                  <c:v>60.919444444444444</c:v>
                </c:pt>
                <c:pt idx="127">
                  <c:v>40.844444444444441</c:v>
                </c:pt>
                <c:pt idx="128">
                  <c:v>37.716666666666669</c:v>
                </c:pt>
                <c:pt idx="129">
                  <c:v>44.655555555555559</c:v>
                </c:pt>
                <c:pt idx="130">
                  <c:v>42.705555555555556</c:v>
                </c:pt>
                <c:pt idx="131">
                  <c:v>46.480555555555554</c:v>
                </c:pt>
                <c:pt idx="132">
                  <c:v>35.977777777777774</c:v>
                </c:pt>
                <c:pt idx="133">
                  <c:v>55.855555555555554</c:v>
                </c:pt>
                <c:pt idx="134">
                  <c:v>59.005555555555553</c:v>
                </c:pt>
                <c:pt idx="135">
                  <c:v>43.513888888888886</c:v>
                </c:pt>
                <c:pt idx="136">
                  <c:v>18.508333333333333</c:v>
                </c:pt>
                <c:pt idx="137">
                  <c:v>31.583333333333332</c:v>
                </c:pt>
                <c:pt idx="138">
                  <c:v>46.980555555555554</c:v>
                </c:pt>
                <c:pt idx="139">
                  <c:v>31.6</c:v>
                </c:pt>
                <c:pt idx="140">
                  <c:v>36.883333333333333</c:v>
                </c:pt>
                <c:pt idx="141">
                  <c:v>32.902777777777779</c:v>
                </c:pt>
                <c:pt idx="142">
                  <c:v>23.572222222222223</c:v>
                </c:pt>
                <c:pt idx="143">
                  <c:v>36.963888888888889</c:v>
                </c:pt>
                <c:pt idx="144">
                  <c:v>51.458333333333336</c:v>
                </c:pt>
                <c:pt idx="145">
                  <c:v>52.794444444444444</c:v>
                </c:pt>
                <c:pt idx="146">
                  <c:v>20.725000000000001</c:v>
                </c:pt>
                <c:pt idx="147">
                  <c:v>42.988888888888887</c:v>
                </c:pt>
                <c:pt idx="148">
                  <c:v>33.605555555555554</c:v>
                </c:pt>
                <c:pt idx="149">
                  <c:v>42.81111111111111</c:v>
                </c:pt>
                <c:pt idx="150">
                  <c:v>58.977777777777774</c:v>
                </c:pt>
                <c:pt idx="151">
                  <c:v>33.75</c:v>
                </c:pt>
                <c:pt idx="152">
                  <c:v>50.552777777777777</c:v>
                </c:pt>
                <c:pt idx="153">
                  <c:v>24.858333333333334</c:v>
                </c:pt>
                <c:pt idx="154">
                  <c:v>43.74722222222222</c:v>
                </c:pt>
                <c:pt idx="155">
                  <c:v>39.866666666666667</c:v>
                </c:pt>
                <c:pt idx="156">
                  <c:v>36.81388888888889</c:v>
                </c:pt>
                <c:pt idx="157">
                  <c:v>46.722222222222221</c:v>
                </c:pt>
                <c:pt idx="158">
                  <c:v>34.661111111111111</c:v>
                </c:pt>
                <c:pt idx="159">
                  <c:v>52.611111111111114</c:v>
                </c:pt>
                <c:pt idx="160">
                  <c:v>40.966666666666669</c:v>
                </c:pt>
                <c:pt idx="161">
                  <c:v>32.56111111111111</c:v>
                </c:pt>
                <c:pt idx="162">
                  <c:v>22.655555555555555</c:v>
                </c:pt>
                <c:pt idx="163">
                  <c:v>20.697222222222223</c:v>
                </c:pt>
                <c:pt idx="164">
                  <c:v>43.847222222222221</c:v>
                </c:pt>
                <c:pt idx="165">
                  <c:v>53.605555555555554</c:v>
                </c:pt>
                <c:pt idx="166">
                  <c:v>47.580555555555556</c:v>
                </c:pt>
                <c:pt idx="167">
                  <c:v>37.55833333333333</c:v>
                </c:pt>
                <c:pt idx="168">
                  <c:v>32.641666666666666</c:v>
                </c:pt>
                <c:pt idx="169">
                  <c:v>22.758333333333333</c:v>
                </c:pt>
                <c:pt idx="170">
                  <c:v>27.605555555555554</c:v>
                </c:pt>
                <c:pt idx="171">
                  <c:v>33.994444444444447</c:v>
                </c:pt>
                <c:pt idx="172">
                  <c:v>34.475000000000001</c:v>
                </c:pt>
                <c:pt idx="173">
                  <c:v>31.602777777777778</c:v>
                </c:pt>
                <c:pt idx="174">
                  <c:v>30.736111111111111</c:v>
                </c:pt>
                <c:pt idx="175">
                  <c:v>30.786111111111111</c:v>
                </c:pt>
                <c:pt idx="176">
                  <c:v>45.819444444444443</c:v>
                </c:pt>
                <c:pt idx="177">
                  <c:v>54.62777777777778</c:v>
                </c:pt>
                <c:pt idx="178">
                  <c:v>31.994444444444444</c:v>
                </c:pt>
                <c:pt idx="179">
                  <c:v>59.87222222222222</c:v>
                </c:pt>
                <c:pt idx="180">
                  <c:v>19.963888888888889</c:v>
                </c:pt>
                <c:pt idx="181">
                  <c:v>50.508333333333333</c:v>
                </c:pt>
                <c:pt idx="182">
                  <c:v>30.927777777777777</c:v>
                </c:pt>
                <c:pt idx="183">
                  <c:v>57.444444444444443</c:v>
                </c:pt>
                <c:pt idx="184">
                  <c:v>52.9</c:v>
                </c:pt>
                <c:pt idx="185">
                  <c:v>61.858333333333334</c:v>
                </c:pt>
                <c:pt idx="186">
                  <c:v>30.663888888888888</c:v>
                </c:pt>
                <c:pt idx="187">
                  <c:v>49.830555555555556</c:v>
                </c:pt>
                <c:pt idx="188">
                  <c:v>60.552777777777777</c:v>
                </c:pt>
                <c:pt idx="189">
                  <c:v>19.497222222222224</c:v>
                </c:pt>
                <c:pt idx="190">
                  <c:v>48.008333333333333</c:v>
                </c:pt>
                <c:pt idx="191">
                  <c:v>55.638888888888886</c:v>
                </c:pt>
                <c:pt idx="192">
                  <c:v>30.977777777777778</c:v>
                </c:pt>
                <c:pt idx="193">
                  <c:v>18.452777777777779</c:v>
                </c:pt>
                <c:pt idx="194">
                  <c:v>19.758333333333333</c:v>
                </c:pt>
                <c:pt idx="195">
                  <c:v>29.444444444444443</c:v>
                </c:pt>
                <c:pt idx="196">
                  <c:v>23.68611111111111</c:v>
                </c:pt>
                <c:pt idx="197">
                  <c:v>48.505555555555553</c:v>
                </c:pt>
                <c:pt idx="198">
                  <c:v>18.772222222222222</c:v>
                </c:pt>
                <c:pt idx="199">
                  <c:v>25.988888888888887</c:v>
                </c:pt>
                <c:pt idx="200">
                  <c:v>43.594444444444441</c:v>
                </c:pt>
                <c:pt idx="201">
                  <c:v>26.8</c:v>
                </c:pt>
                <c:pt idx="202">
                  <c:v>59.87777777777778</c:v>
                </c:pt>
                <c:pt idx="203">
                  <c:v>23.761111111111113</c:v>
                </c:pt>
                <c:pt idx="204">
                  <c:v>41.544444444444444</c:v>
                </c:pt>
                <c:pt idx="205">
                  <c:v>30.972222222222221</c:v>
                </c:pt>
                <c:pt idx="206">
                  <c:v>46.677777777777777</c:v>
                </c:pt>
                <c:pt idx="207">
                  <c:v>48.897222222222226</c:v>
                </c:pt>
                <c:pt idx="208">
                  <c:v>44.469444444444441</c:v>
                </c:pt>
                <c:pt idx="209">
                  <c:v>22.475000000000001</c:v>
                </c:pt>
                <c:pt idx="210">
                  <c:v>22.552777777777777</c:v>
                </c:pt>
                <c:pt idx="211">
                  <c:v>51.827777777777776</c:v>
                </c:pt>
                <c:pt idx="212">
                  <c:v>58.774999999999999</c:v>
                </c:pt>
                <c:pt idx="213">
                  <c:v>49.613888888888887</c:v>
                </c:pt>
                <c:pt idx="214">
                  <c:v>30.736111111111111</c:v>
                </c:pt>
                <c:pt idx="215">
                  <c:v>49.477777777777774</c:v>
                </c:pt>
                <c:pt idx="216">
                  <c:v>34.549999999999997</c:v>
                </c:pt>
                <c:pt idx="217">
                  <c:v>51.711111111111109</c:v>
                </c:pt>
                <c:pt idx="218">
                  <c:v>34.719444444444441</c:v>
                </c:pt>
                <c:pt idx="219">
                  <c:v>25.913888888888888</c:v>
                </c:pt>
                <c:pt idx="220">
                  <c:v>55.43888888888889</c:v>
                </c:pt>
                <c:pt idx="221">
                  <c:v>24.461111111111112</c:v>
                </c:pt>
                <c:pt idx="222">
                  <c:v>45.94166666666667</c:v>
                </c:pt>
                <c:pt idx="223">
                  <c:v>47.774999999999999</c:v>
                </c:pt>
                <c:pt idx="224">
                  <c:v>40.924999999999997</c:v>
                </c:pt>
                <c:pt idx="225">
                  <c:v>25.794444444444444</c:v>
                </c:pt>
                <c:pt idx="226">
                  <c:v>24.794444444444444</c:v>
                </c:pt>
                <c:pt idx="227">
                  <c:v>55.669444444444444</c:v>
                </c:pt>
                <c:pt idx="228">
                  <c:v>39.858333333333334</c:v>
                </c:pt>
                <c:pt idx="229">
                  <c:v>27.641666666666666</c:v>
                </c:pt>
                <c:pt idx="230">
                  <c:v>19.725000000000001</c:v>
                </c:pt>
                <c:pt idx="231">
                  <c:v>27.447222222222223</c:v>
                </c:pt>
                <c:pt idx="232">
                  <c:v>19.930555555555557</c:v>
                </c:pt>
                <c:pt idx="233">
                  <c:v>28.919444444444444</c:v>
                </c:pt>
                <c:pt idx="234">
                  <c:v>18.663888888888888</c:v>
                </c:pt>
                <c:pt idx="235">
                  <c:v>46.536111111111111</c:v>
                </c:pt>
                <c:pt idx="236">
                  <c:v>24.955555555555556</c:v>
                </c:pt>
                <c:pt idx="237">
                  <c:v>32.705555555555556</c:v>
                </c:pt>
                <c:pt idx="238">
                  <c:v>19.675000000000001</c:v>
                </c:pt>
                <c:pt idx="239">
                  <c:v>38.68611111111111</c:v>
                </c:pt>
                <c:pt idx="240">
                  <c:v>39.68333333333333</c:v>
                </c:pt>
                <c:pt idx="241">
                  <c:v>36.658333333333331</c:v>
                </c:pt>
                <c:pt idx="242">
                  <c:v>27.605555555555554</c:v>
                </c:pt>
                <c:pt idx="243">
                  <c:v>24.991666666666667</c:v>
                </c:pt>
                <c:pt idx="244">
                  <c:v>60.924999999999997</c:v>
                </c:pt>
                <c:pt idx="245">
                  <c:v>47.880555555555553</c:v>
                </c:pt>
                <c:pt idx="246">
                  <c:v>51.786111111111111</c:v>
                </c:pt>
                <c:pt idx="247">
                  <c:v>23.588888888888889</c:v>
                </c:pt>
                <c:pt idx="248">
                  <c:v>20.45</c:v>
                </c:pt>
                <c:pt idx="249">
                  <c:v>50.866666666666667</c:v>
                </c:pt>
                <c:pt idx="250">
                  <c:v>28.702777777777779</c:v>
                </c:pt>
                <c:pt idx="251">
                  <c:v>22.447222222222223</c:v>
                </c:pt>
                <c:pt idx="252">
                  <c:v>25.830555555555556</c:v>
                </c:pt>
                <c:pt idx="253">
                  <c:v>22.616666666666667</c:v>
                </c:pt>
                <c:pt idx="254">
                  <c:v>60.491666666666667</c:v>
                </c:pt>
                <c:pt idx="255">
                  <c:v>19.738888888888887</c:v>
                </c:pt>
                <c:pt idx="256">
                  <c:v>18.602777777777778</c:v>
                </c:pt>
                <c:pt idx="257">
                  <c:v>29.527777777777779</c:v>
                </c:pt>
                <c:pt idx="258">
                  <c:v>19.747222222222224</c:v>
                </c:pt>
                <c:pt idx="259">
                  <c:v>38.87777777777778</c:v>
                </c:pt>
                <c:pt idx="260">
                  <c:v>20.786111111111111</c:v>
                </c:pt>
                <c:pt idx="261">
                  <c:v>52.972222222222221</c:v>
                </c:pt>
                <c:pt idx="262">
                  <c:v>37.50277777777778</c:v>
                </c:pt>
                <c:pt idx="263">
                  <c:v>50.758333333333333</c:v>
                </c:pt>
                <c:pt idx="264">
                  <c:v>19.527777777777779</c:v>
                </c:pt>
                <c:pt idx="265">
                  <c:v>32.655555555555559</c:v>
                </c:pt>
                <c:pt idx="266">
                  <c:v>37.897222222222226</c:v>
                </c:pt>
                <c:pt idx="267">
                  <c:v>53.605555555555554</c:v>
                </c:pt>
                <c:pt idx="268">
                  <c:v>60.93611111111111</c:v>
                </c:pt>
                <c:pt idx="269">
                  <c:v>28.861111111111111</c:v>
                </c:pt>
                <c:pt idx="270">
                  <c:v>55.911111111111111</c:v>
                </c:pt>
                <c:pt idx="271">
                  <c:v>27.916666666666668</c:v>
                </c:pt>
                <c:pt idx="272">
                  <c:v>51.788888888888891</c:v>
                </c:pt>
                <c:pt idx="273">
                  <c:v>41.55833333333333</c:v>
                </c:pt>
                <c:pt idx="274">
                  <c:v>27.511111111111113</c:v>
                </c:pt>
                <c:pt idx="275">
                  <c:v>42.488888888888887</c:v>
                </c:pt>
                <c:pt idx="276">
                  <c:v>50.586111111111109</c:v>
                </c:pt>
                <c:pt idx="277">
                  <c:v>48.505555555555553</c:v>
                </c:pt>
                <c:pt idx="278">
                  <c:v>32.913888888888891</c:v>
                </c:pt>
                <c:pt idx="279">
                  <c:v>32.68888888888889</c:v>
                </c:pt>
                <c:pt idx="280">
                  <c:v>54.602777777777774</c:v>
                </c:pt>
                <c:pt idx="281">
                  <c:v>32.902777777777779</c:v>
                </c:pt>
                <c:pt idx="282">
                  <c:v>19.666666666666668</c:v>
                </c:pt>
                <c:pt idx="283">
                  <c:v>46.719444444444441</c:v>
                </c:pt>
                <c:pt idx="284">
                  <c:v>41.697222222222223</c:v>
                </c:pt>
                <c:pt idx="285">
                  <c:v>46.830555555555556</c:v>
                </c:pt>
                <c:pt idx="286">
                  <c:v>50.636111111111113</c:v>
                </c:pt>
                <c:pt idx="287">
                  <c:v>36.516666666666666</c:v>
                </c:pt>
                <c:pt idx="288">
                  <c:v>47.475000000000001</c:v>
                </c:pt>
                <c:pt idx="289">
                  <c:v>28.75</c:v>
                </c:pt>
                <c:pt idx="290">
                  <c:v>53.741666666666667</c:v>
                </c:pt>
                <c:pt idx="291">
                  <c:v>44.577777777777776</c:v>
                </c:pt>
                <c:pt idx="292">
                  <c:v>29.736111111111111</c:v>
                </c:pt>
                <c:pt idx="293">
                  <c:v>50.713888888888889</c:v>
                </c:pt>
                <c:pt idx="294">
                  <c:v>47.702777777777776</c:v>
                </c:pt>
                <c:pt idx="295">
                  <c:v>38.744444444444447</c:v>
                </c:pt>
                <c:pt idx="296">
                  <c:v>45.65</c:v>
                </c:pt>
                <c:pt idx="297">
                  <c:v>62.486111111111114</c:v>
                </c:pt>
                <c:pt idx="298">
                  <c:v>47.608333333333334</c:v>
                </c:pt>
                <c:pt idx="299">
                  <c:v>48.666666666666664</c:v>
                </c:pt>
                <c:pt idx="300">
                  <c:v>27.697222222222223</c:v>
                </c:pt>
                <c:pt idx="301">
                  <c:v>54.913888888888891</c:v>
                </c:pt>
                <c:pt idx="302">
                  <c:v>22.877777777777776</c:v>
                </c:pt>
                <c:pt idx="303">
                  <c:v>18.580555555555556</c:v>
                </c:pt>
                <c:pt idx="304">
                  <c:v>61.74722222222222</c:v>
                </c:pt>
                <c:pt idx="305">
                  <c:v>34.758333333333333</c:v>
                </c:pt>
                <c:pt idx="306">
                  <c:v>39.463888888888889</c:v>
                </c:pt>
                <c:pt idx="307">
                  <c:v>23.713888888888889</c:v>
                </c:pt>
                <c:pt idx="308">
                  <c:v>52.575000000000003</c:v>
                </c:pt>
                <c:pt idx="309">
                  <c:v>36.827777777777776</c:v>
                </c:pt>
                <c:pt idx="310">
                  <c:v>39.763888888888886</c:v>
                </c:pt>
                <c:pt idx="311">
                  <c:v>24.611111111111111</c:v>
                </c:pt>
                <c:pt idx="312">
                  <c:v>46.763888888888886</c:v>
                </c:pt>
                <c:pt idx="313">
                  <c:v>53.855555555555554</c:v>
                </c:pt>
                <c:pt idx="314">
                  <c:v>19.019444444444446</c:v>
                </c:pt>
                <c:pt idx="315">
                  <c:v>50.87222222222222</c:v>
                </c:pt>
                <c:pt idx="316">
                  <c:v>60.730555555555554</c:v>
                </c:pt>
                <c:pt idx="317">
                  <c:v>59.736111111111114</c:v>
                </c:pt>
                <c:pt idx="318">
                  <c:v>64.825000000000003</c:v>
                </c:pt>
                <c:pt idx="319">
                  <c:v>51.452777777777776</c:v>
                </c:pt>
                <c:pt idx="320">
                  <c:v>43.766666666666666</c:v>
                </c:pt>
                <c:pt idx="321">
                  <c:v>55.977777777777774</c:v>
                </c:pt>
                <c:pt idx="322">
                  <c:v>41.844444444444441</c:v>
                </c:pt>
                <c:pt idx="323">
                  <c:v>31.675000000000001</c:v>
                </c:pt>
                <c:pt idx="324">
                  <c:v>46.988888888888887</c:v>
                </c:pt>
                <c:pt idx="325">
                  <c:v>34.43888888888889</c:v>
                </c:pt>
                <c:pt idx="326">
                  <c:v>47.802777777777777</c:v>
                </c:pt>
                <c:pt idx="327">
                  <c:v>33.43888888888889</c:v>
                </c:pt>
                <c:pt idx="328">
                  <c:v>40.608333333333334</c:v>
                </c:pt>
                <c:pt idx="329">
                  <c:v>41.819444444444443</c:v>
                </c:pt>
                <c:pt idx="330">
                  <c:v>24.966666666666665</c:v>
                </c:pt>
                <c:pt idx="331">
                  <c:v>49.791666666666664</c:v>
                </c:pt>
                <c:pt idx="332">
                  <c:v>29.863888888888887</c:v>
                </c:pt>
                <c:pt idx="333">
                  <c:v>47.597222222222221</c:v>
                </c:pt>
                <c:pt idx="334">
                  <c:v>63.633333333333333</c:v>
                </c:pt>
                <c:pt idx="335">
                  <c:v>35.894444444444446</c:v>
                </c:pt>
                <c:pt idx="336">
                  <c:v>37.586111111111109</c:v>
                </c:pt>
                <c:pt idx="337">
                  <c:v>65.00833333333334</c:v>
                </c:pt>
                <c:pt idx="338">
                  <c:v>44.880555555555553</c:v>
                </c:pt>
                <c:pt idx="339">
                  <c:v>53.913888888888891</c:v>
                </c:pt>
                <c:pt idx="340">
                  <c:v>46.583333333333336</c:v>
                </c:pt>
                <c:pt idx="341">
                  <c:v>61.455555555555556</c:v>
                </c:pt>
                <c:pt idx="342">
                  <c:v>44.524999999999999</c:v>
                </c:pt>
                <c:pt idx="343">
                  <c:v>42.9</c:v>
                </c:pt>
                <c:pt idx="344">
                  <c:v>30.919444444444444</c:v>
                </c:pt>
                <c:pt idx="345">
                  <c:v>19.769444444444446</c:v>
                </c:pt>
                <c:pt idx="346">
                  <c:v>63.508333333333333</c:v>
                </c:pt>
                <c:pt idx="347">
                  <c:v>60.869444444444447</c:v>
                </c:pt>
                <c:pt idx="348">
                  <c:v>61.847222222222221</c:v>
                </c:pt>
                <c:pt idx="349">
                  <c:v>32.508333333333333</c:v>
                </c:pt>
                <c:pt idx="350">
                  <c:v>37.697222222222223</c:v>
                </c:pt>
                <c:pt idx="351">
                  <c:v>40.491666666666667</c:v>
                </c:pt>
                <c:pt idx="352">
                  <c:v>48.727777777777774</c:v>
                </c:pt>
                <c:pt idx="353">
                  <c:v>45.516666666666666</c:v>
                </c:pt>
                <c:pt idx="354">
                  <c:v>32.455555555555556</c:v>
                </c:pt>
                <c:pt idx="355">
                  <c:v>59.536111111111111</c:v>
                </c:pt>
                <c:pt idx="356">
                  <c:v>23.755555555555556</c:v>
                </c:pt>
                <c:pt idx="357">
                  <c:v>62.544444444444444</c:v>
                </c:pt>
                <c:pt idx="358">
                  <c:v>37.524999999999999</c:v>
                </c:pt>
                <c:pt idx="359">
                  <c:v>23.463888888888889</c:v>
                </c:pt>
                <c:pt idx="360">
                  <c:v>61.861111111111114</c:v>
                </c:pt>
                <c:pt idx="361">
                  <c:v>32.011111111111113</c:v>
                </c:pt>
                <c:pt idx="362">
                  <c:v>33.547222222222224</c:v>
                </c:pt>
                <c:pt idx="363">
                  <c:v>37.511111111111113</c:v>
                </c:pt>
                <c:pt idx="364">
                  <c:v>62.922222222222224</c:v>
                </c:pt>
                <c:pt idx="365">
                  <c:v>20.505555555555556</c:v>
                </c:pt>
                <c:pt idx="366">
                  <c:v>30.930555555555557</c:v>
                </c:pt>
                <c:pt idx="367">
                  <c:v>25.669444444444444</c:v>
                </c:pt>
                <c:pt idx="368">
                  <c:v>25.747222222222224</c:v>
                </c:pt>
                <c:pt idx="369">
                  <c:v>30.991666666666667</c:v>
                </c:pt>
                <c:pt idx="370">
                  <c:v>37.588888888888889</c:v>
                </c:pt>
                <c:pt idx="371">
                  <c:v>38.87777777777778</c:v>
                </c:pt>
                <c:pt idx="372">
                  <c:v>57.636111111111113</c:v>
                </c:pt>
                <c:pt idx="373">
                  <c:v>41.680555555555557</c:v>
                </c:pt>
                <c:pt idx="374">
                  <c:v>37.508333333333333</c:v>
                </c:pt>
                <c:pt idx="375">
                  <c:v>34.730555555555554</c:v>
                </c:pt>
                <c:pt idx="376">
                  <c:v>53.644444444444446</c:v>
                </c:pt>
                <c:pt idx="377">
                  <c:v>55.005555555555553</c:v>
                </c:pt>
                <c:pt idx="378">
                  <c:v>23.516666666666666</c:v>
                </c:pt>
                <c:pt idx="379">
                  <c:v>57.463888888888889</c:v>
                </c:pt>
                <c:pt idx="380">
                  <c:v>52.68333333333333</c:v>
                </c:pt>
                <c:pt idx="381">
                  <c:v>32.486111111111114</c:v>
                </c:pt>
                <c:pt idx="382">
                  <c:v>28.933333333333334</c:v>
                </c:pt>
                <c:pt idx="383">
                  <c:v>64.938888888888883</c:v>
                </c:pt>
                <c:pt idx="384">
                  <c:v>62.913888888888891</c:v>
                </c:pt>
                <c:pt idx="385">
                  <c:v>22.580555555555556</c:v>
                </c:pt>
                <c:pt idx="386">
                  <c:v>20.975000000000001</c:v>
                </c:pt>
                <c:pt idx="387">
                  <c:v>64.452777777777783</c:v>
                </c:pt>
                <c:pt idx="388">
                  <c:v>31.794444444444444</c:v>
                </c:pt>
                <c:pt idx="389">
                  <c:v>34.87777777777778</c:v>
                </c:pt>
                <c:pt idx="390">
                  <c:v>18.758333333333333</c:v>
                </c:pt>
                <c:pt idx="391">
                  <c:v>52.780555555555559</c:v>
                </c:pt>
                <c:pt idx="392">
                  <c:v>48.713888888888889</c:v>
                </c:pt>
                <c:pt idx="393">
                  <c:v>18.508333333333333</c:v>
                </c:pt>
                <c:pt idx="394">
                  <c:v>48.011111111111113</c:v>
                </c:pt>
                <c:pt idx="395">
                  <c:v>49.919444444444444</c:v>
                </c:pt>
                <c:pt idx="396">
                  <c:v>20.658333333333335</c:v>
                </c:pt>
                <c:pt idx="397">
                  <c:v>56.913888888888891</c:v>
                </c:pt>
                <c:pt idx="398">
                  <c:v>22.45</c:v>
                </c:pt>
                <c:pt idx="399">
                  <c:v>22.008333333333333</c:v>
                </c:pt>
                <c:pt idx="400">
                  <c:v>52.513888888888886</c:v>
                </c:pt>
                <c:pt idx="401">
                  <c:v>59.797222222222224</c:v>
                </c:pt>
                <c:pt idx="402">
                  <c:v>50.891666666666666</c:v>
                </c:pt>
                <c:pt idx="403">
                  <c:v>21.85</c:v>
                </c:pt>
                <c:pt idx="404">
                  <c:v>54.491666666666667</c:v>
                </c:pt>
                <c:pt idx="405">
                  <c:v>54.794444444444444</c:v>
                </c:pt>
                <c:pt idx="406">
                  <c:v>50.7</c:v>
                </c:pt>
                <c:pt idx="407">
                  <c:v>47.483333333333334</c:v>
                </c:pt>
                <c:pt idx="408">
                  <c:v>24.538888888888888</c:v>
                </c:pt>
                <c:pt idx="409">
                  <c:v>24.983333333333334</c:v>
                </c:pt>
                <c:pt idx="410">
                  <c:v>27.511111111111113</c:v>
                </c:pt>
                <c:pt idx="411">
                  <c:v>47.56666666666667</c:v>
                </c:pt>
                <c:pt idx="412">
                  <c:v>35.983333333333334</c:v>
                </c:pt>
                <c:pt idx="413">
                  <c:v>53.875</c:v>
                </c:pt>
                <c:pt idx="414">
                  <c:v>52.533333333333331</c:v>
                </c:pt>
                <c:pt idx="415">
                  <c:v>27.994444444444444</c:v>
                </c:pt>
                <c:pt idx="416">
                  <c:v>28.747222222222224</c:v>
                </c:pt>
                <c:pt idx="417">
                  <c:v>30.658333333333335</c:v>
                </c:pt>
                <c:pt idx="418">
                  <c:v>26.777777777777779</c:v>
                </c:pt>
                <c:pt idx="419">
                  <c:v>52.988888888888887</c:v>
                </c:pt>
                <c:pt idx="420">
                  <c:v>46.655555555555559</c:v>
                </c:pt>
                <c:pt idx="421">
                  <c:v>47.986111111111114</c:v>
                </c:pt>
                <c:pt idx="422">
                  <c:v>50.733333333333334</c:v>
                </c:pt>
                <c:pt idx="423">
                  <c:v>61.630555555555553</c:v>
                </c:pt>
                <c:pt idx="424">
                  <c:v>54.922222222222224</c:v>
                </c:pt>
                <c:pt idx="425">
                  <c:v>52.522222222222226</c:v>
                </c:pt>
                <c:pt idx="426">
                  <c:v>23.669444444444444</c:v>
                </c:pt>
                <c:pt idx="427">
                  <c:v>18.847222222222221</c:v>
                </c:pt>
                <c:pt idx="428">
                  <c:v>58.477777777777774</c:v>
                </c:pt>
                <c:pt idx="429">
                  <c:v>48.744444444444447</c:v>
                </c:pt>
                <c:pt idx="430">
                  <c:v>49.986111111111114</c:v>
                </c:pt>
                <c:pt idx="431">
                  <c:v>19.43888888888889</c:v>
                </c:pt>
                <c:pt idx="432">
                  <c:v>51.911111111111111</c:v>
                </c:pt>
                <c:pt idx="433">
                  <c:v>52.833333333333336</c:v>
                </c:pt>
                <c:pt idx="434">
                  <c:v>49.947222222222223</c:v>
                </c:pt>
                <c:pt idx="435">
                  <c:v>49.016666666666666</c:v>
                </c:pt>
                <c:pt idx="436">
                  <c:v>39.783333333333331</c:v>
                </c:pt>
                <c:pt idx="437">
                  <c:v>47.569444444444443</c:v>
                </c:pt>
                <c:pt idx="438">
                  <c:v>49.62777777777778</c:v>
                </c:pt>
                <c:pt idx="439">
                  <c:v>28.680555555555557</c:v>
                </c:pt>
                <c:pt idx="440">
                  <c:v>53.56666666666667</c:v>
                </c:pt>
                <c:pt idx="441">
                  <c:v>25.836111111111112</c:v>
                </c:pt>
                <c:pt idx="442">
                  <c:v>19.483333333333334</c:v>
                </c:pt>
                <c:pt idx="443">
                  <c:v>47.74722222222222</c:v>
                </c:pt>
                <c:pt idx="444">
                  <c:v>52.580555555555556</c:v>
                </c:pt>
                <c:pt idx="445">
                  <c:v>19.869444444444444</c:v>
                </c:pt>
                <c:pt idx="446">
                  <c:v>43.56666666666667</c:v>
                </c:pt>
                <c:pt idx="447">
                  <c:v>39.463888888888889</c:v>
                </c:pt>
                <c:pt idx="448">
                  <c:v>56.805555555555557</c:v>
                </c:pt>
                <c:pt idx="449">
                  <c:v>23.783333333333335</c:v>
                </c:pt>
                <c:pt idx="450">
                  <c:v>40.447222222222223</c:v>
                </c:pt>
                <c:pt idx="451">
                  <c:v>51.977777777777774</c:v>
                </c:pt>
                <c:pt idx="452">
                  <c:v>57.788888888888891</c:v>
                </c:pt>
                <c:pt idx="453">
                  <c:v>42.738888888888887</c:v>
                </c:pt>
                <c:pt idx="454">
                  <c:v>21.777777777777779</c:v>
                </c:pt>
                <c:pt idx="455">
                  <c:v>33.65</c:v>
                </c:pt>
                <c:pt idx="456">
                  <c:v>47.469444444444441</c:v>
                </c:pt>
                <c:pt idx="457">
                  <c:v>19.694444444444443</c:v>
                </c:pt>
                <c:pt idx="458">
                  <c:v>43.80833333333333</c:v>
                </c:pt>
                <c:pt idx="459">
                  <c:v>59.780555555555559</c:v>
                </c:pt>
                <c:pt idx="460">
                  <c:v>43.694444444444443</c:v>
                </c:pt>
                <c:pt idx="461">
                  <c:v>43.716666666666669</c:v>
                </c:pt>
                <c:pt idx="462">
                  <c:v>46.888888888888886</c:v>
                </c:pt>
                <c:pt idx="463">
                  <c:v>60.56111111111111</c:v>
                </c:pt>
                <c:pt idx="464">
                  <c:v>39.452777777777776</c:v>
                </c:pt>
                <c:pt idx="465">
                  <c:v>23.988888888888887</c:v>
                </c:pt>
                <c:pt idx="466">
                  <c:v>32.547222222222224</c:v>
                </c:pt>
                <c:pt idx="467">
                  <c:v>42.761111111111113</c:v>
                </c:pt>
                <c:pt idx="468">
                  <c:v>18.844444444444445</c:v>
                </c:pt>
                <c:pt idx="469">
                  <c:v>42.494444444444447</c:v>
                </c:pt>
                <c:pt idx="470">
                  <c:v>48.763888888888886</c:v>
                </c:pt>
                <c:pt idx="471">
                  <c:v>48.65</c:v>
                </c:pt>
                <c:pt idx="472">
                  <c:v>53.783333333333331</c:v>
                </c:pt>
                <c:pt idx="473">
                  <c:v>45.541666666666664</c:v>
                </c:pt>
                <c:pt idx="474">
                  <c:v>39.93333333333333</c:v>
                </c:pt>
                <c:pt idx="475">
                  <c:v>58.552777777777777</c:v>
                </c:pt>
                <c:pt idx="476">
                  <c:v>47.5</c:v>
                </c:pt>
                <c:pt idx="477">
                  <c:v>55.75</c:v>
                </c:pt>
                <c:pt idx="478">
                  <c:v>36.844444444444441</c:v>
                </c:pt>
                <c:pt idx="479">
                  <c:v>30.733333333333334</c:v>
                </c:pt>
                <c:pt idx="480">
                  <c:v>57.852777777777774</c:v>
                </c:pt>
                <c:pt idx="481">
                  <c:v>55.475000000000001</c:v>
                </c:pt>
                <c:pt idx="482">
                  <c:v>56.913888888888891</c:v>
                </c:pt>
                <c:pt idx="483">
                  <c:v>53.652777777777779</c:v>
                </c:pt>
                <c:pt idx="484">
                  <c:v>60.638888888888886</c:v>
                </c:pt>
                <c:pt idx="485">
                  <c:v>37.905555555555559</c:v>
                </c:pt>
                <c:pt idx="486">
                  <c:v>60.93333333333333</c:v>
                </c:pt>
                <c:pt idx="487">
                  <c:v>37.725000000000001</c:v>
                </c:pt>
                <c:pt idx="488">
                  <c:v>29.752777777777776</c:v>
                </c:pt>
                <c:pt idx="489">
                  <c:v>56.794444444444444</c:v>
                </c:pt>
                <c:pt idx="490">
                  <c:v>35.641666666666666</c:v>
                </c:pt>
                <c:pt idx="491">
                  <c:v>29</c:v>
                </c:pt>
                <c:pt idx="492">
                  <c:v>20.913888888888888</c:v>
                </c:pt>
                <c:pt idx="493">
                  <c:v>39.672222222222224</c:v>
                </c:pt>
                <c:pt idx="494">
                  <c:v>34.869444444444447</c:v>
                </c:pt>
                <c:pt idx="495">
                  <c:v>56.827777777777776</c:v>
                </c:pt>
                <c:pt idx="496">
                  <c:v>42.663888888888891</c:v>
                </c:pt>
                <c:pt idx="497">
                  <c:v>25.638888888888889</c:v>
                </c:pt>
                <c:pt idx="498">
                  <c:v>43.605555555555554</c:v>
                </c:pt>
                <c:pt idx="499">
                  <c:v>50.983333333333334</c:v>
                </c:pt>
                <c:pt idx="500">
                  <c:v>32.833333333333336</c:v>
                </c:pt>
                <c:pt idx="501">
                  <c:v>28.780555555555555</c:v>
                </c:pt>
                <c:pt idx="502">
                  <c:v>44.705555555555556</c:v>
                </c:pt>
                <c:pt idx="503">
                  <c:v>59.9</c:v>
                </c:pt>
                <c:pt idx="504">
                  <c:v>37.725000000000001</c:v>
                </c:pt>
                <c:pt idx="505">
                  <c:v>30.802777777777777</c:v>
                </c:pt>
                <c:pt idx="506">
                  <c:v>42.583333333333336</c:v>
                </c:pt>
                <c:pt idx="507">
                  <c:v>35.522222222222226</c:v>
                </c:pt>
                <c:pt idx="508">
                  <c:v>40.480555555555554</c:v>
                </c:pt>
                <c:pt idx="509">
                  <c:v>29.755555555555556</c:v>
                </c:pt>
                <c:pt idx="510">
                  <c:v>35.93888888888889</c:v>
                </c:pt>
                <c:pt idx="511">
                  <c:v>31.788888888888888</c:v>
                </c:pt>
                <c:pt idx="512">
                  <c:v>56.56388888888889</c:v>
                </c:pt>
                <c:pt idx="513">
                  <c:v>55.858333333333334</c:v>
                </c:pt>
                <c:pt idx="514">
                  <c:v>37.444444444444443</c:v>
                </c:pt>
                <c:pt idx="515">
                  <c:v>31.727777777777778</c:v>
                </c:pt>
                <c:pt idx="516">
                  <c:v>43.93333333333333</c:v>
                </c:pt>
                <c:pt idx="517">
                  <c:v>29.694444444444443</c:v>
                </c:pt>
                <c:pt idx="518">
                  <c:v>34.008333333333333</c:v>
                </c:pt>
                <c:pt idx="519">
                  <c:v>39.469444444444441</c:v>
                </c:pt>
                <c:pt idx="520">
                  <c:v>34.62222222222222</c:v>
                </c:pt>
                <c:pt idx="521">
                  <c:v>30.522222222222222</c:v>
                </c:pt>
                <c:pt idx="522">
                  <c:v>24.838888888888889</c:v>
                </c:pt>
                <c:pt idx="523">
                  <c:v>59.633333333333333</c:v>
                </c:pt>
                <c:pt idx="524">
                  <c:v>53.847222222222221</c:v>
                </c:pt>
                <c:pt idx="525">
                  <c:v>27.697222222222223</c:v>
                </c:pt>
                <c:pt idx="526">
                  <c:v>59.505555555555553</c:v>
                </c:pt>
                <c:pt idx="527">
                  <c:v>19.872222222222224</c:v>
                </c:pt>
                <c:pt idx="528">
                  <c:v>60.472222222222221</c:v>
                </c:pt>
                <c:pt idx="529">
                  <c:v>43.647222222222226</c:v>
                </c:pt>
                <c:pt idx="530">
                  <c:v>27.527777777777779</c:v>
                </c:pt>
                <c:pt idx="531">
                  <c:v>43.552777777777777</c:v>
                </c:pt>
                <c:pt idx="532">
                  <c:v>30.447222222222223</c:v>
                </c:pt>
                <c:pt idx="533">
                  <c:v>55.772222222222226</c:v>
                </c:pt>
                <c:pt idx="534">
                  <c:v>52.641666666666666</c:v>
                </c:pt>
                <c:pt idx="535">
                  <c:v>24.708333333333332</c:v>
                </c:pt>
                <c:pt idx="536">
                  <c:v>36.822222222222223</c:v>
                </c:pt>
                <c:pt idx="537">
                  <c:v>58.7</c:v>
                </c:pt>
                <c:pt idx="538">
                  <c:v>23.480555555555554</c:v>
                </c:pt>
                <c:pt idx="539">
                  <c:v>27.927777777777777</c:v>
                </c:pt>
                <c:pt idx="540">
                  <c:v>30.452777777777779</c:v>
                </c:pt>
                <c:pt idx="541">
                  <c:v>27.847222222222221</c:v>
                </c:pt>
                <c:pt idx="542">
                  <c:v>18.744444444444444</c:v>
                </c:pt>
                <c:pt idx="543">
                  <c:v>25.980555555555554</c:v>
                </c:pt>
                <c:pt idx="544">
                  <c:v>59.927777777777777</c:v>
                </c:pt>
                <c:pt idx="545">
                  <c:v>29.905555555555555</c:v>
                </c:pt>
                <c:pt idx="546">
                  <c:v>23.622222222222224</c:v>
                </c:pt>
                <c:pt idx="547">
                  <c:v>57.641666666666666</c:v>
                </c:pt>
                <c:pt idx="548">
                  <c:v>47.947222222222223</c:v>
                </c:pt>
                <c:pt idx="549">
                  <c:v>21.694444444444443</c:v>
                </c:pt>
                <c:pt idx="550">
                  <c:v>45.641666666666666</c:v>
                </c:pt>
                <c:pt idx="551">
                  <c:v>33.511111111111113</c:v>
                </c:pt>
                <c:pt idx="552">
                  <c:v>43.572222222222223</c:v>
                </c:pt>
                <c:pt idx="553">
                  <c:v>25.783333333333335</c:v>
                </c:pt>
                <c:pt idx="554">
                  <c:v>46.488888888888887</c:v>
                </c:pt>
                <c:pt idx="555">
                  <c:v>59.5</c:v>
                </c:pt>
                <c:pt idx="556">
                  <c:v>43.661111111111111</c:v>
                </c:pt>
                <c:pt idx="557">
                  <c:v>56.963888888888889</c:v>
                </c:pt>
                <c:pt idx="558">
                  <c:v>19.899999999999999</c:v>
                </c:pt>
                <c:pt idx="559">
                  <c:v>28.93611111111111</c:v>
                </c:pt>
                <c:pt idx="560">
                  <c:v>32.619444444444447</c:v>
                </c:pt>
                <c:pt idx="561">
                  <c:v>52.866666666666667</c:v>
                </c:pt>
                <c:pt idx="562">
                  <c:v>20.786111111111111</c:v>
                </c:pt>
                <c:pt idx="563">
                  <c:v>59.56111111111111</c:v>
                </c:pt>
                <c:pt idx="564">
                  <c:v>54.905555555555559</c:v>
                </c:pt>
                <c:pt idx="565">
                  <c:v>57.977777777777774</c:v>
                </c:pt>
                <c:pt idx="566">
                  <c:v>32.44166666666667</c:v>
                </c:pt>
                <c:pt idx="567">
                  <c:v>52</c:v>
                </c:pt>
                <c:pt idx="568">
                  <c:v>19.600000000000001</c:v>
                </c:pt>
                <c:pt idx="569">
                  <c:v>30.638888888888889</c:v>
                </c:pt>
                <c:pt idx="570">
                  <c:v>19.602777777777778</c:v>
                </c:pt>
                <c:pt idx="571">
                  <c:v>59.905555555555559</c:v>
                </c:pt>
                <c:pt idx="572">
                  <c:v>47.786111111111111</c:v>
                </c:pt>
                <c:pt idx="573">
                  <c:v>40.62777777777778</c:v>
                </c:pt>
                <c:pt idx="574">
                  <c:v>18.805555555555557</c:v>
                </c:pt>
                <c:pt idx="575">
                  <c:v>59.00277777777778</c:v>
                </c:pt>
                <c:pt idx="576">
                  <c:v>57.727777777777774</c:v>
                </c:pt>
                <c:pt idx="577">
                  <c:v>25.013888888888889</c:v>
                </c:pt>
                <c:pt idx="578">
                  <c:v>20.944444444444443</c:v>
                </c:pt>
                <c:pt idx="579">
                  <c:v>19.45</c:v>
                </c:pt>
                <c:pt idx="580">
                  <c:v>26.994444444444444</c:v>
                </c:pt>
                <c:pt idx="581">
                  <c:v>51.794444444444444</c:v>
                </c:pt>
                <c:pt idx="582">
                  <c:v>42.894444444444446</c:v>
                </c:pt>
                <c:pt idx="583">
                  <c:v>45.786111111111111</c:v>
                </c:pt>
                <c:pt idx="584">
                  <c:v>54.630555555555553</c:v>
                </c:pt>
                <c:pt idx="585">
                  <c:v>19.744444444444444</c:v>
                </c:pt>
                <c:pt idx="586">
                  <c:v>48.833333333333336</c:v>
                </c:pt>
                <c:pt idx="587">
                  <c:v>27.636111111111113</c:v>
                </c:pt>
                <c:pt idx="588">
                  <c:v>60.858333333333334</c:v>
                </c:pt>
                <c:pt idx="589">
                  <c:v>33.708333333333336</c:v>
                </c:pt>
                <c:pt idx="590">
                  <c:v>48.777777777777779</c:v>
                </c:pt>
                <c:pt idx="591">
                  <c:v>29.591666666666665</c:v>
                </c:pt>
                <c:pt idx="592">
                  <c:v>45.702777777777776</c:v>
                </c:pt>
                <c:pt idx="593">
                  <c:v>47.87222222222222</c:v>
                </c:pt>
                <c:pt idx="594">
                  <c:v>52.911111111111111</c:v>
                </c:pt>
                <c:pt idx="595">
                  <c:v>59.952777777777776</c:v>
                </c:pt>
                <c:pt idx="596">
                  <c:v>21.952777777777779</c:v>
                </c:pt>
                <c:pt idx="597">
                  <c:v>27.458333333333332</c:v>
                </c:pt>
                <c:pt idx="598">
                  <c:v>64.661111111111111</c:v>
                </c:pt>
                <c:pt idx="599">
                  <c:v>19.466666666666665</c:v>
                </c:pt>
                <c:pt idx="600">
                  <c:v>27.694444444444443</c:v>
                </c:pt>
                <c:pt idx="601">
                  <c:v>57.508333333333333</c:v>
                </c:pt>
                <c:pt idx="602">
                  <c:v>53.833333333333336</c:v>
                </c:pt>
                <c:pt idx="603">
                  <c:v>19.788888888888888</c:v>
                </c:pt>
                <c:pt idx="604">
                  <c:v>50.855555555555554</c:v>
                </c:pt>
                <c:pt idx="605">
                  <c:v>20.75</c:v>
                </c:pt>
                <c:pt idx="606">
                  <c:v>34.797222222222224</c:v>
                </c:pt>
                <c:pt idx="607">
                  <c:v>34.838888888888889</c:v>
                </c:pt>
                <c:pt idx="608">
                  <c:v>48.741666666666667</c:v>
                </c:pt>
                <c:pt idx="609">
                  <c:v>40.922222222222224</c:v>
                </c:pt>
                <c:pt idx="610">
                  <c:v>29.488888888888887</c:v>
                </c:pt>
                <c:pt idx="611">
                  <c:v>35.672222222222224</c:v>
                </c:pt>
                <c:pt idx="612">
                  <c:v>29.833333333333332</c:v>
                </c:pt>
                <c:pt idx="613">
                  <c:v>37.780555555555559</c:v>
                </c:pt>
                <c:pt idx="614">
                  <c:v>64.963888888888889</c:v>
                </c:pt>
                <c:pt idx="615">
                  <c:v>64.62777777777778</c:v>
                </c:pt>
                <c:pt idx="616">
                  <c:v>44.727777777777774</c:v>
                </c:pt>
                <c:pt idx="617">
                  <c:v>34.508333333333333</c:v>
                </c:pt>
                <c:pt idx="618">
                  <c:v>42.719444444444441</c:v>
                </c:pt>
                <c:pt idx="619">
                  <c:v>40.87222222222222</c:v>
                </c:pt>
                <c:pt idx="620">
                  <c:v>42.655555555555559</c:v>
                </c:pt>
                <c:pt idx="621">
                  <c:v>60.452777777777776</c:v>
                </c:pt>
                <c:pt idx="622">
                  <c:v>40.575000000000003</c:v>
                </c:pt>
                <c:pt idx="623">
                  <c:v>38.950000000000003</c:v>
                </c:pt>
                <c:pt idx="624">
                  <c:v>25.663888888888888</c:v>
                </c:pt>
                <c:pt idx="625">
                  <c:v>48.774999999999999</c:v>
                </c:pt>
                <c:pt idx="626">
                  <c:v>46.716666666666669</c:v>
                </c:pt>
                <c:pt idx="627">
                  <c:v>49.95</c:v>
                </c:pt>
                <c:pt idx="628">
                  <c:v>34.461111111111109</c:v>
                </c:pt>
                <c:pt idx="629">
                  <c:v>63.005555555555553</c:v>
                </c:pt>
                <c:pt idx="630">
                  <c:v>57.611111111111114</c:v>
                </c:pt>
                <c:pt idx="631">
                  <c:v>48.855555555555554</c:v>
                </c:pt>
                <c:pt idx="632">
                  <c:v>63.68333333333333</c:v>
                </c:pt>
                <c:pt idx="633">
                  <c:v>48.944444444444443</c:v>
                </c:pt>
                <c:pt idx="634">
                  <c:v>18.891666666666666</c:v>
                </c:pt>
                <c:pt idx="635">
                  <c:v>46.883333333333333</c:v>
                </c:pt>
                <c:pt idx="636">
                  <c:v>32.619444444444447</c:v>
                </c:pt>
                <c:pt idx="637">
                  <c:v>58.761111111111113</c:v>
                </c:pt>
                <c:pt idx="638">
                  <c:v>60.755555555555553</c:v>
                </c:pt>
                <c:pt idx="639">
                  <c:v>54.888888888888886</c:v>
                </c:pt>
                <c:pt idx="640">
                  <c:v>34.475000000000001</c:v>
                </c:pt>
                <c:pt idx="641">
                  <c:v>21.9</c:v>
                </c:pt>
                <c:pt idx="642">
                  <c:v>59.486111111111114</c:v>
                </c:pt>
                <c:pt idx="643">
                  <c:v>53.727777777777774</c:v>
                </c:pt>
                <c:pt idx="644">
                  <c:v>62.869444444444447</c:v>
                </c:pt>
                <c:pt idx="645">
                  <c:v>44.541666666666664</c:v>
                </c:pt>
                <c:pt idx="646">
                  <c:v>60.975000000000001</c:v>
                </c:pt>
                <c:pt idx="647">
                  <c:v>63.513888888888886</c:v>
                </c:pt>
                <c:pt idx="648">
                  <c:v>64.011111111111106</c:v>
                </c:pt>
                <c:pt idx="649">
                  <c:v>60.619444444444447</c:v>
                </c:pt>
                <c:pt idx="650">
                  <c:v>51.536111111111111</c:v>
                </c:pt>
                <c:pt idx="651">
                  <c:v>44.758333333333333</c:v>
                </c:pt>
                <c:pt idx="652">
                  <c:v>50.586111111111109</c:v>
                </c:pt>
                <c:pt idx="653">
                  <c:v>47.616666666666667</c:v>
                </c:pt>
                <c:pt idx="654">
                  <c:v>54.988888888888887</c:v>
                </c:pt>
                <c:pt idx="655">
                  <c:v>51.81388888888889</c:v>
                </c:pt>
                <c:pt idx="656">
                  <c:v>52.741666666666667</c:v>
                </c:pt>
                <c:pt idx="657">
                  <c:v>43.536111111111111</c:v>
                </c:pt>
                <c:pt idx="658">
                  <c:v>62.833333333333336</c:v>
                </c:pt>
                <c:pt idx="659">
                  <c:v>27.85</c:v>
                </c:pt>
                <c:pt idx="660">
                  <c:v>64.858333333333334</c:v>
                </c:pt>
                <c:pt idx="661">
                  <c:v>60.524999999999999</c:v>
                </c:pt>
                <c:pt idx="662">
                  <c:v>54.583333333333336</c:v>
                </c:pt>
                <c:pt idx="663">
                  <c:v>41.927777777777777</c:v>
                </c:pt>
                <c:pt idx="664">
                  <c:v>64.641666666666666</c:v>
                </c:pt>
                <c:pt idx="665">
                  <c:v>52.575000000000003</c:v>
                </c:pt>
                <c:pt idx="666">
                  <c:v>42.008333333333333</c:v>
                </c:pt>
                <c:pt idx="667">
                  <c:v>43.638888888888886</c:v>
                </c:pt>
                <c:pt idx="668">
                  <c:v>47.494444444444447</c:v>
                </c:pt>
                <c:pt idx="669">
                  <c:v>57.863888888888887</c:v>
                </c:pt>
                <c:pt idx="670">
                  <c:v>60.858333333333334</c:v>
                </c:pt>
                <c:pt idx="671">
                  <c:v>20.705555555555556</c:v>
                </c:pt>
                <c:pt idx="672">
                  <c:v>40.761111111111113</c:v>
                </c:pt>
                <c:pt idx="673">
                  <c:v>64.875</c:v>
                </c:pt>
                <c:pt idx="674">
                  <c:v>53.633333333333333</c:v>
                </c:pt>
                <c:pt idx="675">
                  <c:v>41.569444444444443</c:v>
                </c:pt>
                <c:pt idx="676">
                  <c:v>55.769444444444446</c:v>
                </c:pt>
                <c:pt idx="677">
                  <c:v>31.797222222222221</c:v>
                </c:pt>
                <c:pt idx="678">
                  <c:v>57.583333333333336</c:v>
                </c:pt>
                <c:pt idx="679">
                  <c:v>55.888888888888886</c:v>
                </c:pt>
                <c:pt idx="680">
                  <c:v>59.65</c:v>
                </c:pt>
                <c:pt idx="681">
                  <c:v>60.513888888888886</c:v>
                </c:pt>
                <c:pt idx="682">
                  <c:v>24.738888888888887</c:v>
                </c:pt>
                <c:pt idx="683">
                  <c:v>33.9</c:v>
                </c:pt>
                <c:pt idx="684">
                  <c:v>33.87777777777778</c:v>
                </c:pt>
                <c:pt idx="685">
                  <c:v>43.633333333333333</c:v>
                </c:pt>
                <c:pt idx="686">
                  <c:v>63.55</c:v>
                </c:pt>
                <c:pt idx="687">
                  <c:v>46.530555555555559</c:v>
                </c:pt>
                <c:pt idx="688">
                  <c:v>26.577777777777779</c:v>
                </c:pt>
                <c:pt idx="689">
                  <c:v>63.847222222222221</c:v>
                </c:pt>
                <c:pt idx="690">
                  <c:v>63.94166666666667</c:v>
                </c:pt>
                <c:pt idx="691">
                  <c:v>55.594444444444441</c:v>
                </c:pt>
                <c:pt idx="692">
                  <c:v>55.81388888888889</c:v>
                </c:pt>
                <c:pt idx="693">
                  <c:v>23.827777777777779</c:v>
                </c:pt>
                <c:pt idx="694">
                  <c:v>64.716666666666669</c:v>
                </c:pt>
                <c:pt idx="695">
                  <c:v>64.858333333333334</c:v>
                </c:pt>
                <c:pt idx="696">
                  <c:v>64.733333333333334</c:v>
                </c:pt>
                <c:pt idx="697">
                  <c:v>57.961111111111109</c:v>
                </c:pt>
                <c:pt idx="698">
                  <c:v>59.894444444444446</c:v>
                </c:pt>
                <c:pt idx="699">
                  <c:v>34.56111111111111</c:v>
                </c:pt>
                <c:pt idx="700">
                  <c:v>55.661111111111111</c:v>
                </c:pt>
                <c:pt idx="701">
                  <c:v>63.455555555555556</c:v>
                </c:pt>
                <c:pt idx="702">
                  <c:v>53.7</c:v>
                </c:pt>
                <c:pt idx="703">
                  <c:v>64.911111111111111</c:v>
                </c:pt>
                <c:pt idx="704">
                  <c:v>64.647222222222226</c:v>
                </c:pt>
                <c:pt idx="705">
                  <c:v>54.480555555555554</c:v>
                </c:pt>
                <c:pt idx="706">
                  <c:v>18.755555555555556</c:v>
                </c:pt>
                <c:pt idx="707">
                  <c:v>50.902777777777779</c:v>
                </c:pt>
                <c:pt idx="708">
                  <c:v>48.45</c:v>
                </c:pt>
                <c:pt idx="709">
                  <c:v>63.583333333333336</c:v>
                </c:pt>
                <c:pt idx="710">
                  <c:v>63.661111111111111</c:v>
                </c:pt>
                <c:pt idx="711">
                  <c:v>61.702777777777776</c:v>
                </c:pt>
                <c:pt idx="712">
                  <c:v>64.713888888888889</c:v>
                </c:pt>
                <c:pt idx="713">
                  <c:v>39.55833333333333</c:v>
                </c:pt>
                <c:pt idx="714">
                  <c:v>54.452777777777776</c:v>
                </c:pt>
                <c:pt idx="715">
                  <c:v>38.919444444444444</c:v>
                </c:pt>
                <c:pt idx="716">
                  <c:v>18.922222222222221</c:v>
                </c:pt>
                <c:pt idx="717">
                  <c:v>61.983333333333334</c:v>
                </c:pt>
                <c:pt idx="718">
                  <c:v>46.7</c:v>
                </c:pt>
                <c:pt idx="719">
                  <c:v>31.738888888888887</c:v>
                </c:pt>
                <c:pt idx="720">
                  <c:v>62.583333333333336</c:v>
                </c:pt>
                <c:pt idx="721">
                  <c:v>59.916666666666664</c:v>
                </c:pt>
                <c:pt idx="722">
                  <c:v>59.922222222222224</c:v>
                </c:pt>
                <c:pt idx="723">
                  <c:v>59.458333333333336</c:v>
                </c:pt>
                <c:pt idx="724">
                  <c:v>63.755555555555553</c:v>
                </c:pt>
                <c:pt idx="725">
                  <c:v>32.902777777777779</c:v>
                </c:pt>
                <c:pt idx="726">
                  <c:v>63.774999999999999</c:v>
                </c:pt>
                <c:pt idx="727">
                  <c:v>62.972222222222221</c:v>
                </c:pt>
                <c:pt idx="728">
                  <c:v>60.863888888888887</c:v>
                </c:pt>
                <c:pt idx="729">
                  <c:v>63.919444444444444</c:v>
                </c:pt>
                <c:pt idx="730">
                  <c:v>63.44166666666667</c:v>
                </c:pt>
                <c:pt idx="731">
                  <c:v>37.702777777777776</c:v>
                </c:pt>
                <c:pt idx="732">
                  <c:v>63.674999999999997</c:v>
                </c:pt>
                <c:pt idx="733">
                  <c:v>44.469444444444441</c:v>
                </c:pt>
                <c:pt idx="734">
                  <c:v>62.880555555555553</c:v>
                </c:pt>
                <c:pt idx="735">
                  <c:v>20.002777777777776</c:v>
                </c:pt>
                <c:pt idx="736">
                  <c:v>64.49444444444444</c:v>
                </c:pt>
                <c:pt idx="737">
                  <c:v>64.536111111111111</c:v>
                </c:pt>
                <c:pt idx="738">
                  <c:v>36.5</c:v>
                </c:pt>
                <c:pt idx="739">
                  <c:v>56.577777777777776</c:v>
                </c:pt>
                <c:pt idx="740">
                  <c:v>63.838888888888889</c:v>
                </c:pt>
                <c:pt idx="741">
                  <c:v>18.894444444444446</c:v>
                </c:pt>
                <c:pt idx="742">
                  <c:v>53.625</c:v>
                </c:pt>
                <c:pt idx="743">
                  <c:v>37.774999999999999</c:v>
                </c:pt>
                <c:pt idx="744">
                  <c:v>41.85</c:v>
                </c:pt>
                <c:pt idx="745">
                  <c:v>36.538888888888891</c:v>
                </c:pt>
                <c:pt idx="746">
                  <c:v>37.733333333333334</c:v>
                </c:pt>
                <c:pt idx="747">
                  <c:v>59.844444444444441</c:v>
                </c:pt>
                <c:pt idx="748">
                  <c:v>38.883333333333333</c:v>
                </c:pt>
                <c:pt idx="749">
                  <c:v>61.455555555555556</c:v>
                </c:pt>
                <c:pt idx="750">
                  <c:v>53.866666666666667</c:v>
                </c:pt>
                <c:pt idx="751">
                  <c:v>61.555555555555557</c:v>
                </c:pt>
                <c:pt idx="752">
                  <c:v>58.744444444444447</c:v>
                </c:pt>
                <c:pt idx="753">
                  <c:v>30.816666666666666</c:v>
                </c:pt>
                <c:pt idx="754">
                  <c:v>54.897222222222226</c:v>
                </c:pt>
                <c:pt idx="755">
                  <c:v>62.908333333333331</c:v>
                </c:pt>
                <c:pt idx="756">
                  <c:v>59.65</c:v>
                </c:pt>
                <c:pt idx="757">
                  <c:v>32.772222222222226</c:v>
                </c:pt>
                <c:pt idx="758">
                  <c:v>47.836111111111109</c:v>
                </c:pt>
                <c:pt idx="759">
                  <c:v>62.87222222222222</c:v>
                </c:pt>
                <c:pt idx="760">
                  <c:v>62.861111111111114</c:v>
                </c:pt>
                <c:pt idx="761">
                  <c:v>37.802777777777777</c:v>
                </c:pt>
                <c:pt idx="762">
                  <c:v>62.477777777777774</c:v>
                </c:pt>
                <c:pt idx="763">
                  <c:v>62.908333333333331</c:v>
                </c:pt>
                <c:pt idx="764">
                  <c:v>62.819444444444443</c:v>
                </c:pt>
                <c:pt idx="765">
                  <c:v>47.94166666666667</c:v>
                </c:pt>
                <c:pt idx="766">
                  <c:v>56.56666666666667</c:v>
                </c:pt>
                <c:pt idx="767">
                  <c:v>61.597222222222221</c:v>
                </c:pt>
                <c:pt idx="768">
                  <c:v>28.975000000000001</c:v>
                </c:pt>
                <c:pt idx="769">
                  <c:v>61.87777777777778</c:v>
                </c:pt>
                <c:pt idx="770">
                  <c:v>30.469444444444445</c:v>
                </c:pt>
                <c:pt idx="771">
                  <c:v>63.466666666666669</c:v>
                </c:pt>
                <c:pt idx="772">
                  <c:v>63.536111111111111</c:v>
                </c:pt>
                <c:pt idx="773">
                  <c:v>63.49722222222222</c:v>
                </c:pt>
                <c:pt idx="774">
                  <c:v>39.005555555555553</c:v>
                </c:pt>
                <c:pt idx="775">
                  <c:v>43.68888888888889</c:v>
                </c:pt>
                <c:pt idx="776">
                  <c:v>58.705555555555556</c:v>
                </c:pt>
                <c:pt idx="777">
                  <c:v>32.68333333333333</c:v>
                </c:pt>
                <c:pt idx="778">
                  <c:v>62.575000000000003</c:v>
                </c:pt>
                <c:pt idx="779">
                  <c:v>46.791666666666664</c:v>
                </c:pt>
                <c:pt idx="780">
                  <c:v>28.93611111111111</c:v>
                </c:pt>
                <c:pt idx="781">
                  <c:v>60.658333333333331</c:v>
                </c:pt>
                <c:pt idx="782">
                  <c:v>60.538888888888891</c:v>
                </c:pt>
                <c:pt idx="783">
                  <c:v>57.569444444444443</c:v>
                </c:pt>
                <c:pt idx="784">
                  <c:v>60.50277777777778</c:v>
                </c:pt>
                <c:pt idx="785">
                  <c:v>40.647222222222226</c:v>
                </c:pt>
                <c:pt idx="786">
                  <c:v>60.841666666666669</c:v>
                </c:pt>
                <c:pt idx="787">
                  <c:v>61.505555555555553</c:v>
                </c:pt>
                <c:pt idx="788">
                  <c:v>61.505555555555553</c:v>
                </c:pt>
                <c:pt idx="789">
                  <c:v>61.75277777777778</c:v>
                </c:pt>
                <c:pt idx="790">
                  <c:v>23.81111111111111</c:v>
                </c:pt>
                <c:pt idx="791">
                  <c:v>59.733333333333334</c:v>
                </c:pt>
                <c:pt idx="792">
                  <c:v>30.822222222222223</c:v>
                </c:pt>
                <c:pt idx="793">
                  <c:v>60.85</c:v>
                </c:pt>
                <c:pt idx="794">
                  <c:v>51.605555555555554</c:v>
                </c:pt>
                <c:pt idx="795">
                  <c:v>44.891666666666666</c:v>
                </c:pt>
                <c:pt idx="796">
                  <c:v>61.588888888888889</c:v>
                </c:pt>
                <c:pt idx="797">
                  <c:v>37.616666666666667</c:v>
                </c:pt>
                <c:pt idx="798">
                  <c:v>55.838888888888889</c:v>
                </c:pt>
                <c:pt idx="799">
                  <c:v>53.708333333333336</c:v>
                </c:pt>
                <c:pt idx="800">
                  <c:v>61.580555555555556</c:v>
                </c:pt>
                <c:pt idx="801">
                  <c:v>57.594444444444441</c:v>
                </c:pt>
                <c:pt idx="802">
                  <c:v>58.708333333333336</c:v>
                </c:pt>
                <c:pt idx="803">
                  <c:v>60.883333333333333</c:v>
                </c:pt>
                <c:pt idx="804">
                  <c:v>50.697222222222223</c:v>
                </c:pt>
                <c:pt idx="805">
                  <c:v>53.486111111111114</c:v>
                </c:pt>
                <c:pt idx="806">
                  <c:v>60.955555555555556</c:v>
                </c:pt>
                <c:pt idx="807">
                  <c:v>41.605555555555554</c:v>
                </c:pt>
                <c:pt idx="808">
                  <c:v>43.530555555555559</c:v>
                </c:pt>
                <c:pt idx="809">
                  <c:v>62.527777777777779</c:v>
                </c:pt>
                <c:pt idx="810">
                  <c:v>62.708333333333336</c:v>
                </c:pt>
                <c:pt idx="811">
                  <c:v>62.961111111111109</c:v>
                </c:pt>
                <c:pt idx="812">
                  <c:v>62.594444444444441</c:v>
                </c:pt>
                <c:pt idx="813">
                  <c:v>61.8</c:v>
                </c:pt>
                <c:pt idx="814">
                  <c:v>56.461111111111109</c:v>
                </c:pt>
                <c:pt idx="815">
                  <c:v>59.81666666666667</c:v>
                </c:pt>
                <c:pt idx="816">
                  <c:v>59.769444444444446</c:v>
                </c:pt>
                <c:pt idx="817">
                  <c:v>59.81111111111111</c:v>
                </c:pt>
                <c:pt idx="818">
                  <c:v>18.913888888888888</c:v>
                </c:pt>
                <c:pt idx="819">
                  <c:v>38.838888888888889</c:v>
                </c:pt>
                <c:pt idx="820">
                  <c:v>59.697222222222223</c:v>
                </c:pt>
                <c:pt idx="821">
                  <c:v>49.711111111111109</c:v>
                </c:pt>
                <c:pt idx="822">
                  <c:v>29.697222222222223</c:v>
                </c:pt>
                <c:pt idx="823">
                  <c:v>18.580555555555556</c:v>
                </c:pt>
                <c:pt idx="824">
                  <c:v>55.702777777777776</c:v>
                </c:pt>
                <c:pt idx="825">
                  <c:v>59.883333333333333</c:v>
                </c:pt>
                <c:pt idx="826">
                  <c:v>44.87222222222222</c:v>
                </c:pt>
                <c:pt idx="827">
                  <c:v>39.608333333333334</c:v>
                </c:pt>
                <c:pt idx="828">
                  <c:v>59.508333333333333</c:v>
                </c:pt>
                <c:pt idx="829">
                  <c:v>50.669444444444444</c:v>
                </c:pt>
                <c:pt idx="830">
                  <c:v>47.702777777777776</c:v>
                </c:pt>
                <c:pt idx="831">
                  <c:v>60.68611111111111</c:v>
                </c:pt>
                <c:pt idx="832">
                  <c:v>60.766666666666666</c:v>
                </c:pt>
                <c:pt idx="833">
                  <c:v>34.891666666666666</c:v>
                </c:pt>
                <c:pt idx="834">
                  <c:v>52.916666666666664</c:v>
                </c:pt>
                <c:pt idx="835">
                  <c:v>58.527777777777779</c:v>
                </c:pt>
                <c:pt idx="836">
                  <c:v>30.919444444444444</c:v>
                </c:pt>
                <c:pt idx="837">
                  <c:v>48.705555555555556</c:v>
                </c:pt>
                <c:pt idx="838">
                  <c:v>60.780555555555559</c:v>
                </c:pt>
                <c:pt idx="839">
                  <c:v>57.733333333333334</c:v>
                </c:pt>
                <c:pt idx="840">
                  <c:v>60.908333333333331</c:v>
                </c:pt>
                <c:pt idx="841">
                  <c:v>56.475000000000001</c:v>
                </c:pt>
                <c:pt idx="842">
                  <c:v>50.758333333333333</c:v>
                </c:pt>
                <c:pt idx="843">
                  <c:v>60.87777777777778</c:v>
                </c:pt>
                <c:pt idx="844">
                  <c:v>60.544444444444444</c:v>
                </c:pt>
                <c:pt idx="845">
                  <c:v>57.677777777777777</c:v>
                </c:pt>
                <c:pt idx="846">
                  <c:v>52.444444444444443</c:v>
                </c:pt>
                <c:pt idx="847">
                  <c:v>59.802777777777777</c:v>
                </c:pt>
                <c:pt idx="848">
                  <c:v>24.555555555555557</c:v>
                </c:pt>
                <c:pt idx="849">
                  <c:v>34.825000000000003</c:v>
                </c:pt>
                <c:pt idx="850">
                  <c:v>52.972222222222221</c:v>
                </c:pt>
                <c:pt idx="851">
                  <c:v>53.533333333333331</c:v>
                </c:pt>
                <c:pt idx="852">
                  <c:v>61.527777777777779</c:v>
                </c:pt>
                <c:pt idx="853">
                  <c:v>61.527777777777779</c:v>
                </c:pt>
                <c:pt idx="854">
                  <c:v>60.644444444444446</c:v>
                </c:pt>
                <c:pt idx="855">
                  <c:v>56.905555555555559</c:v>
                </c:pt>
                <c:pt idx="856">
                  <c:v>54.513888888888886</c:v>
                </c:pt>
                <c:pt idx="857">
                  <c:v>55.769444444444446</c:v>
                </c:pt>
                <c:pt idx="858">
                  <c:v>54.572222222222223</c:v>
                </c:pt>
                <c:pt idx="859">
                  <c:v>54.533333333333331</c:v>
                </c:pt>
                <c:pt idx="860">
                  <c:v>27.830555555555556</c:v>
                </c:pt>
                <c:pt idx="861">
                  <c:v>58.844444444444441</c:v>
                </c:pt>
                <c:pt idx="862">
                  <c:v>43.9</c:v>
                </c:pt>
                <c:pt idx="863">
                  <c:v>50.797222222222224</c:v>
                </c:pt>
                <c:pt idx="864">
                  <c:v>33.44166666666667</c:v>
                </c:pt>
                <c:pt idx="865">
                  <c:v>60.7</c:v>
                </c:pt>
                <c:pt idx="866">
                  <c:v>56.44166666666667</c:v>
                </c:pt>
                <c:pt idx="867">
                  <c:v>59.711111111111109</c:v>
                </c:pt>
                <c:pt idx="868">
                  <c:v>59.85</c:v>
                </c:pt>
                <c:pt idx="869">
                  <c:v>59.774999999999999</c:v>
                </c:pt>
                <c:pt idx="870">
                  <c:v>59.611111111111114</c:v>
                </c:pt>
                <c:pt idx="871">
                  <c:v>32.608333333333334</c:v>
                </c:pt>
                <c:pt idx="872">
                  <c:v>56.56111111111111</c:v>
                </c:pt>
                <c:pt idx="873">
                  <c:v>55.777777777777779</c:v>
                </c:pt>
                <c:pt idx="874">
                  <c:v>55.43888888888889</c:v>
                </c:pt>
                <c:pt idx="875">
                  <c:v>56.505555555555553</c:v>
                </c:pt>
                <c:pt idx="876">
                  <c:v>36.819444444444443</c:v>
                </c:pt>
                <c:pt idx="877">
                  <c:v>33.541666666666664</c:v>
                </c:pt>
                <c:pt idx="878">
                  <c:v>48.958333333333336</c:v>
                </c:pt>
                <c:pt idx="879">
                  <c:v>59.891666666666666</c:v>
                </c:pt>
                <c:pt idx="880">
                  <c:v>56.858333333333334</c:v>
                </c:pt>
                <c:pt idx="881">
                  <c:v>58.647222222222226</c:v>
                </c:pt>
                <c:pt idx="882">
                  <c:v>59.886111111111113</c:v>
                </c:pt>
                <c:pt idx="883">
                  <c:v>58.955555555555556</c:v>
                </c:pt>
                <c:pt idx="884">
                  <c:v>58.93333333333333</c:v>
                </c:pt>
                <c:pt idx="885">
                  <c:v>58.883333333333333</c:v>
                </c:pt>
                <c:pt idx="886">
                  <c:v>45.81666666666667</c:v>
                </c:pt>
                <c:pt idx="887">
                  <c:v>31.774999999999999</c:v>
                </c:pt>
                <c:pt idx="888">
                  <c:v>35.674999999999997</c:v>
                </c:pt>
                <c:pt idx="889">
                  <c:v>60.730555555555554</c:v>
                </c:pt>
                <c:pt idx="890">
                  <c:v>60.594444444444441</c:v>
                </c:pt>
                <c:pt idx="891">
                  <c:v>48.727777777777774</c:v>
                </c:pt>
                <c:pt idx="892">
                  <c:v>31.588888888888889</c:v>
                </c:pt>
                <c:pt idx="893">
                  <c:v>60.011111111111113</c:v>
                </c:pt>
                <c:pt idx="894">
                  <c:v>59.883333333333333</c:v>
                </c:pt>
                <c:pt idx="895">
                  <c:v>54.619444444444447</c:v>
                </c:pt>
                <c:pt idx="896">
                  <c:v>54.49722222222222</c:v>
                </c:pt>
                <c:pt idx="897">
                  <c:v>54.963888888888889</c:v>
                </c:pt>
                <c:pt idx="898">
                  <c:v>38.766666666666666</c:v>
                </c:pt>
                <c:pt idx="899">
                  <c:v>36.75277777777778</c:v>
                </c:pt>
                <c:pt idx="900">
                  <c:v>56.538888888888891</c:v>
                </c:pt>
                <c:pt idx="901">
                  <c:v>43.644444444444446</c:v>
                </c:pt>
                <c:pt idx="902">
                  <c:v>57.608333333333334</c:v>
                </c:pt>
                <c:pt idx="903">
                  <c:v>57.99722222222222</c:v>
                </c:pt>
                <c:pt idx="904">
                  <c:v>40.641666666666666</c:v>
                </c:pt>
                <c:pt idx="905">
                  <c:v>29.488888888888887</c:v>
                </c:pt>
                <c:pt idx="906">
                  <c:v>39.927777777777777</c:v>
                </c:pt>
                <c:pt idx="907">
                  <c:v>55.461111111111109</c:v>
                </c:pt>
                <c:pt idx="908">
                  <c:v>58.69166666666667</c:v>
                </c:pt>
                <c:pt idx="909">
                  <c:v>57.602777777777774</c:v>
                </c:pt>
                <c:pt idx="910">
                  <c:v>58.452777777777776</c:v>
                </c:pt>
                <c:pt idx="911">
                  <c:v>31.636111111111113</c:v>
                </c:pt>
                <c:pt idx="912">
                  <c:v>58.85</c:v>
                </c:pt>
                <c:pt idx="913">
                  <c:v>58.466666666666669</c:v>
                </c:pt>
                <c:pt idx="914">
                  <c:v>58.552777777777777</c:v>
                </c:pt>
                <c:pt idx="915">
                  <c:v>19.016666666666666</c:v>
                </c:pt>
                <c:pt idx="916">
                  <c:v>55.608333333333334</c:v>
                </c:pt>
                <c:pt idx="917">
                  <c:v>55.9</c:v>
                </c:pt>
                <c:pt idx="918">
                  <c:v>55.788888888888891</c:v>
                </c:pt>
                <c:pt idx="919">
                  <c:v>48.919444444444444</c:v>
                </c:pt>
                <c:pt idx="920">
                  <c:v>58.69166666666667</c:v>
                </c:pt>
                <c:pt idx="921">
                  <c:v>58.947222222222223</c:v>
                </c:pt>
                <c:pt idx="922">
                  <c:v>57.577777777777776</c:v>
                </c:pt>
                <c:pt idx="923">
                  <c:v>58.908333333333331</c:v>
                </c:pt>
                <c:pt idx="924">
                  <c:v>57.702777777777776</c:v>
                </c:pt>
                <c:pt idx="925">
                  <c:v>58.741666666666667</c:v>
                </c:pt>
                <c:pt idx="926">
                  <c:v>58.947222222222223</c:v>
                </c:pt>
                <c:pt idx="927">
                  <c:v>57.680555555555557</c:v>
                </c:pt>
                <c:pt idx="928">
                  <c:v>40.549999999999997</c:v>
                </c:pt>
                <c:pt idx="929">
                  <c:v>56.869444444444447</c:v>
                </c:pt>
                <c:pt idx="930">
                  <c:v>43.588888888888889</c:v>
                </c:pt>
                <c:pt idx="931">
                  <c:v>58.516666666666666</c:v>
                </c:pt>
                <c:pt idx="932">
                  <c:v>59.99722222222222</c:v>
                </c:pt>
                <c:pt idx="933">
                  <c:v>53.572222222222223</c:v>
                </c:pt>
                <c:pt idx="934">
                  <c:v>34.758333333333333</c:v>
                </c:pt>
                <c:pt idx="935">
                  <c:v>58.580555555555556</c:v>
                </c:pt>
                <c:pt idx="936">
                  <c:v>38.533333333333331</c:v>
                </c:pt>
                <c:pt idx="937">
                  <c:v>53.655555555555559</c:v>
                </c:pt>
                <c:pt idx="938">
                  <c:v>40.630555555555553</c:v>
                </c:pt>
                <c:pt idx="939">
                  <c:v>52.519444444444446</c:v>
                </c:pt>
                <c:pt idx="940">
                  <c:v>56.580555555555556</c:v>
                </c:pt>
                <c:pt idx="941">
                  <c:v>56.791666666666664</c:v>
                </c:pt>
                <c:pt idx="942">
                  <c:v>56.922222222222224</c:v>
                </c:pt>
                <c:pt idx="943">
                  <c:v>28.883333333333333</c:v>
                </c:pt>
                <c:pt idx="944">
                  <c:v>56.677777777777777</c:v>
                </c:pt>
                <c:pt idx="945">
                  <c:v>36.891666666666666</c:v>
                </c:pt>
                <c:pt idx="946">
                  <c:v>58.966666666666669</c:v>
                </c:pt>
                <c:pt idx="947">
                  <c:v>57.588888888888889</c:v>
                </c:pt>
                <c:pt idx="948">
                  <c:v>57.452777777777776</c:v>
                </c:pt>
                <c:pt idx="949">
                  <c:v>57.613888888888887</c:v>
                </c:pt>
                <c:pt idx="950">
                  <c:v>49.875</c:v>
                </c:pt>
                <c:pt idx="951">
                  <c:v>51.519444444444446</c:v>
                </c:pt>
                <c:pt idx="952">
                  <c:v>54.56666666666667</c:v>
                </c:pt>
                <c:pt idx="953">
                  <c:v>57.680555555555557</c:v>
                </c:pt>
                <c:pt idx="954">
                  <c:v>52.875</c:v>
                </c:pt>
                <c:pt idx="955">
                  <c:v>34.988888888888887</c:v>
                </c:pt>
                <c:pt idx="956">
                  <c:v>51.469444444444441</c:v>
                </c:pt>
                <c:pt idx="957">
                  <c:v>54.955555555555556</c:v>
                </c:pt>
                <c:pt idx="958">
                  <c:v>33.672222222222224</c:v>
                </c:pt>
                <c:pt idx="959">
                  <c:v>53.825000000000003</c:v>
                </c:pt>
                <c:pt idx="960">
                  <c:v>40.00277777777778</c:v>
                </c:pt>
                <c:pt idx="961">
                  <c:v>52.652777777777779</c:v>
                </c:pt>
                <c:pt idx="962">
                  <c:v>18.744444444444444</c:v>
                </c:pt>
                <c:pt idx="963">
                  <c:v>56.75277777777778</c:v>
                </c:pt>
                <c:pt idx="964">
                  <c:v>57.958333333333336</c:v>
                </c:pt>
                <c:pt idx="965">
                  <c:v>56.983333333333334</c:v>
                </c:pt>
                <c:pt idx="966">
                  <c:v>51.738888888888887</c:v>
                </c:pt>
                <c:pt idx="967">
                  <c:v>42.891666666666666</c:v>
                </c:pt>
                <c:pt idx="968">
                  <c:v>37.99722222222222</c:v>
                </c:pt>
                <c:pt idx="969">
                  <c:v>39.625</c:v>
                </c:pt>
                <c:pt idx="970">
                  <c:v>52.669444444444444</c:v>
                </c:pt>
                <c:pt idx="971">
                  <c:v>52.68333333333333</c:v>
                </c:pt>
                <c:pt idx="972">
                  <c:v>55.469444444444441</c:v>
                </c:pt>
                <c:pt idx="973">
                  <c:v>25.861111111111111</c:v>
                </c:pt>
                <c:pt idx="974">
                  <c:v>58.986111111111114</c:v>
                </c:pt>
                <c:pt idx="975">
                  <c:v>50.505555555555553</c:v>
                </c:pt>
                <c:pt idx="976">
                  <c:v>44.00277777777778</c:v>
                </c:pt>
                <c:pt idx="977">
                  <c:v>58.486111111111114</c:v>
                </c:pt>
                <c:pt idx="978">
                  <c:v>58.930555555555557</c:v>
                </c:pt>
                <c:pt idx="979">
                  <c:v>58.927777777777777</c:v>
                </c:pt>
                <c:pt idx="980">
                  <c:v>57.7</c:v>
                </c:pt>
                <c:pt idx="981">
                  <c:v>57.524999999999999</c:v>
                </c:pt>
                <c:pt idx="982">
                  <c:v>58.905555555555559</c:v>
                </c:pt>
                <c:pt idx="983">
                  <c:v>54.6</c:v>
                </c:pt>
                <c:pt idx="984">
                  <c:v>33.802777777777777</c:v>
                </c:pt>
                <c:pt idx="985">
                  <c:v>20.716666666666665</c:v>
                </c:pt>
                <c:pt idx="986">
                  <c:v>59.908333333333331</c:v>
                </c:pt>
                <c:pt idx="987">
                  <c:v>27.494444444444444</c:v>
                </c:pt>
                <c:pt idx="988">
                  <c:v>59.544444444444444</c:v>
                </c:pt>
                <c:pt idx="989">
                  <c:v>54.672222222222224</c:v>
                </c:pt>
                <c:pt idx="990">
                  <c:v>50.702777777777776</c:v>
                </c:pt>
                <c:pt idx="991">
                  <c:v>34.56666666666667</c:v>
                </c:pt>
                <c:pt idx="992">
                  <c:v>52.961111111111109</c:v>
                </c:pt>
                <c:pt idx="993">
                  <c:v>55.983333333333334</c:v>
                </c:pt>
                <c:pt idx="994">
                  <c:v>18.677777777777777</c:v>
                </c:pt>
                <c:pt idx="995">
                  <c:v>51.45</c:v>
                </c:pt>
                <c:pt idx="996">
                  <c:v>53.658333333333331</c:v>
                </c:pt>
                <c:pt idx="997">
                  <c:v>41.68333333333333</c:v>
                </c:pt>
                <c:pt idx="998">
                  <c:v>53.8</c:v>
                </c:pt>
                <c:pt idx="999">
                  <c:v>33.475000000000001</c:v>
                </c:pt>
                <c:pt idx="1000">
                  <c:v>53.43888888888889</c:v>
                </c:pt>
                <c:pt idx="1001">
                  <c:v>46.944444444444443</c:v>
                </c:pt>
                <c:pt idx="1002">
                  <c:v>52.983333333333334</c:v>
                </c:pt>
                <c:pt idx="1003">
                  <c:v>50.763888888888886</c:v>
                </c:pt>
                <c:pt idx="1004">
                  <c:v>56.838888888888889</c:v>
                </c:pt>
                <c:pt idx="1005">
                  <c:v>53.952777777777776</c:v>
                </c:pt>
                <c:pt idx="1006">
                  <c:v>53.522222222222226</c:v>
                </c:pt>
                <c:pt idx="1007">
                  <c:v>42.8</c:v>
                </c:pt>
                <c:pt idx="1008">
                  <c:v>56.924999999999997</c:v>
                </c:pt>
                <c:pt idx="1009">
                  <c:v>56.74722222222222</c:v>
                </c:pt>
                <c:pt idx="1010">
                  <c:v>50.669444444444444</c:v>
                </c:pt>
                <c:pt idx="1011">
                  <c:v>55.761111111111113</c:v>
                </c:pt>
                <c:pt idx="1012">
                  <c:v>56.55</c:v>
                </c:pt>
                <c:pt idx="1013">
                  <c:v>56.586111111111109</c:v>
                </c:pt>
                <c:pt idx="1014">
                  <c:v>51.580555555555556</c:v>
                </c:pt>
                <c:pt idx="1015">
                  <c:v>22.722222222222221</c:v>
                </c:pt>
                <c:pt idx="1016">
                  <c:v>21.475000000000001</c:v>
                </c:pt>
                <c:pt idx="1017">
                  <c:v>48.772222222222226</c:v>
                </c:pt>
                <c:pt idx="1018">
                  <c:v>33.619444444444447</c:v>
                </c:pt>
                <c:pt idx="1019">
                  <c:v>48.494444444444447</c:v>
                </c:pt>
                <c:pt idx="1020">
                  <c:v>26.880555555555556</c:v>
                </c:pt>
                <c:pt idx="1021">
                  <c:v>31.95</c:v>
                </c:pt>
                <c:pt idx="1022">
                  <c:v>48.480555555555554</c:v>
                </c:pt>
                <c:pt idx="1023">
                  <c:v>54.62222222222222</c:v>
                </c:pt>
                <c:pt idx="1024">
                  <c:v>22.725000000000001</c:v>
                </c:pt>
                <c:pt idx="1025">
                  <c:v>57.472222222222221</c:v>
                </c:pt>
                <c:pt idx="1026">
                  <c:v>49.630555555555553</c:v>
                </c:pt>
                <c:pt idx="1027">
                  <c:v>56.913888888888891</c:v>
                </c:pt>
                <c:pt idx="1028">
                  <c:v>57.969444444444441</c:v>
                </c:pt>
                <c:pt idx="1029">
                  <c:v>53.81666666666667</c:v>
                </c:pt>
                <c:pt idx="1030">
                  <c:v>57.511111111111113</c:v>
                </c:pt>
                <c:pt idx="1031">
                  <c:v>53.577777777777776</c:v>
                </c:pt>
                <c:pt idx="1032">
                  <c:v>54.572222222222223</c:v>
                </c:pt>
                <c:pt idx="1033">
                  <c:v>54.569444444444443</c:v>
                </c:pt>
                <c:pt idx="1034">
                  <c:v>28.755555555555556</c:v>
                </c:pt>
                <c:pt idx="1035">
                  <c:v>51.466666666666669</c:v>
                </c:pt>
                <c:pt idx="1036">
                  <c:v>54.861111111111114</c:v>
                </c:pt>
                <c:pt idx="1037">
                  <c:v>55.68333333333333</c:v>
                </c:pt>
                <c:pt idx="1038">
                  <c:v>52.472222222222221</c:v>
                </c:pt>
                <c:pt idx="1039">
                  <c:v>52.611111111111114</c:v>
                </c:pt>
                <c:pt idx="1040">
                  <c:v>55.625</c:v>
                </c:pt>
                <c:pt idx="1041">
                  <c:v>23.455555555555556</c:v>
                </c:pt>
                <c:pt idx="1042">
                  <c:v>55.575000000000003</c:v>
                </c:pt>
                <c:pt idx="1043">
                  <c:v>33.536111111111111</c:v>
                </c:pt>
                <c:pt idx="1044">
                  <c:v>36.774999999999999</c:v>
                </c:pt>
                <c:pt idx="1045">
                  <c:v>48.49722222222222</c:v>
                </c:pt>
                <c:pt idx="1046">
                  <c:v>30.952777777777779</c:v>
                </c:pt>
                <c:pt idx="1047">
                  <c:v>55.674999999999997</c:v>
                </c:pt>
                <c:pt idx="1048">
                  <c:v>55.855555555555554</c:v>
                </c:pt>
                <c:pt idx="1049">
                  <c:v>50.62222222222222</c:v>
                </c:pt>
                <c:pt idx="1050">
                  <c:v>46.68888888888889</c:v>
                </c:pt>
                <c:pt idx="1051">
                  <c:v>45.85</c:v>
                </c:pt>
                <c:pt idx="1052">
                  <c:v>60.75277777777778</c:v>
                </c:pt>
                <c:pt idx="1053">
                  <c:v>46.544444444444444</c:v>
                </c:pt>
                <c:pt idx="1054">
                  <c:v>58.833333333333336</c:v>
                </c:pt>
                <c:pt idx="1055">
                  <c:v>32.922222222222224</c:v>
                </c:pt>
                <c:pt idx="1056">
                  <c:v>30.875</c:v>
                </c:pt>
                <c:pt idx="1057">
                  <c:v>57.947222222222223</c:v>
                </c:pt>
                <c:pt idx="1058">
                  <c:v>56.93333333333333</c:v>
                </c:pt>
                <c:pt idx="1059">
                  <c:v>55.958333333333336</c:v>
                </c:pt>
                <c:pt idx="1060">
                  <c:v>56.883333333333333</c:v>
                </c:pt>
                <c:pt idx="1061">
                  <c:v>50.483333333333334</c:v>
                </c:pt>
                <c:pt idx="1062">
                  <c:v>55.524999999999999</c:v>
                </c:pt>
                <c:pt idx="1063">
                  <c:v>56.597222222222221</c:v>
                </c:pt>
                <c:pt idx="1064">
                  <c:v>53.452777777777776</c:v>
                </c:pt>
                <c:pt idx="1065">
                  <c:v>56.491666666666667</c:v>
                </c:pt>
                <c:pt idx="1066">
                  <c:v>53.891666666666666</c:v>
                </c:pt>
                <c:pt idx="1067">
                  <c:v>51.94166666666667</c:v>
                </c:pt>
                <c:pt idx="1068">
                  <c:v>51.7</c:v>
                </c:pt>
                <c:pt idx="1069">
                  <c:v>45.619444444444447</c:v>
                </c:pt>
                <c:pt idx="1070">
                  <c:v>50.636111111111113</c:v>
                </c:pt>
                <c:pt idx="1071">
                  <c:v>44.797222222222224</c:v>
                </c:pt>
                <c:pt idx="1072">
                  <c:v>35.944444444444443</c:v>
                </c:pt>
                <c:pt idx="1073">
                  <c:v>53.711111111111109</c:v>
                </c:pt>
                <c:pt idx="1074">
                  <c:v>58.863888888888887</c:v>
                </c:pt>
                <c:pt idx="1075">
                  <c:v>46.847222222222221</c:v>
                </c:pt>
                <c:pt idx="1076">
                  <c:v>58.65</c:v>
                </c:pt>
                <c:pt idx="1077">
                  <c:v>54.583333333333336</c:v>
                </c:pt>
                <c:pt idx="1078">
                  <c:v>54.774999999999999</c:v>
                </c:pt>
                <c:pt idx="1079">
                  <c:v>54.791666666666664</c:v>
                </c:pt>
                <c:pt idx="1080">
                  <c:v>54.447222222222223</c:v>
                </c:pt>
                <c:pt idx="1081">
                  <c:v>43.536111111111111</c:v>
                </c:pt>
                <c:pt idx="1082">
                  <c:v>49.658333333333331</c:v>
                </c:pt>
                <c:pt idx="1083">
                  <c:v>42.62222222222222</c:v>
                </c:pt>
                <c:pt idx="1084">
                  <c:v>48.008333333333333</c:v>
                </c:pt>
                <c:pt idx="1085">
                  <c:v>53.919444444444444</c:v>
                </c:pt>
                <c:pt idx="1086">
                  <c:v>49.719444444444441</c:v>
                </c:pt>
                <c:pt idx="1087">
                  <c:v>49.69166666666667</c:v>
                </c:pt>
                <c:pt idx="1088">
                  <c:v>51.755555555555553</c:v>
                </c:pt>
                <c:pt idx="1089">
                  <c:v>53.975000000000001</c:v>
                </c:pt>
                <c:pt idx="1090">
                  <c:v>48.69166666666667</c:v>
                </c:pt>
                <c:pt idx="1091">
                  <c:v>49.833333333333336</c:v>
                </c:pt>
                <c:pt idx="1092">
                  <c:v>54.886111111111113</c:v>
                </c:pt>
                <c:pt idx="1093">
                  <c:v>40.880555555555553</c:v>
                </c:pt>
                <c:pt idx="1094">
                  <c:v>52.519444444444446</c:v>
                </c:pt>
                <c:pt idx="1095">
                  <c:v>31.797222222222221</c:v>
                </c:pt>
                <c:pt idx="1096">
                  <c:v>31.558333333333334</c:v>
                </c:pt>
                <c:pt idx="1097">
                  <c:v>60.905555555555559</c:v>
                </c:pt>
                <c:pt idx="1098">
                  <c:v>59.705555555555556</c:v>
                </c:pt>
                <c:pt idx="1099">
                  <c:v>34.733333333333334</c:v>
                </c:pt>
                <c:pt idx="1100">
                  <c:v>52.963888888888889</c:v>
                </c:pt>
                <c:pt idx="1101">
                  <c:v>49.530555555555559</c:v>
                </c:pt>
                <c:pt idx="1102">
                  <c:v>49.758333333333333</c:v>
                </c:pt>
                <c:pt idx="1103">
                  <c:v>47.81388888888889</c:v>
                </c:pt>
                <c:pt idx="1104">
                  <c:v>54.708333333333336</c:v>
                </c:pt>
                <c:pt idx="1105">
                  <c:v>55.944444444444443</c:v>
                </c:pt>
                <c:pt idx="1106">
                  <c:v>55.7</c:v>
                </c:pt>
                <c:pt idx="1107">
                  <c:v>52.455555555555556</c:v>
                </c:pt>
                <c:pt idx="1108">
                  <c:v>37.644444444444446</c:v>
                </c:pt>
                <c:pt idx="1109">
                  <c:v>50.911111111111111</c:v>
                </c:pt>
                <c:pt idx="1110">
                  <c:v>49.652777777777779</c:v>
                </c:pt>
                <c:pt idx="1111">
                  <c:v>41.988888888888887</c:v>
                </c:pt>
                <c:pt idx="1112">
                  <c:v>48.43888888888889</c:v>
                </c:pt>
                <c:pt idx="1113">
                  <c:v>25.758333333333333</c:v>
                </c:pt>
                <c:pt idx="1114">
                  <c:v>50.56111111111111</c:v>
                </c:pt>
                <c:pt idx="1115">
                  <c:v>47.93333333333333</c:v>
                </c:pt>
                <c:pt idx="1116">
                  <c:v>50.833333333333336</c:v>
                </c:pt>
                <c:pt idx="1117">
                  <c:v>50.636111111111113</c:v>
                </c:pt>
                <c:pt idx="1118">
                  <c:v>46.469444444444441</c:v>
                </c:pt>
                <c:pt idx="1119">
                  <c:v>53.930555555555557</c:v>
                </c:pt>
                <c:pt idx="1120">
                  <c:v>53.613888888888887</c:v>
                </c:pt>
                <c:pt idx="1121">
                  <c:v>53.794444444444444</c:v>
                </c:pt>
                <c:pt idx="1122">
                  <c:v>48.772222222222226</c:v>
                </c:pt>
                <c:pt idx="1123">
                  <c:v>43.444444444444443</c:v>
                </c:pt>
                <c:pt idx="1124">
                  <c:v>34.930555555555557</c:v>
                </c:pt>
                <c:pt idx="1125">
                  <c:v>52.825000000000003</c:v>
                </c:pt>
                <c:pt idx="1126">
                  <c:v>51.672222222222224</c:v>
                </c:pt>
                <c:pt idx="1127">
                  <c:v>51.45</c:v>
                </c:pt>
                <c:pt idx="1128">
                  <c:v>58.741666666666667</c:v>
                </c:pt>
                <c:pt idx="1129">
                  <c:v>39.513888888888886</c:v>
                </c:pt>
                <c:pt idx="1130">
                  <c:v>37.802777777777777</c:v>
                </c:pt>
                <c:pt idx="1131">
                  <c:v>50.733333333333334</c:v>
                </c:pt>
                <c:pt idx="1132">
                  <c:v>60.80833333333333</c:v>
                </c:pt>
                <c:pt idx="1133">
                  <c:v>26.916666666666668</c:v>
                </c:pt>
                <c:pt idx="1134">
                  <c:v>56.591666666666669</c:v>
                </c:pt>
                <c:pt idx="1135">
                  <c:v>51.583333333333336</c:v>
                </c:pt>
                <c:pt idx="1136">
                  <c:v>51.680555555555557</c:v>
                </c:pt>
                <c:pt idx="1137">
                  <c:v>51.930555555555557</c:v>
                </c:pt>
                <c:pt idx="1138">
                  <c:v>51.461111111111109</c:v>
                </c:pt>
                <c:pt idx="1139">
                  <c:v>24.922222222222221</c:v>
                </c:pt>
                <c:pt idx="1140">
                  <c:v>53.819444444444443</c:v>
                </c:pt>
                <c:pt idx="1141">
                  <c:v>51.580555555555556</c:v>
                </c:pt>
                <c:pt idx="1142">
                  <c:v>53.633333333333333</c:v>
                </c:pt>
                <c:pt idx="1143">
                  <c:v>51.891666666666666</c:v>
                </c:pt>
                <c:pt idx="1144">
                  <c:v>51.625</c:v>
                </c:pt>
                <c:pt idx="1145">
                  <c:v>54.594444444444441</c:v>
                </c:pt>
                <c:pt idx="1146">
                  <c:v>30.819444444444443</c:v>
                </c:pt>
                <c:pt idx="1147">
                  <c:v>50.7</c:v>
                </c:pt>
                <c:pt idx="1148">
                  <c:v>50.944444444444443</c:v>
                </c:pt>
                <c:pt idx="1149">
                  <c:v>49.725000000000001</c:v>
                </c:pt>
                <c:pt idx="1150">
                  <c:v>46.00277777777778</c:v>
                </c:pt>
                <c:pt idx="1151">
                  <c:v>26.833333333333332</c:v>
                </c:pt>
                <c:pt idx="1152">
                  <c:v>49.919444444444444</c:v>
                </c:pt>
                <c:pt idx="1153">
                  <c:v>57.758333333333333</c:v>
                </c:pt>
                <c:pt idx="1154">
                  <c:v>21.9</c:v>
                </c:pt>
                <c:pt idx="1155">
                  <c:v>52.927777777777777</c:v>
                </c:pt>
                <c:pt idx="1156">
                  <c:v>52.805555555555557</c:v>
                </c:pt>
                <c:pt idx="1157">
                  <c:v>52.738888888888887</c:v>
                </c:pt>
                <c:pt idx="1158">
                  <c:v>47.947222222222223</c:v>
                </c:pt>
                <c:pt idx="1159">
                  <c:v>50.911111111111111</c:v>
                </c:pt>
                <c:pt idx="1160">
                  <c:v>45.719444444444441</c:v>
                </c:pt>
                <c:pt idx="1161">
                  <c:v>58.586111111111109</c:v>
                </c:pt>
                <c:pt idx="1162">
                  <c:v>56.727777777777774</c:v>
                </c:pt>
                <c:pt idx="1163">
                  <c:v>41.833333333333336</c:v>
                </c:pt>
                <c:pt idx="1164">
                  <c:v>48.916666666666664</c:v>
                </c:pt>
                <c:pt idx="1165">
                  <c:v>51.886111111111113</c:v>
                </c:pt>
                <c:pt idx="1166">
                  <c:v>52.68888888888889</c:v>
                </c:pt>
                <c:pt idx="1167">
                  <c:v>54.961111111111109</c:v>
                </c:pt>
                <c:pt idx="1168">
                  <c:v>50.625</c:v>
                </c:pt>
                <c:pt idx="1169">
                  <c:v>43.469444444444441</c:v>
                </c:pt>
                <c:pt idx="1170">
                  <c:v>24.958333333333332</c:v>
                </c:pt>
                <c:pt idx="1171">
                  <c:v>52.477777777777774</c:v>
                </c:pt>
                <c:pt idx="1172">
                  <c:v>47.608333333333334</c:v>
                </c:pt>
                <c:pt idx="1173">
                  <c:v>40.774999999999999</c:v>
                </c:pt>
                <c:pt idx="1174">
                  <c:v>50.447222222222223</c:v>
                </c:pt>
                <c:pt idx="1175">
                  <c:v>58.480555555555554</c:v>
                </c:pt>
                <c:pt idx="1176">
                  <c:v>41.638888888888886</c:v>
                </c:pt>
                <c:pt idx="1177">
                  <c:v>49.527777777777779</c:v>
                </c:pt>
                <c:pt idx="1178">
                  <c:v>56.511111111111113</c:v>
                </c:pt>
                <c:pt idx="1179">
                  <c:v>49.519444444444446</c:v>
                </c:pt>
                <c:pt idx="1180">
                  <c:v>48.81666666666667</c:v>
                </c:pt>
                <c:pt idx="1181">
                  <c:v>50.711111111111109</c:v>
                </c:pt>
                <c:pt idx="1182">
                  <c:v>50.711111111111109</c:v>
                </c:pt>
                <c:pt idx="1183">
                  <c:v>47.861111111111114</c:v>
                </c:pt>
                <c:pt idx="1184">
                  <c:v>49.463888888888889</c:v>
                </c:pt>
                <c:pt idx="1185">
                  <c:v>51.524999999999999</c:v>
                </c:pt>
                <c:pt idx="1186">
                  <c:v>30.794444444444444</c:v>
                </c:pt>
                <c:pt idx="1187">
                  <c:v>53.788888888888891</c:v>
                </c:pt>
                <c:pt idx="1188">
                  <c:v>46.527777777777779</c:v>
                </c:pt>
                <c:pt idx="1189">
                  <c:v>54.011111111111113</c:v>
                </c:pt>
                <c:pt idx="1190">
                  <c:v>43.891666666666666</c:v>
                </c:pt>
                <c:pt idx="1191">
                  <c:v>35.56666666666667</c:v>
                </c:pt>
                <c:pt idx="1192">
                  <c:v>49</c:v>
                </c:pt>
                <c:pt idx="1193">
                  <c:v>48.530555555555559</c:v>
                </c:pt>
                <c:pt idx="1194">
                  <c:v>46.597222222222221</c:v>
                </c:pt>
                <c:pt idx="1195">
                  <c:v>46.605555555555554</c:v>
                </c:pt>
                <c:pt idx="1196">
                  <c:v>46.641666666666666</c:v>
                </c:pt>
                <c:pt idx="1197">
                  <c:v>51.633333333333333</c:v>
                </c:pt>
                <c:pt idx="1198">
                  <c:v>51.44166666666667</c:v>
                </c:pt>
                <c:pt idx="1199">
                  <c:v>47.516666666666666</c:v>
                </c:pt>
                <c:pt idx="1200">
                  <c:v>51.533333333333331</c:v>
                </c:pt>
                <c:pt idx="1201">
                  <c:v>53.538888888888891</c:v>
                </c:pt>
                <c:pt idx="1202">
                  <c:v>51.666666666666664</c:v>
                </c:pt>
                <c:pt idx="1203">
                  <c:v>34.93611111111111</c:v>
                </c:pt>
                <c:pt idx="1204">
                  <c:v>26.655555555555555</c:v>
                </c:pt>
                <c:pt idx="1205">
                  <c:v>34.913888888888891</c:v>
                </c:pt>
                <c:pt idx="1206">
                  <c:v>45.655555555555559</c:v>
                </c:pt>
                <c:pt idx="1207">
                  <c:v>60</c:v>
                </c:pt>
                <c:pt idx="1208">
                  <c:v>49.644444444444446</c:v>
                </c:pt>
                <c:pt idx="1209">
                  <c:v>46.597222222222221</c:v>
                </c:pt>
                <c:pt idx="1210">
                  <c:v>49.722222222222221</c:v>
                </c:pt>
                <c:pt idx="1211">
                  <c:v>49.644444444444446</c:v>
                </c:pt>
                <c:pt idx="1212">
                  <c:v>53.533333333333331</c:v>
                </c:pt>
                <c:pt idx="1213">
                  <c:v>51.93333333333333</c:v>
                </c:pt>
                <c:pt idx="1214">
                  <c:v>49.613888888888887</c:v>
                </c:pt>
                <c:pt idx="1215">
                  <c:v>51.838888888888889</c:v>
                </c:pt>
                <c:pt idx="1216">
                  <c:v>48.797222222222224</c:v>
                </c:pt>
                <c:pt idx="1217">
                  <c:v>42.674999999999997</c:v>
                </c:pt>
                <c:pt idx="1218">
                  <c:v>47.505555555555553</c:v>
                </c:pt>
                <c:pt idx="1219">
                  <c:v>41.508333333333333</c:v>
                </c:pt>
                <c:pt idx="1220">
                  <c:v>36.452777777777776</c:v>
                </c:pt>
                <c:pt idx="1221">
                  <c:v>46.744444444444447</c:v>
                </c:pt>
                <c:pt idx="1222">
                  <c:v>49.452777777777776</c:v>
                </c:pt>
                <c:pt idx="1223">
                  <c:v>51.44166666666667</c:v>
                </c:pt>
                <c:pt idx="1224">
                  <c:v>52.62222222222222</c:v>
                </c:pt>
                <c:pt idx="1225">
                  <c:v>32.791666666666664</c:v>
                </c:pt>
                <c:pt idx="1226">
                  <c:v>40.5</c:v>
                </c:pt>
                <c:pt idx="1227">
                  <c:v>52.638888888888886</c:v>
                </c:pt>
                <c:pt idx="1228">
                  <c:v>52.822222222222223</c:v>
                </c:pt>
                <c:pt idx="1229">
                  <c:v>45.516666666666666</c:v>
                </c:pt>
                <c:pt idx="1230">
                  <c:v>57.580555555555556</c:v>
                </c:pt>
                <c:pt idx="1231">
                  <c:v>45.594444444444441</c:v>
                </c:pt>
                <c:pt idx="1232">
                  <c:v>50.516666666666666</c:v>
                </c:pt>
                <c:pt idx="1233">
                  <c:v>50.50277777777778</c:v>
                </c:pt>
                <c:pt idx="1234">
                  <c:v>29.519444444444446</c:v>
                </c:pt>
                <c:pt idx="1235">
                  <c:v>43.477777777777774</c:v>
                </c:pt>
                <c:pt idx="1236">
                  <c:v>49.658333333333331</c:v>
                </c:pt>
                <c:pt idx="1237">
                  <c:v>48.880555555555553</c:v>
                </c:pt>
                <c:pt idx="1238">
                  <c:v>48.75</c:v>
                </c:pt>
                <c:pt idx="1239">
                  <c:v>39.897222222222226</c:v>
                </c:pt>
                <c:pt idx="1240">
                  <c:v>48.80833333333333</c:v>
                </c:pt>
                <c:pt idx="1241">
                  <c:v>30.697222222222223</c:v>
                </c:pt>
                <c:pt idx="1242">
                  <c:v>46.452777777777776</c:v>
                </c:pt>
                <c:pt idx="1243">
                  <c:v>51.005555555555553</c:v>
                </c:pt>
                <c:pt idx="1244">
                  <c:v>47.919444444444444</c:v>
                </c:pt>
                <c:pt idx="1245">
                  <c:v>55.755555555555553</c:v>
                </c:pt>
                <c:pt idx="1246">
                  <c:v>25.527777777777779</c:v>
                </c:pt>
                <c:pt idx="1247">
                  <c:v>44.477777777777774</c:v>
                </c:pt>
                <c:pt idx="1248">
                  <c:v>49.74722222222222</c:v>
                </c:pt>
                <c:pt idx="1249">
                  <c:v>48.972222222222221</c:v>
                </c:pt>
                <c:pt idx="1250">
                  <c:v>50.544444444444444</c:v>
                </c:pt>
                <c:pt idx="1251">
                  <c:v>50.56666666666667</c:v>
                </c:pt>
                <c:pt idx="1252">
                  <c:v>46.9</c:v>
                </c:pt>
                <c:pt idx="1253">
                  <c:v>34.794444444444444</c:v>
                </c:pt>
                <c:pt idx="1254">
                  <c:v>46.636111111111113</c:v>
                </c:pt>
                <c:pt idx="1255">
                  <c:v>46.983333333333334</c:v>
                </c:pt>
                <c:pt idx="1256">
                  <c:v>21.586111111111112</c:v>
                </c:pt>
                <c:pt idx="1257">
                  <c:v>57.774999999999999</c:v>
                </c:pt>
                <c:pt idx="1258">
                  <c:v>51.972222222222221</c:v>
                </c:pt>
                <c:pt idx="1259">
                  <c:v>51.791666666666664</c:v>
                </c:pt>
                <c:pt idx="1260">
                  <c:v>48.755555555555553</c:v>
                </c:pt>
                <c:pt idx="1261">
                  <c:v>53.74722222222222</c:v>
                </c:pt>
                <c:pt idx="1262">
                  <c:v>23.791666666666668</c:v>
                </c:pt>
                <c:pt idx="1263">
                  <c:v>46.975000000000001</c:v>
                </c:pt>
                <c:pt idx="1264">
                  <c:v>49.952777777777776</c:v>
                </c:pt>
                <c:pt idx="1265">
                  <c:v>42.611111111111114</c:v>
                </c:pt>
                <c:pt idx="1266">
                  <c:v>49.658333333333331</c:v>
                </c:pt>
                <c:pt idx="1267">
                  <c:v>48.81111111111111</c:v>
                </c:pt>
                <c:pt idx="1268">
                  <c:v>53.827777777777776</c:v>
                </c:pt>
                <c:pt idx="1269">
                  <c:v>57.630555555555553</c:v>
                </c:pt>
                <c:pt idx="1270">
                  <c:v>47.847222222222221</c:v>
                </c:pt>
                <c:pt idx="1271">
                  <c:v>45.766666666666666</c:v>
                </c:pt>
                <c:pt idx="1272">
                  <c:v>43.891666666666666</c:v>
                </c:pt>
                <c:pt idx="1273">
                  <c:v>45.647222222222226</c:v>
                </c:pt>
                <c:pt idx="1274">
                  <c:v>45.572222222222223</c:v>
                </c:pt>
                <c:pt idx="1275">
                  <c:v>45.705555555555556</c:v>
                </c:pt>
                <c:pt idx="1276">
                  <c:v>49.908333333333331</c:v>
                </c:pt>
                <c:pt idx="1277">
                  <c:v>39.869444444444447</c:v>
                </c:pt>
                <c:pt idx="1278">
                  <c:v>39.43888888888889</c:v>
                </c:pt>
                <c:pt idx="1279">
                  <c:v>35.575000000000003</c:v>
                </c:pt>
                <c:pt idx="1280">
                  <c:v>40.505555555555553</c:v>
                </c:pt>
                <c:pt idx="1281">
                  <c:v>47.7</c:v>
                </c:pt>
                <c:pt idx="1282">
                  <c:v>34.713888888888889</c:v>
                </c:pt>
                <c:pt idx="1283">
                  <c:v>47.797222222222224</c:v>
                </c:pt>
                <c:pt idx="1284">
                  <c:v>47.838888888888889</c:v>
                </c:pt>
                <c:pt idx="1285">
                  <c:v>1.5111111111111111</c:v>
                </c:pt>
                <c:pt idx="1286">
                  <c:v>47.588888888888889</c:v>
                </c:pt>
                <c:pt idx="1287">
                  <c:v>41.447222222222223</c:v>
                </c:pt>
                <c:pt idx="1288">
                  <c:v>1.1277777777777778</c:v>
                </c:pt>
                <c:pt idx="1289">
                  <c:v>45.866666666666667</c:v>
                </c:pt>
                <c:pt idx="1290">
                  <c:v>43.819444444444443</c:v>
                </c:pt>
                <c:pt idx="1291">
                  <c:v>45.44166666666667</c:v>
                </c:pt>
                <c:pt idx="1292">
                  <c:v>45.963888888888889</c:v>
                </c:pt>
                <c:pt idx="1293">
                  <c:v>45.45</c:v>
                </c:pt>
                <c:pt idx="1294">
                  <c:v>29.577777777777779</c:v>
                </c:pt>
                <c:pt idx="1295">
                  <c:v>30.747222222222224</c:v>
                </c:pt>
                <c:pt idx="1296">
                  <c:v>50.45</c:v>
                </c:pt>
                <c:pt idx="1297">
                  <c:v>38.969444444444441</c:v>
                </c:pt>
                <c:pt idx="1298">
                  <c:v>56.988888888888887</c:v>
                </c:pt>
                <c:pt idx="1299">
                  <c:v>50.761111111111113</c:v>
                </c:pt>
                <c:pt idx="1300">
                  <c:v>50.74722222222222</c:v>
                </c:pt>
                <c:pt idx="1301">
                  <c:v>59.705555555555556</c:v>
                </c:pt>
                <c:pt idx="1302">
                  <c:v>47.694444444444443</c:v>
                </c:pt>
                <c:pt idx="1303">
                  <c:v>45.761111111111113</c:v>
                </c:pt>
                <c:pt idx="1304">
                  <c:v>43.991666666666667</c:v>
                </c:pt>
                <c:pt idx="1305">
                  <c:v>51.722222222222221</c:v>
                </c:pt>
                <c:pt idx="1306">
                  <c:v>51.761111111111113</c:v>
                </c:pt>
                <c:pt idx="1307">
                  <c:v>59.713888888888889</c:v>
                </c:pt>
                <c:pt idx="1308">
                  <c:v>46.988888888888887</c:v>
                </c:pt>
                <c:pt idx="1309">
                  <c:v>46.919444444444444</c:v>
                </c:pt>
                <c:pt idx="1310">
                  <c:v>46.883333333333333</c:v>
                </c:pt>
                <c:pt idx="1311">
                  <c:v>46.905555555555559</c:v>
                </c:pt>
                <c:pt idx="1312">
                  <c:v>29.961111111111112</c:v>
                </c:pt>
                <c:pt idx="1313">
                  <c:v>43.836111111111109</c:v>
                </c:pt>
                <c:pt idx="1314">
                  <c:v>44.95</c:v>
                </c:pt>
                <c:pt idx="1315">
                  <c:v>49.005555555555553</c:v>
                </c:pt>
                <c:pt idx="1316">
                  <c:v>48.461111111111109</c:v>
                </c:pt>
                <c:pt idx="1317">
                  <c:v>48.7</c:v>
                </c:pt>
                <c:pt idx="1318">
                  <c:v>22.527777777777779</c:v>
                </c:pt>
                <c:pt idx="1319">
                  <c:v>48.841666666666669</c:v>
                </c:pt>
                <c:pt idx="1320">
                  <c:v>58.758333333333333</c:v>
                </c:pt>
                <c:pt idx="1321">
                  <c:v>40.697222222222223</c:v>
                </c:pt>
                <c:pt idx="1322">
                  <c:v>46.766666666666666</c:v>
                </c:pt>
                <c:pt idx="1323">
                  <c:v>46.93888888888889</c:v>
                </c:pt>
                <c:pt idx="1324">
                  <c:v>46.763888888888886</c:v>
                </c:pt>
                <c:pt idx="1325">
                  <c:v>44.93888888888889</c:v>
                </c:pt>
                <c:pt idx="1326">
                  <c:v>44.62222222222222</c:v>
                </c:pt>
                <c:pt idx="1327">
                  <c:v>60.541666666666664</c:v>
                </c:pt>
                <c:pt idx="1328">
                  <c:v>25.630555555555556</c:v>
                </c:pt>
                <c:pt idx="1329">
                  <c:v>40</c:v>
                </c:pt>
                <c:pt idx="1330">
                  <c:v>59.591666666666669</c:v>
                </c:pt>
                <c:pt idx="1331">
                  <c:v>40.944444444444443</c:v>
                </c:pt>
                <c:pt idx="1332">
                  <c:v>32.963888888888889</c:v>
                </c:pt>
                <c:pt idx="1333">
                  <c:v>49.763888888888886</c:v>
                </c:pt>
                <c:pt idx="1334">
                  <c:v>49.772222222222226</c:v>
                </c:pt>
                <c:pt idx="1335">
                  <c:v>49.477777777777774</c:v>
                </c:pt>
                <c:pt idx="1336">
                  <c:v>44.769444444444446</c:v>
                </c:pt>
                <c:pt idx="1337">
                  <c:v>49.658333333333331</c:v>
                </c:pt>
                <c:pt idx="1338">
                  <c:v>55.994444444444447</c:v>
                </c:pt>
                <c:pt idx="1339">
                  <c:v>47.463888888888889</c:v>
                </c:pt>
                <c:pt idx="1340">
                  <c:v>28.655555555555555</c:v>
                </c:pt>
                <c:pt idx="1341">
                  <c:v>21.777777777777779</c:v>
                </c:pt>
                <c:pt idx="1342">
                  <c:v>29.586111111111112</c:v>
                </c:pt>
                <c:pt idx="1343">
                  <c:v>57.630555555555553</c:v>
                </c:pt>
                <c:pt idx="1344">
                  <c:v>47.480555555555554</c:v>
                </c:pt>
                <c:pt idx="1345">
                  <c:v>57.825000000000003</c:v>
                </c:pt>
                <c:pt idx="1346">
                  <c:v>47.944444444444443</c:v>
                </c:pt>
                <c:pt idx="1347">
                  <c:v>52.488888888888887</c:v>
                </c:pt>
                <c:pt idx="1348">
                  <c:v>40.447222222222223</c:v>
                </c:pt>
                <c:pt idx="1349">
                  <c:v>37.527777777777779</c:v>
                </c:pt>
                <c:pt idx="1350">
                  <c:v>19.488888888888887</c:v>
                </c:pt>
                <c:pt idx="1351">
                  <c:v>45.588888888888889</c:v>
                </c:pt>
                <c:pt idx="1352">
                  <c:v>46.466666666666669</c:v>
                </c:pt>
                <c:pt idx="1353">
                  <c:v>44.891666666666666</c:v>
                </c:pt>
                <c:pt idx="1354">
                  <c:v>33.597222222222221</c:v>
                </c:pt>
                <c:pt idx="1355">
                  <c:v>42.583333333333336</c:v>
                </c:pt>
                <c:pt idx="1356">
                  <c:v>27.722222222222221</c:v>
                </c:pt>
                <c:pt idx="1357">
                  <c:v>60.794444444444444</c:v>
                </c:pt>
                <c:pt idx="1358">
                  <c:v>39.799999999999997</c:v>
                </c:pt>
                <c:pt idx="1359">
                  <c:v>39.777777777777779</c:v>
                </c:pt>
                <c:pt idx="1360">
                  <c:v>50.541666666666664</c:v>
                </c:pt>
                <c:pt idx="1361">
                  <c:v>47.827777777777776</c:v>
                </c:pt>
                <c:pt idx="1362">
                  <c:v>52.969444444444441</c:v>
                </c:pt>
                <c:pt idx="1363">
                  <c:v>41.444444444444443</c:v>
                </c:pt>
                <c:pt idx="1364">
                  <c:v>56.913888888888891</c:v>
                </c:pt>
                <c:pt idx="1365">
                  <c:v>35.608333333333334</c:v>
                </c:pt>
                <c:pt idx="1366">
                  <c:v>45.883333333333333</c:v>
                </c:pt>
                <c:pt idx="1367">
                  <c:v>60.661111111111111</c:v>
                </c:pt>
                <c:pt idx="1368">
                  <c:v>28.558333333333334</c:v>
                </c:pt>
                <c:pt idx="1369">
                  <c:v>21.675000000000001</c:v>
                </c:pt>
                <c:pt idx="1370">
                  <c:v>33.655555555555559</c:v>
                </c:pt>
                <c:pt idx="1371">
                  <c:v>31.463888888888889</c:v>
                </c:pt>
                <c:pt idx="1372">
                  <c:v>48.580555555555556</c:v>
                </c:pt>
                <c:pt idx="1373">
                  <c:v>25.516666666666666</c:v>
                </c:pt>
                <c:pt idx="1374">
                  <c:v>23.452777777777779</c:v>
                </c:pt>
                <c:pt idx="1375">
                  <c:v>48.505555555555553</c:v>
                </c:pt>
                <c:pt idx="1376">
                  <c:v>25.463888888888889</c:v>
                </c:pt>
                <c:pt idx="1377">
                  <c:v>41.93888888888889</c:v>
                </c:pt>
                <c:pt idx="1378">
                  <c:v>46.488888888888887</c:v>
                </c:pt>
                <c:pt idx="1379">
                  <c:v>44.761111111111113</c:v>
                </c:pt>
                <c:pt idx="1380">
                  <c:v>57.888888888888886</c:v>
                </c:pt>
                <c:pt idx="1381">
                  <c:v>45.774999999999999</c:v>
                </c:pt>
                <c:pt idx="1382">
                  <c:v>44.511111111111113</c:v>
                </c:pt>
                <c:pt idx="1383">
                  <c:v>42.744444444444447</c:v>
                </c:pt>
                <c:pt idx="1384">
                  <c:v>44.016666666666666</c:v>
                </c:pt>
                <c:pt idx="1385">
                  <c:v>44.44166666666667</c:v>
                </c:pt>
                <c:pt idx="1386">
                  <c:v>35.905555555555559</c:v>
                </c:pt>
                <c:pt idx="1387">
                  <c:v>40.472222222222221</c:v>
                </c:pt>
                <c:pt idx="1388">
                  <c:v>41.469444444444441</c:v>
                </c:pt>
                <c:pt idx="1389">
                  <c:v>51.658333333333331</c:v>
                </c:pt>
                <c:pt idx="1390">
                  <c:v>27.736111111111111</c:v>
                </c:pt>
                <c:pt idx="1391">
                  <c:v>26.538888888888888</c:v>
                </c:pt>
                <c:pt idx="1392">
                  <c:v>46.663888888888891</c:v>
                </c:pt>
                <c:pt idx="1393">
                  <c:v>57.447222222222223</c:v>
                </c:pt>
                <c:pt idx="1394">
                  <c:v>24.68888888888889</c:v>
                </c:pt>
                <c:pt idx="1395">
                  <c:v>29.827777777777779</c:v>
                </c:pt>
                <c:pt idx="1396">
                  <c:v>42.644444444444446</c:v>
                </c:pt>
                <c:pt idx="1397">
                  <c:v>23.980555555555554</c:v>
                </c:pt>
                <c:pt idx="1398">
                  <c:v>42.87222222222222</c:v>
                </c:pt>
                <c:pt idx="1399">
                  <c:v>42.966666666666669</c:v>
                </c:pt>
                <c:pt idx="1400">
                  <c:v>21.486111111111111</c:v>
                </c:pt>
                <c:pt idx="1401">
                  <c:v>44.788888888888891</c:v>
                </c:pt>
                <c:pt idx="1402">
                  <c:v>44.524999999999999</c:v>
                </c:pt>
                <c:pt idx="1403">
                  <c:v>44.588888888888889</c:v>
                </c:pt>
                <c:pt idx="1404">
                  <c:v>44.527777777777779</c:v>
                </c:pt>
                <c:pt idx="1405">
                  <c:v>26.725000000000001</c:v>
                </c:pt>
                <c:pt idx="1406">
                  <c:v>54.930555555555557</c:v>
                </c:pt>
                <c:pt idx="1407">
                  <c:v>25.68888888888889</c:v>
                </c:pt>
                <c:pt idx="1408">
                  <c:v>55.891666666666666</c:v>
                </c:pt>
                <c:pt idx="1409">
                  <c:v>28.816666666666666</c:v>
                </c:pt>
                <c:pt idx="1410">
                  <c:v>34.480555555555554</c:v>
                </c:pt>
                <c:pt idx="1411">
                  <c:v>38.794444444444444</c:v>
                </c:pt>
                <c:pt idx="1412">
                  <c:v>44.483333333333334</c:v>
                </c:pt>
                <c:pt idx="1413">
                  <c:v>46.661111111111111</c:v>
                </c:pt>
                <c:pt idx="1414">
                  <c:v>44.638888888888886</c:v>
                </c:pt>
                <c:pt idx="1415">
                  <c:v>39.911111111111111</c:v>
                </c:pt>
                <c:pt idx="1416">
                  <c:v>25.611111111111111</c:v>
                </c:pt>
                <c:pt idx="1417">
                  <c:v>34.480555555555554</c:v>
                </c:pt>
                <c:pt idx="1418">
                  <c:v>26.983333333333334</c:v>
                </c:pt>
                <c:pt idx="1419">
                  <c:v>55.844444444444441</c:v>
                </c:pt>
                <c:pt idx="1420">
                  <c:v>22.019444444444446</c:v>
                </c:pt>
                <c:pt idx="1421">
                  <c:v>45.68888888888889</c:v>
                </c:pt>
                <c:pt idx="1422">
                  <c:v>45.702777777777776</c:v>
                </c:pt>
                <c:pt idx="1423">
                  <c:v>42.919444444444444</c:v>
                </c:pt>
                <c:pt idx="1424">
                  <c:v>43.769444444444446</c:v>
                </c:pt>
                <c:pt idx="1425">
                  <c:v>45.786111111111111</c:v>
                </c:pt>
                <c:pt idx="1426">
                  <c:v>44.516666666666666</c:v>
                </c:pt>
                <c:pt idx="1427">
                  <c:v>44.572222222222223</c:v>
                </c:pt>
                <c:pt idx="1428">
                  <c:v>39.719444444444441</c:v>
                </c:pt>
                <c:pt idx="1429">
                  <c:v>57.508333333333333</c:v>
                </c:pt>
                <c:pt idx="1430">
                  <c:v>29.877777777777776</c:v>
                </c:pt>
                <c:pt idx="1431">
                  <c:v>41.538888888888891</c:v>
                </c:pt>
                <c:pt idx="1432">
                  <c:v>57.49722222222222</c:v>
                </c:pt>
                <c:pt idx="1433">
                  <c:v>41.894444444444446</c:v>
                </c:pt>
                <c:pt idx="1434">
                  <c:v>39.963888888888889</c:v>
                </c:pt>
                <c:pt idx="1435">
                  <c:v>29.675000000000001</c:v>
                </c:pt>
                <c:pt idx="1436">
                  <c:v>45.519444444444446</c:v>
                </c:pt>
                <c:pt idx="1437">
                  <c:v>43.95</c:v>
                </c:pt>
                <c:pt idx="1438">
                  <c:v>45.472222222222221</c:v>
                </c:pt>
                <c:pt idx="1439">
                  <c:v>36.980555555555554</c:v>
                </c:pt>
                <c:pt idx="1440">
                  <c:v>43.719444444444441</c:v>
                </c:pt>
                <c:pt idx="1441">
                  <c:v>38.869444444444447</c:v>
                </c:pt>
                <c:pt idx="1442">
                  <c:v>43.969444444444441</c:v>
                </c:pt>
                <c:pt idx="1443">
                  <c:v>18.56388888888889</c:v>
                </c:pt>
                <c:pt idx="1444">
                  <c:v>57.908333333333331</c:v>
                </c:pt>
                <c:pt idx="1445">
                  <c:v>50.825000000000003</c:v>
                </c:pt>
                <c:pt idx="1446">
                  <c:v>57.952777777777776</c:v>
                </c:pt>
                <c:pt idx="1447">
                  <c:v>58.005555555555553</c:v>
                </c:pt>
                <c:pt idx="1448">
                  <c:v>56.45</c:v>
                </c:pt>
                <c:pt idx="1449">
                  <c:v>37.6</c:v>
                </c:pt>
                <c:pt idx="1450">
                  <c:v>46.472222222222221</c:v>
                </c:pt>
                <c:pt idx="1451">
                  <c:v>41.844444444444441</c:v>
                </c:pt>
                <c:pt idx="1452">
                  <c:v>49.619444444444447</c:v>
                </c:pt>
                <c:pt idx="1453">
                  <c:v>41.986111111111114</c:v>
                </c:pt>
                <c:pt idx="1454">
                  <c:v>41.81666666666667</c:v>
                </c:pt>
                <c:pt idx="1455">
                  <c:v>40.87222222222222</c:v>
                </c:pt>
                <c:pt idx="1456">
                  <c:v>36.766666666666666</c:v>
                </c:pt>
                <c:pt idx="1457">
                  <c:v>36.902777777777779</c:v>
                </c:pt>
                <c:pt idx="1458">
                  <c:v>45.730555555555554</c:v>
                </c:pt>
                <c:pt idx="1459">
                  <c:v>31.944444444444443</c:v>
                </c:pt>
                <c:pt idx="1460">
                  <c:v>39.547222222222224</c:v>
                </c:pt>
                <c:pt idx="1461">
                  <c:v>39.825000000000003</c:v>
                </c:pt>
                <c:pt idx="1462">
                  <c:v>40.733333333333334</c:v>
                </c:pt>
                <c:pt idx="1463">
                  <c:v>54.783333333333331</c:v>
                </c:pt>
                <c:pt idx="1464">
                  <c:v>47.886111111111113</c:v>
                </c:pt>
                <c:pt idx="1465">
                  <c:v>40.81111111111111</c:v>
                </c:pt>
                <c:pt idx="1466">
                  <c:v>42.68888888888889</c:v>
                </c:pt>
                <c:pt idx="1467">
                  <c:v>42.669444444444444</c:v>
                </c:pt>
                <c:pt idx="1468">
                  <c:v>42.961111111111109</c:v>
                </c:pt>
                <c:pt idx="1469">
                  <c:v>41.891666666666666</c:v>
                </c:pt>
                <c:pt idx="1470">
                  <c:v>44.755555555555553</c:v>
                </c:pt>
                <c:pt idx="1471">
                  <c:v>38.94166666666667</c:v>
                </c:pt>
                <c:pt idx="1472">
                  <c:v>44.855555555555554</c:v>
                </c:pt>
                <c:pt idx="1473">
                  <c:v>46.955555555555556</c:v>
                </c:pt>
                <c:pt idx="1474">
                  <c:v>38.547222222222224</c:v>
                </c:pt>
                <c:pt idx="1475">
                  <c:v>23.833333333333332</c:v>
                </c:pt>
                <c:pt idx="1476">
                  <c:v>38.919444444444444</c:v>
                </c:pt>
                <c:pt idx="1477">
                  <c:v>29.852777777777778</c:v>
                </c:pt>
                <c:pt idx="1478">
                  <c:v>54.94166666666667</c:v>
                </c:pt>
                <c:pt idx="1479">
                  <c:v>35.825000000000003</c:v>
                </c:pt>
                <c:pt idx="1480">
                  <c:v>30.972222222222221</c:v>
                </c:pt>
                <c:pt idx="1481">
                  <c:v>40.672222222222224</c:v>
                </c:pt>
                <c:pt idx="1482">
                  <c:v>44.955555555555556</c:v>
                </c:pt>
                <c:pt idx="1483">
                  <c:v>42.944444444444443</c:v>
                </c:pt>
                <c:pt idx="1484">
                  <c:v>42.880555555555553</c:v>
                </c:pt>
                <c:pt idx="1485">
                  <c:v>42.62777777777778</c:v>
                </c:pt>
                <c:pt idx="1486">
                  <c:v>42.866666666666667</c:v>
                </c:pt>
                <c:pt idx="1487">
                  <c:v>27.608333333333334</c:v>
                </c:pt>
                <c:pt idx="1488">
                  <c:v>45.016666666666666</c:v>
                </c:pt>
                <c:pt idx="1489">
                  <c:v>53.922222222222224</c:v>
                </c:pt>
                <c:pt idx="1490">
                  <c:v>40.769444444444446</c:v>
                </c:pt>
                <c:pt idx="1491">
                  <c:v>40.638888888888886</c:v>
                </c:pt>
                <c:pt idx="1492">
                  <c:v>37.494444444444447</c:v>
                </c:pt>
                <c:pt idx="1493">
                  <c:v>48.013888888888886</c:v>
                </c:pt>
                <c:pt idx="1494">
                  <c:v>42.805555555555557</c:v>
                </c:pt>
                <c:pt idx="1495">
                  <c:v>44.480555555555554</c:v>
                </c:pt>
                <c:pt idx="1496">
                  <c:v>42.674999999999997</c:v>
                </c:pt>
                <c:pt idx="1497">
                  <c:v>42.772222222222226</c:v>
                </c:pt>
                <c:pt idx="1498">
                  <c:v>44.524999999999999</c:v>
                </c:pt>
                <c:pt idx="1499">
                  <c:v>38.758333333333333</c:v>
                </c:pt>
                <c:pt idx="1500">
                  <c:v>33.463888888888889</c:v>
                </c:pt>
                <c:pt idx="1501">
                  <c:v>37.744444444444447</c:v>
                </c:pt>
                <c:pt idx="1502">
                  <c:v>18.455555555555556</c:v>
                </c:pt>
                <c:pt idx="1503">
                  <c:v>41.958333333333336</c:v>
                </c:pt>
                <c:pt idx="1504">
                  <c:v>53.625</c:v>
                </c:pt>
                <c:pt idx="1505">
                  <c:v>44.841666666666669</c:v>
                </c:pt>
                <c:pt idx="1506">
                  <c:v>41.969444444444441</c:v>
                </c:pt>
                <c:pt idx="1507">
                  <c:v>43.594444444444441</c:v>
                </c:pt>
                <c:pt idx="1508">
                  <c:v>45.980555555555554</c:v>
                </c:pt>
                <c:pt idx="1509">
                  <c:v>22.522222222222222</c:v>
                </c:pt>
                <c:pt idx="1510">
                  <c:v>43.897222222222226</c:v>
                </c:pt>
                <c:pt idx="1511">
                  <c:v>28.916666666666668</c:v>
                </c:pt>
                <c:pt idx="1512">
                  <c:v>47.80833333333333</c:v>
                </c:pt>
                <c:pt idx="1513">
                  <c:v>31.941666666666666</c:v>
                </c:pt>
                <c:pt idx="1514">
                  <c:v>37.455555555555556</c:v>
                </c:pt>
                <c:pt idx="1515">
                  <c:v>42.541666666666664</c:v>
                </c:pt>
                <c:pt idx="1516">
                  <c:v>41.666666666666664</c:v>
                </c:pt>
                <c:pt idx="1517">
                  <c:v>41.763888888888886</c:v>
                </c:pt>
                <c:pt idx="1518">
                  <c:v>41.713888888888889</c:v>
                </c:pt>
                <c:pt idx="1519">
                  <c:v>34.661111111111111</c:v>
                </c:pt>
                <c:pt idx="1520">
                  <c:v>56.49722222222222</c:v>
                </c:pt>
                <c:pt idx="1521">
                  <c:v>52.975000000000001</c:v>
                </c:pt>
                <c:pt idx="1522">
                  <c:v>37.008333333333333</c:v>
                </c:pt>
                <c:pt idx="1523">
                  <c:v>36.836111111111109</c:v>
                </c:pt>
                <c:pt idx="1524">
                  <c:v>54.888888888888886</c:v>
                </c:pt>
                <c:pt idx="1525">
                  <c:v>44.630555555555553</c:v>
                </c:pt>
                <c:pt idx="1526">
                  <c:v>28.986111111111111</c:v>
                </c:pt>
                <c:pt idx="1527">
                  <c:v>39.988888888888887</c:v>
                </c:pt>
                <c:pt idx="1528">
                  <c:v>51.488888888888887</c:v>
                </c:pt>
                <c:pt idx="1529">
                  <c:v>54.902777777777779</c:v>
                </c:pt>
                <c:pt idx="1530">
                  <c:v>37.913888888888891</c:v>
                </c:pt>
                <c:pt idx="1531">
                  <c:v>33.633333333333333</c:v>
                </c:pt>
                <c:pt idx="1532">
                  <c:v>41.725000000000001</c:v>
                </c:pt>
                <c:pt idx="1533">
                  <c:v>40.697222222222223</c:v>
                </c:pt>
                <c:pt idx="1534">
                  <c:v>33.552777777777777</c:v>
                </c:pt>
                <c:pt idx="1535">
                  <c:v>38.93611111111111</c:v>
                </c:pt>
                <c:pt idx="1536">
                  <c:v>52.583333333333336</c:v>
                </c:pt>
                <c:pt idx="1537">
                  <c:v>38.5</c:v>
                </c:pt>
                <c:pt idx="1538">
                  <c:v>33.005555555555553</c:v>
                </c:pt>
                <c:pt idx="1539">
                  <c:v>19.761111111111113</c:v>
                </c:pt>
                <c:pt idx="1540">
                  <c:v>49.774999999999999</c:v>
                </c:pt>
                <c:pt idx="1541">
                  <c:v>40.777777777777779</c:v>
                </c:pt>
                <c:pt idx="1542">
                  <c:v>40.586111111111109</c:v>
                </c:pt>
                <c:pt idx="1543">
                  <c:v>40.44166666666667</c:v>
                </c:pt>
                <c:pt idx="1544">
                  <c:v>40.544444444444444</c:v>
                </c:pt>
                <c:pt idx="1545">
                  <c:v>38.674999999999997</c:v>
                </c:pt>
                <c:pt idx="1546">
                  <c:v>41.883333333333333</c:v>
                </c:pt>
                <c:pt idx="1547">
                  <c:v>38.716666666666669</c:v>
                </c:pt>
                <c:pt idx="1548">
                  <c:v>54.491666666666667</c:v>
                </c:pt>
                <c:pt idx="1549">
                  <c:v>33.838888888888889</c:v>
                </c:pt>
                <c:pt idx="1550">
                  <c:v>36.472222222222221</c:v>
                </c:pt>
                <c:pt idx="1551">
                  <c:v>53.513888888888886</c:v>
                </c:pt>
                <c:pt idx="1552">
                  <c:v>40.68333333333333</c:v>
                </c:pt>
                <c:pt idx="1553">
                  <c:v>40.822222222222223</c:v>
                </c:pt>
                <c:pt idx="1554">
                  <c:v>46.625</c:v>
                </c:pt>
                <c:pt idx="1555">
                  <c:v>28.919444444444444</c:v>
                </c:pt>
                <c:pt idx="1556">
                  <c:v>40.777777777777779</c:v>
                </c:pt>
                <c:pt idx="1557">
                  <c:v>40.663888888888891</c:v>
                </c:pt>
                <c:pt idx="1558">
                  <c:v>52.519444444444446</c:v>
                </c:pt>
                <c:pt idx="1559">
                  <c:v>43</c:v>
                </c:pt>
                <c:pt idx="1560">
                  <c:v>41.863888888888887</c:v>
                </c:pt>
                <c:pt idx="1561">
                  <c:v>38.602777777777774</c:v>
                </c:pt>
                <c:pt idx="1562">
                  <c:v>38.783333333333331</c:v>
                </c:pt>
                <c:pt idx="1563">
                  <c:v>37.87777777777778</c:v>
                </c:pt>
                <c:pt idx="1564">
                  <c:v>47.841666666666669</c:v>
                </c:pt>
                <c:pt idx="1565">
                  <c:v>46.43888888888889</c:v>
                </c:pt>
                <c:pt idx="1566">
                  <c:v>35.761111111111113</c:v>
                </c:pt>
                <c:pt idx="1567">
                  <c:v>51.794444444444444</c:v>
                </c:pt>
                <c:pt idx="1568">
                  <c:v>52.8</c:v>
                </c:pt>
                <c:pt idx="1569">
                  <c:v>37.494444444444447</c:v>
                </c:pt>
                <c:pt idx="1570">
                  <c:v>35.74722222222222</c:v>
                </c:pt>
                <c:pt idx="1571">
                  <c:v>40.611111111111114</c:v>
                </c:pt>
                <c:pt idx="1572">
                  <c:v>25.81111111111111</c:v>
                </c:pt>
                <c:pt idx="1573">
                  <c:v>40.838888888888889</c:v>
                </c:pt>
                <c:pt idx="1574">
                  <c:v>46.555555555555557</c:v>
                </c:pt>
                <c:pt idx="1575">
                  <c:v>38.819444444444443</c:v>
                </c:pt>
                <c:pt idx="1576">
                  <c:v>52.580555555555556</c:v>
                </c:pt>
                <c:pt idx="1577">
                  <c:v>26.919444444444444</c:v>
                </c:pt>
                <c:pt idx="1578">
                  <c:v>33.955555555555556</c:v>
                </c:pt>
                <c:pt idx="1579">
                  <c:v>42.605555555555554</c:v>
                </c:pt>
                <c:pt idx="1580">
                  <c:v>39.802777777777777</c:v>
                </c:pt>
                <c:pt idx="1581">
                  <c:v>39.630555555555553</c:v>
                </c:pt>
                <c:pt idx="1582">
                  <c:v>36.702777777777776</c:v>
                </c:pt>
                <c:pt idx="1583">
                  <c:v>32.819444444444443</c:v>
                </c:pt>
                <c:pt idx="1584">
                  <c:v>37.480555555555554</c:v>
                </c:pt>
                <c:pt idx="1585">
                  <c:v>37.552777777777777</c:v>
                </c:pt>
                <c:pt idx="1586">
                  <c:v>18.863888888888887</c:v>
                </c:pt>
                <c:pt idx="1587">
                  <c:v>53.761111111111113</c:v>
                </c:pt>
                <c:pt idx="1588">
                  <c:v>48.725000000000001</c:v>
                </c:pt>
                <c:pt idx="1589">
                  <c:v>26.927777777777777</c:v>
                </c:pt>
                <c:pt idx="1590">
                  <c:v>41.783333333333331</c:v>
                </c:pt>
                <c:pt idx="1591">
                  <c:v>41.538888888888891</c:v>
                </c:pt>
                <c:pt idx="1592">
                  <c:v>29.644444444444446</c:v>
                </c:pt>
                <c:pt idx="1593">
                  <c:v>41.93888888888889</c:v>
                </c:pt>
                <c:pt idx="1594">
                  <c:v>38.702777777777776</c:v>
                </c:pt>
                <c:pt idx="1595">
                  <c:v>27.641666666666666</c:v>
                </c:pt>
                <c:pt idx="1596">
                  <c:v>52.658333333333331</c:v>
                </c:pt>
                <c:pt idx="1597">
                  <c:v>50.75</c:v>
                </c:pt>
                <c:pt idx="1598">
                  <c:v>50.575000000000003</c:v>
                </c:pt>
                <c:pt idx="1599">
                  <c:v>43.661111111111111</c:v>
                </c:pt>
                <c:pt idx="1600">
                  <c:v>39.825000000000003</c:v>
                </c:pt>
                <c:pt idx="1601">
                  <c:v>44.719444444444441</c:v>
                </c:pt>
                <c:pt idx="1602">
                  <c:v>50.94166666666667</c:v>
                </c:pt>
                <c:pt idx="1603">
                  <c:v>30.822222222222223</c:v>
                </c:pt>
                <c:pt idx="1604">
                  <c:v>23.744444444444444</c:v>
                </c:pt>
                <c:pt idx="1605">
                  <c:v>37.711111111111109</c:v>
                </c:pt>
                <c:pt idx="1606">
                  <c:v>37.87777777777778</c:v>
                </c:pt>
                <c:pt idx="1607">
                  <c:v>34.625</c:v>
                </c:pt>
                <c:pt idx="1608">
                  <c:v>41.68611111111111</c:v>
                </c:pt>
                <c:pt idx="1609">
                  <c:v>41.544444444444444</c:v>
                </c:pt>
                <c:pt idx="1610">
                  <c:v>34.602777777777774</c:v>
                </c:pt>
                <c:pt idx="1611">
                  <c:v>52.674999999999997</c:v>
                </c:pt>
                <c:pt idx="1612">
                  <c:v>37.830555555555556</c:v>
                </c:pt>
                <c:pt idx="1613">
                  <c:v>38.672222222222224</c:v>
                </c:pt>
                <c:pt idx="1614">
                  <c:v>37.647222222222226</c:v>
                </c:pt>
                <c:pt idx="1615">
                  <c:v>49.588888888888889</c:v>
                </c:pt>
                <c:pt idx="1616">
                  <c:v>52.65</c:v>
                </c:pt>
                <c:pt idx="1617">
                  <c:v>46.488888888888887</c:v>
                </c:pt>
                <c:pt idx="1618">
                  <c:v>44.758333333333333</c:v>
                </c:pt>
                <c:pt idx="1619">
                  <c:v>53.580555555555556</c:v>
                </c:pt>
                <c:pt idx="1620">
                  <c:v>32.805555555555557</c:v>
                </c:pt>
                <c:pt idx="1621">
                  <c:v>39.56111111111111</c:v>
                </c:pt>
                <c:pt idx="1622">
                  <c:v>39.825000000000003</c:v>
                </c:pt>
                <c:pt idx="1623">
                  <c:v>31.869444444444444</c:v>
                </c:pt>
                <c:pt idx="1624">
                  <c:v>37.880555555555553</c:v>
                </c:pt>
                <c:pt idx="1625">
                  <c:v>27.747222222222224</c:v>
                </c:pt>
                <c:pt idx="1626">
                  <c:v>52.99722222222222</c:v>
                </c:pt>
                <c:pt idx="1627">
                  <c:v>38.869444444444447</c:v>
                </c:pt>
                <c:pt idx="1628">
                  <c:v>38.65</c:v>
                </c:pt>
                <c:pt idx="1629">
                  <c:v>43.833333333333336</c:v>
                </c:pt>
                <c:pt idx="1630">
                  <c:v>38.713888888888889</c:v>
                </c:pt>
                <c:pt idx="1631">
                  <c:v>28.583333333333332</c:v>
                </c:pt>
                <c:pt idx="1632">
                  <c:v>26.861111111111111</c:v>
                </c:pt>
                <c:pt idx="1633">
                  <c:v>33.81111111111111</c:v>
                </c:pt>
                <c:pt idx="1634">
                  <c:v>42.833333333333336</c:v>
                </c:pt>
                <c:pt idx="1635">
                  <c:v>48.80833333333333</c:v>
                </c:pt>
                <c:pt idx="1636">
                  <c:v>34.994444444444447</c:v>
                </c:pt>
                <c:pt idx="1637">
                  <c:v>48.658333333333331</c:v>
                </c:pt>
                <c:pt idx="1638">
                  <c:v>42.661111111111111</c:v>
                </c:pt>
                <c:pt idx="1639">
                  <c:v>52.952777777777776</c:v>
                </c:pt>
                <c:pt idx="1640">
                  <c:v>38.575000000000003</c:v>
                </c:pt>
                <c:pt idx="1641">
                  <c:v>38.719444444444441</c:v>
                </c:pt>
                <c:pt idx="1642">
                  <c:v>33.87777777777778</c:v>
                </c:pt>
                <c:pt idx="1643">
                  <c:v>42.880555555555553</c:v>
                </c:pt>
                <c:pt idx="1644">
                  <c:v>42.841666666666669</c:v>
                </c:pt>
                <c:pt idx="1645">
                  <c:v>18.897222222222222</c:v>
                </c:pt>
                <c:pt idx="1646">
                  <c:v>19.819444444444443</c:v>
                </c:pt>
                <c:pt idx="1647">
                  <c:v>35.9</c:v>
                </c:pt>
                <c:pt idx="1648">
                  <c:v>28.855555555555554</c:v>
                </c:pt>
                <c:pt idx="1649">
                  <c:v>29.819444444444443</c:v>
                </c:pt>
                <c:pt idx="1650">
                  <c:v>35.858333333333334</c:v>
                </c:pt>
                <c:pt idx="1651">
                  <c:v>40.463888888888889</c:v>
                </c:pt>
                <c:pt idx="1652">
                  <c:v>40.916666666666664</c:v>
                </c:pt>
                <c:pt idx="1653">
                  <c:v>29.636111111111113</c:v>
                </c:pt>
                <c:pt idx="1654">
                  <c:v>38.544444444444444</c:v>
                </c:pt>
                <c:pt idx="1655">
                  <c:v>37.972222222222221</c:v>
                </c:pt>
                <c:pt idx="1656">
                  <c:v>35.68888888888889</c:v>
                </c:pt>
                <c:pt idx="1657">
                  <c:v>27.8</c:v>
                </c:pt>
                <c:pt idx="1658">
                  <c:v>35.863888888888887</c:v>
                </c:pt>
                <c:pt idx="1659">
                  <c:v>51.697222222222223</c:v>
                </c:pt>
                <c:pt idx="1660">
                  <c:v>20.877777777777776</c:v>
                </c:pt>
                <c:pt idx="1661">
                  <c:v>50.6</c:v>
                </c:pt>
                <c:pt idx="1662">
                  <c:v>42.722222222222221</c:v>
                </c:pt>
                <c:pt idx="1663">
                  <c:v>18.602777777777778</c:v>
                </c:pt>
                <c:pt idx="1664">
                  <c:v>39.772222222222226</c:v>
                </c:pt>
                <c:pt idx="1665">
                  <c:v>29.994444444444444</c:v>
                </c:pt>
                <c:pt idx="1666">
                  <c:v>50.797222222222224</c:v>
                </c:pt>
                <c:pt idx="1667">
                  <c:v>35.636111111111113</c:v>
                </c:pt>
                <c:pt idx="1668">
                  <c:v>51.472222222222221</c:v>
                </c:pt>
                <c:pt idx="1669">
                  <c:v>41.772222222222226</c:v>
                </c:pt>
                <c:pt idx="1670">
                  <c:v>29.597222222222221</c:v>
                </c:pt>
                <c:pt idx="1671">
                  <c:v>41.980555555555554</c:v>
                </c:pt>
                <c:pt idx="1672">
                  <c:v>48.922222222222224</c:v>
                </c:pt>
                <c:pt idx="1673">
                  <c:v>30.597222222222221</c:v>
                </c:pt>
                <c:pt idx="1674">
                  <c:v>50.611111111111114</c:v>
                </c:pt>
                <c:pt idx="1675">
                  <c:v>38.822222222222223</c:v>
                </c:pt>
                <c:pt idx="1676">
                  <c:v>39.763888888888886</c:v>
                </c:pt>
                <c:pt idx="1677">
                  <c:v>44.697222222222223</c:v>
                </c:pt>
                <c:pt idx="1678">
                  <c:v>40</c:v>
                </c:pt>
                <c:pt idx="1679">
                  <c:v>35.49722222222222</c:v>
                </c:pt>
                <c:pt idx="1680">
                  <c:v>28.56388888888889</c:v>
                </c:pt>
                <c:pt idx="1681">
                  <c:v>44.741666666666667</c:v>
                </c:pt>
                <c:pt idx="1682">
                  <c:v>34.555555555555557</c:v>
                </c:pt>
                <c:pt idx="1683">
                  <c:v>39.680555555555557</c:v>
                </c:pt>
                <c:pt idx="1684">
                  <c:v>36.547222222222224</c:v>
                </c:pt>
                <c:pt idx="1685">
                  <c:v>37.758333333333333</c:v>
                </c:pt>
                <c:pt idx="1686">
                  <c:v>48.722222222222221</c:v>
                </c:pt>
                <c:pt idx="1687">
                  <c:v>23.711111111111112</c:v>
                </c:pt>
                <c:pt idx="1688">
                  <c:v>42.50277777777778</c:v>
                </c:pt>
                <c:pt idx="1689">
                  <c:v>41.586111111111109</c:v>
                </c:pt>
                <c:pt idx="1690">
                  <c:v>34.858333333333334</c:v>
                </c:pt>
                <c:pt idx="1691">
                  <c:v>38.80833333333333</c:v>
                </c:pt>
                <c:pt idx="1692">
                  <c:v>38.783333333333331</c:v>
                </c:pt>
                <c:pt idx="1693">
                  <c:v>36.68888888888889</c:v>
                </c:pt>
                <c:pt idx="1694">
                  <c:v>36.905555555555559</c:v>
                </c:pt>
                <c:pt idx="1695">
                  <c:v>36.516666666666666</c:v>
                </c:pt>
                <c:pt idx="1696">
                  <c:v>49.62222222222222</c:v>
                </c:pt>
                <c:pt idx="1697">
                  <c:v>36.452777777777776</c:v>
                </c:pt>
                <c:pt idx="1698">
                  <c:v>40.786111111111111</c:v>
                </c:pt>
                <c:pt idx="1699">
                  <c:v>45</c:v>
                </c:pt>
                <c:pt idx="1700">
                  <c:v>30.725000000000001</c:v>
                </c:pt>
                <c:pt idx="1701">
                  <c:v>31.922222222222221</c:v>
                </c:pt>
                <c:pt idx="1702">
                  <c:v>40.697222222222223</c:v>
                </c:pt>
                <c:pt idx="1703">
                  <c:v>47.697222222222223</c:v>
                </c:pt>
                <c:pt idx="1704">
                  <c:v>37.458333333333336</c:v>
                </c:pt>
                <c:pt idx="1705">
                  <c:v>38.852777777777774</c:v>
                </c:pt>
                <c:pt idx="1706">
                  <c:v>38.763888888888886</c:v>
                </c:pt>
                <c:pt idx="1707">
                  <c:v>33.588888888888889</c:v>
                </c:pt>
                <c:pt idx="1708">
                  <c:v>34.833333333333336</c:v>
                </c:pt>
                <c:pt idx="1709">
                  <c:v>39.019444444444446</c:v>
                </c:pt>
                <c:pt idx="1710">
                  <c:v>36.87777777777778</c:v>
                </c:pt>
                <c:pt idx="1711">
                  <c:v>33.555555555555557</c:v>
                </c:pt>
                <c:pt idx="1712">
                  <c:v>37.019444444444446</c:v>
                </c:pt>
                <c:pt idx="1713">
                  <c:v>28.502777777777776</c:v>
                </c:pt>
                <c:pt idx="1714">
                  <c:v>33.586111111111109</c:v>
                </c:pt>
                <c:pt idx="1715">
                  <c:v>50.480555555555554</c:v>
                </c:pt>
                <c:pt idx="1716">
                  <c:v>31.777777777777779</c:v>
                </c:pt>
                <c:pt idx="1717">
                  <c:v>30.972222222222221</c:v>
                </c:pt>
                <c:pt idx="1718">
                  <c:v>48.766666666666666</c:v>
                </c:pt>
                <c:pt idx="1719">
                  <c:v>28.569444444444443</c:v>
                </c:pt>
                <c:pt idx="1720">
                  <c:v>22.747222222222224</c:v>
                </c:pt>
                <c:pt idx="1721">
                  <c:v>18.794444444444444</c:v>
                </c:pt>
                <c:pt idx="1722">
                  <c:v>48.572222222222223</c:v>
                </c:pt>
                <c:pt idx="1723">
                  <c:v>35.769444444444446</c:v>
                </c:pt>
                <c:pt idx="1724">
                  <c:v>36.633333333333333</c:v>
                </c:pt>
                <c:pt idx="1725">
                  <c:v>36.716666666666669</c:v>
                </c:pt>
                <c:pt idx="1726">
                  <c:v>36.619444444444447</c:v>
                </c:pt>
                <c:pt idx="1727">
                  <c:v>33.886111111111113</c:v>
                </c:pt>
                <c:pt idx="1728">
                  <c:v>33.536111111111111</c:v>
                </c:pt>
                <c:pt idx="1729">
                  <c:v>32.922222222222224</c:v>
                </c:pt>
                <c:pt idx="1730">
                  <c:v>35.74722222222222</c:v>
                </c:pt>
                <c:pt idx="1731">
                  <c:v>35.924999999999997</c:v>
                </c:pt>
                <c:pt idx="1732">
                  <c:v>35.450000000000003</c:v>
                </c:pt>
                <c:pt idx="1733">
                  <c:v>35.94166666666667</c:v>
                </c:pt>
                <c:pt idx="1734">
                  <c:v>28.005555555555556</c:v>
                </c:pt>
                <c:pt idx="1735">
                  <c:v>23.519444444444446</c:v>
                </c:pt>
                <c:pt idx="1736">
                  <c:v>29.975000000000001</c:v>
                </c:pt>
                <c:pt idx="1737">
                  <c:v>39.62222222222222</c:v>
                </c:pt>
                <c:pt idx="1738">
                  <c:v>19.005555555555556</c:v>
                </c:pt>
                <c:pt idx="1739">
                  <c:v>43.738888888888887</c:v>
                </c:pt>
                <c:pt idx="1740">
                  <c:v>38.644444444444446</c:v>
                </c:pt>
                <c:pt idx="1741">
                  <c:v>31.774999999999999</c:v>
                </c:pt>
                <c:pt idx="1742">
                  <c:v>32.663888888888891</c:v>
                </c:pt>
                <c:pt idx="1743">
                  <c:v>32.794444444444444</c:v>
                </c:pt>
                <c:pt idx="1744">
                  <c:v>38.794444444444444</c:v>
                </c:pt>
                <c:pt idx="1745">
                  <c:v>29.494444444444444</c:v>
                </c:pt>
                <c:pt idx="1746">
                  <c:v>34.730555555555554</c:v>
                </c:pt>
                <c:pt idx="1747">
                  <c:v>35.736111111111114</c:v>
                </c:pt>
                <c:pt idx="1748">
                  <c:v>34.602777777777774</c:v>
                </c:pt>
                <c:pt idx="1749">
                  <c:v>35.555555555555557</c:v>
                </c:pt>
                <c:pt idx="1750">
                  <c:v>23.969444444444445</c:v>
                </c:pt>
                <c:pt idx="1751">
                  <c:v>25.9</c:v>
                </c:pt>
                <c:pt idx="1752">
                  <c:v>44.544444444444444</c:v>
                </c:pt>
                <c:pt idx="1753">
                  <c:v>29.991666666666667</c:v>
                </c:pt>
                <c:pt idx="1754">
                  <c:v>42.75277777777778</c:v>
                </c:pt>
                <c:pt idx="1755">
                  <c:v>25.858333333333334</c:v>
                </c:pt>
                <c:pt idx="1756">
                  <c:v>21.644444444444446</c:v>
                </c:pt>
                <c:pt idx="1757">
                  <c:v>25.511111111111113</c:v>
                </c:pt>
                <c:pt idx="1758">
                  <c:v>36.94166666666667</c:v>
                </c:pt>
                <c:pt idx="1759">
                  <c:v>31.744444444444444</c:v>
                </c:pt>
                <c:pt idx="1760">
                  <c:v>37.444444444444443</c:v>
                </c:pt>
                <c:pt idx="1761">
                  <c:v>34.580555555555556</c:v>
                </c:pt>
                <c:pt idx="1762">
                  <c:v>34.916666666666664</c:v>
                </c:pt>
                <c:pt idx="1763">
                  <c:v>45.99722222222222</c:v>
                </c:pt>
                <c:pt idx="1764">
                  <c:v>34.761111111111113</c:v>
                </c:pt>
                <c:pt idx="1765">
                  <c:v>21.675000000000001</c:v>
                </c:pt>
                <c:pt idx="1766">
                  <c:v>34.955555555555556</c:v>
                </c:pt>
                <c:pt idx="1767">
                  <c:v>49.586111111111109</c:v>
                </c:pt>
                <c:pt idx="1768">
                  <c:v>31.772222222222222</c:v>
                </c:pt>
                <c:pt idx="1769">
                  <c:v>48.95</c:v>
                </c:pt>
                <c:pt idx="1770">
                  <c:v>31.530555555555555</c:v>
                </c:pt>
                <c:pt idx="1771">
                  <c:v>31.791666666666668</c:v>
                </c:pt>
                <c:pt idx="1772">
                  <c:v>29.827777777777779</c:v>
                </c:pt>
                <c:pt idx="1773">
                  <c:v>20.797222222222221</c:v>
                </c:pt>
                <c:pt idx="1774">
                  <c:v>41.638888888888886</c:v>
                </c:pt>
                <c:pt idx="1775">
                  <c:v>29.911111111111111</c:v>
                </c:pt>
                <c:pt idx="1776">
                  <c:v>34.708333333333336</c:v>
                </c:pt>
                <c:pt idx="1777">
                  <c:v>32.527777777777779</c:v>
                </c:pt>
                <c:pt idx="1778">
                  <c:v>33.911111111111111</c:v>
                </c:pt>
                <c:pt idx="1779">
                  <c:v>36.613888888888887</c:v>
                </c:pt>
                <c:pt idx="1780">
                  <c:v>36.458333333333336</c:v>
                </c:pt>
                <c:pt idx="1781">
                  <c:v>25.691666666666666</c:v>
                </c:pt>
                <c:pt idx="1782">
                  <c:v>33.769444444444446</c:v>
                </c:pt>
                <c:pt idx="1783">
                  <c:v>27.447222222222223</c:v>
                </c:pt>
                <c:pt idx="1784">
                  <c:v>22.002777777777776</c:v>
                </c:pt>
                <c:pt idx="1785">
                  <c:v>48.741666666666667</c:v>
                </c:pt>
                <c:pt idx="1786">
                  <c:v>43.486111111111114</c:v>
                </c:pt>
                <c:pt idx="1787">
                  <c:v>27.691666666666666</c:v>
                </c:pt>
                <c:pt idx="1788">
                  <c:v>38.647222222222226</c:v>
                </c:pt>
                <c:pt idx="1789">
                  <c:v>30.744444444444444</c:v>
                </c:pt>
                <c:pt idx="1790">
                  <c:v>22.491666666666667</c:v>
                </c:pt>
                <c:pt idx="1791">
                  <c:v>20.947222222222223</c:v>
                </c:pt>
                <c:pt idx="1792">
                  <c:v>27.519444444444446</c:v>
                </c:pt>
                <c:pt idx="1793">
                  <c:v>41.930555555555557</c:v>
                </c:pt>
                <c:pt idx="1794">
                  <c:v>44.680555555555557</c:v>
                </c:pt>
                <c:pt idx="1795">
                  <c:v>33.477777777777774</c:v>
                </c:pt>
                <c:pt idx="1796">
                  <c:v>35.961111111111109</c:v>
                </c:pt>
                <c:pt idx="1797">
                  <c:v>33.49722222222222</c:v>
                </c:pt>
                <c:pt idx="1798">
                  <c:v>33.852777777777774</c:v>
                </c:pt>
                <c:pt idx="1799">
                  <c:v>35.697222222222223</c:v>
                </c:pt>
                <c:pt idx="1800">
                  <c:v>30.81111111111111</c:v>
                </c:pt>
                <c:pt idx="1801">
                  <c:v>35.544444444444444</c:v>
                </c:pt>
                <c:pt idx="1802">
                  <c:v>35.766666666666666</c:v>
                </c:pt>
                <c:pt idx="1803">
                  <c:v>36.008333333333333</c:v>
                </c:pt>
                <c:pt idx="1804">
                  <c:v>18.538888888888888</c:v>
                </c:pt>
                <c:pt idx="1805">
                  <c:v>31.655555555555555</c:v>
                </c:pt>
                <c:pt idx="1806">
                  <c:v>36.758333333333333</c:v>
                </c:pt>
                <c:pt idx="1807">
                  <c:v>42.93333333333333</c:v>
                </c:pt>
                <c:pt idx="1808">
                  <c:v>28.822222222222223</c:v>
                </c:pt>
                <c:pt idx="1809">
                  <c:v>30.694444444444443</c:v>
                </c:pt>
                <c:pt idx="1810">
                  <c:v>30.663888888888888</c:v>
                </c:pt>
                <c:pt idx="1811">
                  <c:v>41.822222222222223</c:v>
                </c:pt>
                <c:pt idx="1812">
                  <c:v>45.511111111111113</c:v>
                </c:pt>
                <c:pt idx="1813">
                  <c:v>19.961111111111112</c:v>
                </c:pt>
                <c:pt idx="1814">
                  <c:v>32.761111111111113</c:v>
                </c:pt>
                <c:pt idx="1815">
                  <c:v>19.677777777777777</c:v>
                </c:pt>
                <c:pt idx="1816">
                  <c:v>43.638888888888886</c:v>
                </c:pt>
                <c:pt idx="1817">
                  <c:v>32.902777777777779</c:v>
                </c:pt>
                <c:pt idx="1818">
                  <c:v>32.700000000000003</c:v>
                </c:pt>
                <c:pt idx="1819">
                  <c:v>32.841666666666669</c:v>
                </c:pt>
                <c:pt idx="1820">
                  <c:v>26.619444444444444</c:v>
                </c:pt>
                <c:pt idx="1821">
                  <c:v>37.961111111111109</c:v>
                </c:pt>
                <c:pt idx="1822">
                  <c:v>24.941666666666666</c:v>
                </c:pt>
                <c:pt idx="1823">
                  <c:v>22.933333333333334</c:v>
                </c:pt>
                <c:pt idx="1824">
                  <c:v>33.722222222222221</c:v>
                </c:pt>
                <c:pt idx="1825">
                  <c:v>26.452777777777779</c:v>
                </c:pt>
                <c:pt idx="1826">
                  <c:v>32.716666666666669</c:v>
                </c:pt>
                <c:pt idx="1827">
                  <c:v>18.461111111111112</c:v>
                </c:pt>
                <c:pt idx="1828">
                  <c:v>32.55833333333333</c:v>
                </c:pt>
                <c:pt idx="1829">
                  <c:v>34.986111111111114</c:v>
                </c:pt>
                <c:pt idx="1830">
                  <c:v>29.941666666666666</c:v>
                </c:pt>
                <c:pt idx="1831">
                  <c:v>30.819444444444443</c:v>
                </c:pt>
                <c:pt idx="1832">
                  <c:v>34.463888888888889</c:v>
                </c:pt>
                <c:pt idx="1833">
                  <c:v>35.508333333333333</c:v>
                </c:pt>
                <c:pt idx="1834">
                  <c:v>19.683333333333334</c:v>
                </c:pt>
                <c:pt idx="1835">
                  <c:v>42.977777777777774</c:v>
                </c:pt>
                <c:pt idx="1836">
                  <c:v>40.697222222222223</c:v>
                </c:pt>
                <c:pt idx="1837">
                  <c:v>25.652777777777779</c:v>
                </c:pt>
                <c:pt idx="1838">
                  <c:v>34.950000000000003</c:v>
                </c:pt>
                <c:pt idx="1839">
                  <c:v>30.905555555555555</c:v>
                </c:pt>
                <c:pt idx="1840">
                  <c:v>18.888888888888889</c:v>
                </c:pt>
                <c:pt idx="1841">
                  <c:v>23.55</c:v>
                </c:pt>
                <c:pt idx="1842">
                  <c:v>31.927777777777777</c:v>
                </c:pt>
                <c:pt idx="1843">
                  <c:v>32.897222222222226</c:v>
                </c:pt>
                <c:pt idx="1844">
                  <c:v>32.833333333333336</c:v>
                </c:pt>
                <c:pt idx="1845">
                  <c:v>28.944444444444443</c:v>
                </c:pt>
                <c:pt idx="1846">
                  <c:v>31.763888888888889</c:v>
                </c:pt>
                <c:pt idx="1847">
                  <c:v>28.622222222222224</c:v>
                </c:pt>
                <c:pt idx="1848">
                  <c:v>28.666666666666668</c:v>
                </c:pt>
                <c:pt idx="1849">
                  <c:v>29.458333333333332</c:v>
                </c:pt>
                <c:pt idx="1850">
                  <c:v>29.761111111111113</c:v>
                </c:pt>
                <c:pt idx="1851">
                  <c:v>28.441666666666666</c:v>
                </c:pt>
                <c:pt idx="1852">
                  <c:v>30.81388888888889</c:v>
                </c:pt>
                <c:pt idx="1853">
                  <c:v>34.727777777777774</c:v>
                </c:pt>
                <c:pt idx="1854">
                  <c:v>36.902777777777779</c:v>
                </c:pt>
                <c:pt idx="1855">
                  <c:v>36.825000000000003</c:v>
                </c:pt>
                <c:pt idx="1856">
                  <c:v>34.888888888888886</c:v>
                </c:pt>
                <c:pt idx="1857">
                  <c:v>40.94166666666667</c:v>
                </c:pt>
                <c:pt idx="1858">
                  <c:v>25.524999999999999</c:v>
                </c:pt>
                <c:pt idx="1859">
                  <c:v>32.777777777777779</c:v>
                </c:pt>
                <c:pt idx="1860">
                  <c:v>31.736111111111111</c:v>
                </c:pt>
                <c:pt idx="1861">
                  <c:v>28.602777777777778</c:v>
                </c:pt>
                <c:pt idx="1862">
                  <c:v>32.019444444444446</c:v>
                </c:pt>
                <c:pt idx="1863">
                  <c:v>28.616666666666667</c:v>
                </c:pt>
                <c:pt idx="1864">
                  <c:v>28.6</c:v>
                </c:pt>
                <c:pt idx="1865">
                  <c:v>34.469444444444441</c:v>
                </c:pt>
                <c:pt idx="1866">
                  <c:v>22.536111111111111</c:v>
                </c:pt>
                <c:pt idx="1867">
                  <c:v>20</c:v>
                </c:pt>
                <c:pt idx="1868">
                  <c:v>30.972222222222221</c:v>
                </c:pt>
                <c:pt idx="1869">
                  <c:v>39.549999999999997</c:v>
                </c:pt>
                <c:pt idx="1870">
                  <c:v>27.65</c:v>
                </c:pt>
                <c:pt idx="1871">
                  <c:v>40.977777777777774</c:v>
                </c:pt>
                <c:pt idx="1872">
                  <c:v>31.519444444444446</c:v>
                </c:pt>
                <c:pt idx="1873">
                  <c:v>31.597222222222221</c:v>
                </c:pt>
                <c:pt idx="1874">
                  <c:v>30.947222222222223</c:v>
                </c:pt>
                <c:pt idx="1875">
                  <c:v>24.483333333333334</c:v>
                </c:pt>
                <c:pt idx="1876">
                  <c:v>25.755555555555556</c:v>
                </c:pt>
                <c:pt idx="1877">
                  <c:v>27.680555555555557</c:v>
                </c:pt>
                <c:pt idx="1878">
                  <c:v>33.952777777777776</c:v>
                </c:pt>
                <c:pt idx="1879">
                  <c:v>38.727777777777774</c:v>
                </c:pt>
                <c:pt idx="1880">
                  <c:v>24.533333333333335</c:v>
                </c:pt>
                <c:pt idx="1881">
                  <c:v>30.844444444444445</c:v>
                </c:pt>
                <c:pt idx="1882">
                  <c:v>30.944444444444443</c:v>
                </c:pt>
                <c:pt idx="1883">
                  <c:v>30.972222222222221</c:v>
                </c:pt>
                <c:pt idx="1884">
                  <c:v>31.838888888888889</c:v>
                </c:pt>
                <c:pt idx="1885">
                  <c:v>28.797222222222221</c:v>
                </c:pt>
                <c:pt idx="1886">
                  <c:v>32.483333333333334</c:v>
                </c:pt>
                <c:pt idx="1887">
                  <c:v>32.519444444444446</c:v>
                </c:pt>
                <c:pt idx="1888">
                  <c:v>20.638888888888889</c:v>
                </c:pt>
                <c:pt idx="1889">
                  <c:v>39.727777777777774</c:v>
                </c:pt>
                <c:pt idx="1890">
                  <c:v>27.733333333333334</c:v>
                </c:pt>
                <c:pt idx="1891">
                  <c:v>29.819444444444443</c:v>
                </c:pt>
                <c:pt idx="1892">
                  <c:v>34.522222222222226</c:v>
                </c:pt>
                <c:pt idx="1893">
                  <c:v>29.45</c:v>
                </c:pt>
                <c:pt idx="1894">
                  <c:v>39.577777777777776</c:v>
                </c:pt>
                <c:pt idx="1895">
                  <c:v>38.919444444444444</c:v>
                </c:pt>
                <c:pt idx="1896">
                  <c:v>30.658333333333335</c:v>
                </c:pt>
                <c:pt idx="1897">
                  <c:v>22.736111111111111</c:v>
                </c:pt>
                <c:pt idx="1898">
                  <c:v>33.911111111111111</c:v>
                </c:pt>
                <c:pt idx="1899">
                  <c:v>32.602777777777774</c:v>
                </c:pt>
                <c:pt idx="1900">
                  <c:v>32.544444444444444</c:v>
                </c:pt>
                <c:pt idx="1901">
                  <c:v>26.75</c:v>
                </c:pt>
                <c:pt idx="1902">
                  <c:v>26.808333333333334</c:v>
                </c:pt>
                <c:pt idx="1903">
                  <c:v>32.858333333333334</c:v>
                </c:pt>
                <c:pt idx="1904">
                  <c:v>27.908333333333335</c:v>
                </c:pt>
                <c:pt idx="1905">
                  <c:v>23.911111111111111</c:v>
                </c:pt>
                <c:pt idx="1906">
                  <c:v>29.574999999999999</c:v>
                </c:pt>
                <c:pt idx="1907">
                  <c:v>29.691666666666666</c:v>
                </c:pt>
                <c:pt idx="1908">
                  <c:v>34.62222222222222</c:v>
                </c:pt>
                <c:pt idx="1909">
                  <c:v>20.980555555555554</c:v>
                </c:pt>
                <c:pt idx="1910">
                  <c:v>22.911111111111111</c:v>
                </c:pt>
                <c:pt idx="1911">
                  <c:v>37.924999999999997</c:v>
                </c:pt>
                <c:pt idx="1912">
                  <c:v>25.538888888888888</c:v>
                </c:pt>
                <c:pt idx="1913">
                  <c:v>41.780555555555559</c:v>
                </c:pt>
                <c:pt idx="1914">
                  <c:v>29.733333333333334</c:v>
                </c:pt>
                <c:pt idx="1915">
                  <c:v>18.902777777777779</c:v>
                </c:pt>
                <c:pt idx="1916">
                  <c:v>26.625</c:v>
                </c:pt>
                <c:pt idx="1917">
                  <c:v>31.869444444444444</c:v>
                </c:pt>
                <c:pt idx="1918">
                  <c:v>32.955555555555556</c:v>
                </c:pt>
                <c:pt idx="1919">
                  <c:v>21.638888888888889</c:v>
                </c:pt>
                <c:pt idx="1920">
                  <c:v>22.005555555555556</c:v>
                </c:pt>
                <c:pt idx="1921">
                  <c:v>31.802777777777777</c:v>
                </c:pt>
                <c:pt idx="1922">
                  <c:v>28.822222222222223</c:v>
                </c:pt>
                <c:pt idx="1923">
                  <c:v>41.69166666666667</c:v>
                </c:pt>
                <c:pt idx="1924">
                  <c:v>23.955555555555556</c:v>
                </c:pt>
                <c:pt idx="1925">
                  <c:v>34.777777777777779</c:v>
                </c:pt>
                <c:pt idx="1926">
                  <c:v>41.486111111111114</c:v>
                </c:pt>
                <c:pt idx="1927">
                  <c:v>35.62222222222222</c:v>
                </c:pt>
                <c:pt idx="1928">
                  <c:v>28.547222222222221</c:v>
                </c:pt>
                <c:pt idx="1929">
                  <c:v>31.622222222222224</c:v>
                </c:pt>
                <c:pt idx="1930">
                  <c:v>31.786111111111111</c:v>
                </c:pt>
                <c:pt idx="1931">
                  <c:v>31.611111111111111</c:v>
                </c:pt>
                <c:pt idx="1932">
                  <c:v>36.74722222222222</c:v>
                </c:pt>
                <c:pt idx="1933">
                  <c:v>29.961111111111112</c:v>
                </c:pt>
                <c:pt idx="1934">
                  <c:v>28.794444444444444</c:v>
                </c:pt>
                <c:pt idx="1935">
                  <c:v>36.519444444444446</c:v>
                </c:pt>
                <c:pt idx="1936">
                  <c:v>18.591666666666665</c:v>
                </c:pt>
                <c:pt idx="1937">
                  <c:v>33.516666666666666</c:v>
                </c:pt>
                <c:pt idx="1938">
                  <c:v>34.805555555555557</c:v>
                </c:pt>
                <c:pt idx="1939">
                  <c:v>27.630555555555556</c:v>
                </c:pt>
                <c:pt idx="1940">
                  <c:v>41.483333333333334</c:v>
                </c:pt>
                <c:pt idx="1941">
                  <c:v>19.911111111111111</c:v>
                </c:pt>
                <c:pt idx="1942">
                  <c:v>38.922222222222224</c:v>
                </c:pt>
                <c:pt idx="1943">
                  <c:v>30.733333333333334</c:v>
                </c:pt>
                <c:pt idx="1944">
                  <c:v>32.583333333333336</c:v>
                </c:pt>
                <c:pt idx="1945">
                  <c:v>30.558333333333334</c:v>
                </c:pt>
                <c:pt idx="1946">
                  <c:v>37.983333333333334</c:v>
                </c:pt>
                <c:pt idx="1947">
                  <c:v>32.658333333333331</c:v>
                </c:pt>
                <c:pt idx="1948">
                  <c:v>34.594444444444441</c:v>
                </c:pt>
                <c:pt idx="1949">
                  <c:v>23.822222222222223</c:v>
                </c:pt>
                <c:pt idx="1950">
                  <c:v>25.594444444444445</c:v>
                </c:pt>
                <c:pt idx="1951">
                  <c:v>24.005555555555556</c:v>
                </c:pt>
                <c:pt idx="1952">
                  <c:v>36.447222222222223</c:v>
                </c:pt>
                <c:pt idx="1953">
                  <c:v>21.574999999999999</c:v>
                </c:pt>
                <c:pt idx="1954">
                  <c:v>27.791666666666668</c:v>
                </c:pt>
                <c:pt idx="1955">
                  <c:v>34.805555555555557</c:v>
                </c:pt>
                <c:pt idx="1956">
                  <c:v>41.661111111111111</c:v>
                </c:pt>
                <c:pt idx="1957">
                  <c:v>27.977777777777778</c:v>
                </c:pt>
                <c:pt idx="1958">
                  <c:v>27.663888888888888</c:v>
                </c:pt>
                <c:pt idx="1959">
                  <c:v>28.705555555555556</c:v>
                </c:pt>
                <c:pt idx="1960">
                  <c:v>30.461111111111112</c:v>
                </c:pt>
                <c:pt idx="1961">
                  <c:v>34.647222222222226</c:v>
                </c:pt>
                <c:pt idx="1962">
                  <c:v>19.788888888888888</c:v>
                </c:pt>
                <c:pt idx="1963">
                  <c:v>24.727777777777778</c:v>
                </c:pt>
                <c:pt idx="1964">
                  <c:v>23.711111111111112</c:v>
                </c:pt>
                <c:pt idx="1965">
                  <c:v>26.722222222222221</c:v>
                </c:pt>
                <c:pt idx="1966">
                  <c:v>26.719444444444445</c:v>
                </c:pt>
                <c:pt idx="1967">
                  <c:v>18.95</c:v>
                </c:pt>
                <c:pt idx="1968">
                  <c:v>29.655555555555555</c:v>
                </c:pt>
                <c:pt idx="1969">
                  <c:v>19.858333333333334</c:v>
                </c:pt>
                <c:pt idx="1970">
                  <c:v>35.733333333333334</c:v>
                </c:pt>
                <c:pt idx="1971">
                  <c:v>22.966666666666665</c:v>
                </c:pt>
                <c:pt idx="1972">
                  <c:v>36.780555555555559</c:v>
                </c:pt>
                <c:pt idx="1973">
                  <c:v>21.45</c:v>
                </c:pt>
                <c:pt idx="1974">
                  <c:v>26.469444444444445</c:v>
                </c:pt>
                <c:pt idx="1975">
                  <c:v>18.894444444444446</c:v>
                </c:pt>
                <c:pt idx="1976">
                  <c:v>26.613888888888887</c:v>
                </c:pt>
                <c:pt idx="1977">
                  <c:v>26.827777777777779</c:v>
                </c:pt>
                <c:pt idx="1978">
                  <c:v>26.569444444444443</c:v>
                </c:pt>
                <c:pt idx="1979">
                  <c:v>26.483333333333334</c:v>
                </c:pt>
                <c:pt idx="1980">
                  <c:v>29.669444444444444</c:v>
                </c:pt>
                <c:pt idx="1981">
                  <c:v>27.958333333333332</c:v>
                </c:pt>
                <c:pt idx="1982">
                  <c:v>29.611111111111111</c:v>
                </c:pt>
                <c:pt idx="1983">
                  <c:v>31.769444444444446</c:v>
                </c:pt>
                <c:pt idx="1984">
                  <c:v>25.966666666666665</c:v>
                </c:pt>
                <c:pt idx="1985">
                  <c:v>19.555555555555557</c:v>
                </c:pt>
                <c:pt idx="1986">
                  <c:v>19.508333333333333</c:v>
                </c:pt>
                <c:pt idx="1987">
                  <c:v>26.558333333333334</c:v>
                </c:pt>
                <c:pt idx="1988">
                  <c:v>19.930555555555557</c:v>
                </c:pt>
                <c:pt idx="1989">
                  <c:v>21.672222222222221</c:v>
                </c:pt>
                <c:pt idx="1990">
                  <c:v>28.93611111111111</c:v>
                </c:pt>
                <c:pt idx="1991">
                  <c:v>28.516666666666666</c:v>
                </c:pt>
                <c:pt idx="1992">
                  <c:v>31.569444444444443</c:v>
                </c:pt>
                <c:pt idx="1993">
                  <c:v>25.766666666666666</c:v>
                </c:pt>
                <c:pt idx="1994">
                  <c:v>25.85</c:v>
                </c:pt>
                <c:pt idx="1995">
                  <c:v>25.922222222222221</c:v>
                </c:pt>
                <c:pt idx="1996">
                  <c:v>25.461111111111112</c:v>
                </c:pt>
                <c:pt idx="1997">
                  <c:v>25.925000000000001</c:v>
                </c:pt>
                <c:pt idx="1998">
                  <c:v>26.658333333333335</c:v>
                </c:pt>
                <c:pt idx="1999">
                  <c:v>21.766666666666666</c:v>
                </c:pt>
                <c:pt idx="2000">
                  <c:v>22.708333333333332</c:v>
                </c:pt>
                <c:pt idx="2001">
                  <c:v>26.930555555555557</c:v>
                </c:pt>
                <c:pt idx="2002">
                  <c:v>26.816666666666666</c:v>
                </c:pt>
                <c:pt idx="2003">
                  <c:v>28.922222222222221</c:v>
                </c:pt>
                <c:pt idx="2004">
                  <c:v>28.619444444444444</c:v>
                </c:pt>
                <c:pt idx="2005">
                  <c:v>21.774999999999999</c:v>
                </c:pt>
                <c:pt idx="2006">
                  <c:v>29.702777777777779</c:v>
                </c:pt>
                <c:pt idx="2007">
                  <c:v>28.911111111111111</c:v>
                </c:pt>
                <c:pt idx="2008">
                  <c:v>23.952777777777779</c:v>
                </c:pt>
                <c:pt idx="2009">
                  <c:v>35.852777777777774</c:v>
                </c:pt>
                <c:pt idx="2010">
                  <c:v>21.652777777777779</c:v>
                </c:pt>
                <c:pt idx="2011">
                  <c:v>27.744444444444444</c:v>
                </c:pt>
                <c:pt idx="2012">
                  <c:v>33.68611111111111</c:v>
                </c:pt>
                <c:pt idx="2013">
                  <c:v>28.7</c:v>
                </c:pt>
                <c:pt idx="2014">
                  <c:v>20.963888888888889</c:v>
                </c:pt>
                <c:pt idx="2015">
                  <c:v>25.461111111111112</c:v>
                </c:pt>
                <c:pt idx="2016">
                  <c:v>24.830555555555556</c:v>
                </c:pt>
                <c:pt idx="2017">
                  <c:v>24.730555555555554</c:v>
                </c:pt>
                <c:pt idx="2018">
                  <c:v>25.469444444444445</c:v>
                </c:pt>
                <c:pt idx="2019">
                  <c:v>34.694444444444443</c:v>
                </c:pt>
                <c:pt idx="2020">
                  <c:v>20.480555555555554</c:v>
                </c:pt>
                <c:pt idx="2021">
                  <c:v>31.55</c:v>
                </c:pt>
                <c:pt idx="2022">
                  <c:v>35.972222222222221</c:v>
                </c:pt>
                <c:pt idx="2023">
                  <c:v>27.705555555555556</c:v>
                </c:pt>
                <c:pt idx="2024">
                  <c:v>20.68888888888889</c:v>
                </c:pt>
                <c:pt idx="2025">
                  <c:v>26.93888888888889</c:v>
                </c:pt>
                <c:pt idx="2026">
                  <c:v>20.008333333333333</c:v>
                </c:pt>
                <c:pt idx="2027">
                  <c:v>26.986111111111111</c:v>
                </c:pt>
                <c:pt idx="2028">
                  <c:v>26.622222222222224</c:v>
                </c:pt>
                <c:pt idx="2029">
                  <c:v>23.602777777777778</c:v>
                </c:pt>
                <c:pt idx="2030">
                  <c:v>22.9</c:v>
                </c:pt>
                <c:pt idx="2031">
                  <c:v>26.963888888888889</c:v>
                </c:pt>
                <c:pt idx="2032">
                  <c:v>29.822222222222223</c:v>
                </c:pt>
                <c:pt idx="2033">
                  <c:v>29.602777777777778</c:v>
                </c:pt>
                <c:pt idx="2034">
                  <c:v>24.761111111111113</c:v>
                </c:pt>
                <c:pt idx="2035">
                  <c:v>24.975000000000001</c:v>
                </c:pt>
                <c:pt idx="2036">
                  <c:v>24.56388888888889</c:v>
                </c:pt>
                <c:pt idx="2037">
                  <c:v>22.68611111111111</c:v>
                </c:pt>
                <c:pt idx="2038">
                  <c:v>19.708333333333332</c:v>
                </c:pt>
                <c:pt idx="2039">
                  <c:v>18.844444444444445</c:v>
                </c:pt>
                <c:pt idx="2040">
                  <c:v>23.455555555555556</c:v>
                </c:pt>
                <c:pt idx="2041">
                  <c:v>23.774999999999999</c:v>
                </c:pt>
                <c:pt idx="2042">
                  <c:v>18.566666666666666</c:v>
                </c:pt>
                <c:pt idx="2043">
                  <c:v>25.827777777777779</c:v>
                </c:pt>
                <c:pt idx="2044">
                  <c:v>22.658333333333335</c:v>
                </c:pt>
                <c:pt idx="2045">
                  <c:v>22.680555555555557</c:v>
                </c:pt>
                <c:pt idx="2046">
                  <c:v>22.475000000000001</c:v>
                </c:pt>
                <c:pt idx="2047">
                  <c:v>19.513888888888889</c:v>
                </c:pt>
                <c:pt idx="2048">
                  <c:v>25.672222222222221</c:v>
                </c:pt>
                <c:pt idx="2049">
                  <c:v>34.799999999999997</c:v>
                </c:pt>
                <c:pt idx="2050">
                  <c:v>25.605555555555554</c:v>
                </c:pt>
                <c:pt idx="2051">
                  <c:v>19.838888888888889</c:v>
                </c:pt>
                <c:pt idx="2052">
                  <c:v>19.519444444444446</c:v>
                </c:pt>
                <c:pt idx="2053">
                  <c:v>19.547222222222221</c:v>
                </c:pt>
                <c:pt idx="2054">
                  <c:v>19.891666666666666</c:v>
                </c:pt>
                <c:pt idx="2055">
                  <c:v>26.986111111111111</c:v>
                </c:pt>
                <c:pt idx="2056">
                  <c:v>23.991666666666667</c:v>
                </c:pt>
                <c:pt idx="2057">
                  <c:v>28.683333333333334</c:v>
                </c:pt>
                <c:pt idx="2058">
                  <c:v>28.725000000000001</c:v>
                </c:pt>
                <c:pt idx="2059">
                  <c:v>26.841666666666665</c:v>
                </c:pt>
                <c:pt idx="2060">
                  <c:v>22.497222222222224</c:v>
                </c:pt>
                <c:pt idx="2061">
                  <c:v>22.955555555555556</c:v>
                </c:pt>
                <c:pt idx="2062">
                  <c:v>25.783333333333335</c:v>
                </c:pt>
                <c:pt idx="2063">
                  <c:v>21.783333333333335</c:v>
                </c:pt>
                <c:pt idx="2064">
                  <c:v>21.861111111111111</c:v>
                </c:pt>
                <c:pt idx="2065">
                  <c:v>21.647222222222222</c:v>
                </c:pt>
                <c:pt idx="2066">
                  <c:v>20.883333333333333</c:v>
                </c:pt>
                <c:pt idx="2067">
                  <c:v>20.658333333333335</c:v>
                </c:pt>
                <c:pt idx="2068">
                  <c:v>31.558333333333334</c:v>
                </c:pt>
                <c:pt idx="2069">
                  <c:v>32.68611111111111</c:v>
                </c:pt>
                <c:pt idx="2070">
                  <c:v>25.861111111111111</c:v>
                </c:pt>
                <c:pt idx="2071">
                  <c:v>22.786111111111111</c:v>
                </c:pt>
                <c:pt idx="2072">
                  <c:v>25.6</c:v>
                </c:pt>
                <c:pt idx="2073">
                  <c:v>31.841666666666665</c:v>
                </c:pt>
                <c:pt idx="2074">
                  <c:v>18.755555555555556</c:v>
                </c:pt>
                <c:pt idx="2075">
                  <c:v>27.647222222222222</c:v>
                </c:pt>
                <c:pt idx="2076">
                  <c:v>27.913888888888888</c:v>
                </c:pt>
                <c:pt idx="2077">
                  <c:v>27.65</c:v>
                </c:pt>
                <c:pt idx="2078">
                  <c:v>27.588888888888889</c:v>
                </c:pt>
                <c:pt idx="2079">
                  <c:v>24.966666666666665</c:v>
                </c:pt>
                <c:pt idx="2080">
                  <c:v>24.933333333333334</c:v>
                </c:pt>
                <c:pt idx="2081">
                  <c:v>24.808333333333334</c:v>
                </c:pt>
                <c:pt idx="2082">
                  <c:v>20.908333333333335</c:v>
                </c:pt>
                <c:pt idx="2083">
                  <c:v>24.552777777777777</c:v>
                </c:pt>
                <c:pt idx="2084">
                  <c:v>20.858333333333334</c:v>
                </c:pt>
                <c:pt idx="2085">
                  <c:v>23.547222222222221</c:v>
                </c:pt>
                <c:pt idx="2086">
                  <c:v>23.572222222222223</c:v>
                </c:pt>
                <c:pt idx="2087">
                  <c:v>22.013888888888889</c:v>
                </c:pt>
                <c:pt idx="2088">
                  <c:v>23.827777777777779</c:v>
                </c:pt>
                <c:pt idx="2089">
                  <c:v>23.475000000000001</c:v>
                </c:pt>
                <c:pt idx="2090">
                  <c:v>34.488888888888887</c:v>
                </c:pt>
                <c:pt idx="2091">
                  <c:v>20.591666666666665</c:v>
                </c:pt>
                <c:pt idx="2092">
                  <c:v>24.630555555555556</c:v>
                </c:pt>
                <c:pt idx="2093">
                  <c:v>19.555555555555557</c:v>
                </c:pt>
                <c:pt idx="2094">
                  <c:v>26.475000000000001</c:v>
                </c:pt>
                <c:pt idx="2095">
                  <c:v>18.755555555555556</c:v>
                </c:pt>
                <c:pt idx="2096">
                  <c:v>26.527777777777779</c:v>
                </c:pt>
                <c:pt idx="2097">
                  <c:v>33.674999999999997</c:v>
                </c:pt>
                <c:pt idx="2098">
                  <c:v>31.977777777777778</c:v>
                </c:pt>
                <c:pt idx="2099">
                  <c:v>20.572222222222223</c:v>
                </c:pt>
                <c:pt idx="2100">
                  <c:v>20.897222222222222</c:v>
                </c:pt>
                <c:pt idx="2101">
                  <c:v>22.491666666666667</c:v>
                </c:pt>
                <c:pt idx="2102">
                  <c:v>22.93888888888889</c:v>
                </c:pt>
                <c:pt idx="2103">
                  <c:v>19.494444444444444</c:v>
                </c:pt>
                <c:pt idx="2104">
                  <c:v>18.488888888888887</c:v>
                </c:pt>
                <c:pt idx="2105">
                  <c:v>18.702777777777779</c:v>
                </c:pt>
                <c:pt idx="2106">
                  <c:v>18.986111111111111</c:v>
                </c:pt>
                <c:pt idx="2107">
                  <c:v>28.558333333333334</c:v>
                </c:pt>
                <c:pt idx="2108">
                  <c:v>18.863888888888887</c:v>
                </c:pt>
                <c:pt idx="2109">
                  <c:v>18.838888888888889</c:v>
                </c:pt>
                <c:pt idx="2110">
                  <c:v>18.569444444444443</c:v>
                </c:pt>
                <c:pt idx="2111">
                  <c:v>18.611111111111111</c:v>
                </c:pt>
                <c:pt idx="2112">
                  <c:v>18.838888888888889</c:v>
                </c:pt>
                <c:pt idx="2113">
                  <c:v>18.863888888888887</c:v>
                </c:pt>
                <c:pt idx="2114">
                  <c:v>18.738888888888887</c:v>
                </c:pt>
                <c:pt idx="2115">
                  <c:v>18.763888888888889</c:v>
                </c:pt>
                <c:pt idx="2116">
                  <c:v>18.502777777777776</c:v>
                </c:pt>
                <c:pt idx="2117">
                  <c:v>31.477777777777778</c:v>
                </c:pt>
                <c:pt idx="2118">
                  <c:v>28.697222222222223</c:v>
                </c:pt>
                <c:pt idx="2119">
                  <c:v>22.791666666666668</c:v>
                </c:pt>
                <c:pt idx="2120">
                  <c:v>22.494444444444444</c:v>
                </c:pt>
                <c:pt idx="2121">
                  <c:v>22.524999999999999</c:v>
                </c:pt>
                <c:pt idx="2122">
                  <c:v>22.627777777777776</c:v>
                </c:pt>
                <c:pt idx="2123">
                  <c:v>22.447222222222223</c:v>
                </c:pt>
                <c:pt idx="2124">
                  <c:v>18.677777777777777</c:v>
                </c:pt>
                <c:pt idx="2125">
                  <c:v>19.802777777777777</c:v>
                </c:pt>
                <c:pt idx="2126">
                  <c:v>25.763888888888889</c:v>
                </c:pt>
                <c:pt idx="2127">
                  <c:v>19.7</c:v>
                </c:pt>
                <c:pt idx="2128">
                  <c:v>19.769444444444446</c:v>
                </c:pt>
                <c:pt idx="2129">
                  <c:v>19.461111111111112</c:v>
                </c:pt>
                <c:pt idx="2130">
                  <c:v>19.772222222222222</c:v>
                </c:pt>
                <c:pt idx="2131">
                  <c:v>18.594444444444445</c:v>
                </c:pt>
                <c:pt idx="2132">
                  <c:v>19.68888888888889</c:v>
                </c:pt>
                <c:pt idx="2133">
                  <c:v>33.880555555555553</c:v>
                </c:pt>
                <c:pt idx="2134">
                  <c:v>21.527777777777779</c:v>
                </c:pt>
                <c:pt idx="2135">
                  <c:v>21.961111111111112</c:v>
                </c:pt>
                <c:pt idx="2136">
                  <c:v>21.816666666666666</c:v>
                </c:pt>
                <c:pt idx="2137">
                  <c:v>18.988888888888887</c:v>
                </c:pt>
                <c:pt idx="2138">
                  <c:v>22.866666666666667</c:v>
                </c:pt>
                <c:pt idx="2139">
                  <c:v>22.766666666666666</c:v>
                </c:pt>
                <c:pt idx="2140">
                  <c:v>21.844444444444445</c:v>
                </c:pt>
                <c:pt idx="2141">
                  <c:v>21.755555555555556</c:v>
                </c:pt>
                <c:pt idx="2142">
                  <c:v>21.93611111111111</c:v>
                </c:pt>
                <c:pt idx="2143">
                  <c:v>21.816666666666666</c:v>
                </c:pt>
                <c:pt idx="2144">
                  <c:v>24.733333333333334</c:v>
                </c:pt>
                <c:pt idx="2145">
                  <c:v>20.691666666666666</c:v>
                </c:pt>
                <c:pt idx="2146">
                  <c:v>24.441666666666666</c:v>
                </c:pt>
                <c:pt idx="2147">
                  <c:v>20.894444444444446</c:v>
                </c:pt>
                <c:pt idx="2148">
                  <c:v>24.691666666666666</c:v>
                </c:pt>
                <c:pt idx="2149">
                  <c:v>24.675000000000001</c:v>
                </c:pt>
                <c:pt idx="2150">
                  <c:v>24.694444444444443</c:v>
                </c:pt>
                <c:pt idx="2151">
                  <c:v>20.858333333333334</c:v>
                </c:pt>
                <c:pt idx="2152">
                  <c:v>20.752777777777776</c:v>
                </c:pt>
                <c:pt idx="2153">
                  <c:v>21.497222222222224</c:v>
                </c:pt>
                <c:pt idx="2154">
                  <c:v>21.847222222222221</c:v>
                </c:pt>
                <c:pt idx="2155">
                  <c:v>28.672222222222221</c:v>
                </c:pt>
                <c:pt idx="2156">
                  <c:v>21.827777777777779</c:v>
                </c:pt>
                <c:pt idx="2157">
                  <c:v>20.797222222222221</c:v>
                </c:pt>
                <c:pt idx="2158">
                  <c:v>20.774999999999999</c:v>
                </c:pt>
                <c:pt idx="2159">
                  <c:v>20.608333333333334</c:v>
                </c:pt>
                <c:pt idx="2160">
                  <c:v>20.711111111111112</c:v>
                </c:pt>
                <c:pt idx="2161">
                  <c:v>26.933333333333334</c:v>
                </c:pt>
                <c:pt idx="2162">
                  <c:v>18.447222222222223</c:v>
                </c:pt>
                <c:pt idx="2163">
                  <c:v>28.505555555555556</c:v>
                </c:pt>
                <c:pt idx="2164">
                  <c:v>19.883333333333333</c:v>
                </c:pt>
                <c:pt idx="2165">
                  <c:v>23.488888888888887</c:v>
                </c:pt>
                <c:pt idx="2166">
                  <c:v>19.844444444444445</c:v>
                </c:pt>
                <c:pt idx="2167">
                  <c:v>19.824999999999999</c:v>
                </c:pt>
                <c:pt idx="2168">
                  <c:v>23.68611111111111</c:v>
                </c:pt>
                <c:pt idx="2169">
                  <c:v>23.558333333333334</c:v>
                </c:pt>
                <c:pt idx="2170">
                  <c:v>18.802777777777777</c:v>
                </c:pt>
                <c:pt idx="2171">
                  <c:v>23.702777777777779</c:v>
                </c:pt>
                <c:pt idx="2172">
                  <c:v>20.486111111111111</c:v>
                </c:pt>
                <c:pt idx="2173">
                  <c:v>19.552777777777777</c:v>
                </c:pt>
                <c:pt idx="2174">
                  <c:v>24.669444444444444</c:v>
                </c:pt>
                <c:pt idx="2175">
                  <c:v>19.7</c:v>
                </c:pt>
                <c:pt idx="2176">
                  <c:v>19.861111111111111</c:v>
                </c:pt>
                <c:pt idx="2177">
                  <c:v>19.869444444444444</c:v>
                </c:pt>
                <c:pt idx="2178">
                  <c:v>19.566666666666666</c:v>
                </c:pt>
                <c:pt idx="2179">
                  <c:v>19.580555555555556</c:v>
                </c:pt>
                <c:pt idx="2180">
                  <c:v>19.769444444444446</c:v>
                </c:pt>
                <c:pt idx="2181">
                  <c:v>19.547222222222221</c:v>
                </c:pt>
                <c:pt idx="2182">
                  <c:v>18.747222222222224</c:v>
                </c:pt>
                <c:pt idx="2183">
                  <c:v>18.630555555555556</c:v>
                </c:pt>
                <c:pt idx="2184">
                  <c:v>18.741666666666667</c:v>
                </c:pt>
                <c:pt idx="2185">
                  <c:v>18.994444444444444</c:v>
                </c:pt>
                <c:pt idx="2186">
                  <c:v>18.713888888888889</c:v>
                </c:pt>
                <c:pt idx="2187">
                  <c:v>18.719444444444445</c:v>
                </c:pt>
                <c:pt idx="2188">
                  <c:v>18.488888888888887</c:v>
                </c:pt>
                <c:pt idx="2189">
                  <c:v>18.641666666666666</c:v>
                </c:pt>
                <c:pt idx="2190">
                  <c:v>18.505555555555556</c:v>
                </c:pt>
                <c:pt idx="2191">
                  <c:v>18.483333333333334</c:v>
                </c:pt>
                <c:pt idx="2192">
                  <c:v>18.586111111111112</c:v>
                </c:pt>
                <c:pt idx="2193">
                  <c:v>18.494444444444444</c:v>
                </c:pt>
                <c:pt idx="2194">
                  <c:v>18.558333333333334</c:v>
                </c:pt>
                <c:pt idx="2195">
                  <c:v>22.630555555555556</c:v>
                </c:pt>
                <c:pt idx="2196">
                  <c:v>22.994444444444444</c:v>
                </c:pt>
                <c:pt idx="2197">
                  <c:v>22.625</c:v>
                </c:pt>
                <c:pt idx="2198">
                  <c:v>19.43888888888889</c:v>
                </c:pt>
                <c:pt idx="2199">
                  <c:v>19.797222222222221</c:v>
                </c:pt>
                <c:pt idx="2200">
                  <c:v>19.727777777777778</c:v>
                </c:pt>
                <c:pt idx="2201">
                  <c:v>19.43888888888889</c:v>
                </c:pt>
                <c:pt idx="2202">
                  <c:v>18.986111111111111</c:v>
                </c:pt>
                <c:pt idx="2203">
                  <c:v>18.833333333333332</c:v>
                </c:pt>
                <c:pt idx="2204">
                  <c:v>18.486111111111111</c:v>
                </c:pt>
                <c:pt idx="2205">
                  <c:v>19.727777777777778</c:v>
                </c:pt>
                <c:pt idx="2206">
                  <c:v>19.680555555555557</c:v>
                </c:pt>
                <c:pt idx="2207">
                  <c:v>18.913888888888888</c:v>
                </c:pt>
                <c:pt idx="2208">
                  <c:v>18.508333333333333</c:v>
                </c:pt>
                <c:pt idx="2209">
                  <c:v>18.677777777777777</c:v>
                </c:pt>
                <c:pt idx="2210">
                  <c:v>19.891666666666666</c:v>
                </c:pt>
                <c:pt idx="2211">
                  <c:v>19.511111111111113</c:v>
                </c:pt>
                <c:pt idx="2212">
                  <c:v>19.747222222222224</c:v>
                </c:pt>
                <c:pt idx="2213">
                  <c:v>18.869444444444444</c:v>
                </c:pt>
                <c:pt idx="2214">
                  <c:v>18.797222222222221</c:v>
                </c:pt>
                <c:pt idx="2215">
                  <c:v>19.733333333333334</c:v>
                </c:pt>
                <c:pt idx="2216">
                  <c:v>27.841666666666665</c:v>
                </c:pt>
                <c:pt idx="2217">
                  <c:v>18.877777777777776</c:v>
                </c:pt>
                <c:pt idx="2218">
                  <c:v>18.552777777777777</c:v>
                </c:pt>
                <c:pt idx="2219">
                  <c:v>30.711111111111112</c:v>
                </c:pt>
                <c:pt idx="2220">
                  <c:v>21.508333333333333</c:v>
                </c:pt>
                <c:pt idx="2221">
                  <c:v>22.016666666666666</c:v>
                </c:pt>
                <c:pt idx="2222">
                  <c:v>21.919444444444444</c:v>
                </c:pt>
                <c:pt idx="2223">
                  <c:v>21.786111111111111</c:v>
                </c:pt>
                <c:pt idx="2224">
                  <c:v>24.969444444444445</c:v>
                </c:pt>
                <c:pt idx="2225">
                  <c:v>27.669444444444444</c:v>
                </c:pt>
                <c:pt idx="2226">
                  <c:v>25.997222222222224</c:v>
                </c:pt>
                <c:pt idx="2227">
                  <c:v>24.502777777777776</c:v>
                </c:pt>
                <c:pt idx="2228">
                  <c:v>19.966666666666665</c:v>
                </c:pt>
                <c:pt idx="2229">
                  <c:v>25.969444444444445</c:v>
                </c:pt>
                <c:pt idx="2230">
                  <c:v>22.769444444444446</c:v>
                </c:pt>
                <c:pt idx="2231">
                  <c:v>25.508333333333333</c:v>
                </c:pt>
                <c:pt idx="2232">
                  <c:v>21.791666666666668</c:v>
                </c:pt>
                <c:pt idx="2233">
                  <c:v>26.958333333333332</c:v>
                </c:pt>
                <c:pt idx="2234">
                  <c:v>25.613888888888887</c:v>
                </c:pt>
                <c:pt idx="2235">
                  <c:v>24.758333333333333</c:v>
                </c:pt>
                <c:pt idx="2236">
                  <c:v>20.461111111111112</c:v>
                </c:pt>
                <c:pt idx="2237">
                  <c:v>20.566666666666666</c:v>
                </c:pt>
                <c:pt idx="2238">
                  <c:v>23.922222222222221</c:v>
                </c:pt>
                <c:pt idx="2239">
                  <c:v>20.81388888888889</c:v>
                </c:pt>
                <c:pt idx="2240">
                  <c:v>24.513888888888889</c:v>
                </c:pt>
                <c:pt idx="2241">
                  <c:v>25.586111111111112</c:v>
                </c:pt>
                <c:pt idx="2242">
                  <c:v>27.855555555555554</c:v>
                </c:pt>
                <c:pt idx="2243">
                  <c:v>24.905555555555555</c:v>
                </c:pt>
                <c:pt idx="2244">
                  <c:v>23.65</c:v>
                </c:pt>
                <c:pt idx="2245">
                  <c:v>20.652777777777779</c:v>
                </c:pt>
                <c:pt idx="2246">
                  <c:v>23.516666666666666</c:v>
                </c:pt>
                <c:pt idx="2247">
                  <c:v>20.494444444444444</c:v>
                </c:pt>
                <c:pt idx="2248">
                  <c:v>21.524999999999999</c:v>
                </c:pt>
                <c:pt idx="2249">
                  <c:v>25.011111111111113</c:v>
                </c:pt>
                <c:pt idx="2250">
                  <c:v>22.95</c:v>
                </c:pt>
                <c:pt idx="2251">
                  <c:v>18.861111111111111</c:v>
                </c:pt>
                <c:pt idx="2252">
                  <c:v>18.68888888888889</c:v>
                </c:pt>
                <c:pt idx="2253">
                  <c:v>25.616666666666667</c:v>
                </c:pt>
                <c:pt idx="2254">
                  <c:v>20.511111111111113</c:v>
                </c:pt>
                <c:pt idx="2255">
                  <c:v>19.547222222222221</c:v>
                </c:pt>
                <c:pt idx="2256">
                  <c:v>19.81388888888889</c:v>
                </c:pt>
                <c:pt idx="2257">
                  <c:v>19.605555555555554</c:v>
                </c:pt>
                <c:pt idx="2258">
                  <c:v>19.652777777777779</c:v>
                </c:pt>
                <c:pt idx="2259">
                  <c:v>19.494444444444444</c:v>
                </c:pt>
                <c:pt idx="2260">
                  <c:v>25.594444444444445</c:v>
                </c:pt>
                <c:pt idx="2261">
                  <c:v>19.730555555555554</c:v>
                </c:pt>
                <c:pt idx="2262">
                  <c:v>19.75</c:v>
                </c:pt>
                <c:pt idx="2263">
                  <c:v>19.730555555555554</c:v>
                </c:pt>
                <c:pt idx="2264">
                  <c:v>19.850000000000001</c:v>
                </c:pt>
                <c:pt idx="2265">
                  <c:v>20.93611111111111</c:v>
                </c:pt>
                <c:pt idx="2266">
                  <c:v>24.658333333333335</c:v>
                </c:pt>
                <c:pt idx="2267">
                  <c:v>20.488888888888887</c:v>
                </c:pt>
                <c:pt idx="2268">
                  <c:v>24.902777777777779</c:v>
                </c:pt>
                <c:pt idx="2269">
                  <c:v>18.644444444444446</c:v>
                </c:pt>
                <c:pt idx="2270">
                  <c:v>18.913888888888888</c:v>
                </c:pt>
                <c:pt idx="2271">
                  <c:v>26.594444444444445</c:v>
                </c:pt>
                <c:pt idx="2272">
                  <c:v>19.016666666666666</c:v>
                </c:pt>
                <c:pt idx="2273">
                  <c:v>30.672222222222221</c:v>
                </c:pt>
                <c:pt idx="2274">
                  <c:v>23.944444444444443</c:v>
                </c:pt>
                <c:pt idx="2275">
                  <c:v>20.783333333333335</c:v>
                </c:pt>
                <c:pt idx="2276">
                  <c:v>25.944444444444443</c:v>
                </c:pt>
                <c:pt idx="2277">
                  <c:v>26.824999999999999</c:v>
                </c:pt>
                <c:pt idx="2278">
                  <c:v>21.572222222222223</c:v>
                </c:pt>
                <c:pt idx="2279">
                  <c:v>20.991666666666667</c:v>
                </c:pt>
                <c:pt idx="2280">
                  <c:v>18.574999999999999</c:v>
                </c:pt>
                <c:pt idx="2281">
                  <c:v>28.866666666666667</c:v>
                </c:pt>
                <c:pt idx="2282">
                  <c:v>18.888888888888889</c:v>
                </c:pt>
                <c:pt idx="2283">
                  <c:v>19.988888888888887</c:v>
                </c:pt>
                <c:pt idx="2284">
                  <c:v>18.994444444444444</c:v>
                </c:pt>
                <c:pt idx="2285">
                  <c:v>20.68611111111111</c:v>
                </c:pt>
                <c:pt idx="2286">
                  <c:v>18.738888888888887</c:v>
                </c:pt>
                <c:pt idx="2287">
                  <c:v>21.619444444444444</c:v>
                </c:pt>
                <c:pt idx="2288">
                  <c:v>18.530555555555555</c:v>
                </c:pt>
                <c:pt idx="2289">
                  <c:v>18.647222222222222</c:v>
                </c:pt>
                <c:pt idx="2290">
                  <c:v>20.824999999999999</c:v>
                </c:pt>
                <c:pt idx="2291">
                  <c:v>18.527777777777779</c:v>
                </c:pt>
                <c:pt idx="2292">
                  <c:v>18.991666666666667</c:v>
                </c:pt>
                <c:pt idx="2293">
                  <c:v>18.672222222222221</c:v>
                </c:pt>
                <c:pt idx="2294">
                  <c:v>20.886111111111113</c:v>
                </c:pt>
                <c:pt idx="2295">
                  <c:v>18.983333333333334</c:v>
                </c:pt>
                <c:pt idx="2296">
                  <c:v>18.572222222222223</c:v>
                </c:pt>
                <c:pt idx="2297">
                  <c:v>20.819444444444443</c:v>
                </c:pt>
                <c:pt idx="2298">
                  <c:v>24.45</c:v>
                </c:pt>
                <c:pt idx="2299">
                  <c:v>25.819444444444443</c:v>
                </c:pt>
                <c:pt idx="2300">
                  <c:v>18.788888888888888</c:v>
                </c:pt>
                <c:pt idx="2301">
                  <c:v>29.694444444444443</c:v>
                </c:pt>
                <c:pt idx="2302">
                  <c:v>28.019444444444446</c:v>
                </c:pt>
                <c:pt idx="2303">
                  <c:v>20.93611111111111</c:v>
                </c:pt>
                <c:pt idx="2304">
                  <c:v>20.883333333333333</c:v>
                </c:pt>
                <c:pt idx="2305">
                  <c:v>28.558333333333334</c:v>
                </c:pt>
                <c:pt idx="2306">
                  <c:v>27.675000000000001</c:v>
                </c:pt>
                <c:pt idx="2307">
                  <c:v>23.841666666666665</c:v>
                </c:pt>
                <c:pt idx="2308">
                  <c:v>22.663888888888888</c:v>
                </c:pt>
                <c:pt idx="2309">
                  <c:v>28.544444444444444</c:v>
                </c:pt>
                <c:pt idx="2310">
                  <c:v>21.802777777777777</c:v>
                </c:pt>
                <c:pt idx="2311">
                  <c:v>27.611111111111111</c:v>
                </c:pt>
                <c:pt idx="2312">
                  <c:v>28.605555555555554</c:v>
                </c:pt>
                <c:pt idx="2313">
                  <c:v>29.530555555555555</c:v>
                </c:pt>
                <c:pt idx="2314">
                  <c:v>22.555555555555557</c:v>
                </c:pt>
                <c:pt idx="2315">
                  <c:v>18.669444444444444</c:v>
                </c:pt>
                <c:pt idx="2316">
                  <c:v>27.502777777777776</c:v>
                </c:pt>
                <c:pt idx="2317">
                  <c:v>26.722222222222221</c:v>
                </c:pt>
                <c:pt idx="2318">
                  <c:v>29.944444444444443</c:v>
                </c:pt>
                <c:pt idx="2319">
                  <c:v>26.627777777777776</c:v>
                </c:pt>
                <c:pt idx="2320">
                  <c:v>29.830555555555556</c:v>
                </c:pt>
                <c:pt idx="2321">
                  <c:v>20.719444444444445</c:v>
                </c:pt>
                <c:pt idx="2322">
                  <c:v>23.483333333333334</c:v>
                </c:pt>
                <c:pt idx="2323">
                  <c:v>23.45</c:v>
                </c:pt>
                <c:pt idx="2324">
                  <c:v>21.738888888888887</c:v>
                </c:pt>
                <c:pt idx="2325">
                  <c:v>25.580555555555556</c:v>
                </c:pt>
                <c:pt idx="2326">
                  <c:v>20.524999999999999</c:v>
                </c:pt>
                <c:pt idx="2327">
                  <c:v>27.927777777777777</c:v>
                </c:pt>
                <c:pt idx="2328">
                  <c:v>30.019444444444446</c:v>
                </c:pt>
                <c:pt idx="2329">
                  <c:v>21.55</c:v>
                </c:pt>
                <c:pt idx="2330">
                  <c:v>24.863888888888887</c:v>
                </c:pt>
                <c:pt idx="2331">
                  <c:v>30.736111111111111</c:v>
                </c:pt>
                <c:pt idx="2332">
                  <c:v>29.93888888888889</c:v>
                </c:pt>
                <c:pt idx="2333">
                  <c:v>30.522222222222222</c:v>
                </c:pt>
                <c:pt idx="2334">
                  <c:v>30.913888888888888</c:v>
                </c:pt>
              </c:numCache>
            </c:numRef>
          </c:xVal>
          <c:yVal>
            <c:numRef>
              <c:f>'Q6'!$B$2:$B$2336</c:f>
              <c:numCache>
                <c:formatCode>General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1E-4CDA-A8F5-3985A00D1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87712"/>
        <c:axId val="340488672"/>
      </c:scatterChart>
      <c:valAx>
        <c:axId val="340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88672"/>
        <c:crosses val="autoZero"/>
        <c:crossBetween val="midCat"/>
      </c:valAx>
      <c:valAx>
        <c:axId val="3404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1234440</xdr:colOff>
      <xdr:row>6</xdr:row>
      <xdr:rowOff>3810</xdr:rowOff>
    </xdr:from>
    <xdr:to>
      <xdr:col>16</xdr:col>
      <xdr:colOff>320040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C2E22-83FC-5871-6686-5A527C234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624840</xdr:colOff>
      <xdr:row>0</xdr:row>
      <xdr:rowOff>34290</xdr:rowOff>
    </xdr:from>
    <xdr:to>
      <xdr:col>13</xdr:col>
      <xdr:colOff>365760</xdr:colOff>
      <xdr:row>17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19CB03-2CED-95DC-7224-2E52FD9A7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647700</xdr:colOff>
      <xdr:row>18</xdr:row>
      <xdr:rowOff>95250</xdr:rowOff>
    </xdr:from>
    <xdr:to>
      <xdr:col>13</xdr:col>
      <xdr:colOff>403860</xdr:colOff>
      <xdr:row>34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6C2B25-8663-B1D8-E8CE-F18107DEC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4</xdr:row>
      <xdr:rowOff>3810</xdr:rowOff>
    </xdr:from>
    <xdr:to>
      <xdr:col>10</xdr:col>
      <xdr:colOff>716280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9BCBF-4C61-3B8A-FC69-CFE2512D5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68580</xdr:rowOff>
    </xdr:from>
    <xdr:to>
      <xdr:col>14</xdr:col>
      <xdr:colOff>441960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03A45-D716-0817-3909-8A6D56DCF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1</xdr:row>
      <xdr:rowOff>80010</xdr:rowOff>
    </xdr:from>
    <xdr:to>
      <xdr:col>24</xdr:col>
      <xdr:colOff>297180</xdr:colOff>
      <xdr:row>23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9C8D6F-169E-2C23-7CBB-3A98636EA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3</xdr:row>
      <xdr:rowOff>57150</xdr:rowOff>
    </xdr:from>
    <xdr:to>
      <xdr:col>37</xdr:col>
      <xdr:colOff>7620</xdr:colOff>
      <xdr:row>25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7F80F-FA7B-1323-F51A-0C14BA9BF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HARAN JOTHIRAMAN" refreshedDate="45389.963240625002" createdVersion="8" refreshedVersion="8" minRefreshableVersion="3" recordCount="2336" xr:uid="{563F8C9C-5FBD-4765-A01E-19D4F7A44E56}">
  <cacheSource type="worksheet">
    <worksheetSource ref="A1:J1048576" sheet="Medical Examinations"/>
  </cacheSource>
  <cacheFields count="10">
    <cacheField name="Customer ID" numFmtId="0">
      <sharedItems containsBlank="1" count="2336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  <m/>
      </sharedItems>
    </cacheField>
    <cacheField name="BMI" numFmtId="0">
      <sharedItems containsString="0" containsBlank="1" containsNumber="1" minValue="15.01" maxValue="55.05"/>
    </cacheField>
    <cacheField name="HBA1C" numFmtId="0">
      <sharedItems containsString="0" containsBlank="1" containsNumber="1" minValue="4" maxValue="12"/>
    </cacheField>
    <cacheField name="Heart Issues" numFmtId="0">
      <sharedItems containsBlank="1"/>
    </cacheField>
    <cacheField name="Any Transplants" numFmtId="0">
      <sharedItems containsBlank="1" count="3">
        <s v="No"/>
        <s v="yes"/>
        <m/>
      </sharedItems>
    </cacheField>
    <cacheField name="Cancer history" numFmtId="0">
      <sharedItems containsBlank="1" count="3">
        <s v="No"/>
        <s v="Yes"/>
        <m/>
      </sharedItems>
    </cacheField>
    <cacheField name="Number Of Major Surgeries" numFmtId="0">
      <sharedItems containsString="0" containsBlank="1" containsNumber="1" containsInteger="1" minValue="0" maxValue="3" count="5">
        <n v="0"/>
        <n v="2"/>
        <n v="3"/>
        <n v="1"/>
        <m/>
      </sharedItems>
    </cacheField>
    <cacheField name="smoker" numFmtId="0">
      <sharedItems containsBlank="1" count="3">
        <s v="Yes"/>
        <s v="No"/>
        <m/>
      </sharedItems>
    </cacheField>
    <cacheField name="Weight Status" numFmtId="0">
      <sharedItems containsBlank="1" count="5">
        <s v="obesity"/>
        <s v="Over Weight"/>
        <s v="Healthy Weight"/>
        <s v="Under Weight"/>
        <m/>
      </sharedItems>
    </cacheField>
    <cacheField name="Diabetes Status" numFmtId="0">
      <sharedItems containsBlank="1" count="4">
        <s v="Diabetes"/>
        <s v="Prediabetes"/>
        <s v="Normal"/>
        <m/>
      </sharedItems>
    </cacheField>
  </cacheFields>
  <extLst>
    <ext xmlns:x14="http://schemas.microsoft.com/office/spreadsheetml/2009/9/main" uri="{725AE2AE-9491-48be-B2B4-4EB974FC3084}">
      <x14:pivotCacheDefinition pivotCacheId="98246791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HARAN JOTHIRAMAN" refreshedDate="45389.985791203704" createdVersion="8" refreshedVersion="8" minRefreshableVersion="3" recordCount="2336" xr:uid="{0D50410F-6309-4E27-A45B-3DBB3F56C475}">
  <cacheSource type="worksheet">
    <worksheetSource ref="A1:Q1048576" sheet="Healthcare"/>
  </cacheSource>
  <cacheFields count="17">
    <cacheField name="Customer ID" numFmtId="0">
      <sharedItems containsBlank="1" count="2336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  <m/>
      </sharedItems>
    </cacheField>
    <cacheField name="First Name" numFmtId="0">
      <sharedItems containsBlank="1"/>
    </cacheField>
    <cacheField name="BMI" numFmtId="0">
      <sharedItems containsString="0" containsBlank="1" containsNumber="1" minValue="15.01" maxValue="55.05" count="1336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  <m/>
      </sharedItems>
    </cacheField>
    <cacheField name="HBA1C" numFmtId="0">
      <sharedItems containsString="0" containsBlank="1" containsNumber="1" minValue="4" maxValue="12" count="668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  <m/>
      </sharedItems>
    </cacheField>
    <cacheField name="Heart Issues" numFmtId="0">
      <sharedItems containsBlank="1"/>
    </cacheField>
    <cacheField name="Any Transplants" numFmtId="0">
      <sharedItems containsBlank="1"/>
    </cacheField>
    <cacheField name="Cancer history" numFmtId="0">
      <sharedItems containsBlank="1"/>
    </cacheField>
    <cacheField name="NumberOfMajorSurgeries" numFmtId="0">
      <sharedItems containsString="0" containsBlank="1" containsNumber="1" containsInteger="1" minValue="0" maxValue="3"/>
    </cacheField>
    <cacheField name="smoker" numFmtId="0">
      <sharedItems containsBlank="1"/>
    </cacheField>
    <cacheField name="Weight Status" numFmtId="0">
      <sharedItems containsBlank="1" count="5">
        <s v="Obesity"/>
        <s v="Over Weight"/>
        <s v="Healthy Weight"/>
        <s v="Under Weight"/>
        <m/>
      </sharedItems>
    </cacheField>
    <cacheField name="Diabetes Status" numFmtId="0">
      <sharedItems containsBlank="1" count="4">
        <s v="Diabetes"/>
        <s v="Prediabetes"/>
        <s v="Normal"/>
        <m/>
      </sharedItems>
    </cacheField>
    <cacheField name="Date of Birth" numFmtId="0">
      <sharedItems containsBlank="1"/>
    </cacheField>
    <cacheField name="charges" numFmtId="0">
      <sharedItems containsString="0" containsBlank="1" containsNumber="1" minValue="563.84" maxValue="63770.43" count="2332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  <m/>
      </sharedItems>
    </cacheField>
    <cacheField name="Hospital tier" numFmtId="0">
      <sharedItems containsBlank="1" count="4">
        <s v="tier - 1"/>
        <s v="tier - 2"/>
        <s v="tier - 3"/>
        <m/>
      </sharedItems>
    </cacheField>
    <cacheField name="City tier" numFmtId="0">
      <sharedItems containsBlank="1"/>
    </cacheField>
    <cacheField name="State ID" numFmtId="0">
      <sharedItems containsBlank="1" count="18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  <m/>
      </sharedItems>
    </cacheField>
    <cacheField name="Age" numFmtId="0">
      <sharedItems containsString="0" containsBlank="1" containsNumber="1" minValue="1.1277777777777778" maxValue="65.00833333333334" count="2072">
        <n v="54.655555555555559"/>
        <n v="46"/>
        <n v="52.741666666666667"/>
        <n v="32.005555555555553"/>
        <n v="33.969444444444441"/>
        <n v="60.844444444444441"/>
        <n v="28.613888888888887"/>
        <n v="64.947222222222223"/>
        <n v="59.761111111111113"/>
        <n v="44.44166666666667"/>
        <n v="63.87777777777778"/>
        <n v="57.613888888888887"/>
        <n v="60.658333333333331"/>
        <n v="54.519444444444446"/>
        <n v="61.463888888888889"/>
        <n v="60.780555555555559"/>
        <n v="64.561111111111117"/>
        <n v="59.841666666666669"/>
        <n v="58.586111111111109"/>
        <n v="51.697222222222223"/>
        <n v="61.986111111111114"/>
        <n v="63.677777777777777"/>
        <n v="64.763888888888886"/>
        <n v="52.444444444444443"/>
        <n v="63.9"/>
        <n v="64.730555555555554"/>
        <n v="62.55833333333333"/>
        <n v="53.958333333333336"/>
        <n v="61.833333333333336"/>
        <n v="51.505555555555553"/>
        <n v="44.80833333333333"/>
        <n v="46.516666666666666"/>
        <n v="60.511111111111113"/>
        <n v="37.68888888888889"/>
        <n v="43.822222222222223"/>
        <n v="62.463888888888889"/>
        <n v="48.830555555555556"/>
        <n v="60.475000000000001"/>
        <n v="51.819444444444443"/>
        <n v="29.658333333333335"/>
        <n v="22.85"/>
        <n v="55.733333333333334"/>
        <n v="51.608333333333334"/>
        <n v="54.538888888888891"/>
        <n v="48.019444444444446"/>
        <n v="34.894444444444446"/>
        <n v="56.674999999999997"/>
        <n v="42.577777777777776"/>
        <n v="56.93333333333333"/>
        <n v="56.619444444444447"/>
        <n v="36.44166666666667"/>
        <n v="57.794444444444444"/>
        <n v="53.513888888888886"/>
        <n v="57.524999999999999"/>
        <n v="44.594444444444441"/>
        <n v="47.625"/>
        <n v="50.744444444444447"/>
        <n v="57.608333333333334"/>
        <n v="45.630555555555553"/>
        <n v="51.597222222222221"/>
        <n v="43.447222222222223"/>
        <n v="55.947222222222223"/>
        <n v="54.847222222222221"/>
        <n v="55.944444444444443"/>
        <n v="47.81388888888889"/>
        <n v="49.722222222222221"/>
        <n v="43.930555555555557"/>
        <n v="25.497222222222224"/>
        <n v="46.527777777777779"/>
        <n v="54.469444444444441"/>
        <n v="38.577777777777776"/>
        <n v="51"/>
        <n v="56.713888888888889"/>
        <n v="60.711111111111109"/>
        <n v="47.69166666666667"/>
        <n v="47.56666666666667"/>
        <n v="46.608333333333334"/>
        <n v="48.538888888888891"/>
        <n v="55.461111111111109"/>
        <n v="51.644444444444446"/>
        <n v="58.669444444444444"/>
        <n v="45.780555555555559"/>
        <n v="59.005555555555553"/>
        <n v="53.833333333333336"/>
        <n v="50.755555555555553"/>
        <n v="50.822222222222223"/>
        <n v="43.658333333333331"/>
        <n v="49.008333333333333"/>
        <n v="39.75"/>
        <n v="43.727777777777774"/>
        <n v="30.844444444444445"/>
        <n v="23.933333333333334"/>
        <n v="50.994444444444447"/>
        <n v="46.45"/>
        <n v="52.702777777777776"/>
        <n v="47.911111111111111"/>
        <n v="37.597222222222221"/>
        <n v="56.822222222222223"/>
        <n v="60.761111111111113"/>
        <n v="45.947222222222223"/>
        <n v="41.677777777777777"/>
        <n v="41.861111111111114"/>
        <n v="43.805555555555557"/>
        <n v="37.630555555555553"/>
        <n v="39.65"/>
        <n v="44.466666666666669"/>
        <n v="40.452777777777776"/>
        <n v="35.833333333333336"/>
        <n v="47.516666666666666"/>
        <n v="37.794444444444444"/>
        <n v="40.019444444444446"/>
        <n v="37.891666666666666"/>
        <n v="35.87222222222222"/>
        <n v="49.475000000000001"/>
        <n v="45.822222222222223"/>
        <n v="19.894444444444446"/>
        <n v="54.69166666666667"/>
        <n v="45.475000000000001"/>
        <n v="27.836111111111112"/>
        <n v="41.924999999999997"/>
        <n v="44.905555555555559"/>
        <n v="56.955555555555556"/>
        <n v="44.841666666666669"/>
        <n v="40.81111111111111"/>
        <n v="30.522222222222222"/>
        <n v="60.919444444444444"/>
        <n v="40.844444444444441"/>
        <n v="37.716666666666669"/>
        <n v="44.655555555555559"/>
        <n v="42.705555555555556"/>
        <n v="46.480555555555554"/>
        <n v="35.977777777777774"/>
        <n v="55.855555555555554"/>
        <n v="43.513888888888886"/>
        <n v="18.508333333333333"/>
        <n v="31.583333333333332"/>
        <n v="46.980555555555554"/>
        <n v="31.6"/>
        <n v="36.883333333333333"/>
        <n v="32.902777777777779"/>
        <n v="23.572222222222223"/>
        <n v="36.963888888888889"/>
        <n v="51.458333333333336"/>
        <n v="52.794444444444444"/>
        <n v="20.725000000000001"/>
        <n v="42.988888888888887"/>
        <n v="33.605555555555554"/>
        <n v="42.81111111111111"/>
        <n v="58.977777777777774"/>
        <n v="33.75"/>
        <n v="50.552777777777777"/>
        <n v="24.858333333333334"/>
        <n v="43.74722222222222"/>
        <n v="39.866666666666667"/>
        <n v="36.81388888888889"/>
        <n v="46.722222222222221"/>
        <n v="34.661111111111111"/>
        <n v="52.611111111111114"/>
        <n v="40.966666666666669"/>
        <n v="32.56111111111111"/>
        <n v="22.655555555555555"/>
        <n v="20.697222222222223"/>
        <n v="43.847222222222221"/>
        <n v="53.605555555555554"/>
        <n v="47.580555555555556"/>
        <n v="37.55833333333333"/>
        <n v="32.641666666666666"/>
        <n v="22.758333333333333"/>
        <n v="27.605555555555554"/>
        <n v="33.994444444444447"/>
        <n v="34.475000000000001"/>
        <n v="31.602777777777778"/>
        <n v="30.736111111111111"/>
        <n v="30.786111111111111"/>
        <n v="45.819444444444443"/>
        <n v="54.62777777777778"/>
        <n v="31.994444444444444"/>
        <n v="59.87222222222222"/>
        <n v="19.963888888888889"/>
        <n v="50.508333333333333"/>
        <n v="30.927777777777777"/>
        <n v="57.444444444444443"/>
        <n v="52.9"/>
        <n v="61.858333333333334"/>
        <n v="30.663888888888888"/>
        <n v="49.830555555555556"/>
        <n v="60.552777777777777"/>
        <n v="19.497222222222224"/>
        <n v="48.008333333333333"/>
        <n v="55.638888888888886"/>
        <n v="30.977777777777778"/>
        <n v="18.452777777777779"/>
        <n v="19.758333333333333"/>
        <n v="29.444444444444443"/>
        <n v="23.68611111111111"/>
        <n v="48.505555555555553"/>
        <n v="18.772222222222222"/>
        <n v="25.988888888888887"/>
        <n v="43.594444444444441"/>
        <n v="26.8"/>
        <n v="59.87777777777778"/>
        <n v="23.761111111111113"/>
        <n v="41.544444444444444"/>
        <n v="30.972222222222221"/>
        <n v="46.677777777777777"/>
        <n v="48.897222222222226"/>
        <n v="44.469444444444441"/>
        <n v="22.475000000000001"/>
        <n v="22.552777777777777"/>
        <n v="51.827777777777776"/>
        <n v="58.774999999999999"/>
        <n v="49.613888888888887"/>
        <n v="49.477777777777774"/>
        <n v="34.549999999999997"/>
        <n v="51.711111111111109"/>
        <n v="34.719444444444441"/>
        <n v="25.913888888888888"/>
        <n v="55.43888888888889"/>
        <n v="24.461111111111112"/>
        <n v="45.94166666666667"/>
        <n v="47.774999999999999"/>
        <n v="40.924999999999997"/>
        <n v="25.794444444444444"/>
        <n v="24.794444444444444"/>
        <n v="55.669444444444444"/>
        <n v="39.858333333333334"/>
        <n v="27.641666666666666"/>
        <n v="19.725000000000001"/>
        <n v="27.447222222222223"/>
        <n v="19.930555555555557"/>
        <n v="28.919444444444444"/>
        <n v="18.663888888888888"/>
        <n v="46.536111111111111"/>
        <n v="24.955555555555556"/>
        <n v="32.705555555555556"/>
        <n v="19.675000000000001"/>
        <n v="38.68611111111111"/>
        <n v="39.68333333333333"/>
        <n v="36.658333333333331"/>
        <n v="24.991666666666667"/>
        <n v="60.924999999999997"/>
        <n v="47.880555555555553"/>
        <n v="51.786111111111111"/>
        <n v="23.588888888888889"/>
        <n v="20.45"/>
        <n v="50.866666666666667"/>
        <n v="28.702777777777779"/>
        <n v="22.447222222222223"/>
        <n v="25.830555555555556"/>
        <n v="22.616666666666667"/>
        <n v="60.491666666666667"/>
        <n v="19.738888888888887"/>
        <n v="18.602777777777778"/>
        <n v="29.527777777777779"/>
        <n v="19.747222222222224"/>
        <n v="38.87777777777778"/>
        <n v="20.786111111111111"/>
        <n v="52.972222222222221"/>
        <n v="37.50277777777778"/>
        <n v="50.758333333333333"/>
        <n v="19.527777777777779"/>
        <n v="32.655555555555559"/>
        <n v="37.897222222222226"/>
        <n v="60.93611111111111"/>
        <n v="28.861111111111111"/>
        <n v="55.911111111111111"/>
        <n v="27.916666666666668"/>
        <n v="51.788888888888891"/>
        <n v="41.55833333333333"/>
        <n v="27.511111111111113"/>
        <n v="42.488888888888887"/>
        <n v="50.586111111111109"/>
        <n v="32.913888888888891"/>
        <n v="32.68888888888889"/>
        <n v="54.602777777777774"/>
        <n v="19.666666666666668"/>
        <n v="46.719444444444441"/>
        <n v="41.697222222222223"/>
        <n v="46.830555555555556"/>
        <n v="50.636111111111113"/>
        <n v="36.516666666666666"/>
        <n v="47.475000000000001"/>
        <n v="28.75"/>
        <n v="53.741666666666667"/>
        <n v="44.577777777777776"/>
        <n v="29.736111111111111"/>
        <n v="50.713888888888889"/>
        <n v="47.702777777777776"/>
        <n v="38.744444444444447"/>
        <n v="45.65"/>
        <n v="62.486111111111114"/>
        <n v="47.608333333333334"/>
        <n v="48.666666666666664"/>
        <n v="27.697222222222223"/>
        <n v="54.913888888888891"/>
        <n v="22.877777777777776"/>
        <n v="18.580555555555556"/>
        <n v="61.74722222222222"/>
        <n v="34.758333333333333"/>
        <n v="39.463888888888889"/>
        <n v="23.713888888888889"/>
        <n v="52.575000000000003"/>
        <n v="36.827777777777776"/>
        <n v="39.763888888888886"/>
        <n v="24.611111111111111"/>
        <n v="46.763888888888886"/>
        <n v="53.855555555555554"/>
        <n v="19.019444444444446"/>
        <n v="50.87222222222222"/>
        <n v="60.730555555555554"/>
        <n v="59.736111111111114"/>
        <n v="64.825000000000003"/>
        <n v="51.452777777777776"/>
        <n v="43.766666666666666"/>
        <n v="55.977777777777774"/>
        <n v="41.844444444444441"/>
        <n v="31.675000000000001"/>
        <n v="46.988888888888887"/>
        <n v="34.43888888888889"/>
        <n v="47.802777777777777"/>
        <n v="33.43888888888889"/>
        <n v="40.608333333333334"/>
        <n v="41.819444444444443"/>
        <n v="24.966666666666665"/>
        <n v="49.791666666666664"/>
        <n v="29.863888888888887"/>
        <n v="47.597222222222221"/>
        <n v="63.633333333333333"/>
        <n v="35.894444444444446"/>
        <n v="37.586111111111109"/>
        <n v="65.00833333333334"/>
        <n v="44.880555555555553"/>
        <n v="53.913888888888891"/>
        <n v="46.583333333333336"/>
        <n v="61.455555555555556"/>
        <n v="44.524999999999999"/>
        <n v="42.9"/>
        <n v="30.919444444444444"/>
        <n v="19.769444444444446"/>
        <n v="63.508333333333333"/>
        <n v="60.869444444444447"/>
        <n v="61.847222222222221"/>
        <n v="32.508333333333333"/>
        <n v="37.697222222222223"/>
        <n v="40.491666666666667"/>
        <n v="48.727777777777774"/>
        <n v="45.516666666666666"/>
        <n v="32.455555555555556"/>
        <n v="59.536111111111111"/>
        <n v="23.755555555555556"/>
        <n v="62.544444444444444"/>
        <n v="37.524999999999999"/>
        <n v="23.463888888888889"/>
        <n v="61.861111111111114"/>
        <n v="32.011111111111113"/>
        <n v="33.547222222222224"/>
        <n v="37.511111111111113"/>
        <n v="62.922222222222224"/>
        <n v="20.505555555555556"/>
        <n v="30.930555555555557"/>
        <n v="25.669444444444444"/>
        <n v="25.747222222222224"/>
        <n v="30.991666666666667"/>
        <n v="37.588888888888889"/>
        <n v="57.636111111111113"/>
        <n v="41.680555555555557"/>
        <n v="37.508333333333333"/>
        <n v="34.730555555555554"/>
        <n v="53.644444444444446"/>
        <n v="55.005555555555553"/>
        <n v="23.516666666666666"/>
        <n v="57.463888888888889"/>
        <n v="52.68333333333333"/>
        <n v="32.486111111111114"/>
        <n v="28.933333333333334"/>
        <n v="64.938888888888883"/>
        <n v="62.913888888888891"/>
        <n v="22.580555555555556"/>
        <n v="20.975000000000001"/>
        <n v="64.452777777777783"/>
        <n v="31.794444444444444"/>
        <n v="34.87777777777778"/>
        <n v="18.758333333333333"/>
        <n v="52.780555555555559"/>
        <n v="48.713888888888889"/>
        <n v="48.011111111111113"/>
        <n v="49.919444444444444"/>
        <n v="20.658333333333335"/>
        <n v="56.913888888888891"/>
        <n v="22.45"/>
        <n v="22.008333333333333"/>
        <n v="52.513888888888886"/>
        <n v="59.797222222222224"/>
        <n v="50.891666666666666"/>
        <n v="21.85"/>
        <n v="54.491666666666667"/>
        <n v="54.794444444444444"/>
        <n v="50.7"/>
        <n v="47.483333333333334"/>
        <n v="24.538888888888888"/>
        <n v="24.983333333333334"/>
        <n v="35.983333333333334"/>
        <n v="53.875"/>
        <n v="52.533333333333331"/>
        <n v="27.994444444444444"/>
        <n v="28.747222222222224"/>
        <n v="30.658333333333335"/>
        <n v="26.777777777777779"/>
        <n v="52.988888888888887"/>
        <n v="46.655555555555559"/>
        <n v="47.986111111111114"/>
        <n v="50.733333333333334"/>
        <n v="61.630555555555553"/>
        <n v="54.922222222222224"/>
        <n v="52.522222222222226"/>
        <n v="23.669444444444444"/>
        <n v="18.847222222222221"/>
        <n v="58.477777777777774"/>
        <n v="48.744444444444447"/>
        <n v="49.986111111111114"/>
        <n v="19.43888888888889"/>
        <n v="51.911111111111111"/>
        <n v="52.833333333333336"/>
        <n v="49.947222222222223"/>
        <n v="49.016666666666666"/>
        <n v="39.783333333333331"/>
        <n v="47.569444444444443"/>
        <n v="49.62777777777778"/>
        <n v="28.680555555555557"/>
        <n v="53.56666666666667"/>
        <n v="25.836111111111112"/>
        <n v="19.483333333333334"/>
        <n v="47.74722222222222"/>
        <n v="52.580555555555556"/>
        <n v="19.869444444444444"/>
        <n v="43.56666666666667"/>
        <n v="56.805555555555557"/>
        <n v="23.783333333333335"/>
        <n v="40.447222222222223"/>
        <n v="51.977777777777774"/>
        <n v="57.788888888888891"/>
        <n v="42.738888888888887"/>
        <n v="21.777777777777779"/>
        <n v="33.65"/>
        <n v="47.469444444444441"/>
        <n v="19.694444444444443"/>
        <n v="43.80833333333333"/>
        <n v="59.780555555555559"/>
        <n v="43.694444444444443"/>
        <n v="43.716666666666669"/>
        <n v="46.888888888888886"/>
        <n v="60.56111111111111"/>
        <n v="39.452777777777776"/>
        <n v="23.988888888888887"/>
        <n v="32.547222222222224"/>
        <n v="42.761111111111113"/>
        <n v="18.844444444444445"/>
        <n v="42.494444444444447"/>
        <n v="48.763888888888886"/>
        <n v="48.65"/>
        <n v="53.783333333333331"/>
        <n v="45.541666666666664"/>
        <n v="39.93333333333333"/>
        <n v="58.552777777777777"/>
        <n v="47.5"/>
        <n v="55.75"/>
        <n v="36.844444444444441"/>
        <n v="30.733333333333334"/>
        <n v="57.852777777777774"/>
        <n v="55.475000000000001"/>
        <n v="53.652777777777779"/>
        <n v="60.638888888888886"/>
        <n v="37.905555555555559"/>
        <n v="60.93333333333333"/>
        <n v="37.725000000000001"/>
        <n v="29.752777777777776"/>
        <n v="56.794444444444444"/>
        <n v="35.641666666666666"/>
        <n v="29"/>
        <n v="20.913888888888888"/>
        <n v="39.672222222222224"/>
        <n v="34.869444444444447"/>
        <n v="56.827777777777776"/>
        <n v="42.663888888888891"/>
        <n v="25.638888888888889"/>
        <n v="43.605555555555554"/>
        <n v="50.983333333333334"/>
        <n v="32.833333333333336"/>
        <n v="28.780555555555555"/>
        <n v="44.705555555555556"/>
        <n v="59.9"/>
        <n v="30.802777777777777"/>
        <n v="42.583333333333336"/>
        <n v="35.522222222222226"/>
        <n v="40.480555555555554"/>
        <n v="29.755555555555556"/>
        <n v="35.93888888888889"/>
        <n v="31.788888888888888"/>
        <n v="56.56388888888889"/>
        <n v="55.858333333333334"/>
        <n v="37.444444444444443"/>
        <n v="31.727777777777778"/>
        <n v="43.93333333333333"/>
        <n v="29.694444444444443"/>
        <n v="34.008333333333333"/>
        <n v="39.469444444444441"/>
        <n v="34.62222222222222"/>
        <n v="24.838888888888889"/>
        <n v="59.633333333333333"/>
        <n v="53.847222222222221"/>
        <n v="59.505555555555553"/>
        <n v="19.872222222222224"/>
        <n v="60.472222222222221"/>
        <n v="43.647222222222226"/>
        <n v="27.527777777777779"/>
        <n v="43.552777777777777"/>
        <n v="30.447222222222223"/>
        <n v="55.772222222222226"/>
        <n v="52.641666666666666"/>
        <n v="24.708333333333332"/>
        <n v="36.822222222222223"/>
        <n v="58.7"/>
        <n v="23.480555555555554"/>
        <n v="27.927777777777777"/>
        <n v="30.452777777777779"/>
        <n v="27.847222222222221"/>
        <n v="18.744444444444444"/>
        <n v="25.980555555555554"/>
        <n v="59.927777777777777"/>
        <n v="29.905555555555555"/>
        <n v="23.622222222222224"/>
        <n v="57.641666666666666"/>
        <n v="47.947222222222223"/>
        <n v="21.694444444444443"/>
        <n v="45.641666666666666"/>
        <n v="33.511111111111113"/>
        <n v="43.572222222222223"/>
        <n v="25.783333333333335"/>
        <n v="46.488888888888887"/>
        <n v="59.5"/>
        <n v="43.661111111111111"/>
        <n v="56.963888888888889"/>
        <n v="19.899999999999999"/>
        <n v="28.93611111111111"/>
        <n v="32.619444444444447"/>
        <n v="52.866666666666667"/>
        <n v="59.56111111111111"/>
        <n v="54.905555555555559"/>
        <n v="57.977777777777774"/>
        <n v="32.44166666666667"/>
        <n v="52"/>
        <n v="19.600000000000001"/>
        <n v="30.638888888888889"/>
        <n v="19.602777777777778"/>
        <n v="59.905555555555559"/>
        <n v="47.786111111111111"/>
        <n v="40.62777777777778"/>
        <n v="18.805555555555557"/>
        <n v="59.00277777777778"/>
        <n v="57.727777777777774"/>
        <n v="25.013888888888889"/>
        <n v="20.944444444444443"/>
        <n v="19.45"/>
        <n v="26.994444444444444"/>
        <n v="51.794444444444444"/>
        <n v="42.894444444444446"/>
        <n v="45.786111111111111"/>
        <n v="54.630555555555553"/>
        <n v="19.744444444444444"/>
        <n v="48.833333333333336"/>
        <n v="27.636111111111113"/>
        <n v="60.858333333333334"/>
        <n v="33.708333333333336"/>
        <n v="48.777777777777779"/>
        <n v="29.591666666666665"/>
        <n v="45.702777777777776"/>
        <n v="47.87222222222222"/>
        <n v="52.911111111111111"/>
        <n v="59.952777777777776"/>
        <n v="21.952777777777779"/>
        <n v="27.458333333333332"/>
        <n v="64.661111111111111"/>
        <n v="19.466666666666665"/>
        <n v="27.694444444444443"/>
        <n v="57.508333333333333"/>
        <n v="19.788888888888888"/>
        <n v="50.855555555555554"/>
        <n v="20.75"/>
        <n v="34.797222222222224"/>
        <n v="34.838888888888889"/>
        <n v="48.741666666666667"/>
        <n v="40.922222222222224"/>
        <n v="29.488888888888887"/>
        <n v="35.672222222222224"/>
        <n v="29.833333333333332"/>
        <n v="37.780555555555559"/>
        <n v="64.963888888888889"/>
        <n v="64.62777777777778"/>
        <n v="44.727777777777774"/>
        <n v="34.508333333333333"/>
        <n v="42.719444444444441"/>
        <n v="40.87222222222222"/>
        <n v="42.655555555555559"/>
        <n v="60.452777777777776"/>
        <n v="40.575000000000003"/>
        <n v="38.950000000000003"/>
        <n v="25.663888888888888"/>
        <n v="48.774999999999999"/>
        <n v="46.716666666666669"/>
        <n v="49.95"/>
        <n v="34.461111111111109"/>
        <n v="63.005555555555553"/>
        <n v="57.611111111111114"/>
        <n v="48.855555555555554"/>
        <n v="63.68333333333333"/>
        <n v="48.944444444444443"/>
        <n v="18.891666666666666"/>
        <n v="46.883333333333333"/>
        <n v="58.761111111111113"/>
        <n v="60.755555555555553"/>
        <n v="54.888888888888886"/>
        <n v="21.9"/>
        <n v="59.486111111111114"/>
        <n v="53.727777777777774"/>
        <n v="62.869444444444447"/>
        <n v="44.541666666666664"/>
        <n v="60.975000000000001"/>
        <n v="63.513888888888886"/>
        <n v="64.011111111111106"/>
        <n v="60.619444444444447"/>
        <n v="51.536111111111111"/>
        <n v="44.758333333333333"/>
        <n v="47.616666666666667"/>
        <n v="54.988888888888887"/>
        <n v="51.81388888888889"/>
        <n v="43.536111111111111"/>
        <n v="62.833333333333336"/>
        <n v="27.85"/>
        <n v="64.858333333333334"/>
        <n v="60.524999999999999"/>
        <n v="54.583333333333336"/>
        <n v="41.927777777777777"/>
        <n v="64.641666666666666"/>
        <n v="42.008333333333333"/>
        <n v="43.638888888888886"/>
        <n v="47.494444444444447"/>
        <n v="57.863888888888887"/>
        <n v="20.705555555555556"/>
        <n v="40.761111111111113"/>
        <n v="64.875"/>
        <n v="53.633333333333333"/>
        <n v="41.569444444444443"/>
        <n v="55.769444444444446"/>
        <n v="31.797222222222221"/>
        <n v="57.583333333333336"/>
        <n v="55.888888888888886"/>
        <n v="59.65"/>
        <n v="60.513888888888886"/>
        <n v="24.738888888888887"/>
        <n v="33.9"/>
        <n v="33.87777777777778"/>
        <n v="43.633333333333333"/>
        <n v="63.55"/>
        <n v="46.530555555555559"/>
        <n v="26.577777777777779"/>
        <n v="63.847222222222221"/>
        <n v="63.94166666666667"/>
        <n v="55.594444444444441"/>
        <n v="55.81388888888889"/>
        <n v="23.827777777777779"/>
        <n v="64.716666666666669"/>
        <n v="64.733333333333334"/>
        <n v="57.961111111111109"/>
        <n v="59.894444444444446"/>
        <n v="34.56111111111111"/>
        <n v="55.661111111111111"/>
        <n v="63.455555555555556"/>
        <n v="53.7"/>
        <n v="64.911111111111111"/>
        <n v="64.647222222222226"/>
        <n v="54.480555555555554"/>
        <n v="18.755555555555556"/>
        <n v="50.902777777777779"/>
        <n v="48.45"/>
        <n v="63.583333333333336"/>
        <n v="63.661111111111111"/>
        <n v="61.702777777777776"/>
        <n v="64.713888888888889"/>
        <n v="39.55833333333333"/>
        <n v="54.452777777777776"/>
        <n v="38.919444444444444"/>
        <n v="18.922222222222221"/>
        <n v="61.983333333333334"/>
        <n v="46.7"/>
        <n v="31.738888888888887"/>
        <n v="62.583333333333336"/>
        <n v="59.916666666666664"/>
        <n v="59.922222222222224"/>
        <n v="59.458333333333336"/>
        <n v="63.755555555555553"/>
        <n v="63.774999999999999"/>
        <n v="62.972222222222221"/>
        <n v="60.863888888888887"/>
        <n v="63.919444444444444"/>
        <n v="63.44166666666667"/>
        <n v="37.702777777777776"/>
        <n v="63.674999999999997"/>
        <n v="62.880555555555553"/>
        <n v="20.002777777777776"/>
        <n v="64.49444444444444"/>
        <n v="64.536111111111111"/>
        <n v="36.5"/>
        <n v="56.577777777777776"/>
        <n v="63.838888888888889"/>
        <n v="18.894444444444446"/>
        <n v="53.625"/>
        <n v="37.774999999999999"/>
        <n v="41.85"/>
        <n v="36.538888888888891"/>
        <n v="37.733333333333334"/>
        <n v="59.844444444444441"/>
        <n v="38.883333333333333"/>
        <n v="53.866666666666667"/>
        <n v="61.555555555555557"/>
        <n v="58.744444444444447"/>
        <n v="30.816666666666666"/>
        <n v="54.897222222222226"/>
        <n v="62.908333333333331"/>
        <n v="32.772222222222226"/>
        <n v="47.836111111111109"/>
        <n v="62.87222222222222"/>
        <n v="62.861111111111114"/>
        <n v="37.802777777777777"/>
        <n v="62.477777777777774"/>
        <n v="62.819444444444443"/>
        <n v="47.94166666666667"/>
        <n v="56.56666666666667"/>
        <n v="61.597222222222221"/>
        <n v="28.975000000000001"/>
        <n v="61.87777777777778"/>
        <n v="30.469444444444445"/>
        <n v="63.466666666666669"/>
        <n v="63.536111111111111"/>
        <n v="63.49722222222222"/>
        <n v="39.005555555555553"/>
        <n v="43.68888888888889"/>
        <n v="58.705555555555556"/>
        <n v="32.68333333333333"/>
        <n v="62.575000000000003"/>
        <n v="46.791666666666664"/>
        <n v="60.538888888888891"/>
        <n v="57.569444444444443"/>
        <n v="60.50277777777778"/>
        <n v="40.647222222222226"/>
        <n v="60.841666666666669"/>
        <n v="61.505555555555553"/>
        <n v="61.75277777777778"/>
        <n v="23.81111111111111"/>
        <n v="59.733333333333334"/>
        <n v="30.822222222222223"/>
        <n v="60.85"/>
        <n v="51.605555555555554"/>
        <n v="44.891666666666666"/>
        <n v="61.588888888888889"/>
        <n v="37.616666666666667"/>
        <n v="55.838888888888889"/>
        <n v="53.708333333333336"/>
        <n v="61.580555555555556"/>
        <n v="57.594444444444441"/>
        <n v="58.708333333333336"/>
        <n v="60.883333333333333"/>
        <n v="50.697222222222223"/>
        <n v="53.486111111111114"/>
        <n v="60.955555555555556"/>
        <n v="41.605555555555554"/>
        <n v="43.530555555555559"/>
        <n v="62.527777777777779"/>
        <n v="62.708333333333336"/>
        <n v="62.961111111111109"/>
        <n v="62.594444444444441"/>
        <n v="61.8"/>
        <n v="56.461111111111109"/>
        <n v="59.81666666666667"/>
        <n v="59.769444444444446"/>
        <n v="59.81111111111111"/>
        <n v="18.913888888888888"/>
        <n v="38.838888888888889"/>
        <n v="59.697222222222223"/>
        <n v="49.711111111111109"/>
        <n v="29.697222222222223"/>
        <n v="55.702777777777776"/>
        <n v="59.883333333333333"/>
        <n v="44.87222222222222"/>
        <n v="39.608333333333334"/>
        <n v="59.508333333333333"/>
        <n v="50.669444444444444"/>
        <n v="60.68611111111111"/>
        <n v="60.766666666666666"/>
        <n v="34.891666666666666"/>
        <n v="52.916666666666664"/>
        <n v="58.527777777777779"/>
        <n v="48.705555555555556"/>
        <n v="57.733333333333334"/>
        <n v="60.908333333333331"/>
        <n v="56.475000000000001"/>
        <n v="60.87777777777778"/>
        <n v="60.544444444444444"/>
        <n v="57.677777777777777"/>
        <n v="59.802777777777777"/>
        <n v="24.555555555555557"/>
        <n v="34.825000000000003"/>
        <n v="53.533333333333331"/>
        <n v="61.527777777777779"/>
        <n v="60.644444444444446"/>
        <n v="56.905555555555559"/>
        <n v="54.513888888888886"/>
        <n v="54.572222222222223"/>
        <n v="54.533333333333331"/>
        <n v="27.830555555555556"/>
        <n v="58.844444444444441"/>
        <n v="43.9"/>
        <n v="50.797222222222224"/>
        <n v="33.44166666666667"/>
        <n v="60.7"/>
        <n v="56.44166666666667"/>
        <n v="59.711111111111109"/>
        <n v="59.85"/>
        <n v="59.774999999999999"/>
        <n v="59.611111111111114"/>
        <n v="32.608333333333334"/>
        <n v="56.56111111111111"/>
        <n v="55.777777777777779"/>
        <n v="56.505555555555553"/>
        <n v="36.819444444444443"/>
        <n v="33.541666666666664"/>
        <n v="48.958333333333336"/>
        <n v="59.891666666666666"/>
        <n v="56.858333333333334"/>
        <n v="58.647222222222226"/>
        <n v="59.886111111111113"/>
        <n v="58.955555555555556"/>
        <n v="58.93333333333333"/>
        <n v="58.883333333333333"/>
        <n v="45.81666666666667"/>
        <n v="31.774999999999999"/>
        <n v="35.674999999999997"/>
        <n v="60.594444444444441"/>
        <n v="31.588888888888889"/>
        <n v="60.011111111111113"/>
        <n v="54.619444444444447"/>
        <n v="54.49722222222222"/>
        <n v="54.963888888888889"/>
        <n v="38.766666666666666"/>
        <n v="36.75277777777778"/>
        <n v="56.538888888888891"/>
        <n v="43.644444444444446"/>
        <n v="57.99722222222222"/>
        <n v="40.641666666666666"/>
        <n v="39.927777777777777"/>
        <n v="58.69166666666667"/>
        <n v="57.602777777777774"/>
        <n v="58.452777777777776"/>
        <n v="31.636111111111113"/>
        <n v="58.85"/>
        <n v="58.466666666666669"/>
        <n v="19.016666666666666"/>
        <n v="55.608333333333334"/>
        <n v="55.9"/>
        <n v="55.788888888888891"/>
        <n v="48.919444444444444"/>
        <n v="58.947222222222223"/>
        <n v="57.577777777777776"/>
        <n v="58.908333333333331"/>
        <n v="57.702777777777776"/>
        <n v="58.741666666666667"/>
        <n v="57.680555555555557"/>
        <n v="40.549999999999997"/>
        <n v="56.869444444444447"/>
        <n v="43.588888888888889"/>
        <n v="58.516666666666666"/>
        <n v="59.99722222222222"/>
        <n v="53.572222222222223"/>
        <n v="58.580555555555556"/>
        <n v="38.533333333333331"/>
        <n v="53.655555555555559"/>
        <n v="40.630555555555553"/>
        <n v="52.519444444444446"/>
        <n v="56.580555555555556"/>
        <n v="56.791666666666664"/>
        <n v="56.922222222222224"/>
        <n v="28.883333333333333"/>
        <n v="56.677777777777777"/>
        <n v="36.891666666666666"/>
        <n v="58.966666666666669"/>
        <n v="57.588888888888889"/>
        <n v="57.452777777777776"/>
        <n v="49.875"/>
        <n v="51.519444444444446"/>
        <n v="54.56666666666667"/>
        <n v="52.875"/>
        <n v="34.988888888888887"/>
        <n v="51.469444444444441"/>
        <n v="54.955555555555556"/>
        <n v="33.672222222222224"/>
        <n v="53.825000000000003"/>
        <n v="40.00277777777778"/>
        <n v="52.652777777777779"/>
        <n v="56.75277777777778"/>
        <n v="57.958333333333336"/>
        <n v="56.983333333333334"/>
        <n v="51.738888888888887"/>
        <n v="42.891666666666666"/>
        <n v="37.99722222222222"/>
        <n v="39.625"/>
        <n v="52.669444444444444"/>
        <n v="55.469444444444441"/>
        <n v="25.861111111111111"/>
        <n v="58.986111111111114"/>
        <n v="50.505555555555553"/>
        <n v="44.00277777777778"/>
        <n v="58.486111111111114"/>
        <n v="58.930555555555557"/>
        <n v="58.927777777777777"/>
        <n v="57.7"/>
        <n v="58.905555555555559"/>
        <n v="54.6"/>
        <n v="33.802777777777777"/>
        <n v="20.716666666666665"/>
        <n v="59.908333333333331"/>
        <n v="27.494444444444444"/>
        <n v="59.544444444444444"/>
        <n v="54.672222222222224"/>
        <n v="50.702777777777776"/>
        <n v="34.56666666666667"/>
        <n v="52.961111111111109"/>
        <n v="55.983333333333334"/>
        <n v="18.677777777777777"/>
        <n v="51.45"/>
        <n v="53.658333333333331"/>
        <n v="41.68333333333333"/>
        <n v="53.8"/>
        <n v="33.475000000000001"/>
        <n v="53.43888888888889"/>
        <n v="46.944444444444443"/>
        <n v="52.983333333333334"/>
        <n v="50.763888888888886"/>
        <n v="56.838888888888889"/>
        <n v="53.952777777777776"/>
        <n v="53.522222222222226"/>
        <n v="42.8"/>
        <n v="56.924999999999997"/>
        <n v="56.74722222222222"/>
        <n v="55.761111111111113"/>
        <n v="56.55"/>
        <n v="56.586111111111109"/>
        <n v="51.580555555555556"/>
        <n v="22.722222222222221"/>
        <n v="21.475000000000001"/>
        <n v="48.772222222222226"/>
        <n v="33.619444444444447"/>
        <n v="48.494444444444447"/>
        <n v="26.880555555555556"/>
        <n v="31.95"/>
        <n v="48.480555555555554"/>
        <n v="54.62222222222222"/>
        <n v="22.725000000000001"/>
        <n v="57.472222222222221"/>
        <n v="49.630555555555553"/>
        <n v="57.969444444444441"/>
        <n v="53.81666666666667"/>
        <n v="57.511111111111113"/>
        <n v="53.577777777777776"/>
        <n v="54.569444444444443"/>
        <n v="28.755555555555556"/>
        <n v="51.466666666666669"/>
        <n v="54.861111111111114"/>
        <n v="55.68333333333333"/>
        <n v="52.472222222222221"/>
        <n v="55.625"/>
        <n v="23.455555555555556"/>
        <n v="55.575000000000003"/>
        <n v="33.536111111111111"/>
        <n v="36.774999999999999"/>
        <n v="48.49722222222222"/>
        <n v="30.952777777777779"/>
        <n v="55.674999999999997"/>
        <n v="50.62222222222222"/>
        <n v="46.68888888888889"/>
        <n v="45.85"/>
        <n v="60.75277777777778"/>
        <n v="46.544444444444444"/>
        <n v="58.833333333333336"/>
        <n v="32.922222222222224"/>
        <n v="30.875"/>
        <n v="57.947222222222223"/>
        <n v="55.958333333333336"/>
        <n v="56.883333333333333"/>
        <n v="50.483333333333334"/>
        <n v="55.524999999999999"/>
        <n v="56.597222222222221"/>
        <n v="53.452777777777776"/>
        <n v="56.491666666666667"/>
        <n v="53.891666666666666"/>
        <n v="51.94166666666667"/>
        <n v="51.7"/>
        <n v="45.619444444444447"/>
        <n v="44.797222222222224"/>
        <n v="35.944444444444443"/>
        <n v="53.711111111111109"/>
        <n v="58.863888888888887"/>
        <n v="46.847222222222221"/>
        <n v="58.65"/>
        <n v="54.774999999999999"/>
        <n v="54.791666666666664"/>
        <n v="54.447222222222223"/>
        <n v="49.658333333333331"/>
        <n v="42.62222222222222"/>
        <n v="53.919444444444444"/>
        <n v="49.719444444444441"/>
        <n v="49.69166666666667"/>
        <n v="51.755555555555553"/>
        <n v="53.975000000000001"/>
        <n v="48.69166666666667"/>
        <n v="49.833333333333336"/>
        <n v="54.886111111111113"/>
        <n v="40.880555555555553"/>
        <n v="31.558333333333334"/>
        <n v="60.905555555555559"/>
        <n v="59.705555555555556"/>
        <n v="34.733333333333334"/>
        <n v="52.963888888888889"/>
        <n v="49.530555555555559"/>
        <n v="49.758333333333333"/>
        <n v="54.708333333333336"/>
        <n v="55.7"/>
        <n v="52.455555555555556"/>
        <n v="37.644444444444446"/>
        <n v="50.911111111111111"/>
        <n v="49.652777777777779"/>
        <n v="41.988888888888887"/>
        <n v="48.43888888888889"/>
        <n v="25.758333333333333"/>
        <n v="50.56111111111111"/>
        <n v="47.93333333333333"/>
        <n v="50.833333333333336"/>
        <n v="46.469444444444441"/>
        <n v="53.930555555555557"/>
        <n v="53.613888888888887"/>
        <n v="53.794444444444444"/>
        <n v="43.444444444444443"/>
        <n v="34.930555555555557"/>
        <n v="52.825000000000003"/>
        <n v="51.672222222222224"/>
        <n v="39.513888888888886"/>
        <n v="60.80833333333333"/>
        <n v="26.916666666666668"/>
        <n v="56.591666666666669"/>
        <n v="51.583333333333336"/>
        <n v="51.680555555555557"/>
        <n v="51.930555555555557"/>
        <n v="51.461111111111109"/>
        <n v="24.922222222222221"/>
        <n v="53.819444444444443"/>
        <n v="51.891666666666666"/>
        <n v="51.625"/>
        <n v="54.594444444444441"/>
        <n v="30.819444444444443"/>
        <n v="50.944444444444443"/>
        <n v="49.725000000000001"/>
        <n v="46.00277777777778"/>
        <n v="26.833333333333332"/>
        <n v="57.758333333333333"/>
        <n v="52.927777777777777"/>
        <n v="52.805555555555557"/>
        <n v="52.738888888888887"/>
        <n v="45.719444444444441"/>
        <n v="56.727777777777774"/>
        <n v="41.833333333333336"/>
        <n v="48.916666666666664"/>
        <n v="51.886111111111113"/>
        <n v="52.68888888888889"/>
        <n v="54.961111111111109"/>
        <n v="50.625"/>
        <n v="43.469444444444441"/>
        <n v="24.958333333333332"/>
        <n v="52.477777777777774"/>
        <n v="40.774999999999999"/>
        <n v="50.447222222222223"/>
        <n v="58.480555555555554"/>
        <n v="41.638888888888886"/>
        <n v="49.527777777777779"/>
        <n v="56.511111111111113"/>
        <n v="49.519444444444446"/>
        <n v="48.81666666666667"/>
        <n v="50.711111111111109"/>
        <n v="47.861111111111114"/>
        <n v="49.463888888888889"/>
        <n v="51.524999999999999"/>
        <n v="30.794444444444444"/>
        <n v="53.788888888888891"/>
        <n v="54.011111111111113"/>
        <n v="43.891666666666666"/>
        <n v="35.56666666666667"/>
        <n v="49"/>
        <n v="48.530555555555559"/>
        <n v="46.597222222222221"/>
        <n v="46.605555555555554"/>
        <n v="46.641666666666666"/>
        <n v="51.633333333333333"/>
        <n v="51.44166666666667"/>
        <n v="51.533333333333331"/>
        <n v="53.538888888888891"/>
        <n v="51.666666666666664"/>
        <n v="34.93611111111111"/>
        <n v="26.655555555555555"/>
        <n v="34.913888888888891"/>
        <n v="45.655555555555559"/>
        <n v="60"/>
        <n v="49.644444444444446"/>
        <n v="51.93333333333333"/>
        <n v="51.838888888888889"/>
        <n v="48.797222222222224"/>
        <n v="42.674999999999997"/>
        <n v="47.505555555555553"/>
        <n v="41.508333333333333"/>
        <n v="36.452777777777776"/>
        <n v="46.744444444444447"/>
        <n v="49.452777777777776"/>
        <n v="52.62222222222222"/>
        <n v="32.791666666666664"/>
        <n v="40.5"/>
        <n v="52.638888888888886"/>
        <n v="52.822222222222223"/>
        <n v="57.580555555555556"/>
        <n v="45.594444444444441"/>
        <n v="50.516666666666666"/>
        <n v="50.50277777777778"/>
        <n v="29.519444444444446"/>
        <n v="43.477777777777774"/>
        <n v="48.880555555555553"/>
        <n v="48.75"/>
        <n v="39.897222222222226"/>
        <n v="48.80833333333333"/>
        <n v="30.697222222222223"/>
        <n v="46.452777777777776"/>
        <n v="51.005555555555553"/>
        <n v="47.919444444444444"/>
        <n v="55.755555555555553"/>
        <n v="25.527777777777779"/>
        <n v="44.477777777777774"/>
        <n v="49.74722222222222"/>
        <n v="48.972222222222221"/>
        <n v="50.544444444444444"/>
        <n v="50.56666666666667"/>
        <n v="46.9"/>
        <n v="34.794444444444444"/>
        <n v="46.636111111111113"/>
        <n v="46.983333333333334"/>
        <n v="21.586111111111112"/>
        <n v="57.774999999999999"/>
        <n v="51.972222222222221"/>
        <n v="51.791666666666664"/>
        <n v="48.755555555555553"/>
        <n v="53.74722222222222"/>
        <n v="23.791666666666668"/>
        <n v="46.975000000000001"/>
        <n v="49.952777777777776"/>
        <n v="42.611111111111114"/>
        <n v="48.81111111111111"/>
        <n v="53.827777777777776"/>
        <n v="57.630555555555553"/>
        <n v="47.847222222222221"/>
        <n v="45.766666666666666"/>
        <n v="45.647222222222226"/>
        <n v="45.572222222222223"/>
        <n v="45.705555555555556"/>
        <n v="49.908333333333331"/>
        <n v="39.869444444444447"/>
        <n v="39.43888888888889"/>
        <n v="35.575000000000003"/>
        <n v="40.505555555555553"/>
        <n v="47.7"/>
        <n v="34.713888888888889"/>
        <n v="47.797222222222224"/>
        <n v="47.838888888888889"/>
        <n v="1.5111111111111111"/>
        <n v="47.588888888888889"/>
        <n v="41.447222222222223"/>
        <n v="1.1277777777777778"/>
        <n v="45.866666666666667"/>
        <n v="43.819444444444443"/>
        <n v="45.44166666666667"/>
        <n v="45.963888888888889"/>
        <n v="45.45"/>
        <n v="29.577777777777779"/>
        <n v="30.747222222222224"/>
        <n v="50.45"/>
        <n v="38.969444444444441"/>
        <n v="56.988888888888887"/>
        <n v="50.761111111111113"/>
        <n v="50.74722222222222"/>
        <n v="47.694444444444443"/>
        <n v="45.761111111111113"/>
        <n v="43.991666666666667"/>
        <n v="51.722222222222221"/>
        <n v="51.761111111111113"/>
        <n v="59.713888888888889"/>
        <n v="46.919444444444444"/>
        <n v="46.905555555555559"/>
        <n v="29.961111111111112"/>
        <n v="43.836111111111109"/>
        <n v="44.95"/>
        <n v="49.005555555555553"/>
        <n v="48.461111111111109"/>
        <n v="48.7"/>
        <n v="22.527777777777779"/>
        <n v="48.841666666666669"/>
        <n v="58.758333333333333"/>
        <n v="40.697222222222223"/>
        <n v="46.766666666666666"/>
        <n v="46.93888888888889"/>
        <n v="44.93888888888889"/>
        <n v="44.62222222222222"/>
        <n v="60.541666666666664"/>
        <n v="25.630555555555556"/>
        <n v="40"/>
        <n v="59.591666666666669"/>
        <n v="40.944444444444443"/>
        <n v="32.963888888888889"/>
        <n v="49.763888888888886"/>
        <n v="49.772222222222226"/>
        <n v="44.769444444444446"/>
        <n v="55.994444444444447"/>
        <n v="47.463888888888889"/>
        <n v="28.655555555555555"/>
        <n v="29.586111111111112"/>
        <n v="47.480555555555554"/>
        <n v="57.825000000000003"/>
        <n v="47.944444444444443"/>
        <n v="52.488888888888887"/>
        <n v="37.527777777777779"/>
        <n v="19.488888888888887"/>
        <n v="45.588888888888889"/>
        <n v="46.466666666666669"/>
        <n v="33.597222222222221"/>
        <n v="27.722222222222221"/>
        <n v="60.794444444444444"/>
        <n v="39.799999999999997"/>
        <n v="39.777777777777779"/>
        <n v="50.541666666666664"/>
        <n v="47.827777777777776"/>
        <n v="52.969444444444441"/>
        <n v="41.444444444444443"/>
        <n v="35.608333333333334"/>
        <n v="45.883333333333333"/>
        <n v="60.661111111111111"/>
        <n v="28.558333333333334"/>
        <n v="21.675000000000001"/>
        <n v="33.655555555555559"/>
        <n v="31.463888888888889"/>
        <n v="48.580555555555556"/>
        <n v="25.516666666666666"/>
        <n v="23.452777777777779"/>
        <n v="25.463888888888889"/>
        <n v="41.93888888888889"/>
        <n v="44.761111111111113"/>
        <n v="57.888888888888886"/>
        <n v="45.774999999999999"/>
        <n v="44.511111111111113"/>
        <n v="42.744444444444447"/>
        <n v="44.016666666666666"/>
        <n v="35.905555555555559"/>
        <n v="40.472222222222221"/>
        <n v="41.469444444444441"/>
        <n v="51.658333333333331"/>
        <n v="27.736111111111111"/>
        <n v="26.538888888888888"/>
        <n v="46.663888888888891"/>
        <n v="57.447222222222223"/>
        <n v="24.68888888888889"/>
        <n v="29.827777777777779"/>
        <n v="42.644444444444446"/>
        <n v="23.980555555555554"/>
        <n v="42.87222222222222"/>
        <n v="42.966666666666669"/>
        <n v="21.486111111111111"/>
        <n v="44.788888888888891"/>
        <n v="44.588888888888889"/>
        <n v="44.527777777777779"/>
        <n v="26.725000000000001"/>
        <n v="54.930555555555557"/>
        <n v="25.68888888888889"/>
        <n v="55.891666666666666"/>
        <n v="28.816666666666666"/>
        <n v="34.480555555555554"/>
        <n v="38.794444444444444"/>
        <n v="44.483333333333334"/>
        <n v="46.661111111111111"/>
        <n v="44.638888888888886"/>
        <n v="39.911111111111111"/>
        <n v="25.611111111111111"/>
        <n v="26.983333333333334"/>
        <n v="55.844444444444441"/>
        <n v="22.019444444444446"/>
        <n v="45.68888888888889"/>
        <n v="42.919444444444444"/>
        <n v="43.769444444444446"/>
        <n v="44.516666666666666"/>
        <n v="44.572222222222223"/>
        <n v="39.719444444444441"/>
        <n v="29.877777777777776"/>
        <n v="41.538888888888891"/>
        <n v="57.49722222222222"/>
        <n v="41.894444444444446"/>
        <n v="39.963888888888889"/>
        <n v="29.675000000000001"/>
        <n v="45.519444444444446"/>
        <n v="43.95"/>
        <n v="45.472222222222221"/>
        <n v="36.980555555555554"/>
        <n v="43.719444444444441"/>
        <n v="38.869444444444447"/>
        <n v="43.969444444444441"/>
        <n v="18.56388888888889"/>
        <n v="57.908333333333331"/>
        <n v="50.825000000000003"/>
        <n v="57.952777777777776"/>
        <n v="58.005555555555553"/>
        <n v="56.45"/>
        <n v="37.6"/>
        <n v="46.472222222222221"/>
        <n v="49.619444444444447"/>
        <n v="41.986111111111114"/>
        <n v="41.81666666666667"/>
        <n v="36.766666666666666"/>
        <n v="36.902777777777779"/>
        <n v="45.730555555555554"/>
        <n v="31.944444444444443"/>
        <n v="39.547222222222224"/>
        <n v="39.825000000000003"/>
        <n v="40.733333333333334"/>
        <n v="54.783333333333331"/>
        <n v="47.886111111111113"/>
        <n v="42.68888888888889"/>
        <n v="42.669444444444444"/>
        <n v="42.961111111111109"/>
        <n v="41.891666666666666"/>
        <n v="44.755555555555553"/>
        <n v="38.94166666666667"/>
        <n v="44.855555555555554"/>
        <n v="46.955555555555556"/>
        <n v="38.547222222222224"/>
        <n v="23.833333333333332"/>
        <n v="29.852777777777778"/>
        <n v="54.94166666666667"/>
        <n v="35.825000000000003"/>
        <n v="40.672222222222224"/>
        <n v="44.955555555555556"/>
        <n v="42.944444444444443"/>
        <n v="42.880555555555553"/>
        <n v="42.62777777777778"/>
        <n v="42.866666666666667"/>
        <n v="27.608333333333334"/>
        <n v="45.016666666666666"/>
        <n v="53.922222222222224"/>
        <n v="40.769444444444446"/>
        <n v="40.638888888888886"/>
        <n v="37.494444444444447"/>
        <n v="48.013888888888886"/>
        <n v="42.805555555555557"/>
        <n v="44.480555555555554"/>
        <n v="42.772222222222226"/>
        <n v="38.758333333333333"/>
        <n v="33.463888888888889"/>
        <n v="37.744444444444447"/>
        <n v="18.455555555555556"/>
        <n v="41.958333333333336"/>
        <n v="41.969444444444441"/>
        <n v="45.980555555555554"/>
        <n v="22.522222222222222"/>
        <n v="43.897222222222226"/>
        <n v="28.916666666666668"/>
        <n v="47.80833333333333"/>
        <n v="31.941666666666666"/>
        <n v="37.455555555555556"/>
        <n v="42.541666666666664"/>
        <n v="41.666666666666664"/>
        <n v="41.763888888888886"/>
        <n v="41.713888888888889"/>
        <n v="56.49722222222222"/>
        <n v="52.975000000000001"/>
        <n v="37.008333333333333"/>
        <n v="36.836111111111109"/>
        <n v="44.630555555555553"/>
        <n v="28.986111111111111"/>
        <n v="39.988888888888887"/>
        <n v="51.488888888888887"/>
        <n v="54.902777777777779"/>
        <n v="37.913888888888891"/>
        <n v="33.633333333333333"/>
        <n v="41.725000000000001"/>
        <n v="33.552777777777777"/>
        <n v="38.93611111111111"/>
        <n v="52.583333333333336"/>
        <n v="38.5"/>
        <n v="33.005555555555553"/>
        <n v="19.761111111111113"/>
        <n v="49.774999999999999"/>
        <n v="40.777777777777779"/>
        <n v="40.586111111111109"/>
        <n v="40.44166666666667"/>
        <n v="40.544444444444444"/>
        <n v="38.674999999999997"/>
        <n v="41.883333333333333"/>
        <n v="38.716666666666669"/>
        <n v="33.838888888888889"/>
        <n v="36.472222222222221"/>
        <n v="40.68333333333333"/>
        <n v="40.822222222222223"/>
        <n v="46.625"/>
        <n v="40.663888888888891"/>
        <n v="43"/>
        <n v="41.863888888888887"/>
        <n v="38.602777777777774"/>
        <n v="38.783333333333331"/>
        <n v="37.87777777777778"/>
        <n v="47.841666666666669"/>
        <n v="46.43888888888889"/>
        <n v="35.761111111111113"/>
        <n v="52.8"/>
        <n v="35.74722222222222"/>
        <n v="40.611111111111114"/>
        <n v="25.81111111111111"/>
        <n v="40.838888888888889"/>
        <n v="46.555555555555557"/>
        <n v="38.819444444444443"/>
        <n v="26.919444444444444"/>
        <n v="33.955555555555556"/>
        <n v="42.605555555555554"/>
        <n v="39.802777777777777"/>
        <n v="39.630555555555553"/>
        <n v="36.702777777777776"/>
        <n v="32.819444444444443"/>
        <n v="37.480555555555554"/>
        <n v="37.552777777777777"/>
        <n v="18.863888888888887"/>
        <n v="53.761111111111113"/>
        <n v="48.725000000000001"/>
        <n v="26.927777777777777"/>
        <n v="41.783333333333331"/>
        <n v="29.644444444444446"/>
        <n v="38.702777777777776"/>
        <n v="52.658333333333331"/>
        <n v="50.75"/>
        <n v="50.575000000000003"/>
        <n v="44.719444444444441"/>
        <n v="50.94166666666667"/>
        <n v="23.744444444444444"/>
        <n v="37.711111111111109"/>
        <n v="34.625"/>
        <n v="41.68611111111111"/>
        <n v="34.602777777777774"/>
        <n v="52.674999999999997"/>
        <n v="37.830555555555556"/>
        <n v="38.672222222222224"/>
        <n v="37.647222222222226"/>
        <n v="49.588888888888889"/>
        <n v="52.65"/>
        <n v="53.580555555555556"/>
        <n v="32.805555555555557"/>
        <n v="39.56111111111111"/>
        <n v="31.869444444444444"/>
        <n v="37.880555555555553"/>
        <n v="27.747222222222224"/>
        <n v="52.99722222222222"/>
        <n v="38.65"/>
        <n v="43.833333333333336"/>
        <n v="38.713888888888889"/>
        <n v="28.583333333333332"/>
        <n v="26.861111111111111"/>
        <n v="33.81111111111111"/>
        <n v="42.833333333333336"/>
        <n v="34.994444444444447"/>
        <n v="48.658333333333331"/>
        <n v="42.661111111111111"/>
        <n v="52.952777777777776"/>
        <n v="38.575000000000003"/>
        <n v="38.719444444444441"/>
        <n v="42.841666666666669"/>
        <n v="18.897222222222222"/>
        <n v="19.819444444444443"/>
        <n v="35.9"/>
        <n v="28.855555555555554"/>
        <n v="29.819444444444443"/>
        <n v="35.858333333333334"/>
        <n v="40.463888888888889"/>
        <n v="40.916666666666664"/>
        <n v="29.636111111111113"/>
        <n v="38.544444444444444"/>
        <n v="37.972222222222221"/>
        <n v="35.68888888888889"/>
        <n v="27.8"/>
        <n v="35.863888888888887"/>
        <n v="20.877777777777776"/>
        <n v="50.6"/>
        <n v="42.722222222222221"/>
        <n v="39.772222222222226"/>
        <n v="29.994444444444444"/>
        <n v="35.636111111111113"/>
        <n v="51.472222222222221"/>
        <n v="41.772222222222226"/>
        <n v="29.597222222222221"/>
        <n v="41.980555555555554"/>
        <n v="48.922222222222224"/>
        <n v="30.597222222222221"/>
        <n v="50.611111111111114"/>
        <n v="38.822222222222223"/>
        <n v="44.697222222222223"/>
        <n v="35.49722222222222"/>
        <n v="28.56388888888889"/>
        <n v="44.741666666666667"/>
        <n v="34.555555555555557"/>
        <n v="39.680555555555557"/>
        <n v="36.547222222222224"/>
        <n v="37.758333333333333"/>
        <n v="48.722222222222221"/>
        <n v="23.711111111111112"/>
        <n v="42.50277777777778"/>
        <n v="41.586111111111109"/>
        <n v="34.858333333333334"/>
        <n v="38.80833333333333"/>
        <n v="36.68888888888889"/>
        <n v="36.905555555555559"/>
        <n v="49.62222222222222"/>
        <n v="40.786111111111111"/>
        <n v="45"/>
        <n v="30.725000000000001"/>
        <n v="31.922222222222221"/>
        <n v="47.697222222222223"/>
        <n v="37.458333333333336"/>
        <n v="38.852777777777774"/>
        <n v="38.763888888888886"/>
        <n v="33.588888888888889"/>
        <n v="34.833333333333336"/>
        <n v="39.019444444444446"/>
        <n v="36.87777777777778"/>
        <n v="33.555555555555557"/>
        <n v="37.019444444444446"/>
        <n v="28.502777777777776"/>
        <n v="33.586111111111109"/>
        <n v="50.480555555555554"/>
        <n v="31.777777777777779"/>
        <n v="48.766666666666666"/>
        <n v="28.569444444444443"/>
        <n v="22.747222222222224"/>
        <n v="18.794444444444444"/>
        <n v="48.572222222222223"/>
        <n v="35.769444444444446"/>
        <n v="36.633333333333333"/>
        <n v="36.716666666666669"/>
        <n v="36.619444444444447"/>
        <n v="33.886111111111113"/>
        <n v="35.924999999999997"/>
        <n v="35.450000000000003"/>
        <n v="35.94166666666667"/>
        <n v="28.005555555555556"/>
        <n v="23.519444444444446"/>
        <n v="29.975000000000001"/>
        <n v="39.62222222222222"/>
        <n v="19.005555555555556"/>
        <n v="43.738888888888887"/>
        <n v="38.644444444444446"/>
        <n v="32.663888888888891"/>
        <n v="32.794444444444444"/>
        <n v="29.494444444444444"/>
        <n v="35.736111111111114"/>
        <n v="35.555555555555557"/>
        <n v="23.969444444444445"/>
        <n v="25.9"/>
        <n v="44.544444444444444"/>
        <n v="29.991666666666667"/>
        <n v="42.75277777777778"/>
        <n v="25.858333333333334"/>
        <n v="21.644444444444446"/>
        <n v="25.511111111111113"/>
        <n v="36.94166666666667"/>
        <n v="31.744444444444444"/>
        <n v="34.580555555555556"/>
        <n v="34.916666666666664"/>
        <n v="45.99722222222222"/>
        <n v="34.761111111111113"/>
        <n v="34.955555555555556"/>
        <n v="49.586111111111109"/>
        <n v="31.772222222222222"/>
        <n v="48.95"/>
        <n v="31.530555555555555"/>
        <n v="31.791666666666668"/>
        <n v="20.797222222222221"/>
        <n v="29.911111111111111"/>
        <n v="34.708333333333336"/>
        <n v="32.527777777777779"/>
        <n v="33.911111111111111"/>
        <n v="36.613888888888887"/>
        <n v="36.458333333333336"/>
        <n v="25.691666666666666"/>
        <n v="33.769444444444446"/>
        <n v="22.002777777777776"/>
        <n v="43.486111111111114"/>
        <n v="27.691666666666666"/>
        <n v="38.647222222222226"/>
        <n v="30.744444444444444"/>
        <n v="22.491666666666667"/>
        <n v="20.947222222222223"/>
        <n v="27.519444444444446"/>
        <n v="41.930555555555557"/>
        <n v="44.680555555555557"/>
        <n v="33.477777777777774"/>
        <n v="35.961111111111109"/>
        <n v="33.49722222222222"/>
        <n v="33.852777777777774"/>
        <n v="35.697222222222223"/>
        <n v="30.81111111111111"/>
        <n v="35.544444444444444"/>
        <n v="35.766666666666666"/>
        <n v="36.008333333333333"/>
        <n v="18.538888888888888"/>
        <n v="31.655555555555555"/>
        <n v="36.758333333333333"/>
        <n v="42.93333333333333"/>
        <n v="28.822222222222223"/>
        <n v="30.694444444444443"/>
        <n v="41.822222222222223"/>
        <n v="45.511111111111113"/>
        <n v="19.961111111111112"/>
        <n v="32.761111111111113"/>
        <n v="19.677777777777777"/>
        <n v="32.700000000000003"/>
        <n v="32.841666666666669"/>
        <n v="26.619444444444444"/>
        <n v="37.961111111111109"/>
        <n v="24.941666666666666"/>
        <n v="22.933333333333334"/>
        <n v="33.722222222222221"/>
        <n v="26.452777777777779"/>
        <n v="32.716666666666669"/>
        <n v="18.461111111111112"/>
        <n v="32.55833333333333"/>
        <n v="34.986111111111114"/>
        <n v="29.941666666666666"/>
        <n v="34.463888888888889"/>
        <n v="35.508333333333333"/>
        <n v="19.683333333333334"/>
        <n v="42.977777777777774"/>
        <n v="25.652777777777779"/>
        <n v="34.950000000000003"/>
        <n v="30.905555555555555"/>
        <n v="18.888888888888889"/>
        <n v="23.55"/>
        <n v="31.927777777777777"/>
        <n v="32.897222222222226"/>
        <n v="28.944444444444443"/>
        <n v="31.763888888888889"/>
        <n v="28.622222222222224"/>
        <n v="28.666666666666668"/>
        <n v="29.458333333333332"/>
        <n v="29.761111111111113"/>
        <n v="28.441666666666666"/>
        <n v="30.81388888888889"/>
        <n v="34.727777777777774"/>
        <n v="36.825000000000003"/>
        <n v="34.888888888888886"/>
        <n v="40.94166666666667"/>
        <n v="25.524999999999999"/>
        <n v="32.777777777777779"/>
        <n v="31.736111111111111"/>
        <n v="28.602777777777778"/>
        <n v="32.019444444444446"/>
        <n v="28.616666666666667"/>
        <n v="28.6"/>
        <n v="34.469444444444441"/>
        <n v="22.536111111111111"/>
        <n v="20"/>
        <n v="39.549999999999997"/>
        <n v="27.65"/>
        <n v="40.977777777777774"/>
        <n v="31.519444444444446"/>
        <n v="31.597222222222221"/>
        <n v="30.947222222222223"/>
        <n v="24.483333333333334"/>
        <n v="25.755555555555556"/>
        <n v="27.680555555555557"/>
        <n v="33.952777777777776"/>
        <n v="38.727777777777774"/>
        <n v="24.533333333333335"/>
        <n v="30.944444444444443"/>
        <n v="31.838888888888889"/>
        <n v="28.797222222222221"/>
        <n v="32.483333333333334"/>
        <n v="32.519444444444446"/>
        <n v="20.638888888888889"/>
        <n v="39.727777777777774"/>
        <n v="27.733333333333334"/>
        <n v="34.522222222222226"/>
        <n v="29.45"/>
        <n v="39.577777777777776"/>
        <n v="22.736111111111111"/>
        <n v="32.602777777777774"/>
        <n v="32.544444444444444"/>
        <n v="26.75"/>
        <n v="26.808333333333334"/>
        <n v="32.858333333333334"/>
        <n v="27.908333333333335"/>
        <n v="23.911111111111111"/>
        <n v="29.574999999999999"/>
        <n v="29.691666666666666"/>
        <n v="20.980555555555554"/>
        <n v="22.911111111111111"/>
        <n v="37.924999999999997"/>
        <n v="25.538888888888888"/>
        <n v="41.780555555555559"/>
        <n v="29.733333333333334"/>
        <n v="18.902777777777779"/>
        <n v="26.625"/>
        <n v="32.955555555555556"/>
        <n v="21.638888888888889"/>
        <n v="22.005555555555556"/>
        <n v="31.802777777777777"/>
        <n v="41.69166666666667"/>
        <n v="23.955555555555556"/>
        <n v="34.777777777777779"/>
        <n v="41.486111111111114"/>
        <n v="35.62222222222222"/>
        <n v="28.547222222222221"/>
        <n v="31.622222222222224"/>
        <n v="31.786111111111111"/>
        <n v="31.611111111111111"/>
        <n v="36.74722222222222"/>
        <n v="28.794444444444444"/>
        <n v="36.519444444444446"/>
        <n v="18.591666666666665"/>
        <n v="33.516666666666666"/>
        <n v="34.805555555555557"/>
        <n v="27.630555555555556"/>
        <n v="41.483333333333334"/>
        <n v="19.911111111111111"/>
        <n v="38.922222222222224"/>
        <n v="32.583333333333336"/>
        <n v="30.558333333333334"/>
        <n v="37.983333333333334"/>
        <n v="32.658333333333331"/>
        <n v="34.594444444444441"/>
        <n v="23.822222222222223"/>
        <n v="25.594444444444445"/>
        <n v="24.005555555555556"/>
        <n v="36.447222222222223"/>
        <n v="21.574999999999999"/>
        <n v="27.791666666666668"/>
        <n v="41.661111111111111"/>
        <n v="27.977777777777778"/>
        <n v="27.663888888888888"/>
        <n v="28.705555555555556"/>
        <n v="30.461111111111112"/>
        <n v="34.647222222222226"/>
        <n v="24.727777777777778"/>
        <n v="26.722222222222221"/>
        <n v="26.719444444444445"/>
        <n v="18.95"/>
        <n v="29.655555555555555"/>
        <n v="19.858333333333334"/>
        <n v="35.733333333333334"/>
        <n v="22.966666666666665"/>
        <n v="36.780555555555559"/>
        <n v="21.45"/>
        <n v="26.469444444444445"/>
        <n v="26.613888888888887"/>
        <n v="26.827777777777779"/>
        <n v="26.569444444444443"/>
        <n v="26.483333333333334"/>
        <n v="29.669444444444444"/>
        <n v="27.958333333333332"/>
        <n v="29.611111111111111"/>
        <n v="31.769444444444446"/>
        <n v="25.966666666666665"/>
        <n v="19.555555555555557"/>
        <n v="19.508333333333333"/>
        <n v="26.558333333333334"/>
        <n v="21.672222222222221"/>
        <n v="28.516666666666666"/>
        <n v="31.569444444444443"/>
        <n v="25.766666666666666"/>
        <n v="25.85"/>
        <n v="25.922222222222221"/>
        <n v="25.461111111111112"/>
        <n v="25.925000000000001"/>
        <n v="26.658333333333335"/>
        <n v="21.766666666666666"/>
        <n v="22.708333333333332"/>
        <n v="26.930555555555557"/>
        <n v="26.816666666666666"/>
        <n v="28.922222222222221"/>
        <n v="28.619444444444444"/>
        <n v="21.774999999999999"/>
        <n v="29.702777777777779"/>
        <n v="28.911111111111111"/>
        <n v="23.952777777777779"/>
        <n v="35.852777777777774"/>
        <n v="21.652777777777779"/>
        <n v="27.744444444444444"/>
        <n v="33.68611111111111"/>
        <n v="28.7"/>
        <n v="20.963888888888889"/>
        <n v="24.830555555555556"/>
        <n v="24.730555555555554"/>
        <n v="25.469444444444445"/>
        <n v="34.694444444444443"/>
        <n v="20.480555555555554"/>
        <n v="31.55"/>
        <n v="35.972222222222221"/>
        <n v="27.705555555555556"/>
        <n v="20.68888888888889"/>
        <n v="26.93888888888889"/>
        <n v="20.008333333333333"/>
        <n v="26.986111111111111"/>
        <n v="26.622222222222224"/>
        <n v="23.602777777777778"/>
        <n v="22.9"/>
        <n v="26.963888888888889"/>
        <n v="29.822222222222223"/>
        <n v="29.602777777777778"/>
        <n v="24.761111111111113"/>
        <n v="24.975000000000001"/>
        <n v="24.56388888888889"/>
        <n v="22.68611111111111"/>
        <n v="19.708333333333332"/>
        <n v="23.774999999999999"/>
        <n v="18.566666666666666"/>
        <n v="25.827777777777779"/>
        <n v="22.658333333333335"/>
        <n v="22.680555555555557"/>
        <n v="19.513888888888889"/>
        <n v="25.672222222222221"/>
        <n v="34.799999999999997"/>
        <n v="25.605555555555554"/>
        <n v="19.838888888888889"/>
        <n v="19.519444444444446"/>
        <n v="19.547222222222221"/>
        <n v="19.891666666666666"/>
        <n v="23.991666666666667"/>
        <n v="28.683333333333334"/>
        <n v="28.725000000000001"/>
        <n v="26.841666666666665"/>
        <n v="22.497222222222224"/>
        <n v="22.955555555555556"/>
        <n v="21.783333333333335"/>
        <n v="21.861111111111111"/>
        <n v="21.647222222222222"/>
        <n v="20.883333333333333"/>
        <n v="32.68611111111111"/>
        <n v="22.786111111111111"/>
        <n v="25.6"/>
        <n v="31.841666666666665"/>
        <n v="27.647222222222222"/>
        <n v="27.913888888888888"/>
        <n v="27.588888888888889"/>
        <n v="24.933333333333334"/>
        <n v="24.808333333333334"/>
        <n v="20.908333333333335"/>
        <n v="24.552777777777777"/>
        <n v="20.858333333333334"/>
        <n v="23.547222222222221"/>
        <n v="22.013888888888889"/>
        <n v="23.475000000000001"/>
        <n v="34.488888888888887"/>
        <n v="20.591666666666665"/>
        <n v="24.630555555555556"/>
        <n v="26.475000000000001"/>
        <n v="26.527777777777779"/>
        <n v="33.674999999999997"/>
        <n v="31.977777777777778"/>
        <n v="20.572222222222223"/>
        <n v="20.897222222222222"/>
        <n v="22.93888888888889"/>
        <n v="19.494444444444444"/>
        <n v="18.488888888888887"/>
        <n v="18.702777777777779"/>
        <n v="18.986111111111111"/>
        <n v="18.838888888888889"/>
        <n v="18.569444444444443"/>
        <n v="18.611111111111111"/>
        <n v="18.738888888888887"/>
        <n v="18.763888888888889"/>
        <n v="18.502777777777776"/>
        <n v="31.477777777777778"/>
        <n v="28.697222222222223"/>
        <n v="22.791666666666668"/>
        <n v="22.494444444444444"/>
        <n v="22.524999999999999"/>
        <n v="22.627777777777776"/>
        <n v="19.802777777777777"/>
        <n v="25.763888888888889"/>
        <n v="19.7"/>
        <n v="19.461111111111112"/>
        <n v="19.772222222222222"/>
        <n v="18.594444444444445"/>
        <n v="19.68888888888889"/>
        <n v="33.880555555555553"/>
        <n v="21.527777777777779"/>
        <n v="21.961111111111112"/>
        <n v="21.816666666666666"/>
        <n v="18.988888888888887"/>
        <n v="22.866666666666667"/>
        <n v="22.766666666666666"/>
        <n v="21.844444444444445"/>
        <n v="21.755555555555556"/>
        <n v="21.93611111111111"/>
        <n v="24.733333333333334"/>
        <n v="20.691666666666666"/>
        <n v="24.441666666666666"/>
        <n v="20.894444444444446"/>
        <n v="24.691666666666666"/>
        <n v="24.675000000000001"/>
        <n v="24.694444444444443"/>
        <n v="20.752777777777776"/>
        <n v="21.497222222222224"/>
        <n v="21.847222222222221"/>
        <n v="28.672222222222221"/>
        <n v="21.827777777777779"/>
        <n v="20.774999999999999"/>
        <n v="20.608333333333334"/>
        <n v="20.711111111111112"/>
        <n v="26.933333333333334"/>
        <n v="18.447222222222223"/>
        <n v="28.505555555555556"/>
        <n v="19.883333333333333"/>
        <n v="23.488888888888887"/>
        <n v="19.844444444444445"/>
        <n v="19.824999999999999"/>
        <n v="23.558333333333334"/>
        <n v="18.802777777777777"/>
        <n v="23.702777777777779"/>
        <n v="20.486111111111111"/>
        <n v="19.552777777777777"/>
        <n v="24.669444444444444"/>
        <n v="19.861111111111111"/>
        <n v="19.566666666666666"/>
        <n v="19.580555555555556"/>
        <n v="18.747222222222224"/>
        <n v="18.630555555555556"/>
        <n v="18.741666666666667"/>
        <n v="18.994444444444444"/>
        <n v="18.713888888888889"/>
        <n v="18.719444444444445"/>
        <n v="18.641666666666666"/>
        <n v="18.505555555555556"/>
        <n v="18.483333333333334"/>
        <n v="18.586111111111112"/>
        <n v="18.494444444444444"/>
        <n v="18.558333333333334"/>
        <n v="22.630555555555556"/>
        <n v="22.994444444444444"/>
        <n v="22.625"/>
        <n v="19.797222222222221"/>
        <n v="19.727777777777778"/>
        <n v="18.833333333333332"/>
        <n v="18.486111111111111"/>
        <n v="19.680555555555557"/>
        <n v="19.511111111111113"/>
        <n v="18.869444444444444"/>
        <n v="18.797222222222221"/>
        <n v="19.733333333333334"/>
        <n v="27.841666666666665"/>
        <n v="18.877777777777776"/>
        <n v="18.552777777777777"/>
        <n v="30.711111111111112"/>
        <n v="21.508333333333333"/>
        <n v="22.016666666666666"/>
        <n v="21.919444444444444"/>
        <n v="21.786111111111111"/>
        <n v="24.969444444444445"/>
        <n v="27.669444444444444"/>
        <n v="25.997222222222224"/>
        <n v="24.502777777777776"/>
        <n v="19.966666666666665"/>
        <n v="25.969444444444445"/>
        <n v="22.769444444444446"/>
        <n v="25.508333333333333"/>
        <n v="21.791666666666668"/>
        <n v="26.958333333333332"/>
        <n v="25.613888888888887"/>
        <n v="24.758333333333333"/>
        <n v="20.461111111111112"/>
        <n v="20.566666666666666"/>
        <n v="23.922222222222221"/>
        <n v="20.81388888888889"/>
        <n v="24.513888888888889"/>
        <n v="25.586111111111112"/>
        <n v="27.855555555555554"/>
        <n v="24.905555555555555"/>
        <n v="23.65"/>
        <n v="20.652777777777779"/>
        <n v="20.494444444444444"/>
        <n v="21.524999999999999"/>
        <n v="25.011111111111113"/>
        <n v="22.95"/>
        <n v="18.861111111111111"/>
        <n v="18.68888888888889"/>
        <n v="25.616666666666667"/>
        <n v="20.511111111111113"/>
        <n v="19.81388888888889"/>
        <n v="19.605555555555554"/>
        <n v="19.652777777777779"/>
        <n v="19.730555555555554"/>
        <n v="19.75"/>
        <n v="19.850000000000001"/>
        <n v="20.93611111111111"/>
        <n v="24.658333333333335"/>
        <n v="20.488888888888887"/>
        <n v="24.902777777777779"/>
        <n v="18.644444444444446"/>
        <n v="26.594444444444445"/>
        <n v="30.672222222222221"/>
        <n v="23.944444444444443"/>
        <n v="20.783333333333335"/>
        <n v="25.944444444444443"/>
        <n v="26.824999999999999"/>
        <n v="21.572222222222223"/>
        <n v="20.991666666666667"/>
        <n v="18.574999999999999"/>
        <n v="28.866666666666667"/>
        <n v="19.988888888888887"/>
        <n v="20.68611111111111"/>
        <n v="21.619444444444444"/>
        <n v="18.530555555555555"/>
        <n v="18.647222222222222"/>
        <n v="20.824999999999999"/>
        <n v="18.527777777777779"/>
        <n v="18.991666666666667"/>
        <n v="18.672222222222221"/>
        <n v="20.886111111111113"/>
        <n v="18.983333333333334"/>
        <n v="18.572222222222223"/>
        <n v="20.819444444444443"/>
        <n v="24.45"/>
        <n v="25.819444444444443"/>
        <n v="18.788888888888888"/>
        <n v="28.019444444444446"/>
        <n v="27.675000000000001"/>
        <n v="23.841666666666665"/>
        <n v="22.663888888888888"/>
        <n v="28.544444444444444"/>
        <n v="21.802777777777777"/>
        <n v="27.611111111111111"/>
        <n v="28.605555555555554"/>
        <n v="29.530555555555555"/>
        <n v="22.555555555555557"/>
        <n v="18.669444444444444"/>
        <n v="27.502777777777776"/>
        <n v="29.944444444444443"/>
        <n v="26.627777777777776"/>
        <n v="29.830555555555556"/>
        <n v="20.719444444444445"/>
        <n v="23.483333333333334"/>
        <n v="23.45"/>
        <n v="21.738888888888887"/>
        <n v="25.580555555555556"/>
        <n v="20.524999999999999"/>
        <n v="30.019444444444446"/>
        <n v="21.55"/>
        <n v="24.863888888888887"/>
        <n v="29.93888888888889"/>
        <n v="30.9138888888888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6">
  <r>
    <x v="0"/>
    <n v="47.41"/>
    <n v="7.47"/>
    <s v="No"/>
    <x v="0"/>
    <x v="0"/>
    <x v="0"/>
    <x v="0"/>
    <x v="0"/>
    <x v="0"/>
  </r>
  <r>
    <x v="1"/>
    <n v="30.36"/>
    <n v="5.77"/>
    <s v="No"/>
    <x v="0"/>
    <x v="0"/>
    <x v="0"/>
    <x v="0"/>
    <x v="0"/>
    <x v="1"/>
  </r>
  <r>
    <x v="2"/>
    <n v="34.484999999999999"/>
    <n v="11.87"/>
    <s v="Yes"/>
    <x v="0"/>
    <x v="0"/>
    <x v="1"/>
    <x v="0"/>
    <x v="0"/>
    <x v="0"/>
  </r>
  <r>
    <x v="3"/>
    <n v="38.094999999999999"/>
    <n v="6.05"/>
    <s v="No"/>
    <x v="0"/>
    <x v="0"/>
    <x v="0"/>
    <x v="0"/>
    <x v="0"/>
    <x v="1"/>
  </r>
  <r>
    <x v="4"/>
    <n v="35.53"/>
    <n v="5.45"/>
    <s v="No"/>
    <x v="0"/>
    <x v="0"/>
    <x v="0"/>
    <x v="0"/>
    <x v="0"/>
    <x v="2"/>
  </r>
  <r>
    <x v="5"/>
    <n v="32.799999999999997"/>
    <n v="6.59"/>
    <s v="No"/>
    <x v="0"/>
    <x v="0"/>
    <x v="0"/>
    <x v="0"/>
    <x v="0"/>
    <x v="0"/>
  </r>
  <r>
    <x v="6"/>
    <n v="36.4"/>
    <n v="6.07"/>
    <s v="No"/>
    <x v="0"/>
    <x v="0"/>
    <x v="0"/>
    <x v="0"/>
    <x v="0"/>
    <x v="1"/>
  </r>
  <r>
    <x v="7"/>
    <n v="36.96"/>
    <n v="7.93"/>
    <s v="No"/>
    <x v="0"/>
    <x v="0"/>
    <x v="2"/>
    <x v="0"/>
    <x v="0"/>
    <x v="0"/>
  </r>
  <r>
    <x v="8"/>
    <n v="41.14"/>
    <n v="9.58"/>
    <s v="Yes"/>
    <x v="0"/>
    <x v="1"/>
    <x v="3"/>
    <x v="0"/>
    <x v="0"/>
    <x v="0"/>
  </r>
  <r>
    <x v="9"/>
    <n v="38.06"/>
    <n v="10.79"/>
    <s v="No"/>
    <x v="0"/>
    <x v="0"/>
    <x v="0"/>
    <x v="0"/>
    <x v="0"/>
    <x v="0"/>
  </r>
  <r>
    <x v="10"/>
    <n v="37.700000000000003"/>
    <n v="5.96"/>
    <s v="Yes"/>
    <x v="0"/>
    <x v="0"/>
    <x v="1"/>
    <x v="0"/>
    <x v="0"/>
    <x v="1"/>
  </r>
  <r>
    <x v="11"/>
    <n v="42.13"/>
    <n v="11.9"/>
    <s v="No"/>
    <x v="0"/>
    <x v="0"/>
    <x v="0"/>
    <x v="0"/>
    <x v="0"/>
    <x v="0"/>
  </r>
  <r>
    <x v="12"/>
    <n v="40.92"/>
    <n v="8.41"/>
    <s v="No"/>
    <x v="0"/>
    <x v="0"/>
    <x v="0"/>
    <x v="0"/>
    <x v="0"/>
    <x v="0"/>
  </r>
  <r>
    <x v="13"/>
    <n v="40.564999999999998"/>
    <n v="7.02"/>
    <s v="No"/>
    <x v="0"/>
    <x v="0"/>
    <x v="0"/>
    <x v="0"/>
    <x v="0"/>
    <x v="0"/>
  </r>
  <r>
    <x v="14"/>
    <n v="36.384999999999998"/>
    <n v="7.59"/>
    <s v="Yes"/>
    <x v="0"/>
    <x v="0"/>
    <x v="1"/>
    <x v="0"/>
    <x v="0"/>
    <x v="0"/>
  </r>
  <r>
    <x v="15"/>
    <n v="39.9"/>
    <n v="11.32"/>
    <s v="No"/>
    <x v="0"/>
    <x v="0"/>
    <x v="0"/>
    <x v="0"/>
    <x v="0"/>
    <x v="0"/>
  </r>
  <r>
    <x v="16"/>
    <n v="33.799999999999997"/>
    <n v="7.67"/>
    <s v="No"/>
    <x v="0"/>
    <x v="0"/>
    <x v="2"/>
    <x v="0"/>
    <x v="0"/>
    <x v="0"/>
  </r>
  <r>
    <x v="17"/>
    <n v="36.765000000000001"/>
    <n v="7.29"/>
    <s v="Yes"/>
    <x v="0"/>
    <x v="1"/>
    <x v="3"/>
    <x v="0"/>
    <x v="0"/>
    <x v="0"/>
  </r>
  <r>
    <x v="18"/>
    <n v="36.954999999999998"/>
    <n v="4.72"/>
    <s v="Yes"/>
    <x v="0"/>
    <x v="0"/>
    <x v="3"/>
    <x v="0"/>
    <x v="0"/>
    <x v="2"/>
  </r>
  <r>
    <x v="19"/>
    <n v="42.9"/>
    <n v="11.41"/>
    <s v="No"/>
    <x v="0"/>
    <x v="0"/>
    <x v="0"/>
    <x v="0"/>
    <x v="0"/>
    <x v="0"/>
  </r>
  <r>
    <x v="20"/>
    <n v="36.299999999999997"/>
    <n v="11.5"/>
    <s v="Yes"/>
    <x v="0"/>
    <x v="0"/>
    <x v="1"/>
    <x v="0"/>
    <x v="0"/>
    <x v="0"/>
  </r>
  <r>
    <x v="21"/>
    <n v="32.200000000000003"/>
    <n v="6.22"/>
    <s v="Yes"/>
    <x v="0"/>
    <x v="0"/>
    <x v="1"/>
    <x v="0"/>
    <x v="0"/>
    <x v="1"/>
  </r>
  <r>
    <x v="22"/>
    <n v="31.3"/>
    <n v="11.38"/>
    <s v="No"/>
    <x v="0"/>
    <x v="0"/>
    <x v="2"/>
    <x v="0"/>
    <x v="0"/>
    <x v="0"/>
  </r>
  <r>
    <x v="23"/>
    <n v="41.8"/>
    <n v="7.89"/>
    <s v="Yes"/>
    <x v="0"/>
    <x v="0"/>
    <x v="1"/>
    <x v="0"/>
    <x v="0"/>
    <x v="0"/>
  </r>
  <r>
    <x v="24"/>
    <n v="35.090000000000003"/>
    <n v="4.38"/>
    <s v="Yes"/>
    <x v="0"/>
    <x v="0"/>
    <x v="1"/>
    <x v="0"/>
    <x v="0"/>
    <x v="2"/>
  </r>
  <r>
    <x v="25"/>
    <n v="33.880000000000003"/>
    <n v="7.01"/>
    <s v="No"/>
    <x v="0"/>
    <x v="0"/>
    <x v="2"/>
    <x v="0"/>
    <x v="0"/>
    <x v="0"/>
  </r>
  <r>
    <x v="26"/>
    <n v="30.875"/>
    <n v="11.88"/>
    <s v="No"/>
    <x v="0"/>
    <x v="0"/>
    <x v="0"/>
    <x v="0"/>
    <x v="0"/>
    <x v="0"/>
  </r>
  <r>
    <x v="27"/>
    <n v="36.86"/>
    <n v="5.19"/>
    <s v="Yes"/>
    <x v="0"/>
    <x v="1"/>
    <x v="3"/>
    <x v="0"/>
    <x v="0"/>
    <x v="2"/>
  </r>
  <r>
    <x v="28"/>
    <n v="35.86"/>
    <n v="6.74"/>
    <s v="Yes"/>
    <x v="0"/>
    <x v="0"/>
    <x v="1"/>
    <x v="0"/>
    <x v="0"/>
    <x v="0"/>
  </r>
  <r>
    <x v="29"/>
    <n v="37.049999999999997"/>
    <n v="8.44"/>
    <s v="No"/>
    <x v="0"/>
    <x v="0"/>
    <x v="0"/>
    <x v="0"/>
    <x v="0"/>
    <x v="0"/>
  </r>
  <r>
    <x v="30"/>
    <n v="43.89"/>
    <n v="8.7100000000000009"/>
    <s v="No"/>
    <x v="0"/>
    <x v="0"/>
    <x v="0"/>
    <x v="0"/>
    <x v="0"/>
    <x v="0"/>
  </r>
  <r>
    <x v="31"/>
    <n v="42.35"/>
    <n v="5.08"/>
    <s v="Yes"/>
    <x v="0"/>
    <x v="0"/>
    <x v="0"/>
    <x v="0"/>
    <x v="0"/>
    <x v="2"/>
  </r>
  <r>
    <x v="32"/>
    <n v="31.35"/>
    <n v="6.86"/>
    <s v="No"/>
    <x v="0"/>
    <x v="0"/>
    <x v="0"/>
    <x v="0"/>
    <x v="0"/>
    <x v="0"/>
  </r>
  <r>
    <x v="33"/>
    <n v="47.6"/>
    <n v="5.95"/>
    <s v="Yes"/>
    <x v="0"/>
    <x v="0"/>
    <x v="0"/>
    <x v="0"/>
    <x v="0"/>
    <x v="1"/>
  </r>
  <r>
    <x v="34"/>
    <n v="46.2"/>
    <n v="6.09"/>
    <s v="No"/>
    <x v="0"/>
    <x v="1"/>
    <x v="3"/>
    <x v="0"/>
    <x v="0"/>
    <x v="1"/>
  </r>
  <r>
    <x v="35"/>
    <n v="32.015000000000001"/>
    <n v="11.75"/>
    <s v="No"/>
    <x v="0"/>
    <x v="0"/>
    <x v="0"/>
    <x v="0"/>
    <x v="0"/>
    <x v="0"/>
  </r>
  <r>
    <x v="36"/>
    <n v="40.564999999999998"/>
    <n v="7.37"/>
    <s v="No"/>
    <x v="0"/>
    <x v="0"/>
    <x v="0"/>
    <x v="0"/>
    <x v="0"/>
    <x v="0"/>
  </r>
  <r>
    <x v="37"/>
    <n v="32.450000000000003"/>
    <n v="11.91"/>
    <s v="No"/>
    <x v="0"/>
    <x v="0"/>
    <x v="0"/>
    <x v="0"/>
    <x v="0"/>
    <x v="0"/>
  </r>
  <r>
    <x v="38"/>
    <n v="34.96"/>
    <n v="6.52"/>
    <s v="No"/>
    <x v="0"/>
    <x v="0"/>
    <x v="0"/>
    <x v="0"/>
    <x v="0"/>
    <x v="0"/>
  </r>
  <r>
    <x v="39"/>
    <n v="35.5"/>
    <n v="5.14"/>
    <s v="No"/>
    <x v="0"/>
    <x v="1"/>
    <x v="3"/>
    <x v="0"/>
    <x v="0"/>
    <x v="2"/>
  </r>
  <r>
    <x v="40"/>
    <n v="52.58"/>
    <n v="4.1900000000000004"/>
    <s v="No"/>
    <x v="1"/>
    <x v="0"/>
    <x v="3"/>
    <x v="0"/>
    <x v="0"/>
    <x v="2"/>
  </r>
  <r>
    <x v="41"/>
    <n v="35.200000000000003"/>
    <n v="11.68"/>
    <s v="Yes"/>
    <x v="0"/>
    <x v="0"/>
    <x v="0"/>
    <x v="0"/>
    <x v="0"/>
    <x v="0"/>
  </r>
  <r>
    <x v="42"/>
    <n v="38.06"/>
    <n v="6.98"/>
    <s v="No"/>
    <x v="0"/>
    <x v="0"/>
    <x v="0"/>
    <x v="0"/>
    <x v="0"/>
    <x v="0"/>
  </r>
  <r>
    <x v="43"/>
    <n v="34.21"/>
    <n v="8.34"/>
    <s v="No"/>
    <x v="0"/>
    <x v="0"/>
    <x v="0"/>
    <x v="0"/>
    <x v="0"/>
    <x v="0"/>
  </r>
  <r>
    <x v="44"/>
    <n v="38.94"/>
    <n v="8.49"/>
    <s v="Yes"/>
    <x v="0"/>
    <x v="0"/>
    <x v="3"/>
    <x v="0"/>
    <x v="0"/>
    <x v="0"/>
  </r>
  <r>
    <x v="45"/>
    <n v="30.21"/>
    <n v="5.34"/>
    <s v="Yes"/>
    <x v="0"/>
    <x v="0"/>
    <x v="3"/>
    <x v="0"/>
    <x v="0"/>
    <x v="2"/>
  </r>
  <r>
    <x v="46"/>
    <n v="33.630000000000003"/>
    <n v="4.43"/>
    <s v="Yes"/>
    <x v="0"/>
    <x v="0"/>
    <x v="1"/>
    <x v="0"/>
    <x v="0"/>
    <x v="2"/>
  </r>
  <r>
    <x v="47"/>
    <n v="40.369999999999997"/>
    <n v="4.47"/>
    <s v="No"/>
    <x v="0"/>
    <x v="0"/>
    <x v="0"/>
    <x v="0"/>
    <x v="0"/>
    <x v="2"/>
  </r>
  <r>
    <x v="48"/>
    <n v="53.09"/>
    <n v="4.82"/>
    <s v="Yes"/>
    <x v="0"/>
    <x v="0"/>
    <x v="1"/>
    <x v="0"/>
    <x v="0"/>
    <x v="2"/>
  </r>
  <r>
    <x v="49"/>
    <n v="31.79"/>
    <n v="5.51"/>
    <s v="Yes"/>
    <x v="0"/>
    <x v="0"/>
    <x v="1"/>
    <x v="0"/>
    <x v="0"/>
    <x v="2"/>
  </r>
  <r>
    <x v="50"/>
    <n v="41.895000000000003"/>
    <n v="10.87"/>
    <s v="Yes"/>
    <x v="0"/>
    <x v="0"/>
    <x v="3"/>
    <x v="0"/>
    <x v="0"/>
    <x v="0"/>
  </r>
  <r>
    <x v="51"/>
    <n v="31.16"/>
    <n v="9.34"/>
    <s v="No"/>
    <x v="0"/>
    <x v="0"/>
    <x v="0"/>
    <x v="0"/>
    <x v="0"/>
    <x v="0"/>
  </r>
  <r>
    <x v="52"/>
    <n v="34.104999999999997"/>
    <n v="5.03"/>
    <s v="Yes"/>
    <x v="0"/>
    <x v="1"/>
    <x v="3"/>
    <x v="0"/>
    <x v="0"/>
    <x v="2"/>
  </r>
  <r>
    <x v="53"/>
    <n v="51.93"/>
    <n v="11.05"/>
    <s v="No"/>
    <x v="0"/>
    <x v="0"/>
    <x v="0"/>
    <x v="0"/>
    <x v="0"/>
    <x v="0"/>
  </r>
  <r>
    <x v="54"/>
    <n v="38.950000000000003"/>
    <n v="11.95"/>
    <s v="No"/>
    <x v="0"/>
    <x v="0"/>
    <x v="0"/>
    <x v="0"/>
    <x v="0"/>
    <x v="0"/>
  </r>
  <r>
    <x v="55"/>
    <n v="36.630000000000003"/>
    <n v="7.72"/>
    <s v="Yes"/>
    <x v="0"/>
    <x v="0"/>
    <x v="3"/>
    <x v="0"/>
    <x v="0"/>
    <x v="0"/>
  </r>
  <r>
    <x v="56"/>
    <n v="34.200000000000003"/>
    <n v="5.75"/>
    <s v="No"/>
    <x v="0"/>
    <x v="0"/>
    <x v="1"/>
    <x v="0"/>
    <x v="0"/>
    <x v="1"/>
  </r>
  <r>
    <x v="57"/>
    <n v="50.63"/>
    <n v="11.89"/>
    <s v="No"/>
    <x v="0"/>
    <x v="0"/>
    <x v="0"/>
    <x v="0"/>
    <x v="0"/>
    <x v="0"/>
  </r>
  <r>
    <x v="58"/>
    <n v="36.479999999999997"/>
    <n v="6.2"/>
    <s v="No"/>
    <x v="0"/>
    <x v="0"/>
    <x v="0"/>
    <x v="0"/>
    <x v="0"/>
    <x v="1"/>
  </r>
  <r>
    <x v="59"/>
    <n v="54.82"/>
    <n v="10.61"/>
    <s v="No"/>
    <x v="0"/>
    <x v="0"/>
    <x v="0"/>
    <x v="0"/>
    <x v="0"/>
    <x v="0"/>
  </r>
  <r>
    <x v="60"/>
    <n v="38.06"/>
    <n v="6.04"/>
    <s v="No"/>
    <x v="0"/>
    <x v="1"/>
    <x v="3"/>
    <x v="0"/>
    <x v="0"/>
    <x v="1"/>
  </r>
  <r>
    <x v="61"/>
    <n v="51.48"/>
    <n v="9.33"/>
    <s v="Yes"/>
    <x v="0"/>
    <x v="0"/>
    <x v="0"/>
    <x v="0"/>
    <x v="0"/>
    <x v="0"/>
  </r>
  <r>
    <x v="62"/>
    <n v="52.06"/>
    <n v="11.47"/>
    <s v="No"/>
    <x v="0"/>
    <x v="0"/>
    <x v="0"/>
    <x v="0"/>
    <x v="0"/>
    <x v="0"/>
  </r>
  <r>
    <x v="63"/>
    <n v="30.684999999999999"/>
    <n v="7.02"/>
    <s v="Yes"/>
    <x v="0"/>
    <x v="0"/>
    <x v="0"/>
    <x v="0"/>
    <x v="0"/>
    <x v="0"/>
  </r>
  <r>
    <x v="64"/>
    <n v="36.08"/>
    <n v="8.8000000000000007"/>
    <s v="Yes"/>
    <x v="0"/>
    <x v="0"/>
    <x v="3"/>
    <x v="0"/>
    <x v="0"/>
    <x v="0"/>
  </r>
  <r>
    <x v="65"/>
    <n v="54.99"/>
    <n v="8.68"/>
    <s v="No"/>
    <x v="0"/>
    <x v="0"/>
    <x v="1"/>
    <x v="0"/>
    <x v="0"/>
    <x v="0"/>
  </r>
  <r>
    <x v="66"/>
    <n v="35.97"/>
    <n v="6.12"/>
    <s v="No"/>
    <x v="0"/>
    <x v="1"/>
    <x v="3"/>
    <x v="0"/>
    <x v="0"/>
    <x v="1"/>
  </r>
  <r>
    <x v="67"/>
    <n v="45.54"/>
    <n v="5.4"/>
    <s v="Yes"/>
    <x v="0"/>
    <x v="1"/>
    <x v="3"/>
    <x v="0"/>
    <x v="0"/>
    <x v="2"/>
  </r>
  <r>
    <x v="68"/>
    <n v="35.53"/>
    <n v="4.3600000000000003"/>
    <s v="Yes"/>
    <x v="0"/>
    <x v="0"/>
    <x v="0"/>
    <x v="0"/>
    <x v="0"/>
    <x v="2"/>
  </r>
  <r>
    <x v="69"/>
    <n v="30.8"/>
    <n v="9.77"/>
    <s v="No"/>
    <x v="0"/>
    <x v="0"/>
    <x v="0"/>
    <x v="0"/>
    <x v="0"/>
    <x v="0"/>
  </r>
  <r>
    <x v="70"/>
    <n v="38.39"/>
    <n v="4.25"/>
    <s v="No"/>
    <x v="0"/>
    <x v="0"/>
    <x v="3"/>
    <x v="0"/>
    <x v="0"/>
    <x v="2"/>
  </r>
  <r>
    <x v="71"/>
    <n v="32.299999999999997"/>
    <n v="4.76"/>
    <s v="No"/>
    <x v="0"/>
    <x v="0"/>
    <x v="1"/>
    <x v="0"/>
    <x v="0"/>
    <x v="2"/>
  </r>
  <r>
    <x v="72"/>
    <n v="48.8"/>
    <n v="6.22"/>
    <s v="Yes"/>
    <x v="0"/>
    <x v="0"/>
    <x v="1"/>
    <x v="0"/>
    <x v="0"/>
    <x v="1"/>
  </r>
  <r>
    <x v="73"/>
    <n v="45.5"/>
    <n v="7.96"/>
    <s v="No"/>
    <x v="0"/>
    <x v="0"/>
    <x v="0"/>
    <x v="0"/>
    <x v="0"/>
    <x v="0"/>
  </r>
  <r>
    <x v="74"/>
    <n v="53.61"/>
    <n v="10.92"/>
    <s v="Yes"/>
    <x v="0"/>
    <x v="0"/>
    <x v="3"/>
    <x v="0"/>
    <x v="0"/>
    <x v="0"/>
  </r>
  <r>
    <x v="75"/>
    <n v="36.19"/>
    <n v="11.51"/>
    <s v="Yes"/>
    <x v="0"/>
    <x v="0"/>
    <x v="3"/>
    <x v="0"/>
    <x v="0"/>
    <x v="0"/>
  </r>
  <r>
    <x v="76"/>
    <n v="34.6"/>
    <n v="5.99"/>
    <s v="Yes"/>
    <x v="0"/>
    <x v="0"/>
    <x v="0"/>
    <x v="0"/>
    <x v="0"/>
    <x v="1"/>
  </r>
  <r>
    <x v="77"/>
    <n v="54.12"/>
    <n v="11.57"/>
    <s v="No"/>
    <x v="0"/>
    <x v="0"/>
    <x v="0"/>
    <x v="0"/>
    <x v="0"/>
    <x v="0"/>
  </r>
  <r>
    <x v="78"/>
    <n v="48.82"/>
    <n v="6.67"/>
    <s v="Yes"/>
    <x v="0"/>
    <x v="0"/>
    <x v="0"/>
    <x v="0"/>
    <x v="0"/>
    <x v="0"/>
  </r>
  <r>
    <x v="79"/>
    <n v="51.01"/>
    <n v="9.1999999999999993"/>
    <s v="No"/>
    <x v="0"/>
    <x v="0"/>
    <x v="0"/>
    <x v="0"/>
    <x v="0"/>
    <x v="0"/>
  </r>
  <r>
    <x v="80"/>
    <n v="45.65"/>
    <n v="5.1100000000000003"/>
    <s v="Yes"/>
    <x v="0"/>
    <x v="0"/>
    <x v="3"/>
    <x v="0"/>
    <x v="0"/>
    <x v="2"/>
  </r>
  <r>
    <x v="81"/>
    <n v="52.9"/>
    <n v="5.34"/>
    <s v="No"/>
    <x v="0"/>
    <x v="0"/>
    <x v="0"/>
    <x v="0"/>
    <x v="0"/>
    <x v="2"/>
  </r>
  <r>
    <x v="82"/>
    <n v="45.41"/>
    <n v="4.03"/>
    <s v="Yes"/>
    <x v="0"/>
    <x v="0"/>
    <x v="3"/>
    <x v="0"/>
    <x v="0"/>
    <x v="2"/>
  </r>
  <r>
    <x v="83"/>
    <n v="49.41"/>
    <n v="4.2300000000000004"/>
    <s v="Yes"/>
    <x v="0"/>
    <x v="1"/>
    <x v="3"/>
    <x v="0"/>
    <x v="0"/>
    <x v="2"/>
  </r>
  <r>
    <x v="84"/>
    <n v="31.824999999999999"/>
    <n v="4.0599999999999996"/>
    <s v="No"/>
    <x v="0"/>
    <x v="0"/>
    <x v="1"/>
    <x v="0"/>
    <x v="0"/>
    <x v="2"/>
  </r>
  <r>
    <x v="85"/>
    <n v="51.28"/>
    <n v="4.68"/>
    <s v="No"/>
    <x v="0"/>
    <x v="0"/>
    <x v="1"/>
    <x v="0"/>
    <x v="0"/>
    <x v="2"/>
  </r>
  <r>
    <x v="86"/>
    <n v="34.96"/>
    <n v="4.34"/>
    <s v="No"/>
    <x v="0"/>
    <x v="1"/>
    <x v="3"/>
    <x v="0"/>
    <x v="0"/>
    <x v="2"/>
  </r>
  <r>
    <x v="87"/>
    <n v="33.11"/>
    <n v="10.51"/>
    <s v="No"/>
    <x v="0"/>
    <x v="0"/>
    <x v="0"/>
    <x v="0"/>
    <x v="0"/>
    <x v="0"/>
  </r>
  <r>
    <x v="88"/>
    <n v="54.74"/>
    <n v="5.84"/>
    <s v="Yes"/>
    <x v="0"/>
    <x v="1"/>
    <x v="3"/>
    <x v="0"/>
    <x v="0"/>
    <x v="1"/>
  </r>
  <r>
    <x v="89"/>
    <n v="32.56"/>
    <n v="5.41"/>
    <s v="No"/>
    <x v="0"/>
    <x v="1"/>
    <x v="3"/>
    <x v="0"/>
    <x v="0"/>
    <x v="2"/>
  </r>
  <r>
    <x v="90"/>
    <n v="39.049999999999997"/>
    <n v="6.06"/>
    <s v="No"/>
    <x v="0"/>
    <x v="0"/>
    <x v="3"/>
    <x v="0"/>
    <x v="0"/>
    <x v="1"/>
  </r>
  <r>
    <x v="91"/>
    <n v="42.75"/>
    <n v="4.22"/>
    <s v="No"/>
    <x v="0"/>
    <x v="0"/>
    <x v="0"/>
    <x v="0"/>
    <x v="0"/>
    <x v="2"/>
  </r>
  <r>
    <x v="92"/>
    <n v="50.58"/>
    <n v="5.12"/>
    <s v="No"/>
    <x v="0"/>
    <x v="0"/>
    <x v="1"/>
    <x v="0"/>
    <x v="0"/>
    <x v="2"/>
  </r>
  <r>
    <x v="93"/>
    <n v="30.495000000000001"/>
    <n v="4.57"/>
    <s v="Yes"/>
    <x v="0"/>
    <x v="0"/>
    <x v="0"/>
    <x v="0"/>
    <x v="0"/>
    <x v="2"/>
  </r>
  <r>
    <x v="94"/>
    <n v="48.31"/>
    <n v="9.58"/>
    <s v="Yes"/>
    <x v="0"/>
    <x v="0"/>
    <x v="1"/>
    <x v="0"/>
    <x v="0"/>
    <x v="0"/>
  </r>
  <r>
    <x v="95"/>
    <n v="48.99"/>
    <n v="9.7799999999999994"/>
    <s v="Yes"/>
    <x v="0"/>
    <x v="0"/>
    <x v="3"/>
    <x v="0"/>
    <x v="0"/>
    <x v="0"/>
  </r>
  <r>
    <x v="96"/>
    <n v="38.39"/>
    <n v="4.1100000000000003"/>
    <s v="Yes"/>
    <x v="0"/>
    <x v="0"/>
    <x v="0"/>
    <x v="0"/>
    <x v="0"/>
    <x v="2"/>
  </r>
  <r>
    <x v="97"/>
    <n v="44.34"/>
    <n v="4.0199999999999996"/>
    <s v="Yes"/>
    <x v="0"/>
    <x v="0"/>
    <x v="1"/>
    <x v="0"/>
    <x v="0"/>
    <x v="2"/>
  </r>
  <r>
    <x v="98"/>
    <n v="41.51"/>
    <n v="6.92"/>
    <s v="No"/>
    <x v="0"/>
    <x v="0"/>
    <x v="0"/>
    <x v="0"/>
    <x v="0"/>
    <x v="0"/>
  </r>
  <r>
    <x v="99"/>
    <n v="48.2"/>
    <n v="4.84"/>
    <s v="No"/>
    <x v="0"/>
    <x v="0"/>
    <x v="0"/>
    <x v="0"/>
    <x v="0"/>
    <x v="2"/>
  </r>
  <r>
    <x v="100"/>
    <n v="35.75"/>
    <n v="8"/>
    <s v="Yes"/>
    <x v="0"/>
    <x v="0"/>
    <x v="0"/>
    <x v="0"/>
    <x v="0"/>
    <x v="0"/>
  </r>
  <r>
    <x v="101"/>
    <n v="53.81"/>
    <n v="8.77"/>
    <s v="Yes"/>
    <x v="0"/>
    <x v="0"/>
    <x v="0"/>
    <x v="0"/>
    <x v="0"/>
    <x v="0"/>
  </r>
  <r>
    <x v="102"/>
    <n v="49.48"/>
    <n v="4.96"/>
    <s v="No"/>
    <x v="0"/>
    <x v="1"/>
    <x v="3"/>
    <x v="0"/>
    <x v="0"/>
    <x v="2"/>
  </r>
  <r>
    <x v="103"/>
    <n v="34.1"/>
    <n v="4.43"/>
    <s v="Yes"/>
    <x v="0"/>
    <x v="0"/>
    <x v="0"/>
    <x v="0"/>
    <x v="0"/>
    <x v="2"/>
  </r>
  <r>
    <x v="104"/>
    <n v="35.299999999999997"/>
    <n v="5.82"/>
    <s v="Yes"/>
    <x v="0"/>
    <x v="1"/>
    <x v="3"/>
    <x v="0"/>
    <x v="0"/>
    <x v="1"/>
  </r>
  <r>
    <x v="105"/>
    <n v="43.83"/>
    <n v="6.03"/>
    <s v="Yes"/>
    <x v="0"/>
    <x v="0"/>
    <x v="1"/>
    <x v="0"/>
    <x v="0"/>
    <x v="1"/>
  </r>
  <r>
    <x v="106"/>
    <n v="50.07"/>
    <n v="9.27"/>
    <s v="No"/>
    <x v="0"/>
    <x v="0"/>
    <x v="0"/>
    <x v="0"/>
    <x v="0"/>
    <x v="0"/>
  </r>
  <r>
    <x v="107"/>
    <n v="32.774999999999999"/>
    <n v="5.53"/>
    <s v="No"/>
    <x v="0"/>
    <x v="0"/>
    <x v="0"/>
    <x v="0"/>
    <x v="0"/>
    <x v="2"/>
  </r>
  <r>
    <x v="108"/>
    <n v="34.104999999999997"/>
    <n v="5.07"/>
    <s v="No"/>
    <x v="0"/>
    <x v="0"/>
    <x v="3"/>
    <x v="0"/>
    <x v="0"/>
    <x v="2"/>
  </r>
  <r>
    <x v="109"/>
    <n v="48.93"/>
    <n v="11.17"/>
    <s v="Yes"/>
    <x v="0"/>
    <x v="0"/>
    <x v="3"/>
    <x v="0"/>
    <x v="0"/>
    <x v="0"/>
  </r>
  <r>
    <x v="110"/>
    <n v="37.07"/>
    <n v="6.14"/>
    <s v="Yes"/>
    <x v="0"/>
    <x v="0"/>
    <x v="0"/>
    <x v="0"/>
    <x v="0"/>
    <x v="1"/>
  </r>
  <r>
    <x v="111"/>
    <n v="51.51"/>
    <n v="6.26"/>
    <s v="Yes"/>
    <x v="0"/>
    <x v="1"/>
    <x v="3"/>
    <x v="0"/>
    <x v="0"/>
    <x v="1"/>
  </r>
  <r>
    <x v="112"/>
    <n v="34.799999999999997"/>
    <n v="4.72"/>
    <s v="Yes"/>
    <x v="0"/>
    <x v="0"/>
    <x v="0"/>
    <x v="0"/>
    <x v="0"/>
    <x v="2"/>
  </r>
  <r>
    <x v="113"/>
    <n v="36.67"/>
    <n v="5.18"/>
    <s v="No"/>
    <x v="0"/>
    <x v="0"/>
    <x v="3"/>
    <x v="0"/>
    <x v="0"/>
    <x v="2"/>
  </r>
  <r>
    <x v="114"/>
    <n v="30.9"/>
    <n v="9.4"/>
    <s v="No"/>
    <x v="0"/>
    <x v="0"/>
    <x v="1"/>
    <x v="0"/>
    <x v="0"/>
    <x v="0"/>
  </r>
  <r>
    <x v="115"/>
    <n v="30.495000000000001"/>
    <n v="6.29"/>
    <s v="No"/>
    <x v="0"/>
    <x v="0"/>
    <x v="0"/>
    <x v="0"/>
    <x v="0"/>
    <x v="1"/>
  </r>
  <r>
    <x v="116"/>
    <n v="44.88"/>
    <n v="6.04"/>
    <s v="No"/>
    <x v="0"/>
    <x v="1"/>
    <x v="3"/>
    <x v="0"/>
    <x v="0"/>
    <x v="1"/>
  </r>
  <r>
    <x v="117"/>
    <n v="44.32"/>
    <n v="10.55"/>
    <s v="No"/>
    <x v="0"/>
    <x v="0"/>
    <x v="0"/>
    <x v="0"/>
    <x v="0"/>
    <x v="0"/>
  </r>
  <r>
    <x v="118"/>
    <n v="46.39"/>
    <n v="5.09"/>
    <s v="No"/>
    <x v="0"/>
    <x v="0"/>
    <x v="0"/>
    <x v="0"/>
    <x v="0"/>
    <x v="2"/>
  </r>
  <r>
    <x v="119"/>
    <n v="42.13"/>
    <n v="5.2"/>
    <s v="Yes"/>
    <x v="0"/>
    <x v="0"/>
    <x v="3"/>
    <x v="0"/>
    <x v="0"/>
    <x v="2"/>
  </r>
  <r>
    <x v="120"/>
    <n v="30.78"/>
    <n v="8.4499999999999993"/>
    <s v="Yes"/>
    <x v="0"/>
    <x v="0"/>
    <x v="0"/>
    <x v="0"/>
    <x v="0"/>
    <x v="0"/>
  </r>
  <r>
    <x v="121"/>
    <n v="31.35"/>
    <n v="9.5399999999999991"/>
    <s v="No"/>
    <x v="0"/>
    <x v="0"/>
    <x v="0"/>
    <x v="0"/>
    <x v="0"/>
    <x v="0"/>
  </r>
  <r>
    <x v="122"/>
    <n v="41.46"/>
    <n v="4.99"/>
    <s v="Yes"/>
    <x v="0"/>
    <x v="0"/>
    <x v="1"/>
    <x v="0"/>
    <x v="0"/>
    <x v="2"/>
  </r>
  <r>
    <x v="123"/>
    <n v="48"/>
    <n v="10.54"/>
    <s v="No"/>
    <x v="0"/>
    <x v="0"/>
    <x v="0"/>
    <x v="0"/>
    <x v="0"/>
    <x v="0"/>
  </r>
  <r>
    <x v="124"/>
    <n v="49.13"/>
    <n v="4.54"/>
    <s v="No"/>
    <x v="0"/>
    <x v="0"/>
    <x v="0"/>
    <x v="0"/>
    <x v="0"/>
    <x v="2"/>
  </r>
  <r>
    <x v="125"/>
    <n v="37.799999999999997"/>
    <n v="6.29"/>
    <s v="No"/>
    <x v="0"/>
    <x v="0"/>
    <x v="3"/>
    <x v="0"/>
    <x v="0"/>
    <x v="1"/>
  </r>
  <r>
    <x v="126"/>
    <n v="38.299999999999997"/>
    <n v="9.51"/>
    <s v="No"/>
    <x v="0"/>
    <x v="0"/>
    <x v="0"/>
    <x v="0"/>
    <x v="0"/>
    <x v="0"/>
  </r>
  <r>
    <x v="127"/>
    <n v="32.774999999999999"/>
    <n v="4.72"/>
    <s v="No"/>
    <x v="0"/>
    <x v="0"/>
    <x v="0"/>
    <x v="0"/>
    <x v="0"/>
    <x v="2"/>
  </r>
  <r>
    <x v="128"/>
    <n v="34.200000000000003"/>
    <n v="5.91"/>
    <s v="Yes"/>
    <x v="0"/>
    <x v="0"/>
    <x v="0"/>
    <x v="0"/>
    <x v="0"/>
    <x v="1"/>
  </r>
  <r>
    <x v="129"/>
    <n v="30.2"/>
    <n v="9.58"/>
    <s v="No"/>
    <x v="0"/>
    <x v="0"/>
    <x v="0"/>
    <x v="0"/>
    <x v="0"/>
    <x v="0"/>
  </r>
  <r>
    <x v="130"/>
    <n v="48.32"/>
    <n v="5.77"/>
    <s v="No"/>
    <x v="0"/>
    <x v="0"/>
    <x v="0"/>
    <x v="0"/>
    <x v="0"/>
    <x v="1"/>
  </r>
  <r>
    <x v="131"/>
    <n v="44.86"/>
    <n v="4.38"/>
    <s v="Yes"/>
    <x v="0"/>
    <x v="0"/>
    <x v="0"/>
    <x v="0"/>
    <x v="0"/>
    <x v="2"/>
  </r>
  <r>
    <x v="132"/>
    <n v="52.15"/>
    <n v="5.65"/>
    <s v="No"/>
    <x v="0"/>
    <x v="0"/>
    <x v="3"/>
    <x v="0"/>
    <x v="0"/>
    <x v="2"/>
  </r>
  <r>
    <x v="133"/>
    <n v="41.12"/>
    <n v="7.54"/>
    <s v="Yes"/>
    <x v="0"/>
    <x v="0"/>
    <x v="0"/>
    <x v="0"/>
    <x v="0"/>
    <x v="0"/>
  </r>
  <r>
    <x v="134"/>
    <n v="38.39"/>
    <n v="5.1100000000000003"/>
    <s v="Yes"/>
    <x v="0"/>
    <x v="0"/>
    <x v="3"/>
    <x v="0"/>
    <x v="0"/>
    <x v="2"/>
  </r>
  <r>
    <x v="135"/>
    <n v="46.85"/>
    <n v="4.25"/>
    <s v="No"/>
    <x v="0"/>
    <x v="1"/>
    <x v="3"/>
    <x v="0"/>
    <x v="0"/>
    <x v="2"/>
  </r>
  <r>
    <x v="136"/>
    <n v="42.24"/>
    <n v="5.55"/>
    <s v="No"/>
    <x v="1"/>
    <x v="0"/>
    <x v="3"/>
    <x v="0"/>
    <x v="0"/>
    <x v="2"/>
  </r>
  <r>
    <x v="137"/>
    <n v="34.39"/>
    <n v="5.78"/>
    <s v="No"/>
    <x v="0"/>
    <x v="0"/>
    <x v="0"/>
    <x v="0"/>
    <x v="0"/>
    <x v="1"/>
  </r>
  <r>
    <x v="138"/>
    <n v="42.89"/>
    <n v="5.28"/>
    <s v="Yes"/>
    <x v="0"/>
    <x v="0"/>
    <x v="0"/>
    <x v="0"/>
    <x v="0"/>
    <x v="2"/>
  </r>
  <r>
    <x v="139"/>
    <n v="36.299999999999997"/>
    <n v="5.39"/>
    <s v="No"/>
    <x v="0"/>
    <x v="0"/>
    <x v="0"/>
    <x v="0"/>
    <x v="0"/>
    <x v="2"/>
  </r>
  <r>
    <x v="140"/>
    <n v="35.200000000000003"/>
    <n v="8.01"/>
    <s v="Yes"/>
    <x v="0"/>
    <x v="0"/>
    <x v="3"/>
    <x v="0"/>
    <x v="0"/>
    <x v="0"/>
  </r>
  <r>
    <x v="141"/>
    <n v="53.62"/>
    <n v="5.21"/>
    <s v="No"/>
    <x v="0"/>
    <x v="0"/>
    <x v="0"/>
    <x v="0"/>
    <x v="0"/>
    <x v="2"/>
  </r>
  <r>
    <x v="142"/>
    <n v="36.67"/>
    <n v="6.27"/>
    <s v="No"/>
    <x v="0"/>
    <x v="0"/>
    <x v="0"/>
    <x v="0"/>
    <x v="0"/>
    <x v="1"/>
  </r>
  <r>
    <x v="143"/>
    <n v="33.4"/>
    <n v="10.73"/>
    <s v="Yes"/>
    <x v="0"/>
    <x v="0"/>
    <x v="3"/>
    <x v="0"/>
    <x v="0"/>
    <x v="0"/>
  </r>
  <r>
    <x v="144"/>
    <n v="42.71"/>
    <n v="10.52"/>
    <s v="No"/>
    <x v="0"/>
    <x v="0"/>
    <x v="0"/>
    <x v="0"/>
    <x v="0"/>
    <x v="0"/>
  </r>
  <r>
    <x v="145"/>
    <n v="41.52"/>
    <n v="11.82"/>
    <s v="Yes"/>
    <x v="0"/>
    <x v="0"/>
    <x v="1"/>
    <x v="0"/>
    <x v="0"/>
    <x v="0"/>
  </r>
  <r>
    <x v="146"/>
    <n v="39.4"/>
    <n v="6.76"/>
    <s v="No"/>
    <x v="0"/>
    <x v="0"/>
    <x v="0"/>
    <x v="0"/>
    <x v="0"/>
    <x v="0"/>
  </r>
  <r>
    <x v="147"/>
    <n v="46.45"/>
    <n v="5.62"/>
    <s v="No"/>
    <x v="0"/>
    <x v="0"/>
    <x v="0"/>
    <x v="0"/>
    <x v="0"/>
    <x v="2"/>
  </r>
  <r>
    <x v="148"/>
    <n v="35.75"/>
    <n v="4.1900000000000004"/>
    <s v="No"/>
    <x v="0"/>
    <x v="0"/>
    <x v="0"/>
    <x v="0"/>
    <x v="0"/>
    <x v="2"/>
  </r>
  <r>
    <x v="149"/>
    <n v="26.07"/>
    <n v="5.32"/>
    <s v="No"/>
    <x v="0"/>
    <x v="0"/>
    <x v="0"/>
    <x v="0"/>
    <x v="1"/>
    <x v="2"/>
  </r>
  <r>
    <x v="150"/>
    <n v="36.54"/>
    <n v="4.46"/>
    <s v="Yes"/>
    <x v="0"/>
    <x v="0"/>
    <x v="3"/>
    <x v="0"/>
    <x v="0"/>
    <x v="2"/>
  </r>
  <r>
    <x v="151"/>
    <n v="51.64"/>
    <n v="5.65"/>
    <s v="No"/>
    <x v="0"/>
    <x v="0"/>
    <x v="0"/>
    <x v="0"/>
    <x v="0"/>
    <x v="2"/>
  </r>
  <r>
    <x v="152"/>
    <n v="42.83"/>
    <n v="6.04"/>
    <s v="No"/>
    <x v="0"/>
    <x v="0"/>
    <x v="1"/>
    <x v="0"/>
    <x v="0"/>
    <x v="1"/>
  </r>
  <r>
    <x v="153"/>
    <n v="40.15"/>
    <n v="5.76"/>
    <s v="No"/>
    <x v="0"/>
    <x v="0"/>
    <x v="3"/>
    <x v="0"/>
    <x v="0"/>
    <x v="1"/>
  </r>
  <r>
    <x v="154"/>
    <n v="27.8"/>
    <n v="4.3600000000000003"/>
    <s v="No"/>
    <x v="0"/>
    <x v="1"/>
    <x v="3"/>
    <x v="0"/>
    <x v="1"/>
    <x v="2"/>
  </r>
  <r>
    <x v="155"/>
    <n v="45.81"/>
    <n v="4.76"/>
    <s v="Yes"/>
    <x v="0"/>
    <x v="1"/>
    <x v="3"/>
    <x v="0"/>
    <x v="0"/>
    <x v="2"/>
  </r>
  <r>
    <x v="156"/>
    <n v="34.43"/>
    <n v="10.82"/>
    <s v="Yes"/>
    <x v="0"/>
    <x v="0"/>
    <x v="3"/>
    <x v="0"/>
    <x v="0"/>
    <x v="0"/>
  </r>
  <r>
    <x v="157"/>
    <n v="41.33"/>
    <n v="4.01"/>
    <s v="Yes"/>
    <x v="0"/>
    <x v="0"/>
    <x v="0"/>
    <x v="0"/>
    <x v="0"/>
    <x v="2"/>
  </r>
  <r>
    <x v="158"/>
    <n v="31.92"/>
    <n v="5.12"/>
    <s v="Yes"/>
    <x v="0"/>
    <x v="0"/>
    <x v="3"/>
    <x v="0"/>
    <x v="0"/>
    <x v="2"/>
  </r>
  <r>
    <x v="159"/>
    <n v="39.799999999999997"/>
    <n v="10.54"/>
    <s v="Yes"/>
    <x v="0"/>
    <x v="0"/>
    <x v="1"/>
    <x v="0"/>
    <x v="0"/>
    <x v="0"/>
  </r>
  <r>
    <x v="160"/>
    <n v="42.82"/>
    <n v="4.21"/>
    <s v="No"/>
    <x v="0"/>
    <x v="0"/>
    <x v="0"/>
    <x v="0"/>
    <x v="0"/>
    <x v="2"/>
  </r>
  <r>
    <x v="161"/>
    <n v="33.630000000000003"/>
    <n v="5.42"/>
    <s v="No"/>
    <x v="0"/>
    <x v="0"/>
    <x v="0"/>
    <x v="0"/>
    <x v="0"/>
    <x v="2"/>
  </r>
  <r>
    <x v="162"/>
    <n v="37.07"/>
    <n v="4.28"/>
    <s v="No"/>
    <x v="1"/>
    <x v="0"/>
    <x v="3"/>
    <x v="0"/>
    <x v="0"/>
    <x v="2"/>
  </r>
  <r>
    <x v="163"/>
    <n v="35.625"/>
    <n v="8.9"/>
    <s v="No"/>
    <x v="0"/>
    <x v="0"/>
    <x v="0"/>
    <x v="0"/>
    <x v="0"/>
    <x v="0"/>
  </r>
  <r>
    <x v="164"/>
    <n v="42.69"/>
    <n v="4.8899999999999997"/>
    <s v="No"/>
    <x v="0"/>
    <x v="1"/>
    <x v="3"/>
    <x v="0"/>
    <x v="0"/>
    <x v="2"/>
  </r>
  <r>
    <x v="165"/>
    <n v="37.869999999999997"/>
    <n v="4.29"/>
    <s v="Yes"/>
    <x v="0"/>
    <x v="1"/>
    <x v="3"/>
    <x v="0"/>
    <x v="0"/>
    <x v="2"/>
  </r>
  <r>
    <x v="166"/>
    <n v="40.61"/>
    <n v="8"/>
    <s v="Yes"/>
    <x v="0"/>
    <x v="0"/>
    <x v="3"/>
    <x v="0"/>
    <x v="0"/>
    <x v="0"/>
  </r>
  <r>
    <x v="167"/>
    <n v="30.78"/>
    <n v="4.67"/>
    <s v="Yes"/>
    <x v="0"/>
    <x v="0"/>
    <x v="0"/>
    <x v="0"/>
    <x v="0"/>
    <x v="2"/>
  </r>
  <r>
    <x v="168"/>
    <n v="49.49"/>
    <n v="4.5"/>
    <s v="No"/>
    <x v="0"/>
    <x v="0"/>
    <x v="0"/>
    <x v="0"/>
    <x v="0"/>
    <x v="2"/>
  </r>
  <r>
    <x v="169"/>
    <n v="37.619999999999997"/>
    <n v="6.32"/>
    <s v="Yes"/>
    <x v="1"/>
    <x v="0"/>
    <x v="1"/>
    <x v="0"/>
    <x v="0"/>
    <x v="1"/>
  </r>
  <r>
    <x v="170"/>
    <n v="36.08"/>
    <n v="6.1"/>
    <s v="Yes"/>
    <x v="0"/>
    <x v="0"/>
    <x v="3"/>
    <x v="0"/>
    <x v="0"/>
    <x v="1"/>
  </r>
  <r>
    <x v="171"/>
    <n v="33.5"/>
    <n v="5.4"/>
    <s v="No"/>
    <x v="0"/>
    <x v="0"/>
    <x v="0"/>
    <x v="0"/>
    <x v="0"/>
    <x v="2"/>
  </r>
  <r>
    <x v="172"/>
    <n v="47.46"/>
    <n v="6.24"/>
    <s v="Yes"/>
    <x v="0"/>
    <x v="0"/>
    <x v="3"/>
    <x v="0"/>
    <x v="0"/>
    <x v="1"/>
  </r>
  <r>
    <x v="173"/>
    <n v="49.24"/>
    <n v="4.45"/>
    <s v="No"/>
    <x v="0"/>
    <x v="0"/>
    <x v="0"/>
    <x v="0"/>
    <x v="0"/>
    <x v="2"/>
  </r>
  <r>
    <x v="174"/>
    <n v="54.4"/>
    <n v="5.22"/>
    <s v="No"/>
    <x v="0"/>
    <x v="0"/>
    <x v="3"/>
    <x v="0"/>
    <x v="0"/>
    <x v="2"/>
  </r>
  <r>
    <x v="175"/>
    <n v="35.53"/>
    <n v="4.6100000000000003"/>
    <s v="No"/>
    <x v="0"/>
    <x v="0"/>
    <x v="3"/>
    <x v="0"/>
    <x v="0"/>
    <x v="2"/>
  </r>
  <r>
    <x v="176"/>
    <n v="39.729999999999997"/>
    <n v="6.24"/>
    <s v="No"/>
    <x v="0"/>
    <x v="0"/>
    <x v="0"/>
    <x v="0"/>
    <x v="0"/>
    <x v="1"/>
  </r>
  <r>
    <x v="177"/>
    <n v="35.68"/>
    <n v="10.039999999999999"/>
    <s v="No"/>
    <x v="0"/>
    <x v="0"/>
    <x v="0"/>
    <x v="0"/>
    <x v="0"/>
    <x v="0"/>
  </r>
  <r>
    <x v="178"/>
    <n v="48.86"/>
    <n v="6.09"/>
    <s v="No"/>
    <x v="0"/>
    <x v="0"/>
    <x v="0"/>
    <x v="0"/>
    <x v="0"/>
    <x v="1"/>
  </r>
  <r>
    <x v="179"/>
    <n v="34.799999999999997"/>
    <n v="11.4"/>
    <s v="Yes"/>
    <x v="0"/>
    <x v="1"/>
    <x v="3"/>
    <x v="1"/>
    <x v="0"/>
    <x v="0"/>
  </r>
  <r>
    <x v="180"/>
    <n v="32.49"/>
    <n v="4.29"/>
    <s v="No"/>
    <x v="0"/>
    <x v="1"/>
    <x v="3"/>
    <x v="0"/>
    <x v="0"/>
    <x v="2"/>
  </r>
  <r>
    <x v="181"/>
    <n v="39"/>
    <n v="5.7"/>
    <s v="No"/>
    <x v="0"/>
    <x v="0"/>
    <x v="1"/>
    <x v="0"/>
    <x v="0"/>
    <x v="1"/>
  </r>
  <r>
    <x v="182"/>
    <n v="35.299999999999997"/>
    <n v="6.09"/>
    <s v="No"/>
    <x v="0"/>
    <x v="0"/>
    <x v="3"/>
    <x v="0"/>
    <x v="0"/>
    <x v="1"/>
  </r>
  <r>
    <x v="183"/>
    <n v="33.42"/>
    <n v="10.67"/>
    <s v="No"/>
    <x v="0"/>
    <x v="0"/>
    <x v="0"/>
    <x v="0"/>
    <x v="0"/>
    <x v="0"/>
  </r>
  <r>
    <x v="184"/>
    <n v="37.18"/>
    <n v="6.75"/>
    <s v="Yes"/>
    <x v="0"/>
    <x v="0"/>
    <x v="1"/>
    <x v="0"/>
    <x v="0"/>
    <x v="0"/>
  </r>
  <r>
    <x v="185"/>
    <n v="33.33"/>
    <n v="9.26"/>
    <s v="Yes"/>
    <x v="0"/>
    <x v="0"/>
    <x v="1"/>
    <x v="1"/>
    <x v="0"/>
    <x v="0"/>
  </r>
  <r>
    <x v="186"/>
    <n v="53.21"/>
    <n v="4.2699999999999996"/>
    <s v="No"/>
    <x v="0"/>
    <x v="0"/>
    <x v="3"/>
    <x v="0"/>
    <x v="0"/>
    <x v="2"/>
  </r>
  <r>
    <x v="187"/>
    <n v="38.729999999999997"/>
    <n v="11.51"/>
    <s v="No"/>
    <x v="0"/>
    <x v="0"/>
    <x v="1"/>
    <x v="0"/>
    <x v="0"/>
    <x v="0"/>
  </r>
  <r>
    <x v="188"/>
    <n v="29.73"/>
    <n v="7.22"/>
    <s v="No"/>
    <x v="0"/>
    <x v="0"/>
    <x v="0"/>
    <x v="0"/>
    <x v="1"/>
    <x v="0"/>
  </r>
  <r>
    <x v="189"/>
    <n v="34.700000000000003"/>
    <n v="4.37"/>
    <s v="No"/>
    <x v="0"/>
    <x v="1"/>
    <x v="3"/>
    <x v="0"/>
    <x v="0"/>
    <x v="2"/>
  </r>
  <r>
    <x v="190"/>
    <n v="38.28"/>
    <n v="11.56"/>
    <s v="Yes"/>
    <x v="0"/>
    <x v="0"/>
    <x v="3"/>
    <x v="0"/>
    <x v="0"/>
    <x v="0"/>
  </r>
  <r>
    <x v="191"/>
    <n v="33.57"/>
    <n v="8.82"/>
    <s v="Yes"/>
    <x v="0"/>
    <x v="0"/>
    <x v="0"/>
    <x v="0"/>
    <x v="0"/>
    <x v="0"/>
  </r>
  <r>
    <x v="192"/>
    <n v="52.06"/>
    <n v="4.6900000000000004"/>
    <s v="No"/>
    <x v="0"/>
    <x v="0"/>
    <x v="3"/>
    <x v="0"/>
    <x v="0"/>
    <x v="2"/>
  </r>
  <r>
    <x v="193"/>
    <n v="38.17"/>
    <n v="4.53"/>
    <s v="No"/>
    <x v="1"/>
    <x v="0"/>
    <x v="3"/>
    <x v="0"/>
    <x v="0"/>
    <x v="2"/>
  </r>
  <r>
    <x v="194"/>
    <n v="36.954999999999998"/>
    <n v="5.84"/>
    <s v="No"/>
    <x v="0"/>
    <x v="1"/>
    <x v="3"/>
    <x v="0"/>
    <x v="0"/>
    <x v="1"/>
  </r>
  <r>
    <x v="195"/>
    <n v="34.4"/>
    <n v="4.9000000000000004"/>
    <s v="No"/>
    <x v="0"/>
    <x v="1"/>
    <x v="3"/>
    <x v="0"/>
    <x v="0"/>
    <x v="2"/>
  </r>
  <r>
    <x v="196"/>
    <n v="31.73"/>
    <n v="4.3"/>
    <s v="No"/>
    <x v="0"/>
    <x v="0"/>
    <x v="0"/>
    <x v="0"/>
    <x v="0"/>
    <x v="2"/>
  </r>
  <r>
    <x v="197"/>
    <n v="36.64"/>
    <n v="11.34"/>
    <s v="No"/>
    <x v="0"/>
    <x v="0"/>
    <x v="0"/>
    <x v="0"/>
    <x v="0"/>
    <x v="0"/>
  </r>
  <r>
    <x v="198"/>
    <n v="36.85"/>
    <n v="5.88"/>
    <s v="No"/>
    <x v="1"/>
    <x v="0"/>
    <x v="3"/>
    <x v="0"/>
    <x v="0"/>
    <x v="1"/>
  </r>
  <r>
    <x v="199"/>
    <n v="33.33"/>
    <n v="5.01"/>
    <s v="Yes"/>
    <x v="0"/>
    <x v="1"/>
    <x v="3"/>
    <x v="0"/>
    <x v="0"/>
    <x v="2"/>
  </r>
  <r>
    <x v="200"/>
    <n v="39.14"/>
    <n v="4.4000000000000004"/>
    <s v="No"/>
    <x v="0"/>
    <x v="1"/>
    <x v="3"/>
    <x v="0"/>
    <x v="0"/>
    <x v="2"/>
  </r>
  <r>
    <x v="201"/>
    <n v="32.9"/>
    <n v="6.26"/>
    <s v="Yes"/>
    <x v="0"/>
    <x v="0"/>
    <x v="0"/>
    <x v="0"/>
    <x v="0"/>
    <x v="1"/>
  </r>
  <r>
    <x v="202"/>
    <n v="29.78"/>
    <n v="10.27"/>
    <s v="Yes"/>
    <x v="0"/>
    <x v="1"/>
    <x v="3"/>
    <x v="0"/>
    <x v="1"/>
    <x v="0"/>
  </r>
  <r>
    <x v="203"/>
    <n v="32.78"/>
    <n v="5.27"/>
    <s v="No"/>
    <x v="0"/>
    <x v="0"/>
    <x v="0"/>
    <x v="0"/>
    <x v="0"/>
    <x v="2"/>
  </r>
  <r>
    <x v="204"/>
    <n v="41.65"/>
    <n v="10.73"/>
    <s v="Yes"/>
    <x v="0"/>
    <x v="0"/>
    <x v="0"/>
    <x v="0"/>
    <x v="0"/>
    <x v="0"/>
  </r>
  <r>
    <x v="205"/>
    <n v="50.79"/>
    <n v="4.45"/>
    <s v="No"/>
    <x v="0"/>
    <x v="0"/>
    <x v="3"/>
    <x v="0"/>
    <x v="0"/>
    <x v="2"/>
  </r>
  <r>
    <x v="206"/>
    <n v="35.43"/>
    <n v="5.25"/>
    <s v="Yes"/>
    <x v="0"/>
    <x v="0"/>
    <x v="0"/>
    <x v="0"/>
    <x v="0"/>
    <x v="2"/>
  </r>
  <r>
    <x v="207"/>
    <n v="35.25"/>
    <n v="9.51"/>
    <s v="No"/>
    <x v="0"/>
    <x v="0"/>
    <x v="0"/>
    <x v="0"/>
    <x v="0"/>
    <x v="0"/>
  </r>
  <r>
    <x v="208"/>
    <n v="36.85"/>
    <n v="11.12"/>
    <s v="No"/>
    <x v="0"/>
    <x v="0"/>
    <x v="0"/>
    <x v="0"/>
    <x v="0"/>
    <x v="0"/>
  </r>
  <r>
    <x v="209"/>
    <n v="31.02"/>
    <n v="4.5599999999999996"/>
    <s v="No"/>
    <x v="1"/>
    <x v="0"/>
    <x v="3"/>
    <x v="0"/>
    <x v="0"/>
    <x v="2"/>
  </r>
  <r>
    <x v="210"/>
    <n v="35.6"/>
    <n v="4.0199999999999996"/>
    <s v="Yes"/>
    <x v="1"/>
    <x v="0"/>
    <x v="1"/>
    <x v="0"/>
    <x v="0"/>
    <x v="2"/>
  </r>
  <r>
    <x v="211"/>
    <n v="34.39"/>
    <n v="8.7200000000000006"/>
    <s v="No"/>
    <x v="0"/>
    <x v="0"/>
    <x v="0"/>
    <x v="0"/>
    <x v="0"/>
    <x v="0"/>
  </r>
  <r>
    <x v="212"/>
    <n v="29.06"/>
    <n v="6.25"/>
    <s v="Yes"/>
    <x v="0"/>
    <x v="0"/>
    <x v="3"/>
    <x v="0"/>
    <x v="1"/>
    <x v="1"/>
  </r>
  <r>
    <x v="213"/>
    <n v="35.799999999999997"/>
    <n v="7.32"/>
    <s v="No"/>
    <x v="0"/>
    <x v="0"/>
    <x v="1"/>
    <x v="0"/>
    <x v="0"/>
    <x v="0"/>
  </r>
  <r>
    <x v="214"/>
    <n v="49.8"/>
    <n v="4.24"/>
    <s v="No"/>
    <x v="0"/>
    <x v="0"/>
    <x v="3"/>
    <x v="0"/>
    <x v="0"/>
    <x v="2"/>
  </r>
  <r>
    <x v="215"/>
    <n v="35.71"/>
    <n v="6.84"/>
    <s v="No"/>
    <x v="0"/>
    <x v="0"/>
    <x v="1"/>
    <x v="0"/>
    <x v="0"/>
    <x v="0"/>
  </r>
  <r>
    <x v="216"/>
    <n v="30.8"/>
    <n v="5.23"/>
    <s v="Yes"/>
    <x v="0"/>
    <x v="0"/>
    <x v="3"/>
    <x v="0"/>
    <x v="0"/>
    <x v="2"/>
  </r>
  <r>
    <x v="217"/>
    <n v="33.69"/>
    <n v="9.68"/>
    <s v="No"/>
    <x v="0"/>
    <x v="0"/>
    <x v="0"/>
    <x v="0"/>
    <x v="0"/>
    <x v="0"/>
  </r>
  <r>
    <x v="218"/>
    <n v="42.27"/>
    <n v="6.05"/>
    <s v="Yes"/>
    <x v="0"/>
    <x v="0"/>
    <x v="3"/>
    <x v="0"/>
    <x v="0"/>
    <x v="1"/>
  </r>
  <r>
    <x v="219"/>
    <n v="53.25"/>
    <n v="6.11"/>
    <s v="Yes"/>
    <x v="0"/>
    <x v="1"/>
    <x v="3"/>
    <x v="0"/>
    <x v="0"/>
    <x v="1"/>
  </r>
  <r>
    <x v="220"/>
    <n v="26.8"/>
    <n v="10.93"/>
    <s v="Yes"/>
    <x v="0"/>
    <x v="0"/>
    <x v="0"/>
    <x v="1"/>
    <x v="1"/>
    <x v="0"/>
  </r>
  <r>
    <x v="221"/>
    <n v="28.5"/>
    <n v="5.12"/>
    <s v="No"/>
    <x v="0"/>
    <x v="0"/>
    <x v="3"/>
    <x v="0"/>
    <x v="1"/>
    <x v="2"/>
  </r>
  <r>
    <x v="222"/>
    <n v="22.895"/>
    <n v="5.72"/>
    <s v="No"/>
    <x v="0"/>
    <x v="0"/>
    <x v="0"/>
    <x v="0"/>
    <x v="2"/>
    <x v="1"/>
  </r>
  <r>
    <x v="223"/>
    <n v="34.06"/>
    <n v="11.83"/>
    <s v="Yes"/>
    <x v="0"/>
    <x v="0"/>
    <x v="3"/>
    <x v="0"/>
    <x v="0"/>
    <x v="0"/>
  </r>
  <r>
    <x v="224"/>
    <n v="36.409999999999997"/>
    <n v="4.55"/>
    <s v="No"/>
    <x v="0"/>
    <x v="0"/>
    <x v="0"/>
    <x v="0"/>
    <x v="0"/>
    <x v="2"/>
  </r>
  <r>
    <x v="225"/>
    <n v="52.3"/>
    <n v="4.87"/>
    <s v="Yes"/>
    <x v="0"/>
    <x v="1"/>
    <x v="3"/>
    <x v="0"/>
    <x v="0"/>
    <x v="2"/>
  </r>
  <r>
    <x v="226"/>
    <n v="52.66"/>
    <n v="4.45"/>
    <s v="No"/>
    <x v="0"/>
    <x v="0"/>
    <x v="3"/>
    <x v="0"/>
    <x v="0"/>
    <x v="2"/>
  </r>
  <r>
    <x v="227"/>
    <n v="29.57"/>
    <n v="9.42"/>
    <s v="Yes"/>
    <x v="0"/>
    <x v="0"/>
    <x v="0"/>
    <x v="0"/>
    <x v="1"/>
    <x v="0"/>
  </r>
  <r>
    <x v="228"/>
    <n v="36.99"/>
    <n v="5.37"/>
    <s v="Yes"/>
    <x v="0"/>
    <x v="1"/>
    <x v="3"/>
    <x v="0"/>
    <x v="0"/>
    <x v="2"/>
  </r>
  <r>
    <x v="229"/>
    <n v="31.4"/>
    <n v="4.5999999999999996"/>
    <s v="Yes"/>
    <x v="0"/>
    <x v="0"/>
    <x v="3"/>
    <x v="0"/>
    <x v="0"/>
    <x v="2"/>
  </r>
  <r>
    <x v="230"/>
    <n v="34.9"/>
    <n v="6.22"/>
    <s v="No"/>
    <x v="0"/>
    <x v="1"/>
    <x v="3"/>
    <x v="0"/>
    <x v="0"/>
    <x v="1"/>
  </r>
  <r>
    <x v="231"/>
    <n v="31.13"/>
    <n v="4.5199999999999996"/>
    <s v="Yes"/>
    <x v="0"/>
    <x v="0"/>
    <x v="3"/>
    <x v="0"/>
    <x v="0"/>
    <x v="2"/>
  </r>
  <r>
    <x v="232"/>
    <n v="34.799999999999997"/>
    <n v="6.18"/>
    <s v="No"/>
    <x v="0"/>
    <x v="1"/>
    <x v="3"/>
    <x v="0"/>
    <x v="0"/>
    <x v="1"/>
  </r>
  <r>
    <x v="233"/>
    <n v="31.68"/>
    <n v="4.4000000000000004"/>
    <s v="No"/>
    <x v="0"/>
    <x v="0"/>
    <x v="0"/>
    <x v="0"/>
    <x v="0"/>
    <x v="2"/>
  </r>
  <r>
    <x v="234"/>
    <n v="33.534999999999997"/>
    <n v="6.23"/>
    <s v="No"/>
    <x v="1"/>
    <x v="0"/>
    <x v="3"/>
    <x v="0"/>
    <x v="0"/>
    <x v="1"/>
  </r>
  <r>
    <x v="235"/>
    <n v="31.92"/>
    <n v="5.33"/>
    <s v="Yes"/>
    <x v="0"/>
    <x v="0"/>
    <x v="0"/>
    <x v="0"/>
    <x v="0"/>
    <x v="2"/>
  </r>
  <r>
    <x v="236"/>
    <n v="32.700000000000003"/>
    <n v="4.09"/>
    <s v="No"/>
    <x v="0"/>
    <x v="0"/>
    <x v="3"/>
    <x v="0"/>
    <x v="0"/>
    <x v="2"/>
  </r>
  <r>
    <x v="237"/>
    <n v="41.25"/>
    <n v="5.19"/>
    <s v="No"/>
    <x v="0"/>
    <x v="0"/>
    <x v="0"/>
    <x v="0"/>
    <x v="0"/>
    <x v="2"/>
  </r>
  <r>
    <x v="238"/>
    <n v="33.11"/>
    <n v="4.12"/>
    <s v="No"/>
    <x v="0"/>
    <x v="1"/>
    <x v="3"/>
    <x v="0"/>
    <x v="0"/>
    <x v="2"/>
  </r>
  <r>
    <x v="239"/>
    <n v="36.159999999999997"/>
    <n v="5.0999999999999996"/>
    <s v="No"/>
    <x v="0"/>
    <x v="0"/>
    <x v="3"/>
    <x v="0"/>
    <x v="0"/>
    <x v="2"/>
  </r>
  <r>
    <x v="240"/>
    <n v="33.72"/>
    <n v="6.21"/>
    <s v="Yes"/>
    <x v="0"/>
    <x v="1"/>
    <x v="3"/>
    <x v="0"/>
    <x v="0"/>
    <x v="1"/>
  </r>
  <r>
    <x v="241"/>
    <n v="37.74"/>
    <n v="9.5299999999999994"/>
    <s v="Yes"/>
    <x v="0"/>
    <x v="0"/>
    <x v="3"/>
    <x v="0"/>
    <x v="0"/>
    <x v="0"/>
  </r>
  <r>
    <x v="242"/>
    <n v="48.75"/>
    <n v="4.6399999999999997"/>
    <s v="Yes"/>
    <x v="0"/>
    <x v="0"/>
    <x v="3"/>
    <x v="0"/>
    <x v="0"/>
    <x v="2"/>
  </r>
  <r>
    <x v="243"/>
    <n v="31.065000000000001"/>
    <n v="5.05"/>
    <s v="No"/>
    <x v="0"/>
    <x v="0"/>
    <x v="3"/>
    <x v="0"/>
    <x v="0"/>
    <x v="2"/>
  </r>
  <r>
    <x v="244"/>
    <n v="23.55"/>
    <n v="10.38"/>
    <s v="No"/>
    <x v="0"/>
    <x v="0"/>
    <x v="0"/>
    <x v="0"/>
    <x v="2"/>
    <x v="0"/>
  </r>
  <r>
    <x v="245"/>
    <n v="30.18"/>
    <n v="8.31"/>
    <s v="Yes"/>
    <x v="0"/>
    <x v="0"/>
    <x v="3"/>
    <x v="0"/>
    <x v="0"/>
    <x v="0"/>
  </r>
  <r>
    <x v="246"/>
    <n v="29.94"/>
    <n v="7.59"/>
    <s v="No"/>
    <x v="0"/>
    <x v="0"/>
    <x v="0"/>
    <x v="0"/>
    <x v="1"/>
    <x v="0"/>
  </r>
  <r>
    <x v="247"/>
    <n v="31.4"/>
    <n v="5.49"/>
    <s v="No"/>
    <x v="0"/>
    <x v="0"/>
    <x v="0"/>
    <x v="0"/>
    <x v="0"/>
    <x v="2"/>
  </r>
  <r>
    <x v="248"/>
    <n v="53.06"/>
    <n v="11.68"/>
    <s v="No"/>
    <x v="0"/>
    <x v="0"/>
    <x v="0"/>
    <x v="0"/>
    <x v="0"/>
    <x v="0"/>
  </r>
  <r>
    <x v="249"/>
    <n v="30.25"/>
    <n v="4.1900000000000004"/>
    <s v="No"/>
    <x v="0"/>
    <x v="0"/>
    <x v="1"/>
    <x v="0"/>
    <x v="0"/>
    <x v="2"/>
  </r>
  <r>
    <x v="250"/>
    <n v="46.68"/>
    <n v="4.01"/>
    <s v="No"/>
    <x v="0"/>
    <x v="0"/>
    <x v="0"/>
    <x v="0"/>
    <x v="0"/>
    <x v="2"/>
  </r>
  <r>
    <x v="251"/>
    <n v="30.4"/>
    <n v="5.91"/>
    <s v="No"/>
    <x v="1"/>
    <x v="0"/>
    <x v="1"/>
    <x v="0"/>
    <x v="0"/>
    <x v="1"/>
  </r>
  <r>
    <x v="252"/>
    <n v="30.2"/>
    <n v="4.47"/>
    <s v="Yes"/>
    <x v="0"/>
    <x v="1"/>
    <x v="3"/>
    <x v="0"/>
    <x v="0"/>
    <x v="2"/>
  </r>
  <r>
    <x v="253"/>
    <n v="51.18"/>
    <n v="4.5599999999999996"/>
    <s v="Yes"/>
    <x v="1"/>
    <x v="0"/>
    <x v="1"/>
    <x v="0"/>
    <x v="0"/>
    <x v="2"/>
  </r>
  <r>
    <x v="254"/>
    <n v="22.18"/>
    <n v="9.9"/>
    <s v="No"/>
    <x v="0"/>
    <x v="0"/>
    <x v="0"/>
    <x v="0"/>
    <x v="2"/>
    <x v="0"/>
  </r>
  <r>
    <x v="255"/>
    <n v="31.92"/>
    <n v="5.1100000000000003"/>
    <s v="No"/>
    <x v="0"/>
    <x v="1"/>
    <x v="3"/>
    <x v="0"/>
    <x v="0"/>
    <x v="2"/>
  </r>
  <r>
    <x v="256"/>
    <n v="31.73"/>
    <n v="5.73"/>
    <s v="No"/>
    <x v="1"/>
    <x v="0"/>
    <x v="3"/>
    <x v="0"/>
    <x v="0"/>
    <x v="1"/>
  </r>
  <r>
    <x v="257"/>
    <n v="45.52"/>
    <n v="6.04"/>
    <s v="No"/>
    <x v="0"/>
    <x v="1"/>
    <x v="3"/>
    <x v="0"/>
    <x v="0"/>
    <x v="1"/>
  </r>
  <r>
    <x v="258"/>
    <n v="52.81"/>
    <n v="5.19"/>
    <s v="No"/>
    <x v="0"/>
    <x v="1"/>
    <x v="3"/>
    <x v="0"/>
    <x v="0"/>
    <x v="2"/>
  </r>
  <r>
    <x v="259"/>
    <n v="33.58"/>
    <n v="5.56"/>
    <s v="No"/>
    <x v="0"/>
    <x v="0"/>
    <x v="3"/>
    <x v="0"/>
    <x v="0"/>
    <x v="2"/>
  </r>
  <r>
    <x v="260"/>
    <n v="30.684999999999999"/>
    <n v="8.23"/>
    <s v="No"/>
    <x v="0"/>
    <x v="0"/>
    <x v="0"/>
    <x v="0"/>
    <x v="0"/>
    <x v="0"/>
  </r>
  <r>
    <x v="261"/>
    <n v="37.524999999999999"/>
    <n v="9.0299999999999994"/>
    <s v="Yes"/>
    <x v="0"/>
    <x v="0"/>
    <x v="1"/>
    <x v="1"/>
    <x v="0"/>
    <x v="0"/>
  </r>
  <r>
    <x v="262"/>
    <n v="34.5"/>
    <n v="4.07"/>
    <s v="Yes"/>
    <x v="0"/>
    <x v="0"/>
    <x v="0"/>
    <x v="0"/>
    <x v="0"/>
    <x v="2"/>
  </r>
  <r>
    <x v="263"/>
    <n v="28.16"/>
    <n v="5.77"/>
    <s v="No"/>
    <x v="0"/>
    <x v="0"/>
    <x v="1"/>
    <x v="0"/>
    <x v="1"/>
    <x v="1"/>
  </r>
  <r>
    <x v="264"/>
    <n v="30.02"/>
    <n v="5.98"/>
    <s v="No"/>
    <x v="0"/>
    <x v="1"/>
    <x v="3"/>
    <x v="0"/>
    <x v="0"/>
    <x v="1"/>
  </r>
  <r>
    <x v="265"/>
    <n v="37.82"/>
    <n v="6.01"/>
    <s v="No"/>
    <x v="0"/>
    <x v="0"/>
    <x v="0"/>
    <x v="0"/>
    <x v="0"/>
    <x v="1"/>
  </r>
  <r>
    <x v="266"/>
    <n v="33.14"/>
    <n v="5.67"/>
    <s v="Yes"/>
    <x v="0"/>
    <x v="0"/>
    <x v="0"/>
    <x v="0"/>
    <x v="0"/>
    <x v="2"/>
  </r>
  <r>
    <x v="267"/>
    <n v="25.14"/>
    <n v="6.02"/>
    <s v="Yes"/>
    <x v="0"/>
    <x v="1"/>
    <x v="3"/>
    <x v="0"/>
    <x v="1"/>
    <x v="1"/>
  </r>
  <r>
    <x v="268"/>
    <n v="20.18"/>
    <n v="11.19"/>
    <s v="No"/>
    <x v="0"/>
    <x v="0"/>
    <x v="0"/>
    <x v="0"/>
    <x v="2"/>
    <x v="0"/>
  </r>
  <r>
    <x v="269"/>
    <n v="44.36"/>
    <n v="5.1100000000000003"/>
    <s v="No"/>
    <x v="0"/>
    <x v="0"/>
    <x v="0"/>
    <x v="0"/>
    <x v="0"/>
    <x v="2"/>
  </r>
  <r>
    <x v="270"/>
    <n v="23.82"/>
    <n v="10.85"/>
    <s v="Yes"/>
    <x v="0"/>
    <x v="0"/>
    <x v="0"/>
    <x v="0"/>
    <x v="2"/>
    <x v="0"/>
  </r>
  <r>
    <x v="271"/>
    <n v="45"/>
    <n v="5.24"/>
    <s v="Yes"/>
    <x v="0"/>
    <x v="0"/>
    <x v="3"/>
    <x v="0"/>
    <x v="0"/>
    <x v="2"/>
  </r>
  <r>
    <x v="272"/>
    <n v="26.62"/>
    <n v="10.08"/>
    <s v="No"/>
    <x v="0"/>
    <x v="0"/>
    <x v="0"/>
    <x v="0"/>
    <x v="1"/>
    <x v="0"/>
  </r>
  <r>
    <x v="273"/>
    <n v="32.67"/>
    <n v="10.97"/>
    <s v="Yes"/>
    <x v="0"/>
    <x v="0"/>
    <x v="0"/>
    <x v="0"/>
    <x v="0"/>
    <x v="0"/>
  </r>
  <r>
    <x v="274"/>
    <n v="44.44"/>
    <n v="4.9000000000000004"/>
    <s v="Yes"/>
    <x v="0"/>
    <x v="0"/>
    <x v="3"/>
    <x v="0"/>
    <x v="0"/>
    <x v="2"/>
  </r>
  <r>
    <x v="275"/>
    <n v="28.31"/>
    <n v="5.33"/>
    <s v="No"/>
    <x v="0"/>
    <x v="0"/>
    <x v="0"/>
    <x v="0"/>
    <x v="1"/>
    <x v="2"/>
  </r>
  <r>
    <x v="276"/>
    <n v="25.05"/>
    <n v="4.6100000000000003"/>
    <s v="No"/>
    <x v="0"/>
    <x v="0"/>
    <x v="1"/>
    <x v="0"/>
    <x v="1"/>
    <x v="2"/>
  </r>
  <r>
    <x v="277"/>
    <n v="28.34"/>
    <n v="8.18"/>
    <s v="No"/>
    <x v="0"/>
    <x v="0"/>
    <x v="0"/>
    <x v="0"/>
    <x v="1"/>
    <x v="0"/>
  </r>
  <r>
    <x v="278"/>
    <n v="17.765000000000001"/>
    <n v="5.62"/>
    <s v="No"/>
    <x v="0"/>
    <x v="0"/>
    <x v="0"/>
    <x v="0"/>
    <x v="3"/>
    <x v="2"/>
  </r>
  <r>
    <x v="279"/>
    <n v="36.119999999999997"/>
    <n v="5.82"/>
    <s v="No"/>
    <x v="0"/>
    <x v="0"/>
    <x v="0"/>
    <x v="0"/>
    <x v="0"/>
    <x v="1"/>
  </r>
  <r>
    <x v="280"/>
    <n v="23.19"/>
    <n v="7.66"/>
    <s v="No"/>
    <x v="0"/>
    <x v="0"/>
    <x v="0"/>
    <x v="0"/>
    <x v="2"/>
    <x v="0"/>
  </r>
  <r>
    <x v="281"/>
    <n v="35.99"/>
    <n v="4.2300000000000004"/>
    <s v="No"/>
    <x v="0"/>
    <x v="0"/>
    <x v="0"/>
    <x v="0"/>
    <x v="0"/>
    <x v="2"/>
  </r>
  <r>
    <x v="282"/>
    <n v="30.25"/>
    <n v="5.58"/>
    <s v="No"/>
    <x v="0"/>
    <x v="1"/>
    <x v="3"/>
    <x v="0"/>
    <x v="0"/>
    <x v="2"/>
  </r>
  <r>
    <x v="283"/>
    <n v="26.24"/>
    <n v="6.26"/>
    <s v="Yes"/>
    <x v="0"/>
    <x v="0"/>
    <x v="0"/>
    <x v="0"/>
    <x v="1"/>
    <x v="1"/>
  </r>
  <r>
    <x v="284"/>
    <n v="31.36"/>
    <n v="10.6"/>
    <s v="Yes"/>
    <x v="0"/>
    <x v="0"/>
    <x v="0"/>
    <x v="0"/>
    <x v="0"/>
    <x v="0"/>
  </r>
  <r>
    <x v="285"/>
    <n v="25.69"/>
    <n v="4.78"/>
    <s v="Yes"/>
    <x v="0"/>
    <x v="0"/>
    <x v="0"/>
    <x v="0"/>
    <x v="1"/>
    <x v="2"/>
  </r>
  <r>
    <x v="286"/>
    <n v="25.46"/>
    <n v="6.03"/>
    <s v="No"/>
    <x v="0"/>
    <x v="0"/>
    <x v="1"/>
    <x v="0"/>
    <x v="1"/>
    <x v="1"/>
  </r>
  <r>
    <x v="287"/>
    <n v="31.83"/>
    <n v="11.55"/>
    <s v="Yes"/>
    <x v="0"/>
    <x v="0"/>
    <x v="3"/>
    <x v="0"/>
    <x v="0"/>
    <x v="0"/>
  </r>
  <r>
    <x v="288"/>
    <n v="24.43"/>
    <n v="7.59"/>
    <s v="Yes"/>
    <x v="0"/>
    <x v="0"/>
    <x v="3"/>
    <x v="0"/>
    <x v="2"/>
    <x v="0"/>
  </r>
  <r>
    <x v="289"/>
    <n v="41.9"/>
    <n v="4.26"/>
    <s v="No"/>
    <x v="0"/>
    <x v="0"/>
    <x v="0"/>
    <x v="0"/>
    <x v="0"/>
    <x v="2"/>
  </r>
  <r>
    <x v="290"/>
    <n v="22.88"/>
    <n v="5.9"/>
    <s v="Yes"/>
    <x v="0"/>
    <x v="1"/>
    <x v="3"/>
    <x v="0"/>
    <x v="2"/>
    <x v="1"/>
  </r>
  <r>
    <x v="291"/>
    <n v="29.734999999999999"/>
    <n v="7.79"/>
    <s v="No"/>
    <x v="0"/>
    <x v="0"/>
    <x v="0"/>
    <x v="1"/>
    <x v="1"/>
    <x v="0"/>
  </r>
  <r>
    <x v="292"/>
    <n v="40.74"/>
    <n v="5.28"/>
    <s v="No"/>
    <x v="0"/>
    <x v="1"/>
    <x v="3"/>
    <x v="0"/>
    <x v="0"/>
    <x v="2"/>
  </r>
  <r>
    <x v="293"/>
    <n v="24.14"/>
    <n v="5.87"/>
    <s v="No"/>
    <x v="0"/>
    <x v="0"/>
    <x v="1"/>
    <x v="0"/>
    <x v="2"/>
    <x v="1"/>
  </r>
  <r>
    <x v="294"/>
    <n v="25.15"/>
    <n v="9.08"/>
    <s v="Yes"/>
    <x v="0"/>
    <x v="0"/>
    <x v="3"/>
    <x v="0"/>
    <x v="1"/>
    <x v="0"/>
  </r>
  <r>
    <x v="295"/>
    <n v="28.71"/>
    <n v="5.2"/>
    <s v="No"/>
    <x v="0"/>
    <x v="0"/>
    <x v="3"/>
    <x v="0"/>
    <x v="1"/>
    <x v="2"/>
  </r>
  <r>
    <x v="296"/>
    <n v="23"/>
    <n v="5.48"/>
    <s v="No"/>
    <x v="0"/>
    <x v="0"/>
    <x v="0"/>
    <x v="0"/>
    <x v="2"/>
    <x v="2"/>
  </r>
  <r>
    <x v="297"/>
    <n v="36.86"/>
    <n v="11.95"/>
    <s v="No"/>
    <x v="0"/>
    <x v="0"/>
    <x v="0"/>
    <x v="1"/>
    <x v="0"/>
    <x v="0"/>
  </r>
  <r>
    <x v="298"/>
    <n v="24.25"/>
    <n v="8.6999999999999993"/>
    <s v="Yes"/>
    <x v="0"/>
    <x v="0"/>
    <x v="3"/>
    <x v="0"/>
    <x v="2"/>
    <x v="0"/>
  </r>
  <r>
    <x v="299"/>
    <n v="23.85"/>
    <n v="7.84"/>
    <s v="No"/>
    <x v="0"/>
    <x v="0"/>
    <x v="0"/>
    <x v="0"/>
    <x v="2"/>
    <x v="0"/>
  </r>
  <r>
    <x v="300"/>
    <n v="40.020000000000003"/>
    <n v="5.19"/>
    <s v="Yes"/>
    <x v="0"/>
    <x v="0"/>
    <x v="3"/>
    <x v="0"/>
    <x v="0"/>
    <x v="2"/>
  </r>
  <r>
    <x v="301"/>
    <n v="19.170000000000002"/>
    <n v="8.41"/>
    <s v="No"/>
    <x v="0"/>
    <x v="0"/>
    <x v="0"/>
    <x v="0"/>
    <x v="2"/>
    <x v="0"/>
  </r>
  <r>
    <x v="302"/>
    <n v="43.53"/>
    <n v="5.86"/>
    <s v="Yes"/>
    <x v="1"/>
    <x v="0"/>
    <x v="1"/>
    <x v="0"/>
    <x v="0"/>
    <x v="1"/>
  </r>
  <r>
    <x v="303"/>
    <n v="46.06"/>
    <n v="4.18"/>
    <s v="No"/>
    <x v="1"/>
    <x v="0"/>
    <x v="3"/>
    <x v="0"/>
    <x v="0"/>
    <x v="2"/>
  </r>
  <r>
    <x v="304"/>
    <n v="29.92"/>
    <n v="11.99"/>
    <s v="Yes"/>
    <x v="0"/>
    <x v="0"/>
    <x v="1"/>
    <x v="0"/>
    <x v="1"/>
    <x v="0"/>
  </r>
  <r>
    <x v="305"/>
    <n v="28.46"/>
    <n v="4.8499999999999996"/>
    <s v="Yes"/>
    <x v="0"/>
    <x v="0"/>
    <x v="3"/>
    <x v="0"/>
    <x v="1"/>
    <x v="2"/>
  </r>
  <r>
    <x v="306"/>
    <n v="24.56"/>
    <n v="6.18"/>
    <s v="Yes"/>
    <x v="0"/>
    <x v="1"/>
    <x v="3"/>
    <x v="0"/>
    <x v="2"/>
    <x v="1"/>
  </r>
  <r>
    <x v="307"/>
    <n v="41.19"/>
    <n v="6.37"/>
    <s v="No"/>
    <x v="0"/>
    <x v="0"/>
    <x v="0"/>
    <x v="0"/>
    <x v="0"/>
    <x v="1"/>
  </r>
  <r>
    <x v="308"/>
    <n v="18.63"/>
    <n v="9.81"/>
    <s v="Yes"/>
    <x v="0"/>
    <x v="0"/>
    <x v="1"/>
    <x v="0"/>
    <x v="2"/>
    <x v="0"/>
  </r>
  <r>
    <x v="309"/>
    <n v="26.26"/>
    <n v="11.8"/>
    <s v="Yes"/>
    <x v="0"/>
    <x v="0"/>
    <x v="3"/>
    <x v="0"/>
    <x v="1"/>
    <x v="0"/>
  </r>
  <r>
    <x v="310"/>
    <n v="22.37"/>
    <n v="5.86"/>
    <s v="Yes"/>
    <x v="0"/>
    <x v="1"/>
    <x v="3"/>
    <x v="0"/>
    <x v="2"/>
    <x v="1"/>
  </r>
  <r>
    <x v="311"/>
    <n v="39.619999999999997"/>
    <n v="4.28"/>
    <s v="No"/>
    <x v="0"/>
    <x v="0"/>
    <x v="3"/>
    <x v="0"/>
    <x v="0"/>
    <x v="2"/>
  </r>
  <r>
    <x v="312"/>
    <n v="18.329999999999998"/>
    <n v="4.16"/>
    <s v="Yes"/>
    <x v="0"/>
    <x v="0"/>
    <x v="0"/>
    <x v="0"/>
    <x v="3"/>
    <x v="2"/>
  </r>
  <r>
    <x v="313"/>
    <n v="17.11"/>
    <n v="4.9800000000000004"/>
    <s v="Yes"/>
    <x v="0"/>
    <x v="1"/>
    <x v="3"/>
    <x v="0"/>
    <x v="3"/>
    <x v="2"/>
  </r>
  <r>
    <x v="314"/>
    <n v="43.5"/>
    <n v="6.38"/>
    <s v="No"/>
    <x v="1"/>
    <x v="0"/>
    <x v="3"/>
    <x v="0"/>
    <x v="0"/>
    <x v="1"/>
  </r>
  <r>
    <x v="315"/>
    <n v="25.364999999999998"/>
    <n v="5.19"/>
    <s v="No"/>
    <x v="0"/>
    <x v="0"/>
    <x v="1"/>
    <x v="1"/>
    <x v="1"/>
    <x v="2"/>
  </r>
  <r>
    <x v="316"/>
    <n v="28.594999999999999"/>
    <n v="10.210000000000001"/>
    <s v="No"/>
    <x v="0"/>
    <x v="0"/>
    <x v="0"/>
    <x v="1"/>
    <x v="1"/>
    <x v="0"/>
  </r>
  <r>
    <x v="317"/>
    <n v="29.83"/>
    <n v="9.6999999999999993"/>
    <s v="Yes"/>
    <x v="0"/>
    <x v="1"/>
    <x v="3"/>
    <x v="0"/>
    <x v="1"/>
    <x v="0"/>
  </r>
  <r>
    <x v="318"/>
    <n v="24.7"/>
    <n v="10.25"/>
    <s v="No"/>
    <x v="0"/>
    <x v="0"/>
    <x v="2"/>
    <x v="1"/>
    <x v="2"/>
    <x v="0"/>
  </r>
  <r>
    <x v="319"/>
    <n v="17.940000000000001"/>
    <n v="9.77"/>
    <s v="No"/>
    <x v="0"/>
    <x v="0"/>
    <x v="0"/>
    <x v="0"/>
    <x v="3"/>
    <x v="0"/>
  </r>
  <r>
    <x v="320"/>
    <n v="21.08"/>
    <n v="4.83"/>
    <s v="No"/>
    <x v="0"/>
    <x v="1"/>
    <x v="3"/>
    <x v="0"/>
    <x v="2"/>
    <x v="2"/>
  </r>
  <r>
    <x v="321"/>
    <n v="37.715000000000003"/>
    <n v="10.86"/>
    <s v="Yes"/>
    <x v="0"/>
    <x v="0"/>
    <x v="0"/>
    <x v="1"/>
    <x v="0"/>
    <x v="0"/>
  </r>
  <r>
    <x v="322"/>
    <n v="22.39"/>
    <n v="9.5299999999999994"/>
    <s v="Yes"/>
    <x v="0"/>
    <x v="0"/>
    <x v="0"/>
    <x v="0"/>
    <x v="2"/>
    <x v="0"/>
  </r>
  <r>
    <x v="323"/>
    <n v="28.78"/>
    <n v="5.68"/>
    <s v="No"/>
    <x v="0"/>
    <x v="0"/>
    <x v="0"/>
    <x v="0"/>
    <x v="1"/>
    <x v="2"/>
  </r>
  <r>
    <x v="324"/>
    <n v="18.329999999999998"/>
    <n v="5.57"/>
    <s v="Yes"/>
    <x v="0"/>
    <x v="0"/>
    <x v="0"/>
    <x v="0"/>
    <x v="3"/>
    <x v="2"/>
  </r>
  <r>
    <x v="325"/>
    <n v="26.39"/>
    <n v="4.58"/>
    <s v="Yes"/>
    <x v="0"/>
    <x v="0"/>
    <x v="3"/>
    <x v="0"/>
    <x v="1"/>
    <x v="2"/>
  </r>
  <r>
    <x v="326"/>
    <n v="19.260000000000002"/>
    <n v="8.9600000000000009"/>
    <s v="Yes"/>
    <x v="0"/>
    <x v="0"/>
    <x v="3"/>
    <x v="0"/>
    <x v="2"/>
    <x v="0"/>
  </r>
  <r>
    <x v="327"/>
    <n v="26.92"/>
    <n v="6.09"/>
    <s v="No"/>
    <x v="0"/>
    <x v="0"/>
    <x v="0"/>
    <x v="0"/>
    <x v="1"/>
    <x v="1"/>
  </r>
  <r>
    <x v="328"/>
    <n v="19.73"/>
    <n v="4.3600000000000003"/>
    <s v="No"/>
    <x v="0"/>
    <x v="0"/>
    <x v="0"/>
    <x v="0"/>
    <x v="2"/>
    <x v="2"/>
  </r>
  <r>
    <x v="329"/>
    <n v="23.56"/>
    <n v="11.74"/>
    <s v="Yes"/>
    <x v="0"/>
    <x v="0"/>
    <x v="0"/>
    <x v="0"/>
    <x v="2"/>
    <x v="0"/>
  </r>
  <r>
    <x v="330"/>
    <n v="37.67"/>
    <n v="5.89"/>
    <s v="No"/>
    <x v="0"/>
    <x v="0"/>
    <x v="3"/>
    <x v="0"/>
    <x v="0"/>
    <x v="1"/>
  </r>
  <r>
    <x v="331"/>
    <n v="18.73"/>
    <n v="10.64"/>
    <s v="No"/>
    <x v="0"/>
    <x v="0"/>
    <x v="1"/>
    <x v="0"/>
    <x v="2"/>
    <x v="0"/>
  </r>
  <r>
    <x v="332"/>
    <n v="33.090000000000003"/>
    <n v="6.06"/>
    <s v="No"/>
    <x v="0"/>
    <x v="1"/>
    <x v="3"/>
    <x v="0"/>
    <x v="0"/>
    <x v="1"/>
  </r>
  <r>
    <x v="333"/>
    <n v="18.329999999999998"/>
    <n v="7.46"/>
    <s v="Yes"/>
    <x v="0"/>
    <x v="0"/>
    <x v="3"/>
    <x v="0"/>
    <x v="3"/>
    <x v="0"/>
  </r>
  <r>
    <x v="334"/>
    <n v="27.74"/>
    <n v="4.68"/>
    <s v="Yes"/>
    <x v="0"/>
    <x v="0"/>
    <x v="1"/>
    <x v="0"/>
    <x v="1"/>
    <x v="2"/>
  </r>
  <r>
    <x v="335"/>
    <n v="24.2"/>
    <n v="6.15"/>
    <s v="No"/>
    <x v="0"/>
    <x v="0"/>
    <x v="3"/>
    <x v="0"/>
    <x v="2"/>
    <x v="1"/>
  </r>
  <r>
    <x v="336"/>
    <n v="22.03"/>
    <n v="4.28"/>
    <s v="Yes"/>
    <x v="0"/>
    <x v="0"/>
    <x v="0"/>
    <x v="0"/>
    <x v="2"/>
    <x v="2"/>
  </r>
  <r>
    <x v="337"/>
    <n v="26.885000000000002"/>
    <n v="9.86"/>
    <s v="No"/>
    <x v="0"/>
    <x v="0"/>
    <x v="2"/>
    <x v="0"/>
    <x v="1"/>
    <x v="0"/>
  </r>
  <r>
    <x v="338"/>
    <n v="16.36"/>
    <n v="11.19"/>
    <s v="No"/>
    <x v="0"/>
    <x v="0"/>
    <x v="0"/>
    <x v="0"/>
    <x v="3"/>
    <x v="0"/>
  </r>
  <r>
    <x v="339"/>
    <n v="32.299999999999997"/>
    <n v="4.8899999999999997"/>
    <s v="Yes"/>
    <x v="0"/>
    <x v="1"/>
    <x v="3"/>
    <x v="1"/>
    <x v="0"/>
    <x v="2"/>
  </r>
  <r>
    <x v="340"/>
    <n v="16.05"/>
    <n v="4.3499999999999996"/>
    <s v="Yes"/>
    <x v="0"/>
    <x v="0"/>
    <x v="0"/>
    <x v="0"/>
    <x v="3"/>
    <x v="2"/>
  </r>
  <r>
    <x v="341"/>
    <n v="29.07"/>
    <n v="8.66"/>
    <s v="Yes"/>
    <x v="0"/>
    <x v="0"/>
    <x v="1"/>
    <x v="0"/>
    <x v="1"/>
    <x v="0"/>
  </r>
  <r>
    <x v="342"/>
    <n v="17.43"/>
    <n v="8.64"/>
    <s v="No"/>
    <x v="0"/>
    <x v="0"/>
    <x v="0"/>
    <x v="0"/>
    <x v="3"/>
    <x v="0"/>
  </r>
  <r>
    <x v="343"/>
    <n v="19.329999999999998"/>
    <n v="4.2699999999999996"/>
    <s v="No"/>
    <x v="0"/>
    <x v="0"/>
    <x v="0"/>
    <x v="0"/>
    <x v="2"/>
    <x v="2"/>
  </r>
  <r>
    <x v="344"/>
    <n v="30.52"/>
    <n v="4.21"/>
    <s v="No"/>
    <x v="0"/>
    <x v="0"/>
    <x v="3"/>
    <x v="0"/>
    <x v="0"/>
    <x v="2"/>
  </r>
  <r>
    <x v="345"/>
    <n v="39.21"/>
    <n v="5.04"/>
    <s v="No"/>
    <x v="0"/>
    <x v="1"/>
    <x v="3"/>
    <x v="0"/>
    <x v="0"/>
    <x v="2"/>
  </r>
  <r>
    <x v="346"/>
    <n v="26.98"/>
    <n v="5.21"/>
    <s v="Yes"/>
    <x v="0"/>
    <x v="0"/>
    <x v="1"/>
    <x v="0"/>
    <x v="1"/>
    <x v="2"/>
  </r>
  <r>
    <x v="347"/>
    <n v="25.84"/>
    <n v="8.83"/>
    <s v="No"/>
    <x v="0"/>
    <x v="0"/>
    <x v="0"/>
    <x v="1"/>
    <x v="1"/>
    <x v="0"/>
  </r>
  <r>
    <x v="348"/>
    <n v="28.31"/>
    <n v="8.4700000000000006"/>
    <s v="Yes"/>
    <x v="0"/>
    <x v="0"/>
    <x v="1"/>
    <x v="0"/>
    <x v="1"/>
    <x v="0"/>
  </r>
  <r>
    <x v="349"/>
    <n v="23.94"/>
    <n v="4.2"/>
    <s v="No"/>
    <x v="0"/>
    <x v="0"/>
    <x v="0"/>
    <x v="0"/>
    <x v="2"/>
    <x v="2"/>
  </r>
  <r>
    <x v="350"/>
    <n v="20.03"/>
    <n v="6.14"/>
    <s v="Yes"/>
    <x v="0"/>
    <x v="0"/>
    <x v="0"/>
    <x v="0"/>
    <x v="2"/>
    <x v="1"/>
  </r>
  <r>
    <x v="351"/>
    <n v="41.42"/>
    <n v="6.07"/>
    <s v="No"/>
    <x v="0"/>
    <x v="0"/>
    <x v="0"/>
    <x v="1"/>
    <x v="0"/>
    <x v="1"/>
  </r>
  <r>
    <x v="352"/>
    <n v="36.67"/>
    <n v="10.210000000000001"/>
    <s v="No"/>
    <x v="0"/>
    <x v="0"/>
    <x v="0"/>
    <x v="1"/>
    <x v="0"/>
    <x v="0"/>
  </r>
  <r>
    <x v="353"/>
    <n v="27.645"/>
    <n v="4.6900000000000004"/>
    <s v="No"/>
    <x v="0"/>
    <x v="0"/>
    <x v="0"/>
    <x v="1"/>
    <x v="1"/>
    <x v="2"/>
  </r>
  <r>
    <x v="354"/>
    <n v="22.72"/>
    <n v="5.71"/>
    <s v="No"/>
    <x v="0"/>
    <x v="0"/>
    <x v="0"/>
    <x v="0"/>
    <x v="2"/>
    <x v="1"/>
  </r>
  <r>
    <x v="355"/>
    <n v="36.520000000000003"/>
    <n v="9.07"/>
    <s v="Yes"/>
    <x v="0"/>
    <x v="1"/>
    <x v="3"/>
    <x v="1"/>
    <x v="0"/>
    <x v="0"/>
  </r>
  <r>
    <x v="356"/>
    <n v="33.96"/>
    <n v="4.99"/>
    <s v="No"/>
    <x v="0"/>
    <x v="0"/>
    <x v="0"/>
    <x v="0"/>
    <x v="0"/>
    <x v="2"/>
  </r>
  <r>
    <x v="357"/>
    <n v="26.695"/>
    <n v="8.31"/>
    <s v="No"/>
    <x v="0"/>
    <x v="0"/>
    <x v="0"/>
    <x v="0"/>
    <x v="1"/>
    <x v="0"/>
  </r>
  <r>
    <x v="358"/>
    <n v="18.45"/>
    <n v="5.07"/>
    <s v="Yes"/>
    <x v="0"/>
    <x v="0"/>
    <x v="0"/>
    <x v="0"/>
    <x v="3"/>
    <x v="2"/>
  </r>
  <r>
    <x v="359"/>
    <n v="33.18"/>
    <n v="4.79"/>
    <s v="No"/>
    <x v="0"/>
    <x v="0"/>
    <x v="0"/>
    <x v="0"/>
    <x v="0"/>
    <x v="2"/>
  </r>
  <r>
    <x v="360"/>
    <n v="36.1"/>
    <n v="11.39"/>
    <s v="Yes"/>
    <x v="0"/>
    <x v="0"/>
    <x v="1"/>
    <x v="1"/>
    <x v="0"/>
    <x v="0"/>
  </r>
  <r>
    <x v="361"/>
    <n v="22.77"/>
    <n v="6"/>
    <s v="No"/>
    <x v="0"/>
    <x v="0"/>
    <x v="0"/>
    <x v="0"/>
    <x v="2"/>
    <x v="1"/>
  </r>
  <r>
    <x v="362"/>
    <n v="21.24"/>
    <n v="5.13"/>
    <s v="No"/>
    <x v="0"/>
    <x v="0"/>
    <x v="0"/>
    <x v="0"/>
    <x v="2"/>
    <x v="2"/>
  </r>
  <r>
    <x v="363"/>
    <n v="17.600000000000001"/>
    <n v="5.26"/>
    <s v="Yes"/>
    <x v="0"/>
    <x v="0"/>
    <x v="0"/>
    <x v="0"/>
    <x v="3"/>
    <x v="2"/>
  </r>
  <r>
    <x v="364"/>
    <n v="26.29"/>
    <n v="6.84"/>
    <s v="No"/>
    <x v="0"/>
    <x v="0"/>
    <x v="0"/>
    <x v="0"/>
    <x v="1"/>
    <x v="0"/>
  </r>
  <r>
    <x v="365"/>
    <n v="35.31"/>
    <n v="9.0399999999999991"/>
    <s v="No"/>
    <x v="0"/>
    <x v="0"/>
    <x v="0"/>
    <x v="1"/>
    <x v="0"/>
    <x v="0"/>
  </r>
  <r>
    <x v="366"/>
    <n v="27.04"/>
    <n v="4.0999999999999996"/>
    <s v="No"/>
    <x v="0"/>
    <x v="0"/>
    <x v="3"/>
    <x v="0"/>
    <x v="1"/>
    <x v="2"/>
  </r>
  <r>
    <x v="367"/>
    <n v="30.23"/>
    <n v="4.2300000000000004"/>
    <s v="Yes"/>
    <x v="0"/>
    <x v="1"/>
    <x v="3"/>
    <x v="0"/>
    <x v="0"/>
    <x v="2"/>
  </r>
  <r>
    <x v="368"/>
    <n v="30.6"/>
    <n v="6.48"/>
    <s v="Yes"/>
    <x v="0"/>
    <x v="1"/>
    <x v="3"/>
    <x v="0"/>
    <x v="0"/>
    <x v="1"/>
  </r>
  <r>
    <x v="369"/>
    <n v="26.8"/>
    <n v="5.53"/>
    <s v="No"/>
    <x v="0"/>
    <x v="0"/>
    <x v="3"/>
    <x v="0"/>
    <x v="1"/>
    <x v="2"/>
  </r>
  <r>
    <x v="370"/>
    <n v="16.86"/>
    <n v="4.07"/>
    <s v="Yes"/>
    <x v="0"/>
    <x v="0"/>
    <x v="0"/>
    <x v="0"/>
    <x v="3"/>
    <x v="2"/>
  </r>
  <r>
    <x v="371"/>
    <n v="16.3"/>
    <n v="5.51"/>
    <s v="No"/>
    <x v="0"/>
    <x v="0"/>
    <x v="3"/>
    <x v="0"/>
    <x v="3"/>
    <x v="2"/>
  </r>
  <r>
    <x v="372"/>
    <n v="29.81"/>
    <n v="11.66"/>
    <s v="No"/>
    <x v="0"/>
    <x v="0"/>
    <x v="0"/>
    <x v="0"/>
    <x v="1"/>
    <x v="0"/>
  </r>
  <r>
    <x v="373"/>
    <n v="16.329999999999998"/>
    <n v="7.26"/>
    <s v="Yes"/>
    <x v="0"/>
    <x v="0"/>
    <x v="0"/>
    <x v="0"/>
    <x v="3"/>
    <x v="0"/>
  </r>
  <r>
    <x v="374"/>
    <n v="16.37"/>
    <n v="4.79"/>
    <s v="Yes"/>
    <x v="0"/>
    <x v="0"/>
    <x v="0"/>
    <x v="0"/>
    <x v="3"/>
    <x v="2"/>
  </r>
  <r>
    <x v="375"/>
    <n v="22.42"/>
    <n v="4.68"/>
    <s v="Yes"/>
    <x v="0"/>
    <x v="0"/>
    <x v="3"/>
    <x v="1"/>
    <x v="2"/>
    <x v="2"/>
  </r>
  <r>
    <x v="376"/>
    <n v="31.35"/>
    <n v="4.33"/>
    <s v="Yes"/>
    <x v="0"/>
    <x v="1"/>
    <x v="3"/>
    <x v="1"/>
    <x v="0"/>
    <x v="2"/>
  </r>
  <r>
    <x v="377"/>
    <n v="31.9"/>
    <n v="11.89"/>
    <s v="No"/>
    <x v="0"/>
    <x v="0"/>
    <x v="0"/>
    <x v="1"/>
    <x v="0"/>
    <x v="0"/>
  </r>
  <r>
    <x v="378"/>
    <n v="30.6"/>
    <n v="5.24"/>
    <s v="No"/>
    <x v="0"/>
    <x v="0"/>
    <x v="0"/>
    <x v="0"/>
    <x v="0"/>
    <x v="2"/>
  </r>
  <r>
    <x v="379"/>
    <n v="28.975000000000001"/>
    <n v="7.63"/>
    <s v="No"/>
    <x v="0"/>
    <x v="0"/>
    <x v="0"/>
    <x v="0"/>
    <x v="1"/>
    <x v="0"/>
  </r>
  <r>
    <x v="380"/>
    <n v="24.86"/>
    <n v="8.92"/>
    <s v="Yes"/>
    <x v="0"/>
    <x v="0"/>
    <x v="1"/>
    <x v="1"/>
    <x v="2"/>
    <x v="0"/>
  </r>
  <r>
    <x v="381"/>
    <n v="19.54"/>
    <n v="5.37"/>
    <s v="No"/>
    <x v="0"/>
    <x v="0"/>
    <x v="0"/>
    <x v="0"/>
    <x v="2"/>
    <x v="2"/>
  </r>
  <r>
    <x v="382"/>
    <n v="26.74"/>
    <n v="4.3099999999999996"/>
    <s v="No"/>
    <x v="0"/>
    <x v="0"/>
    <x v="0"/>
    <x v="0"/>
    <x v="1"/>
    <x v="2"/>
  </r>
  <r>
    <x v="383"/>
    <n v="22.99"/>
    <n v="10.46"/>
    <s v="No"/>
    <x v="0"/>
    <x v="0"/>
    <x v="2"/>
    <x v="0"/>
    <x v="2"/>
    <x v="0"/>
  </r>
  <r>
    <x v="384"/>
    <n v="31.46"/>
    <n v="7.39"/>
    <s v="No"/>
    <x v="0"/>
    <x v="0"/>
    <x v="0"/>
    <x v="1"/>
    <x v="0"/>
    <x v="0"/>
  </r>
  <r>
    <x v="385"/>
    <n v="30.86"/>
    <n v="6.18"/>
    <s v="No"/>
    <x v="1"/>
    <x v="0"/>
    <x v="1"/>
    <x v="0"/>
    <x v="0"/>
    <x v="1"/>
  </r>
  <r>
    <x v="386"/>
    <n v="31.96"/>
    <n v="8.86"/>
    <s v="No"/>
    <x v="0"/>
    <x v="0"/>
    <x v="0"/>
    <x v="0"/>
    <x v="0"/>
    <x v="0"/>
  </r>
  <r>
    <x v="387"/>
    <n v="23.76"/>
    <n v="10.96"/>
    <s v="No"/>
    <x v="0"/>
    <x v="0"/>
    <x v="2"/>
    <x v="0"/>
    <x v="2"/>
    <x v="0"/>
  </r>
  <r>
    <x v="388"/>
    <n v="19.38"/>
    <n v="6.28"/>
    <s v="No"/>
    <x v="0"/>
    <x v="0"/>
    <x v="0"/>
    <x v="0"/>
    <x v="2"/>
    <x v="1"/>
  </r>
  <r>
    <x v="389"/>
    <n v="16.21"/>
    <n v="6.29"/>
    <s v="Yes"/>
    <x v="0"/>
    <x v="0"/>
    <x v="3"/>
    <x v="0"/>
    <x v="3"/>
    <x v="1"/>
  </r>
  <r>
    <x v="390"/>
    <n v="32.54"/>
    <n v="4.0199999999999996"/>
    <s v="No"/>
    <x v="1"/>
    <x v="0"/>
    <x v="3"/>
    <x v="0"/>
    <x v="0"/>
    <x v="2"/>
  </r>
  <r>
    <x v="391"/>
    <n v="36.765000000000001"/>
    <n v="11.95"/>
    <s v="Yes"/>
    <x v="0"/>
    <x v="0"/>
    <x v="1"/>
    <x v="1"/>
    <x v="0"/>
    <x v="0"/>
  </r>
  <r>
    <x v="392"/>
    <n v="35.909999999999997"/>
    <n v="8.7100000000000009"/>
    <s v="No"/>
    <x v="0"/>
    <x v="0"/>
    <x v="0"/>
    <x v="1"/>
    <x v="0"/>
    <x v="0"/>
  </r>
  <r>
    <x v="393"/>
    <n v="32.06"/>
    <n v="4.67"/>
    <s v="No"/>
    <x v="1"/>
    <x v="0"/>
    <x v="3"/>
    <x v="0"/>
    <x v="0"/>
    <x v="2"/>
  </r>
  <r>
    <x v="394"/>
    <n v="24.1"/>
    <n v="11.14"/>
    <s v="Yes"/>
    <x v="0"/>
    <x v="0"/>
    <x v="3"/>
    <x v="1"/>
    <x v="2"/>
    <x v="0"/>
  </r>
  <r>
    <x v="395"/>
    <n v="27.1"/>
    <n v="9.0500000000000007"/>
    <s v="No"/>
    <x v="0"/>
    <x v="0"/>
    <x v="1"/>
    <x v="1"/>
    <x v="1"/>
    <x v="0"/>
  </r>
  <r>
    <x v="396"/>
    <n v="24.42"/>
    <n v="11.31"/>
    <s v="No"/>
    <x v="0"/>
    <x v="0"/>
    <x v="0"/>
    <x v="0"/>
    <x v="2"/>
    <x v="0"/>
  </r>
  <r>
    <x v="397"/>
    <n v="26.695"/>
    <n v="4.68"/>
    <s v="Yes"/>
    <x v="0"/>
    <x v="0"/>
    <x v="1"/>
    <x v="0"/>
    <x v="1"/>
    <x v="2"/>
  </r>
  <r>
    <x v="398"/>
    <n v="27.79"/>
    <n v="6.05"/>
    <s v="Yes"/>
    <x v="1"/>
    <x v="0"/>
    <x v="3"/>
    <x v="0"/>
    <x v="1"/>
    <x v="1"/>
  </r>
  <r>
    <x v="399"/>
    <n v="32.68"/>
    <n v="4.68"/>
    <s v="Yes"/>
    <x v="0"/>
    <x v="0"/>
    <x v="0"/>
    <x v="1"/>
    <x v="0"/>
    <x v="2"/>
  </r>
  <r>
    <x v="400"/>
    <n v="26.4"/>
    <n v="9.5"/>
    <s v="Yes"/>
    <x v="0"/>
    <x v="0"/>
    <x v="1"/>
    <x v="1"/>
    <x v="1"/>
    <x v="0"/>
  </r>
  <r>
    <x v="401"/>
    <n v="23.655000000000001"/>
    <n v="10.84"/>
    <s v="Yes"/>
    <x v="0"/>
    <x v="1"/>
    <x v="3"/>
    <x v="0"/>
    <x v="2"/>
    <x v="0"/>
  </r>
  <r>
    <x v="402"/>
    <n v="27.36"/>
    <n v="5.88"/>
    <s v="No"/>
    <x v="0"/>
    <x v="0"/>
    <x v="1"/>
    <x v="1"/>
    <x v="1"/>
    <x v="1"/>
  </r>
  <r>
    <x v="403"/>
    <n v="27.82"/>
    <n v="5.24"/>
    <s v="Yes"/>
    <x v="0"/>
    <x v="0"/>
    <x v="0"/>
    <x v="0"/>
    <x v="1"/>
    <x v="2"/>
  </r>
  <r>
    <x v="404"/>
    <n v="25.46"/>
    <n v="11.75"/>
    <s v="No"/>
    <x v="0"/>
    <x v="0"/>
    <x v="0"/>
    <x v="1"/>
    <x v="1"/>
    <x v="0"/>
  </r>
  <r>
    <x v="405"/>
    <n v="25.1"/>
    <n v="6.97"/>
    <s v="No"/>
    <x v="0"/>
    <x v="0"/>
    <x v="0"/>
    <x v="0"/>
    <x v="1"/>
    <x v="0"/>
  </r>
  <r>
    <x v="406"/>
    <n v="32.11"/>
    <n v="4.76"/>
    <s v="No"/>
    <x v="0"/>
    <x v="0"/>
    <x v="1"/>
    <x v="1"/>
    <x v="0"/>
    <x v="2"/>
  </r>
  <r>
    <x v="407"/>
    <n v="29.8"/>
    <n v="8.24"/>
    <s v="Yes"/>
    <x v="0"/>
    <x v="0"/>
    <x v="3"/>
    <x v="0"/>
    <x v="1"/>
    <x v="0"/>
  </r>
  <r>
    <x v="408"/>
    <n v="24.01"/>
    <n v="4.76"/>
    <s v="No"/>
    <x v="0"/>
    <x v="0"/>
    <x v="3"/>
    <x v="0"/>
    <x v="2"/>
    <x v="2"/>
  </r>
  <r>
    <x v="409"/>
    <n v="23.21"/>
    <n v="6.03"/>
    <s v="No"/>
    <x v="0"/>
    <x v="0"/>
    <x v="3"/>
    <x v="1"/>
    <x v="2"/>
    <x v="1"/>
  </r>
  <r>
    <x v="410"/>
    <n v="21.2"/>
    <n v="4.07"/>
    <s v="Yes"/>
    <x v="0"/>
    <x v="0"/>
    <x v="3"/>
    <x v="0"/>
    <x v="2"/>
    <x v="2"/>
  </r>
  <r>
    <x v="411"/>
    <n v="28.215"/>
    <n v="8.26"/>
    <s v="Yes"/>
    <x v="0"/>
    <x v="0"/>
    <x v="3"/>
    <x v="0"/>
    <x v="1"/>
    <x v="0"/>
  </r>
  <r>
    <x v="412"/>
    <n v="38.094999999999999"/>
    <n v="4.76"/>
    <s v="No"/>
    <x v="0"/>
    <x v="0"/>
    <x v="3"/>
    <x v="1"/>
    <x v="0"/>
    <x v="2"/>
  </r>
  <r>
    <x v="413"/>
    <n v="22.61"/>
    <n v="6.13"/>
    <s v="Yes"/>
    <x v="0"/>
    <x v="1"/>
    <x v="3"/>
    <x v="0"/>
    <x v="2"/>
    <x v="1"/>
  </r>
  <r>
    <x v="414"/>
    <n v="24.32"/>
    <n v="10.47"/>
    <s v="Yes"/>
    <x v="0"/>
    <x v="0"/>
    <x v="1"/>
    <x v="0"/>
    <x v="2"/>
    <x v="0"/>
  </r>
  <r>
    <x v="415"/>
    <n v="20.96"/>
    <n v="4.04"/>
    <s v="Yes"/>
    <x v="0"/>
    <x v="0"/>
    <x v="3"/>
    <x v="0"/>
    <x v="2"/>
    <x v="2"/>
  </r>
  <r>
    <x v="416"/>
    <n v="19.68"/>
    <n v="5.74"/>
    <s v="No"/>
    <x v="0"/>
    <x v="0"/>
    <x v="0"/>
    <x v="0"/>
    <x v="2"/>
    <x v="1"/>
  </r>
  <r>
    <x v="417"/>
    <n v="18.100000000000001"/>
    <n v="6.33"/>
    <s v="No"/>
    <x v="0"/>
    <x v="0"/>
    <x v="3"/>
    <x v="0"/>
    <x v="3"/>
    <x v="1"/>
  </r>
  <r>
    <x v="418"/>
    <n v="29.64"/>
    <n v="4.28"/>
    <s v="Yes"/>
    <x v="0"/>
    <x v="0"/>
    <x v="0"/>
    <x v="1"/>
    <x v="1"/>
    <x v="2"/>
  </r>
  <r>
    <x v="419"/>
    <n v="25.3"/>
    <n v="9.4700000000000006"/>
    <s v="Yes"/>
    <x v="0"/>
    <x v="0"/>
    <x v="1"/>
    <x v="0"/>
    <x v="1"/>
    <x v="0"/>
  </r>
  <r>
    <x v="420"/>
    <n v="27.6"/>
    <n v="4.8499999999999996"/>
    <s v="Yes"/>
    <x v="0"/>
    <x v="0"/>
    <x v="0"/>
    <x v="1"/>
    <x v="1"/>
    <x v="2"/>
  </r>
  <r>
    <x v="421"/>
    <n v="27.645"/>
    <n v="11.03"/>
    <s v="Yes"/>
    <x v="0"/>
    <x v="0"/>
    <x v="3"/>
    <x v="0"/>
    <x v="1"/>
    <x v="0"/>
  </r>
  <r>
    <x v="422"/>
    <n v="27.6"/>
    <n v="5.22"/>
    <s v="No"/>
    <x v="0"/>
    <x v="0"/>
    <x v="1"/>
    <x v="0"/>
    <x v="1"/>
    <x v="2"/>
  </r>
  <r>
    <x v="423"/>
    <n v="25.08"/>
    <n v="9.52"/>
    <s v="Yes"/>
    <x v="0"/>
    <x v="0"/>
    <x v="1"/>
    <x v="1"/>
    <x v="1"/>
    <x v="0"/>
  </r>
  <r>
    <x v="424"/>
    <n v="30.02"/>
    <n v="11.09"/>
    <s v="No"/>
    <x v="0"/>
    <x v="0"/>
    <x v="0"/>
    <x v="1"/>
    <x v="0"/>
    <x v="0"/>
  </r>
  <r>
    <x v="425"/>
    <n v="27.36"/>
    <n v="9.4499999999999993"/>
    <s v="Yes"/>
    <x v="0"/>
    <x v="0"/>
    <x v="1"/>
    <x v="0"/>
    <x v="1"/>
    <x v="0"/>
  </r>
  <r>
    <x v="426"/>
    <n v="22.2"/>
    <n v="5.51"/>
    <s v="No"/>
    <x v="0"/>
    <x v="0"/>
    <x v="0"/>
    <x v="0"/>
    <x v="2"/>
    <x v="2"/>
  </r>
  <r>
    <x v="427"/>
    <n v="25.71"/>
    <n v="4.18"/>
    <s v="No"/>
    <x v="1"/>
    <x v="0"/>
    <x v="3"/>
    <x v="0"/>
    <x v="1"/>
    <x v="2"/>
  </r>
  <r>
    <x v="428"/>
    <n v="41.91"/>
    <n v="5.98"/>
    <s v="Yes"/>
    <x v="0"/>
    <x v="0"/>
    <x v="3"/>
    <x v="1"/>
    <x v="0"/>
    <x v="1"/>
  </r>
  <r>
    <x v="429"/>
    <n v="25.85"/>
    <n v="10.16"/>
    <s v="No"/>
    <x v="0"/>
    <x v="0"/>
    <x v="0"/>
    <x v="0"/>
    <x v="1"/>
    <x v="0"/>
  </r>
  <r>
    <x v="430"/>
    <n v="23.844999999999999"/>
    <n v="11.71"/>
    <s v="No"/>
    <x v="0"/>
    <x v="0"/>
    <x v="1"/>
    <x v="0"/>
    <x v="2"/>
    <x v="0"/>
  </r>
  <r>
    <x v="431"/>
    <n v="30.59"/>
    <n v="5.23"/>
    <s v="No"/>
    <x v="0"/>
    <x v="1"/>
    <x v="3"/>
    <x v="1"/>
    <x v="0"/>
    <x v="2"/>
  </r>
  <r>
    <x v="432"/>
    <n v="24.795000000000002"/>
    <n v="6.85"/>
    <s v="No"/>
    <x v="0"/>
    <x v="0"/>
    <x v="0"/>
    <x v="0"/>
    <x v="2"/>
    <x v="0"/>
  </r>
  <r>
    <x v="433"/>
    <n v="24.13"/>
    <n v="7.05"/>
    <s v="Yes"/>
    <x v="0"/>
    <x v="0"/>
    <x v="1"/>
    <x v="0"/>
    <x v="2"/>
    <x v="0"/>
  </r>
  <r>
    <x v="434"/>
    <n v="25.84"/>
    <n v="11.64"/>
    <s v="No"/>
    <x v="0"/>
    <x v="0"/>
    <x v="1"/>
    <x v="0"/>
    <x v="1"/>
    <x v="0"/>
  </r>
  <r>
    <x v="435"/>
    <n v="28"/>
    <n v="10.52"/>
    <s v="No"/>
    <x v="0"/>
    <x v="0"/>
    <x v="0"/>
    <x v="0"/>
    <x v="1"/>
    <x v="0"/>
  </r>
  <r>
    <x v="436"/>
    <n v="34.1"/>
    <n v="4.01"/>
    <s v="Yes"/>
    <x v="0"/>
    <x v="1"/>
    <x v="3"/>
    <x v="1"/>
    <x v="0"/>
    <x v="2"/>
  </r>
  <r>
    <x v="437"/>
    <n v="26.125"/>
    <n v="8.56"/>
    <s v="Yes"/>
    <x v="0"/>
    <x v="0"/>
    <x v="3"/>
    <x v="0"/>
    <x v="1"/>
    <x v="0"/>
  </r>
  <r>
    <x v="438"/>
    <n v="25.6"/>
    <n v="10.5"/>
    <s v="No"/>
    <x v="0"/>
    <x v="0"/>
    <x v="1"/>
    <x v="0"/>
    <x v="1"/>
    <x v="0"/>
  </r>
  <r>
    <x v="439"/>
    <n v="24.32"/>
    <n v="6.39"/>
    <s v="No"/>
    <x v="0"/>
    <x v="0"/>
    <x v="0"/>
    <x v="1"/>
    <x v="2"/>
    <x v="1"/>
  </r>
  <r>
    <x v="440"/>
    <n v="22.88"/>
    <n v="5.71"/>
    <s v="Yes"/>
    <x v="0"/>
    <x v="1"/>
    <x v="3"/>
    <x v="0"/>
    <x v="2"/>
    <x v="1"/>
  </r>
  <r>
    <x v="441"/>
    <n v="24.984999999999999"/>
    <n v="4.43"/>
    <s v="Yes"/>
    <x v="0"/>
    <x v="1"/>
    <x v="3"/>
    <x v="1"/>
    <x v="2"/>
    <x v="2"/>
  </r>
  <r>
    <x v="442"/>
    <n v="33.1"/>
    <n v="5.52"/>
    <s v="No"/>
    <x v="0"/>
    <x v="1"/>
    <x v="3"/>
    <x v="1"/>
    <x v="0"/>
    <x v="2"/>
  </r>
  <r>
    <x v="443"/>
    <n v="27.83"/>
    <n v="9.1999999999999993"/>
    <s v="Yes"/>
    <x v="0"/>
    <x v="0"/>
    <x v="3"/>
    <x v="0"/>
    <x v="1"/>
    <x v="0"/>
  </r>
  <r>
    <x v="444"/>
    <n v="30.875"/>
    <n v="10.97"/>
    <s v="Yes"/>
    <x v="0"/>
    <x v="0"/>
    <x v="1"/>
    <x v="1"/>
    <x v="0"/>
    <x v="0"/>
  </r>
  <r>
    <x v="445"/>
    <n v="27.265000000000001"/>
    <n v="4.25"/>
    <s v="No"/>
    <x v="0"/>
    <x v="1"/>
    <x v="3"/>
    <x v="1"/>
    <x v="1"/>
    <x v="2"/>
  </r>
  <r>
    <x v="446"/>
    <n v="26.7"/>
    <n v="5.23"/>
    <s v="No"/>
    <x v="0"/>
    <x v="1"/>
    <x v="3"/>
    <x v="0"/>
    <x v="1"/>
    <x v="2"/>
  </r>
  <r>
    <x v="447"/>
    <n v="29.925000000000001"/>
    <n v="5.96"/>
    <s v="Yes"/>
    <x v="0"/>
    <x v="1"/>
    <x v="3"/>
    <x v="0"/>
    <x v="1"/>
    <x v="1"/>
  </r>
  <r>
    <x v="448"/>
    <n v="19.95"/>
    <n v="4.29"/>
    <s v="Yes"/>
    <x v="0"/>
    <x v="0"/>
    <x v="1"/>
    <x v="0"/>
    <x v="2"/>
    <x v="2"/>
  </r>
  <r>
    <x v="449"/>
    <n v="24.225000000000001"/>
    <n v="4.09"/>
    <s v="No"/>
    <x v="0"/>
    <x v="0"/>
    <x v="0"/>
    <x v="1"/>
    <x v="2"/>
    <x v="2"/>
  </r>
  <r>
    <x v="450"/>
    <n v="28.12"/>
    <n v="4.88"/>
    <s v="No"/>
    <x v="0"/>
    <x v="0"/>
    <x v="0"/>
    <x v="0"/>
    <x v="1"/>
    <x v="2"/>
  </r>
  <r>
    <x v="451"/>
    <n v="23.21"/>
    <n v="6.76"/>
    <s v="No"/>
    <x v="0"/>
    <x v="0"/>
    <x v="0"/>
    <x v="0"/>
    <x v="2"/>
    <x v="0"/>
  </r>
  <r>
    <x v="452"/>
    <n v="23.98"/>
    <n v="10.67"/>
    <s v="No"/>
    <x v="0"/>
    <x v="0"/>
    <x v="0"/>
    <x v="1"/>
    <x v="2"/>
    <x v="0"/>
  </r>
  <r>
    <x v="453"/>
    <n v="30"/>
    <n v="6.21"/>
    <s v="No"/>
    <x v="0"/>
    <x v="0"/>
    <x v="0"/>
    <x v="0"/>
    <x v="0"/>
    <x v="1"/>
  </r>
  <r>
    <x v="454"/>
    <n v="17.350000000000001"/>
    <n v="5.03"/>
    <s v="Yes"/>
    <x v="0"/>
    <x v="0"/>
    <x v="0"/>
    <x v="0"/>
    <x v="3"/>
    <x v="2"/>
  </r>
  <r>
    <x v="455"/>
    <n v="22.704999999999998"/>
    <n v="5.27"/>
    <s v="No"/>
    <x v="0"/>
    <x v="0"/>
    <x v="0"/>
    <x v="1"/>
    <x v="2"/>
    <x v="2"/>
  </r>
  <r>
    <x v="456"/>
    <n v="25.41"/>
    <n v="10.53"/>
    <s v="Yes"/>
    <x v="0"/>
    <x v="0"/>
    <x v="3"/>
    <x v="0"/>
    <x v="1"/>
    <x v="0"/>
  </r>
  <r>
    <x v="457"/>
    <n v="18.23"/>
    <n v="5.78"/>
    <s v="No"/>
    <x v="0"/>
    <x v="1"/>
    <x v="3"/>
    <x v="0"/>
    <x v="3"/>
    <x v="1"/>
  </r>
  <r>
    <x v="458"/>
    <n v="24.7"/>
    <n v="4.3600000000000003"/>
    <s v="No"/>
    <x v="0"/>
    <x v="1"/>
    <x v="3"/>
    <x v="0"/>
    <x v="2"/>
    <x v="2"/>
  </r>
  <r>
    <x v="459"/>
    <n v="37.4"/>
    <n v="9.7200000000000006"/>
    <s v="Yes"/>
    <x v="0"/>
    <x v="1"/>
    <x v="3"/>
    <x v="1"/>
    <x v="0"/>
    <x v="0"/>
  </r>
  <r>
    <x v="460"/>
    <n v="26.885000000000002"/>
    <n v="5.18"/>
    <s v="No"/>
    <x v="0"/>
    <x v="1"/>
    <x v="3"/>
    <x v="0"/>
    <x v="1"/>
    <x v="2"/>
  </r>
  <r>
    <x v="461"/>
    <n v="25.27"/>
    <n v="5.29"/>
    <s v="No"/>
    <x v="0"/>
    <x v="1"/>
    <x v="3"/>
    <x v="0"/>
    <x v="1"/>
    <x v="2"/>
  </r>
  <r>
    <x v="462"/>
    <n v="23.655000000000001"/>
    <n v="4.8600000000000003"/>
    <s v="Yes"/>
    <x v="0"/>
    <x v="0"/>
    <x v="0"/>
    <x v="0"/>
    <x v="2"/>
    <x v="2"/>
  </r>
  <r>
    <x v="463"/>
    <n v="55.05"/>
    <n v="7.66"/>
    <s v="No"/>
    <x v="0"/>
    <x v="0"/>
    <x v="0"/>
    <x v="1"/>
    <x v="0"/>
    <x v="0"/>
  </r>
  <r>
    <x v="464"/>
    <n v="24.89"/>
    <n v="6.1"/>
    <s v="Yes"/>
    <x v="0"/>
    <x v="1"/>
    <x v="3"/>
    <x v="0"/>
    <x v="2"/>
    <x v="1"/>
  </r>
  <r>
    <x v="465"/>
    <n v="18.715"/>
    <n v="4.4400000000000004"/>
    <s v="No"/>
    <x v="0"/>
    <x v="0"/>
    <x v="0"/>
    <x v="1"/>
    <x v="2"/>
    <x v="2"/>
  </r>
  <r>
    <x v="466"/>
    <n v="28.12"/>
    <n v="6.15"/>
    <s v="No"/>
    <x v="0"/>
    <x v="0"/>
    <x v="0"/>
    <x v="0"/>
    <x v="1"/>
    <x v="1"/>
  </r>
  <r>
    <x v="467"/>
    <n v="26.6"/>
    <n v="4.53"/>
    <s v="No"/>
    <x v="0"/>
    <x v="0"/>
    <x v="0"/>
    <x v="0"/>
    <x v="1"/>
    <x v="2"/>
  </r>
  <r>
    <x v="468"/>
    <n v="30.114999999999998"/>
    <n v="5.48"/>
    <s v="No"/>
    <x v="1"/>
    <x v="0"/>
    <x v="3"/>
    <x v="1"/>
    <x v="0"/>
    <x v="2"/>
  </r>
  <r>
    <x v="469"/>
    <n v="24.605"/>
    <n v="5.48"/>
    <s v="No"/>
    <x v="0"/>
    <x v="0"/>
    <x v="0"/>
    <x v="0"/>
    <x v="2"/>
    <x v="2"/>
  </r>
  <r>
    <x v="470"/>
    <n v="29.6"/>
    <n v="8.1"/>
    <s v="No"/>
    <x v="0"/>
    <x v="0"/>
    <x v="0"/>
    <x v="1"/>
    <x v="1"/>
    <x v="0"/>
  </r>
  <r>
    <x v="471"/>
    <n v="24.42"/>
    <n v="7.16"/>
    <s v="No"/>
    <x v="0"/>
    <x v="0"/>
    <x v="0"/>
    <x v="0"/>
    <x v="2"/>
    <x v="0"/>
  </r>
  <r>
    <x v="472"/>
    <n v="20.9"/>
    <n v="4.55"/>
    <s v="Yes"/>
    <x v="0"/>
    <x v="1"/>
    <x v="3"/>
    <x v="0"/>
    <x v="2"/>
    <x v="2"/>
  </r>
  <r>
    <x v="473"/>
    <n v="22.895"/>
    <n v="6.03"/>
    <s v="No"/>
    <x v="0"/>
    <x v="0"/>
    <x v="0"/>
    <x v="0"/>
    <x v="2"/>
    <x v="1"/>
  </r>
  <r>
    <x v="474"/>
    <n v="28.3"/>
    <n v="5.47"/>
    <s v="Yes"/>
    <x v="0"/>
    <x v="1"/>
    <x v="3"/>
    <x v="0"/>
    <x v="1"/>
    <x v="2"/>
  </r>
  <r>
    <x v="475"/>
    <n v="54.3"/>
    <n v="4.1500000000000004"/>
    <s v="Yes"/>
    <x v="0"/>
    <x v="0"/>
    <x v="3"/>
    <x v="1"/>
    <x v="0"/>
    <x v="2"/>
  </r>
  <r>
    <x v="476"/>
    <n v="33.344999999999999"/>
    <n v="11.32"/>
    <s v="Yes"/>
    <x v="0"/>
    <x v="0"/>
    <x v="3"/>
    <x v="1"/>
    <x v="0"/>
    <x v="0"/>
  </r>
  <r>
    <x v="477"/>
    <n v="33"/>
    <n v="9.51"/>
    <s v="Yes"/>
    <x v="0"/>
    <x v="0"/>
    <x v="0"/>
    <x v="1"/>
    <x v="0"/>
    <x v="0"/>
  </r>
  <r>
    <x v="478"/>
    <n v="28.024999999999999"/>
    <n v="7.67"/>
    <s v="Yes"/>
    <x v="0"/>
    <x v="0"/>
    <x v="3"/>
    <x v="0"/>
    <x v="1"/>
    <x v="0"/>
  </r>
  <r>
    <x v="479"/>
    <n v="28.69"/>
    <n v="6.23"/>
    <s v="No"/>
    <x v="0"/>
    <x v="0"/>
    <x v="3"/>
    <x v="0"/>
    <x v="1"/>
    <x v="1"/>
  </r>
  <r>
    <x v="480"/>
    <n v="40.28"/>
    <n v="8.9"/>
    <s v="No"/>
    <x v="0"/>
    <x v="0"/>
    <x v="0"/>
    <x v="1"/>
    <x v="0"/>
    <x v="0"/>
  </r>
  <r>
    <x v="481"/>
    <n v="37.299999999999997"/>
    <n v="7.79"/>
    <s v="Yes"/>
    <x v="0"/>
    <x v="0"/>
    <x v="0"/>
    <x v="1"/>
    <x v="0"/>
    <x v="0"/>
  </r>
  <r>
    <x v="482"/>
    <n v="54.47"/>
    <n v="4.49"/>
    <s v="Yes"/>
    <x v="0"/>
    <x v="0"/>
    <x v="1"/>
    <x v="1"/>
    <x v="0"/>
    <x v="2"/>
  </r>
  <r>
    <x v="483"/>
    <n v="38.06"/>
    <n v="5.24"/>
    <s v="Yes"/>
    <x v="0"/>
    <x v="1"/>
    <x v="3"/>
    <x v="1"/>
    <x v="0"/>
    <x v="2"/>
  </r>
  <r>
    <x v="484"/>
    <n v="51.47"/>
    <n v="9.6"/>
    <s v="No"/>
    <x v="0"/>
    <x v="0"/>
    <x v="0"/>
    <x v="1"/>
    <x v="0"/>
    <x v="0"/>
  </r>
  <r>
    <x v="485"/>
    <n v="29.8"/>
    <n v="5.78"/>
    <s v="Yes"/>
    <x v="0"/>
    <x v="0"/>
    <x v="0"/>
    <x v="1"/>
    <x v="1"/>
    <x v="1"/>
  </r>
  <r>
    <x v="486"/>
    <n v="49.77"/>
    <n v="7.02"/>
    <s v="No"/>
    <x v="0"/>
    <x v="0"/>
    <x v="0"/>
    <x v="1"/>
    <x v="0"/>
    <x v="0"/>
  </r>
  <r>
    <x v="487"/>
    <n v="25.555"/>
    <n v="4.09"/>
    <s v="Yes"/>
    <x v="0"/>
    <x v="0"/>
    <x v="0"/>
    <x v="0"/>
    <x v="1"/>
    <x v="2"/>
  </r>
  <r>
    <x v="488"/>
    <n v="29.64"/>
    <n v="4.93"/>
    <s v="No"/>
    <x v="0"/>
    <x v="1"/>
    <x v="3"/>
    <x v="1"/>
    <x v="1"/>
    <x v="2"/>
  </r>
  <r>
    <x v="489"/>
    <n v="53.93"/>
    <n v="5.34"/>
    <s v="Yes"/>
    <x v="0"/>
    <x v="0"/>
    <x v="1"/>
    <x v="1"/>
    <x v="0"/>
    <x v="2"/>
  </r>
  <r>
    <x v="490"/>
    <n v="28.024999999999999"/>
    <n v="5.65"/>
    <s v="No"/>
    <x v="0"/>
    <x v="0"/>
    <x v="3"/>
    <x v="0"/>
    <x v="1"/>
    <x v="2"/>
  </r>
  <r>
    <x v="491"/>
    <n v="27.5"/>
    <n v="4.49"/>
    <s v="No"/>
    <x v="0"/>
    <x v="0"/>
    <x v="0"/>
    <x v="1"/>
    <x v="1"/>
    <x v="2"/>
  </r>
  <r>
    <x v="492"/>
    <n v="21.8"/>
    <n v="10.55"/>
    <s v="No"/>
    <x v="0"/>
    <x v="0"/>
    <x v="0"/>
    <x v="0"/>
    <x v="2"/>
    <x v="0"/>
  </r>
  <r>
    <x v="493"/>
    <n v="26.41"/>
    <n v="4.92"/>
    <s v="Yes"/>
    <x v="0"/>
    <x v="1"/>
    <x v="3"/>
    <x v="0"/>
    <x v="1"/>
    <x v="2"/>
  </r>
  <r>
    <x v="494"/>
    <n v="27.835000000000001"/>
    <n v="5.9"/>
    <s v="Yes"/>
    <x v="0"/>
    <x v="0"/>
    <x v="3"/>
    <x v="0"/>
    <x v="1"/>
    <x v="1"/>
  </r>
  <r>
    <x v="495"/>
    <n v="51.74"/>
    <n v="4.9800000000000004"/>
    <s v="Yes"/>
    <x v="0"/>
    <x v="0"/>
    <x v="1"/>
    <x v="1"/>
    <x v="0"/>
    <x v="2"/>
  </r>
  <r>
    <x v="496"/>
    <n v="23.37"/>
    <n v="5.8"/>
    <s v="No"/>
    <x v="0"/>
    <x v="0"/>
    <x v="0"/>
    <x v="0"/>
    <x v="2"/>
    <x v="1"/>
  </r>
  <r>
    <x v="497"/>
    <n v="29.7"/>
    <n v="6.21"/>
    <s v="Yes"/>
    <x v="0"/>
    <x v="1"/>
    <x v="3"/>
    <x v="0"/>
    <x v="1"/>
    <x v="1"/>
  </r>
  <r>
    <x v="498"/>
    <n v="20.045000000000002"/>
    <n v="6.17"/>
    <s v="No"/>
    <x v="0"/>
    <x v="1"/>
    <x v="3"/>
    <x v="0"/>
    <x v="2"/>
    <x v="1"/>
  </r>
  <r>
    <x v="499"/>
    <n v="27.83"/>
    <n v="5.36"/>
    <s v="No"/>
    <x v="0"/>
    <x v="0"/>
    <x v="1"/>
    <x v="1"/>
    <x v="1"/>
    <x v="2"/>
  </r>
  <r>
    <x v="500"/>
    <n v="28.93"/>
    <n v="5.2"/>
    <s v="No"/>
    <x v="0"/>
    <x v="0"/>
    <x v="0"/>
    <x v="0"/>
    <x v="1"/>
    <x v="2"/>
  </r>
  <r>
    <x v="501"/>
    <n v="33.82"/>
    <n v="5.42"/>
    <s v="No"/>
    <x v="0"/>
    <x v="0"/>
    <x v="0"/>
    <x v="1"/>
    <x v="0"/>
    <x v="2"/>
  </r>
  <r>
    <x v="502"/>
    <n v="20.234999999999999"/>
    <n v="6.84"/>
    <s v="No"/>
    <x v="0"/>
    <x v="0"/>
    <x v="0"/>
    <x v="0"/>
    <x v="2"/>
    <x v="0"/>
  </r>
  <r>
    <x v="503"/>
    <n v="49.2"/>
    <n v="10.9"/>
    <s v="Yes"/>
    <x v="0"/>
    <x v="1"/>
    <x v="3"/>
    <x v="1"/>
    <x v="0"/>
    <x v="0"/>
  </r>
  <r>
    <x v="504"/>
    <n v="26.4"/>
    <n v="4.87"/>
    <s v="Yes"/>
    <x v="0"/>
    <x v="0"/>
    <x v="0"/>
    <x v="0"/>
    <x v="1"/>
    <x v="2"/>
  </r>
  <r>
    <x v="505"/>
    <n v="28.38"/>
    <n v="6.07"/>
    <s v="No"/>
    <x v="0"/>
    <x v="0"/>
    <x v="3"/>
    <x v="0"/>
    <x v="1"/>
    <x v="1"/>
  </r>
  <r>
    <x v="506"/>
    <n v="24.64"/>
    <n v="4.33"/>
    <s v="No"/>
    <x v="0"/>
    <x v="0"/>
    <x v="0"/>
    <x v="0"/>
    <x v="2"/>
    <x v="2"/>
  </r>
  <r>
    <x v="507"/>
    <n v="39.71"/>
    <n v="5.83"/>
    <s v="No"/>
    <x v="0"/>
    <x v="0"/>
    <x v="3"/>
    <x v="1"/>
    <x v="0"/>
    <x v="1"/>
  </r>
  <r>
    <x v="508"/>
    <n v="22.22"/>
    <n v="5.5"/>
    <s v="No"/>
    <x v="0"/>
    <x v="0"/>
    <x v="0"/>
    <x v="0"/>
    <x v="2"/>
    <x v="2"/>
  </r>
  <r>
    <x v="509"/>
    <n v="33.344999999999999"/>
    <n v="4.79"/>
    <s v="No"/>
    <x v="0"/>
    <x v="1"/>
    <x v="3"/>
    <x v="1"/>
    <x v="0"/>
    <x v="2"/>
  </r>
  <r>
    <x v="510"/>
    <n v="24.42"/>
    <n v="5.81"/>
    <s v="No"/>
    <x v="0"/>
    <x v="0"/>
    <x v="3"/>
    <x v="0"/>
    <x v="2"/>
    <x v="1"/>
  </r>
  <r>
    <x v="511"/>
    <n v="29.81"/>
    <n v="5.58"/>
    <s v="No"/>
    <x v="0"/>
    <x v="0"/>
    <x v="0"/>
    <x v="0"/>
    <x v="1"/>
    <x v="2"/>
  </r>
  <r>
    <x v="512"/>
    <n v="51.18"/>
    <n v="4.4000000000000004"/>
    <s v="Yes"/>
    <x v="0"/>
    <x v="0"/>
    <x v="1"/>
    <x v="1"/>
    <x v="0"/>
    <x v="2"/>
  </r>
  <r>
    <x v="513"/>
    <n v="51.37"/>
    <n v="8.18"/>
    <s v="Yes"/>
    <x v="0"/>
    <x v="0"/>
    <x v="0"/>
    <x v="1"/>
    <x v="0"/>
    <x v="0"/>
  </r>
  <r>
    <x v="514"/>
    <n v="36.19"/>
    <n v="5.52"/>
    <s v="Yes"/>
    <x v="0"/>
    <x v="0"/>
    <x v="0"/>
    <x v="1"/>
    <x v="0"/>
    <x v="2"/>
  </r>
  <r>
    <x v="515"/>
    <n v="25.9"/>
    <n v="4.84"/>
    <s v="No"/>
    <x v="0"/>
    <x v="0"/>
    <x v="0"/>
    <x v="0"/>
    <x v="1"/>
    <x v="2"/>
  </r>
  <r>
    <x v="516"/>
    <n v="35.72"/>
    <n v="4.08"/>
    <s v="No"/>
    <x v="0"/>
    <x v="1"/>
    <x v="3"/>
    <x v="1"/>
    <x v="0"/>
    <x v="2"/>
  </r>
  <r>
    <x v="517"/>
    <n v="27.94"/>
    <n v="4.4800000000000004"/>
    <s v="No"/>
    <x v="0"/>
    <x v="1"/>
    <x v="3"/>
    <x v="0"/>
    <x v="1"/>
    <x v="2"/>
  </r>
  <r>
    <x v="518"/>
    <n v="27.1"/>
    <n v="5.73"/>
    <s v="No"/>
    <x v="0"/>
    <x v="0"/>
    <x v="0"/>
    <x v="0"/>
    <x v="1"/>
    <x v="1"/>
  </r>
  <r>
    <x v="519"/>
    <n v="18.3"/>
    <n v="5.46"/>
    <s v="Yes"/>
    <x v="0"/>
    <x v="1"/>
    <x v="3"/>
    <x v="0"/>
    <x v="3"/>
    <x v="2"/>
  </r>
  <r>
    <x v="520"/>
    <n v="25.3"/>
    <n v="5.0199999999999996"/>
    <s v="Yes"/>
    <x v="0"/>
    <x v="0"/>
    <x v="3"/>
    <x v="0"/>
    <x v="1"/>
    <x v="2"/>
  </r>
  <r>
    <x v="521"/>
    <n v="38.83"/>
    <n v="6.36"/>
    <s v="No"/>
    <x v="0"/>
    <x v="0"/>
    <x v="3"/>
    <x v="1"/>
    <x v="0"/>
    <x v="1"/>
  </r>
  <r>
    <x v="522"/>
    <n v="27.6"/>
    <n v="5.36"/>
    <s v="No"/>
    <x v="0"/>
    <x v="0"/>
    <x v="3"/>
    <x v="1"/>
    <x v="1"/>
    <x v="2"/>
  </r>
  <r>
    <x v="523"/>
    <n v="46.4"/>
    <n v="8.3699999999999992"/>
    <s v="Yes"/>
    <x v="0"/>
    <x v="1"/>
    <x v="3"/>
    <x v="1"/>
    <x v="0"/>
    <x v="0"/>
  </r>
  <r>
    <x v="524"/>
    <n v="51.92"/>
    <n v="5.18"/>
    <s v="Yes"/>
    <x v="0"/>
    <x v="1"/>
    <x v="3"/>
    <x v="1"/>
    <x v="0"/>
    <x v="2"/>
  </r>
  <r>
    <x v="525"/>
    <n v="32.395000000000003"/>
    <n v="5.68"/>
    <s v="Yes"/>
    <x v="0"/>
    <x v="0"/>
    <x v="3"/>
    <x v="1"/>
    <x v="0"/>
    <x v="2"/>
  </r>
  <r>
    <x v="526"/>
    <n v="46.19"/>
    <n v="7.31"/>
    <s v="Yes"/>
    <x v="0"/>
    <x v="1"/>
    <x v="3"/>
    <x v="1"/>
    <x v="0"/>
    <x v="0"/>
  </r>
  <r>
    <x v="527"/>
    <n v="27.93"/>
    <n v="4.67"/>
    <s v="No"/>
    <x v="0"/>
    <x v="1"/>
    <x v="3"/>
    <x v="1"/>
    <x v="1"/>
    <x v="2"/>
  </r>
  <r>
    <x v="528"/>
    <n v="45.62"/>
    <n v="6.87"/>
    <s v="No"/>
    <x v="0"/>
    <x v="0"/>
    <x v="0"/>
    <x v="1"/>
    <x v="0"/>
    <x v="0"/>
  </r>
  <r>
    <x v="529"/>
    <n v="35.31"/>
    <n v="5.87"/>
    <s v="No"/>
    <x v="0"/>
    <x v="1"/>
    <x v="3"/>
    <x v="1"/>
    <x v="0"/>
    <x v="1"/>
  </r>
  <r>
    <x v="530"/>
    <n v="30.4"/>
    <n v="4.07"/>
    <s v="Yes"/>
    <x v="0"/>
    <x v="0"/>
    <x v="3"/>
    <x v="1"/>
    <x v="0"/>
    <x v="2"/>
  </r>
  <r>
    <x v="531"/>
    <n v="20.13"/>
    <n v="6.47"/>
    <s v="No"/>
    <x v="0"/>
    <x v="1"/>
    <x v="3"/>
    <x v="0"/>
    <x v="2"/>
    <x v="1"/>
  </r>
  <r>
    <x v="532"/>
    <n v="23.655000000000001"/>
    <n v="5.14"/>
    <s v="No"/>
    <x v="0"/>
    <x v="0"/>
    <x v="3"/>
    <x v="0"/>
    <x v="2"/>
    <x v="2"/>
  </r>
  <r>
    <x v="533"/>
    <n v="49.05"/>
    <n v="9.77"/>
    <s v="Yes"/>
    <x v="0"/>
    <x v="0"/>
    <x v="0"/>
    <x v="1"/>
    <x v="0"/>
    <x v="0"/>
  </r>
  <r>
    <x v="534"/>
    <n v="51.94"/>
    <n v="8.8000000000000007"/>
    <s v="Yes"/>
    <x v="0"/>
    <x v="0"/>
    <x v="1"/>
    <x v="1"/>
    <x v="0"/>
    <x v="0"/>
  </r>
  <r>
    <x v="535"/>
    <n v="29.83"/>
    <n v="5.84"/>
    <s v="No"/>
    <x v="0"/>
    <x v="0"/>
    <x v="3"/>
    <x v="0"/>
    <x v="1"/>
    <x v="1"/>
  </r>
  <r>
    <x v="536"/>
    <n v="22.6"/>
    <n v="10.43"/>
    <s v="Yes"/>
    <x v="0"/>
    <x v="0"/>
    <x v="3"/>
    <x v="0"/>
    <x v="2"/>
    <x v="0"/>
  </r>
  <r>
    <x v="537"/>
    <n v="46.69"/>
    <n v="4.25"/>
    <s v="Yes"/>
    <x v="0"/>
    <x v="0"/>
    <x v="3"/>
    <x v="1"/>
    <x v="0"/>
    <x v="2"/>
  </r>
  <r>
    <x v="538"/>
    <n v="28.49"/>
    <n v="4.8899999999999997"/>
    <s v="No"/>
    <x v="0"/>
    <x v="0"/>
    <x v="0"/>
    <x v="0"/>
    <x v="1"/>
    <x v="2"/>
  </r>
  <r>
    <x v="539"/>
    <n v="28.5"/>
    <n v="5.55"/>
    <s v="Yes"/>
    <x v="0"/>
    <x v="0"/>
    <x v="3"/>
    <x v="0"/>
    <x v="1"/>
    <x v="2"/>
  </r>
  <r>
    <x v="540"/>
    <n v="24.4"/>
    <n v="4.5199999999999996"/>
    <s v="No"/>
    <x v="0"/>
    <x v="0"/>
    <x v="3"/>
    <x v="0"/>
    <x v="2"/>
    <x v="2"/>
  </r>
  <r>
    <x v="541"/>
    <n v="29.15"/>
    <n v="4.45"/>
    <s v="Yes"/>
    <x v="0"/>
    <x v="0"/>
    <x v="3"/>
    <x v="0"/>
    <x v="1"/>
    <x v="2"/>
  </r>
  <r>
    <x v="542"/>
    <n v="27.28"/>
    <n v="4.72"/>
    <s v="No"/>
    <x v="1"/>
    <x v="0"/>
    <x v="3"/>
    <x v="0"/>
    <x v="1"/>
    <x v="2"/>
  </r>
  <r>
    <x v="543"/>
    <n v="32.229999999999997"/>
    <n v="4.6500000000000004"/>
    <s v="Yes"/>
    <x v="0"/>
    <x v="1"/>
    <x v="3"/>
    <x v="1"/>
    <x v="0"/>
    <x v="2"/>
  </r>
  <r>
    <x v="544"/>
    <n v="44.2"/>
    <n v="11.34"/>
    <s v="Yes"/>
    <x v="0"/>
    <x v="1"/>
    <x v="3"/>
    <x v="1"/>
    <x v="0"/>
    <x v="0"/>
  </r>
  <r>
    <x v="545"/>
    <n v="29.734999999999999"/>
    <n v="4.53"/>
    <s v="No"/>
    <x v="0"/>
    <x v="1"/>
    <x v="3"/>
    <x v="1"/>
    <x v="1"/>
    <x v="2"/>
  </r>
  <r>
    <x v="546"/>
    <n v="28.31"/>
    <n v="6.35"/>
    <s v="No"/>
    <x v="0"/>
    <x v="0"/>
    <x v="0"/>
    <x v="0"/>
    <x v="1"/>
    <x v="1"/>
  </r>
  <r>
    <x v="547"/>
    <n v="46.62"/>
    <n v="8.51"/>
    <s v="No"/>
    <x v="0"/>
    <x v="0"/>
    <x v="0"/>
    <x v="1"/>
    <x v="0"/>
    <x v="0"/>
  </r>
  <r>
    <x v="548"/>
    <n v="51.75"/>
    <n v="8.59"/>
    <s v="Yes"/>
    <x v="0"/>
    <x v="0"/>
    <x v="3"/>
    <x v="1"/>
    <x v="0"/>
    <x v="0"/>
  </r>
  <r>
    <x v="549"/>
    <n v="25.7"/>
    <n v="4.13"/>
    <s v="Yes"/>
    <x v="0"/>
    <x v="0"/>
    <x v="0"/>
    <x v="0"/>
    <x v="1"/>
    <x v="2"/>
  </r>
  <r>
    <x v="550"/>
    <n v="31.79"/>
    <n v="4.55"/>
    <s v="No"/>
    <x v="0"/>
    <x v="0"/>
    <x v="0"/>
    <x v="1"/>
    <x v="0"/>
    <x v="2"/>
  </r>
  <r>
    <x v="551"/>
    <n v="24.795000000000002"/>
    <n v="4.5199999999999996"/>
    <s v="No"/>
    <x v="0"/>
    <x v="0"/>
    <x v="0"/>
    <x v="0"/>
    <x v="2"/>
    <x v="2"/>
  </r>
  <r>
    <x v="552"/>
    <n v="53.98"/>
    <n v="5.07"/>
    <s v="No"/>
    <x v="0"/>
    <x v="1"/>
    <x v="3"/>
    <x v="1"/>
    <x v="0"/>
    <x v="2"/>
  </r>
  <r>
    <x v="553"/>
    <n v="41.325000000000003"/>
    <n v="4.04"/>
    <s v="Yes"/>
    <x v="0"/>
    <x v="1"/>
    <x v="3"/>
    <x v="1"/>
    <x v="0"/>
    <x v="2"/>
  </r>
  <r>
    <x v="554"/>
    <n v="51.65"/>
    <n v="5.3"/>
    <s v="Yes"/>
    <x v="0"/>
    <x v="0"/>
    <x v="0"/>
    <x v="1"/>
    <x v="0"/>
    <x v="2"/>
  </r>
  <r>
    <x v="555"/>
    <n v="44.52"/>
    <n v="8.64"/>
    <s v="Yes"/>
    <x v="0"/>
    <x v="1"/>
    <x v="3"/>
    <x v="1"/>
    <x v="0"/>
    <x v="0"/>
  </r>
  <r>
    <x v="556"/>
    <n v="53.29"/>
    <n v="4.03"/>
    <s v="No"/>
    <x v="0"/>
    <x v="1"/>
    <x v="3"/>
    <x v="1"/>
    <x v="0"/>
    <x v="2"/>
  </r>
  <r>
    <x v="557"/>
    <n v="46.63"/>
    <n v="4.26"/>
    <s v="Yes"/>
    <x v="0"/>
    <x v="0"/>
    <x v="1"/>
    <x v="1"/>
    <x v="0"/>
    <x v="2"/>
  </r>
  <r>
    <x v="558"/>
    <n v="28.88"/>
    <n v="5.35"/>
    <s v="No"/>
    <x v="0"/>
    <x v="1"/>
    <x v="3"/>
    <x v="0"/>
    <x v="1"/>
    <x v="2"/>
  </r>
  <r>
    <x v="559"/>
    <n v="23.98"/>
    <n v="4.9000000000000004"/>
    <s v="No"/>
    <x v="0"/>
    <x v="0"/>
    <x v="0"/>
    <x v="1"/>
    <x v="2"/>
    <x v="2"/>
  </r>
  <r>
    <x v="560"/>
    <n v="23.65"/>
    <n v="4.5"/>
    <s v="No"/>
    <x v="0"/>
    <x v="0"/>
    <x v="0"/>
    <x v="1"/>
    <x v="2"/>
    <x v="2"/>
  </r>
  <r>
    <x v="561"/>
    <n v="49.09"/>
    <n v="8.3800000000000008"/>
    <s v="Yes"/>
    <x v="0"/>
    <x v="0"/>
    <x v="1"/>
    <x v="1"/>
    <x v="0"/>
    <x v="0"/>
  </r>
  <r>
    <x v="562"/>
    <n v="28.024999999999999"/>
    <n v="7.03"/>
    <s v="No"/>
    <x v="0"/>
    <x v="0"/>
    <x v="0"/>
    <x v="0"/>
    <x v="1"/>
    <x v="0"/>
  </r>
  <r>
    <x v="563"/>
    <n v="43.32"/>
    <n v="8.75"/>
    <s v="Yes"/>
    <x v="0"/>
    <x v="1"/>
    <x v="3"/>
    <x v="1"/>
    <x v="0"/>
    <x v="0"/>
  </r>
  <r>
    <x v="564"/>
    <n v="45.92"/>
    <n v="9.51"/>
    <s v="No"/>
    <x v="0"/>
    <x v="0"/>
    <x v="0"/>
    <x v="1"/>
    <x v="0"/>
    <x v="0"/>
  </r>
  <r>
    <x v="565"/>
    <n v="44.03"/>
    <n v="9.36"/>
    <s v="No"/>
    <x v="0"/>
    <x v="0"/>
    <x v="0"/>
    <x v="1"/>
    <x v="0"/>
    <x v="0"/>
  </r>
  <r>
    <x v="566"/>
    <n v="24.6"/>
    <n v="4.8099999999999996"/>
    <s v="No"/>
    <x v="0"/>
    <x v="0"/>
    <x v="0"/>
    <x v="0"/>
    <x v="2"/>
    <x v="2"/>
  </r>
  <r>
    <x v="567"/>
    <n v="49.15"/>
    <n v="8.08"/>
    <s v="No"/>
    <x v="0"/>
    <x v="0"/>
    <x v="0"/>
    <x v="1"/>
    <x v="0"/>
    <x v="0"/>
  </r>
  <r>
    <x v="568"/>
    <n v="28.31"/>
    <n v="6.29"/>
    <s v="No"/>
    <x v="0"/>
    <x v="1"/>
    <x v="3"/>
    <x v="0"/>
    <x v="1"/>
    <x v="1"/>
  </r>
  <r>
    <x v="569"/>
    <n v="22.99"/>
    <n v="6.29"/>
    <s v="No"/>
    <x v="0"/>
    <x v="0"/>
    <x v="3"/>
    <x v="0"/>
    <x v="2"/>
    <x v="1"/>
  </r>
  <r>
    <x v="570"/>
    <n v="29.07"/>
    <n v="5.12"/>
    <s v="No"/>
    <x v="0"/>
    <x v="1"/>
    <x v="3"/>
    <x v="0"/>
    <x v="1"/>
    <x v="2"/>
  </r>
  <r>
    <x v="571"/>
    <n v="42.02"/>
    <n v="9.9499999999999993"/>
    <s v="Yes"/>
    <x v="0"/>
    <x v="1"/>
    <x v="3"/>
    <x v="1"/>
    <x v="0"/>
    <x v="0"/>
  </r>
  <r>
    <x v="572"/>
    <n v="49.07"/>
    <n v="9.08"/>
    <s v="Yes"/>
    <x v="0"/>
    <x v="0"/>
    <x v="3"/>
    <x v="1"/>
    <x v="0"/>
    <x v="0"/>
  </r>
  <r>
    <x v="573"/>
    <n v="19.8"/>
    <n v="4.82"/>
    <s v="No"/>
    <x v="0"/>
    <x v="0"/>
    <x v="0"/>
    <x v="0"/>
    <x v="2"/>
    <x v="2"/>
  </r>
  <r>
    <x v="574"/>
    <n v="27.36"/>
    <n v="4.6500000000000004"/>
    <s v="No"/>
    <x v="1"/>
    <x v="0"/>
    <x v="3"/>
    <x v="0"/>
    <x v="1"/>
    <x v="2"/>
  </r>
  <r>
    <x v="575"/>
    <n v="42.95"/>
    <n v="5.16"/>
    <s v="Yes"/>
    <x v="0"/>
    <x v="0"/>
    <x v="3"/>
    <x v="1"/>
    <x v="0"/>
    <x v="2"/>
  </r>
  <r>
    <x v="576"/>
    <n v="42.66"/>
    <n v="10.44"/>
    <s v="No"/>
    <x v="0"/>
    <x v="0"/>
    <x v="0"/>
    <x v="1"/>
    <x v="0"/>
    <x v="0"/>
  </r>
  <r>
    <x v="577"/>
    <n v="33.630000000000003"/>
    <n v="5.69"/>
    <s v="No"/>
    <x v="0"/>
    <x v="0"/>
    <x v="3"/>
    <x v="1"/>
    <x v="0"/>
    <x v="2"/>
  </r>
  <r>
    <x v="578"/>
    <n v="26.84"/>
    <n v="6.5"/>
    <s v="No"/>
    <x v="0"/>
    <x v="0"/>
    <x v="0"/>
    <x v="0"/>
    <x v="1"/>
    <x v="1"/>
  </r>
  <r>
    <x v="579"/>
    <n v="28.3"/>
    <n v="5.73"/>
    <s v="No"/>
    <x v="0"/>
    <x v="1"/>
    <x v="3"/>
    <x v="0"/>
    <x v="1"/>
    <x v="1"/>
  </r>
  <r>
    <x v="580"/>
    <n v="27.06"/>
    <n v="5.74"/>
    <s v="Yes"/>
    <x v="0"/>
    <x v="0"/>
    <x v="0"/>
    <x v="0"/>
    <x v="1"/>
    <x v="1"/>
  </r>
  <r>
    <x v="581"/>
    <n v="47.13"/>
    <n v="8.6999999999999993"/>
    <s v="No"/>
    <x v="0"/>
    <x v="0"/>
    <x v="0"/>
    <x v="1"/>
    <x v="0"/>
    <x v="0"/>
  </r>
  <r>
    <x v="582"/>
    <n v="51.72"/>
    <n v="5.09"/>
    <s v="No"/>
    <x v="0"/>
    <x v="0"/>
    <x v="0"/>
    <x v="1"/>
    <x v="0"/>
    <x v="2"/>
  </r>
  <r>
    <x v="583"/>
    <n v="48.59"/>
    <n v="5.57"/>
    <s v="No"/>
    <x v="0"/>
    <x v="0"/>
    <x v="0"/>
    <x v="1"/>
    <x v="0"/>
    <x v="2"/>
  </r>
  <r>
    <x v="584"/>
    <n v="45.18"/>
    <n v="10.87"/>
    <s v="No"/>
    <x v="0"/>
    <x v="0"/>
    <x v="0"/>
    <x v="1"/>
    <x v="0"/>
    <x v="0"/>
  </r>
  <r>
    <x v="585"/>
    <n v="27.9"/>
    <n v="6.02"/>
    <s v="No"/>
    <x v="0"/>
    <x v="1"/>
    <x v="3"/>
    <x v="0"/>
    <x v="1"/>
    <x v="1"/>
  </r>
  <r>
    <x v="586"/>
    <n v="51.33"/>
    <n v="7"/>
    <s v="No"/>
    <x v="0"/>
    <x v="0"/>
    <x v="0"/>
    <x v="1"/>
    <x v="0"/>
    <x v="0"/>
  </r>
  <r>
    <x v="587"/>
    <n v="30.59"/>
    <n v="5.56"/>
    <s v="Yes"/>
    <x v="0"/>
    <x v="0"/>
    <x v="3"/>
    <x v="1"/>
    <x v="0"/>
    <x v="2"/>
  </r>
  <r>
    <x v="588"/>
    <n v="39.229999999999997"/>
    <n v="8.4499999999999993"/>
    <s v="No"/>
    <x v="0"/>
    <x v="0"/>
    <x v="0"/>
    <x v="1"/>
    <x v="0"/>
    <x v="0"/>
  </r>
  <r>
    <x v="589"/>
    <n v="19.094999999999999"/>
    <n v="6.19"/>
    <s v="No"/>
    <x v="0"/>
    <x v="0"/>
    <x v="0"/>
    <x v="0"/>
    <x v="2"/>
    <x v="1"/>
  </r>
  <r>
    <x v="590"/>
    <n v="49.72"/>
    <n v="7.71"/>
    <s v="No"/>
    <x v="0"/>
    <x v="0"/>
    <x v="0"/>
    <x v="1"/>
    <x v="0"/>
    <x v="0"/>
  </r>
  <r>
    <x v="591"/>
    <n v="21.754999999999999"/>
    <n v="4.63"/>
    <s v="No"/>
    <x v="0"/>
    <x v="1"/>
    <x v="3"/>
    <x v="0"/>
    <x v="2"/>
    <x v="2"/>
  </r>
  <r>
    <x v="592"/>
    <n v="48.39"/>
    <n v="4.6100000000000003"/>
    <s v="No"/>
    <x v="0"/>
    <x v="0"/>
    <x v="0"/>
    <x v="1"/>
    <x v="0"/>
    <x v="2"/>
  </r>
  <r>
    <x v="593"/>
    <n v="47.15"/>
    <n v="9.5299999999999994"/>
    <s v="Yes"/>
    <x v="0"/>
    <x v="0"/>
    <x v="3"/>
    <x v="1"/>
    <x v="0"/>
    <x v="0"/>
  </r>
  <r>
    <x v="594"/>
    <n v="47.59"/>
    <n v="11.43"/>
    <s v="Yes"/>
    <x v="0"/>
    <x v="0"/>
    <x v="1"/>
    <x v="1"/>
    <x v="0"/>
    <x v="0"/>
  </r>
  <r>
    <x v="595"/>
    <n v="39.81"/>
    <n v="7.65"/>
    <s v="Yes"/>
    <x v="0"/>
    <x v="1"/>
    <x v="3"/>
    <x v="1"/>
    <x v="0"/>
    <x v="0"/>
  </r>
  <r>
    <x v="596"/>
    <n v="31.02"/>
    <n v="5.87"/>
    <s v="Yes"/>
    <x v="0"/>
    <x v="0"/>
    <x v="0"/>
    <x v="1"/>
    <x v="0"/>
    <x v="1"/>
  </r>
  <r>
    <x v="597"/>
    <n v="24.75"/>
    <n v="4.3600000000000003"/>
    <s v="Yes"/>
    <x v="0"/>
    <x v="0"/>
    <x v="3"/>
    <x v="0"/>
    <x v="2"/>
    <x v="2"/>
  </r>
  <r>
    <x v="598"/>
    <n v="30.114999999999998"/>
    <n v="10.119999999999999"/>
    <s v="No"/>
    <x v="0"/>
    <x v="0"/>
    <x v="2"/>
    <x v="1"/>
    <x v="0"/>
    <x v="0"/>
  </r>
  <r>
    <x v="599"/>
    <n v="26.03"/>
    <n v="4.01"/>
    <s v="No"/>
    <x v="0"/>
    <x v="1"/>
    <x v="3"/>
    <x v="0"/>
    <x v="1"/>
    <x v="2"/>
  </r>
  <r>
    <x v="600"/>
    <n v="20.045000000000002"/>
    <n v="4.7699999999999996"/>
    <s v="Yes"/>
    <x v="0"/>
    <x v="0"/>
    <x v="3"/>
    <x v="0"/>
    <x v="2"/>
    <x v="2"/>
  </r>
  <r>
    <x v="601"/>
    <n v="40.24"/>
    <n v="6.83"/>
    <s v="No"/>
    <x v="0"/>
    <x v="0"/>
    <x v="0"/>
    <x v="1"/>
    <x v="0"/>
    <x v="0"/>
  </r>
  <r>
    <x v="602"/>
    <n v="43.15"/>
    <n v="6.14"/>
    <s v="Yes"/>
    <x v="0"/>
    <x v="1"/>
    <x v="3"/>
    <x v="1"/>
    <x v="0"/>
    <x v="1"/>
  </r>
  <r>
    <x v="603"/>
    <n v="27.7"/>
    <n v="5.6"/>
    <s v="No"/>
    <x v="0"/>
    <x v="1"/>
    <x v="3"/>
    <x v="0"/>
    <x v="1"/>
    <x v="2"/>
  </r>
  <r>
    <x v="604"/>
    <n v="45.68"/>
    <n v="4.8"/>
    <s v="No"/>
    <x v="0"/>
    <x v="0"/>
    <x v="1"/>
    <x v="1"/>
    <x v="0"/>
    <x v="2"/>
  </r>
  <r>
    <x v="605"/>
    <n v="27.3"/>
    <n v="11.89"/>
    <s v="No"/>
    <x v="0"/>
    <x v="0"/>
    <x v="0"/>
    <x v="0"/>
    <x v="1"/>
    <x v="0"/>
  </r>
  <r>
    <x v="606"/>
    <n v="54.45"/>
    <n v="4.7300000000000004"/>
    <s v="Yes"/>
    <x v="0"/>
    <x v="0"/>
    <x v="3"/>
    <x v="1"/>
    <x v="0"/>
    <x v="2"/>
  </r>
  <r>
    <x v="607"/>
    <n v="54.43"/>
    <n v="4.6100000000000003"/>
    <s v="Yes"/>
    <x v="0"/>
    <x v="0"/>
    <x v="3"/>
    <x v="1"/>
    <x v="0"/>
    <x v="2"/>
  </r>
  <r>
    <x v="608"/>
    <n v="48.01"/>
    <n v="7.3"/>
    <s v="No"/>
    <x v="0"/>
    <x v="0"/>
    <x v="0"/>
    <x v="1"/>
    <x v="0"/>
    <x v="0"/>
  </r>
  <r>
    <x v="609"/>
    <n v="48.32"/>
    <n v="5.88"/>
    <s v="No"/>
    <x v="0"/>
    <x v="0"/>
    <x v="0"/>
    <x v="1"/>
    <x v="0"/>
    <x v="1"/>
  </r>
  <r>
    <x v="610"/>
    <n v="22.895"/>
    <n v="4.0599999999999996"/>
    <s v="No"/>
    <x v="0"/>
    <x v="1"/>
    <x v="3"/>
    <x v="0"/>
    <x v="2"/>
    <x v="2"/>
  </r>
  <r>
    <x v="611"/>
    <n v="54.85"/>
    <n v="4.9000000000000004"/>
    <s v="No"/>
    <x v="0"/>
    <x v="0"/>
    <x v="3"/>
    <x v="1"/>
    <x v="0"/>
    <x v="2"/>
  </r>
  <r>
    <x v="612"/>
    <n v="21.85"/>
    <n v="5.52"/>
    <s v="No"/>
    <x v="0"/>
    <x v="1"/>
    <x v="3"/>
    <x v="0"/>
    <x v="2"/>
    <x v="2"/>
  </r>
  <r>
    <x v="613"/>
    <n v="51.86"/>
    <n v="5.2"/>
    <s v="Yes"/>
    <x v="0"/>
    <x v="0"/>
    <x v="0"/>
    <x v="1"/>
    <x v="0"/>
    <x v="2"/>
  </r>
  <r>
    <x v="614"/>
    <n v="39.049999999999997"/>
    <n v="7.59"/>
    <s v="No"/>
    <x v="0"/>
    <x v="0"/>
    <x v="2"/>
    <x v="1"/>
    <x v="0"/>
    <x v="0"/>
  </r>
  <r>
    <x v="615"/>
    <n v="31.824999999999999"/>
    <n v="8.2799999999999994"/>
    <s v="No"/>
    <x v="0"/>
    <x v="0"/>
    <x v="2"/>
    <x v="1"/>
    <x v="0"/>
    <x v="0"/>
  </r>
  <r>
    <x v="616"/>
    <n v="46.43"/>
    <n v="6.72"/>
    <s v="No"/>
    <x v="0"/>
    <x v="0"/>
    <x v="0"/>
    <x v="1"/>
    <x v="0"/>
    <x v="0"/>
  </r>
  <r>
    <x v="617"/>
    <n v="53.63"/>
    <n v="5.47"/>
    <s v="Yes"/>
    <x v="0"/>
    <x v="0"/>
    <x v="3"/>
    <x v="1"/>
    <x v="0"/>
    <x v="2"/>
  </r>
  <r>
    <x v="618"/>
    <n v="48.7"/>
    <n v="4.71"/>
    <s v="No"/>
    <x v="0"/>
    <x v="0"/>
    <x v="0"/>
    <x v="1"/>
    <x v="0"/>
    <x v="2"/>
  </r>
  <r>
    <x v="619"/>
    <n v="48.81"/>
    <n v="5.49"/>
    <s v="No"/>
    <x v="0"/>
    <x v="0"/>
    <x v="0"/>
    <x v="1"/>
    <x v="0"/>
    <x v="2"/>
  </r>
  <r>
    <x v="620"/>
    <n v="47.53"/>
    <n v="4.72"/>
    <s v="No"/>
    <x v="0"/>
    <x v="0"/>
    <x v="0"/>
    <x v="1"/>
    <x v="0"/>
    <x v="2"/>
  </r>
  <r>
    <x v="621"/>
    <n v="36.85"/>
    <n v="6.7"/>
    <s v="No"/>
    <x v="0"/>
    <x v="0"/>
    <x v="0"/>
    <x v="1"/>
    <x v="0"/>
    <x v="0"/>
  </r>
  <r>
    <x v="622"/>
    <n v="29.3"/>
    <n v="5.5"/>
    <s v="No"/>
    <x v="0"/>
    <x v="0"/>
    <x v="0"/>
    <x v="1"/>
    <x v="1"/>
    <x v="2"/>
  </r>
  <r>
    <x v="623"/>
    <n v="19.3"/>
    <n v="4.46"/>
    <s v="No"/>
    <x v="0"/>
    <x v="0"/>
    <x v="3"/>
    <x v="0"/>
    <x v="2"/>
    <x v="2"/>
  </r>
  <r>
    <x v="624"/>
    <n v="24.13"/>
    <n v="5.29"/>
    <s v="Yes"/>
    <x v="0"/>
    <x v="1"/>
    <x v="3"/>
    <x v="0"/>
    <x v="2"/>
    <x v="2"/>
  </r>
  <r>
    <x v="625"/>
    <n v="46.7"/>
    <n v="10.99"/>
    <s v="No"/>
    <x v="0"/>
    <x v="0"/>
    <x v="0"/>
    <x v="1"/>
    <x v="0"/>
    <x v="0"/>
  </r>
  <r>
    <x v="626"/>
    <n v="45.27"/>
    <n v="5.2"/>
    <s v="Yes"/>
    <x v="0"/>
    <x v="0"/>
    <x v="0"/>
    <x v="1"/>
    <x v="0"/>
    <x v="2"/>
  </r>
  <r>
    <x v="627"/>
    <n v="44.29"/>
    <n v="9.66"/>
    <s v="No"/>
    <x v="0"/>
    <x v="0"/>
    <x v="1"/>
    <x v="1"/>
    <x v="0"/>
    <x v="0"/>
  </r>
  <r>
    <x v="628"/>
    <n v="54.59"/>
    <n v="4.22"/>
    <s v="Yes"/>
    <x v="0"/>
    <x v="0"/>
    <x v="3"/>
    <x v="1"/>
    <x v="0"/>
    <x v="2"/>
  </r>
  <r>
    <x v="629"/>
    <n v="32.965000000000003"/>
    <n v="11.78"/>
    <s v="No"/>
    <x v="0"/>
    <x v="0"/>
    <x v="0"/>
    <x v="1"/>
    <x v="0"/>
    <x v="0"/>
  </r>
  <r>
    <x v="630"/>
    <n v="38.049999999999997"/>
    <n v="9.6199999999999992"/>
    <s v="No"/>
    <x v="0"/>
    <x v="0"/>
    <x v="0"/>
    <x v="1"/>
    <x v="0"/>
    <x v="0"/>
  </r>
  <r>
    <x v="631"/>
    <n v="46.14"/>
    <n v="10.78"/>
    <s v="No"/>
    <x v="0"/>
    <x v="0"/>
    <x v="0"/>
    <x v="1"/>
    <x v="0"/>
    <x v="0"/>
  </r>
  <r>
    <x v="632"/>
    <n v="41.325000000000003"/>
    <n v="5.1100000000000003"/>
    <s v="Yes"/>
    <x v="0"/>
    <x v="0"/>
    <x v="1"/>
    <x v="1"/>
    <x v="0"/>
    <x v="2"/>
  </r>
  <r>
    <x v="633"/>
    <n v="44.64"/>
    <n v="7.18"/>
    <s v="No"/>
    <x v="0"/>
    <x v="0"/>
    <x v="0"/>
    <x v="1"/>
    <x v="0"/>
    <x v="0"/>
  </r>
  <r>
    <x v="634"/>
    <n v="25.175000000000001"/>
    <n v="4.96"/>
    <s v="No"/>
    <x v="1"/>
    <x v="0"/>
    <x v="3"/>
    <x v="1"/>
    <x v="1"/>
    <x v="2"/>
  </r>
  <r>
    <x v="635"/>
    <n v="43.11"/>
    <n v="4.67"/>
    <s v="Yes"/>
    <x v="0"/>
    <x v="0"/>
    <x v="0"/>
    <x v="1"/>
    <x v="0"/>
    <x v="2"/>
  </r>
  <r>
    <x v="636"/>
    <n v="53.32"/>
    <n v="5.0599999999999996"/>
    <s v="No"/>
    <x v="0"/>
    <x v="0"/>
    <x v="0"/>
    <x v="1"/>
    <x v="0"/>
    <x v="2"/>
  </r>
  <r>
    <x v="637"/>
    <n v="38.04"/>
    <n v="5.0199999999999996"/>
    <s v="Yes"/>
    <x v="0"/>
    <x v="0"/>
    <x v="3"/>
    <x v="1"/>
    <x v="0"/>
    <x v="2"/>
  </r>
  <r>
    <x v="638"/>
    <n v="37.9"/>
    <n v="7.76"/>
    <s v="No"/>
    <x v="0"/>
    <x v="0"/>
    <x v="0"/>
    <x v="1"/>
    <x v="0"/>
    <x v="0"/>
  </r>
  <r>
    <x v="639"/>
    <n v="39.6"/>
    <n v="9.32"/>
    <s v="No"/>
    <x v="0"/>
    <x v="0"/>
    <x v="0"/>
    <x v="1"/>
    <x v="0"/>
    <x v="0"/>
  </r>
  <r>
    <x v="640"/>
    <n v="50.92"/>
    <n v="5.31"/>
    <s v="Yes"/>
    <x v="0"/>
    <x v="0"/>
    <x v="3"/>
    <x v="1"/>
    <x v="0"/>
    <x v="2"/>
  </r>
  <r>
    <x v="641"/>
    <n v="21.85"/>
    <n v="5.56"/>
    <s v="Yes"/>
    <x v="0"/>
    <x v="0"/>
    <x v="0"/>
    <x v="0"/>
    <x v="2"/>
    <x v="2"/>
  </r>
  <r>
    <x v="642"/>
    <n v="36.08"/>
    <n v="7.11"/>
    <s v="Yes"/>
    <x v="0"/>
    <x v="1"/>
    <x v="3"/>
    <x v="1"/>
    <x v="0"/>
    <x v="0"/>
  </r>
  <r>
    <x v="643"/>
    <n v="40.44"/>
    <n v="5.13"/>
    <s v="Yes"/>
    <x v="0"/>
    <x v="1"/>
    <x v="3"/>
    <x v="1"/>
    <x v="0"/>
    <x v="2"/>
  </r>
  <r>
    <x v="644"/>
    <n v="38.094999999999999"/>
    <n v="10.199999999999999"/>
    <s v="No"/>
    <x v="0"/>
    <x v="0"/>
    <x v="0"/>
    <x v="1"/>
    <x v="0"/>
    <x v="0"/>
  </r>
  <r>
    <x v="645"/>
    <n v="44.95"/>
    <n v="10.4"/>
    <s v="No"/>
    <x v="0"/>
    <x v="0"/>
    <x v="0"/>
    <x v="1"/>
    <x v="0"/>
    <x v="0"/>
  </r>
  <r>
    <x v="646"/>
    <n v="35.54"/>
    <n v="10.67"/>
    <s v="No"/>
    <x v="0"/>
    <x v="0"/>
    <x v="0"/>
    <x v="1"/>
    <x v="0"/>
    <x v="0"/>
  </r>
  <r>
    <x v="647"/>
    <n v="39.799999999999997"/>
    <n v="4.6500000000000004"/>
    <s v="Yes"/>
    <x v="0"/>
    <x v="0"/>
    <x v="1"/>
    <x v="1"/>
    <x v="0"/>
    <x v="2"/>
  </r>
  <r>
    <x v="648"/>
    <n v="33.659999999999997"/>
    <n v="5.65"/>
    <s v="Yes"/>
    <x v="0"/>
    <x v="0"/>
    <x v="1"/>
    <x v="1"/>
    <x v="0"/>
    <x v="2"/>
  </r>
  <r>
    <x v="649"/>
    <n v="35.5"/>
    <n v="11.97"/>
    <s v="No"/>
    <x v="0"/>
    <x v="0"/>
    <x v="0"/>
    <x v="1"/>
    <x v="0"/>
    <x v="0"/>
  </r>
  <r>
    <x v="650"/>
    <n v="41.63"/>
    <n v="6.71"/>
    <s v="No"/>
    <x v="0"/>
    <x v="0"/>
    <x v="0"/>
    <x v="1"/>
    <x v="0"/>
    <x v="0"/>
  </r>
  <r>
    <x v="651"/>
    <n v="46.49"/>
    <n v="11.92"/>
    <s v="No"/>
    <x v="0"/>
    <x v="0"/>
    <x v="0"/>
    <x v="1"/>
    <x v="0"/>
    <x v="0"/>
  </r>
  <r>
    <x v="652"/>
    <n v="43.29"/>
    <n v="5.35"/>
    <s v="No"/>
    <x v="0"/>
    <x v="0"/>
    <x v="1"/>
    <x v="1"/>
    <x v="0"/>
    <x v="2"/>
  </r>
  <r>
    <x v="653"/>
    <n v="43.08"/>
    <n v="8.9600000000000009"/>
    <s v="Yes"/>
    <x v="0"/>
    <x v="0"/>
    <x v="3"/>
    <x v="1"/>
    <x v="0"/>
    <x v="0"/>
  </r>
  <r>
    <x v="654"/>
    <n v="39.07"/>
    <n v="11.93"/>
    <s v="No"/>
    <x v="0"/>
    <x v="0"/>
    <x v="0"/>
    <x v="1"/>
    <x v="0"/>
    <x v="0"/>
  </r>
  <r>
    <x v="655"/>
    <n v="41.3"/>
    <n v="9.59"/>
    <s v="No"/>
    <x v="0"/>
    <x v="0"/>
    <x v="0"/>
    <x v="1"/>
    <x v="0"/>
    <x v="0"/>
  </r>
  <r>
    <x v="656"/>
    <n v="42.95"/>
    <n v="11.88"/>
    <s v="Yes"/>
    <x v="0"/>
    <x v="0"/>
    <x v="1"/>
    <x v="1"/>
    <x v="0"/>
    <x v="0"/>
  </r>
  <r>
    <x v="657"/>
    <n v="46.96"/>
    <n v="4.6399999999999997"/>
    <s v="No"/>
    <x v="0"/>
    <x v="1"/>
    <x v="3"/>
    <x v="1"/>
    <x v="0"/>
    <x v="2"/>
  </r>
  <r>
    <x v="658"/>
    <n v="30.495000000000001"/>
    <n v="9.5299999999999994"/>
    <s v="No"/>
    <x v="0"/>
    <x v="0"/>
    <x v="0"/>
    <x v="1"/>
    <x v="0"/>
    <x v="0"/>
  </r>
  <r>
    <x v="659"/>
    <n v="17.954999999999998"/>
    <n v="5.29"/>
    <s v="Yes"/>
    <x v="0"/>
    <x v="0"/>
    <x v="3"/>
    <x v="0"/>
    <x v="3"/>
    <x v="2"/>
  </r>
  <r>
    <x v="660"/>
    <n v="25.6"/>
    <n v="10.95"/>
    <s v="No"/>
    <x v="0"/>
    <x v="0"/>
    <x v="2"/>
    <x v="1"/>
    <x v="1"/>
    <x v="0"/>
  </r>
  <r>
    <x v="661"/>
    <n v="34.21"/>
    <n v="9.17"/>
    <s v="No"/>
    <x v="0"/>
    <x v="0"/>
    <x v="0"/>
    <x v="1"/>
    <x v="0"/>
    <x v="0"/>
  </r>
  <r>
    <x v="662"/>
    <n v="39.74"/>
    <n v="7.39"/>
    <s v="No"/>
    <x v="0"/>
    <x v="0"/>
    <x v="0"/>
    <x v="1"/>
    <x v="0"/>
    <x v="0"/>
  </r>
  <r>
    <x v="663"/>
    <n v="49.53"/>
    <n v="9.1300000000000008"/>
    <s v="Yes"/>
    <x v="0"/>
    <x v="0"/>
    <x v="0"/>
    <x v="1"/>
    <x v="0"/>
    <x v="0"/>
  </r>
  <r>
    <x v="664"/>
    <n v="39.33"/>
    <n v="10.4"/>
    <s v="No"/>
    <x v="0"/>
    <x v="0"/>
    <x v="2"/>
    <x v="1"/>
    <x v="0"/>
    <x v="0"/>
  </r>
  <r>
    <x v="665"/>
    <n v="39.979999999999997"/>
    <n v="9.4600000000000009"/>
    <s v="Yes"/>
    <x v="0"/>
    <x v="0"/>
    <x v="1"/>
    <x v="1"/>
    <x v="0"/>
    <x v="0"/>
  </r>
  <r>
    <x v="666"/>
    <n v="46.51"/>
    <n v="8.69"/>
    <s v="Yes"/>
    <x v="0"/>
    <x v="0"/>
    <x v="0"/>
    <x v="1"/>
    <x v="0"/>
    <x v="0"/>
  </r>
  <r>
    <x v="667"/>
    <n v="43.58"/>
    <n v="4.2300000000000004"/>
    <s v="No"/>
    <x v="0"/>
    <x v="1"/>
    <x v="3"/>
    <x v="1"/>
    <x v="0"/>
    <x v="2"/>
  </r>
  <r>
    <x v="668"/>
    <n v="42.28"/>
    <n v="9.16"/>
    <s v="Yes"/>
    <x v="0"/>
    <x v="0"/>
    <x v="3"/>
    <x v="1"/>
    <x v="0"/>
    <x v="0"/>
  </r>
  <r>
    <x v="669"/>
    <n v="35.520000000000003"/>
    <n v="8.26"/>
    <s v="No"/>
    <x v="0"/>
    <x v="0"/>
    <x v="0"/>
    <x v="1"/>
    <x v="0"/>
    <x v="0"/>
  </r>
  <r>
    <x v="670"/>
    <n v="33.6"/>
    <n v="11.25"/>
    <s v="No"/>
    <x v="0"/>
    <x v="0"/>
    <x v="0"/>
    <x v="1"/>
    <x v="0"/>
    <x v="0"/>
  </r>
  <r>
    <x v="671"/>
    <n v="22.42"/>
    <n v="6.74"/>
    <s v="No"/>
    <x v="0"/>
    <x v="0"/>
    <x v="0"/>
    <x v="0"/>
    <x v="2"/>
    <x v="0"/>
  </r>
  <r>
    <x v="672"/>
    <n v="46.86"/>
    <n v="4.87"/>
    <s v="No"/>
    <x v="0"/>
    <x v="0"/>
    <x v="0"/>
    <x v="1"/>
    <x v="0"/>
    <x v="2"/>
  </r>
  <r>
    <x v="673"/>
    <n v="32.965000000000003"/>
    <n v="6.68"/>
    <s v="No"/>
    <x v="0"/>
    <x v="0"/>
    <x v="2"/>
    <x v="1"/>
    <x v="0"/>
    <x v="0"/>
  </r>
  <r>
    <x v="674"/>
    <n v="39.340000000000003"/>
    <n v="5.0199999999999996"/>
    <s v="Yes"/>
    <x v="0"/>
    <x v="1"/>
    <x v="3"/>
    <x v="1"/>
    <x v="0"/>
    <x v="2"/>
  </r>
  <r>
    <x v="675"/>
    <n v="47"/>
    <n v="10.64"/>
    <s v="Yes"/>
    <x v="0"/>
    <x v="0"/>
    <x v="0"/>
    <x v="1"/>
    <x v="0"/>
    <x v="0"/>
  </r>
  <r>
    <x v="676"/>
    <n v="36.71"/>
    <n v="8.74"/>
    <s v="Yes"/>
    <x v="0"/>
    <x v="0"/>
    <x v="0"/>
    <x v="1"/>
    <x v="0"/>
    <x v="0"/>
  </r>
  <r>
    <x v="677"/>
    <n v="53.48"/>
    <n v="5.64"/>
    <s v="No"/>
    <x v="0"/>
    <x v="0"/>
    <x v="0"/>
    <x v="1"/>
    <x v="0"/>
    <x v="2"/>
  </r>
  <r>
    <x v="678"/>
    <n v="35.5"/>
    <n v="10.37"/>
    <s v="No"/>
    <x v="0"/>
    <x v="0"/>
    <x v="0"/>
    <x v="1"/>
    <x v="0"/>
    <x v="0"/>
  </r>
  <r>
    <x v="679"/>
    <n v="36.979999999999997"/>
    <n v="9.56"/>
    <s v="Yes"/>
    <x v="0"/>
    <x v="0"/>
    <x v="0"/>
    <x v="1"/>
    <x v="0"/>
    <x v="0"/>
  </r>
  <r>
    <x v="680"/>
    <n v="32.395000000000003"/>
    <n v="8.23"/>
    <s v="Yes"/>
    <x v="0"/>
    <x v="1"/>
    <x v="3"/>
    <x v="1"/>
    <x v="0"/>
    <x v="0"/>
  </r>
  <r>
    <x v="681"/>
    <n v="32.729999999999997"/>
    <n v="7.03"/>
    <s v="No"/>
    <x v="0"/>
    <x v="0"/>
    <x v="0"/>
    <x v="1"/>
    <x v="0"/>
    <x v="0"/>
  </r>
  <r>
    <x v="682"/>
    <n v="20.52"/>
    <n v="5.45"/>
    <s v="No"/>
    <x v="0"/>
    <x v="0"/>
    <x v="3"/>
    <x v="0"/>
    <x v="2"/>
    <x v="2"/>
  </r>
  <r>
    <x v="683"/>
    <n v="51.72"/>
    <n v="5.76"/>
    <s v="No"/>
    <x v="0"/>
    <x v="0"/>
    <x v="0"/>
    <x v="1"/>
    <x v="0"/>
    <x v="1"/>
  </r>
  <r>
    <x v="684"/>
    <n v="50.2"/>
    <n v="5.4"/>
    <s v="No"/>
    <x v="0"/>
    <x v="0"/>
    <x v="0"/>
    <x v="1"/>
    <x v="0"/>
    <x v="2"/>
  </r>
  <r>
    <x v="685"/>
    <n v="25.52"/>
    <n v="6.35"/>
    <s v="No"/>
    <x v="0"/>
    <x v="1"/>
    <x v="3"/>
    <x v="1"/>
    <x v="1"/>
    <x v="1"/>
  </r>
  <r>
    <x v="686"/>
    <n v="35.200000000000003"/>
    <n v="6.26"/>
    <s v="Yes"/>
    <x v="0"/>
    <x v="0"/>
    <x v="1"/>
    <x v="1"/>
    <x v="0"/>
    <x v="1"/>
  </r>
  <r>
    <x v="687"/>
    <n v="41.26"/>
    <n v="5.97"/>
    <s v="Yes"/>
    <x v="0"/>
    <x v="0"/>
    <x v="0"/>
    <x v="1"/>
    <x v="0"/>
    <x v="1"/>
  </r>
  <r>
    <x v="688"/>
    <n v="17.195"/>
    <n v="5.29"/>
    <s v="Yes"/>
    <x v="0"/>
    <x v="0"/>
    <x v="0"/>
    <x v="0"/>
    <x v="3"/>
    <x v="2"/>
  </r>
  <r>
    <x v="689"/>
    <n v="23.085000000000001"/>
    <n v="4.2699999999999996"/>
    <s v="Yes"/>
    <x v="0"/>
    <x v="0"/>
    <x v="1"/>
    <x v="1"/>
    <x v="2"/>
    <x v="2"/>
  </r>
  <r>
    <x v="690"/>
    <n v="21.66"/>
    <n v="5.2"/>
    <s v="Yes"/>
    <x v="0"/>
    <x v="0"/>
    <x v="1"/>
    <x v="1"/>
    <x v="2"/>
    <x v="2"/>
  </r>
  <r>
    <x v="691"/>
    <n v="36.47"/>
    <n v="8.23"/>
    <s v="Yes"/>
    <x v="0"/>
    <x v="0"/>
    <x v="0"/>
    <x v="1"/>
    <x v="0"/>
    <x v="0"/>
  </r>
  <r>
    <x v="692"/>
    <n v="36.08"/>
    <n v="10.33"/>
    <s v="Yes"/>
    <x v="0"/>
    <x v="0"/>
    <x v="0"/>
    <x v="1"/>
    <x v="0"/>
    <x v="0"/>
  </r>
  <r>
    <x v="693"/>
    <n v="23.18"/>
    <n v="6.13"/>
    <s v="No"/>
    <x v="0"/>
    <x v="0"/>
    <x v="0"/>
    <x v="1"/>
    <x v="2"/>
    <x v="1"/>
  </r>
  <r>
    <x v="694"/>
    <n v="39.159999999999997"/>
    <n v="8.08"/>
    <s v="No"/>
    <x v="0"/>
    <x v="0"/>
    <x v="2"/>
    <x v="1"/>
    <x v="0"/>
    <x v="0"/>
  </r>
  <r>
    <x v="695"/>
    <n v="38.19"/>
    <n v="10.49"/>
    <s v="No"/>
    <x v="0"/>
    <x v="0"/>
    <x v="2"/>
    <x v="1"/>
    <x v="0"/>
    <x v="0"/>
  </r>
  <r>
    <x v="696"/>
    <n v="26.41"/>
    <n v="8.11"/>
    <s v="No"/>
    <x v="0"/>
    <x v="0"/>
    <x v="2"/>
    <x v="1"/>
    <x v="1"/>
    <x v="0"/>
  </r>
  <r>
    <x v="697"/>
    <n v="28.785"/>
    <n v="6.6"/>
    <s v="No"/>
    <x v="0"/>
    <x v="0"/>
    <x v="0"/>
    <x v="1"/>
    <x v="1"/>
    <x v="0"/>
  </r>
  <r>
    <x v="698"/>
    <n v="26.695"/>
    <n v="10.14"/>
    <s v="Yes"/>
    <x v="0"/>
    <x v="1"/>
    <x v="3"/>
    <x v="1"/>
    <x v="1"/>
    <x v="0"/>
  </r>
  <r>
    <x v="699"/>
    <n v="32.799999999999997"/>
    <n v="6.06"/>
    <s v="Yes"/>
    <x v="0"/>
    <x v="0"/>
    <x v="3"/>
    <x v="1"/>
    <x v="0"/>
    <x v="1"/>
  </r>
  <r>
    <x v="700"/>
    <n v="35.869999999999997"/>
    <n v="9.91"/>
    <s v="Yes"/>
    <x v="0"/>
    <x v="0"/>
    <x v="0"/>
    <x v="1"/>
    <x v="0"/>
    <x v="0"/>
  </r>
  <r>
    <x v="701"/>
    <n v="21.66"/>
    <n v="4.1399999999999997"/>
    <s v="Yes"/>
    <x v="0"/>
    <x v="0"/>
    <x v="1"/>
    <x v="1"/>
    <x v="2"/>
    <x v="2"/>
  </r>
  <r>
    <x v="702"/>
    <n v="37.72"/>
    <n v="4.38"/>
    <s v="Yes"/>
    <x v="0"/>
    <x v="1"/>
    <x v="3"/>
    <x v="1"/>
    <x v="0"/>
    <x v="2"/>
  </r>
  <r>
    <x v="703"/>
    <n v="39.700000000000003"/>
    <n v="9.83"/>
    <s v="No"/>
    <x v="0"/>
    <x v="0"/>
    <x v="2"/>
    <x v="1"/>
    <x v="0"/>
    <x v="0"/>
  </r>
  <r>
    <x v="704"/>
    <n v="35.97"/>
    <n v="11.08"/>
    <s v="No"/>
    <x v="0"/>
    <x v="0"/>
    <x v="2"/>
    <x v="1"/>
    <x v="0"/>
    <x v="0"/>
  </r>
  <r>
    <x v="705"/>
    <n v="37.85"/>
    <n v="11.01"/>
    <s v="No"/>
    <x v="0"/>
    <x v="0"/>
    <x v="0"/>
    <x v="1"/>
    <x v="0"/>
    <x v="0"/>
  </r>
  <r>
    <x v="706"/>
    <n v="21.66"/>
    <n v="4.37"/>
    <s v="No"/>
    <x v="1"/>
    <x v="0"/>
    <x v="3"/>
    <x v="0"/>
    <x v="2"/>
    <x v="2"/>
  </r>
  <r>
    <x v="707"/>
    <n v="39.369999999999997"/>
    <n v="5.91"/>
    <s v="No"/>
    <x v="0"/>
    <x v="0"/>
    <x v="1"/>
    <x v="1"/>
    <x v="0"/>
    <x v="1"/>
  </r>
  <r>
    <x v="708"/>
    <n v="40.880000000000003"/>
    <n v="7.65"/>
    <s v="No"/>
    <x v="0"/>
    <x v="0"/>
    <x v="0"/>
    <x v="1"/>
    <x v="0"/>
    <x v="0"/>
  </r>
  <r>
    <x v="709"/>
    <n v="26.22"/>
    <n v="5.37"/>
    <s v="Yes"/>
    <x v="0"/>
    <x v="0"/>
    <x v="1"/>
    <x v="1"/>
    <x v="1"/>
    <x v="2"/>
  </r>
  <r>
    <x v="710"/>
    <n v="25.08"/>
    <n v="5.75"/>
    <s v="Yes"/>
    <x v="0"/>
    <x v="0"/>
    <x v="1"/>
    <x v="1"/>
    <x v="1"/>
    <x v="1"/>
  </r>
  <r>
    <x v="711"/>
    <n v="39.1"/>
    <n v="6.79"/>
    <s v="Yes"/>
    <x v="0"/>
    <x v="0"/>
    <x v="1"/>
    <x v="1"/>
    <x v="0"/>
    <x v="0"/>
  </r>
  <r>
    <x v="712"/>
    <n v="37.905000000000001"/>
    <n v="7.03"/>
    <s v="No"/>
    <x v="0"/>
    <x v="0"/>
    <x v="2"/>
    <x v="1"/>
    <x v="0"/>
    <x v="0"/>
  </r>
  <r>
    <x v="713"/>
    <n v="43.35"/>
    <n v="5.41"/>
    <s v="Yes"/>
    <x v="0"/>
    <x v="1"/>
    <x v="3"/>
    <x v="1"/>
    <x v="0"/>
    <x v="2"/>
  </r>
  <r>
    <x v="714"/>
    <n v="36.15"/>
    <n v="8.0500000000000007"/>
    <s v="No"/>
    <x v="0"/>
    <x v="0"/>
    <x v="0"/>
    <x v="1"/>
    <x v="0"/>
    <x v="0"/>
  </r>
  <r>
    <x v="715"/>
    <n v="44.98"/>
    <n v="5.94"/>
    <s v="No"/>
    <x v="0"/>
    <x v="0"/>
    <x v="3"/>
    <x v="1"/>
    <x v="0"/>
    <x v="1"/>
  </r>
  <r>
    <x v="716"/>
    <n v="38.28"/>
    <n v="5.51"/>
    <s v="No"/>
    <x v="1"/>
    <x v="0"/>
    <x v="3"/>
    <x v="1"/>
    <x v="0"/>
    <x v="2"/>
  </r>
  <r>
    <x v="717"/>
    <n v="32.299999999999997"/>
    <n v="6.55"/>
    <s v="Yes"/>
    <x v="0"/>
    <x v="0"/>
    <x v="1"/>
    <x v="1"/>
    <x v="0"/>
    <x v="0"/>
  </r>
  <r>
    <x v="718"/>
    <n v="39.51"/>
    <n v="5.79"/>
    <s v="Yes"/>
    <x v="0"/>
    <x v="0"/>
    <x v="0"/>
    <x v="1"/>
    <x v="0"/>
    <x v="1"/>
  </r>
  <r>
    <x v="719"/>
    <n v="50.46"/>
    <n v="4.5599999999999996"/>
    <s v="No"/>
    <x v="0"/>
    <x v="0"/>
    <x v="0"/>
    <x v="1"/>
    <x v="0"/>
    <x v="2"/>
  </r>
  <r>
    <x v="720"/>
    <n v="31.73"/>
    <n v="7"/>
    <s v="No"/>
    <x v="0"/>
    <x v="0"/>
    <x v="0"/>
    <x v="1"/>
    <x v="0"/>
    <x v="0"/>
  </r>
  <r>
    <x v="721"/>
    <n v="32.1"/>
    <n v="6.57"/>
    <s v="Yes"/>
    <x v="0"/>
    <x v="1"/>
    <x v="3"/>
    <x v="1"/>
    <x v="0"/>
    <x v="0"/>
  </r>
  <r>
    <x v="722"/>
    <n v="27.83"/>
    <n v="11.61"/>
    <s v="Yes"/>
    <x v="0"/>
    <x v="1"/>
    <x v="3"/>
    <x v="1"/>
    <x v="1"/>
    <x v="0"/>
  </r>
  <r>
    <x v="723"/>
    <n v="27.72"/>
    <n v="8.16"/>
    <s v="Yes"/>
    <x v="0"/>
    <x v="1"/>
    <x v="3"/>
    <x v="1"/>
    <x v="1"/>
    <x v="0"/>
  </r>
  <r>
    <x v="724"/>
    <n v="36.765000000000001"/>
    <n v="4.4800000000000004"/>
    <s v="Yes"/>
    <x v="0"/>
    <x v="0"/>
    <x v="1"/>
    <x v="1"/>
    <x v="0"/>
    <x v="2"/>
  </r>
  <r>
    <x v="725"/>
    <n v="48.36"/>
    <n v="4.08"/>
    <s v="No"/>
    <x v="0"/>
    <x v="0"/>
    <x v="0"/>
    <x v="1"/>
    <x v="0"/>
    <x v="2"/>
  </r>
  <r>
    <x v="726"/>
    <n v="31.445"/>
    <n v="4.4000000000000004"/>
    <s v="Yes"/>
    <x v="0"/>
    <x v="0"/>
    <x v="1"/>
    <x v="1"/>
    <x v="0"/>
    <x v="2"/>
  </r>
  <r>
    <x v="727"/>
    <n v="27.55"/>
    <n v="9.02"/>
    <s v="No"/>
    <x v="0"/>
    <x v="0"/>
    <x v="0"/>
    <x v="1"/>
    <x v="1"/>
    <x v="0"/>
  </r>
  <r>
    <x v="728"/>
    <n v="33.11"/>
    <n v="8.06"/>
    <s v="No"/>
    <x v="0"/>
    <x v="0"/>
    <x v="0"/>
    <x v="1"/>
    <x v="0"/>
    <x v="0"/>
  </r>
  <r>
    <x v="729"/>
    <n v="36.85"/>
    <n v="6.21"/>
    <s v="Yes"/>
    <x v="0"/>
    <x v="0"/>
    <x v="1"/>
    <x v="1"/>
    <x v="0"/>
    <x v="1"/>
  </r>
  <r>
    <x v="730"/>
    <n v="36.299999999999997"/>
    <n v="5.79"/>
    <s v="Yes"/>
    <x v="0"/>
    <x v="0"/>
    <x v="1"/>
    <x v="1"/>
    <x v="0"/>
    <x v="1"/>
  </r>
  <r>
    <x v="731"/>
    <n v="45.34"/>
    <n v="5.69"/>
    <s v="Yes"/>
    <x v="0"/>
    <x v="0"/>
    <x v="0"/>
    <x v="1"/>
    <x v="0"/>
    <x v="2"/>
  </r>
  <r>
    <x v="732"/>
    <n v="31.8"/>
    <n v="5.36"/>
    <s v="Yes"/>
    <x v="0"/>
    <x v="0"/>
    <x v="1"/>
    <x v="1"/>
    <x v="0"/>
    <x v="2"/>
  </r>
  <r>
    <x v="733"/>
    <n v="41.02"/>
    <n v="11.37"/>
    <s v="No"/>
    <x v="0"/>
    <x v="0"/>
    <x v="0"/>
    <x v="1"/>
    <x v="0"/>
    <x v="0"/>
  </r>
  <r>
    <x v="734"/>
    <n v="32.68"/>
    <n v="11.87"/>
    <s v="No"/>
    <x v="0"/>
    <x v="0"/>
    <x v="0"/>
    <x v="1"/>
    <x v="0"/>
    <x v="0"/>
  </r>
  <r>
    <x v="735"/>
    <n v="21.7"/>
    <n v="4.9000000000000004"/>
    <s v="No"/>
    <x v="0"/>
    <x v="1"/>
    <x v="3"/>
    <x v="0"/>
    <x v="2"/>
    <x v="2"/>
  </r>
  <r>
    <x v="736"/>
    <n v="40.479999999999997"/>
    <n v="6.7"/>
    <s v="No"/>
    <x v="0"/>
    <x v="0"/>
    <x v="2"/>
    <x v="1"/>
    <x v="0"/>
    <x v="0"/>
  </r>
  <r>
    <x v="737"/>
    <n v="34.5"/>
    <n v="10.3"/>
    <s v="No"/>
    <x v="0"/>
    <x v="0"/>
    <x v="2"/>
    <x v="1"/>
    <x v="0"/>
    <x v="0"/>
  </r>
  <r>
    <x v="738"/>
    <n v="45.9"/>
    <n v="11.14"/>
    <s v="Yes"/>
    <x v="0"/>
    <x v="0"/>
    <x v="3"/>
    <x v="1"/>
    <x v="0"/>
    <x v="0"/>
  </r>
  <r>
    <x v="739"/>
    <n v="33.479999999999997"/>
    <n v="4.74"/>
    <s v="Yes"/>
    <x v="0"/>
    <x v="0"/>
    <x v="1"/>
    <x v="1"/>
    <x v="0"/>
    <x v="2"/>
  </r>
  <r>
    <x v="740"/>
    <n v="28.31"/>
    <n v="5.96"/>
    <s v="Yes"/>
    <x v="0"/>
    <x v="0"/>
    <x v="1"/>
    <x v="1"/>
    <x v="1"/>
    <x v="1"/>
  </r>
  <r>
    <x v="741"/>
    <n v="21.565000000000001"/>
    <n v="4.95"/>
    <s v="No"/>
    <x v="1"/>
    <x v="0"/>
    <x v="3"/>
    <x v="0"/>
    <x v="2"/>
    <x v="2"/>
  </r>
  <r>
    <x v="742"/>
    <n v="35.590000000000003"/>
    <n v="5.21"/>
    <s v="Yes"/>
    <x v="0"/>
    <x v="1"/>
    <x v="3"/>
    <x v="1"/>
    <x v="0"/>
    <x v="2"/>
  </r>
  <r>
    <x v="743"/>
    <n v="43.44"/>
    <n v="4.8600000000000003"/>
    <s v="Yes"/>
    <x v="0"/>
    <x v="0"/>
    <x v="0"/>
    <x v="1"/>
    <x v="0"/>
    <x v="2"/>
  </r>
  <r>
    <x v="744"/>
    <n v="21.754999999999999"/>
    <n v="7.79"/>
    <s v="Yes"/>
    <x v="0"/>
    <x v="0"/>
    <x v="0"/>
    <x v="1"/>
    <x v="2"/>
    <x v="0"/>
  </r>
  <r>
    <x v="745"/>
    <n v="44.55"/>
    <n v="7.12"/>
    <s v="Yes"/>
    <x v="0"/>
    <x v="0"/>
    <x v="3"/>
    <x v="1"/>
    <x v="0"/>
    <x v="0"/>
  </r>
  <r>
    <x v="746"/>
    <n v="43.32"/>
    <n v="4.67"/>
    <s v="Yes"/>
    <x v="0"/>
    <x v="0"/>
    <x v="0"/>
    <x v="1"/>
    <x v="0"/>
    <x v="2"/>
  </r>
  <r>
    <x v="747"/>
    <n v="31.23"/>
    <n v="9.1199999999999992"/>
    <s v="Yes"/>
    <x v="0"/>
    <x v="1"/>
    <x v="3"/>
    <x v="1"/>
    <x v="0"/>
    <x v="0"/>
  </r>
  <r>
    <x v="748"/>
    <n v="42.81"/>
    <n v="4.1500000000000004"/>
    <s v="No"/>
    <x v="0"/>
    <x v="0"/>
    <x v="3"/>
    <x v="1"/>
    <x v="0"/>
    <x v="2"/>
  </r>
  <r>
    <x v="749"/>
    <n v="35.909999999999997"/>
    <n v="6.72"/>
    <s v="Yes"/>
    <x v="0"/>
    <x v="0"/>
    <x v="1"/>
    <x v="1"/>
    <x v="0"/>
    <x v="0"/>
  </r>
  <r>
    <x v="750"/>
    <n v="36.65"/>
    <n v="5.01"/>
    <s v="Yes"/>
    <x v="0"/>
    <x v="1"/>
    <x v="3"/>
    <x v="1"/>
    <x v="0"/>
    <x v="2"/>
  </r>
  <r>
    <x v="751"/>
    <n v="22.04"/>
    <n v="10.9"/>
    <s v="Yes"/>
    <x v="0"/>
    <x v="0"/>
    <x v="1"/>
    <x v="1"/>
    <x v="2"/>
    <x v="0"/>
  </r>
  <r>
    <x v="752"/>
    <n v="31.824999999999999"/>
    <n v="5.52"/>
    <s v="Yes"/>
    <x v="0"/>
    <x v="0"/>
    <x v="3"/>
    <x v="1"/>
    <x v="0"/>
    <x v="2"/>
  </r>
  <r>
    <x v="753"/>
    <n v="53.58"/>
    <n v="4.55"/>
    <s v="No"/>
    <x v="0"/>
    <x v="0"/>
    <x v="3"/>
    <x v="1"/>
    <x v="0"/>
    <x v="2"/>
  </r>
  <r>
    <x v="754"/>
    <n v="34.299999999999997"/>
    <n v="11.76"/>
    <s v="No"/>
    <x v="0"/>
    <x v="0"/>
    <x v="0"/>
    <x v="1"/>
    <x v="0"/>
    <x v="0"/>
  </r>
  <r>
    <x v="755"/>
    <n v="32.11"/>
    <n v="7.06"/>
    <s v="No"/>
    <x v="0"/>
    <x v="0"/>
    <x v="0"/>
    <x v="1"/>
    <x v="0"/>
    <x v="0"/>
  </r>
  <r>
    <x v="756"/>
    <n v="31.78"/>
    <n v="11.35"/>
    <s v="Yes"/>
    <x v="0"/>
    <x v="1"/>
    <x v="3"/>
    <x v="1"/>
    <x v="0"/>
    <x v="0"/>
  </r>
  <r>
    <x v="757"/>
    <n v="46.89"/>
    <n v="5.52"/>
    <s v="No"/>
    <x v="0"/>
    <x v="0"/>
    <x v="0"/>
    <x v="1"/>
    <x v="0"/>
    <x v="2"/>
  </r>
  <r>
    <x v="758"/>
    <n v="39.35"/>
    <n v="7.86"/>
    <s v="Yes"/>
    <x v="0"/>
    <x v="0"/>
    <x v="3"/>
    <x v="1"/>
    <x v="0"/>
    <x v="0"/>
  </r>
  <r>
    <x v="759"/>
    <n v="39.200000000000003"/>
    <n v="11.38"/>
    <s v="No"/>
    <x v="0"/>
    <x v="0"/>
    <x v="0"/>
    <x v="1"/>
    <x v="0"/>
    <x v="0"/>
  </r>
  <r>
    <x v="760"/>
    <n v="39.159999999999997"/>
    <n v="10.48"/>
    <s v="No"/>
    <x v="0"/>
    <x v="0"/>
    <x v="0"/>
    <x v="1"/>
    <x v="0"/>
    <x v="0"/>
  </r>
  <r>
    <x v="761"/>
    <n v="44.1"/>
    <n v="5.04"/>
    <s v="Yes"/>
    <x v="0"/>
    <x v="0"/>
    <x v="0"/>
    <x v="1"/>
    <x v="0"/>
    <x v="2"/>
  </r>
  <r>
    <x v="762"/>
    <n v="33.200000000000003"/>
    <n v="9.06"/>
    <s v="No"/>
    <x v="0"/>
    <x v="0"/>
    <x v="0"/>
    <x v="1"/>
    <x v="0"/>
    <x v="0"/>
  </r>
  <r>
    <x v="763"/>
    <n v="29.92"/>
    <n v="11.07"/>
    <s v="No"/>
    <x v="0"/>
    <x v="0"/>
    <x v="0"/>
    <x v="1"/>
    <x v="1"/>
    <x v="0"/>
  </r>
  <r>
    <x v="764"/>
    <n v="25"/>
    <n v="10.45"/>
    <s v="No"/>
    <x v="0"/>
    <x v="0"/>
    <x v="0"/>
    <x v="1"/>
    <x v="2"/>
    <x v="0"/>
  </r>
  <r>
    <x v="765"/>
    <n v="38.869999999999997"/>
    <n v="8.6300000000000008"/>
    <s v="Yes"/>
    <x v="0"/>
    <x v="0"/>
    <x v="3"/>
    <x v="1"/>
    <x v="0"/>
    <x v="0"/>
  </r>
  <r>
    <x v="766"/>
    <n v="32.299999999999997"/>
    <n v="5.28"/>
    <s v="Yes"/>
    <x v="0"/>
    <x v="0"/>
    <x v="1"/>
    <x v="1"/>
    <x v="0"/>
    <x v="2"/>
  </r>
  <r>
    <x v="767"/>
    <n v="31.16"/>
    <n v="7.49"/>
    <s v="Yes"/>
    <x v="0"/>
    <x v="0"/>
    <x v="1"/>
    <x v="1"/>
    <x v="0"/>
    <x v="0"/>
  </r>
  <r>
    <x v="768"/>
    <n v="54.59"/>
    <n v="4.2699999999999996"/>
    <s v="No"/>
    <x v="0"/>
    <x v="0"/>
    <x v="0"/>
    <x v="1"/>
    <x v="0"/>
    <x v="2"/>
  </r>
  <r>
    <x v="769"/>
    <n v="21.09"/>
    <n v="9.2200000000000006"/>
    <s v="Yes"/>
    <x v="0"/>
    <x v="0"/>
    <x v="1"/>
    <x v="1"/>
    <x v="2"/>
    <x v="0"/>
  </r>
  <r>
    <x v="770"/>
    <n v="52.41"/>
    <n v="5.99"/>
    <s v="No"/>
    <x v="0"/>
    <x v="0"/>
    <x v="3"/>
    <x v="1"/>
    <x v="0"/>
    <x v="1"/>
  </r>
  <r>
    <x v="771"/>
    <n v="41.47"/>
    <n v="5.86"/>
    <s v="Yes"/>
    <x v="0"/>
    <x v="0"/>
    <x v="1"/>
    <x v="1"/>
    <x v="0"/>
    <x v="1"/>
  </r>
  <r>
    <x v="772"/>
    <n v="33.1"/>
    <n v="5.19"/>
    <s v="Yes"/>
    <x v="0"/>
    <x v="0"/>
    <x v="1"/>
    <x v="1"/>
    <x v="0"/>
    <x v="2"/>
  </r>
  <r>
    <x v="773"/>
    <n v="30.8"/>
    <n v="4.37"/>
    <s v="Yes"/>
    <x v="0"/>
    <x v="0"/>
    <x v="1"/>
    <x v="1"/>
    <x v="0"/>
    <x v="2"/>
  </r>
  <r>
    <x v="774"/>
    <n v="42.06"/>
    <n v="5.32"/>
    <s v="No"/>
    <x v="0"/>
    <x v="0"/>
    <x v="3"/>
    <x v="1"/>
    <x v="0"/>
    <x v="2"/>
  </r>
  <r>
    <x v="775"/>
    <n v="39.270000000000003"/>
    <n v="5.64"/>
    <s v="No"/>
    <x v="0"/>
    <x v="1"/>
    <x v="3"/>
    <x v="1"/>
    <x v="0"/>
    <x v="2"/>
  </r>
  <r>
    <x v="776"/>
    <n v="30.71"/>
    <n v="5.59"/>
    <s v="Yes"/>
    <x v="0"/>
    <x v="0"/>
    <x v="3"/>
    <x v="1"/>
    <x v="0"/>
    <x v="2"/>
  </r>
  <r>
    <x v="777"/>
    <n v="47.19"/>
    <n v="5.29"/>
    <s v="No"/>
    <x v="0"/>
    <x v="0"/>
    <x v="0"/>
    <x v="1"/>
    <x v="0"/>
    <x v="2"/>
  </r>
  <r>
    <x v="778"/>
    <n v="30.02"/>
    <n v="6.65"/>
    <s v="No"/>
    <x v="0"/>
    <x v="0"/>
    <x v="0"/>
    <x v="1"/>
    <x v="0"/>
    <x v="0"/>
  </r>
  <r>
    <x v="779"/>
    <n v="37.909999999999997"/>
    <n v="5.68"/>
    <s v="Yes"/>
    <x v="0"/>
    <x v="0"/>
    <x v="0"/>
    <x v="1"/>
    <x v="0"/>
    <x v="2"/>
  </r>
  <r>
    <x v="780"/>
    <n v="54.61"/>
    <n v="4.49"/>
    <s v="No"/>
    <x v="0"/>
    <x v="0"/>
    <x v="0"/>
    <x v="1"/>
    <x v="0"/>
    <x v="2"/>
  </r>
  <r>
    <x v="781"/>
    <n v="36.005000000000003"/>
    <n v="6.9"/>
    <s v="No"/>
    <x v="0"/>
    <x v="0"/>
    <x v="0"/>
    <x v="1"/>
    <x v="0"/>
    <x v="0"/>
  </r>
  <r>
    <x v="782"/>
    <n v="28.7"/>
    <n v="11.52"/>
    <s v="No"/>
    <x v="0"/>
    <x v="0"/>
    <x v="0"/>
    <x v="1"/>
    <x v="1"/>
    <x v="0"/>
  </r>
  <r>
    <x v="783"/>
    <n v="34.295000000000002"/>
    <n v="11.24"/>
    <s v="No"/>
    <x v="0"/>
    <x v="0"/>
    <x v="0"/>
    <x v="1"/>
    <x v="0"/>
    <x v="0"/>
  </r>
  <r>
    <x v="784"/>
    <n v="27.55"/>
    <n v="10.98"/>
    <s v="No"/>
    <x v="0"/>
    <x v="0"/>
    <x v="0"/>
    <x v="1"/>
    <x v="1"/>
    <x v="0"/>
  </r>
  <r>
    <x v="785"/>
    <n v="40.700000000000003"/>
    <n v="5.42"/>
    <s v="No"/>
    <x v="0"/>
    <x v="0"/>
    <x v="0"/>
    <x v="1"/>
    <x v="0"/>
    <x v="2"/>
  </r>
  <r>
    <x v="786"/>
    <n v="18.335000000000001"/>
    <n v="10.97"/>
    <s v="No"/>
    <x v="0"/>
    <x v="0"/>
    <x v="0"/>
    <x v="1"/>
    <x v="3"/>
    <x v="0"/>
  </r>
  <r>
    <x v="787"/>
    <n v="33.914999999999999"/>
    <n v="9.56"/>
    <s v="Yes"/>
    <x v="0"/>
    <x v="0"/>
    <x v="1"/>
    <x v="1"/>
    <x v="0"/>
    <x v="0"/>
  </r>
  <r>
    <x v="788"/>
    <n v="33.534999999999997"/>
    <n v="9.4"/>
    <s v="Yes"/>
    <x v="0"/>
    <x v="0"/>
    <x v="1"/>
    <x v="1"/>
    <x v="0"/>
    <x v="0"/>
  </r>
  <r>
    <x v="789"/>
    <n v="23.655000000000001"/>
    <n v="8.48"/>
    <s v="Yes"/>
    <x v="0"/>
    <x v="0"/>
    <x v="1"/>
    <x v="1"/>
    <x v="2"/>
    <x v="0"/>
  </r>
  <r>
    <x v="790"/>
    <n v="28"/>
    <n v="5.57"/>
    <s v="No"/>
    <x v="0"/>
    <x v="0"/>
    <x v="0"/>
    <x v="1"/>
    <x v="1"/>
    <x v="2"/>
  </r>
  <r>
    <x v="791"/>
    <n v="30.23"/>
    <n v="6.94"/>
    <s v="Yes"/>
    <x v="0"/>
    <x v="1"/>
    <x v="3"/>
    <x v="1"/>
    <x v="0"/>
    <x v="0"/>
  </r>
  <r>
    <x v="792"/>
    <n v="51.14"/>
    <n v="4.05"/>
    <s v="No"/>
    <x v="0"/>
    <x v="0"/>
    <x v="3"/>
    <x v="1"/>
    <x v="0"/>
    <x v="2"/>
  </r>
  <r>
    <x v="793"/>
    <n v="24.32"/>
    <n v="10.220000000000001"/>
    <s v="No"/>
    <x v="0"/>
    <x v="0"/>
    <x v="0"/>
    <x v="1"/>
    <x v="2"/>
    <x v="0"/>
  </r>
  <r>
    <x v="794"/>
    <n v="38.06"/>
    <n v="9.24"/>
    <s v="No"/>
    <x v="0"/>
    <x v="0"/>
    <x v="0"/>
    <x v="1"/>
    <x v="0"/>
    <x v="0"/>
  </r>
  <r>
    <x v="795"/>
    <n v="37.700000000000003"/>
    <n v="8.6"/>
    <s v="No"/>
    <x v="0"/>
    <x v="0"/>
    <x v="0"/>
    <x v="1"/>
    <x v="0"/>
    <x v="0"/>
  </r>
  <r>
    <x v="796"/>
    <n v="44"/>
    <n v="9.32"/>
    <s v="Yes"/>
    <x v="0"/>
    <x v="0"/>
    <x v="1"/>
    <x v="1"/>
    <x v="0"/>
    <x v="0"/>
  </r>
  <r>
    <x v="797"/>
    <n v="41.45"/>
    <n v="6.12"/>
    <s v="Yes"/>
    <x v="0"/>
    <x v="0"/>
    <x v="0"/>
    <x v="1"/>
    <x v="0"/>
    <x v="1"/>
  </r>
  <r>
    <x v="798"/>
    <n v="25.364999999999998"/>
    <n v="9.19"/>
    <s v="Yes"/>
    <x v="0"/>
    <x v="0"/>
    <x v="0"/>
    <x v="1"/>
    <x v="1"/>
    <x v="0"/>
  </r>
  <r>
    <x v="799"/>
    <n v="34.56"/>
    <n v="5.84"/>
    <s v="Yes"/>
    <x v="0"/>
    <x v="1"/>
    <x v="3"/>
    <x v="1"/>
    <x v="0"/>
    <x v="1"/>
  </r>
  <r>
    <x v="800"/>
    <n v="28.2"/>
    <n v="7.19"/>
    <s v="Yes"/>
    <x v="0"/>
    <x v="0"/>
    <x v="1"/>
    <x v="1"/>
    <x v="1"/>
    <x v="0"/>
  </r>
  <r>
    <x v="801"/>
    <n v="30.43"/>
    <n v="9.39"/>
    <s v="No"/>
    <x v="0"/>
    <x v="0"/>
    <x v="0"/>
    <x v="1"/>
    <x v="0"/>
    <x v="0"/>
  </r>
  <r>
    <x v="802"/>
    <n v="32.395000000000003"/>
    <n v="4.2699999999999996"/>
    <s v="Yes"/>
    <x v="0"/>
    <x v="0"/>
    <x v="3"/>
    <x v="1"/>
    <x v="0"/>
    <x v="2"/>
  </r>
  <r>
    <x v="803"/>
    <n v="24.035"/>
    <n v="11.71"/>
    <s v="No"/>
    <x v="0"/>
    <x v="0"/>
    <x v="0"/>
    <x v="1"/>
    <x v="2"/>
    <x v="0"/>
  </r>
  <r>
    <x v="804"/>
    <n v="37.119999999999997"/>
    <n v="5.29"/>
    <s v="No"/>
    <x v="0"/>
    <x v="0"/>
    <x v="1"/>
    <x v="1"/>
    <x v="0"/>
    <x v="2"/>
  </r>
  <r>
    <x v="805"/>
    <n v="34.840000000000003"/>
    <n v="6"/>
    <s v="Yes"/>
    <x v="0"/>
    <x v="1"/>
    <x v="3"/>
    <x v="1"/>
    <x v="0"/>
    <x v="1"/>
  </r>
  <r>
    <x v="806"/>
    <n v="29.53"/>
    <n v="10.64"/>
    <s v="No"/>
    <x v="0"/>
    <x v="0"/>
    <x v="0"/>
    <x v="1"/>
    <x v="1"/>
    <x v="0"/>
  </r>
  <r>
    <x v="807"/>
    <n v="42.51"/>
    <n v="8.2100000000000009"/>
    <s v="Yes"/>
    <x v="0"/>
    <x v="0"/>
    <x v="0"/>
    <x v="1"/>
    <x v="0"/>
    <x v="0"/>
  </r>
  <r>
    <x v="808"/>
    <n v="38.14"/>
    <n v="5.58"/>
    <s v="No"/>
    <x v="0"/>
    <x v="1"/>
    <x v="3"/>
    <x v="1"/>
    <x v="0"/>
    <x v="2"/>
  </r>
  <r>
    <x v="809"/>
    <n v="39.93"/>
    <n v="8.75"/>
    <s v="No"/>
    <x v="0"/>
    <x v="0"/>
    <x v="0"/>
    <x v="1"/>
    <x v="0"/>
    <x v="0"/>
  </r>
  <r>
    <x v="810"/>
    <n v="38.83"/>
    <n v="11.86"/>
    <s v="No"/>
    <x v="0"/>
    <x v="0"/>
    <x v="0"/>
    <x v="1"/>
    <x v="0"/>
    <x v="0"/>
  </r>
  <r>
    <x v="811"/>
    <n v="37.4"/>
    <n v="11.46"/>
    <s v="No"/>
    <x v="0"/>
    <x v="0"/>
    <x v="0"/>
    <x v="1"/>
    <x v="0"/>
    <x v="0"/>
  </r>
  <r>
    <x v="812"/>
    <n v="21.4"/>
    <n v="9.0299999999999994"/>
    <s v="No"/>
    <x v="0"/>
    <x v="0"/>
    <x v="0"/>
    <x v="1"/>
    <x v="2"/>
    <x v="0"/>
  </r>
  <r>
    <x v="813"/>
    <n v="38.380000000000003"/>
    <n v="8.26"/>
    <s v="Yes"/>
    <x v="0"/>
    <x v="0"/>
    <x v="1"/>
    <x v="1"/>
    <x v="0"/>
    <x v="0"/>
  </r>
  <r>
    <x v="814"/>
    <n v="33.659999999999997"/>
    <n v="5.42"/>
    <s v="Yes"/>
    <x v="0"/>
    <x v="0"/>
    <x v="1"/>
    <x v="1"/>
    <x v="0"/>
    <x v="2"/>
  </r>
  <r>
    <x v="815"/>
    <n v="31.79"/>
    <n v="11.33"/>
    <s v="Yes"/>
    <x v="0"/>
    <x v="1"/>
    <x v="3"/>
    <x v="1"/>
    <x v="0"/>
    <x v="0"/>
  </r>
  <r>
    <x v="816"/>
    <n v="29.7"/>
    <n v="7.69"/>
    <s v="Yes"/>
    <x v="0"/>
    <x v="1"/>
    <x v="3"/>
    <x v="1"/>
    <x v="1"/>
    <x v="0"/>
  </r>
  <r>
    <x v="817"/>
    <n v="25.46"/>
    <n v="8.77"/>
    <s v="Yes"/>
    <x v="0"/>
    <x v="1"/>
    <x v="3"/>
    <x v="1"/>
    <x v="1"/>
    <x v="0"/>
  </r>
  <r>
    <x v="818"/>
    <n v="39.14"/>
    <n v="4.91"/>
    <s v="No"/>
    <x v="1"/>
    <x v="0"/>
    <x v="3"/>
    <x v="1"/>
    <x v="0"/>
    <x v="2"/>
  </r>
  <r>
    <x v="819"/>
    <n v="41.2"/>
    <n v="4.95"/>
    <s v="No"/>
    <x v="0"/>
    <x v="0"/>
    <x v="3"/>
    <x v="1"/>
    <x v="0"/>
    <x v="2"/>
  </r>
  <r>
    <x v="820"/>
    <n v="28.81"/>
    <n v="10.8"/>
    <s v="Yes"/>
    <x v="0"/>
    <x v="1"/>
    <x v="3"/>
    <x v="1"/>
    <x v="1"/>
    <x v="0"/>
  </r>
  <r>
    <x v="821"/>
    <n v="37.409999999999997"/>
    <n v="7.21"/>
    <s v="No"/>
    <x v="0"/>
    <x v="0"/>
    <x v="1"/>
    <x v="1"/>
    <x v="0"/>
    <x v="0"/>
  </r>
  <r>
    <x v="822"/>
    <n v="52.54"/>
    <n v="5.12"/>
    <s v="No"/>
    <x v="0"/>
    <x v="1"/>
    <x v="3"/>
    <x v="1"/>
    <x v="0"/>
    <x v="2"/>
  </r>
  <r>
    <x v="823"/>
    <n v="17.29"/>
    <n v="4.62"/>
    <s v="No"/>
    <x v="1"/>
    <x v="0"/>
    <x v="3"/>
    <x v="0"/>
    <x v="3"/>
    <x v="2"/>
  </r>
  <r>
    <x v="824"/>
    <n v="31.74"/>
    <n v="7.68"/>
    <s v="Yes"/>
    <x v="0"/>
    <x v="0"/>
    <x v="0"/>
    <x v="1"/>
    <x v="0"/>
    <x v="0"/>
  </r>
  <r>
    <x v="825"/>
    <n v="26.504999999999999"/>
    <n v="6.79"/>
    <s v="Yes"/>
    <x v="0"/>
    <x v="1"/>
    <x v="3"/>
    <x v="1"/>
    <x v="1"/>
    <x v="0"/>
  </r>
  <r>
    <x v="826"/>
    <n v="36.479999999999997"/>
    <n v="11.09"/>
    <s v="No"/>
    <x v="0"/>
    <x v="0"/>
    <x v="0"/>
    <x v="1"/>
    <x v="0"/>
    <x v="0"/>
  </r>
  <r>
    <x v="827"/>
    <n v="39.159999999999997"/>
    <n v="5.24"/>
    <s v="Yes"/>
    <x v="0"/>
    <x v="1"/>
    <x v="3"/>
    <x v="1"/>
    <x v="0"/>
    <x v="2"/>
  </r>
  <r>
    <x v="828"/>
    <n v="28.22"/>
    <n v="7.51"/>
    <s v="Yes"/>
    <x v="0"/>
    <x v="1"/>
    <x v="3"/>
    <x v="1"/>
    <x v="1"/>
    <x v="0"/>
  </r>
  <r>
    <x v="829"/>
    <n v="35"/>
    <n v="4.13"/>
    <s v="No"/>
    <x v="0"/>
    <x v="0"/>
    <x v="1"/>
    <x v="1"/>
    <x v="0"/>
    <x v="2"/>
  </r>
  <r>
    <x v="830"/>
    <n v="36.24"/>
    <n v="8.3800000000000008"/>
    <s v="Yes"/>
    <x v="0"/>
    <x v="0"/>
    <x v="3"/>
    <x v="1"/>
    <x v="0"/>
    <x v="0"/>
  </r>
  <r>
    <x v="831"/>
    <n v="36.954999999999998"/>
    <n v="8.07"/>
    <s v="No"/>
    <x v="0"/>
    <x v="0"/>
    <x v="0"/>
    <x v="1"/>
    <x v="0"/>
    <x v="0"/>
  </r>
  <r>
    <x v="832"/>
    <n v="29.64"/>
    <n v="8.9499999999999993"/>
    <s v="No"/>
    <x v="0"/>
    <x v="0"/>
    <x v="0"/>
    <x v="1"/>
    <x v="1"/>
    <x v="0"/>
  </r>
  <r>
    <x v="833"/>
    <n v="42.74"/>
    <n v="6.31"/>
    <s v="Yes"/>
    <x v="0"/>
    <x v="0"/>
    <x v="3"/>
    <x v="1"/>
    <x v="0"/>
    <x v="1"/>
  </r>
  <r>
    <x v="834"/>
    <n v="36.130000000000003"/>
    <n v="7.19"/>
    <s v="Yes"/>
    <x v="0"/>
    <x v="0"/>
    <x v="1"/>
    <x v="1"/>
    <x v="0"/>
    <x v="0"/>
  </r>
  <r>
    <x v="835"/>
    <n v="31.55"/>
    <n v="6.11"/>
    <s v="Yes"/>
    <x v="0"/>
    <x v="0"/>
    <x v="3"/>
    <x v="1"/>
    <x v="0"/>
    <x v="1"/>
  </r>
  <r>
    <x v="836"/>
    <n v="52.75"/>
    <n v="6.02"/>
    <s v="No"/>
    <x v="0"/>
    <x v="0"/>
    <x v="3"/>
    <x v="1"/>
    <x v="0"/>
    <x v="1"/>
  </r>
  <r>
    <x v="837"/>
    <n v="36.67"/>
    <n v="11.86"/>
    <s v="No"/>
    <x v="0"/>
    <x v="0"/>
    <x v="0"/>
    <x v="1"/>
    <x v="0"/>
    <x v="0"/>
  </r>
  <r>
    <x v="838"/>
    <n v="38.06"/>
    <n v="8.25"/>
    <s v="No"/>
    <x v="0"/>
    <x v="0"/>
    <x v="0"/>
    <x v="1"/>
    <x v="0"/>
    <x v="0"/>
  </r>
  <r>
    <x v="839"/>
    <n v="38"/>
    <n v="8.1300000000000008"/>
    <s v="No"/>
    <x v="0"/>
    <x v="0"/>
    <x v="0"/>
    <x v="1"/>
    <x v="0"/>
    <x v="0"/>
  </r>
  <r>
    <x v="840"/>
    <n v="35.1"/>
    <n v="10.1"/>
    <s v="No"/>
    <x v="0"/>
    <x v="0"/>
    <x v="0"/>
    <x v="1"/>
    <x v="0"/>
    <x v="0"/>
  </r>
  <r>
    <x v="841"/>
    <n v="33.82"/>
    <n v="5.89"/>
    <s v="Yes"/>
    <x v="0"/>
    <x v="0"/>
    <x v="1"/>
    <x v="1"/>
    <x v="0"/>
    <x v="1"/>
  </r>
  <r>
    <x v="842"/>
    <n v="37.43"/>
    <n v="4.97"/>
    <s v="No"/>
    <x v="0"/>
    <x v="0"/>
    <x v="1"/>
    <x v="1"/>
    <x v="0"/>
    <x v="2"/>
  </r>
  <r>
    <x v="843"/>
    <n v="30.5"/>
    <n v="9.9"/>
    <s v="No"/>
    <x v="0"/>
    <x v="0"/>
    <x v="0"/>
    <x v="1"/>
    <x v="0"/>
    <x v="0"/>
  </r>
  <r>
    <x v="844"/>
    <n v="24.53"/>
    <n v="9.0500000000000007"/>
    <s v="No"/>
    <x v="0"/>
    <x v="0"/>
    <x v="0"/>
    <x v="1"/>
    <x v="2"/>
    <x v="0"/>
  </r>
  <r>
    <x v="845"/>
    <n v="25.74"/>
    <n v="10.93"/>
    <s v="No"/>
    <x v="0"/>
    <x v="0"/>
    <x v="0"/>
    <x v="1"/>
    <x v="1"/>
    <x v="0"/>
  </r>
  <r>
    <x v="846"/>
    <n v="34.08"/>
    <n v="7.58"/>
    <s v="Yes"/>
    <x v="0"/>
    <x v="0"/>
    <x v="1"/>
    <x v="1"/>
    <x v="0"/>
    <x v="0"/>
  </r>
  <r>
    <x v="847"/>
    <n v="31.35"/>
    <n v="11"/>
    <s v="Yes"/>
    <x v="0"/>
    <x v="1"/>
    <x v="3"/>
    <x v="1"/>
    <x v="0"/>
    <x v="0"/>
  </r>
  <r>
    <x v="848"/>
    <n v="26.79"/>
    <n v="5.0599999999999996"/>
    <s v="No"/>
    <x v="0"/>
    <x v="0"/>
    <x v="3"/>
    <x v="1"/>
    <x v="1"/>
    <x v="2"/>
  </r>
  <r>
    <x v="849"/>
    <n v="42.78"/>
    <n v="6.11"/>
    <s v="Yes"/>
    <x v="0"/>
    <x v="0"/>
    <x v="3"/>
    <x v="1"/>
    <x v="0"/>
    <x v="1"/>
  </r>
  <r>
    <x v="850"/>
    <n v="46.75"/>
    <n v="6.66"/>
    <s v="Yes"/>
    <x v="0"/>
    <x v="0"/>
    <x v="1"/>
    <x v="1"/>
    <x v="0"/>
    <x v="0"/>
  </r>
  <r>
    <x v="851"/>
    <n v="32.15"/>
    <n v="4.0199999999999996"/>
    <s v="Yes"/>
    <x v="0"/>
    <x v="1"/>
    <x v="3"/>
    <x v="1"/>
    <x v="0"/>
    <x v="2"/>
  </r>
  <r>
    <x v="852"/>
    <n v="43.4"/>
    <n v="8.81"/>
    <s v="Yes"/>
    <x v="0"/>
    <x v="0"/>
    <x v="1"/>
    <x v="1"/>
    <x v="0"/>
    <x v="0"/>
  </r>
  <r>
    <x v="853"/>
    <n v="31.57"/>
    <n v="7.92"/>
    <s v="Yes"/>
    <x v="0"/>
    <x v="0"/>
    <x v="1"/>
    <x v="1"/>
    <x v="0"/>
    <x v="0"/>
  </r>
  <r>
    <x v="854"/>
    <n v="24.32"/>
    <n v="7.48"/>
    <s v="No"/>
    <x v="0"/>
    <x v="0"/>
    <x v="0"/>
    <x v="1"/>
    <x v="2"/>
    <x v="0"/>
  </r>
  <r>
    <x v="855"/>
    <n v="31.07"/>
    <n v="4.62"/>
    <s v="Yes"/>
    <x v="0"/>
    <x v="0"/>
    <x v="1"/>
    <x v="1"/>
    <x v="0"/>
    <x v="2"/>
  </r>
  <r>
    <x v="856"/>
    <n v="35.814999999999998"/>
    <n v="8.4700000000000006"/>
    <s v="No"/>
    <x v="0"/>
    <x v="0"/>
    <x v="0"/>
    <x v="1"/>
    <x v="0"/>
    <x v="0"/>
  </r>
  <r>
    <x v="857"/>
    <n v="40.81"/>
    <n v="10.58"/>
    <s v="Yes"/>
    <x v="0"/>
    <x v="0"/>
    <x v="0"/>
    <x v="1"/>
    <x v="0"/>
    <x v="0"/>
  </r>
  <r>
    <x v="858"/>
    <n v="24.605"/>
    <n v="7.48"/>
    <s v="No"/>
    <x v="0"/>
    <x v="0"/>
    <x v="0"/>
    <x v="1"/>
    <x v="2"/>
    <x v="0"/>
  </r>
  <r>
    <x v="859"/>
    <n v="21.47"/>
    <n v="7.82"/>
    <s v="No"/>
    <x v="0"/>
    <x v="0"/>
    <x v="0"/>
    <x v="1"/>
    <x v="2"/>
    <x v="0"/>
  </r>
  <r>
    <x v="860"/>
    <n v="52.89"/>
    <n v="4.96"/>
    <s v="Yes"/>
    <x v="0"/>
    <x v="0"/>
    <x v="3"/>
    <x v="1"/>
    <x v="0"/>
    <x v="2"/>
  </r>
  <r>
    <x v="861"/>
    <n v="32.965000000000003"/>
    <n v="6.15"/>
    <s v="Yes"/>
    <x v="0"/>
    <x v="0"/>
    <x v="3"/>
    <x v="1"/>
    <x v="0"/>
    <x v="1"/>
  </r>
  <r>
    <x v="862"/>
    <n v="36.799999999999997"/>
    <n v="4.62"/>
    <s v="No"/>
    <x v="0"/>
    <x v="1"/>
    <x v="3"/>
    <x v="1"/>
    <x v="0"/>
    <x v="2"/>
  </r>
  <r>
    <x v="863"/>
    <n v="34.299999999999997"/>
    <n v="4.87"/>
    <s v="No"/>
    <x v="0"/>
    <x v="0"/>
    <x v="1"/>
    <x v="1"/>
    <x v="0"/>
    <x v="2"/>
  </r>
  <r>
    <x v="864"/>
    <n v="35.244999999999997"/>
    <n v="4.63"/>
    <s v="No"/>
    <x v="0"/>
    <x v="0"/>
    <x v="0"/>
    <x v="1"/>
    <x v="0"/>
    <x v="2"/>
  </r>
  <r>
    <x v="865"/>
    <n v="26.23"/>
    <n v="11.93"/>
    <s v="No"/>
    <x v="0"/>
    <x v="0"/>
    <x v="0"/>
    <x v="1"/>
    <x v="1"/>
    <x v="0"/>
  </r>
  <r>
    <x v="866"/>
    <n v="36.1"/>
    <n v="5.65"/>
    <s v="Yes"/>
    <x v="0"/>
    <x v="0"/>
    <x v="1"/>
    <x v="1"/>
    <x v="0"/>
    <x v="2"/>
  </r>
  <r>
    <x v="867"/>
    <n v="37.1"/>
    <n v="11.21"/>
    <s v="Yes"/>
    <x v="0"/>
    <x v="1"/>
    <x v="3"/>
    <x v="1"/>
    <x v="0"/>
    <x v="0"/>
  </r>
  <r>
    <x v="868"/>
    <n v="27.5"/>
    <n v="10.62"/>
    <s v="Yes"/>
    <x v="0"/>
    <x v="1"/>
    <x v="3"/>
    <x v="1"/>
    <x v="1"/>
    <x v="0"/>
  </r>
  <r>
    <x v="869"/>
    <n v="24.7"/>
    <n v="10.7"/>
    <s v="Yes"/>
    <x v="0"/>
    <x v="1"/>
    <x v="3"/>
    <x v="1"/>
    <x v="2"/>
    <x v="0"/>
  </r>
  <r>
    <x v="870"/>
    <n v="26.78"/>
    <n v="10.02"/>
    <s v="Yes"/>
    <x v="0"/>
    <x v="1"/>
    <x v="3"/>
    <x v="1"/>
    <x v="1"/>
    <x v="0"/>
  </r>
  <r>
    <x v="871"/>
    <n v="45.8"/>
    <n v="4.8499999999999996"/>
    <s v="No"/>
    <x v="0"/>
    <x v="0"/>
    <x v="0"/>
    <x v="1"/>
    <x v="0"/>
    <x v="2"/>
  </r>
  <r>
    <x v="872"/>
    <n v="29"/>
    <n v="4.3899999999999997"/>
    <s v="Yes"/>
    <x v="0"/>
    <x v="0"/>
    <x v="1"/>
    <x v="1"/>
    <x v="1"/>
    <x v="2"/>
  </r>
  <r>
    <x v="873"/>
    <n v="33.534999999999997"/>
    <n v="8.24"/>
    <s v="Yes"/>
    <x v="0"/>
    <x v="0"/>
    <x v="0"/>
    <x v="1"/>
    <x v="0"/>
    <x v="0"/>
  </r>
  <r>
    <x v="874"/>
    <n v="32.774999999999999"/>
    <n v="9.77"/>
    <s v="Yes"/>
    <x v="0"/>
    <x v="0"/>
    <x v="0"/>
    <x v="1"/>
    <x v="0"/>
    <x v="0"/>
  </r>
  <r>
    <x v="875"/>
    <n v="37.51"/>
    <n v="5.5"/>
    <s v="Yes"/>
    <x v="0"/>
    <x v="0"/>
    <x v="1"/>
    <x v="1"/>
    <x v="0"/>
    <x v="2"/>
  </r>
  <r>
    <x v="876"/>
    <n v="39.86"/>
    <n v="11.84"/>
    <s v="Yes"/>
    <x v="0"/>
    <x v="0"/>
    <x v="3"/>
    <x v="1"/>
    <x v="0"/>
    <x v="0"/>
  </r>
  <r>
    <x v="877"/>
    <n v="42.13"/>
    <n v="4.66"/>
    <s v="No"/>
    <x v="0"/>
    <x v="0"/>
    <x v="0"/>
    <x v="1"/>
    <x v="0"/>
    <x v="2"/>
  </r>
  <r>
    <x v="878"/>
    <n v="35.99"/>
    <n v="11.11"/>
    <s v="No"/>
    <x v="0"/>
    <x v="0"/>
    <x v="0"/>
    <x v="1"/>
    <x v="0"/>
    <x v="0"/>
  </r>
  <r>
    <x v="879"/>
    <n v="35.200000000000003"/>
    <n v="7.72"/>
    <s v="Yes"/>
    <x v="0"/>
    <x v="1"/>
    <x v="3"/>
    <x v="1"/>
    <x v="0"/>
    <x v="0"/>
  </r>
  <r>
    <x v="880"/>
    <n v="29.91"/>
    <n v="5.55"/>
    <s v="Yes"/>
    <x v="0"/>
    <x v="0"/>
    <x v="1"/>
    <x v="1"/>
    <x v="1"/>
    <x v="2"/>
  </r>
  <r>
    <x v="881"/>
    <n v="36.479999999999997"/>
    <n v="5.05"/>
    <s v="Yes"/>
    <x v="0"/>
    <x v="0"/>
    <x v="3"/>
    <x v="1"/>
    <x v="0"/>
    <x v="2"/>
  </r>
  <r>
    <x v="882"/>
    <n v="27.5"/>
    <n v="8.69"/>
    <s v="Yes"/>
    <x v="0"/>
    <x v="1"/>
    <x v="3"/>
    <x v="1"/>
    <x v="1"/>
    <x v="0"/>
  </r>
  <r>
    <x v="883"/>
    <n v="33.44"/>
    <n v="5.9"/>
    <s v="Yes"/>
    <x v="0"/>
    <x v="0"/>
    <x v="3"/>
    <x v="1"/>
    <x v="0"/>
    <x v="1"/>
  </r>
  <r>
    <x v="884"/>
    <n v="28.215"/>
    <n v="6.29"/>
    <s v="Yes"/>
    <x v="0"/>
    <x v="0"/>
    <x v="3"/>
    <x v="1"/>
    <x v="1"/>
    <x v="1"/>
  </r>
  <r>
    <x v="885"/>
    <n v="27.17"/>
    <n v="5.84"/>
    <s v="Yes"/>
    <x v="0"/>
    <x v="0"/>
    <x v="3"/>
    <x v="1"/>
    <x v="1"/>
    <x v="1"/>
  </r>
  <r>
    <x v="886"/>
    <n v="35.380000000000003"/>
    <n v="6.12"/>
    <s v="No"/>
    <x v="0"/>
    <x v="0"/>
    <x v="0"/>
    <x v="1"/>
    <x v="0"/>
    <x v="1"/>
  </r>
  <r>
    <x v="887"/>
    <n v="43.48"/>
    <n v="6.24"/>
    <s v="No"/>
    <x v="0"/>
    <x v="0"/>
    <x v="0"/>
    <x v="1"/>
    <x v="0"/>
    <x v="1"/>
  </r>
  <r>
    <x v="888"/>
    <n v="41.73"/>
    <n v="6.25"/>
    <s v="No"/>
    <x v="0"/>
    <x v="0"/>
    <x v="3"/>
    <x v="1"/>
    <x v="0"/>
    <x v="1"/>
  </r>
  <r>
    <x v="889"/>
    <n v="28.9"/>
    <n v="11.96"/>
    <s v="No"/>
    <x v="0"/>
    <x v="0"/>
    <x v="0"/>
    <x v="1"/>
    <x v="1"/>
    <x v="0"/>
  </r>
  <r>
    <x v="890"/>
    <n v="25.74"/>
    <n v="7.69"/>
    <s v="No"/>
    <x v="0"/>
    <x v="0"/>
    <x v="0"/>
    <x v="1"/>
    <x v="1"/>
    <x v="0"/>
  </r>
  <r>
    <x v="891"/>
    <n v="36.06"/>
    <n v="8.83"/>
    <s v="No"/>
    <x v="0"/>
    <x v="0"/>
    <x v="0"/>
    <x v="1"/>
    <x v="0"/>
    <x v="0"/>
  </r>
  <r>
    <x v="892"/>
    <n v="43.28"/>
    <n v="4.41"/>
    <s v="No"/>
    <x v="0"/>
    <x v="0"/>
    <x v="0"/>
    <x v="1"/>
    <x v="0"/>
    <x v="2"/>
  </r>
  <r>
    <x v="893"/>
    <n v="28.785"/>
    <n v="9.1"/>
    <s v="Yes"/>
    <x v="0"/>
    <x v="1"/>
    <x v="3"/>
    <x v="1"/>
    <x v="1"/>
    <x v="0"/>
  </r>
  <r>
    <x v="894"/>
    <n v="25.46"/>
    <n v="11.52"/>
    <s v="Yes"/>
    <x v="0"/>
    <x v="1"/>
    <x v="3"/>
    <x v="1"/>
    <x v="1"/>
    <x v="0"/>
  </r>
  <r>
    <x v="895"/>
    <n v="30.8"/>
    <n v="10.95"/>
    <s v="No"/>
    <x v="0"/>
    <x v="0"/>
    <x v="0"/>
    <x v="1"/>
    <x v="0"/>
    <x v="0"/>
  </r>
  <r>
    <x v="896"/>
    <n v="28.88"/>
    <n v="11.5"/>
    <s v="No"/>
    <x v="0"/>
    <x v="0"/>
    <x v="0"/>
    <x v="1"/>
    <x v="1"/>
    <x v="0"/>
  </r>
  <r>
    <x v="897"/>
    <n v="23"/>
    <n v="9.8800000000000008"/>
    <s v="No"/>
    <x v="0"/>
    <x v="0"/>
    <x v="0"/>
    <x v="1"/>
    <x v="2"/>
    <x v="0"/>
  </r>
  <r>
    <x v="898"/>
    <n v="38.25"/>
    <n v="6.2"/>
    <s v="No"/>
    <x v="0"/>
    <x v="0"/>
    <x v="3"/>
    <x v="1"/>
    <x v="0"/>
    <x v="1"/>
  </r>
  <r>
    <x v="899"/>
    <n v="39.25"/>
    <n v="8.41"/>
    <s v="Yes"/>
    <x v="0"/>
    <x v="0"/>
    <x v="3"/>
    <x v="1"/>
    <x v="0"/>
    <x v="0"/>
  </r>
  <r>
    <x v="900"/>
    <n v="26.6"/>
    <n v="5.07"/>
    <s v="Yes"/>
    <x v="0"/>
    <x v="0"/>
    <x v="1"/>
    <x v="1"/>
    <x v="1"/>
    <x v="2"/>
  </r>
  <r>
    <x v="901"/>
    <n v="35.700000000000003"/>
    <n v="4.0599999999999996"/>
    <s v="No"/>
    <x v="0"/>
    <x v="1"/>
    <x v="3"/>
    <x v="1"/>
    <x v="0"/>
    <x v="2"/>
  </r>
  <r>
    <x v="902"/>
    <n v="20.100000000000001"/>
    <n v="10.52"/>
    <s v="No"/>
    <x v="0"/>
    <x v="0"/>
    <x v="0"/>
    <x v="1"/>
    <x v="2"/>
    <x v="0"/>
  </r>
  <r>
    <x v="903"/>
    <n v="22.23"/>
    <n v="9.65"/>
    <s v="No"/>
    <x v="0"/>
    <x v="0"/>
    <x v="0"/>
    <x v="1"/>
    <x v="2"/>
    <x v="0"/>
  </r>
  <r>
    <x v="904"/>
    <n v="36.47"/>
    <n v="6.21"/>
    <s v="No"/>
    <x v="0"/>
    <x v="0"/>
    <x v="0"/>
    <x v="1"/>
    <x v="0"/>
    <x v="1"/>
  </r>
  <r>
    <x v="905"/>
    <n v="49.64"/>
    <n v="4.76"/>
    <s v="No"/>
    <x v="0"/>
    <x v="1"/>
    <x v="3"/>
    <x v="1"/>
    <x v="0"/>
    <x v="2"/>
  </r>
  <r>
    <x v="906"/>
    <n v="36.799999999999997"/>
    <n v="5.73"/>
    <s v="Yes"/>
    <x v="0"/>
    <x v="1"/>
    <x v="3"/>
    <x v="1"/>
    <x v="0"/>
    <x v="1"/>
  </r>
  <r>
    <x v="907"/>
    <n v="33.880000000000003"/>
    <n v="10.78"/>
    <s v="Yes"/>
    <x v="0"/>
    <x v="0"/>
    <x v="0"/>
    <x v="1"/>
    <x v="0"/>
    <x v="0"/>
  </r>
  <r>
    <x v="908"/>
    <n v="32.01"/>
    <n v="5.08"/>
    <s v="Yes"/>
    <x v="0"/>
    <x v="0"/>
    <x v="3"/>
    <x v="1"/>
    <x v="0"/>
    <x v="2"/>
  </r>
  <r>
    <x v="909"/>
    <n v="33.630000000000003"/>
    <n v="11.39"/>
    <s v="No"/>
    <x v="0"/>
    <x v="0"/>
    <x v="0"/>
    <x v="1"/>
    <x v="0"/>
    <x v="0"/>
  </r>
  <r>
    <x v="910"/>
    <n v="34.865000000000002"/>
    <n v="5.35"/>
    <s v="Yes"/>
    <x v="0"/>
    <x v="0"/>
    <x v="3"/>
    <x v="1"/>
    <x v="0"/>
    <x v="2"/>
  </r>
  <r>
    <x v="911"/>
    <n v="43.11"/>
    <n v="5.6"/>
    <s v="No"/>
    <x v="0"/>
    <x v="0"/>
    <x v="0"/>
    <x v="1"/>
    <x v="0"/>
    <x v="2"/>
  </r>
  <r>
    <x v="912"/>
    <n v="30.305"/>
    <n v="4.2699999999999996"/>
    <s v="Yes"/>
    <x v="0"/>
    <x v="0"/>
    <x v="3"/>
    <x v="1"/>
    <x v="0"/>
    <x v="2"/>
  </r>
  <r>
    <x v="913"/>
    <n v="25.175000000000001"/>
    <n v="5.57"/>
    <s v="Yes"/>
    <x v="0"/>
    <x v="0"/>
    <x v="3"/>
    <x v="1"/>
    <x v="1"/>
    <x v="2"/>
  </r>
  <r>
    <x v="914"/>
    <n v="26.8"/>
    <n v="5.68"/>
    <s v="Yes"/>
    <x v="0"/>
    <x v="0"/>
    <x v="3"/>
    <x v="1"/>
    <x v="1"/>
    <x v="2"/>
  </r>
  <r>
    <x v="915"/>
    <n v="21.78"/>
    <n v="5.3"/>
    <s v="No"/>
    <x v="1"/>
    <x v="0"/>
    <x v="3"/>
    <x v="1"/>
    <x v="2"/>
    <x v="2"/>
  </r>
  <r>
    <x v="916"/>
    <n v="30.14"/>
    <n v="9.4499999999999993"/>
    <s v="Yes"/>
    <x v="0"/>
    <x v="0"/>
    <x v="0"/>
    <x v="1"/>
    <x v="0"/>
    <x v="0"/>
  </r>
  <r>
    <x v="917"/>
    <n v="29.7"/>
    <n v="6.79"/>
    <s v="Yes"/>
    <x v="0"/>
    <x v="0"/>
    <x v="0"/>
    <x v="1"/>
    <x v="1"/>
    <x v="0"/>
  </r>
  <r>
    <x v="918"/>
    <n v="32.395000000000003"/>
    <n v="11.1"/>
    <s v="Yes"/>
    <x v="0"/>
    <x v="0"/>
    <x v="0"/>
    <x v="1"/>
    <x v="0"/>
    <x v="0"/>
  </r>
  <r>
    <x v="919"/>
    <n v="36.64"/>
    <n v="7.26"/>
    <s v="No"/>
    <x v="0"/>
    <x v="0"/>
    <x v="0"/>
    <x v="1"/>
    <x v="0"/>
    <x v="0"/>
  </r>
  <r>
    <x v="920"/>
    <n v="39.049999999999997"/>
    <n v="5.27"/>
    <s v="Yes"/>
    <x v="0"/>
    <x v="0"/>
    <x v="3"/>
    <x v="1"/>
    <x v="0"/>
    <x v="2"/>
  </r>
  <r>
    <x v="921"/>
    <n v="33.1"/>
    <n v="5.46"/>
    <s v="Yes"/>
    <x v="0"/>
    <x v="0"/>
    <x v="3"/>
    <x v="1"/>
    <x v="0"/>
    <x v="2"/>
  </r>
  <r>
    <x v="922"/>
    <n v="31.824999999999999"/>
    <n v="8.1300000000000008"/>
    <s v="No"/>
    <x v="0"/>
    <x v="0"/>
    <x v="0"/>
    <x v="1"/>
    <x v="0"/>
    <x v="0"/>
  </r>
  <r>
    <x v="923"/>
    <n v="29"/>
    <n v="4.25"/>
    <s v="Yes"/>
    <x v="0"/>
    <x v="0"/>
    <x v="3"/>
    <x v="1"/>
    <x v="1"/>
    <x v="2"/>
  </r>
  <r>
    <x v="924"/>
    <n v="30.495000000000001"/>
    <n v="8.68"/>
    <s v="No"/>
    <x v="0"/>
    <x v="0"/>
    <x v="0"/>
    <x v="1"/>
    <x v="0"/>
    <x v="0"/>
  </r>
  <r>
    <x v="925"/>
    <n v="25.2"/>
    <n v="6.25"/>
    <s v="Yes"/>
    <x v="0"/>
    <x v="0"/>
    <x v="3"/>
    <x v="1"/>
    <x v="1"/>
    <x v="1"/>
  </r>
  <r>
    <x v="926"/>
    <n v="22.77"/>
    <n v="4.47"/>
    <s v="Yes"/>
    <x v="0"/>
    <x v="0"/>
    <x v="3"/>
    <x v="1"/>
    <x v="2"/>
    <x v="2"/>
  </r>
  <r>
    <x v="927"/>
    <n v="23.18"/>
    <n v="8.31"/>
    <s v="No"/>
    <x v="0"/>
    <x v="0"/>
    <x v="0"/>
    <x v="1"/>
    <x v="2"/>
    <x v="0"/>
  </r>
  <r>
    <x v="928"/>
    <n v="35.409999999999997"/>
    <n v="5.68"/>
    <s v="No"/>
    <x v="0"/>
    <x v="0"/>
    <x v="0"/>
    <x v="1"/>
    <x v="0"/>
    <x v="2"/>
  </r>
  <r>
    <x v="929"/>
    <n v="32.11"/>
    <n v="4.75"/>
    <s v="Yes"/>
    <x v="0"/>
    <x v="0"/>
    <x v="1"/>
    <x v="1"/>
    <x v="0"/>
    <x v="2"/>
  </r>
  <r>
    <x v="930"/>
    <n v="34.479999999999997"/>
    <n v="6.31"/>
    <s v="No"/>
    <x v="0"/>
    <x v="1"/>
    <x v="3"/>
    <x v="1"/>
    <x v="0"/>
    <x v="1"/>
  </r>
  <r>
    <x v="931"/>
    <n v="34.39"/>
    <n v="6.28"/>
    <s v="Yes"/>
    <x v="0"/>
    <x v="0"/>
    <x v="3"/>
    <x v="1"/>
    <x v="0"/>
    <x v="1"/>
  </r>
  <r>
    <x v="932"/>
    <n v="26.4"/>
    <n v="9.2899999999999991"/>
    <s v="Yes"/>
    <x v="0"/>
    <x v="1"/>
    <x v="3"/>
    <x v="1"/>
    <x v="1"/>
    <x v="0"/>
  </r>
  <r>
    <x v="933"/>
    <n v="28.1"/>
    <n v="5.79"/>
    <s v="Yes"/>
    <x v="0"/>
    <x v="1"/>
    <x v="3"/>
    <x v="1"/>
    <x v="1"/>
    <x v="1"/>
  </r>
  <r>
    <x v="934"/>
    <n v="27"/>
    <n v="4.54"/>
    <s v="Yes"/>
    <x v="0"/>
    <x v="0"/>
    <x v="3"/>
    <x v="1"/>
    <x v="1"/>
    <x v="2"/>
  </r>
  <r>
    <x v="935"/>
    <n v="28.594999999999999"/>
    <n v="4.68"/>
    <s v="Yes"/>
    <x v="0"/>
    <x v="0"/>
    <x v="3"/>
    <x v="1"/>
    <x v="1"/>
    <x v="2"/>
  </r>
  <r>
    <x v="936"/>
    <n v="36.799999999999997"/>
    <n v="5.88"/>
    <s v="No"/>
    <x v="0"/>
    <x v="0"/>
    <x v="3"/>
    <x v="1"/>
    <x v="0"/>
    <x v="1"/>
  </r>
  <r>
    <x v="937"/>
    <n v="23.75"/>
    <n v="5.42"/>
    <s v="Yes"/>
    <x v="0"/>
    <x v="1"/>
    <x v="3"/>
    <x v="1"/>
    <x v="2"/>
    <x v="2"/>
  </r>
  <r>
    <x v="938"/>
    <n v="35.619999999999997"/>
    <n v="4.16"/>
    <s v="No"/>
    <x v="0"/>
    <x v="0"/>
    <x v="0"/>
    <x v="1"/>
    <x v="0"/>
    <x v="2"/>
  </r>
  <r>
    <x v="939"/>
    <n v="30.69"/>
    <n v="7.05"/>
    <s v="Yes"/>
    <x v="0"/>
    <x v="0"/>
    <x v="1"/>
    <x v="1"/>
    <x v="0"/>
    <x v="0"/>
  </r>
  <r>
    <x v="940"/>
    <n v="35.799999999999997"/>
    <n v="5.63"/>
    <s v="Yes"/>
    <x v="0"/>
    <x v="0"/>
    <x v="1"/>
    <x v="1"/>
    <x v="0"/>
    <x v="2"/>
  </r>
  <r>
    <x v="941"/>
    <n v="28.785"/>
    <n v="4.24"/>
    <s v="Yes"/>
    <x v="0"/>
    <x v="0"/>
    <x v="1"/>
    <x v="1"/>
    <x v="1"/>
    <x v="2"/>
  </r>
  <r>
    <x v="942"/>
    <n v="28.594999999999999"/>
    <n v="4.96"/>
    <s v="Yes"/>
    <x v="0"/>
    <x v="0"/>
    <x v="1"/>
    <x v="1"/>
    <x v="1"/>
    <x v="2"/>
  </r>
  <r>
    <x v="943"/>
    <n v="48.75"/>
    <n v="4.34"/>
    <s v="No"/>
    <x v="0"/>
    <x v="0"/>
    <x v="0"/>
    <x v="1"/>
    <x v="0"/>
    <x v="2"/>
  </r>
  <r>
    <x v="944"/>
    <n v="28.31"/>
    <n v="5.43"/>
    <s v="Yes"/>
    <x v="0"/>
    <x v="0"/>
    <x v="1"/>
    <x v="1"/>
    <x v="1"/>
    <x v="2"/>
  </r>
  <r>
    <x v="945"/>
    <n v="38.39"/>
    <n v="8.33"/>
    <s v="Yes"/>
    <x v="0"/>
    <x v="0"/>
    <x v="3"/>
    <x v="1"/>
    <x v="0"/>
    <x v="0"/>
  </r>
  <r>
    <x v="946"/>
    <n v="25.87"/>
    <n v="5.63"/>
    <s v="Yes"/>
    <x v="0"/>
    <x v="0"/>
    <x v="3"/>
    <x v="1"/>
    <x v="1"/>
    <x v="2"/>
  </r>
  <r>
    <x v="947"/>
    <n v="43.7"/>
    <n v="7.23"/>
    <s v="No"/>
    <x v="0"/>
    <x v="0"/>
    <x v="0"/>
    <x v="1"/>
    <x v="0"/>
    <x v="0"/>
  </r>
  <r>
    <x v="948"/>
    <n v="40.945"/>
    <n v="10.57"/>
    <s v="No"/>
    <x v="0"/>
    <x v="0"/>
    <x v="0"/>
    <x v="1"/>
    <x v="0"/>
    <x v="0"/>
  </r>
  <r>
    <x v="949"/>
    <n v="27.94"/>
    <n v="7.92"/>
    <s v="No"/>
    <x v="0"/>
    <x v="0"/>
    <x v="0"/>
    <x v="1"/>
    <x v="1"/>
    <x v="0"/>
  </r>
  <r>
    <x v="950"/>
    <n v="31.9"/>
    <n v="10.119999999999999"/>
    <s v="No"/>
    <x v="0"/>
    <x v="0"/>
    <x v="1"/>
    <x v="1"/>
    <x v="0"/>
    <x v="0"/>
  </r>
  <r>
    <x v="951"/>
    <n v="31.64"/>
    <n v="7.91"/>
    <s v="No"/>
    <x v="0"/>
    <x v="0"/>
    <x v="0"/>
    <x v="1"/>
    <x v="0"/>
    <x v="0"/>
  </r>
  <r>
    <x v="952"/>
    <n v="46.7"/>
    <n v="10.9"/>
    <s v="No"/>
    <x v="0"/>
    <x v="0"/>
    <x v="0"/>
    <x v="1"/>
    <x v="0"/>
    <x v="0"/>
  </r>
  <r>
    <x v="953"/>
    <n v="18.335000000000001"/>
    <n v="11.83"/>
    <s v="No"/>
    <x v="0"/>
    <x v="0"/>
    <x v="0"/>
    <x v="1"/>
    <x v="3"/>
    <x v="0"/>
  </r>
  <r>
    <x v="954"/>
    <n v="31.24"/>
    <n v="7.42"/>
    <s v="Yes"/>
    <x v="0"/>
    <x v="0"/>
    <x v="1"/>
    <x v="1"/>
    <x v="0"/>
    <x v="0"/>
  </r>
  <r>
    <x v="955"/>
    <n v="39.22"/>
    <n v="5.62"/>
    <s v="Yes"/>
    <x v="0"/>
    <x v="0"/>
    <x v="3"/>
    <x v="1"/>
    <x v="0"/>
    <x v="2"/>
  </r>
  <r>
    <x v="956"/>
    <n v="24.414999999999999"/>
    <n v="7.16"/>
    <s v="No"/>
    <x v="0"/>
    <x v="0"/>
    <x v="0"/>
    <x v="1"/>
    <x v="2"/>
    <x v="0"/>
  </r>
  <r>
    <x v="957"/>
    <n v="32.299999999999997"/>
    <n v="9.89"/>
    <s v="No"/>
    <x v="0"/>
    <x v="0"/>
    <x v="0"/>
    <x v="1"/>
    <x v="0"/>
    <x v="0"/>
  </r>
  <r>
    <x v="958"/>
    <n v="39.94"/>
    <n v="5.14"/>
    <s v="No"/>
    <x v="0"/>
    <x v="0"/>
    <x v="0"/>
    <x v="1"/>
    <x v="0"/>
    <x v="2"/>
  </r>
  <r>
    <x v="959"/>
    <n v="30"/>
    <n v="5.61"/>
    <s v="Yes"/>
    <x v="0"/>
    <x v="1"/>
    <x v="3"/>
    <x v="1"/>
    <x v="0"/>
    <x v="2"/>
  </r>
  <r>
    <x v="960"/>
    <n v="35.340000000000003"/>
    <n v="5.51"/>
    <s v="Yes"/>
    <x v="0"/>
    <x v="1"/>
    <x v="3"/>
    <x v="1"/>
    <x v="0"/>
    <x v="2"/>
  </r>
  <r>
    <x v="961"/>
    <n v="32.204999999999998"/>
    <n v="8.3800000000000008"/>
    <s v="Yes"/>
    <x v="0"/>
    <x v="0"/>
    <x v="1"/>
    <x v="1"/>
    <x v="0"/>
    <x v="0"/>
  </r>
  <r>
    <x v="962"/>
    <n v="33.880000000000003"/>
    <n v="4.68"/>
    <s v="No"/>
    <x v="1"/>
    <x v="0"/>
    <x v="3"/>
    <x v="1"/>
    <x v="0"/>
    <x v="2"/>
  </r>
  <r>
    <x v="963"/>
    <n v="26.63"/>
    <n v="4.3600000000000003"/>
    <s v="Yes"/>
    <x v="0"/>
    <x v="0"/>
    <x v="1"/>
    <x v="1"/>
    <x v="1"/>
    <x v="2"/>
  </r>
  <r>
    <x v="964"/>
    <n v="28.7"/>
    <n v="7.74"/>
    <s v="No"/>
    <x v="0"/>
    <x v="0"/>
    <x v="0"/>
    <x v="1"/>
    <x v="1"/>
    <x v="0"/>
  </r>
  <r>
    <x v="965"/>
    <n v="25.65"/>
    <n v="4.05"/>
    <s v="Yes"/>
    <x v="0"/>
    <x v="0"/>
    <x v="1"/>
    <x v="1"/>
    <x v="1"/>
    <x v="2"/>
  </r>
  <r>
    <x v="966"/>
    <n v="36.384999999999998"/>
    <n v="11.49"/>
    <s v="No"/>
    <x v="0"/>
    <x v="0"/>
    <x v="0"/>
    <x v="1"/>
    <x v="0"/>
    <x v="0"/>
  </r>
  <r>
    <x v="967"/>
    <n v="34.69"/>
    <n v="5.65"/>
    <s v="No"/>
    <x v="0"/>
    <x v="0"/>
    <x v="0"/>
    <x v="1"/>
    <x v="0"/>
    <x v="2"/>
  </r>
  <r>
    <x v="968"/>
    <n v="37.68"/>
    <n v="4.29"/>
    <s v="Yes"/>
    <x v="0"/>
    <x v="0"/>
    <x v="0"/>
    <x v="1"/>
    <x v="0"/>
    <x v="2"/>
  </r>
  <r>
    <x v="969"/>
    <n v="35.49"/>
    <n v="4.74"/>
    <s v="Yes"/>
    <x v="0"/>
    <x v="1"/>
    <x v="3"/>
    <x v="1"/>
    <x v="0"/>
    <x v="2"/>
  </r>
  <r>
    <x v="970"/>
    <n v="44.7"/>
    <n v="7.6"/>
    <s v="Yes"/>
    <x v="0"/>
    <x v="0"/>
    <x v="1"/>
    <x v="1"/>
    <x v="0"/>
    <x v="0"/>
  </r>
  <r>
    <x v="971"/>
    <n v="38.380000000000003"/>
    <n v="8.5"/>
    <s v="Yes"/>
    <x v="0"/>
    <x v="0"/>
    <x v="1"/>
    <x v="1"/>
    <x v="0"/>
    <x v="0"/>
  </r>
  <r>
    <x v="972"/>
    <n v="35.244999999999997"/>
    <n v="11.22"/>
    <s v="Yes"/>
    <x v="0"/>
    <x v="0"/>
    <x v="0"/>
    <x v="1"/>
    <x v="0"/>
    <x v="0"/>
  </r>
  <r>
    <x v="973"/>
    <n v="49.84"/>
    <n v="5.0999999999999996"/>
    <s v="Yes"/>
    <x v="0"/>
    <x v="1"/>
    <x v="3"/>
    <x v="1"/>
    <x v="0"/>
    <x v="2"/>
  </r>
  <r>
    <x v="974"/>
    <n v="49.06"/>
    <n v="5.43"/>
    <s v="Yes"/>
    <x v="0"/>
    <x v="0"/>
    <x v="3"/>
    <x v="1"/>
    <x v="0"/>
    <x v="2"/>
  </r>
  <r>
    <x v="975"/>
    <n v="30.88"/>
    <n v="5.82"/>
    <s v="No"/>
    <x v="0"/>
    <x v="0"/>
    <x v="1"/>
    <x v="1"/>
    <x v="0"/>
    <x v="1"/>
  </r>
  <r>
    <x v="976"/>
    <n v="33.35"/>
    <n v="6.05"/>
    <s v="No"/>
    <x v="0"/>
    <x v="1"/>
    <x v="3"/>
    <x v="1"/>
    <x v="0"/>
    <x v="1"/>
  </r>
  <r>
    <x v="977"/>
    <n v="38"/>
    <n v="6.38"/>
    <s v="Yes"/>
    <x v="0"/>
    <x v="0"/>
    <x v="3"/>
    <x v="1"/>
    <x v="0"/>
    <x v="1"/>
  </r>
  <r>
    <x v="978"/>
    <n v="36.08"/>
    <n v="5.73"/>
    <s v="Yes"/>
    <x v="0"/>
    <x v="0"/>
    <x v="3"/>
    <x v="1"/>
    <x v="0"/>
    <x v="1"/>
  </r>
  <r>
    <x v="979"/>
    <n v="35.700000000000003"/>
    <n v="5.47"/>
    <s v="Yes"/>
    <x v="0"/>
    <x v="0"/>
    <x v="3"/>
    <x v="1"/>
    <x v="0"/>
    <x v="2"/>
  </r>
  <r>
    <x v="980"/>
    <n v="34.01"/>
    <n v="11.3"/>
    <s v="No"/>
    <x v="0"/>
    <x v="0"/>
    <x v="0"/>
    <x v="1"/>
    <x v="0"/>
    <x v="0"/>
  </r>
  <r>
    <x v="981"/>
    <n v="31.54"/>
    <n v="6.72"/>
    <s v="No"/>
    <x v="0"/>
    <x v="0"/>
    <x v="0"/>
    <x v="1"/>
    <x v="0"/>
    <x v="0"/>
  </r>
  <r>
    <x v="982"/>
    <n v="23.3"/>
    <n v="5.36"/>
    <s v="Yes"/>
    <x v="0"/>
    <x v="0"/>
    <x v="3"/>
    <x v="1"/>
    <x v="2"/>
    <x v="2"/>
  </r>
  <r>
    <x v="983"/>
    <n v="27.75"/>
    <n v="9.8800000000000008"/>
    <s v="No"/>
    <x v="0"/>
    <x v="0"/>
    <x v="0"/>
    <x v="1"/>
    <x v="1"/>
    <x v="0"/>
  </r>
  <r>
    <x v="984"/>
    <n v="42.46"/>
    <n v="4.1100000000000003"/>
    <s v="No"/>
    <x v="0"/>
    <x v="0"/>
    <x v="0"/>
    <x v="1"/>
    <x v="0"/>
    <x v="2"/>
  </r>
  <r>
    <x v="985"/>
    <n v="54.47"/>
    <n v="7.48"/>
    <s v="No"/>
    <x v="0"/>
    <x v="0"/>
    <x v="0"/>
    <x v="1"/>
    <x v="0"/>
    <x v="0"/>
  </r>
  <r>
    <x v="986"/>
    <n v="24.93"/>
    <n v="9.18"/>
    <s v="Yes"/>
    <x v="0"/>
    <x v="1"/>
    <x v="3"/>
    <x v="1"/>
    <x v="2"/>
    <x v="0"/>
  </r>
  <r>
    <x v="987"/>
    <n v="48.12"/>
    <n v="4.51"/>
    <s v="Yes"/>
    <x v="0"/>
    <x v="0"/>
    <x v="3"/>
    <x v="1"/>
    <x v="0"/>
    <x v="2"/>
  </r>
  <r>
    <x v="988"/>
    <n v="24.91"/>
    <n v="7.33"/>
    <s v="Yes"/>
    <x v="0"/>
    <x v="1"/>
    <x v="3"/>
    <x v="1"/>
    <x v="2"/>
    <x v="0"/>
  </r>
  <r>
    <x v="989"/>
    <n v="27.645"/>
    <n v="10.56"/>
    <s v="No"/>
    <x v="0"/>
    <x v="0"/>
    <x v="0"/>
    <x v="1"/>
    <x v="1"/>
    <x v="0"/>
  </r>
  <r>
    <x v="990"/>
    <n v="33.700000000000003"/>
    <n v="4.01"/>
    <s v="No"/>
    <x v="0"/>
    <x v="0"/>
    <x v="1"/>
    <x v="1"/>
    <x v="0"/>
    <x v="2"/>
  </r>
  <r>
    <x v="991"/>
    <n v="38.93"/>
    <n v="5.64"/>
    <s v="Yes"/>
    <x v="0"/>
    <x v="0"/>
    <x v="3"/>
    <x v="1"/>
    <x v="0"/>
    <x v="2"/>
  </r>
  <r>
    <x v="992"/>
    <n v="32.774999999999999"/>
    <n v="8.02"/>
    <s v="Yes"/>
    <x v="0"/>
    <x v="0"/>
    <x v="1"/>
    <x v="1"/>
    <x v="0"/>
    <x v="0"/>
  </r>
  <r>
    <x v="993"/>
    <n v="29.83"/>
    <n v="7.2"/>
    <s v="Yes"/>
    <x v="0"/>
    <x v="0"/>
    <x v="0"/>
    <x v="1"/>
    <x v="1"/>
    <x v="0"/>
  </r>
  <r>
    <x v="994"/>
    <n v="28.31"/>
    <n v="4.55"/>
    <s v="No"/>
    <x v="1"/>
    <x v="0"/>
    <x v="3"/>
    <x v="1"/>
    <x v="1"/>
    <x v="2"/>
  </r>
  <r>
    <x v="995"/>
    <n v="29.79"/>
    <n v="9.0299999999999994"/>
    <s v="No"/>
    <x v="0"/>
    <x v="0"/>
    <x v="0"/>
    <x v="1"/>
    <x v="1"/>
    <x v="0"/>
  </r>
  <r>
    <x v="996"/>
    <n v="36.6"/>
    <n v="5.2"/>
    <s v="Yes"/>
    <x v="0"/>
    <x v="1"/>
    <x v="3"/>
    <x v="1"/>
    <x v="0"/>
    <x v="2"/>
  </r>
  <r>
    <x v="997"/>
    <n v="35.93"/>
    <n v="8.3000000000000007"/>
    <s v="Yes"/>
    <x v="0"/>
    <x v="0"/>
    <x v="0"/>
    <x v="1"/>
    <x v="0"/>
    <x v="0"/>
  </r>
  <r>
    <x v="998"/>
    <n v="28.6"/>
    <n v="5.56"/>
    <s v="Yes"/>
    <x v="0"/>
    <x v="1"/>
    <x v="3"/>
    <x v="1"/>
    <x v="1"/>
    <x v="2"/>
  </r>
  <r>
    <x v="999"/>
    <n v="39.17"/>
    <n v="4.1500000000000004"/>
    <s v="No"/>
    <x v="0"/>
    <x v="0"/>
    <x v="0"/>
    <x v="1"/>
    <x v="0"/>
    <x v="2"/>
  </r>
  <r>
    <x v="1000"/>
    <n v="26.41"/>
    <n v="5.99"/>
    <s v="Yes"/>
    <x v="0"/>
    <x v="1"/>
    <x v="3"/>
    <x v="1"/>
    <x v="1"/>
    <x v="1"/>
  </r>
  <r>
    <x v="1001"/>
    <n v="30.63"/>
    <n v="5.8"/>
    <s v="Yes"/>
    <x v="0"/>
    <x v="0"/>
    <x v="0"/>
    <x v="1"/>
    <x v="0"/>
    <x v="1"/>
  </r>
  <r>
    <x v="1002"/>
    <n v="31.73"/>
    <n v="7.32"/>
    <s v="Yes"/>
    <x v="0"/>
    <x v="0"/>
    <x v="1"/>
    <x v="1"/>
    <x v="0"/>
    <x v="0"/>
  </r>
  <r>
    <x v="1003"/>
    <n v="30.7"/>
    <n v="5.16"/>
    <s v="No"/>
    <x v="0"/>
    <x v="0"/>
    <x v="1"/>
    <x v="1"/>
    <x v="0"/>
    <x v="2"/>
  </r>
  <r>
    <x v="1004"/>
    <n v="25.934999999999999"/>
    <n v="5.96"/>
    <s v="Yes"/>
    <x v="0"/>
    <x v="0"/>
    <x v="1"/>
    <x v="1"/>
    <x v="1"/>
    <x v="1"/>
  </r>
  <r>
    <x v="1005"/>
    <n v="35.9"/>
    <n v="4.8499999999999996"/>
    <s v="Yes"/>
    <x v="0"/>
    <x v="1"/>
    <x v="3"/>
    <x v="1"/>
    <x v="0"/>
    <x v="2"/>
  </r>
  <r>
    <x v="1006"/>
    <n v="26.7"/>
    <n v="5.09"/>
    <s v="Yes"/>
    <x v="0"/>
    <x v="1"/>
    <x v="3"/>
    <x v="1"/>
    <x v="1"/>
    <x v="2"/>
  </r>
  <r>
    <x v="1007"/>
    <n v="33.71"/>
    <n v="4.9400000000000004"/>
    <s v="No"/>
    <x v="0"/>
    <x v="0"/>
    <x v="0"/>
    <x v="1"/>
    <x v="0"/>
    <x v="2"/>
  </r>
  <r>
    <x v="1008"/>
    <n v="41.91"/>
    <n v="4.92"/>
    <s v="Yes"/>
    <x v="0"/>
    <x v="0"/>
    <x v="1"/>
    <x v="1"/>
    <x v="0"/>
    <x v="2"/>
  </r>
  <r>
    <x v="1009"/>
    <n v="39.82"/>
    <n v="6.05"/>
    <s v="Yes"/>
    <x v="0"/>
    <x v="0"/>
    <x v="1"/>
    <x v="1"/>
    <x v="0"/>
    <x v="1"/>
  </r>
  <r>
    <x v="1010"/>
    <n v="28.12"/>
    <n v="4.67"/>
    <s v="No"/>
    <x v="0"/>
    <x v="0"/>
    <x v="1"/>
    <x v="1"/>
    <x v="1"/>
    <x v="2"/>
  </r>
  <r>
    <x v="1011"/>
    <n v="26.98"/>
    <n v="9.81"/>
    <s v="Yes"/>
    <x v="0"/>
    <x v="0"/>
    <x v="0"/>
    <x v="1"/>
    <x v="1"/>
    <x v="0"/>
  </r>
  <r>
    <x v="1012"/>
    <n v="27.2"/>
    <n v="6.06"/>
    <s v="Yes"/>
    <x v="0"/>
    <x v="0"/>
    <x v="1"/>
    <x v="1"/>
    <x v="1"/>
    <x v="1"/>
  </r>
  <r>
    <x v="1013"/>
    <n v="25.3"/>
    <n v="5.19"/>
    <s v="Yes"/>
    <x v="0"/>
    <x v="0"/>
    <x v="1"/>
    <x v="1"/>
    <x v="1"/>
    <x v="2"/>
  </r>
  <r>
    <x v="1014"/>
    <n v="30.25"/>
    <n v="10.16"/>
    <s v="No"/>
    <x v="0"/>
    <x v="0"/>
    <x v="0"/>
    <x v="1"/>
    <x v="0"/>
    <x v="0"/>
  </r>
  <r>
    <x v="1015"/>
    <n v="54"/>
    <n v="4.68"/>
    <s v="Yes"/>
    <x v="1"/>
    <x v="0"/>
    <x v="1"/>
    <x v="1"/>
    <x v="0"/>
    <x v="2"/>
  </r>
  <r>
    <x v="1016"/>
    <n v="51.86"/>
    <n v="5.32"/>
    <s v="Yes"/>
    <x v="0"/>
    <x v="0"/>
    <x v="0"/>
    <x v="1"/>
    <x v="0"/>
    <x v="2"/>
  </r>
  <r>
    <x v="1017"/>
    <n v="31.39"/>
    <n v="6.99"/>
    <s v="No"/>
    <x v="0"/>
    <x v="0"/>
    <x v="0"/>
    <x v="1"/>
    <x v="0"/>
    <x v="0"/>
  </r>
  <r>
    <x v="1018"/>
    <n v="39.97"/>
    <n v="5.55"/>
    <s v="No"/>
    <x v="0"/>
    <x v="0"/>
    <x v="0"/>
    <x v="1"/>
    <x v="0"/>
    <x v="2"/>
  </r>
  <r>
    <x v="1019"/>
    <n v="41.23"/>
    <n v="6.94"/>
    <s v="No"/>
    <x v="0"/>
    <x v="0"/>
    <x v="0"/>
    <x v="1"/>
    <x v="0"/>
    <x v="0"/>
  </r>
  <r>
    <x v="1020"/>
    <n v="49.45"/>
    <n v="4.2"/>
    <s v="Yes"/>
    <x v="0"/>
    <x v="0"/>
    <x v="0"/>
    <x v="1"/>
    <x v="0"/>
    <x v="2"/>
  </r>
  <r>
    <x v="1021"/>
    <n v="41.04"/>
    <n v="5.59"/>
    <s v="No"/>
    <x v="0"/>
    <x v="0"/>
    <x v="0"/>
    <x v="1"/>
    <x v="0"/>
    <x v="2"/>
  </r>
  <r>
    <x v="1022"/>
    <n v="27.93"/>
    <n v="9.9600000000000009"/>
    <s v="No"/>
    <x v="0"/>
    <x v="0"/>
    <x v="0"/>
    <x v="1"/>
    <x v="1"/>
    <x v="0"/>
  </r>
  <r>
    <x v="1023"/>
    <n v="21.01"/>
    <n v="7.37"/>
    <s v="No"/>
    <x v="0"/>
    <x v="0"/>
    <x v="0"/>
    <x v="1"/>
    <x v="2"/>
    <x v="0"/>
  </r>
  <r>
    <x v="1024"/>
    <n v="52.37"/>
    <n v="5.0599999999999996"/>
    <s v="Yes"/>
    <x v="1"/>
    <x v="0"/>
    <x v="1"/>
    <x v="1"/>
    <x v="0"/>
    <x v="2"/>
  </r>
  <r>
    <x v="1025"/>
    <n v="40.369999999999997"/>
    <n v="8.2100000000000009"/>
    <s v="No"/>
    <x v="0"/>
    <x v="0"/>
    <x v="0"/>
    <x v="1"/>
    <x v="0"/>
    <x v="0"/>
  </r>
  <r>
    <x v="1026"/>
    <n v="41.47"/>
    <n v="10.34"/>
    <s v="No"/>
    <x v="0"/>
    <x v="0"/>
    <x v="1"/>
    <x v="1"/>
    <x v="0"/>
    <x v="0"/>
  </r>
  <r>
    <x v="1027"/>
    <n v="33.725000000000001"/>
    <n v="5.51"/>
    <s v="Yes"/>
    <x v="0"/>
    <x v="0"/>
    <x v="1"/>
    <x v="1"/>
    <x v="0"/>
    <x v="2"/>
  </r>
  <r>
    <x v="1028"/>
    <n v="28.1"/>
    <n v="11.2"/>
    <s v="No"/>
    <x v="0"/>
    <x v="0"/>
    <x v="0"/>
    <x v="1"/>
    <x v="1"/>
    <x v="0"/>
  </r>
  <r>
    <x v="1029"/>
    <n v="37.43"/>
    <n v="4.3499999999999996"/>
    <s v="Yes"/>
    <x v="0"/>
    <x v="1"/>
    <x v="3"/>
    <x v="1"/>
    <x v="0"/>
    <x v="2"/>
  </r>
  <r>
    <x v="1030"/>
    <n v="23.7"/>
    <n v="10.45"/>
    <s v="No"/>
    <x v="0"/>
    <x v="0"/>
    <x v="0"/>
    <x v="1"/>
    <x v="2"/>
    <x v="0"/>
  </r>
  <r>
    <x v="1031"/>
    <n v="24.795000000000002"/>
    <n v="4.07"/>
    <s v="Yes"/>
    <x v="0"/>
    <x v="1"/>
    <x v="3"/>
    <x v="1"/>
    <x v="2"/>
    <x v="2"/>
  </r>
  <r>
    <x v="1032"/>
    <n v="31.9"/>
    <n v="8.34"/>
    <s v="No"/>
    <x v="0"/>
    <x v="0"/>
    <x v="0"/>
    <x v="1"/>
    <x v="0"/>
    <x v="0"/>
  </r>
  <r>
    <x v="1033"/>
    <n v="32.68"/>
    <n v="7.41"/>
    <s v="No"/>
    <x v="0"/>
    <x v="0"/>
    <x v="0"/>
    <x v="1"/>
    <x v="0"/>
    <x v="0"/>
  </r>
  <r>
    <x v="1034"/>
    <n v="47.13"/>
    <n v="4.3099999999999996"/>
    <s v="No"/>
    <x v="0"/>
    <x v="0"/>
    <x v="0"/>
    <x v="1"/>
    <x v="0"/>
    <x v="2"/>
  </r>
  <r>
    <x v="1035"/>
    <n v="36.67"/>
    <n v="10.83"/>
    <s v="No"/>
    <x v="0"/>
    <x v="0"/>
    <x v="0"/>
    <x v="1"/>
    <x v="0"/>
    <x v="0"/>
  </r>
  <r>
    <x v="1036"/>
    <n v="33.630000000000003"/>
    <n v="11.31"/>
    <s v="No"/>
    <x v="0"/>
    <x v="0"/>
    <x v="0"/>
    <x v="1"/>
    <x v="0"/>
    <x v="0"/>
  </r>
  <r>
    <x v="1037"/>
    <n v="32.67"/>
    <n v="11.81"/>
    <s v="Yes"/>
    <x v="0"/>
    <x v="0"/>
    <x v="0"/>
    <x v="1"/>
    <x v="0"/>
    <x v="0"/>
  </r>
  <r>
    <x v="1038"/>
    <n v="33.299999999999997"/>
    <n v="8.26"/>
    <s v="Yes"/>
    <x v="0"/>
    <x v="0"/>
    <x v="1"/>
    <x v="1"/>
    <x v="0"/>
    <x v="0"/>
  </r>
  <r>
    <x v="1039"/>
    <n v="30.78"/>
    <n v="10.74"/>
    <s v="Yes"/>
    <x v="0"/>
    <x v="0"/>
    <x v="1"/>
    <x v="1"/>
    <x v="0"/>
    <x v="0"/>
  </r>
  <r>
    <x v="1040"/>
    <n v="28.975000000000001"/>
    <n v="7.69"/>
    <s v="Yes"/>
    <x v="0"/>
    <x v="0"/>
    <x v="0"/>
    <x v="1"/>
    <x v="1"/>
    <x v="0"/>
  </r>
  <r>
    <x v="1041"/>
    <n v="33.4"/>
    <n v="4.84"/>
    <s v="No"/>
    <x v="0"/>
    <x v="0"/>
    <x v="0"/>
    <x v="1"/>
    <x v="0"/>
    <x v="2"/>
  </r>
  <r>
    <x v="1042"/>
    <n v="21.5"/>
    <n v="9.77"/>
    <s v="Yes"/>
    <x v="0"/>
    <x v="0"/>
    <x v="0"/>
    <x v="1"/>
    <x v="2"/>
    <x v="0"/>
  </r>
  <r>
    <x v="1043"/>
    <n v="38.14"/>
    <n v="5.84"/>
    <s v="No"/>
    <x v="0"/>
    <x v="0"/>
    <x v="0"/>
    <x v="1"/>
    <x v="0"/>
    <x v="1"/>
  </r>
  <r>
    <x v="1044"/>
    <n v="35.42"/>
    <n v="8.6999999999999993"/>
    <s v="Yes"/>
    <x v="0"/>
    <x v="0"/>
    <x v="3"/>
    <x v="1"/>
    <x v="0"/>
    <x v="0"/>
  </r>
  <r>
    <x v="1045"/>
    <n v="35.625"/>
    <n v="10.79"/>
    <s v="No"/>
    <x v="0"/>
    <x v="0"/>
    <x v="0"/>
    <x v="1"/>
    <x v="0"/>
    <x v="0"/>
  </r>
  <r>
    <x v="1046"/>
    <n v="45.51"/>
    <n v="4.32"/>
    <s v="No"/>
    <x v="0"/>
    <x v="0"/>
    <x v="3"/>
    <x v="1"/>
    <x v="0"/>
    <x v="2"/>
  </r>
  <r>
    <x v="1047"/>
    <n v="37.1"/>
    <n v="7.19"/>
    <s v="Yes"/>
    <x v="0"/>
    <x v="0"/>
    <x v="0"/>
    <x v="1"/>
    <x v="0"/>
    <x v="0"/>
  </r>
  <r>
    <x v="1048"/>
    <n v="30.5"/>
    <n v="11.94"/>
    <s v="Yes"/>
    <x v="0"/>
    <x v="0"/>
    <x v="0"/>
    <x v="1"/>
    <x v="0"/>
    <x v="0"/>
  </r>
  <r>
    <x v="1049"/>
    <n v="28.16"/>
    <n v="5.56"/>
    <s v="No"/>
    <x v="0"/>
    <x v="0"/>
    <x v="1"/>
    <x v="1"/>
    <x v="1"/>
    <x v="2"/>
  </r>
  <r>
    <x v="1050"/>
    <n v="29.1"/>
    <n v="5.64"/>
    <s v="Yes"/>
    <x v="0"/>
    <x v="0"/>
    <x v="0"/>
    <x v="1"/>
    <x v="1"/>
    <x v="2"/>
  </r>
  <r>
    <x v="1051"/>
    <n v="30.22"/>
    <n v="4.6500000000000004"/>
    <s v="No"/>
    <x v="0"/>
    <x v="0"/>
    <x v="0"/>
    <x v="1"/>
    <x v="0"/>
    <x v="2"/>
  </r>
  <r>
    <x v="1052"/>
    <n v="24.29"/>
    <n v="9.0500000000000007"/>
    <s v="No"/>
    <x v="0"/>
    <x v="0"/>
    <x v="0"/>
    <x v="1"/>
    <x v="2"/>
    <x v="0"/>
  </r>
  <r>
    <x v="1053"/>
    <n v="29.39"/>
    <n v="4.5199999999999996"/>
    <s v="Yes"/>
    <x v="0"/>
    <x v="0"/>
    <x v="0"/>
    <x v="1"/>
    <x v="1"/>
    <x v="2"/>
  </r>
  <r>
    <x v="1054"/>
    <n v="25.66"/>
    <n v="4.62"/>
    <s v="Yes"/>
    <x v="0"/>
    <x v="0"/>
    <x v="3"/>
    <x v="1"/>
    <x v="1"/>
    <x v="2"/>
  </r>
  <r>
    <x v="1055"/>
    <n v="39.11"/>
    <n v="5.87"/>
    <s v="No"/>
    <x v="0"/>
    <x v="0"/>
    <x v="0"/>
    <x v="1"/>
    <x v="0"/>
    <x v="1"/>
  </r>
  <r>
    <x v="1056"/>
    <n v="43.78"/>
    <n v="5.71"/>
    <s v="No"/>
    <x v="0"/>
    <x v="0"/>
    <x v="3"/>
    <x v="1"/>
    <x v="0"/>
    <x v="1"/>
  </r>
  <r>
    <x v="1057"/>
    <n v="24.35"/>
    <n v="9.08"/>
    <s v="No"/>
    <x v="0"/>
    <x v="0"/>
    <x v="0"/>
    <x v="1"/>
    <x v="2"/>
    <x v="0"/>
  </r>
  <r>
    <x v="1058"/>
    <n v="40.299999999999997"/>
    <n v="5.3"/>
    <s v="Yes"/>
    <x v="0"/>
    <x v="0"/>
    <x v="1"/>
    <x v="1"/>
    <x v="0"/>
    <x v="2"/>
  </r>
  <r>
    <x v="1059"/>
    <n v="32.774999999999999"/>
    <n v="11.76"/>
    <s v="Yes"/>
    <x v="0"/>
    <x v="0"/>
    <x v="0"/>
    <x v="1"/>
    <x v="0"/>
    <x v="0"/>
  </r>
  <r>
    <x v="1060"/>
    <n v="39.6"/>
    <n v="5.1100000000000003"/>
    <s v="Yes"/>
    <x v="0"/>
    <x v="0"/>
    <x v="1"/>
    <x v="1"/>
    <x v="0"/>
    <x v="2"/>
  </r>
  <r>
    <x v="1061"/>
    <n v="30.97"/>
    <n v="5.54"/>
    <s v="No"/>
    <x v="0"/>
    <x v="0"/>
    <x v="1"/>
    <x v="1"/>
    <x v="0"/>
    <x v="2"/>
  </r>
  <r>
    <x v="1062"/>
    <n v="27.645"/>
    <n v="8.8699999999999992"/>
    <s v="Yes"/>
    <x v="0"/>
    <x v="0"/>
    <x v="0"/>
    <x v="1"/>
    <x v="1"/>
    <x v="0"/>
  </r>
  <r>
    <x v="1063"/>
    <n v="34.43"/>
    <n v="5.96"/>
    <s v="Yes"/>
    <x v="0"/>
    <x v="0"/>
    <x v="1"/>
    <x v="1"/>
    <x v="0"/>
    <x v="1"/>
  </r>
  <r>
    <x v="1064"/>
    <n v="39.6"/>
    <n v="4.4400000000000004"/>
    <s v="Yes"/>
    <x v="0"/>
    <x v="1"/>
    <x v="3"/>
    <x v="1"/>
    <x v="0"/>
    <x v="2"/>
  </r>
  <r>
    <x v="1065"/>
    <n v="22.1"/>
    <n v="4.6500000000000004"/>
    <s v="Yes"/>
    <x v="0"/>
    <x v="0"/>
    <x v="1"/>
    <x v="1"/>
    <x v="2"/>
    <x v="2"/>
  </r>
  <r>
    <x v="1066"/>
    <n v="33.25"/>
    <n v="5.64"/>
    <s v="Yes"/>
    <x v="0"/>
    <x v="1"/>
    <x v="3"/>
    <x v="1"/>
    <x v="0"/>
    <x v="2"/>
  </r>
  <r>
    <x v="1067"/>
    <n v="33.33"/>
    <n v="10.19"/>
    <s v="No"/>
    <x v="0"/>
    <x v="0"/>
    <x v="0"/>
    <x v="1"/>
    <x v="0"/>
    <x v="0"/>
  </r>
  <r>
    <x v="1068"/>
    <n v="30.5"/>
    <n v="10.79"/>
    <s v="No"/>
    <x v="0"/>
    <x v="0"/>
    <x v="0"/>
    <x v="1"/>
    <x v="0"/>
    <x v="0"/>
  </r>
  <r>
    <x v="1069"/>
    <n v="30.3"/>
    <n v="4.24"/>
    <s v="No"/>
    <x v="0"/>
    <x v="0"/>
    <x v="0"/>
    <x v="1"/>
    <x v="0"/>
    <x v="2"/>
  </r>
  <r>
    <x v="1070"/>
    <n v="26.22"/>
    <n v="5.83"/>
    <s v="No"/>
    <x v="0"/>
    <x v="0"/>
    <x v="1"/>
    <x v="1"/>
    <x v="1"/>
    <x v="1"/>
  </r>
  <r>
    <x v="1071"/>
    <n v="29.99"/>
    <n v="11.85"/>
    <s v="No"/>
    <x v="0"/>
    <x v="0"/>
    <x v="0"/>
    <x v="1"/>
    <x v="1"/>
    <x v="0"/>
  </r>
  <r>
    <x v="1072"/>
    <n v="36.380000000000003"/>
    <n v="5.98"/>
    <s v="No"/>
    <x v="0"/>
    <x v="0"/>
    <x v="3"/>
    <x v="1"/>
    <x v="0"/>
    <x v="1"/>
  </r>
  <r>
    <x v="1073"/>
    <n v="31.16"/>
    <n v="4.26"/>
    <s v="Yes"/>
    <x v="0"/>
    <x v="1"/>
    <x v="3"/>
    <x v="1"/>
    <x v="0"/>
    <x v="2"/>
  </r>
  <r>
    <x v="1074"/>
    <n v="25.55"/>
    <n v="4.96"/>
    <s v="Yes"/>
    <x v="0"/>
    <x v="0"/>
    <x v="3"/>
    <x v="1"/>
    <x v="1"/>
    <x v="2"/>
  </r>
  <r>
    <x v="1075"/>
    <n v="28.77"/>
    <n v="4"/>
    <s v="Yes"/>
    <x v="0"/>
    <x v="0"/>
    <x v="0"/>
    <x v="1"/>
    <x v="1"/>
    <x v="2"/>
  </r>
  <r>
    <x v="1076"/>
    <n v="23.14"/>
    <n v="4.1500000000000004"/>
    <s v="Yes"/>
    <x v="0"/>
    <x v="0"/>
    <x v="3"/>
    <x v="1"/>
    <x v="2"/>
    <x v="2"/>
  </r>
  <r>
    <x v="1077"/>
    <n v="39.6"/>
    <n v="11.36"/>
    <s v="No"/>
    <x v="0"/>
    <x v="0"/>
    <x v="0"/>
    <x v="1"/>
    <x v="0"/>
    <x v="0"/>
  </r>
  <r>
    <x v="1078"/>
    <n v="29.2"/>
    <n v="7.53"/>
    <s v="No"/>
    <x v="0"/>
    <x v="0"/>
    <x v="0"/>
    <x v="1"/>
    <x v="1"/>
    <x v="0"/>
  </r>
  <r>
    <x v="1079"/>
    <n v="32.774999999999999"/>
    <n v="7.95"/>
    <s v="No"/>
    <x v="0"/>
    <x v="0"/>
    <x v="0"/>
    <x v="1"/>
    <x v="0"/>
    <x v="0"/>
  </r>
  <r>
    <x v="1080"/>
    <n v="24.035"/>
    <n v="8.5"/>
    <s v="No"/>
    <x v="0"/>
    <x v="0"/>
    <x v="0"/>
    <x v="1"/>
    <x v="2"/>
    <x v="0"/>
  </r>
  <r>
    <x v="1081"/>
    <n v="30.55"/>
    <n v="5.89"/>
    <s v="No"/>
    <x v="0"/>
    <x v="1"/>
    <x v="3"/>
    <x v="1"/>
    <x v="0"/>
    <x v="1"/>
  </r>
  <r>
    <x v="1082"/>
    <n v="28.81"/>
    <n v="8.76"/>
    <s v="No"/>
    <x v="0"/>
    <x v="0"/>
    <x v="1"/>
    <x v="1"/>
    <x v="1"/>
    <x v="0"/>
  </r>
  <r>
    <x v="1083"/>
    <n v="31.66"/>
    <n v="4.1100000000000003"/>
    <s v="No"/>
    <x v="0"/>
    <x v="0"/>
    <x v="0"/>
    <x v="1"/>
    <x v="0"/>
    <x v="2"/>
  </r>
  <r>
    <x v="1084"/>
    <n v="28.215"/>
    <n v="7.56"/>
    <s v="Yes"/>
    <x v="0"/>
    <x v="0"/>
    <x v="3"/>
    <x v="1"/>
    <x v="1"/>
    <x v="0"/>
  </r>
  <r>
    <x v="1085"/>
    <n v="26.12"/>
    <n v="4.17"/>
    <s v="Yes"/>
    <x v="0"/>
    <x v="1"/>
    <x v="3"/>
    <x v="1"/>
    <x v="1"/>
    <x v="2"/>
  </r>
  <r>
    <x v="1086"/>
    <n v="36.630000000000003"/>
    <n v="11.42"/>
    <s v="No"/>
    <x v="0"/>
    <x v="0"/>
    <x v="1"/>
    <x v="1"/>
    <x v="0"/>
    <x v="0"/>
  </r>
  <r>
    <x v="1087"/>
    <n v="33.344999999999999"/>
    <n v="7.33"/>
    <s v="No"/>
    <x v="0"/>
    <x v="0"/>
    <x v="1"/>
    <x v="1"/>
    <x v="0"/>
    <x v="0"/>
  </r>
  <r>
    <x v="1088"/>
    <n v="27.11"/>
    <n v="6.7"/>
    <s v="No"/>
    <x v="0"/>
    <x v="0"/>
    <x v="0"/>
    <x v="1"/>
    <x v="1"/>
    <x v="0"/>
  </r>
  <r>
    <x v="1089"/>
    <n v="26.6"/>
    <n v="5.27"/>
    <s v="Yes"/>
    <x v="0"/>
    <x v="1"/>
    <x v="3"/>
    <x v="1"/>
    <x v="1"/>
    <x v="2"/>
  </r>
  <r>
    <x v="1090"/>
    <n v="30.41"/>
    <n v="7.72"/>
    <s v="No"/>
    <x v="0"/>
    <x v="0"/>
    <x v="0"/>
    <x v="1"/>
    <x v="0"/>
    <x v="0"/>
  </r>
  <r>
    <x v="1091"/>
    <n v="28.98"/>
    <n v="8.68"/>
    <s v="No"/>
    <x v="0"/>
    <x v="0"/>
    <x v="1"/>
    <x v="1"/>
    <x v="1"/>
    <x v="0"/>
  </r>
  <r>
    <x v="1092"/>
    <n v="31.24"/>
    <n v="9.8000000000000007"/>
    <s v="No"/>
    <x v="0"/>
    <x v="0"/>
    <x v="0"/>
    <x v="1"/>
    <x v="0"/>
    <x v="0"/>
  </r>
  <r>
    <x v="1093"/>
    <n v="31.54"/>
    <n v="4.4400000000000004"/>
    <s v="No"/>
    <x v="0"/>
    <x v="0"/>
    <x v="0"/>
    <x v="1"/>
    <x v="0"/>
    <x v="2"/>
  </r>
  <r>
    <x v="1094"/>
    <n v="38.6"/>
    <n v="7.19"/>
    <s v="Yes"/>
    <x v="0"/>
    <x v="0"/>
    <x v="1"/>
    <x v="1"/>
    <x v="0"/>
    <x v="0"/>
  </r>
  <r>
    <x v="1095"/>
    <n v="37.950000000000003"/>
    <n v="6.06"/>
    <s v="No"/>
    <x v="0"/>
    <x v="0"/>
    <x v="0"/>
    <x v="1"/>
    <x v="0"/>
    <x v="1"/>
  </r>
  <r>
    <x v="1096"/>
    <n v="38.97"/>
    <n v="5.12"/>
    <s v="No"/>
    <x v="0"/>
    <x v="0"/>
    <x v="0"/>
    <x v="1"/>
    <x v="0"/>
    <x v="2"/>
  </r>
  <r>
    <x v="1097"/>
    <n v="21.2"/>
    <n v="10.72"/>
    <s v="No"/>
    <x v="0"/>
    <x v="0"/>
    <x v="0"/>
    <x v="1"/>
    <x v="2"/>
    <x v="0"/>
  </r>
  <r>
    <x v="1098"/>
    <n v="23.96"/>
    <n v="9.58"/>
    <s v="Yes"/>
    <x v="0"/>
    <x v="1"/>
    <x v="3"/>
    <x v="1"/>
    <x v="2"/>
    <x v="0"/>
  </r>
  <r>
    <x v="1099"/>
    <n v="35.93"/>
    <n v="6.4"/>
    <s v="Yes"/>
    <x v="0"/>
    <x v="0"/>
    <x v="3"/>
    <x v="1"/>
    <x v="0"/>
    <x v="1"/>
  </r>
  <r>
    <x v="1100"/>
    <n v="26.11"/>
    <n v="6.8"/>
    <s v="Yes"/>
    <x v="0"/>
    <x v="0"/>
    <x v="1"/>
    <x v="1"/>
    <x v="1"/>
    <x v="0"/>
  </r>
  <r>
    <x v="1101"/>
    <n v="32.299999999999997"/>
    <n v="9.48"/>
    <s v="No"/>
    <x v="0"/>
    <x v="0"/>
    <x v="1"/>
    <x v="1"/>
    <x v="0"/>
    <x v="0"/>
  </r>
  <r>
    <x v="1102"/>
    <n v="28.69"/>
    <n v="7.45"/>
    <s v="No"/>
    <x v="0"/>
    <x v="0"/>
    <x v="1"/>
    <x v="1"/>
    <x v="1"/>
    <x v="0"/>
  </r>
  <r>
    <x v="1103"/>
    <n v="31.28"/>
    <n v="6.94"/>
    <s v="Yes"/>
    <x v="0"/>
    <x v="0"/>
    <x v="3"/>
    <x v="1"/>
    <x v="0"/>
    <x v="0"/>
  </r>
  <r>
    <x v="1104"/>
    <n v="30.21"/>
    <n v="7.83"/>
    <s v="No"/>
    <x v="0"/>
    <x v="0"/>
    <x v="0"/>
    <x v="1"/>
    <x v="0"/>
    <x v="0"/>
  </r>
  <r>
    <x v="1105"/>
    <n v="38.28"/>
    <n v="10.17"/>
    <s v="Yes"/>
    <x v="0"/>
    <x v="0"/>
    <x v="0"/>
    <x v="1"/>
    <x v="0"/>
    <x v="0"/>
  </r>
  <r>
    <x v="1106"/>
    <n v="29.9"/>
    <n v="8.9600000000000009"/>
    <s v="Yes"/>
    <x v="0"/>
    <x v="0"/>
    <x v="0"/>
    <x v="1"/>
    <x v="1"/>
    <x v="0"/>
  </r>
  <r>
    <x v="1107"/>
    <n v="23.18"/>
    <n v="6.96"/>
    <s v="Yes"/>
    <x v="0"/>
    <x v="0"/>
    <x v="1"/>
    <x v="1"/>
    <x v="2"/>
    <x v="0"/>
  </r>
  <r>
    <x v="1108"/>
    <n v="33.020000000000003"/>
    <n v="5.07"/>
    <s v="Yes"/>
    <x v="0"/>
    <x v="0"/>
    <x v="0"/>
    <x v="1"/>
    <x v="0"/>
    <x v="2"/>
  </r>
  <r>
    <x v="1109"/>
    <n v="27.29"/>
    <n v="5.85"/>
    <s v="No"/>
    <x v="0"/>
    <x v="0"/>
    <x v="1"/>
    <x v="1"/>
    <x v="1"/>
    <x v="1"/>
  </r>
  <r>
    <x v="1110"/>
    <n v="23.18"/>
    <n v="10.56"/>
    <s v="No"/>
    <x v="0"/>
    <x v="0"/>
    <x v="1"/>
    <x v="1"/>
    <x v="2"/>
    <x v="0"/>
  </r>
  <r>
    <x v="1111"/>
    <n v="32.659999999999997"/>
    <n v="8.92"/>
    <s v="Yes"/>
    <x v="0"/>
    <x v="0"/>
    <x v="0"/>
    <x v="1"/>
    <x v="0"/>
    <x v="0"/>
  </r>
  <r>
    <x v="1112"/>
    <n v="30.78"/>
    <n v="8.6300000000000008"/>
    <s v="No"/>
    <x v="0"/>
    <x v="0"/>
    <x v="0"/>
    <x v="1"/>
    <x v="0"/>
    <x v="0"/>
  </r>
  <r>
    <x v="1113"/>
    <n v="47.2"/>
    <n v="6.29"/>
    <s v="Yes"/>
    <x v="0"/>
    <x v="1"/>
    <x v="3"/>
    <x v="1"/>
    <x v="0"/>
    <x v="1"/>
  </r>
  <r>
    <x v="1114"/>
    <n v="31.6"/>
    <n v="5.75"/>
    <s v="No"/>
    <x v="0"/>
    <x v="0"/>
    <x v="1"/>
    <x v="1"/>
    <x v="0"/>
    <x v="1"/>
  </r>
  <r>
    <x v="1115"/>
    <n v="33.914999999999999"/>
    <n v="6.66"/>
    <s v="Yes"/>
    <x v="0"/>
    <x v="0"/>
    <x v="3"/>
    <x v="1"/>
    <x v="0"/>
    <x v="0"/>
  </r>
  <r>
    <x v="1116"/>
    <n v="23.54"/>
    <n v="5.0999999999999996"/>
    <s v="No"/>
    <x v="0"/>
    <x v="0"/>
    <x v="1"/>
    <x v="1"/>
    <x v="2"/>
    <x v="2"/>
  </r>
  <r>
    <x v="1117"/>
    <n v="27.074999999999999"/>
    <n v="4.41"/>
    <s v="No"/>
    <x v="0"/>
    <x v="0"/>
    <x v="1"/>
    <x v="1"/>
    <x v="1"/>
    <x v="2"/>
  </r>
  <r>
    <x v="1118"/>
    <n v="25.8"/>
    <n v="5.52"/>
    <s v="Yes"/>
    <x v="0"/>
    <x v="0"/>
    <x v="0"/>
    <x v="1"/>
    <x v="1"/>
    <x v="2"/>
  </r>
  <r>
    <x v="1119"/>
    <n v="36.1"/>
    <n v="4.62"/>
    <s v="Yes"/>
    <x v="0"/>
    <x v="1"/>
    <x v="3"/>
    <x v="1"/>
    <x v="0"/>
    <x v="2"/>
  </r>
  <r>
    <x v="1120"/>
    <n v="30.495000000000001"/>
    <n v="5.74"/>
    <s v="Yes"/>
    <x v="0"/>
    <x v="1"/>
    <x v="3"/>
    <x v="1"/>
    <x v="0"/>
    <x v="1"/>
  </r>
  <r>
    <x v="1121"/>
    <n v="21.4"/>
    <n v="6.3"/>
    <s v="Yes"/>
    <x v="0"/>
    <x v="1"/>
    <x v="3"/>
    <x v="1"/>
    <x v="2"/>
    <x v="1"/>
  </r>
  <r>
    <x v="1122"/>
    <n v="32.299999999999997"/>
    <n v="10.27"/>
    <s v="No"/>
    <x v="0"/>
    <x v="0"/>
    <x v="0"/>
    <x v="1"/>
    <x v="0"/>
    <x v="0"/>
  </r>
  <r>
    <x v="1123"/>
    <n v="29.78"/>
    <n v="5.85"/>
    <s v="No"/>
    <x v="0"/>
    <x v="1"/>
    <x v="3"/>
    <x v="1"/>
    <x v="1"/>
    <x v="1"/>
  </r>
  <r>
    <x v="1124"/>
    <n v="34.76"/>
    <n v="5.92"/>
    <s v="Yes"/>
    <x v="0"/>
    <x v="0"/>
    <x v="3"/>
    <x v="1"/>
    <x v="0"/>
    <x v="1"/>
  </r>
  <r>
    <x v="1125"/>
    <n v="18.335000000000001"/>
    <n v="10.01"/>
    <s v="Yes"/>
    <x v="0"/>
    <x v="0"/>
    <x v="1"/>
    <x v="1"/>
    <x v="3"/>
    <x v="0"/>
  </r>
  <r>
    <x v="1126"/>
    <n v="32.299999999999997"/>
    <n v="9.59"/>
    <s v="No"/>
    <x v="0"/>
    <x v="0"/>
    <x v="0"/>
    <x v="1"/>
    <x v="0"/>
    <x v="0"/>
  </r>
  <r>
    <x v="1127"/>
    <n v="27.74"/>
    <n v="10.37"/>
    <s v="No"/>
    <x v="0"/>
    <x v="0"/>
    <x v="0"/>
    <x v="1"/>
    <x v="1"/>
    <x v="0"/>
  </r>
  <r>
    <x v="1128"/>
    <n v="24"/>
    <n v="4.01"/>
    <s v="Yes"/>
    <x v="0"/>
    <x v="0"/>
    <x v="3"/>
    <x v="1"/>
    <x v="2"/>
    <x v="2"/>
  </r>
  <r>
    <x v="1129"/>
    <n v="31.78"/>
    <n v="4.24"/>
    <s v="Yes"/>
    <x v="0"/>
    <x v="1"/>
    <x v="3"/>
    <x v="1"/>
    <x v="0"/>
    <x v="2"/>
  </r>
  <r>
    <x v="1130"/>
    <n v="32.25"/>
    <n v="5.36"/>
    <s v="Yes"/>
    <x v="0"/>
    <x v="0"/>
    <x v="0"/>
    <x v="1"/>
    <x v="0"/>
    <x v="2"/>
  </r>
  <r>
    <x v="1131"/>
    <n v="30.114999999999998"/>
    <n v="4.99"/>
    <s v="No"/>
    <x v="0"/>
    <x v="0"/>
    <x v="1"/>
    <x v="1"/>
    <x v="0"/>
    <x v="2"/>
  </r>
  <r>
    <x v="1132"/>
    <n v="22.41"/>
    <n v="8.68"/>
    <s v="No"/>
    <x v="0"/>
    <x v="0"/>
    <x v="0"/>
    <x v="1"/>
    <x v="2"/>
    <x v="0"/>
  </r>
  <r>
    <x v="1133"/>
    <n v="45.72"/>
    <n v="4.2300000000000004"/>
    <s v="Yes"/>
    <x v="0"/>
    <x v="0"/>
    <x v="0"/>
    <x v="1"/>
    <x v="0"/>
    <x v="2"/>
  </r>
  <r>
    <x v="1134"/>
    <n v="25"/>
    <n v="5.32"/>
    <s v="Yes"/>
    <x v="0"/>
    <x v="0"/>
    <x v="1"/>
    <x v="1"/>
    <x v="2"/>
    <x v="2"/>
  </r>
  <r>
    <x v="1135"/>
    <n v="39.5"/>
    <n v="6.66"/>
    <s v="No"/>
    <x v="0"/>
    <x v="0"/>
    <x v="0"/>
    <x v="1"/>
    <x v="0"/>
    <x v="0"/>
  </r>
  <r>
    <x v="1136"/>
    <n v="37.729999999999997"/>
    <n v="7.4"/>
    <s v="No"/>
    <x v="0"/>
    <x v="0"/>
    <x v="0"/>
    <x v="1"/>
    <x v="0"/>
    <x v="0"/>
  </r>
  <r>
    <x v="1137"/>
    <n v="40.659999999999997"/>
    <n v="10.08"/>
    <s v="No"/>
    <x v="0"/>
    <x v="0"/>
    <x v="0"/>
    <x v="1"/>
    <x v="0"/>
    <x v="0"/>
  </r>
  <r>
    <x v="1138"/>
    <n v="34.200000000000003"/>
    <n v="8.58"/>
    <s v="No"/>
    <x v="0"/>
    <x v="0"/>
    <x v="0"/>
    <x v="1"/>
    <x v="0"/>
    <x v="0"/>
  </r>
  <r>
    <x v="1139"/>
    <n v="46.51"/>
    <n v="5.84"/>
    <s v="No"/>
    <x v="0"/>
    <x v="0"/>
    <x v="3"/>
    <x v="1"/>
    <x v="0"/>
    <x v="1"/>
  </r>
  <r>
    <x v="1140"/>
    <n v="28.88"/>
    <n v="4.8600000000000003"/>
    <s v="Yes"/>
    <x v="0"/>
    <x v="1"/>
    <x v="3"/>
    <x v="1"/>
    <x v="1"/>
    <x v="2"/>
  </r>
  <r>
    <x v="1141"/>
    <n v="33.914999999999999"/>
    <n v="11.52"/>
    <s v="No"/>
    <x v="0"/>
    <x v="0"/>
    <x v="0"/>
    <x v="1"/>
    <x v="0"/>
    <x v="0"/>
  </r>
  <r>
    <x v="1142"/>
    <n v="24.32"/>
    <n v="6.15"/>
    <s v="Yes"/>
    <x v="0"/>
    <x v="1"/>
    <x v="3"/>
    <x v="1"/>
    <x v="2"/>
    <x v="1"/>
  </r>
  <r>
    <x v="1143"/>
    <n v="25.8"/>
    <n v="9.94"/>
    <s v="No"/>
    <x v="0"/>
    <x v="0"/>
    <x v="0"/>
    <x v="1"/>
    <x v="1"/>
    <x v="0"/>
  </r>
  <r>
    <x v="1144"/>
    <n v="21.56"/>
    <n v="10.56"/>
    <s v="No"/>
    <x v="0"/>
    <x v="0"/>
    <x v="0"/>
    <x v="1"/>
    <x v="2"/>
    <x v="0"/>
  </r>
  <r>
    <x v="1145"/>
    <n v="31.6"/>
    <n v="6.79"/>
    <s v="No"/>
    <x v="0"/>
    <x v="0"/>
    <x v="0"/>
    <x v="1"/>
    <x v="0"/>
    <x v="0"/>
  </r>
  <r>
    <x v="1146"/>
    <n v="42.93"/>
    <n v="4.8"/>
    <s v="No"/>
    <x v="0"/>
    <x v="0"/>
    <x v="3"/>
    <x v="1"/>
    <x v="0"/>
    <x v="2"/>
  </r>
  <r>
    <x v="1147"/>
    <n v="26.72"/>
    <n v="5.75"/>
    <s v="No"/>
    <x v="0"/>
    <x v="0"/>
    <x v="1"/>
    <x v="1"/>
    <x v="1"/>
    <x v="1"/>
  </r>
  <r>
    <x v="1148"/>
    <n v="26.67"/>
    <n v="5.81"/>
    <s v="No"/>
    <x v="0"/>
    <x v="0"/>
    <x v="1"/>
    <x v="1"/>
    <x v="1"/>
    <x v="1"/>
  </r>
  <r>
    <x v="1149"/>
    <n v="42.68"/>
    <n v="9.2799999999999994"/>
    <s v="No"/>
    <x v="0"/>
    <x v="0"/>
    <x v="1"/>
    <x v="1"/>
    <x v="0"/>
    <x v="0"/>
  </r>
  <r>
    <x v="1150"/>
    <n v="24.31"/>
    <n v="6.37"/>
    <s v="No"/>
    <x v="0"/>
    <x v="0"/>
    <x v="0"/>
    <x v="1"/>
    <x v="2"/>
    <x v="1"/>
  </r>
  <r>
    <x v="1151"/>
    <n v="44.75"/>
    <n v="5.09"/>
    <s v="Yes"/>
    <x v="0"/>
    <x v="0"/>
    <x v="0"/>
    <x v="1"/>
    <x v="0"/>
    <x v="2"/>
  </r>
  <r>
    <x v="1152"/>
    <n v="30.78"/>
    <n v="7.94"/>
    <s v="No"/>
    <x v="0"/>
    <x v="0"/>
    <x v="1"/>
    <x v="1"/>
    <x v="0"/>
    <x v="0"/>
  </r>
  <r>
    <x v="1153"/>
    <n v="21.86"/>
    <n v="10.95"/>
    <s v="No"/>
    <x v="0"/>
    <x v="0"/>
    <x v="0"/>
    <x v="1"/>
    <x v="2"/>
    <x v="0"/>
  </r>
  <r>
    <x v="1154"/>
    <n v="49.09"/>
    <n v="6.3"/>
    <s v="Yes"/>
    <x v="0"/>
    <x v="0"/>
    <x v="0"/>
    <x v="1"/>
    <x v="0"/>
    <x v="1"/>
  </r>
  <r>
    <x v="1155"/>
    <n v="47.74"/>
    <n v="8.0500000000000007"/>
    <s v="Yes"/>
    <x v="0"/>
    <x v="0"/>
    <x v="1"/>
    <x v="1"/>
    <x v="0"/>
    <x v="0"/>
  </r>
  <r>
    <x v="1156"/>
    <n v="30.2"/>
    <n v="9.8800000000000008"/>
    <s v="Yes"/>
    <x v="0"/>
    <x v="0"/>
    <x v="1"/>
    <x v="1"/>
    <x v="0"/>
    <x v="0"/>
  </r>
  <r>
    <x v="1157"/>
    <n v="33.25"/>
    <n v="7.42"/>
    <s v="Yes"/>
    <x v="0"/>
    <x v="0"/>
    <x v="1"/>
    <x v="1"/>
    <x v="0"/>
    <x v="0"/>
  </r>
  <r>
    <x v="1158"/>
    <n v="26.6"/>
    <n v="8.4499999999999993"/>
    <s v="Yes"/>
    <x v="0"/>
    <x v="0"/>
    <x v="3"/>
    <x v="1"/>
    <x v="1"/>
    <x v="0"/>
  </r>
  <r>
    <x v="1159"/>
    <n v="26.35"/>
    <n v="6.21"/>
    <s v="No"/>
    <x v="0"/>
    <x v="0"/>
    <x v="1"/>
    <x v="1"/>
    <x v="1"/>
    <x v="1"/>
  </r>
  <r>
    <x v="1160"/>
    <n v="39.994999999999997"/>
    <n v="4.6500000000000004"/>
    <s v="No"/>
    <x v="0"/>
    <x v="0"/>
    <x v="0"/>
    <x v="1"/>
    <x v="0"/>
    <x v="2"/>
  </r>
  <r>
    <x v="1161"/>
    <n v="22.92"/>
    <n v="5.87"/>
    <s v="Yes"/>
    <x v="0"/>
    <x v="0"/>
    <x v="3"/>
    <x v="1"/>
    <x v="2"/>
    <x v="1"/>
  </r>
  <r>
    <x v="1162"/>
    <n v="24.78"/>
    <n v="4.24"/>
    <s v="Yes"/>
    <x v="0"/>
    <x v="0"/>
    <x v="1"/>
    <x v="1"/>
    <x v="2"/>
    <x v="2"/>
  </r>
  <r>
    <x v="1163"/>
    <n v="34.07"/>
    <n v="7.81"/>
    <s v="Yes"/>
    <x v="0"/>
    <x v="0"/>
    <x v="0"/>
    <x v="1"/>
    <x v="0"/>
    <x v="0"/>
  </r>
  <r>
    <x v="1164"/>
    <n v="30.14"/>
    <n v="9.85"/>
    <s v="No"/>
    <x v="0"/>
    <x v="0"/>
    <x v="0"/>
    <x v="1"/>
    <x v="0"/>
    <x v="0"/>
  </r>
  <r>
    <x v="1165"/>
    <n v="18.05"/>
    <n v="6.94"/>
    <s v="No"/>
    <x v="0"/>
    <x v="0"/>
    <x v="0"/>
    <x v="1"/>
    <x v="3"/>
    <x v="0"/>
  </r>
  <r>
    <x v="1166"/>
    <n v="37.4"/>
    <n v="11.3"/>
    <s v="Yes"/>
    <x v="0"/>
    <x v="0"/>
    <x v="1"/>
    <x v="1"/>
    <x v="0"/>
    <x v="0"/>
  </r>
  <r>
    <x v="1167"/>
    <n v="25.75"/>
    <n v="9.23"/>
    <s v="No"/>
    <x v="0"/>
    <x v="0"/>
    <x v="0"/>
    <x v="1"/>
    <x v="1"/>
    <x v="0"/>
  </r>
  <r>
    <x v="1168"/>
    <n v="32.299999999999997"/>
    <n v="4.37"/>
    <s v="No"/>
    <x v="0"/>
    <x v="0"/>
    <x v="1"/>
    <x v="1"/>
    <x v="0"/>
    <x v="2"/>
  </r>
  <r>
    <x v="1169"/>
    <n v="28.61"/>
    <n v="5.76"/>
    <s v="No"/>
    <x v="0"/>
    <x v="1"/>
    <x v="3"/>
    <x v="1"/>
    <x v="1"/>
    <x v="1"/>
  </r>
  <r>
    <x v="1170"/>
    <n v="45.41"/>
    <n v="4.96"/>
    <s v="No"/>
    <x v="0"/>
    <x v="0"/>
    <x v="3"/>
    <x v="1"/>
    <x v="0"/>
    <x v="2"/>
  </r>
  <r>
    <x v="1171"/>
    <n v="31.2"/>
    <n v="11.04"/>
    <s v="Yes"/>
    <x v="0"/>
    <x v="0"/>
    <x v="1"/>
    <x v="1"/>
    <x v="0"/>
    <x v="0"/>
  </r>
  <r>
    <x v="1172"/>
    <n v="29.83"/>
    <n v="7.81"/>
    <s v="Yes"/>
    <x v="0"/>
    <x v="0"/>
    <x v="3"/>
    <x v="1"/>
    <x v="1"/>
    <x v="0"/>
  </r>
  <r>
    <x v="1173"/>
    <n v="29.06"/>
    <n v="4.55"/>
    <s v="No"/>
    <x v="0"/>
    <x v="0"/>
    <x v="0"/>
    <x v="1"/>
    <x v="1"/>
    <x v="2"/>
  </r>
  <r>
    <x v="1174"/>
    <n v="27.454999999999998"/>
    <n v="6.13"/>
    <s v="No"/>
    <x v="0"/>
    <x v="0"/>
    <x v="1"/>
    <x v="1"/>
    <x v="1"/>
    <x v="1"/>
  </r>
  <r>
    <x v="1175"/>
    <n v="23.01"/>
    <n v="6.04"/>
    <s v="Yes"/>
    <x v="0"/>
    <x v="0"/>
    <x v="3"/>
    <x v="1"/>
    <x v="2"/>
    <x v="1"/>
  </r>
  <r>
    <x v="1176"/>
    <n v="31.39"/>
    <n v="8.85"/>
    <s v="Yes"/>
    <x v="0"/>
    <x v="0"/>
    <x v="0"/>
    <x v="1"/>
    <x v="0"/>
    <x v="0"/>
  </r>
  <r>
    <x v="1177"/>
    <n v="34.770000000000003"/>
    <n v="10.54"/>
    <s v="No"/>
    <x v="0"/>
    <x v="0"/>
    <x v="1"/>
    <x v="1"/>
    <x v="0"/>
    <x v="0"/>
  </r>
  <r>
    <x v="1178"/>
    <n v="24.48"/>
    <n v="4.37"/>
    <s v="Yes"/>
    <x v="0"/>
    <x v="0"/>
    <x v="1"/>
    <x v="1"/>
    <x v="2"/>
    <x v="2"/>
  </r>
  <r>
    <x v="1179"/>
    <n v="22.61"/>
    <n v="9.6300000000000008"/>
    <s v="No"/>
    <x v="0"/>
    <x v="0"/>
    <x v="1"/>
    <x v="1"/>
    <x v="2"/>
    <x v="0"/>
  </r>
  <r>
    <x v="1180"/>
    <n v="34.299999999999997"/>
    <n v="10.37"/>
    <s v="No"/>
    <x v="0"/>
    <x v="0"/>
    <x v="0"/>
    <x v="1"/>
    <x v="0"/>
    <x v="0"/>
  </r>
  <r>
    <x v="1181"/>
    <n v="46.09"/>
    <n v="5.44"/>
    <s v="No"/>
    <x v="0"/>
    <x v="0"/>
    <x v="1"/>
    <x v="1"/>
    <x v="0"/>
    <x v="2"/>
  </r>
  <r>
    <x v="1182"/>
    <n v="44.744999999999997"/>
    <n v="5.19"/>
    <s v="No"/>
    <x v="0"/>
    <x v="0"/>
    <x v="1"/>
    <x v="1"/>
    <x v="0"/>
    <x v="2"/>
  </r>
  <r>
    <x v="1183"/>
    <n v="26.33"/>
    <n v="11.8"/>
    <s v="Yes"/>
    <x v="0"/>
    <x v="0"/>
    <x v="3"/>
    <x v="1"/>
    <x v="1"/>
    <x v="0"/>
  </r>
  <r>
    <x v="1184"/>
    <n v="26.6"/>
    <n v="8.3800000000000008"/>
    <s v="No"/>
    <x v="0"/>
    <x v="0"/>
    <x v="1"/>
    <x v="1"/>
    <x v="1"/>
    <x v="0"/>
  </r>
  <r>
    <x v="1185"/>
    <n v="27.5"/>
    <n v="7.58"/>
    <s v="No"/>
    <x v="0"/>
    <x v="0"/>
    <x v="0"/>
    <x v="1"/>
    <x v="1"/>
    <x v="0"/>
  </r>
  <r>
    <x v="1186"/>
    <n v="41.55"/>
    <n v="4.6100000000000003"/>
    <s v="No"/>
    <x v="0"/>
    <x v="0"/>
    <x v="3"/>
    <x v="1"/>
    <x v="0"/>
    <x v="2"/>
  </r>
  <r>
    <x v="1187"/>
    <n v="41.47"/>
    <n v="4.7"/>
    <s v="Yes"/>
    <x v="0"/>
    <x v="1"/>
    <x v="3"/>
    <x v="1"/>
    <x v="0"/>
    <x v="2"/>
  </r>
  <r>
    <x v="1188"/>
    <n v="24.795000000000002"/>
    <n v="6.05"/>
    <s v="Yes"/>
    <x v="0"/>
    <x v="0"/>
    <x v="0"/>
    <x v="1"/>
    <x v="2"/>
    <x v="1"/>
  </r>
  <r>
    <x v="1189"/>
    <n v="29.48"/>
    <n v="5.63"/>
    <s v="Yes"/>
    <x v="0"/>
    <x v="1"/>
    <x v="3"/>
    <x v="1"/>
    <x v="1"/>
    <x v="2"/>
  </r>
  <r>
    <x v="1190"/>
    <n v="28.09"/>
    <n v="6.06"/>
    <s v="No"/>
    <x v="0"/>
    <x v="1"/>
    <x v="3"/>
    <x v="1"/>
    <x v="1"/>
    <x v="1"/>
  </r>
  <r>
    <x v="1191"/>
    <n v="32.729999999999997"/>
    <n v="5.19"/>
    <s v="No"/>
    <x v="0"/>
    <x v="0"/>
    <x v="3"/>
    <x v="1"/>
    <x v="0"/>
    <x v="2"/>
  </r>
  <r>
    <x v="1192"/>
    <n v="27.36"/>
    <n v="8.9600000000000009"/>
    <s v="No"/>
    <x v="0"/>
    <x v="0"/>
    <x v="0"/>
    <x v="1"/>
    <x v="1"/>
    <x v="0"/>
  </r>
  <r>
    <x v="1193"/>
    <n v="27.265000000000001"/>
    <n v="11.39"/>
    <s v="No"/>
    <x v="0"/>
    <x v="0"/>
    <x v="0"/>
    <x v="1"/>
    <x v="1"/>
    <x v="0"/>
  </r>
  <r>
    <x v="1194"/>
    <n v="48.07"/>
    <n v="4.0599999999999996"/>
    <s v="Yes"/>
    <x v="0"/>
    <x v="0"/>
    <x v="0"/>
    <x v="1"/>
    <x v="0"/>
    <x v="2"/>
  </r>
  <r>
    <x v="1195"/>
    <n v="30.8"/>
    <n v="5.23"/>
    <s v="Yes"/>
    <x v="0"/>
    <x v="0"/>
    <x v="0"/>
    <x v="1"/>
    <x v="0"/>
    <x v="2"/>
  </r>
  <r>
    <x v="1196"/>
    <n v="32.299999999999997"/>
    <n v="5.05"/>
    <s v="Yes"/>
    <x v="0"/>
    <x v="0"/>
    <x v="0"/>
    <x v="1"/>
    <x v="0"/>
    <x v="2"/>
  </r>
  <r>
    <x v="1197"/>
    <n v="39.700000000000003"/>
    <n v="7.34"/>
    <s v="No"/>
    <x v="0"/>
    <x v="0"/>
    <x v="0"/>
    <x v="1"/>
    <x v="0"/>
    <x v="0"/>
  </r>
  <r>
    <x v="1198"/>
    <n v="35.97"/>
    <n v="8.1300000000000008"/>
    <s v="No"/>
    <x v="0"/>
    <x v="0"/>
    <x v="0"/>
    <x v="1"/>
    <x v="0"/>
    <x v="0"/>
  </r>
  <r>
    <x v="1199"/>
    <n v="25.86"/>
    <n v="6.68"/>
    <s v="Yes"/>
    <x v="0"/>
    <x v="0"/>
    <x v="3"/>
    <x v="1"/>
    <x v="1"/>
    <x v="0"/>
  </r>
  <r>
    <x v="1200"/>
    <n v="30.03"/>
    <n v="11.51"/>
    <s v="No"/>
    <x v="0"/>
    <x v="0"/>
    <x v="0"/>
    <x v="1"/>
    <x v="0"/>
    <x v="0"/>
  </r>
  <r>
    <x v="1201"/>
    <n v="25.76"/>
    <n v="6.02"/>
    <s v="Yes"/>
    <x v="0"/>
    <x v="1"/>
    <x v="3"/>
    <x v="1"/>
    <x v="1"/>
    <x v="1"/>
  </r>
  <r>
    <x v="1202"/>
    <n v="22.42"/>
    <n v="7.96"/>
    <s v="No"/>
    <x v="0"/>
    <x v="0"/>
    <x v="0"/>
    <x v="1"/>
    <x v="2"/>
    <x v="0"/>
  </r>
  <r>
    <x v="1203"/>
    <n v="33.18"/>
    <n v="6.01"/>
    <s v="Yes"/>
    <x v="0"/>
    <x v="0"/>
    <x v="3"/>
    <x v="1"/>
    <x v="0"/>
    <x v="1"/>
  </r>
  <r>
    <x v="1204"/>
    <n v="43.04"/>
    <n v="5.9"/>
    <s v="Yes"/>
    <x v="0"/>
    <x v="0"/>
    <x v="0"/>
    <x v="1"/>
    <x v="0"/>
    <x v="1"/>
  </r>
  <r>
    <x v="1205"/>
    <n v="34.15"/>
    <n v="4.49"/>
    <s v="Yes"/>
    <x v="0"/>
    <x v="0"/>
    <x v="3"/>
    <x v="1"/>
    <x v="0"/>
    <x v="2"/>
  </r>
  <r>
    <x v="1206"/>
    <n v="25.78"/>
    <n v="6.25"/>
    <s v="No"/>
    <x v="0"/>
    <x v="0"/>
    <x v="0"/>
    <x v="1"/>
    <x v="1"/>
    <x v="1"/>
  </r>
  <r>
    <x v="1207"/>
    <n v="21.02"/>
    <n v="9.6199999999999992"/>
    <s v="Yes"/>
    <x v="0"/>
    <x v="1"/>
    <x v="3"/>
    <x v="1"/>
    <x v="2"/>
    <x v="0"/>
  </r>
  <r>
    <x v="1208"/>
    <n v="37.51"/>
    <n v="11.06"/>
    <s v="No"/>
    <x v="0"/>
    <x v="0"/>
    <x v="1"/>
    <x v="1"/>
    <x v="0"/>
    <x v="0"/>
  </r>
  <r>
    <x v="1209"/>
    <n v="25.745000000000001"/>
    <n v="6.11"/>
    <s v="Yes"/>
    <x v="0"/>
    <x v="0"/>
    <x v="0"/>
    <x v="1"/>
    <x v="1"/>
    <x v="1"/>
  </r>
  <r>
    <x v="1210"/>
    <n v="31.35"/>
    <n v="11.49"/>
    <s v="No"/>
    <x v="0"/>
    <x v="0"/>
    <x v="1"/>
    <x v="1"/>
    <x v="0"/>
    <x v="0"/>
  </r>
  <r>
    <x v="1211"/>
    <n v="29.83"/>
    <n v="8.68"/>
    <s v="No"/>
    <x v="0"/>
    <x v="0"/>
    <x v="1"/>
    <x v="1"/>
    <x v="1"/>
    <x v="0"/>
  </r>
  <r>
    <x v="1212"/>
    <n v="25.49"/>
    <n v="5.68"/>
    <s v="Yes"/>
    <x v="0"/>
    <x v="1"/>
    <x v="3"/>
    <x v="1"/>
    <x v="1"/>
    <x v="2"/>
  </r>
  <r>
    <x v="1213"/>
    <n v="34.1"/>
    <n v="8.4499999999999993"/>
    <s v="No"/>
    <x v="0"/>
    <x v="0"/>
    <x v="0"/>
    <x v="1"/>
    <x v="0"/>
    <x v="0"/>
  </r>
  <r>
    <x v="1214"/>
    <n v="25.84"/>
    <n v="8.51"/>
    <s v="No"/>
    <x v="0"/>
    <x v="0"/>
    <x v="1"/>
    <x v="1"/>
    <x v="1"/>
    <x v="0"/>
  </r>
  <r>
    <x v="1215"/>
    <n v="20.6"/>
    <n v="7.62"/>
    <s v="No"/>
    <x v="0"/>
    <x v="0"/>
    <x v="0"/>
    <x v="1"/>
    <x v="2"/>
    <x v="0"/>
  </r>
  <r>
    <x v="1216"/>
    <n v="28.88"/>
    <n v="10.18"/>
    <s v="No"/>
    <x v="0"/>
    <x v="0"/>
    <x v="0"/>
    <x v="1"/>
    <x v="1"/>
    <x v="0"/>
  </r>
  <r>
    <x v="1217"/>
    <n v="28.24"/>
    <n v="5.36"/>
    <s v="No"/>
    <x v="0"/>
    <x v="0"/>
    <x v="0"/>
    <x v="1"/>
    <x v="1"/>
    <x v="2"/>
  </r>
  <r>
    <x v="1218"/>
    <n v="25.46"/>
    <n v="11.78"/>
    <s v="Yes"/>
    <x v="0"/>
    <x v="0"/>
    <x v="3"/>
    <x v="1"/>
    <x v="1"/>
    <x v="0"/>
  </r>
  <r>
    <x v="1219"/>
    <n v="29.64"/>
    <n v="10.82"/>
    <s v="Yes"/>
    <x v="0"/>
    <x v="0"/>
    <x v="0"/>
    <x v="1"/>
    <x v="1"/>
    <x v="0"/>
  </r>
  <r>
    <x v="1220"/>
    <n v="31.27"/>
    <n v="7.73"/>
    <s v="Yes"/>
    <x v="0"/>
    <x v="0"/>
    <x v="3"/>
    <x v="1"/>
    <x v="0"/>
    <x v="0"/>
  </r>
  <r>
    <x v="1221"/>
    <n v="19.95"/>
    <n v="6.24"/>
    <s v="Yes"/>
    <x v="0"/>
    <x v="0"/>
    <x v="0"/>
    <x v="1"/>
    <x v="2"/>
    <x v="1"/>
  </r>
  <r>
    <x v="1222"/>
    <n v="21.3"/>
    <n v="10.42"/>
    <s v="No"/>
    <x v="0"/>
    <x v="0"/>
    <x v="1"/>
    <x v="1"/>
    <x v="2"/>
    <x v="0"/>
  </r>
  <r>
    <x v="1223"/>
    <n v="31.635000000000002"/>
    <n v="11.11"/>
    <s v="No"/>
    <x v="0"/>
    <x v="0"/>
    <x v="0"/>
    <x v="1"/>
    <x v="0"/>
    <x v="0"/>
  </r>
  <r>
    <x v="1224"/>
    <n v="23.9"/>
    <n v="7.67"/>
    <s v="Yes"/>
    <x v="0"/>
    <x v="0"/>
    <x v="1"/>
    <x v="1"/>
    <x v="2"/>
    <x v="0"/>
  </r>
  <r>
    <x v="1225"/>
    <n v="34.15"/>
    <n v="6.15"/>
    <s v="No"/>
    <x v="0"/>
    <x v="0"/>
    <x v="0"/>
    <x v="1"/>
    <x v="0"/>
    <x v="1"/>
  </r>
  <r>
    <x v="1226"/>
    <n v="28.71"/>
    <n v="5.71"/>
    <s v="No"/>
    <x v="0"/>
    <x v="0"/>
    <x v="0"/>
    <x v="1"/>
    <x v="1"/>
    <x v="1"/>
  </r>
  <r>
    <x v="1227"/>
    <n v="36.700000000000003"/>
    <n v="8.6999999999999993"/>
    <s v="Yes"/>
    <x v="0"/>
    <x v="0"/>
    <x v="1"/>
    <x v="1"/>
    <x v="0"/>
    <x v="0"/>
  </r>
  <r>
    <x v="1228"/>
    <n v="34.1"/>
    <n v="9.0399999999999991"/>
    <s v="Yes"/>
    <x v="0"/>
    <x v="0"/>
    <x v="1"/>
    <x v="1"/>
    <x v="0"/>
    <x v="0"/>
  </r>
  <r>
    <x v="1229"/>
    <n v="25.7"/>
    <n v="5.61"/>
    <s v="No"/>
    <x v="0"/>
    <x v="0"/>
    <x v="0"/>
    <x v="1"/>
    <x v="1"/>
    <x v="2"/>
  </r>
  <r>
    <x v="1230"/>
    <n v="21.68"/>
    <n v="8.1199999999999992"/>
    <s v="No"/>
    <x v="0"/>
    <x v="0"/>
    <x v="0"/>
    <x v="1"/>
    <x v="2"/>
    <x v="0"/>
  </r>
  <r>
    <x v="1231"/>
    <n v="25.175000000000001"/>
    <n v="4.74"/>
    <s v="No"/>
    <x v="0"/>
    <x v="0"/>
    <x v="0"/>
    <x v="1"/>
    <x v="1"/>
    <x v="2"/>
  </r>
  <r>
    <x v="1232"/>
    <n v="44.77"/>
    <n v="4.0599999999999996"/>
    <s v="No"/>
    <x v="0"/>
    <x v="0"/>
    <x v="1"/>
    <x v="1"/>
    <x v="0"/>
    <x v="2"/>
  </r>
  <r>
    <x v="1233"/>
    <n v="37.07"/>
    <n v="5.69"/>
    <s v="No"/>
    <x v="0"/>
    <x v="0"/>
    <x v="1"/>
    <x v="1"/>
    <x v="0"/>
    <x v="2"/>
  </r>
  <r>
    <x v="1234"/>
    <n v="39.799999999999997"/>
    <n v="5.66"/>
    <s v="No"/>
    <x v="0"/>
    <x v="1"/>
    <x v="3"/>
    <x v="1"/>
    <x v="0"/>
    <x v="2"/>
  </r>
  <r>
    <x v="1235"/>
    <n v="26.36"/>
    <n v="4.32"/>
    <s v="No"/>
    <x v="0"/>
    <x v="1"/>
    <x v="3"/>
    <x v="1"/>
    <x v="1"/>
    <x v="2"/>
  </r>
  <r>
    <x v="1236"/>
    <n v="29.925000000000001"/>
    <n v="8.2899999999999991"/>
    <s v="No"/>
    <x v="0"/>
    <x v="0"/>
    <x v="1"/>
    <x v="1"/>
    <x v="1"/>
    <x v="0"/>
  </r>
  <r>
    <x v="1237"/>
    <n v="37.29"/>
    <n v="10.46"/>
    <s v="No"/>
    <x v="0"/>
    <x v="0"/>
    <x v="0"/>
    <x v="1"/>
    <x v="0"/>
    <x v="0"/>
  </r>
  <r>
    <x v="1238"/>
    <n v="30.2"/>
    <n v="11.96"/>
    <s v="No"/>
    <x v="0"/>
    <x v="0"/>
    <x v="0"/>
    <x v="1"/>
    <x v="0"/>
    <x v="0"/>
  </r>
  <r>
    <x v="1239"/>
    <n v="24.225000000000001"/>
    <n v="4.25"/>
    <s v="Yes"/>
    <x v="0"/>
    <x v="1"/>
    <x v="3"/>
    <x v="1"/>
    <x v="2"/>
    <x v="2"/>
  </r>
  <r>
    <x v="1240"/>
    <n v="31.445"/>
    <n v="8.33"/>
    <s v="No"/>
    <x v="0"/>
    <x v="0"/>
    <x v="0"/>
    <x v="1"/>
    <x v="0"/>
    <x v="0"/>
  </r>
  <r>
    <x v="1241"/>
    <n v="38.880000000000003"/>
    <n v="4.29"/>
    <s v="No"/>
    <x v="0"/>
    <x v="0"/>
    <x v="3"/>
    <x v="1"/>
    <x v="0"/>
    <x v="2"/>
  </r>
  <r>
    <x v="1242"/>
    <n v="43.89"/>
    <n v="6.32"/>
    <s v="Yes"/>
    <x v="0"/>
    <x v="0"/>
    <x v="0"/>
    <x v="1"/>
    <x v="0"/>
    <x v="1"/>
  </r>
  <r>
    <x v="1243"/>
    <n v="25.6"/>
    <n v="5.65"/>
    <s v="No"/>
    <x v="0"/>
    <x v="0"/>
    <x v="1"/>
    <x v="1"/>
    <x v="1"/>
    <x v="2"/>
  </r>
  <r>
    <x v="1244"/>
    <n v="29.545000000000002"/>
    <n v="8.41"/>
    <s v="Yes"/>
    <x v="0"/>
    <x v="0"/>
    <x v="3"/>
    <x v="1"/>
    <x v="1"/>
    <x v="0"/>
  </r>
  <r>
    <x v="1245"/>
    <n v="23.25"/>
    <n v="11.96"/>
    <s v="Yes"/>
    <x v="0"/>
    <x v="0"/>
    <x v="0"/>
    <x v="1"/>
    <x v="2"/>
    <x v="0"/>
  </r>
  <r>
    <x v="1246"/>
    <n v="43.95"/>
    <n v="5.17"/>
    <s v="Yes"/>
    <x v="0"/>
    <x v="1"/>
    <x v="3"/>
    <x v="1"/>
    <x v="0"/>
    <x v="2"/>
  </r>
  <r>
    <x v="1247"/>
    <n v="21.85"/>
    <n v="8.76"/>
    <s v="No"/>
    <x v="0"/>
    <x v="0"/>
    <x v="0"/>
    <x v="1"/>
    <x v="2"/>
    <x v="0"/>
  </r>
  <r>
    <x v="1248"/>
    <n v="25.73"/>
    <n v="7.99"/>
    <s v="No"/>
    <x v="0"/>
    <x v="0"/>
    <x v="1"/>
    <x v="1"/>
    <x v="1"/>
    <x v="0"/>
  </r>
  <r>
    <x v="1249"/>
    <n v="32.229999999999997"/>
    <n v="8.59"/>
    <s v="No"/>
    <x v="0"/>
    <x v="0"/>
    <x v="0"/>
    <x v="1"/>
    <x v="0"/>
    <x v="0"/>
  </r>
  <r>
    <x v="1250"/>
    <n v="32.204999999999998"/>
    <n v="6.14"/>
    <s v="No"/>
    <x v="0"/>
    <x v="0"/>
    <x v="1"/>
    <x v="1"/>
    <x v="0"/>
    <x v="1"/>
  </r>
  <r>
    <x v="1251"/>
    <n v="26.41"/>
    <n v="4.08"/>
    <s v="No"/>
    <x v="0"/>
    <x v="0"/>
    <x v="1"/>
    <x v="1"/>
    <x v="1"/>
    <x v="2"/>
  </r>
  <r>
    <x v="1252"/>
    <n v="30.2"/>
    <n v="6.25"/>
    <s v="Yes"/>
    <x v="0"/>
    <x v="0"/>
    <x v="0"/>
    <x v="1"/>
    <x v="0"/>
    <x v="1"/>
  </r>
  <r>
    <x v="1253"/>
    <n v="31.26"/>
    <n v="5.94"/>
    <s v="Yes"/>
    <x v="0"/>
    <x v="0"/>
    <x v="3"/>
    <x v="1"/>
    <x v="0"/>
    <x v="1"/>
  </r>
  <r>
    <x v="1254"/>
    <n v="33.725000000000001"/>
    <n v="6.45"/>
    <s v="Yes"/>
    <x v="0"/>
    <x v="0"/>
    <x v="0"/>
    <x v="1"/>
    <x v="0"/>
    <x v="1"/>
  </r>
  <r>
    <x v="1255"/>
    <n v="28.9"/>
    <n v="5.74"/>
    <s v="Yes"/>
    <x v="0"/>
    <x v="0"/>
    <x v="0"/>
    <x v="1"/>
    <x v="1"/>
    <x v="1"/>
  </r>
  <r>
    <x v="1256"/>
    <n v="45.69"/>
    <n v="4.43"/>
    <s v="Yes"/>
    <x v="0"/>
    <x v="0"/>
    <x v="0"/>
    <x v="1"/>
    <x v="0"/>
    <x v="2"/>
  </r>
  <r>
    <x v="1257"/>
    <n v="21.03"/>
    <n v="6.5"/>
    <s v="No"/>
    <x v="0"/>
    <x v="0"/>
    <x v="0"/>
    <x v="1"/>
    <x v="2"/>
    <x v="1"/>
  </r>
  <r>
    <x v="1258"/>
    <n v="37"/>
    <n v="8.75"/>
    <s v="No"/>
    <x v="0"/>
    <x v="0"/>
    <x v="0"/>
    <x v="1"/>
    <x v="0"/>
    <x v="0"/>
  </r>
  <r>
    <x v="1259"/>
    <n v="25.4"/>
    <n v="11.96"/>
    <s v="No"/>
    <x v="0"/>
    <x v="0"/>
    <x v="0"/>
    <x v="1"/>
    <x v="1"/>
    <x v="0"/>
  </r>
  <r>
    <x v="1260"/>
    <n v="32.299999999999997"/>
    <n v="10.54"/>
    <s v="No"/>
    <x v="0"/>
    <x v="0"/>
    <x v="0"/>
    <x v="1"/>
    <x v="0"/>
    <x v="0"/>
  </r>
  <r>
    <x v="1261"/>
    <n v="23.94"/>
    <n v="4.54"/>
    <s v="Yes"/>
    <x v="0"/>
    <x v="1"/>
    <x v="3"/>
    <x v="1"/>
    <x v="2"/>
    <x v="2"/>
  </r>
  <r>
    <x v="1262"/>
    <n v="46.4"/>
    <n v="5.71"/>
    <s v="No"/>
    <x v="0"/>
    <x v="0"/>
    <x v="0"/>
    <x v="1"/>
    <x v="0"/>
    <x v="1"/>
  </r>
  <r>
    <x v="1263"/>
    <n v="40.375"/>
    <n v="6.25"/>
    <s v="Yes"/>
    <x v="0"/>
    <x v="0"/>
    <x v="0"/>
    <x v="1"/>
    <x v="0"/>
    <x v="1"/>
  </r>
  <r>
    <x v="1264"/>
    <n v="28.7"/>
    <n v="9.4700000000000006"/>
    <s v="No"/>
    <x v="0"/>
    <x v="0"/>
    <x v="1"/>
    <x v="1"/>
    <x v="1"/>
    <x v="0"/>
  </r>
  <r>
    <x v="1265"/>
    <n v="26.63"/>
    <n v="5.7"/>
    <s v="No"/>
    <x v="0"/>
    <x v="0"/>
    <x v="0"/>
    <x v="1"/>
    <x v="1"/>
    <x v="1"/>
  </r>
  <r>
    <x v="1266"/>
    <n v="22.515000000000001"/>
    <n v="11.18"/>
    <s v="No"/>
    <x v="0"/>
    <x v="0"/>
    <x v="1"/>
    <x v="1"/>
    <x v="2"/>
    <x v="0"/>
  </r>
  <r>
    <x v="1267"/>
    <n v="36.575000000000003"/>
    <n v="10.98"/>
    <s v="No"/>
    <x v="0"/>
    <x v="0"/>
    <x v="0"/>
    <x v="1"/>
    <x v="0"/>
    <x v="0"/>
  </r>
  <r>
    <x v="1268"/>
    <n v="23.66"/>
    <n v="5.1100000000000003"/>
    <s v="Yes"/>
    <x v="0"/>
    <x v="1"/>
    <x v="3"/>
    <x v="1"/>
    <x v="2"/>
    <x v="2"/>
  </r>
  <r>
    <x v="1269"/>
    <n v="18.62"/>
    <n v="10.24"/>
    <s v="No"/>
    <x v="0"/>
    <x v="0"/>
    <x v="0"/>
    <x v="1"/>
    <x v="2"/>
    <x v="0"/>
  </r>
  <r>
    <x v="1270"/>
    <n v="19.190000000000001"/>
    <n v="7.71"/>
    <s v="Yes"/>
    <x v="0"/>
    <x v="0"/>
    <x v="3"/>
    <x v="1"/>
    <x v="2"/>
    <x v="0"/>
  </r>
  <r>
    <x v="1271"/>
    <n v="27.5"/>
    <n v="6.03"/>
    <s v="No"/>
    <x v="0"/>
    <x v="0"/>
    <x v="0"/>
    <x v="1"/>
    <x v="1"/>
    <x v="1"/>
  </r>
  <r>
    <x v="1272"/>
    <n v="27.36"/>
    <n v="5.96"/>
    <s v="No"/>
    <x v="0"/>
    <x v="1"/>
    <x v="3"/>
    <x v="1"/>
    <x v="1"/>
    <x v="1"/>
  </r>
  <r>
    <x v="1273"/>
    <n v="20.350000000000001"/>
    <n v="4.16"/>
    <s v="No"/>
    <x v="0"/>
    <x v="0"/>
    <x v="0"/>
    <x v="1"/>
    <x v="2"/>
    <x v="2"/>
  </r>
  <r>
    <x v="1274"/>
    <n v="24.035"/>
    <n v="6.11"/>
    <s v="No"/>
    <x v="0"/>
    <x v="0"/>
    <x v="0"/>
    <x v="1"/>
    <x v="2"/>
    <x v="1"/>
  </r>
  <r>
    <x v="1275"/>
    <n v="23.56"/>
    <n v="5.97"/>
    <s v="No"/>
    <x v="0"/>
    <x v="0"/>
    <x v="0"/>
    <x v="1"/>
    <x v="2"/>
    <x v="1"/>
  </r>
  <r>
    <x v="1276"/>
    <n v="27.17"/>
    <n v="10.81"/>
    <s v="No"/>
    <x v="0"/>
    <x v="0"/>
    <x v="1"/>
    <x v="1"/>
    <x v="1"/>
    <x v="0"/>
  </r>
  <r>
    <x v="1277"/>
    <n v="34.32"/>
    <n v="5.7"/>
    <s v="Yes"/>
    <x v="0"/>
    <x v="1"/>
    <x v="3"/>
    <x v="1"/>
    <x v="0"/>
    <x v="1"/>
  </r>
  <r>
    <x v="1278"/>
    <n v="23.87"/>
    <n v="4.7699999999999996"/>
    <s v="Yes"/>
    <x v="0"/>
    <x v="1"/>
    <x v="3"/>
    <x v="1"/>
    <x v="2"/>
    <x v="2"/>
  </r>
  <r>
    <x v="1279"/>
    <n v="30.15"/>
    <n v="4.25"/>
    <s v="No"/>
    <x v="0"/>
    <x v="0"/>
    <x v="3"/>
    <x v="1"/>
    <x v="0"/>
    <x v="2"/>
  </r>
  <r>
    <x v="1280"/>
    <n v="26.36"/>
    <n v="5.52"/>
    <s v="No"/>
    <x v="0"/>
    <x v="0"/>
    <x v="0"/>
    <x v="1"/>
    <x v="1"/>
    <x v="2"/>
  </r>
  <r>
    <x v="1281"/>
    <n v="45.32"/>
    <n v="6.53"/>
    <s v="Yes"/>
    <x v="0"/>
    <x v="0"/>
    <x v="3"/>
    <x v="1"/>
    <x v="0"/>
    <x v="0"/>
  </r>
  <r>
    <x v="1282"/>
    <n v="31.93"/>
    <n v="4.82"/>
    <s v="Yes"/>
    <x v="0"/>
    <x v="0"/>
    <x v="3"/>
    <x v="1"/>
    <x v="0"/>
    <x v="2"/>
  </r>
  <r>
    <x v="1283"/>
    <n v="36"/>
    <n v="11.94"/>
    <s v="Yes"/>
    <x v="0"/>
    <x v="0"/>
    <x v="3"/>
    <x v="1"/>
    <x v="0"/>
    <x v="0"/>
  </r>
  <r>
    <x v="1284"/>
    <n v="32"/>
    <n v="7.85"/>
    <s v="Yes"/>
    <x v="0"/>
    <x v="0"/>
    <x v="3"/>
    <x v="1"/>
    <x v="0"/>
    <x v="0"/>
  </r>
  <r>
    <x v="1285"/>
    <n v="29.37"/>
    <n v="8.01"/>
    <s v="Yes"/>
    <x v="0"/>
    <x v="0"/>
    <x v="3"/>
    <x v="1"/>
    <x v="1"/>
    <x v="0"/>
  </r>
  <r>
    <x v="1286"/>
    <n v="23.6"/>
    <n v="7.4"/>
    <s v="Yes"/>
    <x v="0"/>
    <x v="0"/>
    <x v="3"/>
    <x v="1"/>
    <x v="2"/>
    <x v="0"/>
  </r>
  <r>
    <x v="1287"/>
    <n v="33.155000000000001"/>
    <n v="8.3800000000000008"/>
    <s v="Yes"/>
    <x v="0"/>
    <x v="0"/>
    <x v="0"/>
    <x v="1"/>
    <x v="0"/>
    <x v="0"/>
  </r>
  <r>
    <x v="1288"/>
    <n v="24.32"/>
    <n v="11.56"/>
    <s v="Yes"/>
    <x v="0"/>
    <x v="0"/>
    <x v="3"/>
    <x v="1"/>
    <x v="2"/>
    <x v="0"/>
  </r>
  <r>
    <x v="1289"/>
    <n v="36.299999999999997"/>
    <n v="4.6100000000000003"/>
    <s v="No"/>
    <x v="0"/>
    <x v="0"/>
    <x v="0"/>
    <x v="1"/>
    <x v="0"/>
    <x v="2"/>
  </r>
  <r>
    <x v="1290"/>
    <n v="34.4"/>
    <n v="4.95"/>
    <s v="No"/>
    <x v="0"/>
    <x v="1"/>
    <x v="3"/>
    <x v="1"/>
    <x v="0"/>
    <x v="2"/>
  </r>
  <r>
    <x v="1291"/>
    <n v="30.9"/>
    <n v="5.04"/>
    <s v="No"/>
    <x v="0"/>
    <x v="0"/>
    <x v="0"/>
    <x v="1"/>
    <x v="0"/>
    <x v="2"/>
  </r>
  <r>
    <x v="1292"/>
    <n v="28.6"/>
    <n v="5.42"/>
    <s v="No"/>
    <x v="0"/>
    <x v="0"/>
    <x v="0"/>
    <x v="1"/>
    <x v="1"/>
    <x v="2"/>
  </r>
  <r>
    <x v="1293"/>
    <n v="27.83"/>
    <n v="5.39"/>
    <s v="No"/>
    <x v="0"/>
    <x v="0"/>
    <x v="0"/>
    <x v="1"/>
    <x v="1"/>
    <x v="2"/>
  </r>
  <r>
    <x v="1294"/>
    <n v="39.64"/>
    <n v="6"/>
    <s v="No"/>
    <x v="0"/>
    <x v="1"/>
    <x v="3"/>
    <x v="1"/>
    <x v="0"/>
    <x v="1"/>
  </r>
  <r>
    <x v="1295"/>
    <n v="38.479999999999997"/>
    <n v="6.02"/>
    <s v="No"/>
    <x v="0"/>
    <x v="0"/>
    <x v="3"/>
    <x v="1"/>
    <x v="0"/>
    <x v="1"/>
  </r>
  <r>
    <x v="1296"/>
    <n v="36.200000000000003"/>
    <n v="4.62"/>
    <s v="No"/>
    <x v="0"/>
    <x v="0"/>
    <x v="1"/>
    <x v="1"/>
    <x v="0"/>
    <x v="2"/>
  </r>
  <r>
    <x v="1297"/>
    <n v="27.13"/>
    <n v="5.59"/>
    <s v="No"/>
    <x v="0"/>
    <x v="0"/>
    <x v="3"/>
    <x v="1"/>
    <x v="1"/>
    <x v="2"/>
  </r>
  <r>
    <x v="1298"/>
    <n v="20.75"/>
    <n v="5.18"/>
    <s v="Yes"/>
    <x v="0"/>
    <x v="0"/>
    <x v="1"/>
    <x v="1"/>
    <x v="2"/>
    <x v="2"/>
  </r>
  <r>
    <x v="1299"/>
    <n v="26.6"/>
    <n v="6.29"/>
    <s v="No"/>
    <x v="0"/>
    <x v="0"/>
    <x v="1"/>
    <x v="1"/>
    <x v="1"/>
    <x v="1"/>
  </r>
  <r>
    <x v="1300"/>
    <n v="25.3"/>
    <n v="4.49"/>
    <s v="No"/>
    <x v="0"/>
    <x v="0"/>
    <x v="1"/>
    <x v="1"/>
    <x v="1"/>
    <x v="2"/>
  </r>
  <r>
    <x v="1301"/>
    <n v="18.84"/>
    <n v="11.82"/>
    <s v="Yes"/>
    <x v="0"/>
    <x v="1"/>
    <x v="3"/>
    <x v="1"/>
    <x v="2"/>
    <x v="0"/>
  </r>
  <r>
    <x v="1302"/>
    <n v="19.57"/>
    <n v="7.41"/>
    <s v="Yes"/>
    <x v="0"/>
    <x v="0"/>
    <x v="3"/>
    <x v="1"/>
    <x v="2"/>
    <x v="0"/>
  </r>
  <r>
    <x v="1303"/>
    <n v="30.495000000000001"/>
    <n v="5.97"/>
    <s v="No"/>
    <x v="0"/>
    <x v="0"/>
    <x v="0"/>
    <x v="1"/>
    <x v="0"/>
    <x v="1"/>
  </r>
  <r>
    <x v="1304"/>
    <n v="30.114999999999998"/>
    <n v="5.74"/>
    <s v="No"/>
    <x v="0"/>
    <x v="1"/>
    <x v="3"/>
    <x v="1"/>
    <x v="0"/>
    <x v="1"/>
  </r>
  <r>
    <x v="1305"/>
    <n v="24.78"/>
    <n v="9.85"/>
    <s v="No"/>
    <x v="0"/>
    <x v="0"/>
    <x v="0"/>
    <x v="1"/>
    <x v="2"/>
    <x v="0"/>
  </r>
  <r>
    <x v="1306"/>
    <n v="24.77"/>
    <n v="7.59"/>
    <s v="No"/>
    <x v="0"/>
    <x v="0"/>
    <x v="0"/>
    <x v="1"/>
    <x v="2"/>
    <x v="0"/>
  </r>
  <r>
    <x v="1307"/>
    <n v="16.579999999999998"/>
    <n v="6.98"/>
    <s v="Yes"/>
    <x v="0"/>
    <x v="1"/>
    <x v="3"/>
    <x v="1"/>
    <x v="3"/>
    <x v="0"/>
  </r>
  <r>
    <x v="1308"/>
    <n v="38.17"/>
    <n v="4.7300000000000004"/>
    <s v="Yes"/>
    <x v="0"/>
    <x v="0"/>
    <x v="0"/>
    <x v="1"/>
    <x v="0"/>
    <x v="2"/>
  </r>
  <r>
    <x v="1309"/>
    <n v="39.424999999999997"/>
    <n v="4.76"/>
    <s v="Yes"/>
    <x v="0"/>
    <x v="0"/>
    <x v="0"/>
    <x v="1"/>
    <x v="0"/>
    <x v="2"/>
  </r>
  <r>
    <x v="1310"/>
    <n v="33.44"/>
    <n v="6.24"/>
    <s v="Yes"/>
    <x v="0"/>
    <x v="0"/>
    <x v="0"/>
    <x v="1"/>
    <x v="0"/>
    <x v="1"/>
  </r>
  <r>
    <x v="1311"/>
    <n v="33.344999999999999"/>
    <n v="5.44"/>
    <s v="Yes"/>
    <x v="0"/>
    <x v="0"/>
    <x v="0"/>
    <x v="1"/>
    <x v="0"/>
    <x v="2"/>
  </r>
  <r>
    <x v="1312"/>
    <n v="38.79"/>
    <n v="5.08"/>
    <s v="No"/>
    <x v="0"/>
    <x v="1"/>
    <x v="3"/>
    <x v="1"/>
    <x v="0"/>
    <x v="2"/>
  </r>
  <r>
    <x v="1313"/>
    <n v="30.684999999999999"/>
    <n v="4.87"/>
    <s v="No"/>
    <x v="0"/>
    <x v="1"/>
    <x v="3"/>
    <x v="1"/>
    <x v="0"/>
    <x v="2"/>
  </r>
  <r>
    <x v="1314"/>
    <n v="22.135000000000002"/>
    <n v="8.17"/>
    <s v="No"/>
    <x v="0"/>
    <x v="0"/>
    <x v="0"/>
    <x v="1"/>
    <x v="2"/>
    <x v="0"/>
  </r>
  <r>
    <x v="1315"/>
    <n v="33.33"/>
    <n v="7.61"/>
    <s v="No"/>
    <x v="0"/>
    <x v="0"/>
    <x v="0"/>
    <x v="1"/>
    <x v="0"/>
    <x v="0"/>
  </r>
  <r>
    <x v="1316"/>
    <n v="31.13"/>
    <n v="10.1"/>
    <s v="No"/>
    <x v="0"/>
    <x v="0"/>
    <x v="0"/>
    <x v="1"/>
    <x v="0"/>
    <x v="0"/>
  </r>
  <r>
    <x v="1317"/>
    <n v="28.9"/>
    <n v="11.24"/>
    <s v="No"/>
    <x v="0"/>
    <x v="0"/>
    <x v="0"/>
    <x v="1"/>
    <x v="1"/>
    <x v="0"/>
  </r>
  <r>
    <x v="1318"/>
    <n v="43.31"/>
    <n v="6.1"/>
    <s v="Yes"/>
    <x v="1"/>
    <x v="0"/>
    <x v="3"/>
    <x v="1"/>
    <x v="0"/>
    <x v="1"/>
  </r>
  <r>
    <x v="1319"/>
    <n v="22.8"/>
    <n v="6.98"/>
    <s v="No"/>
    <x v="0"/>
    <x v="0"/>
    <x v="0"/>
    <x v="1"/>
    <x v="2"/>
    <x v="0"/>
  </r>
  <r>
    <x v="1320"/>
    <n v="19.09"/>
    <n v="4"/>
    <s v="Yes"/>
    <x v="0"/>
    <x v="0"/>
    <x v="3"/>
    <x v="1"/>
    <x v="2"/>
    <x v="2"/>
  </r>
  <r>
    <x v="1321"/>
    <n v="23.37"/>
    <n v="4.2300000000000004"/>
    <s v="No"/>
    <x v="0"/>
    <x v="0"/>
    <x v="0"/>
    <x v="1"/>
    <x v="2"/>
    <x v="2"/>
  </r>
  <r>
    <x v="1322"/>
    <n v="33.44"/>
    <n v="4.72"/>
    <s v="Yes"/>
    <x v="0"/>
    <x v="0"/>
    <x v="0"/>
    <x v="1"/>
    <x v="0"/>
    <x v="2"/>
  </r>
  <r>
    <x v="1323"/>
    <n v="28.05"/>
    <n v="5.63"/>
    <s v="Yes"/>
    <x v="0"/>
    <x v="0"/>
    <x v="0"/>
    <x v="1"/>
    <x v="1"/>
    <x v="2"/>
  </r>
  <r>
    <x v="1324"/>
    <n v="27.72"/>
    <n v="5.83"/>
    <s v="Yes"/>
    <x v="0"/>
    <x v="0"/>
    <x v="0"/>
    <x v="1"/>
    <x v="1"/>
    <x v="1"/>
  </r>
  <r>
    <x v="1325"/>
    <n v="29.81"/>
    <n v="9.23"/>
    <s v="No"/>
    <x v="0"/>
    <x v="0"/>
    <x v="0"/>
    <x v="1"/>
    <x v="1"/>
    <x v="0"/>
  </r>
  <r>
    <x v="1326"/>
    <n v="23.98"/>
    <n v="9.89"/>
    <s v="No"/>
    <x v="0"/>
    <x v="0"/>
    <x v="0"/>
    <x v="1"/>
    <x v="2"/>
    <x v="0"/>
  </r>
  <r>
    <x v="1327"/>
    <n v="17.34"/>
    <n v="12"/>
    <s v="No"/>
    <x v="0"/>
    <x v="0"/>
    <x v="0"/>
    <x v="1"/>
    <x v="3"/>
    <x v="0"/>
  </r>
  <r>
    <x v="1328"/>
    <n v="40.39"/>
    <n v="4.24"/>
    <s v="Yes"/>
    <x v="0"/>
    <x v="1"/>
    <x v="3"/>
    <x v="1"/>
    <x v="0"/>
    <x v="2"/>
  </r>
  <r>
    <x v="1329"/>
    <n v="25.96"/>
    <n v="4.68"/>
    <s v="Yes"/>
    <x v="0"/>
    <x v="1"/>
    <x v="3"/>
    <x v="1"/>
    <x v="1"/>
    <x v="2"/>
  </r>
  <r>
    <x v="1330"/>
    <n v="17.68"/>
    <n v="8.57"/>
    <s v="Yes"/>
    <x v="0"/>
    <x v="1"/>
    <x v="3"/>
    <x v="1"/>
    <x v="3"/>
    <x v="0"/>
  </r>
  <r>
    <x v="1331"/>
    <n v="30.875"/>
    <n v="4.0999999999999996"/>
    <s v="No"/>
    <x v="0"/>
    <x v="0"/>
    <x v="0"/>
    <x v="1"/>
    <x v="0"/>
    <x v="2"/>
  </r>
  <r>
    <x v="1332"/>
    <n v="30.81"/>
    <n v="4.49"/>
    <s v="No"/>
    <x v="0"/>
    <x v="0"/>
    <x v="0"/>
    <x v="1"/>
    <x v="0"/>
    <x v="2"/>
  </r>
  <r>
    <x v="1333"/>
    <n v="36.85"/>
    <n v="8.8000000000000007"/>
    <s v="No"/>
    <x v="0"/>
    <x v="0"/>
    <x v="1"/>
    <x v="1"/>
    <x v="0"/>
    <x v="0"/>
  </r>
  <r>
    <x v="1334"/>
    <n v="35.86"/>
    <n v="7.93"/>
    <s v="No"/>
    <x v="0"/>
    <x v="0"/>
    <x v="1"/>
    <x v="1"/>
    <x v="0"/>
    <x v="0"/>
  </r>
  <r>
    <x v="1335"/>
    <n v="30.3"/>
    <n v="9.4499999999999993"/>
    <s v="No"/>
    <x v="0"/>
    <x v="0"/>
    <x v="1"/>
    <x v="1"/>
    <x v="0"/>
    <x v="0"/>
  </r>
  <r>
    <x v="1336"/>
    <n v="32.015000000000001"/>
    <n v="7.67"/>
    <s v="No"/>
    <x v="0"/>
    <x v="0"/>
    <x v="0"/>
    <x v="1"/>
    <x v="0"/>
    <x v="0"/>
  </r>
  <r>
    <x v="1337"/>
    <n v="25.06"/>
    <n v="10.53"/>
    <s v="No"/>
    <x v="0"/>
    <x v="0"/>
    <x v="1"/>
    <x v="1"/>
    <x v="1"/>
    <x v="0"/>
  </r>
  <r>
    <x v="1338"/>
    <n v="18.829999999999998"/>
    <n v="10.08"/>
    <s v="Yes"/>
    <x v="0"/>
    <x v="0"/>
    <x v="0"/>
    <x v="1"/>
    <x v="2"/>
    <x v="0"/>
  </r>
  <r>
    <x v="1339"/>
    <n v="47.52"/>
    <n v="11.39"/>
    <s v="Yes"/>
    <x v="0"/>
    <x v="0"/>
    <x v="3"/>
    <x v="1"/>
    <x v="0"/>
    <x v="0"/>
  </r>
  <r>
    <x v="1340"/>
    <n v="37.82"/>
    <n v="6.36"/>
    <s v="No"/>
    <x v="0"/>
    <x v="0"/>
    <x v="0"/>
    <x v="1"/>
    <x v="0"/>
    <x v="1"/>
  </r>
  <r>
    <x v="1341"/>
    <n v="44.16"/>
    <n v="5.31"/>
    <s v="Yes"/>
    <x v="0"/>
    <x v="0"/>
    <x v="0"/>
    <x v="1"/>
    <x v="0"/>
    <x v="2"/>
  </r>
  <r>
    <x v="1342"/>
    <n v="37.049999999999997"/>
    <n v="4.74"/>
    <s v="No"/>
    <x v="0"/>
    <x v="1"/>
    <x v="3"/>
    <x v="1"/>
    <x v="0"/>
    <x v="2"/>
  </r>
  <r>
    <x v="1343"/>
    <n v="18.66"/>
    <n v="11.35"/>
    <s v="No"/>
    <x v="0"/>
    <x v="0"/>
    <x v="0"/>
    <x v="1"/>
    <x v="2"/>
    <x v="0"/>
  </r>
  <r>
    <x v="1344"/>
    <n v="36.200000000000003"/>
    <n v="6.81"/>
    <s v="Yes"/>
    <x v="0"/>
    <x v="0"/>
    <x v="3"/>
    <x v="1"/>
    <x v="0"/>
    <x v="0"/>
  </r>
  <r>
    <x v="1345"/>
    <n v="18.87"/>
    <n v="8.06"/>
    <s v="No"/>
    <x v="0"/>
    <x v="0"/>
    <x v="0"/>
    <x v="1"/>
    <x v="2"/>
    <x v="0"/>
  </r>
  <r>
    <x v="1346"/>
    <n v="32.299999999999997"/>
    <n v="6.74"/>
    <s v="Yes"/>
    <x v="0"/>
    <x v="0"/>
    <x v="3"/>
    <x v="1"/>
    <x v="0"/>
    <x v="0"/>
  </r>
  <r>
    <x v="1347"/>
    <n v="22.64"/>
    <n v="6.54"/>
    <s v="Yes"/>
    <x v="0"/>
    <x v="0"/>
    <x v="1"/>
    <x v="1"/>
    <x v="2"/>
    <x v="0"/>
  </r>
  <r>
    <x v="1348"/>
    <n v="28.69"/>
    <n v="5.4"/>
    <s v="No"/>
    <x v="0"/>
    <x v="0"/>
    <x v="0"/>
    <x v="1"/>
    <x v="1"/>
    <x v="2"/>
  </r>
  <r>
    <x v="1349"/>
    <n v="28.16"/>
    <n v="5.58"/>
    <s v="Yes"/>
    <x v="0"/>
    <x v="0"/>
    <x v="0"/>
    <x v="1"/>
    <x v="1"/>
    <x v="2"/>
  </r>
  <r>
    <x v="1350"/>
    <n v="45.54"/>
    <n v="5.84"/>
    <s v="No"/>
    <x v="0"/>
    <x v="1"/>
    <x v="3"/>
    <x v="1"/>
    <x v="0"/>
    <x v="1"/>
  </r>
  <r>
    <x v="1351"/>
    <n v="28.7"/>
    <n v="4.2"/>
    <s v="No"/>
    <x v="0"/>
    <x v="0"/>
    <x v="0"/>
    <x v="1"/>
    <x v="1"/>
    <x v="2"/>
  </r>
  <r>
    <x v="1352"/>
    <n v="27.74"/>
    <n v="6.06"/>
    <s v="Yes"/>
    <x v="0"/>
    <x v="0"/>
    <x v="0"/>
    <x v="1"/>
    <x v="1"/>
    <x v="1"/>
  </r>
  <r>
    <x v="1353"/>
    <n v="36.954999999999998"/>
    <n v="7.57"/>
    <s v="No"/>
    <x v="0"/>
    <x v="0"/>
    <x v="0"/>
    <x v="1"/>
    <x v="0"/>
    <x v="0"/>
  </r>
  <r>
    <x v="1354"/>
    <n v="30.69"/>
    <n v="6.15"/>
    <s v="No"/>
    <x v="0"/>
    <x v="0"/>
    <x v="0"/>
    <x v="1"/>
    <x v="0"/>
    <x v="1"/>
  </r>
  <r>
    <x v="1355"/>
    <n v="24.984999999999999"/>
    <n v="4.5599999999999996"/>
    <s v="No"/>
    <x v="0"/>
    <x v="0"/>
    <x v="0"/>
    <x v="1"/>
    <x v="2"/>
    <x v="2"/>
  </r>
  <r>
    <x v="1356"/>
    <n v="39.42"/>
    <n v="4.72"/>
    <s v="Yes"/>
    <x v="0"/>
    <x v="0"/>
    <x v="3"/>
    <x v="1"/>
    <x v="0"/>
    <x v="2"/>
  </r>
  <r>
    <x v="1357"/>
    <n v="16.8"/>
    <n v="7.98"/>
    <s v="No"/>
    <x v="0"/>
    <x v="0"/>
    <x v="0"/>
    <x v="1"/>
    <x v="3"/>
    <x v="0"/>
  </r>
  <r>
    <x v="1358"/>
    <n v="23.274999999999999"/>
    <n v="6.26"/>
    <s v="Yes"/>
    <x v="0"/>
    <x v="1"/>
    <x v="3"/>
    <x v="1"/>
    <x v="2"/>
    <x v="1"/>
  </r>
  <r>
    <x v="1359"/>
    <n v="22.8"/>
    <n v="4.29"/>
    <s v="Yes"/>
    <x v="0"/>
    <x v="1"/>
    <x v="3"/>
    <x v="1"/>
    <x v="2"/>
    <x v="2"/>
  </r>
  <r>
    <x v="1360"/>
    <n v="24.3"/>
    <n v="5.43"/>
    <s v="No"/>
    <x v="0"/>
    <x v="0"/>
    <x v="1"/>
    <x v="1"/>
    <x v="2"/>
    <x v="2"/>
  </r>
  <r>
    <x v="1361"/>
    <n v="25.13"/>
    <n v="8"/>
    <s v="Yes"/>
    <x v="0"/>
    <x v="0"/>
    <x v="3"/>
    <x v="1"/>
    <x v="1"/>
    <x v="0"/>
  </r>
  <r>
    <x v="1362"/>
    <n v="22.72"/>
    <n v="9.9600000000000009"/>
    <s v="Yes"/>
    <x v="0"/>
    <x v="0"/>
    <x v="1"/>
    <x v="1"/>
    <x v="2"/>
    <x v="0"/>
  </r>
  <r>
    <x v="1363"/>
    <n v="32.6"/>
    <n v="6.8"/>
    <s v="Yes"/>
    <x v="0"/>
    <x v="0"/>
    <x v="0"/>
    <x v="1"/>
    <x v="0"/>
    <x v="0"/>
  </r>
  <r>
    <x v="1364"/>
    <n v="17.28"/>
    <n v="6.22"/>
    <s v="Yes"/>
    <x v="0"/>
    <x v="0"/>
    <x v="1"/>
    <x v="1"/>
    <x v="3"/>
    <x v="1"/>
  </r>
  <r>
    <x v="1365"/>
    <n v="27.92"/>
    <n v="5.79"/>
    <s v="No"/>
    <x v="0"/>
    <x v="0"/>
    <x v="3"/>
    <x v="1"/>
    <x v="1"/>
    <x v="1"/>
  </r>
  <r>
    <x v="1366"/>
    <n v="38.284999999999997"/>
    <n v="5.41"/>
    <s v="No"/>
    <x v="0"/>
    <x v="0"/>
    <x v="0"/>
    <x v="1"/>
    <x v="0"/>
    <x v="2"/>
  </r>
  <r>
    <x v="1367"/>
    <n v="16.48"/>
    <n v="11.05"/>
    <s v="No"/>
    <x v="0"/>
    <x v="0"/>
    <x v="0"/>
    <x v="1"/>
    <x v="3"/>
    <x v="0"/>
  </r>
  <r>
    <x v="1368"/>
    <n v="38.57"/>
    <n v="6.27"/>
    <s v="No"/>
    <x v="0"/>
    <x v="0"/>
    <x v="0"/>
    <x v="1"/>
    <x v="0"/>
    <x v="1"/>
  </r>
  <r>
    <x v="1369"/>
    <n v="43.85"/>
    <n v="4.7699999999999996"/>
    <s v="Yes"/>
    <x v="0"/>
    <x v="0"/>
    <x v="0"/>
    <x v="1"/>
    <x v="0"/>
    <x v="2"/>
  </r>
  <r>
    <x v="1370"/>
    <n v="30.11"/>
    <n v="4.08"/>
    <s v="No"/>
    <x v="0"/>
    <x v="0"/>
    <x v="0"/>
    <x v="1"/>
    <x v="0"/>
    <x v="2"/>
  </r>
  <r>
    <x v="1371"/>
    <n v="31.59"/>
    <n v="6.01"/>
    <s v="No"/>
    <x v="0"/>
    <x v="0"/>
    <x v="0"/>
    <x v="1"/>
    <x v="0"/>
    <x v="1"/>
  </r>
  <r>
    <x v="1372"/>
    <n v="40.15"/>
    <n v="11.84"/>
    <s v="No"/>
    <x v="0"/>
    <x v="0"/>
    <x v="0"/>
    <x v="1"/>
    <x v="0"/>
    <x v="0"/>
  </r>
  <r>
    <x v="1373"/>
    <n v="40.700000000000003"/>
    <n v="6.27"/>
    <s v="Yes"/>
    <x v="0"/>
    <x v="1"/>
    <x v="3"/>
    <x v="1"/>
    <x v="0"/>
    <x v="1"/>
  </r>
  <r>
    <x v="1374"/>
    <n v="40.76"/>
    <n v="5.28"/>
    <s v="No"/>
    <x v="0"/>
    <x v="0"/>
    <x v="0"/>
    <x v="1"/>
    <x v="0"/>
    <x v="2"/>
  </r>
  <r>
    <x v="1375"/>
    <n v="29.7"/>
    <n v="7.03"/>
    <s v="No"/>
    <x v="0"/>
    <x v="0"/>
    <x v="0"/>
    <x v="1"/>
    <x v="1"/>
    <x v="0"/>
  </r>
  <r>
    <x v="1376"/>
    <n v="40.58"/>
    <n v="5.32"/>
    <s v="Yes"/>
    <x v="0"/>
    <x v="1"/>
    <x v="3"/>
    <x v="1"/>
    <x v="0"/>
    <x v="2"/>
  </r>
  <r>
    <x v="1377"/>
    <n v="33.06"/>
    <n v="9.59"/>
    <s v="Yes"/>
    <x v="0"/>
    <x v="0"/>
    <x v="0"/>
    <x v="1"/>
    <x v="0"/>
    <x v="0"/>
  </r>
  <r>
    <x v="1378"/>
    <n v="26.62"/>
    <n v="6.15"/>
    <s v="Yes"/>
    <x v="0"/>
    <x v="0"/>
    <x v="0"/>
    <x v="1"/>
    <x v="1"/>
    <x v="1"/>
  </r>
  <r>
    <x v="1379"/>
    <n v="37.1"/>
    <n v="11.08"/>
    <s v="No"/>
    <x v="0"/>
    <x v="0"/>
    <x v="0"/>
    <x v="1"/>
    <x v="0"/>
    <x v="0"/>
  </r>
  <r>
    <x v="1380"/>
    <n v="18.28"/>
    <n v="7.95"/>
    <s v="No"/>
    <x v="0"/>
    <x v="0"/>
    <x v="0"/>
    <x v="1"/>
    <x v="3"/>
    <x v="0"/>
  </r>
  <r>
    <x v="1381"/>
    <n v="35.814999999999998"/>
    <n v="6.23"/>
    <s v="No"/>
    <x v="0"/>
    <x v="0"/>
    <x v="0"/>
    <x v="1"/>
    <x v="0"/>
    <x v="1"/>
  </r>
  <r>
    <x v="1382"/>
    <n v="30.69"/>
    <n v="6.5"/>
    <s v="No"/>
    <x v="0"/>
    <x v="0"/>
    <x v="0"/>
    <x v="1"/>
    <x v="0"/>
    <x v="1"/>
  </r>
  <r>
    <x v="1383"/>
    <n v="26.125"/>
    <n v="5.22"/>
    <s v="No"/>
    <x v="0"/>
    <x v="0"/>
    <x v="0"/>
    <x v="1"/>
    <x v="1"/>
    <x v="2"/>
  </r>
  <r>
    <x v="1384"/>
    <n v="34.58"/>
    <n v="6.3"/>
    <s v="No"/>
    <x v="0"/>
    <x v="1"/>
    <x v="3"/>
    <x v="1"/>
    <x v="0"/>
    <x v="1"/>
  </r>
  <r>
    <x v="1385"/>
    <n v="27.4"/>
    <n v="8.84"/>
    <s v="No"/>
    <x v="0"/>
    <x v="0"/>
    <x v="0"/>
    <x v="1"/>
    <x v="1"/>
    <x v="0"/>
  </r>
  <r>
    <x v="1386"/>
    <n v="27.53"/>
    <n v="4.1100000000000003"/>
    <s v="No"/>
    <x v="0"/>
    <x v="0"/>
    <x v="3"/>
    <x v="1"/>
    <x v="1"/>
    <x v="2"/>
  </r>
  <r>
    <x v="1387"/>
    <n v="33"/>
    <n v="4.57"/>
    <s v="No"/>
    <x v="0"/>
    <x v="0"/>
    <x v="0"/>
    <x v="1"/>
    <x v="0"/>
    <x v="2"/>
  </r>
  <r>
    <x v="1388"/>
    <n v="25.78"/>
    <n v="11.06"/>
    <s v="Yes"/>
    <x v="0"/>
    <x v="0"/>
    <x v="0"/>
    <x v="1"/>
    <x v="1"/>
    <x v="0"/>
  </r>
  <r>
    <x v="1389"/>
    <n v="22.66"/>
    <n v="10.68"/>
    <s v="No"/>
    <x v="0"/>
    <x v="0"/>
    <x v="0"/>
    <x v="1"/>
    <x v="2"/>
    <x v="0"/>
  </r>
  <r>
    <x v="1390"/>
    <n v="38.81"/>
    <n v="6.14"/>
    <s v="Yes"/>
    <x v="0"/>
    <x v="0"/>
    <x v="3"/>
    <x v="1"/>
    <x v="0"/>
    <x v="1"/>
  </r>
  <r>
    <x v="1391"/>
    <n v="38.51"/>
    <n v="5.45"/>
    <s v="Yes"/>
    <x v="0"/>
    <x v="0"/>
    <x v="0"/>
    <x v="1"/>
    <x v="0"/>
    <x v="2"/>
  </r>
  <r>
    <x v="1392"/>
    <n v="22.98"/>
    <n v="6.14"/>
    <s v="Yes"/>
    <x v="0"/>
    <x v="0"/>
    <x v="0"/>
    <x v="1"/>
    <x v="2"/>
    <x v="1"/>
  </r>
  <r>
    <x v="1393"/>
    <n v="15.65"/>
    <n v="7.85"/>
    <s v="No"/>
    <x v="0"/>
    <x v="0"/>
    <x v="0"/>
    <x v="1"/>
    <x v="3"/>
    <x v="0"/>
  </r>
  <r>
    <x v="1394"/>
    <n v="39.97"/>
    <n v="4.09"/>
    <s v="No"/>
    <x v="0"/>
    <x v="0"/>
    <x v="3"/>
    <x v="1"/>
    <x v="0"/>
    <x v="2"/>
  </r>
  <r>
    <x v="1395"/>
    <n v="37.22"/>
    <n v="4.62"/>
    <s v="No"/>
    <x v="0"/>
    <x v="1"/>
    <x v="3"/>
    <x v="1"/>
    <x v="0"/>
    <x v="2"/>
  </r>
  <r>
    <x v="1396"/>
    <n v="41.325000000000003"/>
    <n v="5.77"/>
    <s v="No"/>
    <x v="0"/>
    <x v="0"/>
    <x v="0"/>
    <x v="1"/>
    <x v="0"/>
    <x v="1"/>
  </r>
  <r>
    <x v="1397"/>
    <n v="40.31"/>
    <n v="5.84"/>
    <s v="No"/>
    <x v="0"/>
    <x v="0"/>
    <x v="0"/>
    <x v="1"/>
    <x v="0"/>
    <x v="1"/>
  </r>
  <r>
    <x v="1398"/>
    <n v="29.48"/>
    <n v="4.91"/>
    <s v="No"/>
    <x v="0"/>
    <x v="0"/>
    <x v="0"/>
    <x v="1"/>
    <x v="1"/>
    <x v="2"/>
  </r>
  <r>
    <x v="1399"/>
    <n v="33.155000000000001"/>
    <n v="5.07"/>
    <s v="No"/>
    <x v="0"/>
    <x v="0"/>
    <x v="0"/>
    <x v="1"/>
    <x v="0"/>
    <x v="2"/>
  </r>
  <r>
    <x v="1400"/>
    <n v="42.85"/>
    <n v="5.81"/>
    <s v="Yes"/>
    <x v="0"/>
    <x v="0"/>
    <x v="0"/>
    <x v="1"/>
    <x v="0"/>
    <x v="1"/>
  </r>
  <r>
    <x v="1401"/>
    <n v="32.340000000000003"/>
    <n v="11.2"/>
    <s v="No"/>
    <x v="0"/>
    <x v="0"/>
    <x v="0"/>
    <x v="1"/>
    <x v="0"/>
    <x v="0"/>
  </r>
  <r>
    <x v="1402"/>
    <n v="27.5"/>
    <n v="10.75"/>
    <s v="No"/>
    <x v="0"/>
    <x v="0"/>
    <x v="0"/>
    <x v="1"/>
    <x v="1"/>
    <x v="0"/>
  </r>
  <r>
    <x v="1403"/>
    <n v="25.8"/>
    <n v="7.8"/>
    <s v="No"/>
    <x v="0"/>
    <x v="0"/>
    <x v="0"/>
    <x v="1"/>
    <x v="1"/>
    <x v="0"/>
  </r>
  <r>
    <x v="1404"/>
    <n v="25"/>
    <n v="7.04"/>
    <s v="No"/>
    <x v="0"/>
    <x v="0"/>
    <x v="0"/>
    <x v="1"/>
    <x v="2"/>
    <x v="0"/>
  </r>
  <r>
    <x v="1405"/>
    <n v="41.2"/>
    <n v="4.18"/>
    <s v="Yes"/>
    <x v="0"/>
    <x v="0"/>
    <x v="0"/>
    <x v="1"/>
    <x v="0"/>
    <x v="2"/>
  </r>
  <r>
    <x v="1406"/>
    <n v="17.78"/>
    <n v="8.19"/>
    <s v="No"/>
    <x v="0"/>
    <x v="0"/>
    <x v="0"/>
    <x v="1"/>
    <x v="3"/>
    <x v="0"/>
  </r>
  <r>
    <x v="1407"/>
    <n v="40.119999999999997"/>
    <n v="6.22"/>
    <s v="Yes"/>
    <x v="0"/>
    <x v="1"/>
    <x v="3"/>
    <x v="1"/>
    <x v="0"/>
    <x v="1"/>
  </r>
  <r>
    <x v="1408"/>
    <n v="19.350000000000001"/>
    <n v="8.2200000000000006"/>
    <s v="Yes"/>
    <x v="0"/>
    <x v="0"/>
    <x v="0"/>
    <x v="1"/>
    <x v="2"/>
    <x v="0"/>
  </r>
  <r>
    <x v="1409"/>
    <n v="36.69"/>
    <n v="6.15"/>
    <s v="No"/>
    <x v="0"/>
    <x v="0"/>
    <x v="0"/>
    <x v="1"/>
    <x v="0"/>
    <x v="1"/>
  </r>
  <r>
    <x v="1410"/>
    <n v="28.51"/>
    <n v="5.65"/>
    <s v="Yes"/>
    <x v="0"/>
    <x v="0"/>
    <x v="3"/>
    <x v="1"/>
    <x v="1"/>
    <x v="2"/>
  </r>
  <r>
    <x v="1411"/>
    <n v="30.21"/>
    <n v="5.5"/>
    <s v="No"/>
    <x v="0"/>
    <x v="0"/>
    <x v="3"/>
    <x v="1"/>
    <x v="0"/>
    <x v="2"/>
  </r>
  <r>
    <x v="1412"/>
    <n v="24.33"/>
    <n v="8"/>
    <s v="No"/>
    <x v="0"/>
    <x v="0"/>
    <x v="0"/>
    <x v="1"/>
    <x v="2"/>
    <x v="0"/>
  </r>
  <r>
    <x v="1413"/>
    <n v="19.855"/>
    <n v="5.71"/>
    <s v="Yes"/>
    <x v="0"/>
    <x v="0"/>
    <x v="0"/>
    <x v="1"/>
    <x v="2"/>
    <x v="1"/>
  </r>
  <r>
    <x v="1414"/>
    <n v="25.364999999999998"/>
    <n v="11.71"/>
    <s v="No"/>
    <x v="0"/>
    <x v="0"/>
    <x v="0"/>
    <x v="1"/>
    <x v="1"/>
    <x v="0"/>
  </r>
  <r>
    <x v="1415"/>
    <n v="29.6"/>
    <n v="6.17"/>
    <s v="Yes"/>
    <x v="0"/>
    <x v="1"/>
    <x v="3"/>
    <x v="1"/>
    <x v="1"/>
    <x v="1"/>
  </r>
  <r>
    <x v="1416"/>
    <n v="39.43"/>
    <n v="6.1"/>
    <s v="Yes"/>
    <x v="0"/>
    <x v="1"/>
    <x v="3"/>
    <x v="1"/>
    <x v="0"/>
    <x v="1"/>
  </r>
  <r>
    <x v="1417"/>
    <n v="27.34"/>
    <n v="5.19"/>
    <s v="Yes"/>
    <x v="0"/>
    <x v="0"/>
    <x v="3"/>
    <x v="1"/>
    <x v="1"/>
    <x v="2"/>
  </r>
  <r>
    <x v="1418"/>
    <n v="39.01"/>
    <n v="5.37"/>
    <s v="Yes"/>
    <x v="0"/>
    <x v="0"/>
    <x v="0"/>
    <x v="1"/>
    <x v="0"/>
    <x v="2"/>
  </r>
  <r>
    <x v="1419"/>
    <n v="18.989999999999998"/>
    <n v="10.82"/>
    <s v="Yes"/>
    <x v="0"/>
    <x v="0"/>
    <x v="0"/>
    <x v="1"/>
    <x v="2"/>
    <x v="0"/>
  </r>
  <r>
    <x v="1420"/>
    <n v="42.3"/>
    <n v="6.06"/>
    <s v="Yes"/>
    <x v="0"/>
    <x v="0"/>
    <x v="0"/>
    <x v="1"/>
    <x v="0"/>
    <x v="1"/>
  </r>
  <r>
    <x v="1421"/>
    <n v="39.805"/>
    <n v="5.91"/>
    <s v="No"/>
    <x v="0"/>
    <x v="0"/>
    <x v="0"/>
    <x v="1"/>
    <x v="0"/>
    <x v="1"/>
  </r>
  <r>
    <x v="1422"/>
    <n v="33.700000000000003"/>
    <n v="5.87"/>
    <s v="No"/>
    <x v="0"/>
    <x v="0"/>
    <x v="0"/>
    <x v="1"/>
    <x v="0"/>
    <x v="1"/>
  </r>
  <r>
    <x v="1423"/>
    <n v="36.195"/>
    <n v="6.22"/>
    <s v="No"/>
    <x v="0"/>
    <x v="0"/>
    <x v="0"/>
    <x v="1"/>
    <x v="0"/>
    <x v="1"/>
  </r>
  <r>
    <x v="1424"/>
    <n v="32.6"/>
    <n v="5.73"/>
    <s v="No"/>
    <x v="0"/>
    <x v="1"/>
    <x v="3"/>
    <x v="1"/>
    <x v="0"/>
    <x v="1"/>
  </r>
  <r>
    <x v="1425"/>
    <n v="30.2"/>
    <n v="5.7"/>
    <s v="No"/>
    <x v="0"/>
    <x v="0"/>
    <x v="0"/>
    <x v="1"/>
    <x v="0"/>
    <x v="1"/>
  </r>
  <r>
    <x v="1426"/>
    <n v="27.645"/>
    <n v="9.91"/>
    <s v="No"/>
    <x v="0"/>
    <x v="0"/>
    <x v="0"/>
    <x v="1"/>
    <x v="1"/>
    <x v="0"/>
  </r>
  <r>
    <x v="1427"/>
    <n v="26.41"/>
    <n v="11.4"/>
    <s v="No"/>
    <x v="0"/>
    <x v="0"/>
    <x v="0"/>
    <x v="1"/>
    <x v="1"/>
    <x v="0"/>
  </r>
  <r>
    <x v="1428"/>
    <n v="34.1"/>
    <n v="6.29"/>
    <s v="Yes"/>
    <x v="0"/>
    <x v="1"/>
    <x v="3"/>
    <x v="1"/>
    <x v="0"/>
    <x v="1"/>
  </r>
  <r>
    <x v="1429"/>
    <n v="17.3"/>
    <n v="9.2799999999999994"/>
    <s v="No"/>
    <x v="0"/>
    <x v="0"/>
    <x v="0"/>
    <x v="1"/>
    <x v="3"/>
    <x v="0"/>
  </r>
  <r>
    <x v="1430"/>
    <n v="35.020000000000003"/>
    <n v="4.78"/>
    <s v="No"/>
    <x v="0"/>
    <x v="1"/>
    <x v="3"/>
    <x v="1"/>
    <x v="0"/>
    <x v="2"/>
  </r>
  <r>
    <x v="1431"/>
    <n v="37.1"/>
    <n v="8.8699999999999992"/>
    <s v="Yes"/>
    <x v="0"/>
    <x v="0"/>
    <x v="0"/>
    <x v="1"/>
    <x v="0"/>
    <x v="0"/>
  </r>
  <r>
    <x v="1432"/>
    <n v="16.79"/>
    <n v="11.4"/>
    <s v="No"/>
    <x v="0"/>
    <x v="0"/>
    <x v="0"/>
    <x v="1"/>
    <x v="3"/>
    <x v="0"/>
  </r>
  <r>
    <x v="1433"/>
    <n v="31.635000000000002"/>
    <n v="9.1300000000000008"/>
    <s v="Yes"/>
    <x v="0"/>
    <x v="0"/>
    <x v="0"/>
    <x v="1"/>
    <x v="0"/>
    <x v="0"/>
  </r>
  <r>
    <x v="1434"/>
    <n v="24.19"/>
    <n v="6.22"/>
    <s v="Yes"/>
    <x v="0"/>
    <x v="1"/>
    <x v="3"/>
    <x v="1"/>
    <x v="2"/>
    <x v="1"/>
  </r>
  <r>
    <x v="1435"/>
    <n v="35.29"/>
    <n v="5.9"/>
    <s v="No"/>
    <x v="0"/>
    <x v="1"/>
    <x v="3"/>
    <x v="1"/>
    <x v="0"/>
    <x v="1"/>
  </r>
  <r>
    <x v="1436"/>
    <n v="35.299999999999997"/>
    <n v="4.45"/>
    <s v="No"/>
    <x v="0"/>
    <x v="0"/>
    <x v="0"/>
    <x v="1"/>
    <x v="0"/>
    <x v="2"/>
  </r>
  <r>
    <x v="1437"/>
    <n v="35.64"/>
    <n v="6.17"/>
    <s v="No"/>
    <x v="0"/>
    <x v="1"/>
    <x v="3"/>
    <x v="1"/>
    <x v="0"/>
    <x v="1"/>
  </r>
  <r>
    <x v="1438"/>
    <n v="33.1"/>
    <n v="4.93"/>
    <s v="No"/>
    <x v="0"/>
    <x v="0"/>
    <x v="0"/>
    <x v="1"/>
    <x v="0"/>
    <x v="2"/>
  </r>
  <r>
    <x v="1439"/>
    <n v="26.41"/>
    <n v="7.32"/>
    <s v="Yes"/>
    <x v="0"/>
    <x v="0"/>
    <x v="3"/>
    <x v="1"/>
    <x v="1"/>
    <x v="0"/>
  </r>
  <r>
    <x v="1440"/>
    <n v="29.9"/>
    <n v="5.27"/>
    <s v="No"/>
    <x v="0"/>
    <x v="1"/>
    <x v="3"/>
    <x v="1"/>
    <x v="1"/>
    <x v="2"/>
  </r>
  <r>
    <x v="1441"/>
    <n v="25.24"/>
    <n v="5.82"/>
    <s v="No"/>
    <x v="0"/>
    <x v="0"/>
    <x v="3"/>
    <x v="1"/>
    <x v="1"/>
    <x v="1"/>
  </r>
  <r>
    <x v="1442"/>
    <n v="25.08"/>
    <n v="5.8"/>
    <s v="No"/>
    <x v="0"/>
    <x v="1"/>
    <x v="3"/>
    <x v="1"/>
    <x v="1"/>
    <x v="1"/>
  </r>
  <r>
    <x v="1443"/>
    <n v="29.164999999999999"/>
    <n v="4.87"/>
    <s v="No"/>
    <x v="1"/>
    <x v="0"/>
    <x v="3"/>
    <x v="1"/>
    <x v="1"/>
    <x v="2"/>
  </r>
  <r>
    <x v="1444"/>
    <n v="15.05"/>
    <n v="8.1199999999999992"/>
    <s v="No"/>
    <x v="0"/>
    <x v="0"/>
    <x v="0"/>
    <x v="1"/>
    <x v="3"/>
    <x v="0"/>
  </r>
  <r>
    <x v="1445"/>
    <n v="19.95"/>
    <n v="4.3600000000000003"/>
    <s v="No"/>
    <x v="0"/>
    <x v="0"/>
    <x v="1"/>
    <x v="1"/>
    <x v="2"/>
    <x v="2"/>
  </r>
  <r>
    <x v="1446"/>
    <n v="16.66"/>
    <n v="9.16"/>
    <s v="No"/>
    <x v="0"/>
    <x v="0"/>
    <x v="0"/>
    <x v="1"/>
    <x v="3"/>
    <x v="0"/>
  </r>
  <r>
    <x v="1447"/>
    <n v="16.62"/>
    <n v="9.14"/>
    <s v="No"/>
    <x v="0"/>
    <x v="0"/>
    <x v="0"/>
    <x v="1"/>
    <x v="3"/>
    <x v="0"/>
  </r>
  <r>
    <x v="1448"/>
    <n v="15.36"/>
    <n v="5.49"/>
    <s v="Yes"/>
    <x v="0"/>
    <x v="0"/>
    <x v="1"/>
    <x v="1"/>
    <x v="3"/>
    <x v="2"/>
  </r>
  <r>
    <x v="1449"/>
    <n v="27.74"/>
    <n v="5.96"/>
    <s v="Yes"/>
    <x v="0"/>
    <x v="0"/>
    <x v="0"/>
    <x v="1"/>
    <x v="1"/>
    <x v="1"/>
  </r>
  <r>
    <x v="1450"/>
    <n v="22.44"/>
    <n v="4.62"/>
    <s v="Yes"/>
    <x v="0"/>
    <x v="0"/>
    <x v="0"/>
    <x v="1"/>
    <x v="2"/>
    <x v="2"/>
  </r>
  <r>
    <x v="1451"/>
    <n v="37.049999999999997"/>
    <n v="9.9600000000000009"/>
    <s v="Yes"/>
    <x v="0"/>
    <x v="0"/>
    <x v="0"/>
    <x v="1"/>
    <x v="0"/>
    <x v="0"/>
  </r>
  <r>
    <x v="1452"/>
    <n v="22.95"/>
    <n v="10.53"/>
    <s v="No"/>
    <x v="0"/>
    <x v="0"/>
    <x v="1"/>
    <x v="1"/>
    <x v="2"/>
    <x v="0"/>
  </r>
  <r>
    <x v="1453"/>
    <n v="34.200000000000003"/>
    <n v="6.69"/>
    <s v="Yes"/>
    <x v="0"/>
    <x v="0"/>
    <x v="0"/>
    <x v="1"/>
    <x v="0"/>
    <x v="0"/>
  </r>
  <r>
    <x v="1454"/>
    <n v="30.59"/>
    <n v="9.5500000000000007"/>
    <s v="Yes"/>
    <x v="0"/>
    <x v="0"/>
    <x v="0"/>
    <x v="1"/>
    <x v="0"/>
    <x v="0"/>
  </r>
  <r>
    <x v="1455"/>
    <n v="25.51"/>
    <n v="6.05"/>
    <s v="No"/>
    <x v="0"/>
    <x v="0"/>
    <x v="0"/>
    <x v="1"/>
    <x v="1"/>
    <x v="1"/>
  </r>
  <r>
    <x v="1456"/>
    <n v="29.04"/>
    <n v="10.56"/>
    <s v="Yes"/>
    <x v="0"/>
    <x v="0"/>
    <x v="3"/>
    <x v="1"/>
    <x v="1"/>
    <x v="0"/>
  </r>
  <r>
    <x v="1457"/>
    <n v="22.135000000000002"/>
    <n v="10.81"/>
    <s v="Yes"/>
    <x v="0"/>
    <x v="0"/>
    <x v="3"/>
    <x v="1"/>
    <x v="2"/>
    <x v="0"/>
  </r>
  <r>
    <x v="1458"/>
    <n v="21.375"/>
    <n v="4.32"/>
    <s v="No"/>
    <x v="0"/>
    <x v="0"/>
    <x v="0"/>
    <x v="1"/>
    <x v="2"/>
    <x v="2"/>
  </r>
  <r>
    <x v="1459"/>
    <n v="29.19"/>
    <n v="4.37"/>
    <s v="No"/>
    <x v="0"/>
    <x v="0"/>
    <x v="0"/>
    <x v="1"/>
    <x v="1"/>
    <x v="2"/>
  </r>
  <r>
    <x v="1460"/>
    <n v="31.92"/>
    <n v="4.8099999999999996"/>
    <s v="Yes"/>
    <x v="0"/>
    <x v="1"/>
    <x v="3"/>
    <x v="1"/>
    <x v="0"/>
    <x v="2"/>
  </r>
  <r>
    <x v="1461"/>
    <n v="26.315000000000001"/>
    <n v="4.5599999999999996"/>
    <s v="Yes"/>
    <x v="0"/>
    <x v="1"/>
    <x v="3"/>
    <x v="1"/>
    <x v="1"/>
    <x v="2"/>
  </r>
  <r>
    <x v="1462"/>
    <n v="35.299999999999997"/>
    <n v="4.3899999999999997"/>
    <s v="No"/>
    <x v="0"/>
    <x v="0"/>
    <x v="0"/>
    <x v="1"/>
    <x v="0"/>
    <x v="2"/>
  </r>
  <r>
    <x v="1463"/>
    <n v="18.91"/>
    <n v="11.44"/>
    <s v="No"/>
    <x v="0"/>
    <x v="0"/>
    <x v="0"/>
    <x v="1"/>
    <x v="2"/>
    <x v="0"/>
  </r>
  <r>
    <x v="1464"/>
    <n v="22.41"/>
    <n v="11.37"/>
    <s v="Yes"/>
    <x v="0"/>
    <x v="0"/>
    <x v="3"/>
    <x v="1"/>
    <x v="2"/>
    <x v="0"/>
  </r>
  <r>
    <x v="1465"/>
    <n v="22.704999999999998"/>
    <n v="6.14"/>
    <s v="No"/>
    <x v="0"/>
    <x v="0"/>
    <x v="0"/>
    <x v="1"/>
    <x v="2"/>
    <x v="1"/>
  </r>
  <r>
    <x v="1466"/>
    <n v="37.18"/>
    <n v="4.8899999999999997"/>
    <s v="No"/>
    <x v="0"/>
    <x v="0"/>
    <x v="0"/>
    <x v="1"/>
    <x v="0"/>
    <x v="2"/>
  </r>
  <r>
    <x v="1467"/>
    <n v="35.97"/>
    <n v="4.5999999999999996"/>
    <s v="No"/>
    <x v="0"/>
    <x v="0"/>
    <x v="0"/>
    <x v="1"/>
    <x v="0"/>
    <x v="2"/>
  </r>
  <r>
    <x v="1468"/>
    <n v="35.799999999999997"/>
    <n v="4.42"/>
    <s v="No"/>
    <x v="0"/>
    <x v="0"/>
    <x v="0"/>
    <x v="1"/>
    <x v="0"/>
    <x v="2"/>
  </r>
  <r>
    <x v="1469"/>
    <n v="28.31"/>
    <n v="7.48"/>
    <s v="Yes"/>
    <x v="0"/>
    <x v="0"/>
    <x v="0"/>
    <x v="1"/>
    <x v="1"/>
    <x v="0"/>
  </r>
  <r>
    <x v="1470"/>
    <n v="38.06"/>
    <n v="10.74"/>
    <s v="No"/>
    <x v="0"/>
    <x v="0"/>
    <x v="0"/>
    <x v="1"/>
    <x v="0"/>
    <x v="0"/>
  </r>
  <r>
    <x v="1471"/>
    <n v="28"/>
    <n v="5.19"/>
    <s v="No"/>
    <x v="0"/>
    <x v="0"/>
    <x v="3"/>
    <x v="1"/>
    <x v="1"/>
    <x v="2"/>
  </r>
  <r>
    <x v="1472"/>
    <n v="34.32"/>
    <n v="9.17"/>
    <s v="No"/>
    <x v="0"/>
    <x v="0"/>
    <x v="0"/>
    <x v="1"/>
    <x v="0"/>
    <x v="0"/>
  </r>
  <r>
    <x v="1473"/>
    <n v="22.3"/>
    <n v="4.95"/>
    <s v="Yes"/>
    <x v="0"/>
    <x v="0"/>
    <x v="0"/>
    <x v="1"/>
    <x v="2"/>
    <x v="2"/>
  </r>
  <r>
    <x v="1474"/>
    <n v="27.835000000000001"/>
    <n v="6.03"/>
    <s v="No"/>
    <x v="0"/>
    <x v="0"/>
    <x v="3"/>
    <x v="1"/>
    <x v="1"/>
    <x v="1"/>
  </r>
  <r>
    <x v="1475"/>
    <n v="39.229999999999997"/>
    <n v="5.36"/>
    <s v="No"/>
    <x v="0"/>
    <x v="0"/>
    <x v="0"/>
    <x v="1"/>
    <x v="0"/>
    <x v="2"/>
  </r>
  <r>
    <x v="1476"/>
    <n v="19.95"/>
    <n v="6.11"/>
    <s v="No"/>
    <x v="0"/>
    <x v="0"/>
    <x v="3"/>
    <x v="1"/>
    <x v="2"/>
    <x v="1"/>
  </r>
  <r>
    <x v="1477"/>
    <n v="34.64"/>
    <n v="4.88"/>
    <s v="No"/>
    <x v="0"/>
    <x v="1"/>
    <x v="3"/>
    <x v="1"/>
    <x v="0"/>
    <x v="2"/>
  </r>
  <r>
    <x v="1478"/>
    <n v="18.75"/>
    <n v="6.72"/>
    <s v="No"/>
    <x v="0"/>
    <x v="0"/>
    <x v="0"/>
    <x v="1"/>
    <x v="2"/>
    <x v="0"/>
  </r>
  <r>
    <x v="1479"/>
    <n v="26.48"/>
    <n v="4.2"/>
    <s v="No"/>
    <x v="0"/>
    <x v="0"/>
    <x v="3"/>
    <x v="1"/>
    <x v="1"/>
    <x v="2"/>
  </r>
  <r>
    <x v="1480"/>
    <n v="34.83"/>
    <n v="5.79"/>
    <s v="No"/>
    <x v="0"/>
    <x v="0"/>
    <x v="3"/>
    <x v="1"/>
    <x v="0"/>
    <x v="1"/>
  </r>
  <r>
    <x v="1481"/>
    <n v="25.46"/>
    <n v="4.29"/>
    <s v="No"/>
    <x v="0"/>
    <x v="0"/>
    <x v="0"/>
    <x v="1"/>
    <x v="1"/>
    <x v="2"/>
  </r>
  <r>
    <x v="1482"/>
    <n v="23.31"/>
    <n v="8.27"/>
    <s v="No"/>
    <x v="0"/>
    <x v="0"/>
    <x v="0"/>
    <x v="1"/>
    <x v="2"/>
    <x v="0"/>
  </r>
  <r>
    <x v="1483"/>
    <n v="29"/>
    <n v="4.5599999999999996"/>
    <s v="No"/>
    <x v="0"/>
    <x v="0"/>
    <x v="0"/>
    <x v="1"/>
    <x v="1"/>
    <x v="2"/>
  </r>
  <r>
    <x v="1484"/>
    <n v="32.869999999999997"/>
    <n v="5.33"/>
    <s v="No"/>
    <x v="0"/>
    <x v="0"/>
    <x v="0"/>
    <x v="1"/>
    <x v="0"/>
    <x v="2"/>
  </r>
  <r>
    <x v="1485"/>
    <n v="26.18"/>
    <n v="5.63"/>
    <s v="No"/>
    <x v="0"/>
    <x v="0"/>
    <x v="0"/>
    <x v="1"/>
    <x v="1"/>
    <x v="2"/>
  </r>
  <r>
    <x v="1486"/>
    <n v="25.3"/>
    <n v="5.12"/>
    <s v="No"/>
    <x v="0"/>
    <x v="0"/>
    <x v="0"/>
    <x v="1"/>
    <x v="1"/>
    <x v="2"/>
  </r>
  <r>
    <x v="1487"/>
    <n v="36.94"/>
    <n v="5.15"/>
    <s v="Yes"/>
    <x v="0"/>
    <x v="0"/>
    <x v="3"/>
    <x v="1"/>
    <x v="0"/>
    <x v="2"/>
  </r>
  <r>
    <x v="1488"/>
    <n v="22.86"/>
    <n v="7.5"/>
    <s v="No"/>
    <x v="0"/>
    <x v="0"/>
    <x v="0"/>
    <x v="1"/>
    <x v="2"/>
    <x v="0"/>
  </r>
  <r>
    <x v="1489"/>
    <n v="18.760000000000002"/>
    <n v="4.88"/>
    <s v="Yes"/>
    <x v="0"/>
    <x v="1"/>
    <x v="3"/>
    <x v="1"/>
    <x v="2"/>
    <x v="2"/>
  </r>
  <r>
    <x v="1490"/>
    <n v="24.36"/>
    <n v="5.57"/>
    <s v="No"/>
    <x v="0"/>
    <x v="0"/>
    <x v="0"/>
    <x v="1"/>
    <x v="2"/>
    <x v="2"/>
  </r>
  <r>
    <x v="1491"/>
    <n v="32.299999999999997"/>
    <n v="5.31"/>
    <s v="No"/>
    <x v="0"/>
    <x v="0"/>
    <x v="0"/>
    <x v="1"/>
    <x v="0"/>
    <x v="2"/>
  </r>
  <r>
    <x v="1492"/>
    <n v="22.704999999999998"/>
    <n v="4.57"/>
    <s v="Yes"/>
    <x v="0"/>
    <x v="0"/>
    <x v="0"/>
    <x v="1"/>
    <x v="2"/>
    <x v="2"/>
  </r>
  <r>
    <x v="1493"/>
    <n v="21.79"/>
    <n v="8.6999999999999993"/>
    <s v="Yes"/>
    <x v="0"/>
    <x v="0"/>
    <x v="3"/>
    <x v="1"/>
    <x v="2"/>
    <x v="0"/>
  </r>
  <r>
    <x v="1494"/>
    <n v="24.52"/>
    <n v="4.76"/>
    <s v="No"/>
    <x v="0"/>
    <x v="0"/>
    <x v="0"/>
    <x v="1"/>
    <x v="2"/>
    <x v="2"/>
  </r>
  <r>
    <x v="1495"/>
    <n v="39.520000000000003"/>
    <n v="11.81"/>
    <s v="No"/>
    <x v="0"/>
    <x v="0"/>
    <x v="0"/>
    <x v="1"/>
    <x v="0"/>
    <x v="0"/>
  </r>
  <r>
    <x v="1496"/>
    <n v="24.49"/>
    <n v="4.67"/>
    <s v="No"/>
    <x v="0"/>
    <x v="0"/>
    <x v="0"/>
    <x v="1"/>
    <x v="2"/>
    <x v="2"/>
  </r>
  <r>
    <x v="1497"/>
    <n v="26.315000000000001"/>
    <n v="6.02"/>
    <s v="No"/>
    <x v="0"/>
    <x v="0"/>
    <x v="0"/>
    <x v="1"/>
    <x v="1"/>
    <x v="1"/>
  </r>
  <r>
    <x v="1498"/>
    <n v="22.58"/>
    <n v="7.46"/>
    <s v="No"/>
    <x v="0"/>
    <x v="0"/>
    <x v="0"/>
    <x v="1"/>
    <x v="2"/>
    <x v="0"/>
  </r>
  <r>
    <x v="1499"/>
    <n v="19.475000000000001"/>
    <n v="4.74"/>
    <s v="No"/>
    <x v="0"/>
    <x v="0"/>
    <x v="3"/>
    <x v="1"/>
    <x v="2"/>
    <x v="2"/>
  </r>
  <r>
    <x v="1500"/>
    <n v="26.33"/>
    <n v="4.79"/>
    <s v="No"/>
    <x v="0"/>
    <x v="0"/>
    <x v="0"/>
    <x v="1"/>
    <x v="1"/>
    <x v="2"/>
  </r>
  <r>
    <x v="1501"/>
    <n v="17.29"/>
    <n v="5.35"/>
    <s v="Yes"/>
    <x v="0"/>
    <x v="0"/>
    <x v="0"/>
    <x v="1"/>
    <x v="3"/>
    <x v="2"/>
  </r>
  <r>
    <x v="1502"/>
    <n v="42.88"/>
    <n v="4.87"/>
    <s v="No"/>
    <x v="1"/>
    <x v="0"/>
    <x v="3"/>
    <x v="1"/>
    <x v="0"/>
    <x v="2"/>
  </r>
  <r>
    <x v="1503"/>
    <n v="32.200000000000003"/>
    <n v="10.09"/>
    <s v="Yes"/>
    <x v="0"/>
    <x v="0"/>
    <x v="0"/>
    <x v="1"/>
    <x v="0"/>
    <x v="0"/>
  </r>
  <r>
    <x v="1504"/>
    <n v="18.75"/>
    <n v="5.47"/>
    <s v="Yes"/>
    <x v="0"/>
    <x v="1"/>
    <x v="3"/>
    <x v="1"/>
    <x v="2"/>
    <x v="2"/>
  </r>
  <r>
    <x v="1505"/>
    <n v="22.36"/>
    <n v="8.6"/>
    <s v="No"/>
    <x v="0"/>
    <x v="0"/>
    <x v="0"/>
    <x v="1"/>
    <x v="2"/>
    <x v="0"/>
  </r>
  <r>
    <x v="1506"/>
    <n v="23.94"/>
    <n v="10.74"/>
    <s v="Yes"/>
    <x v="0"/>
    <x v="0"/>
    <x v="0"/>
    <x v="1"/>
    <x v="2"/>
    <x v="0"/>
  </r>
  <r>
    <x v="1507"/>
    <n v="30.1"/>
    <n v="4.3899999999999997"/>
    <s v="No"/>
    <x v="0"/>
    <x v="1"/>
    <x v="3"/>
    <x v="1"/>
    <x v="0"/>
    <x v="2"/>
  </r>
  <r>
    <x v="1508"/>
    <n v="21.93"/>
    <n v="6.3"/>
    <s v="No"/>
    <x v="0"/>
    <x v="0"/>
    <x v="0"/>
    <x v="1"/>
    <x v="2"/>
    <x v="1"/>
  </r>
  <r>
    <x v="1509"/>
    <n v="39.75"/>
    <n v="5.41"/>
    <s v="No"/>
    <x v="1"/>
    <x v="0"/>
    <x v="3"/>
    <x v="1"/>
    <x v="0"/>
    <x v="2"/>
  </r>
  <r>
    <x v="1510"/>
    <n v="26.03"/>
    <n v="4.47"/>
    <s v="No"/>
    <x v="0"/>
    <x v="1"/>
    <x v="3"/>
    <x v="1"/>
    <x v="1"/>
    <x v="2"/>
  </r>
  <r>
    <x v="1511"/>
    <n v="34.51"/>
    <n v="6.26"/>
    <s v="No"/>
    <x v="0"/>
    <x v="0"/>
    <x v="0"/>
    <x v="1"/>
    <x v="0"/>
    <x v="1"/>
  </r>
  <r>
    <x v="1512"/>
    <n v="19.32"/>
    <n v="11.58"/>
    <s v="Yes"/>
    <x v="0"/>
    <x v="0"/>
    <x v="3"/>
    <x v="1"/>
    <x v="2"/>
    <x v="0"/>
  </r>
  <r>
    <x v="1513"/>
    <n v="28.5"/>
    <n v="4.3600000000000003"/>
    <s v="No"/>
    <x v="0"/>
    <x v="0"/>
    <x v="0"/>
    <x v="1"/>
    <x v="1"/>
    <x v="2"/>
  </r>
  <r>
    <x v="1514"/>
    <n v="30.875"/>
    <n v="4.1399999999999997"/>
    <s v="Yes"/>
    <x v="0"/>
    <x v="0"/>
    <x v="0"/>
    <x v="1"/>
    <x v="0"/>
    <x v="2"/>
  </r>
  <r>
    <x v="1515"/>
    <n v="24.02"/>
    <n v="4.38"/>
    <s v="No"/>
    <x v="0"/>
    <x v="0"/>
    <x v="0"/>
    <x v="1"/>
    <x v="2"/>
    <x v="2"/>
  </r>
  <r>
    <x v="1516"/>
    <n v="36.08"/>
    <n v="11.61"/>
    <s v="Yes"/>
    <x v="0"/>
    <x v="0"/>
    <x v="0"/>
    <x v="1"/>
    <x v="0"/>
    <x v="0"/>
  </r>
  <r>
    <x v="1517"/>
    <n v="32.200000000000003"/>
    <n v="10.59"/>
    <s v="Yes"/>
    <x v="0"/>
    <x v="0"/>
    <x v="0"/>
    <x v="1"/>
    <x v="0"/>
    <x v="0"/>
  </r>
  <r>
    <x v="1518"/>
    <n v="28.05"/>
    <n v="11.85"/>
    <s v="Yes"/>
    <x v="0"/>
    <x v="0"/>
    <x v="0"/>
    <x v="1"/>
    <x v="1"/>
    <x v="0"/>
  </r>
  <r>
    <x v="1519"/>
    <n v="19"/>
    <n v="5.46"/>
    <s v="Yes"/>
    <x v="0"/>
    <x v="0"/>
    <x v="3"/>
    <x v="1"/>
    <x v="2"/>
    <x v="2"/>
  </r>
  <r>
    <x v="1520"/>
    <n v="16.13"/>
    <n v="4.54"/>
    <s v="Yes"/>
    <x v="0"/>
    <x v="0"/>
    <x v="1"/>
    <x v="1"/>
    <x v="3"/>
    <x v="2"/>
  </r>
  <r>
    <x v="1521"/>
    <n v="18.77"/>
    <n v="11.98"/>
    <s v="Yes"/>
    <x v="0"/>
    <x v="0"/>
    <x v="1"/>
    <x v="1"/>
    <x v="2"/>
    <x v="0"/>
  </r>
  <r>
    <x v="1522"/>
    <n v="28.88"/>
    <n v="6.59"/>
    <s v="Yes"/>
    <x v="0"/>
    <x v="0"/>
    <x v="3"/>
    <x v="1"/>
    <x v="1"/>
    <x v="0"/>
  </r>
  <r>
    <x v="1523"/>
    <n v="27.55"/>
    <n v="10.83"/>
    <s v="Yes"/>
    <x v="0"/>
    <x v="0"/>
    <x v="3"/>
    <x v="1"/>
    <x v="1"/>
    <x v="0"/>
  </r>
  <r>
    <x v="1524"/>
    <n v="15.6"/>
    <n v="8.6"/>
    <s v="No"/>
    <x v="0"/>
    <x v="0"/>
    <x v="0"/>
    <x v="1"/>
    <x v="3"/>
    <x v="0"/>
  </r>
  <r>
    <x v="1525"/>
    <n v="21.99"/>
    <n v="11.17"/>
    <s v="No"/>
    <x v="0"/>
    <x v="0"/>
    <x v="0"/>
    <x v="1"/>
    <x v="2"/>
    <x v="0"/>
  </r>
  <r>
    <x v="1526"/>
    <n v="34.85"/>
    <n v="5.75"/>
    <s v="No"/>
    <x v="0"/>
    <x v="0"/>
    <x v="0"/>
    <x v="1"/>
    <x v="0"/>
    <x v="1"/>
  </r>
  <r>
    <x v="1527"/>
    <n v="24.51"/>
    <n v="4.83"/>
    <s v="Yes"/>
    <x v="0"/>
    <x v="1"/>
    <x v="3"/>
    <x v="1"/>
    <x v="2"/>
    <x v="2"/>
  </r>
  <r>
    <x v="1528"/>
    <n v="19.399999999999999"/>
    <n v="11.93"/>
    <s v="No"/>
    <x v="0"/>
    <x v="0"/>
    <x v="0"/>
    <x v="1"/>
    <x v="2"/>
    <x v="0"/>
  </r>
  <r>
    <x v="1529"/>
    <n v="15.1"/>
    <n v="8.41"/>
    <s v="No"/>
    <x v="0"/>
    <x v="0"/>
    <x v="0"/>
    <x v="1"/>
    <x v="3"/>
    <x v="0"/>
  </r>
  <r>
    <x v="1530"/>
    <n v="23.37"/>
    <n v="5.59"/>
    <s v="Yes"/>
    <x v="0"/>
    <x v="0"/>
    <x v="0"/>
    <x v="1"/>
    <x v="2"/>
    <x v="2"/>
  </r>
  <r>
    <x v="1531"/>
    <n v="42.4"/>
    <n v="4.0599999999999996"/>
    <s v="No"/>
    <x v="0"/>
    <x v="0"/>
    <x v="0"/>
    <x v="1"/>
    <x v="0"/>
    <x v="2"/>
  </r>
  <r>
    <x v="1532"/>
    <n v="28.405000000000001"/>
    <n v="7.02"/>
    <s v="Yes"/>
    <x v="0"/>
    <x v="0"/>
    <x v="0"/>
    <x v="1"/>
    <x v="1"/>
    <x v="0"/>
  </r>
  <r>
    <x v="1533"/>
    <n v="23.4"/>
    <n v="4.47"/>
    <s v="No"/>
    <x v="0"/>
    <x v="0"/>
    <x v="0"/>
    <x v="1"/>
    <x v="2"/>
    <x v="2"/>
  </r>
  <r>
    <x v="1534"/>
    <n v="33.44"/>
    <n v="4.54"/>
    <s v="No"/>
    <x v="0"/>
    <x v="0"/>
    <x v="0"/>
    <x v="1"/>
    <x v="0"/>
    <x v="2"/>
  </r>
  <r>
    <x v="1535"/>
    <n v="21.12"/>
    <n v="4.99"/>
    <s v="No"/>
    <x v="0"/>
    <x v="0"/>
    <x v="3"/>
    <x v="1"/>
    <x v="2"/>
    <x v="2"/>
  </r>
  <r>
    <x v="1536"/>
    <n v="18.48"/>
    <n v="10.84"/>
    <s v="Yes"/>
    <x v="0"/>
    <x v="0"/>
    <x v="1"/>
    <x v="1"/>
    <x v="3"/>
    <x v="0"/>
  </r>
  <r>
    <x v="1537"/>
    <n v="16.815000000000001"/>
    <n v="5.63"/>
    <s v="No"/>
    <x v="0"/>
    <x v="0"/>
    <x v="3"/>
    <x v="1"/>
    <x v="3"/>
    <x v="2"/>
  </r>
  <r>
    <x v="1538"/>
    <n v="26.72"/>
    <n v="4.1399999999999997"/>
    <s v="No"/>
    <x v="0"/>
    <x v="0"/>
    <x v="0"/>
    <x v="1"/>
    <x v="1"/>
    <x v="2"/>
  </r>
  <r>
    <x v="1539"/>
    <n v="41.42"/>
    <n v="5.17"/>
    <s v="No"/>
    <x v="0"/>
    <x v="1"/>
    <x v="3"/>
    <x v="1"/>
    <x v="0"/>
    <x v="2"/>
  </r>
  <r>
    <x v="1540"/>
    <n v="20.69"/>
    <n v="6.93"/>
    <s v="No"/>
    <x v="0"/>
    <x v="0"/>
    <x v="1"/>
    <x v="1"/>
    <x v="2"/>
    <x v="0"/>
  </r>
  <r>
    <x v="1541"/>
    <n v="41.23"/>
    <n v="4.24"/>
    <s v="No"/>
    <x v="0"/>
    <x v="0"/>
    <x v="0"/>
    <x v="1"/>
    <x v="0"/>
    <x v="2"/>
  </r>
  <r>
    <x v="1542"/>
    <n v="29.9"/>
    <n v="5.91"/>
    <s v="No"/>
    <x v="0"/>
    <x v="0"/>
    <x v="0"/>
    <x v="1"/>
    <x v="1"/>
    <x v="1"/>
  </r>
  <r>
    <x v="1543"/>
    <n v="34.104999999999997"/>
    <n v="5.93"/>
    <s v="No"/>
    <x v="0"/>
    <x v="0"/>
    <x v="0"/>
    <x v="1"/>
    <x v="0"/>
    <x v="1"/>
  </r>
  <r>
    <x v="1544"/>
    <n v="24.97"/>
    <n v="5.66"/>
    <s v="No"/>
    <x v="0"/>
    <x v="0"/>
    <x v="0"/>
    <x v="1"/>
    <x v="2"/>
    <x v="2"/>
  </r>
  <r>
    <x v="1545"/>
    <n v="34.799999999999997"/>
    <n v="4.1900000000000004"/>
    <s v="No"/>
    <x v="0"/>
    <x v="0"/>
    <x v="3"/>
    <x v="1"/>
    <x v="0"/>
    <x v="2"/>
  </r>
  <r>
    <x v="1546"/>
    <n v="32.965000000000003"/>
    <n v="9.2100000000000009"/>
    <s v="Yes"/>
    <x v="0"/>
    <x v="0"/>
    <x v="0"/>
    <x v="1"/>
    <x v="0"/>
    <x v="0"/>
  </r>
  <r>
    <x v="1547"/>
    <n v="27.265000000000001"/>
    <n v="5.51"/>
    <s v="No"/>
    <x v="0"/>
    <x v="0"/>
    <x v="3"/>
    <x v="1"/>
    <x v="1"/>
    <x v="2"/>
  </r>
  <r>
    <x v="1548"/>
    <n v="17.059999999999999"/>
    <n v="8.5"/>
    <s v="No"/>
    <x v="0"/>
    <x v="0"/>
    <x v="0"/>
    <x v="1"/>
    <x v="3"/>
    <x v="0"/>
  </r>
  <r>
    <x v="1549"/>
    <n v="36.29"/>
    <n v="6.23"/>
    <s v="No"/>
    <x v="0"/>
    <x v="0"/>
    <x v="0"/>
    <x v="1"/>
    <x v="0"/>
    <x v="1"/>
  </r>
  <r>
    <x v="1550"/>
    <n v="28.594999999999999"/>
    <n v="8.5299999999999994"/>
    <s v="Yes"/>
    <x v="0"/>
    <x v="0"/>
    <x v="3"/>
    <x v="1"/>
    <x v="1"/>
    <x v="0"/>
  </r>
  <r>
    <x v="1551"/>
    <n v="17.8"/>
    <n v="5.75"/>
    <s v="Yes"/>
    <x v="0"/>
    <x v="1"/>
    <x v="3"/>
    <x v="1"/>
    <x v="3"/>
    <x v="1"/>
  </r>
  <r>
    <x v="1552"/>
    <n v="21.4"/>
    <n v="5.6"/>
    <s v="No"/>
    <x v="0"/>
    <x v="0"/>
    <x v="0"/>
    <x v="1"/>
    <x v="2"/>
    <x v="2"/>
  </r>
  <r>
    <x v="1553"/>
    <n v="23.01"/>
    <n v="4.68"/>
    <s v="No"/>
    <x v="0"/>
    <x v="0"/>
    <x v="0"/>
    <x v="1"/>
    <x v="2"/>
    <x v="2"/>
  </r>
  <r>
    <x v="1554"/>
    <n v="19.86"/>
    <n v="5.62"/>
    <s v="Yes"/>
    <x v="0"/>
    <x v="0"/>
    <x v="0"/>
    <x v="1"/>
    <x v="2"/>
    <x v="2"/>
  </r>
  <r>
    <x v="1555"/>
    <n v="33.58"/>
    <n v="5.08"/>
    <s v="No"/>
    <x v="0"/>
    <x v="0"/>
    <x v="0"/>
    <x v="1"/>
    <x v="0"/>
    <x v="2"/>
  </r>
  <r>
    <x v="1556"/>
    <n v="29.81"/>
    <n v="5.28"/>
    <s v="No"/>
    <x v="0"/>
    <x v="0"/>
    <x v="0"/>
    <x v="1"/>
    <x v="1"/>
    <x v="2"/>
  </r>
  <r>
    <x v="1557"/>
    <n v="27.4"/>
    <n v="4.6100000000000003"/>
    <s v="No"/>
    <x v="0"/>
    <x v="0"/>
    <x v="0"/>
    <x v="1"/>
    <x v="1"/>
    <x v="2"/>
  </r>
  <r>
    <x v="1558"/>
    <n v="17.98"/>
    <n v="6.57"/>
    <s v="Yes"/>
    <x v="0"/>
    <x v="0"/>
    <x v="1"/>
    <x v="1"/>
    <x v="3"/>
    <x v="0"/>
  </r>
  <r>
    <x v="1559"/>
    <n v="37.9"/>
    <n v="5.83"/>
    <s v="No"/>
    <x v="0"/>
    <x v="0"/>
    <x v="0"/>
    <x v="1"/>
    <x v="0"/>
    <x v="1"/>
  </r>
  <r>
    <x v="1560"/>
    <n v="25.27"/>
    <n v="6.98"/>
    <s v="Yes"/>
    <x v="0"/>
    <x v="0"/>
    <x v="0"/>
    <x v="1"/>
    <x v="1"/>
    <x v="0"/>
  </r>
  <r>
    <x v="1561"/>
    <n v="29.26"/>
    <n v="4.03"/>
    <s v="No"/>
    <x v="0"/>
    <x v="0"/>
    <x v="3"/>
    <x v="1"/>
    <x v="1"/>
    <x v="2"/>
  </r>
  <r>
    <x v="1562"/>
    <n v="27.835000000000001"/>
    <n v="4.5599999999999996"/>
    <s v="No"/>
    <x v="0"/>
    <x v="0"/>
    <x v="3"/>
    <x v="1"/>
    <x v="1"/>
    <x v="2"/>
  </r>
  <r>
    <x v="1563"/>
    <n v="46.53"/>
    <n v="5.38"/>
    <s v="Yes"/>
    <x v="0"/>
    <x v="0"/>
    <x v="0"/>
    <x v="1"/>
    <x v="0"/>
    <x v="2"/>
  </r>
  <r>
    <x v="1564"/>
    <n v="20.58"/>
    <n v="11.04"/>
    <s v="Yes"/>
    <x v="0"/>
    <x v="0"/>
    <x v="3"/>
    <x v="1"/>
    <x v="2"/>
    <x v="0"/>
  </r>
  <r>
    <x v="1565"/>
    <n v="19.53"/>
    <n v="6.09"/>
    <s v="Yes"/>
    <x v="0"/>
    <x v="0"/>
    <x v="0"/>
    <x v="1"/>
    <x v="2"/>
    <x v="1"/>
  </r>
  <r>
    <x v="1566"/>
    <n v="27.7"/>
    <n v="4.71"/>
    <s v="No"/>
    <x v="0"/>
    <x v="0"/>
    <x v="3"/>
    <x v="1"/>
    <x v="1"/>
    <x v="2"/>
  </r>
  <r>
    <x v="1567"/>
    <n v="18.920000000000002"/>
    <n v="8.18"/>
    <s v="No"/>
    <x v="0"/>
    <x v="0"/>
    <x v="0"/>
    <x v="1"/>
    <x v="2"/>
    <x v="0"/>
  </r>
  <r>
    <x v="1568"/>
    <n v="17.760000000000002"/>
    <n v="11.18"/>
    <s v="Yes"/>
    <x v="0"/>
    <x v="0"/>
    <x v="1"/>
    <x v="1"/>
    <x v="3"/>
    <x v="0"/>
  </r>
  <r>
    <x v="1569"/>
    <n v="29.83"/>
    <n v="5.03"/>
    <s v="Yes"/>
    <x v="0"/>
    <x v="0"/>
    <x v="0"/>
    <x v="1"/>
    <x v="1"/>
    <x v="2"/>
  </r>
  <r>
    <x v="1570"/>
    <n v="23.465"/>
    <n v="5.56"/>
    <s v="No"/>
    <x v="0"/>
    <x v="0"/>
    <x v="3"/>
    <x v="1"/>
    <x v="2"/>
    <x v="2"/>
  </r>
  <r>
    <x v="1571"/>
    <n v="29.355"/>
    <n v="4.33"/>
    <s v="No"/>
    <x v="0"/>
    <x v="0"/>
    <x v="0"/>
    <x v="1"/>
    <x v="1"/>
    <x v="2"/>
  </r>
  <r>
    <x v="1572"/>
    <n v="35.49"/>
    <n v="5.21"/>
    <s v="Yes"/>
    <x v="0"/>
    <x v="1"/>
    <x v="3"/>
    <x v="1"/>
    <x v="0"/>
    <x v="2"/>
  </r>
  <r>
    <x v="1573"/>
    <n v="26.315000000000001"/>
    <n v="5.89"/>
    <s v="No"/>
    <x v="0"/>
    <x v="0"/>
    <x v="0"/>
    <x v="1"/>
    <x v="1"/>
    <x v="1"/>
  </r>
  <r>
    <x v="1574"/>
    <n v="19.79"/>
    <n v="4.8099999999999996"/>
    <s v="Yes"/>
    <x v="0"/>
    <x v="0"/>
    <x v="0"/>
    <x v="1"/>
    <x v="2"/>
    <x v="2"/>
  </r>
  <r>
    <x v="1575"/>
    <n v="40.564999999999998"/>
    <n v="5.66"/>
    <s v="No"/>
    <x v="0"/>
    <x v="0"/>
    <x v="3"/>
    <x v="1"/>
    <x v="0"/>
    <x v="2"/>
  </r>
  <r>
    <x v="1576"/>
    <n v="18.03"/>
    <n v="10.66"/>
    <s v="Yes"/>
    <x v="0"/>
    <x v="0"/>
    <x v="1"/>
    <x v="1"/>
    <x v="3"/>
    <x v="0"/>
  </r>
  <r>
    <x v="1577"/>
    <n v="34.65"/>
    <n v="5.98"/>
    <s v="Yes"/>
    <x v="0"/>
    <x v="0"/>
    <x v="0"/>
    <x v="1"/>
    <x v="0"/>
    <x v="1"/>
  </r>
  <r>
    <x v="1578"/>
    <n v="42.94"/>
    <n v="4.34"/>
    <s v="No"/>
    <x v="0"/>
    <x v="0"/>
    <x v="0"/>
    <x v="1"/>
    <x v="0"/>
    <x v="2"/>
  </r>
  <r>
    <x v="1579"/>
    <n v="31.254999999999999"/>
    <n v="5.17"/>
    <s v="No"/>
    <x v="0"/>
    <x v="0"/>
    <x v="0"/>
    <x v="1"/>
    <x v="0"/>
    <x v="2"/>
  </r>
  <r>
    <x v="1580"/>
    <n v="45.43"/>
    <n v="4.2300000000000004"/>
    <s v="Yes"/>
    <x v="0"/>
    <x v="1"/>
    <x v="3"/>
    <x v="1"/>
    <x v="0"/>
    <x v="2"/>
  </r>
  <r>
    <x v="1581"/>
    <n v="32.340000000000003"/>
    <n v="4.88"/>
    <s v="Yes"/>
    <x v="0"/>
    <x v="1"/>
    <x v="3"/>
    <x v="1"/>
    <x v="0"/>
    <x v="2"/>
  </r>
  <r>
    <x v="1582"/>
    <n v="25.46"/>
    <n v="9.7100000000000009"/>
    <s v="Yes"/>
    <x v="0"/>
    <x v="0"/>
    <x v="3"/>
    <x v="1"/>
    <x v="1"/>
    <x v="0"/>
  </r>
  <r>
    <x v="1583"/>
    <n v="37.145000000000003"/>
    <n v="5.32"/>
    <s v="No"/>
    <x v="0"/>
    <x v="0"/>
    <x v="0"/>
    <x v="1"/>
    <x v="0"/>
    <x v="2"/>
  </r>
  <r>
    <x v="1584"/>
    <n v="30.8"/>
    <n v="5.83"/>
    <s v="Yes"/>
    <x v="0"/>
    <x v="0"/>
    <x v="0"/>
    <x v="1"/>
    <x v="0"/>
    <x v="1"/>
  </r>
  <r>
    <x v="1585"/>
    <n v="29.5"/>
    <n v="5.54"/>
    <s v="Yes"/>
    <x v="0"/>
    <x v="0"/>
    <x v="0"/>
    <x v="1"/>
    <x v="1"/>
    <x v="2"/>
  </r>
  <r>
    <x v="1586"/>
    <n v="43.39"/>
    <n v="5.85"/>
    <s v="No"/>
    <x v="1"/>
    <x v="0"/>
    <x v="3"/>
    <x v="1"/>
    <x v="0"/>
    <x v="1"/>
  </r>
  <r>
    <x v="1587"/>
    <n v="15.08"/>
    <n v="4.8499999999999996"/>
    <s v="Yes"/>
    <x v="0"/>
    <x v="1"/>
    <x v="3"/>
    <x v="1"/>
    <x v="3"/>
    <x v="2"/>
  </r>
  <r>
    <x v="1588"/>
    <n v="20.48"/>
    <n v="11.09"/>
    <s v="No"/>
    <x v="0"/>
    <x v="0"/>
    <x v="0"/>
    <x v="1"/>
    <x v="2"/>
    <x v="0"/>
  </r>
  <r>
    <x v="1589"/>
    <n v="34.450000000000003"/>
    <n v="5.58"/>
    <s v="Yes"/>
    <x v="0"/>
    <x v="0"/>
    <x v="0"/>
    <x v="1"/>
    <x v="0"/>
    <x v="2"/>
  </r>
  <r>
    <x v="1590"/>
    <n v="34.21"/>
    <n v="9.7200000000000006"/>
    <s v="Yes"/>
    <x v="0"/>
    <x v="0"/>
    <x v="0"/>
    <x v="1"/>
    <x v="0"/>
    <x v="0"/>
  </r>
  <r>
    <x v="1591"/>
    <n v="28.8"/>
    <n v="11.41"/>
    <s v="Yes"/>
    <x v="0"/>
    <x v="0"/>
    <x v="0"/>
    <x v="1"/>
    <x v="1"/>
    <x v="0"/>
  </r>
  <r>
    <x v="1592"/>
    <n v="31.74"/>
    <n v="4.46"/>
    <s v="No"/>
    <x v="0"/>
    <x v="1"/>
    <x v="3"/>
    <x v="1"/>
    <x v="0"/>
    <x v="2"/>
  </r>
  <r>
    <x v="1593"/>
    <n v="21.78"/>
    <n v="9.31"/>
    <s v="Yes"/>
    <x v="0"/>
    <x v="0"/>
    <x v="0"/>
    <x v="1"/>
    <x v="2"/>
    <x v="0"/>
  </r>
  <r>
    <x v="1594"/>
    <n v="23.75"/>
    <n v="5.03"/>
    <s v="No"/>
    <x v="0"/>
    <x v="0"/>
    <x v="3"/>
    <x v="1"/>
    <x v="2"/>
    <x v="2"/>
  </r>
  <r>
    <x v="1595"/>
    <n v="33.21"/>
    <n v="5.07"/>
    <s v="Yes"/>
    <x v="0"/>
    <x v="0"/>
    <x v="3"/>
    <x v="1"/>
    <x v="0"/>
    <x v="2"/>
  </r>
  <r>
    <x v="1596"/>
    <n v="17.7"/>
    <n v="10.42"/>
    <s v="Yes"/>
    <x v="0"/>
    <x v="0"/>
    <x v="1"/>
    <x v="1"/>
    <x v="3"/>
    <x v="0"/>
  </r>
  <r>
    <x v="1597"/>
    <n v="17.2"/>
    <n v="6.45"/>
    <s v="No"/>
    <x v="0"/>
    <x v="0"/>
    <x v="1"/>
    <x v="1"/>
    <x v="3"/>
    <x v="1"/>
  </r>
  <r>
    <x v="1598"/>
    <n v="19.21"/>
    <n v="5.52"/>
    <s v="No"/>
    <x v="0"/>
    <x v="0"/>
    <x v="1"/>
    <x v="1"/>
    <x v="2"/>
    <x v="2"/>
  </r>
  <r>
    <x v="1599"/>
    <n v="23.2"/>
    <n v="4.41"/>
    <s v="No"/>
    <x v="0"/>
    <x v="1"/>
    <x v="3"/>
    <x v="1"/>
    <x v="2"/>
    <x v="2"/>
  </r>
  <r>
    <x v="1600"/>
    <n v="32.5"/>
    <n v="4.6900000000000004"/>
    <s v="Yes"/>
    <x v="0"/>
    <x v="1"/>
    <x v="3"/>
    <x v="1"/>
    <x v="0"/>
    <x v="2"/>
  </r>
  <r>
    <x v="1601"/>
    <n v="20.9"/>
    <n v="6.94"/>
    <s v="No"/>
    <x v="0"/>
    <x v="0"/>
    <x v="0"/>
    <x v="1"/>
    <x v="2"/>
    <x v="0"/>
  </r>
  <r>
    <x v="1602"/>
    <n v="19.11"/>
    <n v="4.3499999999999996"/>
    <s v="No"/>
    <x v="0"/>
    <x v="0"/>
    <x v="1"/>
    <x v="1"/>
    <x v="2"/>
    <x v="2"/>
  </r>
  <r>
    <x v="1603"/>
    <n v="31.17"/>
    <n v="5.28"/>
    <s v="No"/>
    <x v="0"/>
    <x v="0"/>
    <x v="3"/>
    <x v="1"/>
    <x v="0"/>
    <x v="2"/>
  </r>
  <r>
    <x v="1604"/>
    <n v="36.08"/>
    <n v="4.29"/>
    <s v="No"/>
    <x v="0"/>
    <x v="0"/>
    <x v="0"/>
    <x v="1"/>
    <x v="0"/>
    <x v="2"/>
  </r>
  <r>
    <x v="1605"/>
    <n v="28.024999999999999"/>
    <n v="5.69"/>
    <s v="Yes"/>
    <x v="0"/>
    <x v="0"/>
    <x v="0"/>
    <x v="1"/>
    <x v="1"/>
    <x v="2"/>
  </r>
  <r>
    <x v="1606"/>
    <n v="24.32"/>
    <n v="5.56"/>
    <s v="Yes"/>
    <x v="0"/>
    <x v="0"/>
    <x v="0"/>
    <x v="1"/>
    <x v="2"/>
    <x v="2"/>
  </r>
  <r>
    <x v="1607"/>
    <n v="38"/>
    <n v="5.41"/>
    <s v="Yes"/>
    <x v="0"/>
    <x v="0"/>
    <x v="3"/>
    <x v="1"/>
    <x v="0"/>
    <x v="2"/>
  </r>
  <r>
    <x v="1608"/>
    <n v="31.6"/>
    <n v="10.85"/>
    <s v="Yes"/>
    <x v="0"/>
    <x v="0"/>
    <x v="0"/>
    <x v="1"/>
    <x v="0"/>
    <x v="0"/>
  </r>
  <r>
    <x v="1609"/>
    <n v="31.02"/>
    <n v="11.63"/>
    <s v="Yes"/>
    <x v="0"/>
    <x v="0"/>
    <x v="0"/>
    <x v="1"/>
    <x v="0"/>
    <x v="0"/>
  </r>
  <r>
    <x v="1610"/>
    <n v="29.26"/>
    <n v="5.68"/>
    <s v="Yes"/>
    <x v="0"/>
    <x v="0"/>
    <x v="3"/>
    <x v="1"/>
    <x v="1"/>
    <x v="2"/>
  </r>
  <r>
    <x v="1611"/>
    <n v="15.09"/>
    <n v="7.59"/>
    <s v="Yes"/>
    <x v="0"/>
    <x v="0"/>
    <x v="1"/>
    <x v="1"/>
    <x v="3"/>
    <x v="0"/>
  </r>
  <r>
    <x v="1612"/>
    <n v="22.63"/>
    <n v="5.09"/>
    <s v="Yes"/>
    <x v="0"/>
    <x v="0"/>
    <x v="0"/>
    <x v="1"/>
    <x v="2"/>
    <x v="2"/>
  </r>
  <r>
    <x v="1613"/>
    <n v="23.46"/>
    <n v="4.21"/>
    <s v="No"/>
    <x v="0"/>
    <x v="0"/>
    <x v="3"/>
    <x v="1"/>
    <x v="2"/>
    <x v="2"/>
  </r>
  <r>
    <x v="1614"/>
    <n v="22.56"/>
    <n v="4.34"/>
    <s v="Yes"/>
    <x v="0"/>
    <x v="0"/>
    <x v="0"/>
    <x v="1"/>
    <x v="2"/>
    <x v="2"/>
  </r>
  <r>
    <x v="1615"/>
    <n v="19.28"/>
    <n v="11.85"/>
    <s v="No"/>
    <x v="0"/>
    <x v="0"/>
    <x v="1"/>
    <x v="1"/>
    <x v="2"/>
    <x v="0"/>
  </r>
  <r>
    <x v="1616"/>
    <n v="15.37"/>
    <n v="9.61"/>
    <s v="Yes"/>
    <x v="0"/>
    <x v="0"/>
    <x v="1"/>
    <x v="1"/>
    <x v="3"/>
    <x v="0"/>
  </r>
  <r>
    <x v="1617"/>
    <n v="18.71"/>
    <n v="5.29"/>
    <s v="Yes"/>
    <x v="0"/>
    <x v="0"/>
    <x v="0"/>
    <x v="1"/>
    <x v="2"/>
    <x v="2"/>
  </r>
  <r>
    <x v="1618"/>
    <n v="20.61"/>
    <n v="6.89"/>
    <s v="No"/>
    <x v="0"/>
    <x v="0"/>
    <x v="0"/>
    <x v="1"/>
    <x v="2"/>
    <x v="0"/>
  </r>
  <r>
    <x v="1619"/>
    <n v="15.99"/>
    <n v="4.57"/>
    <s v="Yes"/>
    <x v="0"/>
    <x v="1"/>
    <x v="3"/>
    <x v="1"/>
    <x v="3"/>
    <x v="2"/>
  </r>
  <r>
    <x v="1620"/>
    <n v="33.155000000000001"/>
    <n v="4.32"/>
    <s v="No"/>
    <x v="0"/>
    <x v="0"/>
    <x v="0"/>
    <x v="1"/>
    <x v="0"/>
    <x v="2"/>
  </r>
  <r>
    <x v="1621"/>
    <n v="26.22"/>
    <n v="5.57"/>
    <s v="Yes"/>
    <x v="0"/>
    <x v="1"/>
    <x v="3"/>
    <x v="1"/>
    <x v="1"/>
    <x v="2"/>
  </r>
  <r>
    <x v="1622"/>
    <n v="21.85"/>
    <n v="5.26"/>
    <s v="Yes"/>
    <x v="0"/>
    <x v="1"/>
    <x v="3"/>
    <x v="1"/>
    <x v="2"/>
    <x v="2"/>
  </r>
  <r>
    <x v="1623"/>
    <n v="30.495000000000001"/>
    <n v="6.25"/>
    <s v="No"/>
    <x v="0"/>
    <x v="0"/>
    <x v="0"/>
    <x v="1"/>
    <x v="0"/>
    <x v="1"/>
  </r>
  <r>
    <x v="1624"/>
    <n v="34.104999999999997"/>
    <n v="5.67"/>
    <s v="Yes"/>
    <x v="0"/>
    <x v="0"/>
    <x v="0"/>
    <x v="1"/>
    <x v="0"/>
    <x v="2"/>
  </r>
  <r>
    <x v="1625"/>
    <n v="32.770000000000003"/>
    <n v="4.42"/>
    <s v="Yes"/>
    <x v="0"/>
    <x v="0"/>
    <x v="3"/>
    <x v="1"/>
    <x v="0"/>
    <x v="2"/>
  </r>
  <r>
    <x v="1626"/>
    <n v="16.850000000000001"/>
    <n v="11.75"/>
    <s v="Yes"/>
    <x v="0"/>
    <x v="0"/>
    <x v="1"/>
    <x v="1"/>
    <x v="3"/>
    <x v="0"/>
  </r>
  <r>
    <x v="1627"/>
    <n v="34.700000000000003"/>
    <n v="6.06"/>
    <s v="No"/>
    <x v="0"/>
    <x v="0"/>
    <x v="3"/>
    <x v="1"/>
    <x v="0"/>
    <x v="1"/>
  </r>
  <r>
    <x v="1628"/>
    <n v="37.049999999999997"/>
    <n v="5.48"/>
    <s v="No"/>
    <x v="0"/>
    <x v="0"/>
    <x v="3"/>
    <x v="1"/>
    <x v="0"/>
    <x v="2"/>
  </r>
  <r>
    <x v="1629"/>
    <n v="18.78"/>
    <n v="4.45"/>
    <s v="No"/>
    <x v="0"/>
    <x v="1"/>
    <x v="3"/>
    <x v="1"/>
    <x v="2"/>
    <x v="2"/>
  </r>
  <r>
    <x v="1630"/>
    <n v="28.024999999999999"/>
    <n v="5"/>
    <s v="No"/>
    <x v="0"/>
    <x v="0"/>
    <x v="3"/>
    <x v="1"/>
    <x v="1"/>
    <x v="2"/>
  </r>
  <r>
    <x v="1631"/>
    <n v="35.090000000000003"/>
    <n v="5.84"/>
    <s v="No"/>
    <x v="0"/>
    <x v="0"/>
    <x v="0"/>
    <x v="1"/>
    <x v="0"/>
    <x v="1"/>
  </r>
  <r>
    <x v="1632"/>
    <n v="34.42"/>
    <n v="5.21"/>
    <s v="Yes"/>
    <x v="0"/>
    <x v="0"/>
    <x v="0"/>
    <x v="1"/>
    <x v="0"/>
    <x v="2"/>
  </r>
  <r>
    <x v="1633"/>
    <n v="29.4"/>
    <n v="4.26"/>
    <s v="No"/>
    <x v="0"/>
    <x v="0"/>
    <x v="0"/>
    <x v="1"/>
    <x v="1"/>
    <x v="2"/>
  </r>
  <r>
    <x v="1634"/>
    <n v="21.31"/>
    <n v="4.17"/>
    <s v="No"/>
    <x v="0"/>
    <x v="0"/>
    <x v="0"/>
    <x v="1"/>
    <x v="2"/>
    <x v="2"/>
  </r>
  <r>
    <x v="1635"/>
    <n v="19.559999999999999"/>
    <n v="11.96"/>
    <s v="No"/>
    <x v="0"/>
    <x v="0"/>
    <x v="0"/>
    <x v="1"/>
    <x v="2"/>
    <x v="0"/>
  </r>
  <r>
    <x v="1636"/>
    <n v="37.335000000000001"/>
    <n v="6.26"/>
    <s v="Yes"/>
    <x v="0"/>
    <x v="0"/>
    <x v="3"/>
    <x v="1"/>
    <x v="0"/>
    <x v="1"/>
  </r>
  <r>
    <x v="1637"/>
    <n v="19.53"/>
    <n v="11.68"/>
    <s v="No"/>
    <x v="0"/>
    <x v="0"/>
    <x v="0"/>
    <x v="1"/>
    <x v="2"/>
    <x v="0"/>
  </r>
  <r>
    <x v="1638"/>
    <n v="34.1"/>
    <n v="5.16"/>
    <s v="No"/>
    <x v="0"/>
    <x v="0"/>
    <x v="0"/>
    <x v="1"/>
    <x v="0"/>
    <x v="2"/>
  </r>
  <r>
    <x v="1639"/>
    <n v="16.5"/>
    <n v="6.9"/>
    <s v="Yes"/>
    <x v="0"/>
    <x v="0"/>
    <x v="1"/>
    <x v="1"/>
    <x v="3"/>
    <x v="0"/>
  </r>
  <r>
    <x v="1640"/>
    <n v="30.69"/>
    <n v="4.83"/>
    <s v="No"/>
    <x v="0"/>
    <x v="0"/>
    <x v="3"/>
    <x v="1"/>
    <x v="0"/>
    <x v="2"/>
  </r>
  <r>
    <x v="1641"/>
    <n v="28.93"/>
    <n v="4.87"/>
    <s v="No"/>
    <x v="0"/>
    <x v="0"/>
    <x v="3"/>
    <x v="1"/>
    <x v="1"/>
    <x v="2"/>
  </r>
  <r>
    <x v="1642"/>
    <n v="38.9"/>
    <n v="4.28"/>
    <s v="No"/>
    <x v="0"/>
    <x v="0"/>
    <x v="0"/>
    <x v="1"/>
    <x v="0"/>
    <x v="2"/>
  </r>
  <r>
    <x v="1643"/>
    <n v="26.9"/>
    <n v="4.07"/>
    <s v="No"/>
    <x v="0"/>
    <x v="0"/>
    <x v="0"/>
    <x v="1"/>
    <x v="1"/>
    <x v="2"/>
  </r>
  <r>
    <x v="1644"/>
    <n v="24.86"/>
    <n v="6.23"/>
    <s v="No"/>
    <x v="0"/>
    <x v="0"/>
    <x v="0"/>
    <x v="1"/>
    <x v="2"/>
    <x v="1"/>
  </r>
  <r>
    <x v="1645"/>
    <n v="39.14"/>
    <n v="6.24"/>
    <s v="No"/>
    <x v="1"/>
    <x v="0"/>
    <x v="3"/>
    <x v="1"/>
    <x v="0"/>
    <x v="1"/>
  </r>
  <r>
    <x v="1646"/>
    <n v="39.799999999999997"/>
    <n v="6.17"/>
    <s v="No"/>
    <x v="0"/>
    <x v="1"/>
    <x v="3"/>
    <x v="1"/>
    <x v="0"/>
    <x v="1"/>
  </r>
  <r>
    <x v="1647"/>
    <n v="34.32"/>
    <n v="5.16"/>
    <s v="No"/>
    <x v="0"/>
    <x v="0"/>
    <x v="3"/>
    <x v="1"/>
    <x v="0"/>
    <x v="2"/>
  </r>
  <r>
    <x v="1648"/>
    <n v="32.51"/>
    <n v="4.3"/>
    <s v="No"/>
    <x v="0"/>
    <x v="0"/>
    <x v="0"/>
    <x v="1"/>
    <x v="0"/>
    <x v="2"/>
  </r>
  <r>
    <x v="1649"/>
    <n v="30.71"/>
    <n v="6.14"/>
    <s v="No"/>
    <x v="0"/>
    <x v="1"/>
    <x v="3"/>
    <x v="1"/>
    <x v="0"/>
    <x v="1"/>
  </r>
  <r>
    <x v="1650"/>
    <n v="28.9"/>
    <n v="5.36"/>
    <s v="No"/>
    <x v="0"/>
    <x v="0"/>
    <x v="3"/>
    <x v="1"/>
    <x v="1"/>
    <x v="2"/>
  </r>
  <r>
    <x v="1651"/>
    <n v="36.19"/>
    <n v="4.3"/>
    <s v="No"/>
    <x v="0"/>
    <x v="0"/>
    <x v="0"/>
    <x v="1"/>
    <x v="0"/>
    <x v="2"/>
  </r>
  <r>
    <x v="1652"/>
    <n v="29.6"/>
    <n v="4.09"/>
    <s v="No"/>
    <x v="0"/>
    <x v="0"/>
    <x v="0"/>
    <x v="1"/>
    <x v="1"/>
    <x v="2"/>
  </r>
  <r>
    <x v="1653"/>
    <n v="30.95"/>
    <n v="6.27"/>
    <s v="No"/>
    <x v="0"/>
    <x v="1"/>
    <x v="3"/>
    <x v="1"/>
    <x v="0"/>
    <x v="1"/>
  </r>
  <r>
    <x v="1654"/>
    <n v="19.95"/>
    <n v="5.39"/>
    <s v="No"/>
    <x v="0"/>
    <x v="0"/>
    <x v="3"/>
    <x v="1"/>
    <x v="2"/>
    <x v="2"/>
  </r>
  <r>
    <x v="1655"/>
    <n v="23.65"/>
    <n v="5.75"/>
    <s v="Yes"/>
    <x v="0"/>
    <x v="0"/>
    <x v="0"/>
    <x v="1"/>
    <x v="2"/>
    <x v="1"/>
  </r>
  <r>
    <x v="1656"/>
    <n v="43.34"/>
    <n v="4.91"/>
    <s v="No"/>
    <x v="0"/>
    <x v="0"/>
    <x v="3"/>
    <x v="1"/>
    <x v="0"/>
    <x v="2"/>
  </r>
  <r>
    <x v="1657"/>
    <n v="31.98"/>
    <n v="4.46"/>
    <s v="Yes"/>
    <x v="0"/>
    <x v="0"/>
    <x v="3"/>
    <x v="1"/>
    <x v="0"/>
    <x v="2"/>
  </r>
  <r>
    <x v="1658"/>
    <n v="35.86"/>
    <n v="6.22"/>
    <s v="No"/>
    <x v="0"/>
    <x v="0"/>
    <x v="3"/>
    <x v="1"/>
    <x v="0"/>
    <x v="1"/>
  </r>
  <r>
    <x v="1659"/>
    <n v="15.2"/>
    <n v="8.82"/>
    <s v="No"/>
    <x v="0"/>
    <x v="0"/>
    <x v="0"/>
    <x v="1"/>
    <x v="3"/>
    <x v="0"/>
  </r>
  <r>
    <x v="1660"/>
    <n v="37.200000000000003"/>
    <n v="10.14"/>
    <s v="No"/>
    <x v="0"/>
    <x v="0"/>
    <x v="0"/>
    <x v="1"/>
    <x v="0"/>
    <x v="0"/>
  </r>
  <r>
    <x v="1661"/>
    <n v="17.91"/>
    <n v="4.66"/>
    <s v="No"/>
    <x v="0"/>
    <x v="0"/>
    <x v="1"/>
    <x v="1"/>
    <x v="3"/>
    <x v="2"/>
  </r>
  <r>
    <x v="1662"/>
    <n v="20.76"/>
    <n v="6.26"/>
    <s v="No"/>
    <x v="0"/>
    <x v="0"/>
    <x v="0"/>
    <x v="1"/>
    <x v="2"/>
    <x v="1"/>
  </r>
  <r>
    <x v="1663"/>
    <n v="38.99"/>
    <n v="5.21"/>
    <s v="No"/>
    <x v="1"/>
    <x v="0"/>
    <x v="3"/>
    <x v="1"/>
    <x v="0"/>
    <x v="2"/>
  </r>
  <r>
    <x v="1664"/>
    <n v="42.655000000000001"/>
    <n v="5.94"/>
    <s v="Yes"/>
    <x v="0"/>
    <x v="1"/>
    <x v="3"/>
    <x v="1"/>
    <x v="0"/>
    <x v="1"/>
  </r>
  <r>
    <x v="1665"/>
    <n v="30.57"/>
    <n v="5.34"/>
    <s v="No"/>
    <x v="0"/>
    <x v="1"/>
    <x v="3"/>
    <x v="1"/>
    <x v="0"/>
    <x v="2"/>
  </r>
  <r>
    <x v="1666"/>
    <n v="17.7"/>
    <n v="6.38"/>
    <s v="No"/>
    <x v="0"/>
    <x v="0"/>
    <x v="1"/>
    <x v="1"/>
    <x v="3"/>
    <x v="1"/>
  </r>
  <r>
    <x v="1667"/>
    <n v="34.770000000000003"/>
    <n v="4.47"/>
    <s v="No"/>
    <x v="0"/>
    <x v="0"/>
    <x v="3"/>
    <x v="1"/>
    <x v="0"/>
    <x v="2"/>
  </r>
  <r>
    <x v="1668"/>
    <n v="16.88"/>
    <n v="9.9600000000000009"/>
    <s v="No"/>
    <x v="0"/>
    <x v="0"/>
    <x v="0"/>
    <x v="1"/>
    <x v="3"/>
    <x v="0"/>
  </r>
  <r>
    <x v="1669"/>
    <n v="40.26"/>
    <n v="9.92"/>
    <s v="Yes"/>
    <x v="0"/>
    <x v="0"/>
    <x v="0"/>
    <x v="1"/>
    <x v="0"/>
    <x v="0"/>
  </r>
  <r>
    <x v="1670"/>
    <n v="25.6"/>
    <n v="6.03"/>
    <s v="No"/>
    <x v="0"/>
    <x v="1"/>
    <x v="3"/>
    <x v="1"/>
    <x v="1"/>
    <x v="1"/>
  </r>
  <r>
    <x v="1671"/>
    <n v="33.549999999999997"/>
    <n v="10.9"/>
    <s v="Yes"/>
    <x v="0"/>
    <x v="0"/>
    <x v="0"/>
    <x v="1"/>
    <x v="0"/>
    <x v="0"/>
  </r>
  <r>
    <x v="1672"/>
    <n v="16.690000000000001"/>
    <n v="10.66"/>
    <s v="No"/>
    <x v="0"/>
    <x v="0"/>
    <x v="0"/>
    <x v="1"/>
    <x v="3"/>
    <x v="0"/>
  </r>
  <r>
    <x v="1673"/>
    <n v="19.95"/>
    <n v="4.05"/>
    <s v="No"/>
    <x v="0"/>
    <x v="0"/>
    <x v="3"/>
    <x v="1"/>
    <x v="2"/>
    <x v="2"/>
  </r>
  <r>
    <x v="1674"/>
    <n v="17.55"/>
    <n v="4.2300000000000004"/>
    <s v="No"/>
    <x v="0"/>
    <x v="0"/>
    <x v="1"/>
    <x v="1"/>
    <x v="3"/>
    <x v="2"/>
  </r>
  <r>
    <x v="1675"/>
    <n v="22.01"/>
    <n v="5.01"/>
    <s v="No"/>
    <x v="0"/>
    <x v="0"/>
    <x v="3"/>
    <x v="1"/>
    <x v="2"/>
    <x v="2"/>
  </r>
  <r>
    <x v="1676"/>
    <n v="41.8"/>
    <n v="5.82"/>
    <s v="Yes"/>
    <x v="0"/>
    <x v="1"/>
    <x v="3"/>
    <x v="1"/>
    <x v="0"/>
    <x v="1"/>
  </r>
  <r>
    <x v="1677"/>
    <n v="19.170000000000002"/>
    <n v="7.94"/>
    <s v="No"/>
    <x v="0"/>
    <x v="0"/>
    <x v="0"/>
    <x v="1"/>
    <x v="2"/>
    <x v="0"/>
  </r>
  <r>
    <x v="1678"/>
    <n v="32.799999999999997"/>
    <n v="6.16"/>
    <s v="Yes"/>
    <x v="0"/>
    <x v="1"/>
    <x v="3"/>
    <x v="1"/>
    <x v="0"/>
    <x v="1"/>
  </r>
  <r>
    <x v="1679"/>
    <n v="35.814999999999998"/>
    <n v="4.1500000000000004"/>
    <s v="No"/>
    <x v="0"/>
    <x v="0"/>
    <x v="3"/>
    <x v="1"/>
    <x v="0"/>
    <x v="2"/>
  </r>
  <r>
    <x v="1680"/>
    <n v="24.3"/>
    <n v="6.23"/>
    <s v="No"/>
    <x v="0"/>
    <x v="0"/>
    <x v="0"/>
    <x v="1"/>
    <x v="2"/>
    <x v="1"/>
  </r>
  <r>
    <x v="1681"/>
    <n v="19.059999999999999"/>
    <n v="7.41"/>
    <s v="No"/>
    <x v="0"/>
    <x v="0"/>
    <x v="0"/>
    <x v="1"/>
    <x v="2"/>
    <x v="0"/>
  </r>
  <r>
    <x v="1682"/>
    <n v="33.25"/>
    <n v="5.62"/>
    <s v="Yes"/>
    <x v="0"/>
    <x v="0"/>
    <x v="3"/>
    <x v="1"/>
    <x v="0"/>
    <x v="2"/>
  </r>
  <r>
    <x v="1683"/>
    <n v="21.37"/>
    <n v="4.54"/>
    <s v="Yes"/>
    <x v="0"/>
    <x v="1"/>
    <x v="3"/>
    <x v="1"/>
    <x v="2"/>
    <x v="2"/>
  </r>
  <r>
    <x v="1684"/>
    <n v="34.43"/>
    <n v="8.6199999999999992"/>
    <s v="Yes"/>
    <x v="0"/>
    <x v="0"/>
    <x v="3"/>
    <x v="1"/>
    <x v="0"/>
    <x v="0"/>
  </r>
  <r>
    <x v="1685"/>
    <n v="20.86"/>
    <n v="4.3600000000000003"/>
    <s v="Yes"/>
    <x v="0"/>
    <x v="0"/>
    <x v="0"/>
    <x v="1"/>
    <x v="2"/>
    <x v="2"/>
  </r>
  <r>
    <x v="1686"/>
    <n v="18.34"/>
    <n v="10.01"/>
    <s v="No"/>
    <x v="0"/>
    <x v="0"/>
    <x v="0"/>
    <x v="1"/>
    <x v="3"/>
    <x v="0"/>
  </r>
  <r>
    <x v="1687"/>
    <n v="34.15"/>
    <n v="5.42"/>
    <s v="No"/>
    <x v="0"/>
    <x v="0"/>
    <x v="0"/>
    <x v="1"/>
    <x v="0"/>
    <x v="2"/>
  </r>
  <r>
    <x v="1688"/>
    <n v="18.350000000000001"/>
    <n v="5.12"/>
    <s v="No"/>
    <x v="0"/>
    <x v="0"/>
    <x v="0"/>
    <x v="1"/>
    <x v="3"/>
    <x v="2"/>
  </r>
  <r>
    <x v="1689"/>
    <n v="22.13"/>
    <n v="9.1999999999999993"/>
    <s v="Yes"/>
    <x v="0"/>
    <x v="0"/>
    <x v="0"/>
    <x v="1"/>
    <x v="2"/>
    <x v="0"/>
  </r>
  <r>
    <x v="1690"/>
    <n v="22.51"/>
    <n v="6.08"/>
    <s v="Yes"/>
    <x v="0"/>
    <x v="0"/>
    <x v="3"/>
    <x v="1"/>
    <x v="2"/>
    <x v="1"/>
  </r>
  <r>
    <x v="1691"/>
    <n v="31"/>
    <n v="4.7699999999999996"/>
    <s v="No"/>
    <x v="0"/>
    <x v="0"/>
    <x v="3"/>
    <x v="1"/>
    <x v="0"/>
    <x v="2"/>
  </r>
  <r>
    <x v="1692"/>
    <n v="28.27"/>
    <n v="4.62"/>
    <s v="No"/>
    <x v="0"/>
    <x v="0"/>
    <x v="3"/>
    <x v="1"/>
    <x v="1"/>
    <x v="2"/>
  </r>
  <r>
    <x v="1693"/>
    <n v="29.92"/>
    <n v="9.07"/>
    <s v="Yes"/>
    <x v="0"/>
    <x v="0"/>
    <x v="3"/>
    <x v="1"/>
    <x v="1"/>
    <x v="0"/>
  </r>
  <r>
    <x v="1694"/>
    <n v="25.9"/>
    <n v="9.1199999999999992"/>
    <s v="Yes"/>
    <x v="0"/>
    <x v="0"/>
    <x v="3"/>
    <x v="1"/>
    <x v="1"/>
    <x v="0"/>
  </r>
  <r>
    <x v="1695"/>
    <n v="27.74"/>
    <n v="7.32"/>
    <s v="Yes"/>
    <x v="0"/>
    <x v="0"/>
    <x v="3"/>
    <x v="1"/>
    <x v="1"/>
    <x v="0"/>
  </r>
  <r>
    <x v="1696"/>
    <n v="17.260000000000002"/>
    <n v="11.73"/>
    <s v="No"/>
    <x v="0"/>
    <x v="0"/>
    <x v="1"/>
    <x v="1"/>
    <x v="3"/>
    <x v="0"/>
  </r>
  <r>
    <x v="1697"/>
    <n v="19.855"/>
    <n v="6.64"/>
    <s v="Yes"/>
    <x v="0"/>
    <x v="0"/>
    <x v="3"/>
    <x v="1"/>
    <x v="2"/>
    <x v="0"/>
  </r>
  <r>
    <x v="1698"/>
    <n v="41.69"/>
    <n v="5.78"/>
    <s v="No"/>
    <x v="0"/>
    <x v="0"/>
    <x v="0"/>
    <x v="1"/>
    <x v="0"/>
    <x v="1"/>
  </r>
  <r>
    <x v="1699"/>
    <n v="16.12"/>
    <n v="10.45"/>
    <s v="No"/>
    <x v="0"/>
    <x v="0"/>
    <x v="0"/>
    <x v="1"/>
    <x v="3"/>
    <x v="0"/>
  </r>
  <r>
    <x v="1700"/>
    <n v="37.43"/>
    <n v="4.5199999999999996"/>
    <s v="No"/>
    <x v="0"/>
    <x v="0"/>
    <x v="3"/>
    <x v="1"/>
    <x v="0"/>
    <x v="2"/>
  </r>
  <r>
    <x v="1701"/>
    <n v="31.065000000000001"/>
    <n v="5.71"/>
    <s v="No"/>
    <x v="0"/>
    <x v="0"/>
    <x v="0"/>
    <x v="1"/>
    <x v="0"/>
    <x v="1"/>
  </r>
  <r>
    <x v="1702"/>
    <n v="25.08"/>
    <n v="4.7699999999999996"/>
    <s v="No"/>
    <x v="0"/>
    <x v="0"/>
    <x v="0"/>
    <x v="1"/>
    <x v="1"/>
    <x v="2"/>
  </r>
  <r>
    <x v="1703"/>
    <n v="15.2"/>
    <n v="7.81"/>
    <s v="Yes"/>
    <x v="0"/>
    <x v="0"/>
    <x v="3"/>
    <x v="1"/>
    <x v="3"/>
    <x v="0"/>
  </r>
  <r>
    <x v="1704"/>
    <n v="22.34"/>
    <n v="5.19"/>
    <s v="Yes"/>
    <x v="0"/>
    <x v="0"/>
    <x v="0"/>
    <x v="1"/>
    <x v="2"/>
    <x v="2"/>
  </r>
  <r>
    <x v="1705"/>
    <n v="40.15"/>
    <n v="5.93"/>
    <s v="No"/>
    <x v="0"/>
    <x v="0"/>
    <x v="3"/>
    <x v="1"/>
    <x v="0"/>
    <x v="1"/>
  </r>
  <r>
    <x v="1706"/>
    <n v="37.729999999999997"/>
    <n v="6.29"/>
    <s v="No"/>
    <x v="0"/>
    <x v="0"/>
    <x v="3"/>
    <x v="1"/>
    <x v="0"/>
    <x v="1"/>
  </r>
  <r>
    <x v="1707"/>
    <n v="25.35"/>
    <n v="4.9000000000000004"/>
    <s v="No"/>
    <x v="0"/>
    <x v="0"/>
    <x v="0"/>
    <x v="1"/>
    <x v="1"/>
    <x v="2"/>
  </r>
  <r>
    <x v="1708"/>
    <n v="26.41"/>
    <n v="5.07"/>
    <s v="Yes"/>
    <x v="0"/>
    <x v="0"/>
    <x v="3"/>
    <x v="1"/>
    <x v="1"/>
    <x v="2"/>
  </r>
  <r>
    <x v="1709"/>
    <n v="27.6"/>
    <n v="5.33"/>
    <s v="No"/>
    <x v="0"/>
    <x v="0"/>
    <x v="3"/>
    <x v="1"/>
    <x v="1"/>
    <x v="2"/>
  </r>
  <r>
    <x v="1710"/>
    <n v="33.82"/>
    <n v="8.93"/>
    <s v="Yes"/>
    <x v="0"/>
    <x v="0"/>
    <x v="3"/>
    <x v="1"/>
    <x v="0"/>
    <x v="0"/>
  </r>
  <r>
    <x v="1711"/>
    <n v="32.9"/>
    <n v="4.3499999999999996"/>
    <s v="No"/>
    <x v="0"/>
    <x v="0"/>
    <x v="0"/>
    <x v="1"/>
    <x v="0"/>
    <x v="2"/>
  </r>
  <r>
    <x v="1712"/>
    <n v="30.875"/>
    <n v="9.5399999999999991"/>
    <s v="Yes"/>
    <x v="0"/>
    <x v="0"/>
    <x v="3"/>
    <x v="1"/>
    <x v="0"/>
    <x v="0"/>
  </r>
  <r>
    <x v="1713"/>
    <n v="32.64"/>
    <n v="5.91"/>
    <s v="No"/>
    <x v="0"/>
    <x v="0"/>
    <x v="0"/>
    <x v="1"/>
    <x v="0"/>
    <x v="1"/>
  </r>
  <r>
    <x v="1714"/>
    <n v="22.135000000000002"/>
    <n v="5.0999999999999996"/>
    <s v="No"/>
    <x v="0"/>
    <x v="0"/>
    <x v="0"/>
    <x v="1"/>
    <x v="2"/>
    <x v="2"/>
  </r>
  <r>
    <x v="1715"/>
    <n v="16.53"/>
    <n v="5.08"/>
    <s v="No"/>
    <x v="0"/>
    <x v="0"/>
    <x v="1"/>
    <x v="1"/>
    <x v="3"/>
    <x v="2"/>
  </r>
  <r>
    <x v="1716"/>
    <n v="32.774999999999999"/>
    <n v="4.75"/>
    <s v="No"/>
    <x v="0"/>
    <x v="0"/>
    <x v="0"/>
    <x v="1"/>
    <x v="0"/>
    <x v="2"/>
  </r>
  <r>
    <x v="1717"/>
    <n v="30.9"/>
    <n v="6.05"/>
    <s v="No"/>
    <x v="0"/>
    <x v="0"/>
    <x v="3"/>
    <x v="1"/>
    <x v="0"/>
    <x v="1"/>
  </r>
  <r>
    <x v="1718"/>
    <n v="15.58"/>
    <n v="11.56"/>
    <s v="No"/>
    <x v="0"/>
    <x v="0"/>
    <x v="0"/>
    <x v="1"/>
    <x v="3"/>
    <x v="0"/>
  </r>
  <r>
    <x v="1719"/>
    <n v="26.315000000000001"/>
    <n v="5.76"/>
    <s v="No"/>
    <x v="0"/>
    <x v="0"/>
    <x v="0"/>
    <x v="1"/>
    <x v="1"/>
    <x v="1"/>
  </r>
  <r>
    <x v="1720"/>
    <n v="35.61"/>
    <n v="5.65"/>
    <s v="No"/>
    <x v="1"/>
    <x v="0"/>
    <x v="3"/>
    <x v="1"/>
    <x v="0"/>
    <x v="2"/>
  </r>
  <r>
    <x v="1721"/>
    <n v="37.56"/>
    <n v="5.88"/>
    <s v="No"/>
    <x v="1"/>
    <x v="0"/>
    <x v="3"/>
    <x v="1"/>
    <x v="0"/>
    <x v="1"/>
  </r>
  <r>
    <x v="1722"/>
    <n v="15.49"/>
    <n v="9.6"/>
    <s v="No"/>
    <x v="0"/>
    <x v="0"/>
    <x v="0"/>
    <x v="1"/>
    <x v="3"/>
    <x v="0"/>
  </r>
  <r>
    <x v="1723"/>
    <n v="23.48"/>
    <n v="6.24"/>
    <s v="No"/>
    <x v="0"/>
    <x v="0"/>
    <x v="3"/>
    <x v="1"/>
    <x v="2"/>
    <x v="1"/>
  </r>
  <r>
    <x v="1724"/>
    <n v="30.02"/>
    <n v="7.63"/>
    <s v="Yes"/>
    <x v="0"/>
    <x v="0"/>
    <x v="3"/>
    <x v="1"/>
    <x v="0"/>
    <x v="0"/>
  </r>
  <r>
    <x v="1725"/>
    <n v="26.885000000000002"/>
    <n v="8.66"/>
    <s v="Yes"/>
    <x v="0"/>
    <x v="0"/>
    <x v="3"/>
    <x v="1"/>
    <x v="1"/>
    <x v="0"/>
  </r>
  <r>
    <x v="1726"/>
    <n v="25.84"/>
    <n v="8.5500000000000007"/>
    <s v="Yes"/>
    <x v="0"/>
    <x v="0"/>
    <x v="3"/>
    <x v="1"/>
    <x v="1"/>
    <x v="0"/>
  </r>
  <r>
    <x v="1727"/>
    <n v="27.454999999999998"/>
    <n v="4.54"/>
    <s v="No"/>
    <x v="0"/>
    <x v="0"/>
    <x v="0"/>
    <x v="1"/>
    <x v="1"/>
    <x v="2"/>
  </r>
  <r>
    <x v="1728"/>
    <n v="24.605"/>
    <n v="5.7"/>
    <s v="No"/>
    <x v="0"/>
    <x v="0"/>
    <x v="0"/>
    <x v="1"/>
    <x v="2"/>
    <x v="1"/>
  </r>
  <r>
    <x v="1729"/>
    <n v="30.8"/>
    <n v="5.07"/>
    <s v="No"/>
    <x v="0"/>
    <x v="0"/>
    <x v="0"/>
    <x v="1"/>
    <x v="0"/>
    <x v="2"/>
  </r>
  <r>
    <x v="1730"/>
    <n v="34.799999999999997"/>
    <n v="4.38"/>
    <s v="No"/>
    <x v="0"/>
    <x v="0"/>
    <x v="3"/>
    <x v="1"/>
    <x v="0"/>
    <x v="2"/>
  </r>
  <r>
    <x v="1731"/>
    <n v="34.21"/>
    <n v="4.54"/>
    <s v="No"/>
    <x v="0"/>
    <x v="0"/>
    <x v="3"/>
    <x v="1"/>
    <x v="0"/>
    <x v="2"/>
  </r>
  <r>
    <x v="1732"/>
    <n v="31"/>
    <n v="5.38"/>
    <s v="No"/>
    <x v="0"/>
    <x v="0"/>
    <x v="3"/>
    <x v="1"/>
    <x v="0"/>
    <x v="2"/>
  </r>
  <r>
    <x v="1733"/>
    <n v="26.125"/>
    <n v="5.55"/>
    <s v="No"/>
    <x v="0"/>
    <x v="0"/>
    <x v="3"/>
    <x v="1"/>
    <x v="1"/>
    <x v="2"/>
  </r>
  <r>
    <x v="1734"/>
    <n v="30.13"/>
    <n v="4.03"/>
    <s v="Yes"/>
    <x v="0"/>
    <x v="0"/>
    <x v="3"/>
    <x v="1"/>
    <x v="0"/>
    <x v="2"/>
  </r>
  <r>
    <x v="1735"/>
    <n v="34.19"/>
    <n v="4.1900000000000004"/>
    <s v="No"/>
    <x v="0"/>
    <x v="0"/>
    <x v="0"/>
    <x v="1"/>
    <x v="0"/>
    <x v="2"/>
  </r>
  <r>
    <x v="1736"/>
    <n v="22.515000000000001"/>
    <n v="4.37"/>
    <s v="No"/>
    <x v="0"/>
    <x v="1"/>
    <x v="3"/>
    <x v="1"/>
    <x v="2"/>
    <x v="2"/>
  </r>
  <r>
    <x v="1737"/>
    <n v="18.239999999999998"/>
    <n v="5.31"/>
    <s v="Yes"/>
    <x v="0"/>
    <x v="1"/>
    <x v="3"/>
    <x v="1"/>
    <x v="3"/>
    <x v="2"/>
  </r>
  <r>
    <x v="1738"/>
    <n v="37.28"/>
    <n v="4.66"/>
    <s v="No"/>
    <x v="1"/>
    <x v="0"/>
    <x v="3"/>
    <x v="1"/>
    <x v="0"/>
    <x v="2"/>
  </r>
  <r>
    <x v="1739"/>
    <n v="18.2"/>
    <n v="6.19"/>
    <s v="No"/>
    <x v="0"/>
    <x v="1"/>
    <x v="3"/>
    <x v="1"/>
    <x v="3"/>
    <x v="1"/>
  </r>
  <r>
    <x v="1740"/>
    <n v="20.53"/>
    <n v="4.8600000000000003"/>
    <s v="No"/>
    <x v="0"/>
    <x v="0"/>
    <x v="3"/>
    <x v="1"/>
    <x v="2"/>
    <x v="2"/>
  </r>
  <r>
    <x v="1741"/>
    <n v="23.79"/>
    <n v="4.74"/>
    <s v="No"/>
    <x v="0"/>
    <x v="0"/>
    <x v="0"/>
    <x v="1"/>
    <x v="2"/>
    <x v="2"/>
  </r>
  <r>
    <x v="1742"/>
    <n v="29.8"/>
    <n v="6.03"/>
    <s v="No"/>
    <x v="0"/>
    <x v="0"/>
    <x v="0"/>
    <x v="1"/>
    <x v="1"/>
    <x v="1"/>
  </r>
  <r>
    <x v="1743"/>
    <n v="31.54"/>
    <n v="4.71"/>
    <s v="No"/>
    <x v="0"/>
    <x v="0"/>
    <x v="0"/>
    <x v="1"/>
    <x v="0"/>
    <x v="2"/>
  </r>
  <r>
    <x v="1744"/>
    <n v="20.82"/>
    <n v="5.55"/>
    <s v="No"/>
    <x v="0"/>
    <x v="0"/>
    <x v="3"/>
    <x v="1"/>
    <x v="2"/>
    <x v="2"/>
  </r>
  <r>
    <x v="1745"/>
    <n v="38.83"/>
    <n v="4.78"/>
    <s v="No"/>
    <x v="0"/>
    <x v="1"/>
    <x v="3"/>
    <x v="1"/>
    <x v="0"/>
    <x v="2"/>
  </r>
  <r>
    <x v="1746"/>
    <n v="23.44"/>
    <n v="4.6500000000000004"/>
    <s v="Yes"/>
    <x v="0"/>
    <x v="0"/>
    <x v="3"/>
    <x v="1"/>
    <x v="2"/>
    <x v="2"/>
  </r>
  <r>
    <x v="1747"/>
    <n v="24.13"/>
    <n v="5.2"/>
    <s v="No"/>
    <x v="0"/>
    <x v="0"/>
    <x v="3"/>
    <x v="1"/>
    <x v="2"/>
    <x v="2"/>
  </r>
  <r>
    <x v="1748"/>
    <n v="42.13"/>
    <n v="4.54"/>
    <s v="Yes"/>
    <x v="0"/>
    <x v="0"/>
    <x v="3"/>
    <x v="1"/>
    <x v="0"/>
    <x v="2"/>
  </r>
  <r>
    <x v="1749"/>
    <n v="17.86"/>
    <n v="4.1100000000000003"/>
    <s v="No"/>
    <x v="0"/>
    <x v="0"/>
    <x v="3"/>
    <x v="1"/>
    <x v="3"/>
    <x v="2"/>
  </r>
  <r>
    <x v="1750"/>
    <n v="32.78"/>
    <n v="4.63"/>
    <s v="No"/>
    <x v="0"/>
    <x v="0"/>
    <x v="0"/>
    <x v="1"/>
    <x v="0"/>
    <x v="2"/>
  </r>
  <r>
    <x v="1751"/>
    <n v="23.9"/>
    <n v="6.06"/>
    <s v="Yes"/>
    <x v="0"/>
    <x v="1"/>
    <x v="3"/>
    <x v="1"/>
    <x v="2"/>
    <x v="1"/>
  </r>
  <r>
    <x v="1752"/>
    <n v="15.47"/>
    <n v="8.43"/>
    <s v="No"/>
    <x v="0"/>
    <x v="0"/>
    <x v="0"/>
    <x v="1"/>
    <x v="3"/>
    <x v="0"/>
  </r>
  <r>
    <x v="1753"/>
    <n v="28.54"/>
    <n v="5.51"/>
    <s v="No"/>
    <x v="0"/>
    <x v="1"/>
    <x v="3"/>
    <x v="1"/>
    <x v="1"/>
    <x v="2"/>
  </r>
  <r>
    <x v="1754"/>
    <n v="18.54"/>
    <n v="4.95"/>
    <s v="No"/>
    <x v="0"/>
    <x v="0"/>
    <x v="0"/>
    <x v="1"/>
    <x v="2"/>
    <x v="2"/>
  </r>
  <r>
    <x v="1755"/>
    <n v="32.18"/>
    <n v="6.44"/>
    <s v="Yes"/>
    <x v="0"/>
    <x v="1"/>
    <x v="3"/>
    <x v="1"/>
    <x v="0"/>
    <x v="1"/>
  </r>
  <r>
    <x v="1756"/>
    <n v="37.380000000000003"/>
    <n v="6.05"/>
    <s v="Yes"/>
    <x v="0"/>
    <x v="0"/>
    <x v="0"/>
    <x v="1"/>
    <x v="0"/>
    <x v="1"/>
  </r>
  <r>
    <x v="1757"/>
    <n v="31.12"/>
    <n v="4.76"/>
    <s v="Yes"/>
    <x v="0"/>
    <x v="1"/>
    <x v="3"/>
    <x v="1"/>
    <x v="0"/>
    <x v="2"/>
  </r>
  <r>
    <x v="1758"/>
    <n v="22.01"/>
    <n v="6.72"/>
    <s v="Yes"/>
    <x v="0"/>
    <x v="0"/>
    <x v="3"/>
    <x v="1"/>
    <x v="2"/>
    <x v="0"/>
  </r>
  <r>
    <x v="1759"/>
    <n v="27.645"/>
    <n v="5.7"/>
    <s v="No"/>
    <x v="0"/>
    <x v="0"/>
    <x v="0"/>
    <x v="1"/>
    <x v="1"/>
    <x v="1"/>
  </r>
  <r>
    <x v="1760"/>
    <n v="29.64"/>
    <n v="5.31"/>
    <s v="Yes"/>
    <x v="0"/>
    <x v="0"/>
    <x v="0"/>
    <x v="1"/>
    <x v="1"/>
    <x v="2"/>
  </r>
  <r>
    <x v="1761"/>
    <n v="33.700000000000003"/>
    <n v="4.32"/>
    <s v="Yes"/>
    <x v="0"/>
    <x v="0"/>
    <x v="3"/>
    <x v="1"/>
    <x v="0"/>
    <x v="2"/>
  </r>
  <r>
    <x v="1762"/>
    <n v="27.5"/>
    <n v="4.2300000000000004"/>
    <s v="Yes"/>
    <x v="0"/>
    <x v="0"/>
    <x v="3"/>
    <x v="1"/>
    <x v="1"/>
    <x v="2"/>
  </r>
  <r>
    <x v="1763"/>
    <n v="16.12"/>
    <n v="6.09"/>
    <s v="No"/>
    <x v="0"/>
    <x v="0"/>
    <x v="0"/>
    <x v="1"/>
    <x v="3"/>
    <x v="1"/>
  </r>
  <r>
    <x v="1764"/>
    <n v="26.73"/>
    <n v="4.74"/>
    <s v="Yes"/>
    <x v="0"/>
    <x v="0"/>
    <x v="3"/>
    <x v="1"/>
    <x v="1"/>
    <x v="2"/>
  </r>
  <r>
    <x v="1765"/>
    <n v="37.25"/>
    <n v="6.23"/>
    <s v="Yes"/>
    <x v="0"/>
    <x v="0"/>
    <x v="0"/>
    <x v="1"/>
    <x v="0"/>
    <x v="1"/>
  </r>
  <r>
    <x v="1766"/>
    <n v="23.56"/>
    <n v="5.45"/>
    <s v="Yes"/>
    <x v="0"/>
    <x v="0"/>
    <x v="3"/>
    <x v="1"/>
    <x v="2"/>
    <x v="2"/>
  </r>
  <r>
    <x v="1767"/>
    <n v="15.84"/>
    <n v="10.34"/>
    <s v="No"/>
    <x v="0"/>
    <x v="0"/>
    <x v="1"/>
    <x v="1"/>
    <x v="3"/>
    <x v="0"/>
  </r>
  <r>
    <x v="1768"/>
    <n v="36.630000000000003"/>
    <n v="5.15"/>
    <s v="No"/>
    <x v="0"/>
    <x v="0"/>
    <x v="0"/>
    <x v="1"/>
    <x v="0"/>
    <x v="2"/>
  </r>
  <r>
    <x v="1769"/>
    <n v="16.47"/>
    <n v="11.72"/>
    <s v="No"/>
    <x v="0"/>
    <x v="0"/>
    <x v="0"/>
    <x v="1"/>
    <x v="3"/>
    <x v="0"/>
  </r>
  <r>
    <x v="1770"/>
    <n v="25.8"/>
    <n v="5.29"/>
    <s v="No"/>
    <x v="0"/>
    <x v="0"/>
    <x v="0"/>
    <x v="1"/>
    <x v="1"/>
    <x v="2"/>
  </r>
  <r>
    <x v="1771"/>
    <n v="23.6"/>
    <n v="4.33"/>
    <s v="No"/>
    <x v="0"/>
    <x v="0"/>
    <x v="0"/>
    <x v="1"/>
    <x v="2"/>
    <x v="2"/>
  </r>
  <r>
    <x v="1772"/>
    <n v="32.11"/>
    <n v="6.24"/>
    <s v="No"/>
    <x v="0"/>
    <x v="1"/>
    <x v="3"/>
    <x v="1"/>
    <x v="0"/>
    <x v="1"/>
  </r>
  <r>
    <x v="1773"/>
    <n v="30.114999999999998"/>
    <n v="11.61"/>
    <s v="No"/>
    <x v="0"/>
    <x v="0"/>
    <x v="0"/>
    <x v="1"/>
    <x v="0"/>
    <x v="0"/>
  </r>
  <r>
    <x v="1774"/>
    <n v="20.28"/>
    <n v="11.07"/>
    <s v="Yes"/>
    <x v="0"/>
    <x v="0"/>
    <x v="0"/>
    <x v="1"/>
    <x v="2"/>
    <x v="0"/>
  </r>
  <r>
    <x v="1775"/>
    <n v="20.234999999999999"/>
    <n v="5.19"/>
    <s v="No"/>
    <x v="0"/>
    <x v="1"/>
    <x v="3"/>
    <x v="1"/>
    <x v="2"/>
    <x v="2"/>
  </r>
  <r>
    <x v="1776"/>
    <n v="25.27"/>
    <n v="5.7"/>
    <s v="Yes"/>
    <x v="0"/>
    <x v="0"/>
    <x v="3"/>
    <x v="1"/>
    <x v="1"/>
    <x v="1"/>
  </r>
  <r>
    <x v="1777"/>
    <n v="24.24"/>
    <n v="6.15"/>
    <s v="No"/>
    <x v="0"/>
    <x v="0"/>
    <x v="0"/>
    <x v="1"/>
    <x v="2"/>
    <x v="1"/>
  </r>
  <r>
    <x v="1778"/>
    <n v="35.75"/>
    <n v="5.07"/>
    <s v="No"/>
    <x v="0"/>
    <x v="0"/>
    <x v="0"/>
    <x v="1"/>
    <x v="0"/>
    <x v="2"/>
  </r>
  <r>
    <x v="1779"/>
    <n v="29.92"/>
    <n v="10.97"/>
    <s v="Yes"/>
    <x v="0"/>
    <x v="0"/>
    <x v="3"/>
    <x v="1"/>
    <x v="1"/>
    <x v="0"/>
  </r>
  <r>
    <x v="1780"/>
    <n v="26.2"/>
    <n v="10.93"/>
    <s v="Yes"/>
    <x v="0"/>
    <x v="0"/>
    <x v="3"/>
    <x v="1"/>
    <x v="1"/>
    <x v="0"/>
  </r>
  <r>
    <x v="1781"/>
    <n v="26.695"/>
    <n v="4.21"/>
    <s v="Yes"/>
    <x v="0"/>
    <x v="1"/>
    <x v="3"/>
    <x v="1"/>
    <x v="1"/>
    <x v="2"/>
  </r>
  <r>
    <x v="1782"/>
    <n v="23.16"/>
    <n v="5.5"/>
    <s v="No"/>
    <x v="0"/>
    <x v="0"/>
    <x v="0"/>
    <x v="1"/>
    <x v="2"/>
    <x v="2"/>
  </r>
  <r>
    <x v="1783"/>
    <n v="32.585000000000001"/>
    <n v="4.93"/>
    <s v="Yes"/>
    <x v="0"/>
    <x v="0"/>
    <x v="3"/>
    <x v="1"/>
    <x v="0"/>
    <x v="2"/>
  </r>
  <r>
    <x v="1784"/>
    <n v="33.97"/>
    <n v="5.6"/>
    <s v="Yes"/>
    <x v="0"/>
    <x v="0"/>
    <x v="0"/>
    <x v="1"/>
    <x v="0"/>
    <x v="2"/>
  </r>
  <r>
    <x v="1785"/>
    <n v="16.57"/>
    <n v="9.99"/>
    <s v="No"/>
    <x v="0"/>
    <x v="0"/>
    <x v="0"/>
    <x v="1"/>
    <x v="3"/>
    <x v="0"/>
  </r>
  <r>
    <x v="1786"/>
    <n v="17.55"/>
    <n v="5.93"/>
    <s v="No"/>
    <x v="0"/>
    <x v="1"/>
    <x v="3"/>
    <x v="1"/>
    <x v="3"/>
    <x v="1"/>
  </r>
  <r>
    <x v="1787"/>
    <n v="29.41"/>
    <n v="6.29"/>
    <s v="Yes"/>
    <x v="0"/>
    <x v="0"/>
    <x v="3"/>
    <x v="1"/>
    <x v="1"/>
    <x v="1"/>
  </r>
  <r>
    <x v="1788"/>
    <n v="17.91"/>
    <n v="5.65"/>
    <s v="No"/>
    <x v="0"/>
    <x v="0"/>
    <x v="3"/>
    <x v="1"/>
    <x v="3"/>
    <x v="2"/>
  </r>
  <r>
    <x v="1789"/>
    <n v="31.57"/>
    <n v="6.15"/>
    <s v="No"/>
    <x v="0"/>
    <x v="0"/>
    <x v="3"/>
    <x v="1"/>
    <x v="0"/>
    <x v="1"/>
  </r>
  <r>
    <x v="1790"/>
    <n v="33.18"/>
    <n v="5.22"/>
    <s v="No"/>
    <x v="1"/>
    <x v="0"/>
    <x v="3"/>
    <x v="1"/>
    <x v="0"/>
    <x v="2"/>
  </r>
  <r>
    <x v="1791"/>
    <n v="37"/>
    <n v="11.66"/>
    <s v="No"/>
    <x v="0"/>
    <x v="0"/>
    <x v="0"/>
    <x v="1"/>
    <x v="0"/>
    <x v="0"/>
  </r>
  <r>
    <x v="1792"/>
    <n v="18.905000000000001"/>
    <n v="4.91"/>
    <s v="Yes"/>
    <x v="0"/>
    <x v="0"/>
    <x v="3"/>
    <x v="1"/>
    <x v="2"/>
    <x v="2"/>
  </r>
  <r>
    <x v="1793"/>
    <n v="20.03"/>
    <n v="9.25"/>
    <s v="Yes"/>
    <x v="0"/>
    <x v="0"/>
    <x v="0"/>
    <x v="1"/>
    <x v="2"/>
    <x v="0"/>
  </r>
  <r>
    <x v="1794"/>
    <n v="16.7"/>
    <n v="11.48"/>
    <s v="No"/>
    <x v="0"/>
    <x v="0"/>
    <x v="0"/>
    <x v="1"/>
    <x v="3"/>
    <x v="0"/>
  </r>
  <r>
    <x v="1795"/>
    <n v="39.82"/>
    <n v="6.06"/>
    <s v="No"/>
    <x v="0"/>
    <x v="0"/>
    <x v="0"/>
    <x v="1"/>
    <x v="0"/>
    <x v="1"/>
  </r>
  <r>
    <x v="1796"/>
    <n v="22.04"/>
    <n v="5.86"/>
    <s v="No"/>
    <x v="0"/>
    <x v="0"/>
    <x v="3"/>
    <x v="1"/>
    <x v="2"/>
    <x v="1"/>
  </r>
  <r>
    <x v="1797"/>
    <n v="28.27"/>
    <n v="5.33"/>
    <s v="No"/>
    <x v="0"/>
    <x v="0"/>
    <x v="0"/>
    <x v="1"/>
    <x v="1"/>
    <x v="2"/>
  </r>
  <r>
    <x v="1798"/>
    <n v="18.5"/>
    <n v="5.33"/>
    <s v="No"/>
    <x v="0"/>
    <x v="0"/>
    <x v="0"/>
    <x v="1"/>
    <x v="2"/>
    <x v="2"/>
  </r>
  <r>
    <x v="1799"/>
    <n v="38.6"/>
    <n v="6.02"/>
    <s v="No"/>
    <x v="0"/>
    <x v="0"/>
    <x v="3"/>
    <x v="1"/>
    <x v="0"/>
    <x v="1"/>
  </r>
  <r>
    <x v="1800"/>
    <n v="43.12"/>
    <n v="6.25"/>
    <s v="No"/>
    <x v="0"/>
    <x v="0"/>
    <x v="3"/>
    <x v="1"/>
    <x v="0"/>
    <x v="1"/>
  </r>
  <r>
    <x v="1801"/>
    <n v="30.5"/>
    <n v="4.8099999999999996"/>
    <s v="No"/>
    <x v="0"/>
    <x v="0"/>
    <x v="3"/>
    <x v="1"/>
    <x v="0"/>
    <x v="2"/>
  </r>
  <r>
    <x v="1802"/>
    <n v="27.61"/>
    <n v="4.5999999999999996"/>
    <s v="No"/>
    <x v="0"/>
    <x v="0"/>
    <x v="3"/>
    <x v="1"/>
    <x v="1"/>
    <x v="2"/>
  </r>
  <r>
    <x v="1803"/>
    <n v="27.1"/>
    <n v="5.08"/>
    <s v="No"/>
    <x v="0"/>
    <x v="0"/>
    <x v="3"/>
    <x v="1"/>
    <x v="1"/>
    <x v="2"/>
  </r>
  <r>
    <x v="1804"/>
    <n v="35.93"/>
    <n v="5.43"/>
    <s v="No"/>
    <x v="1"/>
    <x v="0"/>
    <x v="3"/>
    <x v="1"/>
    <x v="0"/>
    <x v="2"/>
  </r>
  <r>
    <x v="1805"/>
    <n v="32.68"/>
    <n v="5.44"/>
    <s v="No"/>
    <x v="0"/>
    <x v="0"/>
    <x v="0"/>
    <x v="1"/>
    <x v="0"/>
    <x v="2"/>
  </r>
  <r>
    <x v="1806"/>
    <n v="20.74"/>
    <n v="11.69"/>
    <s v="Yes"/>
    <x v="0"/>
    <x v="0"/>
    <x v="3"/>
    <x v="1"/>
    <x v="2"/>
    <x v="0"/>
  </r>
  <r>
    <x v="1807"/>
    <n v="15.57"/>
    <n v="6.07"/>
    <s v="No"/>
    <x v="0"/>
    <x v="0"/>
    <x v="0"/>
    <x v="1"/>
    <x v="3"/>
    <x v="1"/>
  </r>
  <r>
    <x v="1808"/>
    <n v="23.844999999999999"/>
    <n v="4.3600000000000003"/>
    <s v="No"/>
    <x v="0"/>
    <x v="0"/>
    <x v="0"/>
    <x v="1"/>
    <x v="2"/>
    <x v="2"/>
  </r>
  <r>
    <x v="1809"/>
    <n v="22.895"/>
    <n v="5.24"/>
    <s v="No"/>
    <x v="0"/>
    <x v="0"/>
    <x v="3"/>
    <x v="1"/>
    <x v="2"/>
    <x v="2"/>
  </r>
  <r>
    <x v="1810"/>
    <n v="21.945"/>
    <n v="5.37"/>
    <s v="No"/>
    <x v="0"/>
    <x v="0"/>
    <x v="3"/>
    <x v="1"/>
    <x v="2"/>
    <x v="2"/>
  </r>
  <r>
    <x v="1811"/>
    <n v="19.47"/>
    <n v="6.6"/>
    <s v="Yes"/>
    <x v="0"/>
    <x v="0"/>
    <x v="0"/>
    <x v="1"/>
    <x v="2"/>
    <x v="0"/>
  </r>
  <r>
    <x v="1812"/>
    <n v="15.61"/>
    <n v="5.77"/>
    <s v="No"/>
    <x v="0"/>
    <x v="0"/>
    <x v="0"/>
    <x v="1"/>
    <x v="3"/>
    <x v="1"/>
  </r>
  <r>
    <x v="1813"/>
    <n v="28.6"/>
    <n v="6.08"/>
    <s v="No"/>
    <x v="0"/>
    <x v="1"/>
    <x v="3"/>
    <x v="1"/>
    <x v="1"/>
    <x v="1"/>
  </r>
  <r>
    <x v="1814"/>
    <n v="46.53"/>
    <n v="4.16"/>
    <s v="No"/>
    <x v="0"/>
    <x v="0"/>
    <x v="0"/>
    <x v="1"/>
    <x v="0"/>
    <x v="2"/>
  </r>
  <r>
    <x v="1815"/>
    <n v="34.99"/>
    <n v="5.0999999999999996"/>
    <s v="No"/>
    <x v="0"/>
    <x v="1"/>
    <x v="3"/>
    <x v="1"/>
    <x v="0"/>
    <x v="2"/>
  </r>
  <r>
    <x v="1816"/>
    <n v="17.05"/>
    <n v="5.3"/>
    <s v="No"/>
    <x v="0"/>
    <x v="1"/>
    <x v="3"/>
    <x v="1"/>
    <x v="3"/>
    <x v="2"/>
  </r>
  <r>
    <x v="1817"/>
    <n v="37.18"/>
    <n v="4.9000000000000004"/>
    <s v="No"/>
    <x v="0"/>
    <x v="0"/>
    <x v="0"/>
    <x v="1"/>
    <x v="0"/>
    <x v="2"/>
  </r>
  <r>
    <x v="1818"/>
    <n v="35.200000000000003"/>
    <n v="5.55"/>
    <s v="No"/>
    <x v="0"/>
    <x v="0"/>
    <x v="0"/>
    <x v="1"/>
    <x v="0"/>
    <x v="2"/>
  </r>
  <r>
    <x v="1819"/>
    <n v="37.335000000000001"/>
    <n v="4.95"/>
    <s v="No"/>
    <x v="0"/>
    <x v="0"/>
    <x v="0"/>
    <x v="1"/>
    <x v="0"/>
    <x v="2"/>
  </r>
  <r>
    <x v="1820"/>
    <n v="27.265000000000001"/>
    <n v="6.46"/>
    <s v="Yes"/>
    <x v="0"/>
    <x v="0"/>
    <x v="0"/>
    <x v="1"/>
    <x v="1"/>
    <x v="1"/>
  </r>
  <r>
    <x v="1821"/>
    <n v="30.8"/>
    <n v="4.9000000000000004"/>
    <s v="Yes"/>
    <x v="0"/>
    <x v="0"/>
    <x v="0"/>
    <x v="1"/>
    <x v="0"/>
    <x v="2"/>
  </r>
  <r>
    <x v="1822"/>
    <n v="30.21"/>
    <n v="5.21"/>
    <s v="No"/>
    <x v="0"/>
    <x v="0"/>
    <x v="3"/>
    <x v="1"/>
    <x v="0"/>
    <x v="2"/>
  </r>
  <r>
    <x v="1823"/>
    <n v="35.340000000000003"/>
    <n v="4.13"/>
    <s v="No"/>
    <x v="1"/>
    <x v="0"/>
    <x v="3"/>
    <x v="1"/>
    <x v="0"/>
    <x v="2"/>
  </r>
  <r>
    <x v="1824"/>
    <n v="26.695"/>
    <n v="5.28"/>
    <s v="No"/>
    <x v="0"/>
    <x v="0"/>
    <x v="0"/>
    <x v="1"/>
    <x v="1"/>
    <x v="2"/>
  </r>
  <r>
    <x v="1825"/>
    <n v="29.355"/>
    <n v="4.68"/>
    <s v="Yes"/>
    <x v="0"/>
    <x v="0"/>
    <x v="0"/>
    <x v="1"/>
    <x v="1"/>
    <x v="2"/>
  </r>
  <r>
    <x v="1826"/>
    <n v="29.59"/>
    <n v="4.0599999999999996"/>
    <s v="No"/>
    <x v="0"/>
    <x v="0"/>
    <x v="0"/>
    <x v="1"/>
    <x v="1"/>
    <x v="2"/>
  </r>
  <r>
    <x v="1827"/>
    <n v="31.35"/>
    <n v="4.2"/>
    <s v="No"/>
    <x v="1"/>
    <x v="0"/>
    <x v="3"/>
    <x v="1"/>
    <x v="0"/>
    <x v="2"/>
  </r>
  <r>
    <x v="1828"/>
    <n v="20.52"/>
    <n v="4.83"/>
    <s v="No"/>
    <x v="0"/>
    <x v="0"/>
    <x v="0"/>
    <x v="1"/>
    <x v="2"/>
    <x v="2"/>
  </r>
  <r>
    <x v="1829"/>
    <n v="42.9"/>
    <n v="4.87"/>
    <s v="Yes"/>
    <x v="0"/>
    <x v="0"/>
    <x v="3"/>
    <x v="1"/>
    <x v="0"/>
    <x v="2"/>
  </r>
  <r>
    <x v="1830"/>
    <n v="24.6"/>
    <n v="5.86"/>
    <s v="No"/>
    <x v="0"/>
    <x v="1"/>
    <x v="3"/>
    <x v="1"/>
    <x v="2"/>
    <x v="1"/>
  </r>
  <r>
    <x v="1831"/>
    <n v="28.405000000000001"/>
    <n v="4.12"/>
    <s v="No"/>
    <x v="0"/>
    <x v="0"/>
    <x v="3"/>
    <x v="1"/>
    <x v="1"/>
    <x v="2"/>
  </r>
  <r>
    <x v="1832"/>
    <n v="34.674999999999997"/>
    <n v="5.71"/>
    <s v="Yes"/>
    <x v="0"/>
    <x v="0"/>
    <x v="3"/>
    <x v="1"/>
    <x v="0"/>
    <x v="1"/>
  </r>
  <r>
    <x v="1833"/>
    <n v="18.850000000000001"/>
    <n v="6.03"/>
    <s v="No"/>
    <x v="0"/>
    <x v="0"/>
    <x v="3"/>
    <x v="1"/>
    <x v="2"/>
    <x v="1"/>
  </r>
  <r>
    <x v="1834"/>
    <n v="34.130000000000003"/>
    <n v="5.65"/>
    <s v="No"/>
    <x v="0"/>
    <x v="1"/>
    <x v="3"/>
    <x v="1"/>
    <x v="0"/>
    <x v="2"/>
  </r>
  <r>
    <x v="1835"/>
    <n v="17.34"/>
    <n v="5.05"/>
    <s v="No"/>
    <x v="0"/>
    <x v="0"/>
    <x v="0"/>
    <x v="1"/>
    <x v="3"/>
    <x v="2"/>
  </r>
  <r>
    <x v="1836"/>
    <n v="17.440000000000001"/>
    <n v="6.26"/>
    <s v="No"/>
    <x v="0"/>
    <x v="0"/>
    <x v="0"/>
    <x v="1"/>
    <x v="3"/>
    <x v="1"/>
  </r>
  <r>
    <x v="1837"/>
    <n v="33.659999999999997"/>
    <n v="4.08"/>
    <s v="Yes"/>
    <x v="0"/>
    <x v="1"/>
    <x v="3"/>
    <x v="1"/>
    <x v="0"/>
    <x v="2"/>
  </r>
  <r>
    <x v="1838"/>
    <n v="21.375"/>
    <n v="6.19"/>
    <s v="Yes"/>
    <x v="0"/>
    <x v="0"/>
    <x v="3"/>
    <x v="1"/>
    <x v="2"/>
    <x v="1"/>
  </r>
  <r>
    <x v="1839"/>
    <n v="27.14"/>
    <n v="6.01"/>
    <s v="No"/>
    <x v="0"/>
    <x v="0"/>
    <x v="3"/>
    <x v="1"/>
    <x v="1"/>
    <x v="1"/>
  </r>
  <r>
    <x v="1840"/>
    <n v="35.78"/>
    <n v="6.07"/>
    <s v="No"/>
    <x v="1"/>
    <x v="0"/>
    <x v="3"/>
    <x v="1"/>
    <x v="0"/>
    <x v="1"/>
  </r>
  <r>
    <x v="1841"/>
    <n v="34.96"/>
    <n v="5.63"/>
    <s v="No"/>
    <x v="0"/>
    <x v="0"/>
    <x v="0"/>
    <x v="1"/>
    <x v="0"/>
    <x v="2"/>
  </r>
  <r>
    <x v="1842"/>
    <n v="38.39"/>
    <n v="6.05"/>
    <s v="No"/>
    <x v="0"/>
    <x v="0"/>
    <x v="0"/>
    <x v="1"/>
    <x v="0"/>
    <x v="1"/>
  </r>
  <r>
    <x v="1843"/>
    <n v="33.82"/>
    <n v="4.6500000000000004"/>
    <s v="No"/>
    <x v="0"/>
    <x v="0"/>
    <x v="0"/>
    <x v="1"/>
    <x v="0"/>
    <x v="2"/>
  </r>
  <r>
    <x v="1844"/>
    <n v="27.835000000000001"/>
    <n v="5.37"/>
    <s v="No"/>
    <x v="0"/>
    <x v="0"/>
    <x v="0"/>
    <x v="1"/>
    <x v="1"/>
    <x v="2"/>
  </r>
  <r>
    <x v="1845"/>
    <n v="33"/>
    <n v="5.39"/>
    <s v="No"/>
    <x v="0"/>
    <x v="0"/>
    <x v="0"/>
    <x v="1"/>
    <x v="0"/>
    <x v="2"/>
  </r>
  <r>
    <x v="1846"/>
    <n v="26.885000000000002"/>
    <n v="5.86"/>
    <s v="No"/>
    <x v="0"/>
    <x v="0"/>
    <x v="0"/>
    <x v="1"/>
    <x v="1"/>
    <x v="1"/>
  </r>
  <r>
    <x v="1847"/>
    <n v="29.26"/>
    <n v="4.4400000000000004"/>
    <s v="No"/>
    <x v="0"/>
    <x v="0"/>
    <x v="0"/>
    <x v="1"/>
    <x v="1"/>
    <x v="2"/>
  </r>
  <r>
    <x v="1848"/>
    <n v="26.98"/>
    <n v="4.41"/>
    <s v="No"/>
    <x v="0"/>
    <x v="0"/>
    <x v="0"/>
    <x v="1"/>
    <x v="1"/>
    <x v="2"/>
  </r>
  <r>
    <x v="1849"/>
    <n v="32.11"/>
    <n v="5.19"/>
    <s v="No"/>
    <x v="0"/>
    <x v="1"/>
    <x v="3"/>
    <x v="1"/>
    <x v="0"/>
    <x v="2"/>
  </r>
  <r>
    <x v="1850"/>
    <n v="31.73"/>
    <n v="5.16"/>
    <s v="No"/>
    <x v="0"/>
    <x v="1"/>
    <x v="3"/>
    <x v="1"/>
    <x v="0"/>
    <x v="2"/>
  </r>
  <r>
    <x v="1851"/>
    <n v="22.515000000000001"/>
    <n v="4.24"/>
    <s v="No"/>
    <x v="0"/>
    <x v="0"/>
    <x v="0"/>
    <x v="1"/>
    <x v="2"/>
    <x v="2"/>
  </r>
  <r>
    <x v="1852"/>
    <n v="25.9"/>
    <n v="5.45"/>
    <s v="No"/>
    <x v="0"/>
    <x v="0"/>
    <x v="3"/>
    <x v="1"/>
    <x v="1"/>
    <x v="2"/>
  </r>
  <r>
    <x v="1853"/>
    <n v="27.72"/>
    <n v="5.03"/>
    <s v="Yes"/>
    <x v="0"/>
    <x v="0"/>
    <x v="3"/>
    <x v="1"/>
    <x v="1"/>
    <x v="2"/>
  </r>
  <r>
    <x v="1854"/>
    <n v="31.5"/>
    <n v="9.6199999999999992"/>
    <s v="Yes"/>
    <x v="0"/>
    <x v="0"/>
    <x v="3"/>
    <x v="1"/>
    <x v="0"/>
    <x v="0"/>
  </r>
  <r>
    <x v="1855"/>
    <n v="29.7"/>
    <n v="6.77"/>
    <s v="Yes"/>
    <x v="0"/>
    <x v="0"/>
    <x v="3"/>
    <x v="1"/>
    <x v="1"/>
    <x v="0"/>
  </r>
  <r>
    <x v="1856"/>
    <n v="21.26"/>
    <n v="5.36"/>
    <s v="Yes"/>
    <x v="0"/>
    <x v="0"/>
    <x v="3"/>
    <x v="1"/>
    <x v="2"/>
    <x v="2"/>
  </r>
  <r>
    <x v="1857"/>
    <n v="17.09"/>
    <n v="5.69"/>
    <s v="No"/>
    <x v="0"/>
    <x v="0"/>
    <x v="0"/>
    <x v="1"/>
    <x v="3"/>
    <x v="2"/>
  </r>
  <r>
    <x v="1858"/>
    <n v="24.3"/>
    <n v="4.9000000000000004"/>
    <s v="Yes"/>
    <x v="0"/>
    <x v="1"/>
    <x v="3"/>
    <x v="1"/>
    <x v="2"/>
    <x v="2"/>
  </r>
  <r>
    <x v="1859"/>
    <n v="29.734999999999999"/>
    <n v="5.78"/>
    <s v="No"/>
    <x v="0"/>
    <x v="0"/>
    <x v="0"/>
    <x v="1"/>
    <x v="1"/>
    <x v="1"/>
  </r>
  <r>
    <x v="1860"/>
    <n v="29.26"/>
    <n v="4.7"/>
    <s v="No"/>
    <x v="0"/>
    <x v="0"/>
    <x v="0"/>
    <x v="1"/>
    <x v="1"/>
    <x v="2"/>
  </r>
  <r>
    <x v="1861"/>
    <n v="33"/>
    <n v="6.28"/>
    <s v="No"/>
    <x v="0"/>
    <x v="0"/>
    <x v="0"/>
    <x v="1"/>
    <x v="0"/>
    <x v="1"/>
  </r>
  <r>
    <x v="1862"/>
    <n v="31.065000000000001"/>
    <n v="4.2300000000000004"/>
    <s v="No"/>
    <x v="0"/>
    <x v="0"/>
    <x v="0"/>
    <x v="1"/>
    <x v="0"/>
    <x v="2"/>
  </r>
  <r>
    <x v="1863"/>
    <n v="26.51"/>
    <n v="6.17"/>
    <s v="No"/>
    <x v="0"/>
    <x v="0"/>
    <x v="0"/>
    <x v="1"/>
    <x v="1"/>
    <x v="1"/>
  </r>
  <r>
    <x v="1864"/>
    <n v="28.88"/>
    <n v="4.96"/>
    <s v="No"/>
    <x v="0"/>
    <x v="0"/>
    <x v="0"/>
    <x v="1"/>
    <x v="1"/>
    <x v="2"/>
  </r>
  <r>
    <x v="1865"/>
    <n v="35.814999999999998"/>
    <n v="5.1100000000000003"/>
    <s v="Yes"/>
    <x v="0"/>
    <x v="0"/>
    <x v="3"/>
    <x v="1"/>
    <x v="0"/>
    <x v="2"/>
  </r>
  <r>
    <x v="1866"/>
    <n v="21.28"/>
    <n v="4.05"/>
    <s v="No"/>
    <x v="1"/>
    <x v="0"/>
    <x v="3"/>
    <x v="1"/>
    <x v="2"/>
    <x v="2"/>
  </r>
  <r>
    <x v="1867"/>
    <n v="33.81"/>
    <n v="6.49"/>
    <s v="No"/>
    <x v="0"/>
    <x v="1"/>
    <x v="3"/>
    <x v="1"/>
    <x v="0"/>
    <x v="1"/>
  </r>
  <r>
    <x v="1868"/>
    <n v="44.22"/>
    <n v="4.1900000000000004"/>
    <s v="No"/>
    <x v="0"/>
    <x v="0"/>
    <x v="3"/>
    <x v="1"/>
    <x v="0"/>
    <x v="2"/>
  </r>
  <r>
    <x v="1869"/>
    <n v="15.46"/>
    <n v="4.99"/>
    <s v="Yes"/>
    <x v="0"/>
    <x v="1"/>
    <x v="3"/>
    <x v="1"/>
    <x v="3"/>
    <x v="2"/>
  </r>
  <r>
    <x v="1870"/>
    <n v="30.3"/>
    <n v="4.7699999999999996"/>
    <s v="Yes"/>
    <x v="0"/>
    <x v="0"/>
    <x v="3"/>
    <x v="1"/>
    <x v="0"/>
    <x v="2"/>
  </r>
  <r>
    <x v="1871"/>
    <n v="16.670000000000002"/>
    <n v="5.46"/>
    <s v="No"/>
    <x v="0"/>
    <x v="0"/>
    <x v="0"/>
    <x v="1"/>
    <x v="3"/>
    <x v="2"/>
  </r>
  <r>
    <x v="1872"/>
    <n v="28.594999999999999"/>
    <n v="5.43"/>
    <s v="No"/>
    <x v="0"/>
    <x v="0"/>
    <x v="0"/>
    <x v="1"/>
    <x v="1"/>
    <x v="2"/>
  </r>
  <r>
    <x v="1873"/>
    <n v="25.934999999999999"/>
    <n v="4.29"/>
    <s v="No"/>
    <x v="0"/>
    <x v="0"/>
    <x v="0"/>
    <x v="1"/>
    <x v="1"/>
    <x v="2"/>
  </r>
  <r>
    <x v="1874"/>
    <n v="27.645"/>
    <n v="5.25"/>
    <s v="No"/>
    <x v="0"/>
    <x v="0"/>
    <x v="3"/>
    <x v="1"/>
    <x v="1"/>
    <x v="2"/>
  </r>
  <r>
    <x v="1875"/>
    <n v="30.1"/>
    <n v="4.04"/>
    <s v="No"/>
    <x v="0"/>
    <x v="0"/>
    <x v="3"/>
    <x v="1"/>
    <x v="0"/>
    <x v="2"/>
  </r>
  <r>
    <x v="1876"/>
    <n v="26.79"/>
    <n v="5"/>
    <s v="Yes"/>
    <x v="0"/>
    <x v="1"/>
    <x v="3"/>
    <x v="1"/>
    <x v="1"/>
    <x v="2"/>
  </r>
  <r>
    <x v="1877"/>
    <n v="27.1"/>
    <n v="4.01"/>
    <s v="Yes"/>
    <x v="0"/>
    <x v="0"/>
    <x v="3"/>
    <x v="1"/>
    <x v="1"/>
    <x v="2"/>
  </r>
  <r>
    <x v="1878"/>
    <n v="24.31"/>
    <n v="5.4"/>
    <s v="No"/>
    <x v="0"/>
    <x v="0"/>
    <x v="0"/>
    <x v="1"/>
    <x v="2"/>
    <x v="2"/>
  </r>
  <r>
    <x v="1879"/>
    <n v="15.53"/>
    <n v="5.81"/>
    <s v="No"/>
    <x v="0"/>
    <x v="0"/>
    <x v="3"/>
    <x v="1"/>
    <x v="3"/>
    <x v="1"/>
  </r>
  <r>
    <x v="1880"/>
    <n v="30.7"/>
    <n v="5.82"/>
    <s v="No"/>
    <x v="0"/>
    <x v="0"/>
    <x v="3"/>
    <x v="1"/>
    <x v="0"/>
    <x v="1"/>
  </r>
  <r>
    <x v="1881"/>
    <n v="33.33"/>
    <n v="4.82"/>
    <s v="No"/>
    <x v="0"/>
    <x v="0"/>
    <x v="3"/>
    <x v="1"/>
    <x v="0"/>
    <x v="2"/>
  </r>
  <r>
    <x v="1882"/>
    <n v="32.4"/>
    <n v="5.08"/>
    <s v="No"/>
    <x v="0"/>
    <x v="0"/>
    <x v="3"/>
    <x v="1"/>
    <x v="0"/>
    <x v="2"/>
  </r>
  <r>
    <x v="1883"/>
    <n v="27.93"/>
    <n v="5.59"/>
    <s v="No"/>
    <x v="0"/>
    <x v="0"/>
    <x v="3"/>
    <x v="1"/>
    <x v="1"/>
    <x v="2"/>
  </r>
  <r>
    <x v="1884"/>
    <n v="21.754999999999999"/>
    <n v="5.12"/>
    <s v="No"/>
    <x v="0"/>
    <x v="0"/>
    <x v="0"/>
    <x v="1"/>
    <x v="2"/>
    <x v="2"/>
  </r>
  <r>
    <x v="1885"/>
    <n v="25.934999999999999"/>
    <n v="4.95"/>
    <s v="No"/>
    <x v="0"/>
    <x v="0"/>
    <x v="0"/>
    <x v="1"/>
    <x v="1"/>
    <x v="2"/>
  </r>
  <r>
    <x v="1886"/>
    <n v="31.5"/>
    <n v="6.16"/>
    <s v="No"/>
    <x v="0"/>
    <x v="0"/>
    <x v="0"/>
    <x v="1"/>
    <x v="0"/>
    <x v="1"/>
  </r>
  <r>
    <x v="1887"/>
    <n v="30.03"/>
    <n v="6.41"/>
    <s v="No"/>
    <x v="0"/>
    <x v="0"/>
    <x v="0"/>
    <x v="1"/>
    <x v="0"/>
    <x v="1"/>
  </r>
  <r>
    <x v="1888"/>
    <n v="33.479999999999997"/>
    <n v="8.94"/>
    <s v="No"/>
    <x v="0"/>
    <x v="0"/>
    <x v="0"/>
    <x v="1"/>
    <x v="0"/>
    <x v="0"/>
  </r>
  <r>
    <x v="1889"/>
    <n v="16.510000000000002"/>
    <n v="4.42"/>
    <s v="Yes"/>
    <x v="0"/>
    <x v="1"/>
    <x v="3"/>
    <x v="1"/>
    <x v="3"/>
    <x v="2"/>
  </r>
  <r>
    <x v="1890"/>
    <n v="33.155000000000001"/>
    <n v="5.3"/>
    <s v="Yes"/>
    <x v="0"/>
    <x v="0"/>
    <x v="3"/>
    <x v="1"/>
    <x v="0"/>
    <x v="2"/>
  </r>
  <r>
    <x v="1891"/>
    <n v="37.29"/>
    <n v="4.6399999999999997"/>
    <s v="No"/>
    <x v="0"/>
    <x v="1"/>
    <x v="3"/>
    <x v="1"/>
    <x v="0"/>
    <x v="2"/>
  </r>
  <r>
    <x v="1892"/>
    <n v="20.23"/>
    <n v="6.16"/>
    <s v="Yes"/>
    <x v="0"/>
    <x v="0"/>
    <x v="3"/>
    <x v="1"/>
    <x v="2"/>
    <x v="1"/>
  </r>
  <r>
    <x v="1893"/>
    <n v="28.975000000000001"/>
    <n v="4.12"/>
    <s v="No"/>
    <x v="0"/>
    <x v="1"/>
    <x v="3"/>
    <x v="1"/>
    <x v="1"/>
    <x v="2"/>
  </r>
  <r>
    <x v="1894"/>
    <n v="16.420000000000002"/>
    <n v="5.77"/>
    <s v="Yes"/>
    <x v="0"/>
    <x v="1"/>
    <x v="3"/>
    <x v="1"/>
    <x v="3"/>
    <x v="1"/>
  </r>
  <r>
    <x v="1895"/>
    <n v="17.559999999999999"/>
    <n v="6.2"/>
    <s v="No"/>
    <x v="0"/>
    <x v="0"/>
    <x v="3"/>
    <x v="1"/>
    <x v="3"/>
    <x v="1"/>
  </r>
  <r>
    <x v="1896"/>
    <n v="24.13"/>
    <n v="4.3899999999999997"/>
    <s v="No"/>
    <x v="0"/>
    <x v="0"/>
    <x v="3"/>
    <x v="1"/>
    <x v="2"/>
    <x v="2"/>
  </r>
  <r>
    <x v="1897"/>
    <n v="19.95"/>
    <n v="5.13"/>
    <s v="No"/>
    <x v="1"/>
    <x v="0"/>
    <x v="1"/>
    <x v="1"/>
    <x v="2"/>
    <x v="2"/>
  </r>
  <r>
    <x v="1898"/>
    <n v="21.24"/>
    <n v="4.49"/>
    <s v="No"/>
    <x v="0"/>
    <x v="0"/>
    <x v="0"/>
    <x v="1"/>
    <x v="2"/>
    <x v="2"/>
  </r>
  <r>
    <x v="1899"/>
    <n v="44.22"/>
    <n v="6.35"/>
    <s v="No"/>
    <x v="0"/>
    <x v="0"/>
    <x v="0"/>
    <x v="1"/>
    <x v="0"/>
    <x v="1"/>
  </r>
  <r>
    <x v="1900"/>
    <n v="41.1"/>
    <n v="5.79"/>
    <s v="No"/>
    <x v="0"/>
    <x v="0"/>
    <x v="0"/>
    <x v="1"/>
    <x v="0"/>
    <x v="1"/>
  </r>
  <r>
    <x v="1901"/>
    <n v="34.200000000000003"/>
    <n v="4.78"/>
    <s v="Yes"/>
    <x v="0"/>
    <x v="0"/>
    <x v="0"/>
    <x v="1"/>
    <x v="0"/>
    <x v="2"/>
  </r>
  <r>
    <x v="1902"/>
    <n v="29.92"/>
    <n v="6.02"/>
    <s v="Yes"/>
    <x v="0"/>
    <x v="0"/>
    <x v="0"/>
    <x v="1"/>
    <x v="1"/>
    <x v="1"/>
  </r>
  <r>
    <x v="1903"/>
    <n v="28.93"/>
    <n v="4.4400000000000004"/>
    <s v="No"/>
    <x v="0"/>
    <x v="0"/>
    <x v="0"/>
    <x v="1"/>
    <x v="1"/>
    <x v="2"/>
  </r>
  <r>
    <x v="1904"/>
    <n v="31.254999999999999"/>
    <n v="5.84"/>
    <s v="Yes"/>
    <x v="0"/>
    <x v="0"/>
    <x v="3"/>
    <x v="1"/>
    <x v="0"/>
    <x v="1"/>
  </r>
  <r>
    <x v="1905"/>
    <n v="29.83"/>
    <n v="5.39"/>
    <s v="No"/>
    <x v="0"/>
    <x v="0"/>
    <x v="0"/>
    <x v="1"/>
    <x v="1"/>
    <x v="2"/>
  </r>
  <r>
    <x v="1906"/>
    <n v="29.59"/>
    <n v="6.16"/>
    <s v="No"/>
    <x v="0"/>
    <x v="1"/>
    <x v="3"/>
    <x v="1"/>
    <x v="1"/>
    <x v="1"/>
  </r>
  <r>
    <x v="1907"/>
    <n v="31.16"/>
    <n v="4.49"/>
    <s v="No"/>
    <x v="0"/>
    <x v="1"/>
    <x v="3"/>
    <x v="1"/>
    <x v="0"/>
    <x v="2"/>
  </r>
  <r>
    <x v="1908"/>
    <n v="34.21"/>
    <n v="4.4800000000000004"/>
    <s v="Yes"/>
    <x v="0"/>
    <x v="0"/>
    <x v="3"/>
    <x v="1"/>
    <x v="0"/>
    <x v="2"/>
  </r>
  <r>
    <x v="1909"/>
    <n v="34.86"/>
    <n v="10.97"/>
    <s v="No"/>
    <x v="0"/>
    <x v="0"/>
    <x v="0"/>
    <x v="1"/>
    <x v="0"/>
    <x v="0"/>
  </r>
  <r>
    <x v="1910"/>
    <n v="34.58"/>
    <n v="5.14"/>
    <s v="No"/>
    <x v="1"/>
    <x v="0"/>
    <x v="1"/>
    <x v="1"/>
    <x v="0"/>
    <x v="2"/>
  </r>
  <r>
    <x v="1911"/>
    <n v="17.940000000000001"/>
    <n v="5.17"/>
    <s v="Yes"/>
    <x v="0"/>
    <x v="0"/>
    <x v="0"/>
    <x v="1"/>
    <x v="3"/>
    <x v="2"/>
  </r>
  <r>
    <x v="1912"/>
    <n v="26.8"/>
    <n v="6.18"/>
    <s v="Yes"/>
    <x v="0"/>
    <x v="1"/>
    <x v="3"/>
    <x v="1"/>
    <x v="1"/>
    <x v="1"/>
  </r>
  <r>
    <x v="1913"/>
    <n v="17.690000000000001"/>
    <n v="9.07"/>
    <s v="Yes"/>
    <x v="0"/>
    <x v="0"/>
    <x v="0"/>
    <x v="1"/>
    <x v="3"/>
    <x v="0"/>
  </r>
  <r>
    <x v="1914"/>
    <n v="25.77"/>
    <n v="4.43"/>
    <s v="No"/>
    <x v="0"/>
    <x v="1"/>
    <x v="3"/>
    <x v="1"/>
    <x v="1"/>
    <x v="2"/>
  </r>
  <r>
    <x v="1915"/>
    <n v="34.46"/>
    <n v="4.17"/>
    <s v="No"/>
    <x v="1"/>
    <x v="0"/>
    <x v="3"/>
    <x v="1"/>
    <x v="0"/>
    <x v="2"/>
  </r>
  <r>
    <x v="1916"/>
    <n v="30.875"/>
    <n v="4.95"/>
    <s v="Yes"/>
    <x v="0"/>
    <x v="0"/>
    <x v="0"/>
    <x v="1"/>
    <x v="0"/>
    <x v="2"/>
  </r>
  <r>
    <x v="1917"/>
    <n v="39.49"/>
    <n v="5.13"/>
    <s v="No"/>
    <x v="0"/>
    <x v="0"/>
    <x v="0"/>
    <x v="1"/>
    <x v="0"/>
    <x v="2"/>
  </r>
  <r>
    <x v="1918"/>
    <n v="28.88"/>
    <n v="4.0999999999999996"/>
    <s v="No"/>
    <x v="0"/>
    <x v="0"/>
    <x v="0"/>
    <x v="1"/>
    <x v="1"/>
    <x v="2"/>
  </r>
  <r>
    <x v="1919"/>
    <n v="20.234999999999999"/>
    <n v="5.01"/>
    <s v="Yes"/>
    <x v="0"/>
    <x v="0"/>
    <x v="0"/>
    <x v="1"/>
    <x v="2"/>
    <x v="2"/>
  </r>
  <r>
    <x v="1920"/>
    <n v="30.67"/>
    <n v="5.09"/>
    <s v="Yes"/>
    <x v="0"/>
    <x v="0"/>
    <x v="0"/>
    <x v="1"/>
    <x v="0"/>
    <x v="2"/>
  </r>
  <r>
    <x v="1921"/>
    <n v="30.875"/>
    <n v="6.49"/>
    <s v="No"/>
    <x v="0"/>
    <x v="0"/>
    <x v="0"/>
    <x v="1"/>
    <x v="0"/>
    <x v="1"/>
  </r>
  <r>
    <x v="1922"/>
    <n v="23.8"/>
    <n v="4.08"/>
    <s v="No"/>
    <x v="0"/>
    <x v="0"/>
    <x v="0"/>
    <x v="1"/>
    <x v="2"/>
    <x v="2"/>
  </r>
  <r>
    <x v="1923"/>
    <n v="15.37"/>
    <n v="8.6300000000000008"/>
    <s v="Yes"/>
    <x v="0"/>
    <x v="0"/>
    <x v="0"/>
    <x v="1"/>
    <x v="3"/>
    <x v="0"/>
  </r>
  <r>
    <x v="1924"/>
    <n v="30.4"/>
    <n v="5.28"/>
    <s v="No"/>
    <x v="0"/>
    <x v="0"/>
    <x v="0"/>
    <x v="1"/>
    <x v="0"/>
    <x v="2"/>
  </r>
  <r>
    <x v="1925"/>
    <n v="19.48"/>
    <n v="5.63"/>
    <s v="Yes"/>
    <x v="0"/>
    <x v="0"/>
    <x v="3"/>
    <x v="1"/>
    <x v="2"/>
    <x v="2"/>
  </r>
  <r>
    <x v="1926"/>
    <n v="16.96"/>
    <n v="11.47"/>
    <s v="Yes"/>
    <x v="0"/>
    <x v="0"/>
    <x v="0"/>
    <x v="1"/>
    <x v="3"/>
    <x v="0"/>
  </r>
  <r>
    <x v="1927"/>
    <n v="19.05"/>
    <n v="4.92"/>
    <s v="No"/>
    <x v="0"/>
    <x v="0"/>
    <x v="3"/>
    <x v="1"/>
    <x v="2"/>
    <x v="2"/>
  </r>
  <r>
    <x v="1928"/>
    <n v="37.619999999999997"/>
    <n v="4.18"/>
    <s v="No"/>
    <x v="0"/>
    <x v="0"/>
    <x v="0"/>
    <x v="1"/>
    <x v="0"/>
    <x v="2"/>
  </r>
  <r>
    <x v="1929"/>
    <n v="29.1"/>
    <n v="4.67"/>
    <s v="No"/>
    <x v="0"/>
    <x v="0"/>
    <x v="0"/>
    <x v="1"/>
    <x v="1"/>
    <x v="2"/>
  </r>
  <r>
    <x v="1930"/>
    <n v="26.62"/>
    <n v="6.24"/>
    <s v="No"/>
    <x v="0"/>
    <x v="0"/>
    <x v="0"/>
    <x v="1"/>
    <x v="1"/>
    <x v="1"/>
  </r>
  <r>
    <x v="1931"/>
    <n v="25.74"/>
    <n v="5.99"/>
    <s v="No"/>
    <x v="0"/>
    <x v="0"/>
    <x v="0"/>
    <x v="1"/>
    <x v="1"/>
    <x v="1"/>
  </r>
  <r>
    <x v="1932"/>
    <n v="18.22"/>
    <n v="10.27"/>
    <s v="Yes"/>
    <x v="0"/>
    <x v="0"/>
    <x v="3"/>
    <x v="1"/>
    <x v="3"/>
    <x v="0"/>
  </r>
  <r>
    <x v="1933"/>
    <n v="26.03"/>
    <n v="5.97"/>
    <s v="No"/>
    <x v="0"/>
    <x v="1"/>
    <x v="3"/>
    <x v="1"/>
    <x v="1"/>
    <x v="1"/>
  </r>
  <r>
    <x v="1934"/>
    <n v="17.29"/>
    <n v="4.9800000000000004"/>
    <s v="No"/>
    <x v="0"/>
    <x v="0"/>
    <x v="0"/>
    <x v="1"/>
    <x v="3"/>
    <x v="2"/>
  </r>
  <r>
    <x v="1935"/>
    <n v="18.170000000000002"/>
    <n v="6.91"/>
    <s v="Yes"/>
    <x v="0"/>
    <x v="0"/>
    <x v="3"/>
    <x v="1"/>
    <x v="3"/>
    <x v="0"/>
  </r>
  <r>
    <x v="1936"/>
    <n v="32.54"/>
    <n v="6.38"/>
    <s v="No"/>
    <x v="1"/>
    <x v="0"/>
    <x v="3"/>
    <x v="1"/>
    <x v="0"/>
    <x v="1"/>
  </r>
  <r>
    <x v="1937"/>
    <n v="30.25"/>
    <n v="4.7699999999999996"/>
    <s v="No"/>
    <x v="0"/>
    <x v="0"/>
    <x v="0"/>
    <x v="1"/>
    <x v="0"/>
    <x v="2"/>
  </r>
  <r>
    <x v="1938"/>
    <n v="19.59"/>
    <n v="6.04"/>
    <s v="Yes"/>
    <x v="0"/>
    <x v="0"/>
    <x v="3"/>
    <x v="1"/>
    <x v="2"/>
    <x v="1"/>
  </r>
  <r>
    <x v="1939"/>
    <n v="45.9"/>
    <n v="4.3"/>
    <s v="Yes"/>
    <x v="0"/>
    <x v="0"/>
    <x v="3"/>
    <x v="1"/>
    <x v="0"/>
    <x v="2"/>
  </r>
  <r>
    <x v="1940"/>
    <n v="17.059999999999999"/>
    <n v="8.75"/>
    <s v="Yes"/>
    <x v="0"/>
    <x v="0"/>
    <x v="0"/>
    <x v="1"/>
    <x v="3"/>
    <x v="0"/>
  </r>
  <r>
    <x v="1941"/>
    <n v="32.07"/>
    <n v="5.25"/>
    <s v="No"/>
    <x v="0"/>
    <x v="1"/>
    <x v="3"/>
    <x v="1"/>
    <x v="0"/>
    <x v="2"/>
  </r>
  <r>
    <x v="1942"/>
    <n v="16.5"/>
    <n v="5.03"/>
    <s v="No"/>
    <x v="0"/>
    <x v="0"/>
    <x v="3"/>
    <x v="1"/>
    <x v="3"/>
    <x v="2"/>
  </r>
  <r>
    <x v="1943"/>
    <n v="31.4"/>
    <n v="5.88"/>
    <s v="No"/>
    <x v="0"/>
    <x v="0"/>
    <x v="3"/>
    <x v="1"/>
    <x v="0"/>
    <x v="1"/>
  </r>
  <r>
    <x v="1944"/>
    <n v="20.36"/>
    <n v="4.49"/>
    <s v="No"/>
    <x v="0"/>
    <x v="0"/>
    <x v="0"/>
    <x v="1"/>
    <x v="2"/>
    <x v="2"/>
  </r>
  <r>
    <x v="1945"/>
    <n v="25.46"/>
    <n v="4.1399999999999997"/>
    <s v="No"/>
    <x v="0"/>
    <x v="0"/>
    <x v="3"/>
    <x v="1"/>
    <x v="1"/>
    <x v="2"/>
  </r>
  <r>
    <x v="1946"/>
    <n v="17.09"/>
    <n v="5.8"/>
    <s v="Yes"/>
    <x v="0"/>
    <x v="0"/>
    <x v="0"/>
    <x v="1"/>
    <x v="3"/>
    <x v="1"/>
  </r>
  <r>
    <x v="1947"/>
    <n v="20.83"/>
    <n v="5.12"/>
    <s v="No"/>
    <x v="0"/>
    <x v="0"/>
    <x v="0"/>
    <x v="1"/>
    <x v="2"/>
    <x v="2"/>
  </r>
  <r>
    <x v="1948"/>
    <n v="18.920000000000002"/>
    <n v="5.98"/>
    <s v="Yes"/>
    <x v="0"/>
    <x v="0"/>
    <x v="3"/>
    <x v="1"/>
    <x v="2"/>
    <x v="1"/>
  </r>
  <r>
    <x v="1949"/>
    <n v="37.1"/>
    <n v="5.46"/>
    <s v="No"/>
    <x v="0"/>
    <x v="0"/>
    <x v="0"/>
    <x v="1"/>
    <x v="0"/>
    <x v="2"/>
  </r>
  <r>
    <x v="1950"/>
    <n v="22.515000000000001"/>
    <n v="4.91"/>
    <s v="Yes"/>
    <x v="0"/>
    <x v="1"/>
    <x v="3"/>
    <x v="1"/>
    <x v="2"/>
    <x v="2"/>
  </r>
  <r>
    <x v="1951"/>
    <n v="32.700000000000003"/>
    <n v="4.66"/>
    <s v="No"/>
    <x v="0"/>
    <x v="0"/>
    <x v="0"/>
    <x v="1"/>
    <x v="0"/>
    <x v="2"/>
  </r>
  <r>
    <x v="1952"/>
    <n v="17.75"/>
    <n v="6.8"/>
    <s v="Yes"/>
    <x v="0"/>
    <x v="0"/>
    <x v="3"/>
    <x v="1"/>
    <x v="3"/>
    <x v="0"/>
  </r>
  <r>
    <x v="1953"/>
    <n v="33.630000000000003"/>
    <n v="4.47"/>
    <s v="Yes"/>
    <x v="0"/>
    <x v="0"/>
    <x v="0"/>
    <x v="1"/>
    <x v="0"/>
    <x v="2"/>
  </r>
  <r>
    <x v="1954"/>
    <n v="34.799999999999997"/>
    <n v="4.08"/>
    <s v="Yes"/>
    <x v="0"/>
    <x v="0"/>
    <x v="3"/>
    <x v="1"/>
    <x v="0"/>
    <x v="2"/>
  </r>
  <r>
    <x v="1955"/>
    <n v="16.809999999999999"/>
    <n v="5.51"/>
    <s v="Yes"/>
    <x v="0"/>
    <x v="0"/>
    <x v="3"/>
    <x v="1"/>
    <x v="3"/>
    <x v="2"/>
  </r>
  <r>
    <x v="1956"/>
    <n v="16.690000000000001"/>
    <n v="8.4"/>
    <s v="Yes"/>
    <x v="0"/>
    <x v="0"/>
    <x v="0"/>
    <x v="1"/>
    <x v="3"/>
    <x v="0"/>
  </r>
  <r>
    <x v="1957"/>
    <n v="23.21"/>
    <n v="5.14"/>
    <s v="Yes"/>
    <x v="0"/>
    <x v="0"/>
    <x v="3"/>
    <x v="1"/>
    <x v="2"/>
    <x v="2"/>
  </r>
  <r>
    <x v="1958"/>
    <n v="25.175000000000001"/>
    <n v="5.21"/>
    <s v="Yes"/>
    <x v="0"/>
    <x v="0"/>
    <x v="3"/>
    <x v="1"/>
    <x v="1"/>
    <x v="2"/>
  </r>
  <r>
    <x v="1959"/>
    <n v="34.770000000000003"/>
    <n v="6.23"/>
    <s v="No"/>
    <x v="0"/>
    <x v="0"/>
    <x v="0"/>
    <x v="1"/>
    <x v="0"/>
    <x v="1"/>
  </r>
  <r>
    <x v="1960"/>
    <n v="27.7"/>
    <n v="5.6"/>
    <s v="No"/>
    <x v="0"/>
    <x v="0"/>
    <x v="3"/>
    <x v="1"/>
    <x v="1"/>
    <x v="2"/>
  </r>
  <r>
    <x v="1961"/>
    <n v="19.12"/>
    <n v="4.72"/>
    <s v="Yes"/>
    <x v="0"/>
    <x v="0"/>
    <x v="3"/>
    <x v="1"/>
    <x v="2"/>
    <x v="2"/>
  </r>
  <r>
    <x v="1962"/>
    <n v="32.67"/>
    <n v="4.67"/>
    <s v="No"/>
    <x v="0"/>
    <x v="1"/>
    <x v="3"/>
    <x v="1"/>
    <x v="0"/>
    <x v="2"/>
  </r>
  <r>
    <x v="1963"/>
    <n v="28.5"/>
    <n v="6.11"/>
    <s v="No"/>
    <x v="0"/>
    <x v="0"/>
    <x v="3"/>
    <x v="1"/>
    <x v="1"/>
    <x v="1"/>
  </r>
  <r>
    <x v="1964"/>
    <n v="39.270000000000003"/>
    <n v="6.25"/>
    <s v="No"/>
    <x v="0"/>
    <x v="0"/>
    <x v="0"/>
    <x v="1"/>
    <x v="0"/>
    <x v="1"/>
  </r>
  <r>
    <x v="1965"/>
    <n v="32.49"/>
    <n v="4"/>
    <s v="Yes"/>
    <x v="0"/>
    <x v="0"/>
    <x v="0"/>
    <x v="1"/>
    <x v="0"/>
    <x v="2"/>
  </r>
  <r>
    <x v="1966"/>
    <n v="23.7"/>
    <n v="5.55"/>
    <s v="Yes"/>
    <x v="0"/>
    <x v="0"/>
    <x v="0"/>
    <x v="1"/>
    <x v="2"/>
    <x v="2"/>
  </r>
  <r>
    <x v="1967"/>
    <n v="30.4"/>
    <n v="5.95"/>
    <s v="No"/>
    <x v="1"/>
    <x v="0"/>
    <x v="3"/>
    <x v="1"/>
    <x v="0"/>
    <x v="1"/>
  </r>
  <r>
    <x v="1968"/>
    <n v="38.94"/>
    <n v="4.3600000000000003"/>
    <s v="No"/>
    <x v="0"/>
    <x v="1"/>
    <x v="3"/>
    <x v="1"/>
    <x v="0"/>
    <x v="2"/>
  </r>
  <r>
    <x v="1969"/>
    <n v="31.02"/>
    <n v="4.84"/>
    <s v="No"/>
    <x v="0"/>
    <x v="1"/>
    <x v="3"/>
    <x v="1"/>
    <x v="0"/>
    <x v="2"/>
  </r>
  <r>
    <x v="1970"/>
    <n v="17.5"/>
    <n v="4.5599999999999996"/>
    <s v="No"/>
    <x v="0"/>
    <x v="0"/>
    <x v="3"/>
    <x v="1"/>
    <x v="3"/>
    <x v="2"/>
  </r>
  <r>
    <x v="1971"/>
    <n v="34.799999999999997"/>
    <n v="4.42"/>
    <s v="Yes"/>
    <x v="1"/>
    <x v="0"/>
    <x v="1"/>
    <x v="1"/>
    <x v="0"/>
    <x v="2"/>
  </r>
  <r>
    <x v="1972"/>
    <n v="17.3"/>
    <n v="7.66"/>
    <s v="Yes"/>
    <x v="0"/>
    <x v="0"/>
    <x v="3"/>
    <x v="1"/>
    <x v="3"/>
    <x v="0"/>
  </r>
  <r>
    <x v="1973"/>
    <n v="32.25"/>
    <n v="5.2"/>
    <s v="Yes"/>
    <x v="0"/>
    <x v="0"/>
    <x v="0"/>
    <x v="1"/>
    <x v="0"/>
    <x v="2"/>
  </r>
  <r>
    <x v="1974"/>
    <n v="42.4"/>
    <n v="5.53"/>
    <s v="Yes"/>
    <x v="0"/>
    <x v="0"/>
    <x v="0"/>
    <x v="1"/>
    <x v="0"/>
    <x v="2"/>
  </r>
  <r>
    <x v="1975"/>
    <n v="38.664999999999999"/>
    <n v="4.8600000000000003"/>
    <s v="No"/>
    <x v="1"/>
    <x v="0"/>
    <x v="3"/>
    <x v="1"/>
    <x v="0"/>
    <x v="2"/>
  </r>
  <r>
    <x v="1976"/>
    <n v="29.92"/>
    <n v="5.49"/>
    <s v="Yes"/>
    <x v="0"/>
    <x v="0"/>
    <x v="0"/>
    <x v="1"/>
    <x v="1"/>
    <x v="2"/>
  </r>
  <r>
    <x v="1977"/>
    <n v="29.48"/>
    <n v="4.09"/>
    <s v="Yes"/>
    <x v="0"/>
    <x v="0"/>
    <x v="0"/>
    <x v="1"/>
    <x v="1"/>
    <x v="2"/>
  </r>
  <r>
    <x v="1978"/>
    <n v="28.785"/>
    <n v="4.3099999999999996"/>
    <s v="Yes"/>
    <x v="0"/>
    <x v="0"/>
    <x v="0"/>
    <x v="1"/>
    <x v="1"/>
    <x v="2"/>
  </r>
  <r>
    <x v="1979"/>
    <n v="19.8"/>
    <n v="4"/>
    <s v="Yes"/>
    <x v="0"/>
    <x v="0"/>
    <x v="0"/>
    <x v="1"/>
    <x v="2"/>
    <x v="2"/>
  </r>
  <r>
    <x v="1980"/>
    <n v="35.53"/>
    <n v="4.68"/>
    <s v="No"/>
    <x v="0"/>
    <x v="1"/>
    <x v="3"/>
    <x v="1"/>
    <x v="0"/>
    <x v="2"/>
  </r>
  <r>
    <x v="1981"/>
    <n v="21.47"/>
    <n v="4.0199999999999996"/>
    <s v="Yes"/>
    <x v="0"/>
    <x v="0"/>
    <x v="3"/>
    <x v="1"/>
    <x v="2"/>
    <x v="2"/>
  </r>
  <r>
    <x v="1982"/>
    <n v="25.9"/>
    <n v="5.12"/>
    <s v="No"/>
    <x v="0"/>
    <x v="1"/>
    <x v="3"/>
    <x v="1"/>
    <x v="1"/>
    <x v="2"/>
  </r>
  <r>
    <x v="1983"/>
    <n v="20.81"/>
    <n v="5.52"/>
    <s v="No"/>
    <x v="0"/>
    <x v="0"/>
    <x v="0"/>
    <x v="1"/>
    <x v="2"/>
    <x v="2"/>
  </r>
  <r>
    <x v="1984"/>
    <n v="25.84"/>
    <n v="5.81"/>
    <s v="Yes"/>
    <x v="0"/>
    <x v="1"/>
    <x v="3"/>
    <x v="1"/>
    <x v="1"/>
    <x v="1"/>
  </r>
  <r>
    <x v="1985"/>
    <n v="30.95"/>
    <n v="5.16"/>
    <s v="No"/>
    <x v="0"/>
    <x v="1"/>
    <x v="3"/>
    <x v="1"/>
    <x v="0"/>
    <x v="2"/>
  </r>
  <r>
    <x v="1986"/>
    <n v="30.54"/>
    <n v="5"/>
    <s v="No"/>
    <x v="0"/>
    <x v="1"/>
    <x v="3"/>
    <x v="1"/>
    <x v="0"/>
    <x v="2"/>
  </r>
  <r>
    <x v="1987"/>
    <n v="33.914999999999999"/>
    <n v="5.84"/>
    <s v="Yes"/>
    <x v="0"/>
    <x v="0"/>
    <x v="0"/>
    <x v="1"/>
    <x v="0"/>
    <x v="1"/>
  </r>
  <r>
    <x v="1988"/>
    <n v="33.31"/>
    <n v="4.1900000000000004"/>
    <s v="No"/>
    <x v="0"/>
    <x v="1"/>
    <x v="3"/>
    <x v="1"/>
    <x v="0"/>
    <x v="2"/>
  </r>
  <r>
    <x v="1989"/>
    <n v="25.745000000000001"/>
    <n v="4.62"/>
    <s v="Yes"/>
    <x v="0"/>
    <x v="0"/>
    <x v="0"/>
    <x v="1"/>
    <x v="1"/>
    <x v="2"/>
  </r>
  <r>
    <x v="1990"/>
    <n v="37.1"/>
    <n v="6.24"/>
    <s v="No"/>
    <x v="0"/>
    <x v="0"/>
    <x v="0"/>
    <x v="1"/>
    <x v="0"/>
    <x v="1"/>
  </r>
  <r>
    <x v="1991"/>
    <n v="35.435000000000002"/>
    <n v="5.81"/>
    <s v="No"/>
    <x v="0"/>
    <x v="0"/>
    <x v="0"/>
    <x v="1"/>
    <x v="0"/>
    <x v="1"/>
  </r>
  <r>
    <x v="1992"/>
    <n v="20.399999999999999"/>
    <n v="4.83"/>
    <s v="No"/>
    <x v="0"/>
    <x v="0"/>
    <x v="0"/>
    <x v="1"/>
    <x v="2"/>
    <x v="2"/>
  </r>
  <r>
    <x v="1993"/>
    <n v="42.13"/>
    <n v="5.72"/>
    <s v="Yes"/>
    <x v="0"/>
    <x v="1"/>
    <x v="3"/>
    <x v="1"/>
    <x v="0"/>
    <x v="1"/>
  </r>
  <r>
    <x v="1994"/>
    <n v="33.99"/>
    <n v="4.83"/>
    <s v="Yes"/>
    <x v="0"/>
    <x v="1"/>
    <x v="3"/>
    <x v="1"/>
    <x v="0"/>
    <x v="2"/>
  </r>
  <r>
    <x v="1995"/>
    <n v="28.594999999999999"/>
    <n v="4.1399999999999997"/>
    <s v="Yes"/>
    <x v="0"/>
    <x v="1"/>
    <x v="3"/>
    <x v="1"/>
    <x v="1"/>
    <x v="2"/>
  </r>
  <r>
    <x v="1996"/>
    <n v="20.8"/>
    <n v="4.07"/>
    <s v="Yes"/>
    <x v="0"/>
    <x v="1"/>
    <x v="3"/>
    <x v="1"/>
    <x v="2"/>
    <x v="2"/>
  </r>
  <r>
    <x v="1997"/>
    <n v="23.465"/>
    <n v="6.26"/>
    <s v="Yes"/>
    <x v="0"/>
    <x v="1"/>
    <x v="3"/>
    <x v="1"/>
    <x v="2"/>
    <x v="1"/>
  </r>
  <r>
    <x v="1998"/>
    <n v="40.185000000000002"/>
    <n v="5.88"/>
    <s v="Yes"/>
    <x v="0"/>
    <x v="0"/>
    <x v="0"/>
    <x v="1"/>
    <x v="0"/>
    <x v="1"/>
  </r>
  <r>
    <x v="1999"/>
    <n v="21.89"/>
    <n v="5.72"/>
    <s v="Yes"/>
    <x v="0"/>
    <x v="0"/>
    <x v="0"/>
    <x v="1"/>
    <x v="2"/>
    <x v="1"/>
  </r>
  <r>
    <x v="2000"/>
    <n v="29.34"/>
    <n v="6.09"/>
    <s v="Yes"/>
    <x v="1"/>
    <x v="0"/>
    <x v="1"/>
    <x v="1"/>
    <x v="1"/>
    <x v="1"/>
  </r>
  <r>
    <x v="2001"/>
    <n v="22.61"/>
    <n v="4.25"/>
    <s v="Yes"/>
    <x v="0"/>
    <x v="0"/>
    <x v="0"/>
    <x v="1"/>
    <x v="2"/>
    <x v="2"/>
  </r>
  <r>
    <x v="2002"/>
    <n v="22.23"/>
    <n v="6.09"/>
    <s v="Yes"/>
    <x v="0"/>
    <x v="0"/>
    <x v="0"/>
    <x v="1"/>
    <x v="2"/>
    <x v="1"/>
  </r>
  <r>
    <x v="2003"/>
    <n v="33.4"/>
    <n v="5.51"/>
    <s v="No"/>
    <x v="0"/>
    <x v="0"/>
    <x v="0"/>
    <x v="1"/>
    <x v="0"/>
    <x v="2"/>
  </r>
  <r>
    <x v="2004"/>
    <n v="33.11"/>
    <n v="5.63"/>
    <s v="No"/>
    <x v="0"/>
    <x v="0"/>
    <x v="0"/>
    <x v="1"/>
    <x v="0"/>
    <x v="2"/>
  </r>
  <r>
    <x v="2005"/>
    <n v="16.815000000000001"/>
    <n v="5.29"/>
    <s v="Yes"/>
    <x v="0"/>
    <x v="0"/>
    <x v="0"/>
    <x v="1"/>
    <x v="3"/>
    <x v="2"/>
  </r>
  <r>
    <x v="2006"/>
    <n v="25.61"/>
    <n v="4"/>
    <s v="No"/>
    <x v="0"/>
    <x v="1"/>
    <x v="3"/>
    <x v="1"/>
    <x v="1"/>
    <x v="2"/>
  </r>
  <r>
    <x v="2007"/>
    <n v="25.8"/>
    <n v="5.49"/>
    <s v="No"/>
    <x v="0"/>
    <x v="0"/>
    <x v="0"/>
    <x v="1"/>
    <x v="1"/>
    <x v="2"/>
  </r>
  <r>
    <x v="2008"/>
    <n v="27.39"/>
    <n v="5.34"/>
    <s v="No"/>
    <x v="0"/>
    <x v="0"/>
    <x v="0"/>
    <x v="1"/>
    <x v="1"/>
    <x v="2"/>
  </r>
  <r>
    <x v="2009"/>
    <n v="17.03"/>
    <n v="4.12"/>
    <s v="No"/>
    <x v="0"/>
    <x v="0"/>
    <x v="3"/>
    <x v="1"/>
    <x v="3"/>
    <x v="2"/>
  </r>
  <r>
    <x v="2010"/>
    <n v="23.75"/>
    <n v="5.49"/>
    <s v="Yes"/>
    <x v="0"/>
    <x v="0"/>
    <x v="0"/>
    <x v="1"/>
    <x v="2"/>
    <x v="2"/>
  </r>
  <r>
    <x v="2011"/>
    <n v="26.03"/>
    <n v="5.1100000000000003"/>
    <s v="Yes"/>
    <x v="0"/>
    <x v="0"/>
    <x v="3"/>
    <x v="1"/>
    <x v="1"/>
    <x v="2"/>
  </r>
  <r>
    <x v="2012"/>
    <n v="16.079999999999998"/>
    <n v="5.94"/>
    <s v="No"/>
    <x v="0"/>
    <x v="0"/>
    <x v="0"/>
    <x v="1"/>
    <x v="3"/>
    <x v="1"/>
  </r>
  <r>
    <x v="2013"/>
    <n v="30.875"/>
    <n v="5.54"/>
    <s v="No"/>
    <x v="0"/>
    <x v="0"/>
    <x v="0"/>
    <x v="1"/>
    <x v="0"/>
    <x v="2"/>
  </r>
  <r>
    <x v="2014"/>
    <n v="31.79"/>
    <n v="7.09"/>
    <s v="No"/>
    <x v="0"/>
    <x v="0"/>
    <x v="0"/>
    <x v="1"/>
    <x v="0"/>
    <x v="0"/>
  </r>
  <r>
    <x v="2015"/>
    <n v="28.48"/>
    <n v="6.22"/>
    <s v="Yes"/>
    <x v="0"/>
    <x v="1"/>
    <x v="3"/>
    <x v="1"/>
    <x v="1"/>
    <x v="1"/>
  </r>
  <r>
    <x v="2016"/>
    <n v="26.6"/>
    <n v="4.33"/>
    <s v="No"/>
    <x v="0"/>
    <x v="0"/>
    <x v="3"/>
    <x v="1"/>
    <x v="1"/>
    <x v="2"/>
  </r>
  <r>
    <x v="2017"/>
    <n v="25.27"/>
    <n v="5.83"/>
    <s v="No"/>
    <x v="0"/>
    <x v="0"/>
    <x v="3"/>
    <x v="1"/>
    <x v="1"/>
    <x v="1"/>
  </r>
  <r>
    <x v="2018"/>
    <n v="34.484999999999999"/>
    <n v="4.7"/>
    <s v="Yes"/>
    <x v="0"/>
    <x v="1"/>
    <x v="3"/>
    <x v="1"/>
    <x v="0"/>
    <x v="2"/>
  </r>
  <r>
    <x v="2019"/>
    <n v="15.57"/>
    <n v="4.07"/>
    <s v="Yes"/>
    <x v="0"/>
    <x v="0"/>
    <x v="3"/>
    <x v="1"/>
    <x v="3"/>
    <x v="2"/>
  </r>
  <r>
    <x v="2020"/>
    <n v="30.36"/>
    <n v="9.39"/>
    <s v="No"/>
    <x v="0"/>
    <x v="0"/>
    <x v="0"/>
    <x v="1"/>
    <x v="0"/>
    <x v="0"/>
  </r>
  <r>
    <x v="2021"/>
    <n v="19.37"/>
    <n v="4.18"/>
    <s v="No"/>
    <x v="0"/>
    <x v="0"/>
    <x v="0"/>
    <x v="1"/>
    <x v="2"/>
    <x v="2"/>
  </r>
  <r>
    <x v="2022"/>
    <n v="16.71"/>
    <n v="4.18"/>
    <s v="No"/>
    <x v="0"/>
    <x v="0"/>
    <x v="3"/>
    <x v="1"/>
    <x v="3"/>
    <x v="2"/>
  </r>
  <r>
    <x v="2023"/>
    <n v="24.1"/>
    <n v="4.4000000000000004"/>
    <s v="Yes"/>
    <x v="0"/>
    <x v="0"/>
    <x v="3"/>
    <x v="1"/>
    <x v="2"/>
    <x v="2"/>
  </r>
  <r>
    <x v="2024"/>
    <n v="29.77"/>
    <n v="9.9"/>
    <s v="No"/>
    <x v="0"/>
    <x v="0"/>
    <x v="0"/>
    <x v="1"/>
    <x v="1"/>
    <x v="0"/>
  </r>
  <r>
    <x v="2025"/>
    <n v="46.53"/>
    <n v="4.84"/>
    <s v="Yes"/>
    <x v="0"/>
    <x v="0"/>
    <x v="0"/>
    <x v="1"/>
    <x v="0"/>
    <x v="2"/>
  </r>
  <r>
    <x v="2026"/>
    <n v="23.4"/>
    <n v="5.53"/>
    <s v="No"/>
    <x v="0"/>
    <x v="1"/>
    <x v="3"/>
    <x v="1"/>
    <x v="2"/>
    <x v="2"/>
  </r>
  <r>
    <x v="2027"/>
    <n v="30"/>
    <n v="4.33"/>
    <s v="Yes"/>
    <x v="0"/>
    <x v="0"/>
    <x v="0"/>
    <x v="1"/>
    <x v="0"/>
    <x v="2"/>
  </r>
  <r>
    <x v="2028"/>
    <n v="29.15"/>
    <n v="4.91"/>
    <s v="Yes"/>
    <x v="0"/>
    <x v="0"/>
    <x v="0"/>
    <x v="1"/>
    <x v="1"/>
    <x v="2"/>
  </r>
  <r>
    <x v="2029"/>
    <n v="34.865000000000002"/>
    <n v="4.8"/>
    <s v="No"/>
    <x v="0"/>
    <x v="0"/>
    <x v="0"/>
    <x v="1"/>
    <x v="0"/>
    <x v="2"/>
  </r>
  <r>
    <x v="2030"/>
    <n v="28.12"/>
    <n v="5.55"/>
    <s v="Yes"/>
    <x v="1"/>
    <x v="0"/>
    <x v="1"/>
    <x v="1"/>
    <x v="1"/>
    <x v="2"/>
  </r>
  <r>
    <x v="2031"/>
    <n v="29.45"/>
    <n v="5.24"/>
    <s v="Yes"/>
    <x v="0"/>
    <x v="0"/>
    <x v="0"/>
    <x v="1"/>
    <x v="1"/>
    <x v="2"/>
  </r>
  <r>
    <x v="2032"/>
    <n v="27.94"/>
    <n v="6.08"/>
    <s v="No"/>
    <x v="0"/>
    <x v="1"/>
    <x v="3"/>
    <x v="1"/>
    <x v="1"/>
    <x v="1"/>
  </r>
  <r>
    <x v="2033"/>
    <n v="27.2"/>
    <n v="5.83"/>
    <s v="No"/>
    <x v="0"/>
    <x v="1"/>
    <x v="3"/>
    <x v="1"/>
    <x v="1"/>
    <x v="1"/>
  </r>
  <r>
    <x v="2034"/>
    <n v="33.344999999999999"/>
    <n v="4.29"/>
    <s v="No"/>
    <x v="0"/>
    <x v="0"/>
    <x v="3"/>
    <x v="1"/>
    <x v="0"/>
    <x v="2"/>
  </r>
  <r>
    <x v="2035"/>
    <n v="29.925000000000001"/>
    <n v="5.3"/>
    <s v="No"/>
    <x v="0"/>
    <x v="0"/>
    <x v="3"/>
    <x v="1"/>
    <x v="1"/>
    <x v="2"/>
  </r>
  <r>
    <x v="2036"/>
    <n v="24.225000000000001"/>
    <n v="4.42"/>
    <s v="No"/>
    <x v="0"/>
    <x v="0"/>
    <x v="3"/>
    <x v="1"/>
    <x v="2"/>
    <x v="2"/>
  </r>
  <r>
    <x v="2037"/>
    <n v="29.68"/>
    <n v="5.68"/>
    <s v="No"/>
    <x v="1"/>
    <x v="0"/>
    <x v="3"/>
    <x v="1"/>
    <x v="1"/>
    <x v="2"/>
  </r>
  <r>
    <x v="2038"/>
    <n v="20.614999999999998"/>
    <n v="6.05"/>
    <s v="No"/>
    <x v="0"/>
    <x v="1"/>
    <x v="3"/>
    <x v="1"/>
    <x v="2"/>
    <x v="1"/>
  </r>
  <r>
    <x v="2039"/>
    <n v="32.119999999999997"/>
    <n v="5.33"/>
    <s v="No"/>
    <x v="1"/>
    <x v="0"/>
    <x v="3"/>
    <x v="1"/>
    <x v="0"/>
    <x v="2"/>
  </r>
  <r>
    <x v="2040"/>
    <n v="27.36"/>
    <n v="6.22"/>
    <s v="No"/>
    <x v="0"/>
    <x v="0"/>
    <x v="0"/>
    <x v="1"/>
    <x v="1"/>
    <x v="1"/>
  </r>
  <r>
    <x v="2041"/>
    <n v="17.385000000000002"/>
    <n v="5.84"/>
    <s v="No"/>
    <x v="0"/>
    <x v="0"/>
    <x v="0"/>
    <x v="1"/>
    <x v="3"/>
    <x v="1"/>
  </r>
  <r>
    <x v="2042"/>
    <n v="30.13"/>
    <n v="5.71"/>
    <s v="No"/>
    <x v="1"/>
    <x v="0"/>
    <x v="3"/>
    <x v="1"/>
    <x v="0"/>
    <x v="1"/>
  </r>
  <r>
    <x v="2043"/>
    <n v="25.44"/>
    <n v="6.04"/>
    <s v="Yes"/>
    <x v="0"/>
    <x v="1"/>
    <x v="3"/>
    <x v="1"/>
    <x v="1"/>
    <x v="1"/>
  </r>
  <r>
    <x v="2044"/>
    <n v="39.805"/>
    <n v="4.38"/>
    <s v="No"/>
    <x v="1"/>
    <x v="0"/>
    <x v="3"/>
    <x v="1"/>
    <x v="0"/>
    <x v="2"/>
  </r>
  <r>
    <x v="2045"/>
    <n v="30.4"/>
    <n v="5.56"/>
    <s v="Yes"/>
    <x v="1"/>
    <x v="0"/>
    <x v="3"/>
    <x v="1"/>
    <x v="0"/>
    <x v="2"/>
  </r>
  <r>
    <x v="2046"/>
    <n v="23.18"/>
    <n v="4.24"/>
    <s v="No"/>
    <x v="1"/>
    <x v="0"/>
    <x v="3"/>
    <x v="1"/>
    <x v="2"/>
    <x v="2"/>
  </r>
  <r>
    <x v="2047"/>
    <n v="39.615000000000002"/>
    <n v="6.32"/>
    <s v="No"/>
    <x v="0"/>
    <x v="1"/>
    <x v="3"/>
    <x v="1"/>
    <x v="0"/>
    <x v="1"/>
  </r>
  <r>
    <x v="2048"/>
    <n v="30.59"/>
    <n v="6.3"/>
    <s v="Yes"/>
    <x v="0"/>
    <x v="1"/>
    <x v="3"/>
    <x v="1"/>
    <x v="0"/>
    <x v="1"/>
  </r>
  <r>
    <x v="2049"/>
    <n v="16.72"/>
    <n v="4.38"/>
    <s v="Yes"/>
    <x v="0"/>
    <x v="0"/>
    <x v="3"/>
    <x v="1"/>
    <x v="3"/>
    <x v="2"/>
  </r>
  <r>
    <x v="2050"/>
    <n v="26.22"/>
    <n v="4.6500000000000004"/>
    <s v="Yes"/>
    <x v="0"/>
    <x v="1"/>
    <x v="3"/>
    <x v="1"/>
    <x v="1"/>
    <x v="2"/>
  </r>
  <r>
    <x v="2051"/>
    <n v="31.824999999999999"/>
    <n v="4.7"/>
    <s v="No"/>
    <x v="0"/>
    <x v="1"/>
    <x v="3"/>
    <x v="1"/>
    <x v="0"/>
    <x v="2"/>
  </r>
  <r>
    <x v="2052"/>
    <n v="25.745000000000001"/>
    <n v="4.34"/>
    <s v="No"/>
    <x v="0"/>
    <x v="1"/>
    <x v="3"/>
    <x v="1"/>
    <x v="1"/>
    <x v="2"/>
  </r>
  <r>
    <x v="2053"/>
    <n v="24.605"/>
    <n v="5.62"/>
    <s v="No"/>
    <x v="0"/>
    <x v="1"/>
    <x v="3"/>
    <x v="1"/>
    <x v="2"/>
    <x v="2"/>
  </r>
  <r>
    <x v="2054"/>
    <n v="24.51"/>
    <n v="4.24"/>
    <s v="No"/>
    <x v="0"/>
    <x v="1"/>
    <x v="3"/>
    <x v="1"/>
    <x v="2"/>
    <x v="2"/>
  </r>
  <r>
    <x v="2055"/>
    <n v="31.065000000000001"/>
    <n v="4.57"/>
    <s v="Yes"/>
    <x v="0"/>
    <x v="0"/>
    <x v="0"/>
    <x v="1"/>
    <x v="0"/>
    <x v="2"/>
  </r>
  <r>
    <x v="2056"/>
    <n v="28.12"/>
    <n v="5.05"/>
    <s v="No"/>
    <x v="0"/>
    <x v="0"/>
    <x v="0"/>
    <x v="1"/>
    <x v="1"/>
    <x v="2"/>
  </r>
  <r>
    <x v="2057"/>
    <n v="38.06"/>
    <n v="6.16"/>
    <s v="No"/>
    <x v="0"/>
    <x v="0"/>
    <x v="0"/>
    <x v="1"/>
    <x v="0"/>
    <x v="1"/>
  </r>
  <r>
    <x v="2058"/>
    <n v="24.96"/>
    <n v="4.57"/>
    <s v="No"/>
    <x v="0"/>
    <x v="0"/>
    <x v="0"/>
    <x v="1"/>
    <x v="2"/>
    <x v="2"/>
  </r>
  <r>
    <x v="2059"/>
    <n v="17.670000000000002"/>
    <n v="5.53"/>
    <s v="Yes"/>
    <x v="0"/>
    <x v="0"/>
    <x v="0"/>
    <x v="1"/>
    <x v="3"/>
    <x v="2"/>
  </r>
  <r>
    <x v="2060"/>
    <n v="31.35"/>
    <n v="5.84"/>
    <s v="No"/>
    <x v="1"/>
    <x v="0"/>
    <x v="3"/>
    <x v="1"/>
    <x v="0"/>
    <x v="1"/>
  </r>
  <r>
    <x v="2061"/>
    <n v="28.31"/>
    <n v="6.41"/>
    <s v="No"/>
    <x v="1"/>
    <x v="0"/>
    <x v="3"/>
    <x v="1"/>
    <x v="1"/>
    <x v="1"/>
  </r>
  <r>
    <x v="2062"/>
    <n v="30.3"/>
    <n v="4.7300000000000004"/>
    <s v="Yes"/>
    <x v="0"/>
    <x v="1"/>
    <x v="3"/>
    <x v="1"/>
    <x v="0"/>
    <x v="2"/>
  </r>
  <r>
    <x v="2063"/>
    <n v="26.4"/>
    <n v="6.22"/>
    <s v="Yes"/>
    <x v="0"/>
    <x v="0"/>
    <x v="0"/>
    <x v="1"/>
    <x v="1"/>
    <x v="1"/>
  </r>
  <r>
    <x v="2064"/>
    <n v="22.135000000000002"/>
    <n v="4.46"/>
    <s v="Yes"/>
    <x v="0"/>
    <x v="0"/>
    <x v="0"/>
    <x v="1"/>
    <x v="2"/>
    <x v="2"/>
  </r>
  <r>
    <x v="2065"/>
    <n v="17.399999999999999"/>
    <n v="4.5"/>
    <s v="Yes"/>
    <x v="0"/>
    <x v="0"/>
    <x v="0"/>
    <x v="1"/>
    <x v="3"/>
    <x v="2"/>
  </r>
  <r>
    <x v="2066"/>
    <n v="28.06"/>
    <n v="8.93"/>
    <s v="No"/>
    <x v="0"/>
    <x v="0"/>
    <x v="0"/>
    <x v="1"/>
    <x v="1"/>
    <x v="0"/>
  </r>
  <r>
    <x v="2067"/>
    <n v="31.13"/>
    <n v="11.02"/>
    <s v="No"/>
    <x v="0"/>
    <x v="0"/>
    <x v="0"/>
    <x v="1"/>
    <x v="0"/>
    <x v="0"/>
  </r>
  <r>
    <x v="2068"/>
    <n v="18.46"/>
    <n v="5.25"/>
    <s v="No"/>
    <x v="0"/>
    <x v="0"/>
    <x v="0"/>
    <x v="1"/>
    <x v="3"/>
    <x v="2"/>
  </r>
  <r>
    <x v="2069"/>
    <n v="17.3"/>
    <n v="4.75"/>
    <s v="No"/>
    <x v="0"/>
    <x v="0"/>
    <x v="0"/>
    <x v="1"/>
    <x v="3"/>
    <x v="2"/>
  </r>
  <r>
    <x v="2070"/>
    <n v="35.625"/>
    <n v="4.68"/>
    <s v="Yes"/>
    <x v="0"/>
    <x v="1"/>
    <x v="3"/>
    <x v="1"/>
    <x v="0"/>
    <x v="2"/>
  </r>
  <r>
    <x v="2071"/>
    <n v="20.234999999999999"/>
    <n v="6.17"/>
    <s v="Yes"/>
    <x v="1"/>
    <x v="0"/>
    <x v="1"/>
    <x v="1"/>
    <x v="2"/>
    <x v="1"/>
  </r>
  <r>
    <x v="2072"/>
    <n v="27.55"/>
    <n v="4.5599999999999996"/>
    <s v="Yes"/>
    <x v="0"/>
    <x v="1"/>
    <x v="3"/>
    <x v="1"/>
    <x v="1"/>
    <x v="2"/>
  </r>
  <r>
    <x v="2073"/>
    <n v="17.97"/>
    <n v="6.3"/>
    <s v="No"/>
    <x v="0"/>
    <x v="0"/>
    <x v="0"/>
    <x v="1"/>
    <x v="3"/>
    <x v="1"/>
  </r>
  <r>
    <x v="2074"/>
    <n v="29.98"/>
    <n v="6.03"/>
    <s v="No"/>
    <x v="1"/>
    <x v="0"/>
    <x v="3"/>
    <x v="1"/>
    <x v="1"/>
    <x v="1"/>
  </r>
  <r>
    <x v="2075"/>
    <n v="33.659999999999997"/>
    <n v="4.2"/>
    <s v="Yes"/>
    <x v="0"/>
    <x v="0"/>
    <x v="3"/>
    <x v="1"/>
    <x v="0"/>
    <x v="2"/>
  </r>
  <r>
    <x v="2076"/>
    <n v="32.67"/>
    <n v="5.61"/>
    <s v="Yes"/>
    <x v="0"/>
    <x v="0"/>
    <x v="3"/>
    <x v="1"/>
    <x v="0"/>
    <x v="2"/>
  </r>
  <r>
    <x v="2077"/>
    <n v="30.5"/>
    <n v="5.88"/>
    <s v="Yes"/>
    <x v="0"/>
    <x v="0"/>
    <x v="3"/>
    <x v="1"/>
    <x v="0"/>
    <x v="1"/>
  </r>
  <r>
    <x v="2078"/>
    <n v="23.1"/>
    <n v="5.92"/>
    <s v="Yes"/>
    <x v="0"/>
    <x v="0"/>
    <x v="3"/>
    <x v="1"/>
    <x v="2"/>
    <x v="1"/>
  </r>
  <r>
    <x v="2079"/>
    <n v="39.49"/>
    <n v="4.8099999999999996"/>
    <s v="No"/>
    <x v="0"/>
    <x v="0"/>
    <x v="3"/>
    <x v="1"/>
    <x v="0"/>
    <x v="2"/>
  </r>
  <r>
    <x v="2080"/>
    <n v="33.99"/>
    <n v="4.55"/>
    <s v="No"/>
    <x v="0"/>
    <x v="0"/>
    <x v="3"/>
    <x v="1"/>
    <x v="0"/>
    <x v="2"/>
  </r>
  <r>
    <x v="2081"/>
    <n v="27.72"/>
    <n v="6.43"/>
    <s v="No"/>
    <x v="0"/>
    <x v="0"/>
    <x v="3"/>
    <x v="1"/>
    <x v="1"/>
    <x v="1"/>
  </r>
  <r>
    <x v="2082"/>
    <n v="30.59"/>
    <n v="11.62"/>
    <s v="No"/>
    <x v="0"/>
    <x v="0"/>
    <x v="0"/>
    <x v="1"/>
    <x v="0"/>
    <x v="0"/>
  </r>
  <r>
    <x v="2083"/>
    <n v="22.6"/>
    <n v="6.04"/>
    <s v="No"/>
    <x v="0"/>
    <x v="0"/>
    <x v="3"/>
    <x v="1"/>
    <x v="2"/>
    <x v="1"/>
  </r>
  <r>
    <x v="2084"/>
    <n v="28.785"/>
    <n v="8.82"/>
    <s v="No"/>
    <x v="0"/>
    <x v="0"/>
    <x v="0"/>
    <x v="1"/>
    <x v="1"/>
    <x v="0"/>
  </r>
  <r>
    <x v="2085"/>
    <n v="50.38"/>
    <n v="5.8"/>
    <s v="No"/>
    <x v="0"/>
    <x v="0"/>
    <x v="0"/>
    <x v="1"/>
    <x v="0"/>
    <x v="1"/>
  </r>
  <r>
    <x v="2086"/>
    <n v="35.200000000000003"/>
    <n v="4.28"/>
    <s v="No"/>
    <x v="0"/>
    <x v="0"/>
    <x v="0"/>
    <x v="1"/>
    <x v="0"/>
    <x v="2"/>
  </r>
  <r>
    <x v="2087"/>
    <n v="35.72"/>
    <n v="5.5"/>
    <s v="Yes"/>
    <x v="0"/>
    <x v="0"/>
    <x v="0"/>
    <x v="1"/>
    <x v="0"/>
    <x v="2"/>
  </r>
  <r>
    <x v="2088"/>
    <n v="24.51"/>
    <n v="4.6900000000000004"/>
    <s v="No"/>
    <x v="0"/>
    <x v="0"/>
    <x v="0"/>
    <x v="1"/>
    <x v="2"/>
    <x v="2"/>
  </r>
  <r>
    <x v="2089"/>
    <n v="23.844999999999999"/>
    <n v="4.43"/>
    <s v="No"/>
    <x v="0"/>
    <x v="0"/>
    <x v="0"/>
    <x v="1"/>
    <x v="2"/>
    <x v="2"/>
  </r>
  <r>
    <x v="2090"/>
    <n v="15.68"/>
    <n v="6.16"/>
    <s v="Yes"/>
    <x v="0"/>
    <x v="0"/>
    <x v="3"/>
    <x v="1"/>
    <x v="3"/>
    <x v="1"/>
  </r>
  <r>
    <x v="2091"/>
    <n v="32.395000000000003"/>
    <n v="6.66"/>
    <s v="No"/>
    <x v="0"/>
    <x v="0"/>
    <x v="0"/>
    <x v="1"/>
    <x v="0"/>
    <x v="0"/>
  </r>
  <r>
    <x v="2092"/>
    <n v="23.655000000000001"/>
    <n v="5.92"/>
    <s v="No"/>
    <x v="0"/>
    <x v="0"/>
    <x v="3"/>
    <x v="1"/>
    <x v="2"/>
    <x v="1"/>
  </r>
  <r>
    <x v="2093"/>
    <n v="28.4"/>
    <n v="5.97"/>
    <s v="No"/>
    <x v="0"/>
    <x v="1"/>
    <x v="3"/>
    <x v="1"/>
    <x v="1"/>
    <x v="1"/>
  </r>
  <r>
    <x v="2094"/>
    <n v="35.42"/>
    <n v="4.6399999999999997"/>
    <s v="Yes"/>
    <x v="0"/>
    <x v="0"/>
    <x v="0"/>
    <x v="1"/>
    <x v="0"/>
    <x v="2"/>
  </r>
  <r>
    <x v="2095"/>
    <n v="26.18"/>
    <n v="6.12"/>
    <s v="No"/>
    <x v="1"/>
    <x v="0"/>
    <x v="3"/>
    <x v="1"/>
    <x v="1"/>
    <x v="1"/>
  </r>
  <r>
    <x v="2096"/>
    <n v="20.8"/>
    <n v="4.87"/>
    <s v="Yes"/>
    <x v="0"/>
    <x v="0"/>
    <x v="0"/>
    <x v="1"/>
    <x v="2"/>
    <x v="2"/>
  </r>
  <r>
    <x v="2097"/>
    <n v="15.82"/>
    <n v="4.5999999999999996"/>
    <s v="No"/>
    <x v="0"/>
    <x v="0"/>
    <x v="0"/>
    <x v="1"/>
    <x v="3"/>
    <x v="2"/>
  </r>
  <r>
    <x v="2098"/>
    <n v="17.670000000000002"/>
    <n v="4.78"/>
    <s v="No"/>
    <x v="0"/>
    <x v="0"/>
    <x v="0"/>
    <x v="1"/>
    <x v="3"/>
    <x v="2"/>
  </r>
  <r>
    <x v="2099"/>
    <n v="31.92"/>
    <n v="11.05"/>
    <s v="No"/>
    <x v="0"/>
    <x v="0"/>
    <x v="0"/>
    <x v="1"/>
    <x v="0"/>
    <x v="0"/>
  </r>
  <r>
    <x v="2100"/>
    <n v="28.975000000000001"/>
    <n v="7.62"/>
    <s v="No"/>
    <x v="0"/>
    <x v="0"/>
    <x v="0"/>
    <x v="1"/>
    <x v="1"/>
    <x v="0"/>
  </r>
  <r>
    <x v="2101"/>
    <n v="31.73"/>
    <n v="4.78"/>
    <s v="Yes"/>
    <x v="1"/>
    <x v="0"/>
    <x v="1"/>
    <x v="1"/>
    <x v="0"/>
    <x v="2"/>
  </r>
  <r>
    <x v="2102"/>
    <n v="28.88"/>
    <n v="6.09"/>
    <s v="Yes"/>
    <x v="1"/>
    <x v="0"/>
    <x v="1"/>
    <x v="1"/>
    <x v="1"/>
    <x v="1"/>
  </r>
  <r>
    <x v="2103"/>
    <n v="25.555"/>
    <n v="5.1100000000000003"/>
    <s v="No"/>
    <x v="0"/>
    <x v="1"/>
    <x v="3"/>
    <x v="1"/>
    <x v="1"/>
    <x v="2"/>
  </r>
  <r>
    <x v="2104"/>
    <n v="37.29"/>
    <n v="4.46"/>
    <s v="No"/>
    <x v="1"/>
    <x v="0"/>
    <x v="3"/>
    <x v="1"/>
    <x v="0"/>
    <x v="2"/>
  </r>
  <r>
    <x v="2105"/>
    <n v="40.28"/>
    <n v="6.11"/>
    <s v="No"/>
    <x v="1"/>
    <x v="0"/>
    <x v="3"/>
    <x v="1"/>
    <x v="0"/>
    <x v="1"/>
  </r>
  <r>
    <x v="2106"/>
    <n v="40.185000000000002"/>
    <n v="4.66"/>
    <s v="No"/>
    <x v="1"/>
    <x v="0"/>
    <x v="3"/>
    <x v="1"/>
    <x v="0"/>
    <x v="2"/>
  </r>
  <r>
    <x v="2107"/>
    <n v="23.57"/>
    <n v="6.14"/>
    <s v="No"/>
    <x v="0"/>
    <x v="0"/>
    <x v="0"/>
    <x v="1"/>
    <x v="2"/>
    <x v="1"/>
  </r>
  <r>
    <x v="2108"/>
    <n v="35.625"/>
    <n v="6.21"/>
    <s v="No"/>
    <x v="1"/>
    <x v="0"/>
    <x v="3"/>
    <x v="1"/>
    <x v="0"/>
    <x v="1"/>
  </r>
  <r>
    <x v="2109"/>
    <n v="33.155000000000001"/>
    <n v="4.5999999999999996"/>
    <s v="No"/>
    <x v="1"/>
    <x v="0"/>
    <x v="3"/>
    <x v="1"/>
    <x v="0"/>
    <x v="2"/>
  </r>
  <r>
    <x v="2110"/>
    <n v="31.92"/>
    <n v="5.04"/>
    <s v="No"/>
    <x v="1"/>
    <x v="0"/>
    <x v="3"/>
    <x v="1"/>
    <x v="0"/>
    <x v="2"/>
  </r>
  <r>
    <x v="2111"/>
    <n v="30.305"/>
    <n v="5.08"/>
    <s v="No"/>
    <x v="1"/>
    <x v="0"/>
    <x v="3"/>
    <x v="1"/>
    <x v="0"/>
    <x v="2"/>
  </r>
  <r>
    <x v="2112"/>
    <n v="30.114999999999998"/>
    <n v="4.38"/>
    <s v="No"/>
    <x v="1"/>
    <x v="0"/>
    <x v="3"/>
    <x v="1"/>
    <x v="0"/>
    <x v="2"/>
  </r>
  <r>
    <x v="2113"/>
    <n v="24.09"/>
    <n v="4.79"/>
    <s v="No"/>
    <x v="1"/>
    <x v="0"/>
    <x v="3"/>
    <x v="1"/>
    <x v="2"/>
    <x v="2"/>
  </r>
  <r>
    <x v="2114"/>
    <n v="28.215"/>
    <n v="4.21"/>
    <s v="No"/>
    <x v="1"/>
    <x v="0"/>
    <x v="3"/>
    <x v="1"/>
    <x v="1"/>
    <x v="2"/>
  </r>
  <r>
    <x v="2115"/>
    <n v="26.315000000000001"/>
    <n v="5.47"/>
    <s v="No"/>
    <x v="1"/>
    <x v="0"/>
    <x v="3"/>
    <x v="1"/>
    <x v="1"/>
    <x v="2"/>
  </r>
  <r>
    <x v="2116"/>
    <n v="25.08"/>
    <n v="5.09"/>
    <s v="No"/>
    <x v="1"/>
    <x v="0"/>
    <x v="3"/>
    <x v="1"/>
    <x v="1"/>
    <x v="2"/>
  </r>
  <r>
    <x v="2117"/>
    <n v="15.41"/>
    <n v="5.08"/>
    <s v="No"/>
    <x v="0"/>
    <x v="0"/>
    <x v="0"/>
    <x v="1"/>
    <x v="3"/>
    <x v="2"/>
  </r>
  <r>
    <x v="2118"/>
    <n v="23.83"/>
    <n v="5.68"/>
    <s v="No"/>
    <x v="0"/>
    <x v="0"/>
    <x v="0"/>
    <x v="1"/>
    <x v="2"/>
    <x v="2"/>
  </r>
  <r>
    <x v="2119"/>
    <n v="36"/>
    <n v="4.66"/>
    <s v="No"/>
    <x v="1"/>
    <x v="0"/>
    <x v="3"/>
    <x v="1"/>
    <x v="0"/>
    <x v="2"/>
  </r>
  <r>
    <x v="2120"/>
    <n v="28.82"/>
    <n v="5.59"/>
    <s v="No"/>
    <x v="1"/>
    <x v="0"/>
    <x v="3"/>
    <x v="1"/>
    <x v="1"/>
    <x v="2"/>
  </r>
  <r>
    <x v="2121"/>
    <n v="28.05"/>
    <n v="6.2"/>
    <s v="No"/>
    <x v="1"/>
    <x v="0"/>
    <x v="3"/>
    <x v="1"/>
    <x v="1"/>
    <x v="1"/>
  </r>
  <r>
    <x v="2122"/>
    <n v="27.1"/>
    <n v="4.45"/>
    <s v="No"/>
    <x v="1"/>
    <x v="0"/>
    <x v="3"/>
    <x v="1"/>
    <x v="1"/>
    <x v="2"/>
  </r>
  <r>
    <x v="2123"/>
    <n v="24.3"/>
    <n v="6.1"/>
    <s v="Yes"/>
    <x v="1"/>
    <x v="0"/>
    <x v="3"/>
    <x v="1"/>
    <x v="2"/>
    <x v="1"/>
  </r>
  <r>
    <x v="2124"/>
    <n v="30.72"/>
    <n v="6.06"/>
    <s v="No"/>
    <x v="1"/>
    <x v="0"/>
    <x v="3"/>
    <x v="1"/>
    <x v="0"/>
    <x v="1"/>
  </r>
  <r>
    <x v="2125"/>
    <n v="37.43"/>
    <n v="4.5599999999999996"/>
    <s v="No"/>
    <x v="0"/>
    <x v="1"/>
    <x v="3"/>
    <x v="1"/>
    <x v="0"/>
    <x v="2"/>
  </r>
  <r>
    <x v="2126"/>
    <n v="25.74"/>
    <n v="6.41"/>
    <s v="Yes"/>
    <x v="0"/>
    <x v="1"/>
    <x v="3"/>
    <x v="1"/>
    <x v="1"/>
    <x v="1"/>
  </r>
  <r>
    <x v="2127"/>
    <n v="36.575000000000003"/>
    <n v="5.57"/>
    <s v="No"/>
    <x v="0"/>
    <x v="1"/>
    <x v="3"/>
    <x v="1"/>
    <x v="0"/>
    <x v="2"/>
  </r>
  <r>
    <x v="2128"/>
    <n v="35.15"/>
    <n v="5.47"/>
    <s v="No"/>
    <x v="0"/>
    <x v="1"/>
    <x v="3"/>
    <x v="1"/>
    <x v="0"/>
    <x v="2"/>
  </r>
  <r>
    <x v="2129"/>
    <n v="32.11"/>
    <n v="4.43"/>
    <s v="No"/>
    <x v="0"/>
    <x v="1"/>
    <x v="3"/>
    <x v="1"/>
    <x v="0"/>
    <x v="2"/>
  </r>
  <r>
    <x v="2130"/>
    <n v="30.495000000000001"/>
    <n v="4.95"/>
    <s v="No"/>
    <x v="0"/>
    <x v="1"/>
    <x v="3"/>
    <x v="1"/>
    <x v="0"/>
    <x v="2"/>
  </r>
  <r>
    <x v="2131"/>
    <n v="29.24"/>
    <n v="4.04"/>
    <s v="No"/>
    <x v="1"/>
    <x v="0"/>
    <x v="3"/>
    <x v="1"/>
    <x v="1"/>
    <x v="2"/>
  </r>
  <r>
    <x v="2132"/>
    <n v="22.515000000000001"/>
    <n v="5.93"/>
    <s v="No"/>
    <x v="0"/>
    <x v="1"/>
    <x v="3"/>
    <x v="1"/>
    <x v="2"/>
    <x v="1"/>
  </r>
  <r>
    <x v="2133"/>
    <n v="15.65"/>
    <n v="4.2300000000000004"/>
    <s v="No"/>
    <x v="0"/>
    <x v="0"/>
    <x v="0"/>
    <x v="1"/>
    <x v="3"/>
    <x v="2"/>
  </r>
  <r>
    <x v="2134"/>
    <n v="27.36"/>
    <n v="5.59"/>
    <s v="Yes"/>
    <x v="0"/>
    <x v="0"/>
    <x v="0"/>
    <x v="1"/>
    <x v="1"/>
    <x v="2"/>
  </r>
  <r>
    <x v="2135"/>
    <n v="22.3"/>
    <n v="4.8899999999999997"/>
    <s v="Yes"/>
    <x v="0"/>
    <x v="0"/>
    <x v="0"/>
    <x v="1"/>
    <x v="2"/>
    <x v="2"/>
  </r>
  <r>
    <x v="2136"/>
    <n v="26.03"/>
    <n v="5.81"/>
    <s v="Yes"/>
    <x v="0"/>
    <x v="0"/>
    <x v="0"/>
    <x v="1"/>
    <x v="1"/>
    <x v="1"/>
  </r>
  <r>
    <x v="2137"/>
    <n v="27.74"/>
    <n v="4.29"/>
    <s v="No"/>
    <x v="1"/>
    <x v="0"/>
    <x v="3"/>
    <x v="1"/>
    <x v="1"/>
    <x v="2"/>
  </r>
  <r>
    <x v="2138"/>
    <n v="32.11"/>
    <n v="4.03"/>
    <s v="Yes"/>
    <x v="1"/>
    <x v="0"/>
    <x v="1"/>
    <x v="1"/>
    <x v="0"/>
    <x v="2"/>
  </r>
  <r>
    <x v="2139"/>
    <n v="25.175000000000001"/>
    <n v="6.29"/>
    <s v="Yes"/>
    <x v="1"/>
    <x v="0"/>
    <x v="1"/>
    <x v="1"/>
    <x v="1"/>
    <x v="1"/>
  </r>
  <r>
    <x v="2140"/>
    <n v="39.49"/>
    <n v="4.4800000000000004"/>
    <s v="Yes"/>
    <x v="0"/>
    <x v="0"/>
    <x v="0"/>
    <x v="1"/>
    <x v="0"/>
    <x v="2"/>
  </r>
  <r>
    <x v="2141"/>
    <n v="34.869999999999997"/>
    <n v="5.51"/>
    <s v="Yes"/>
    <x v="0"/>
    <x v="0"/>
    <x v="0"/>
    <x v="1"/>
    <x v="0"/>
    <x v="2"/>
  </r>
  <r>
    <x v="2142"/>
    <n v="34.6"/>
    <n v="4.5"/>
    <s v="Yes"/>
    <x v="0"/>
    <x v="0"/>
    <x v="0"/>
    <x v="1"/>
    <x v="0"/>
    <x v="2"/>
  </r>
  <r>
    <x v="2143"/>
    <n v="25.8"/>
    <n v="6.29"/>
    <s v="Yes"/>
    <x v="0"/>
    <x v="0"/>
    <x v="0"/>
    <x v="1"/>
    <x v="1"/>
    <x v="1"/>
  </r>
  <r>
    <x v="2144"/>
    <n v="35.86"/>
    <n v="4.33"/>
    <s v="No"/>
    <x v="0"/>
    <x v="0"/>
    <x v="3"/>
    <x v="1"/>
    <x v="0"/>
    <x v="2"/>
  </r>
  <r>
    <x v="2145"/>
    <n v="40.47"/>
    <n v="11.15"/>
    <s v="No"/>
    <x v="0"/>
    <x v="0"/>
    <x v="0"/>
    <x v="1"/>
    <x v="0"/>
    <x v="0"/>
  </r>
  <r>
    <x v="2146"/>
    <n v="32.01"/>
    <n v="6.45"/>
    <s v="No"/>
    <x v="0"/>
    <x v="0"/>
    <x v="3"/>
    <x v="1"/>
    <x v="0"/>
    <x v="1"/>
  </r>
  <r>
    <x v="2147"/>
    <n v="33"/>
    <n v="9.27"/>
    <s v="No"/>
    <x v="0"/>
    <x v="0"/>
    <x v="0"/>
    <x v="1"/>
    <x v="0"/>
    <x v="0"/>
  </r>
  <r>
    <x v="2148"/>
    <n v="29.3"/>
    <n v="6.15"/>
    <s v="No"/>
    <x v="0"/>
    <x v="0"/>
    <x v="3"/>
    <x v="1"/>
    <x v="1"/>
    <x v="1"/>
  </r>
  <r>
    <x v="2149"/>
    <n v="25.8"/>
    <n v="4.13"/>
    <s v="No"/>
    <x v="0"/>
    <x v="0"/>
    <x v="3"/>
    <x v="1"/>
    <x v="1"/>
    <x v="2"/>
  </r>
  <r>
    <x v="2150"/>
    <n v="23.4"/>
    <n v="4.24"/>
    <s v="No"/>
    <x v="0"/>
    <x v="0"/>
    <x v="3"/>
    <x v="1"/>
    <x v="2"/>
    <x v="2"/>
  </r>
  <r>
    <x v="2151"/>
    <n v="27.93"/>
    <n v="9.8800000000000008"/>
    <s v="No"/>
    <x v="0"/>
    <x v="0"/>
    <x v="0"/>
    <x v="1"/>
    <x v="1"/>
    <x v="0"/>
  </r>
  <r>
    <x v="2152"/>
    <n v="22"/>
    <n v="9.5"/>
    <s v="No"/>
    <x v="0"/>
    <x v="0"/>
    <x v="0"/>
    <x v="1"/>
    <x v="2"/>
    <x v="0"/>
  </r>
  <r>
    <x v="2153"/>
    <n v="36.86"/>
    <n v="4.97"/>
    <s v="Yes"/>
    <x v="0"/>
    <x v="0"/>
    <x v="0"/>
    <x v="1"/>
    <x v="0"/>
    <x v="2"/>
  </r>
  <r>
    <x v="2154"/>
    <n v="31.254999999999999"/>
    <n v="5.49"/>
    <s v="Yes"/>
    <x v="0"/>
    <x v="0"/>
    <x v="0"/>
    <x v="1"/>
    <x v="0"/>
    <x v="2"/>
  </r>
  <r>
    <x v="2155"/>
    <n v="23.06"/>
    <n v="4.47"/>
    <s v="No"/>
    <x v="0"/>
    <x v="0"/>
    <x v="0"/>
    <x v="1"/>
    <x v="2"/>
    <x v="2"/>
  </r>
  <r>
    <x v="2156"/>
    <n v="28.975000000000001"/>
    <n v="4.34"/>
    <s v="Yes"/>
    <x v="0"/>
    <x v="0"/>
    <x v="0"/>
    <x v="1"/>
    <x v="1"/>
    <x v="2"/>
  </r>
  <r>
    <x v="2157"/>
    <n v="33.299999999999997"/>
    <n v="9.49"/>
    <s v="No"/>
    <x v="0"/>
    <x v="0"/>
    <x v="0"/>
    <x v="1"/>
    <x v="0"/>
    <x v="0"/>
  </r>
  <r>
    <x v="2158"/>
    <n v="33"/>
    <n v="10.16"/>
    <s v="No"/>
    <x v="0"/>
    <x v="0"/>
    <x v="0"/>
    <x v="1"/>
    <x v="0"/>
    <x v="0"/>
  </r>
  <r>
    <x v="2159"/>
    <n v="31.46"/>
    <n v="11.19"/>
    <s v="No"/>
    <x v="0"/>
    <x v="0"/>
    <x v="0"/>
    <x v="1"/>
    <x v="0"/>
    <x v="0"/>
  </r>
  <r>
    <x v="2160"/>
    <n v="29.6"/>
    <n v="11.03"/>
    <s v="No"/>
    <x v="0"/>
    <x v="0"/>
    <x v="0"/>
    <x v="1"/>
    <x v="1"/>
    <x v="0"/>
  </r>
  <r>
    <x v="2161"/>
    <n v="22.05"/>
    <n v="4.43"/>
    <s v="Yes"/>
    <x v="0"/>
    <x v="0"/>
    <x v="0"/>
    <x v="1"/>
    <x v="2"/>
    <x v="2"/>
  </r>
  <r>
    <x v="2162"/>
    <n v="27.06"/>
    <n v="6.14"/>
    <s v="No"/>
    <x v="1"/>
    <x v="0"/>
    <x v="3"/>
    <x v="1"/>
    <x v="1"/>
    <x v="1"/>
  </r>
  <r>
    <x v="2163"/>
    <n v="20.49"/>
    <n v="4.87"/>
    <s v="No"/>
    <x v="0"/>
    <x v="0"/>
    <x v="0"/>
    <x v="1"/>
    <x v="2"/>
    <x v="2"/>
  </r>
  <r>
    <x v="2164"/>
    <n v="28.4"/>
    <n v="4.3"/>
    <s v="No"/>
    <x v="0"/>
    <x v="1"/>
    <x v="3"/>
    <x v="1"/>
    <x v="1"/>
    <x v="2"/>
  </r>
  <r>
    <x v="2165"/>
    <n v="41.91"/>
    <n v="6.19"/>
    <s v="No"/>
    <x v="0"/>
    <x v="0"/>
    <x v="0"/>
    <x v="1"/>
    <x v="0"/>
    <x v="1"/>
  </r>
  <r>
    <x v="2166"/>
    <n v="24.6"/>
    <n v="6.19"/>
    <s v="No"/>
    <x v="0"/>
    <x v="1"/>
    <x v="3"/>
    <x v="1"/>
    <x v="2"/>
    <x v="1"/>
  </r>
  <r>
    <x v="2167"/>
    <n v="20.9"/>
    <n v="5.12"/>
    <s v="No"/>
    <x v="0"/>
    <x v="1"/>
    <x v="3"/>
    <x v="1"/>
    <x v="2"/>
    <x v="2"/>
  </r>
  <r>
    <x v="2168"/>
    <n v="34.4"/>
    <n v="4.04"/>
    <s v="No"/>
    <x v="0"/>
    <x v="0"/>
    <x v="0"/>
    <x v="1"/>
    <x v="0"/>
    <x v="2"/>
  </r>
  <r>
    <x v="2169"/>
    <n v="32.56"/>
    <n v="5.36"/>
    <s v="No"/>
    <x v="0"/>
    <x v="0"/>
    <x v="0"/>
    <x v="1"/>
    <x v="0"/>
    <x v="2"/>
  </r>
  <r>
    <x v="2170"/>
    <n v="27.98"/>
    <n v="4.38"/>
    <s v="No"/>
    <x v="1"/>
    <x v="0"/>
    <x v="3"/>
    <x v="1"/>
    <x v="1"/>
    <x v="2"/>
  </r>
  <r>
    <x v="2171"/>
    <n v="26.51"/>
    <n v="4.58"/>
    <s v="No"/>
    <x v="0"/>
    <x v="0"/>
    <x v="0"/>
    <x v="1"/>
    <x v="1"/>
    <x v="2"/>
  </r>
  <r>
    <x v="2172"/>
    <n v="29.734999999999999"/>
    <n v="11.92"/>
    <s v="No"/>
    <x v="0"/>
    <x v="0"/>
    <x v="0"/>
    <x v="1"/>
    <x v="1"/>
    <x v="0"/>
  </r>
  <r>
    <x v="2173"/>
    <n v="40.5"/>
    <n v="5.4"/>
    <s v="No"/>
    <x v="0"/>
    <x v="1"/>
    <x v="3"/>
    <x v="1"/>
    <x v="0"/>
    <x v="2"/>
  </r>
  <r>
    <x v="2174"/>
    <n v="25.64"/>
    <n v="4.76"/>
    <s v="No"/>
    <x v="0"/>
    <x v="0"/>
    <x v="3"/>
    <x v="1"/>
    <x v="1"/>
    <x v="2"/>
  </r>
  <r>
    <x v="2175"/>
    <n v="32.9"/>
    <n v="4.78"/>
    <s v="No"/>
    <x v="0"/>
    <x v="1"/>
    <x v="3"/>
    <x v="1"/>
    <x v="0"/>
    <x v="2"/>
  </r>
  <r>
    <x v="2176"/>
    <n v="29.8"/>
    <n v="4.26"/>
    <s v="No"/>
    <x v="0"/>
    <x v="1"/>
    <x v="3"/>
    <x v="1"/>
    <x v="1"/>
    <x v="2"/>
  </r>
  <r>
    <x v="2177"/>
    <n v="28.9"/>
    <n v="5.85"/>
    <s v="No"/>
    <x v="0"/>
    <x v="1"/>
    <x v="3"/>
    <x v="1"/>
    <x v="1"/>
    <x v="1"/>
  </r>
  <r>
    <x v="2178"/>
    <n v="24.7"/>
    <n v="5.32"/>
    <s v="No"/>
    <x v="0"/>
    <x v="1"/>
    <x v="3"/>
    <x v="1"/>
    <x v="2"/>
    <x v="2"/>
  </r>
  <r>
    <x v="2179"/>
    <n v="20.6"/>
    <n v="5.14"/>
    <s v="No"/>
    <x v="0"/>
    <x v="1"/>
    <x v="3"/>
    <x v="1"/>
    <x v="2"/>
    <x v="2"/>
  </r>
  <r>
    <x v="2180"/>
    <n v="18.600000000000001"/>
    <n v="5"/>
    <s v="No"/>
    <x v="0"/>
    <x v="1"/>
    <x v="3"/>
    <x v="1"/>
    <x v="2"/>
    <x v="2"/>
  </r>
  <r>
    <x v="2181"/>
    <n v="17.8"/>
    <n v="4.55"/>
    <s v="No"/>
    <x v="0"/>
    <x v="1"/>
    <x v="3"/>
    <x v="1"/>
    <x v="3"/>
    <x v="2"/>
  </r>
  <r>
    <x v="2182"/>
    <n v="35.200000000000003"/>
    <n v="5.97"/>
    <s v="No"/>
    <x v="1"/>
    <x v="0"/>
    <x v="3"/>
    <x v="1"/>
    <x v="0"/>
    <x v="1"/>
  </r>
  <r>
    <x v="2183"/>
    <n v="33.770000000000003"/>
    <n v="4.0199999999999996"/>
    <s v="No"/>
    <x v="1"/>
    <x v="0"/>
    <x v="3"/>
    <x v="1"/>
    <x v="0"/>
    <x v="2"/>
  </r>
  <r>
    <x v="2184"/>
    <n v="30.03"/>
    <n v="4.04"/>
    <s v="No"/>
    <x v="1"/>
    <x v="0"/>
    <x v="3"/>
    <x v="1"/>
    <x v="0"/>
    <x v="2"/>
  </r>
  <r>
    <x v="2185"/>
    <n v="29.37"/>
    <n v="5.54"/>
    <s v="No"/>
    <x v="1"/>
    <x v="0"/>
    <x v="3"/>
    <x v="1"/>
    <x v="1"/>
    <x v="2"/>
  </r>
  <r>
    <x v="2186"/>
    <n v="28.5"/>
    <n v="4.03"/>
    <s v="No"/>
    <x v="1"/>
    <x v="0"/>
    <x v="3"/>
    <x v="1"/>
    <x v="1"/>
    <x v="2"/>
  </r>
  <r>
    <x v="2187"/>
    <n v="23.32"/>
    <n v="5.62"/>
    <s v="No"/>
    <x v="1"/>
    <x v="0"/>
    <x v="3"/>
    <x v="1"/>
    <x v="2"/>
    <x v="2"/>
  </r>
  <r>
    <x v="2188"/>
    <n v="26.125"/>
    <n v="5.27"/>
    <s v="No"/>
    <x v="1"/>
    <x v="0"/>
    <x v="3"/>
    <x v="1"/>
    <x v="1"/>
    <x v="2"/>
  </r>
  <r>
    <x v="2189"/>
    <n v="25.46"/>
    <n v="5.18"/>
    <s v="No"/>
    <x v="1"/>
    <x v="0"/>
    <x v="3"/>
    <x v="1"/>
    <x v="1"/>
    <x v="2"/>
  </r>
  <r>
    <x v="2190"/>
    <n v="23.75"/>
    <n v="5.27"/>
    <s v="No"/>
    <x v="1"/>
    <x v="0"/>
    <x v="3"/>
    <x v="1"/>
    <x v="2"/>
    <x v="2"/>
  </r>
  <r>
    <x v="2191"/>
    <n v="23.085000000000001"/>
    <n v="5.62"/>
    <s v="No"/>
    <x v="1"/>
    <x v="0"/>
    <x v="3"/>
    <x v="1"/>
    <x v="2"/>
    <x v="2"/>
  </r>
  <r>
    <x v="2192"/>
    <n v="22.99"/>
    <n v="5.0599999999999996"/>
    <s v="No"/>
    <x v="1"/>
    <x v="0"/>
    <x v="3"/>
    <x v="1"/>
    <x v="2"/>
    <x v="2"/>
  </r>
  <r>
    <x v="2193"/>
    <n v="21.47"/>
    <n v="4.6900000000000004"/>
    <s v="No"/>
    <x v="1"/>
    <x v="0"/>
    <x v="3"/>
    <x v="1"/>
    <x v="2"/>
    <x v="2"/>
  </r>
  <r>
    <x v="2194"/>
    <n v="15.96"/>
    <n v="5.44"/>
    <s v="No"/>
    <x v="1"/>
    <x v="0"/>
    <x v="3"/>
    <x v="1"/>
    <x v="3"/>
    <x v="2"/>
  </r>
  <r>
    <x v="2195"/>
    <n v="39.5"/>
    <n v="5.05"/>
    <s v="No"/>
    <x v="1"/>
    <x v="0"/>
    <x v="3"/>
    <x v="1"/>
    <x v="0"/>
    <x v="2"/>
  </r>
  <r>
    <x v="2196"/>
    <n v="33.770000000000003"/>
    <n v="6"/>
    <s v="No"/>
    <x v="1"/>
    <x v="0"/>
    <x v="3"/>
    <x v="1"/>
    <x v="0"/>
    <x v="1"/>
  </r>
  <r>
    <x v="2197"/>
    <n v="26.84"/>
    <n v="5.99"/>
    <s v="Yes"/>
    <x v="1"/>
    <x v="0"/>
    <x v="3"/>
    <x v="1"/>
    <x v="1"/>
    <x v="1"/>
  </r>
  <r>
    <x v="2198"/>
    <n v="35.53"/>
    <n v="4.3600000000000003"/>
    <s v="No"/>
    <x v="0"/>
    <x v="1"/>
    <x v="3"/>
    <x v="1"/>
    <x v="0"/>
    <x v="2"/>
  </r>
  <r>
    <x v="2199"/>
    <n v="30.59"/>
    <n v="4.41"/>
    <s v="No"/>
    <x v="0"/>
    <x v="1"/>
    <x v="3"/>
    <x v="1"/>
    <x v="0"/>
    <x v="2"/>
  </r>
  <r>
    <x v="2200"/>
    <n v="30.59"/>
    <n v="4.17"/>
    <s v="No"/>
    <x v="0"/>
    <x v="1"/>
    <x v="3"/>
    <x v="1"/>
    <x v="0"/>
    <x v="2"/>
  </r>
  <r>
    <x v="2201"/>
    <n v="27.835000000000001"/>
    <n v="4.4400000000000004"/>
    <s v="No"/>
    <x v="0"/>
    <x v="1"/>
    <x v="3"/>
    <x v="1"/>
    <x v="1"/>
    <x v="2"/>
  </r>
  <r>
    <x v="2202"/>
    <n v="40.26"/>
    <n v="5.52"/>
    <s v="No"/>
    <x v="1"/>
    <x v="0"/>
    <x v="3"/>
    <x v="1"/>
    <x v="0"/>
    <x v="2"/>
  </r>
  <r>
    <x v="2203"/>
    <n v="39.82"/>
    <n v="6.01"/>
    <s v="No"/>
    <x v="1"/>
    <x v="0"/>
    <x v="3"/>
    <x v="1"/>
    <x v="0"/>
    <x v="1"/>
  </r>
  <r>
    <x v="2204"/>
    <n v="39.159999999999997"/>
    <n v="5.81"/>
    <s v="No"/>
    <x v="1"/>
    <x v="0"/>
    <x v="3"/>
    <x v="1"/>
    <x v="0"/>
    <x v="1"/>
  </r>
  <r>
    <x v="2205"/>
    <n v="25.555"/>
    <n v="4.37"/>
    <s v="No"/>
    <x v="0"/>
    <x v="1"/>
    <x v="3"/>
    <x v="1"/>
    <x v="1"/>
    <x v="2"/>
  </r>
  <r>
    <x v="2206"/>
    <n v="25.175000000000001"/>
    <n v="5.74"/>
    <s v="No"/>
    <x v="0"/>
    <x v="1"/>
    <x v="3"/>
    <x v="1"/>
    <x v="1"/>
    <x v="1"/>
  </r>
  <r>
    <x v="2207"/>
    <n v="38.28"/>
    <n v="5.39"/>
    <s v="No"/>
    <x v="1"/>
    <x v="0"/>
    <x v="3"/>
    <x v="1"/>
    <x v="0"/>
    <x v="2"/>
  </r>
  <r>
    <x v="2208"/>
    <n v="38.17"/>
    <n v="4.07"/>
    <s v="No"/>
    <x v="1"/>
    <x v="0"/>
    <x v="3"/>
    <x v="1"/>
    <x v="0"/>
    <x v="2"/>
  </r>
  <r>
    <x v="2209"/>
    <n v="36.85"/>
    <n v="5.49"/>
    <s v="No"/>
    <x v="1"/>
    <x v="0"/>
    <x v="3"/>
    <x v="1"/>
    <x v="0"/>
    <x v="2"/>
  </r>
  <r>
    <x v="2210"/>
    <n v="22.61"/>
    <n v="5.68"/>
    <s v="No"/>
    <x v="0"/>
    <x v="1"/>
    <x v="3"/>
    <x v="1"/>
    <x v="2"/>
    <x v="2"/>
  </r>
  <r>
    <x v="2211"/>
    <n v="21.754999999999999"/>
    <n v="6.09"/>
    <s v="No"/>
    <x v="0"/>
    <x v="1"/>
    <x v="3"/>
    <x v="1"/>
    <x v="2"/>
    <x v="1"/>
  </r>
  <r>
    <x v="2212"/>
    <n v="20.425000000000001"/>
    <n v="5.53"/>
    <s v="No"/>
    <x v="0"/>
    <x v="1"/>
    <x v="3"/>
    <x v="1"/>
    <x v="2"/>
    <x v="2"/>
  </r>
  <r>
    <x v="2213"/>
    <n v="31.35"/>
    <n v="4.28"/>
    <s v="No"/>
    <x v="1"/>
    <x v="0"/>
    <x v="3"/>
    <x v="1"/>
    <x v="0"/>
    <x v="2"/>
  </r>
  <r>
    <x v="2214"/>
    <n v="31.13"/>
    <n v="6.01"/>
    <s v="No"/>
    <x v="1"/>
    <x v="0"/>
    <x v="3"/>
    <x v="1"/>
    <x v="0"/>
    <x v="1"/>
  </r>
  <r>
    <x v="2215"/>
    <n v="17.48"/>
    <n v="4.59"/>
    <s v="No"/>
    <x v="0"/>
    <x v="1"/>
    <x v="3"/>
    <x v="1"/>
    <x v="3"/>
    <x v="2"/>
  </r>
  <r>
    <x v="2216"/>
    <n v="22.57"/>
    <n v="5.8"/>
    <s v="Yes"/>
    <x v="0"/>
    <x v="0"/>
    <x v="3"/>
    <x v="1"/>
    <x v="2"/>
    <x v="1"/>
  </r>
  <r>
    <x v="2217"/>
    <n v="26.73"/>
    <n v="5.08"/>
    <s v="No"/>
    <x v="1"/>
    <x v="0"/>
    <x v="3"/>
    <x v="1"/>
    <x v="1"/>
    <x v="2"/>
  </r>
  <r>
    <x v="2218"/>
    <n v="20.79"/>
    <n v="5.84"/>
    <s v="No"/>
    <x v="1"/>
    <x v="0"/>
    <x v="3"/>
    <x v="1"/>
    <x v="2"/>
    <x v="1"/>
  </r>
  <r>
    <x v="2219"/>
    <n v="20.149999999999999"/>
    <n v="4.1500000000000004"/>
    <s v="No"/>
    <x v="0"/>
    <x v="0"/>
    <x v="3"/>
    <x v="1"/>
    <x v="2"/>
    <x v="2"/>
  </r>
  <r>
    <x v="2220"/>
    <n v="36.85"/>
    <n v="4.3600000000000003"/>
    <s v="Yes"/>
    <x v="0"/>
    <x v="0"/>
    <x v="0"/>
    <x v="1"/>
    <x v="0"/>
    <x v="2"/>
  </r>
  <r>
    <x v="2221"/>
    <n v="35.53"/>
    <n v="4.55"/>
    <s v="Yes"/>
    <x v="0"/>
    <x v="0"/>
    <x v="0"/>
    <x v="1"/>
    <x v="0"/>
    <x v="2"/>
  </r>
  <r>
    <x v="2222"/>
    <n v="31.1"/>
    <n v="4.37"/>
    <s v="Yes"/>
    <x v="0"/>
    <x v="0"/>
    <x v="0"/>
    <x v="1"/>
    <x v="0"/>
    <x v="2"/>
  </r>
  <r>
    <x v="2223"/>
    <n v="23.21"/>
    <n v="5.24"/>
    <s v="Yes"/>
    <x v="0"/>
    <x v="0"/>
    <x v="0"/>
    <x v="1"/>
    <x v="2"/>
    <x v="2"/>
  </r>
  <r>
    <x v="2224"/>
    <n v="18.36"/>
    <n v="5.96"/>
    <s v="No"/>
    <x v="0"/>
    <x v="0"/>
    <x v="3"/>
    <x v="1"/>
    <x v="3"/>
    <x v="1"/>
  </r>
  <r>
    <x v="2225"/>
    <n v="15.92"/>
    <n v="4.76"/>
    <s v="Yes"/>
    <x v="0"/>
    <x v="0"/>
    <x v="3"/>
    <x v="1"/>
    <x v="3"/>
    <x v="2"/>
  </r>
  <r>
    <x v="2226"/>
    <n v="15.17"/>
    <n v="4.3"/>
    <s v="Yes"/>
    <x v="0"/>
    <x v="1"/>
    <x v="3"/>
    <x v="1"/>
    <x v="3"/>
    <x v="2"/>
  </r>
  <r>
    <x v="2227"/>
    <n v="16.63"/>
    <n v="4.5"/>
    <s v="No"/>
    <x v="0"/>
    <x v="0"/>
    <x v="3"/>
    <x v="1"/>
    <x v="3"/>
    <x v="2"/>
  </r>
  <r>
    <x v="2228"/>
    <n v="19.39"/>
    <n v="5.59"/>
    <s v="No"/>
    <x v="0"/>
    <x v="1"/>
    <x v="3"/>
    <x v="1"/>
    <x v="2"/>
    <x v="2"/>
  </r>
  <r>
    <x v="2229"/>
    <n v="17.34"/>
    <n v="6.29"/>
    <s v="Yes"/>
    <x v="0"/>
    <x v="1"/>
    <x v="3"/>
    <x v="1"/>
    <x v="3"/>
    <x v="1"/>
  </r>
  <r>
    <x v="2230"/>
    <n v="17.940000000000001"/>
    <n v="4.1900000000000004"/>
    <s v="No"/>
    <x v="1"/>
    <x v="0"/>
    <x v="3"/>
    <x v="1"/>
    <x v="3"/>
    <x v="2"/>
  </r>
  <r>
    <x v="2231"/>
    <n v="16.670000000000002"/>
    <n v="4.7"/>
    <s v="Yes"/>
    <x v="0"/>
    <x v="1"/>
    <x v="3"/>
    <x v="1"/>
    <x v="3"/>
    <x v="2"/>
  </r>
  <r>
    <x v="2232"/>
    <n v="20.58"/>
    <n v="5.64"/>
    <s v="Yes"/>
    <x v="0"/>
    <x v="0"/>
    <x v="0"/>
    <x v="1"/>
    <x v="2"/>
    <x v="2"/>
  </r>
  <r>
    <x v="2233"/>
    <n v="16.5"/>
    <n v="4.1100000000000003"/>
    <s v="Yes"/>
    <x v="0"/>
    <x v="0"/>
    <x v="0"/>
    <x v="1"/>
    <x v="3"/>
    <x v="2"/>
  </r>
  <r>
    <x v="2234"/>
    <n v="15.41"/>
    <n v="5.43"/>
    <s v="Yes"/>
    <x v="0"/>
    <x v="1"/>
    <x v="3"/>
    <x v="1"/>
    <x v="3"/>
    <x v="2"/>
  </r>
  <r>
    <x v="2235"/>
    <n v="24.59"/>
    <n v="4.38"/>
    <s v="No"/>
    <x v="0"/>
    <x v="0"/>
    <x v="3"/>
    <x v="1"/>
    <x v="2"/>
    <x v="2"/>
  </r>
  <r>
    <x v="2236"/>
    <n v="33.33"/>
    <n v="9.7899999999999991"/>
    <s v="No"/>
    <x v="0"/>
    <x v="0"/>
    <x v="0"/>
    <x v="1"/>
    <x v="0"/>
    <x v="0"/>
  </r>
  <r>
    <x v="2237"/>
    <n v="18.5"/>
    <n v="11.84"/>
    <s v="No"/>
    <x v="0"/>
    <x v="0"/>
    <x v="0"/>
    <x v="1"/>
    <x v="2"/>
    <x v="0"/>
  </r>
  <r>
    <x v="2238"/>
    <n v="18.579999999999998"/>
    <n v="6.22"/>
    <s v="No"/>
    <x v="0"/>
    <x v="0"/>
    <x v="0"/>
    <x v="1"/>
    <x v="2"/>
    <x v="1"/>
  </r>
  <r>
    <x v="2239"/>
    <n v="16.64"/>
    <n v="10.01"/>
    <s v="No"/>
    <x v="0"/>
    <x v="0"/>
    <x v="0"/>
    <x v="1"/>
    <x v="3"/>
    <x v="0"/>
  </r>
  <r>
    <x v="2240"/>
    <n v="19.329999999999998"/>
    <n v="4.32"/>
    <s v="No"/>
    <x v="0"/>
    <x v="0"/>
    <x v="3"/>
    <x v="1"/>
    <x v="2"/>
    <x v="2"/>
  </r>
  <r>
    <x v="2241"/>
    <n v="21.26"/>
    <n v="5.65"/>
    <s v="Yes"/>
    <x v="0"/>
    <x v="1"/>
    <x v="3"/>
    <x v="1"/>
    <x v="2"/>
    <x v="2"/>
  </r>
  <r>
    <x v="2242"/>
    <n v="15.6"/>
    <n v="4.12"/>
    <s v="Yes"/>
    <x v="0"/>
    <x v="0"/>
    <x v="3"/>
    <x v="1"/>
    <x v="3"/>
    <x v="2"/>
  </r>
  <r>
    <x v="2243"/>
    <n v="24.39"/>
    <n v="6.24"/>
    <s v="No"/>
    <x v="0"/>
    <x v="0"/>
    <x v="3"/>
    <x v="1"/>
    <x v="2"/>
    <x v="1"/>
  </r>
  <r>
    <x v="2244"/>
    <n v="24.75"/>
    <n v="4.83"/>
    <s v="No"/>
    <x v="0"/>
    <x v="0"/>
    <x v="0"/>
    <x v="1"/>
    <x v="2"/>
    <x v="2"/>
  </r>
  <r>
    <x v="2245"/>
    <n v="20.88"/>
    <n v="7.4"/>
    <s v="No"/>
    <x v="0"/>
    <x v="0"/>
    <x v="0"/>
    <x v="1"/>
    <x v="2"/>
    <x v="0"/>
  </r>
  <r>
    <x v="2246"/>
    <n v="20.43"/>
    <n v="4.54"/>
    <s v="No"/>
    <x v="0"/>
    <x v="0"/>
    <x v="0"/>
    <x v="1"/>
    <x v="2"/>
    <x v="2"/>
  </r>
  <r>
    <x v="2247"/>
    <n v="15.18"/>
    <n v="11.11"/>
    <s v="No"/>
    <x v="0"/>
    <x v="0"/>
    <x v="0"/>
    <x v="1"/>
    <x v="3"/>
    <x v="0"/>
  </r>
  <r>
    <x v="2248"/>
    <n v="15.12"/>
    <n v="4.03"/>
    <s v="Yes"/>
    <x v="0"/>
    <x v="0"/>
    <x v="0"/>
    <x v="1"/>
    <x v="3"/>
    <x v="2"/>
  </r>
  <r>
    <x v="2249"/>
    <n v="23.88"/>
    <n v="4.51"/>
    <s v="No"/>
    <x v="0"/>
    <x v="0"/>
    <x v="3"/>
    <x v="1"/>
    <x v="2"/>
    <x v="2"/>
  </r>
  <r>
    <x v="2250"/>
    <n v="16.13"/>
    <n v="5.56"/>
    <s v="No"/>
    <x v="1"/>
    <x v="0"/>
    <x v="3"/>
    <x v="1"/>
    <x v="3"/>
    <x v="2"/>
  </r>
  <r>
    <x v="2251"/>
    <n v="24.09"/>
    <n v="4.0999999999999996"/>
    <s v="No"/>
    <x v="1"/>
    <x v="0"/>
    <x v="3"/>
    <x v="1"/>
    <x v="2"/>
    <x v="2"/>
  </r>
  <r>
    <x v="2252"/>
    <n v="19.43"/>
    <n v="5.85"/>
    <s v="No"/>
    <x v="1"/>
    <x v="0"/>
    <x v="3"/>
    <x v="1"/>
    <x v="2"/>
    <x v="1"/>
  </r>
  <r>
    <x v="2253"/>
    <n v="15.22"/>
    <n v="4.92"/>
    <s v="Yes"/>
    <x v="0"/>
    <x v="1"/>
    <x v="3"/>
    <x v="1"/>
    <x v="3"/>
    <x v="2"/>
  </r>
  <r>
    <x v="2254"/>
    <n v="20.72"/>
    <n v="9.4600000000000009"/>
    <s v="No"/>
    <x v="0"/>
    <x v="0"/>
    <x v="0"/>
    <x v="1"/>
    <x v="2"/>
    <x v="0"/>
  </r>
  <r>
    <x v="2255"/>
    <n v="35.4"/>
    <n v="5.94"/>
    <s v="No"/>
    <x v="0"/>
    <x v="1"/>
    <x v="3"/>
    <x v="1"/>
    <x v="0"/>
    <x v="1"/>
  </r>
  <r>
    <x v="2256"/>
    <n v="34.4"/>
    <n v="5.7"/>
    <s v="No"/>
    <x v="0"/>
    <x v="1"/>
    <x v="3"/>
    <x v="1"/>
    <x v="0"/>
    <x v="1"/>
  </r>
  <r>
    <x v="2257"/>
    <n v="34.1"/>
    <n v="4.13"/>
    <s v="No"/>
    <x v="0"/>
    <x v="1"/>
    <x v="3"/>
    <x v="1"/>
    <x v="0"/>
    <x v="2"/>
  </r>
  <r>
    <x v="2258"/>
    <n v="30.4"/>
    <n v="4.7699999999999996"/>
    <s v="No"/>
    <x v="0"/>
    <x v="1"/>
    <x v="3"/>
    <x v="1"/>
    <x v="0"/>
    <x v="2"/>
  </r>
  <r>
    <x v="2259"/>
    <n v="28.7"/>
    <n v="4.99"/>
    <s v="No"/>
    <x v="0"/>
    <x v="1"/>
    <x v="3"/>
    <x v="1"/>
    <x v="1"/>
    <x v="2"/>
  </r>
  <r>
    <x v="2260"/>
    <n v="17.440000000000001"/>
    <n v="4.42"/>
    <s v="Yes"/>
    <x v="0"/>
    <x v="1"/>
    <x v="3"/>
    <x v="1"/>
    <x v="3"/>
    <x v="2"/>
  </r>
  <r>
    <x v="2261"/>
    <n v="27.6"/>
    <n v="4.01"/>
    <s v="No"/>
    <x v="0"/>
    <x v="1"/>
    <x v="3"/>
    <x v="1"/>
    <x v="1"/>
    <x v="2"/>
  </r>
  <r>
    <x v="2262"/>
    <n v="20.7"/>
    <n v="4.49"/>
    <s v="No"/>
    <x v="0"/>
    <x v="1"/>
    <x v="3"/>
    <x v="1"/>
    <x v="2"/>
    <x v="2"/>
  </r>
  <r>
    <x v="2263"/>
    <n v="20.3"/>
    <n v="6.37"/>
    <s v="No"/>
    <x v="0"/>
    <x v="1"/>
    <x v="3"/>
    <x v="1"/>
    <x v="2"/>
    <x v="1"/>
  </r>
  <r>
    <x v="2264"/>
    <n v="19.8"/>
    <n v="5.12"/>
    <s v="No"/>
    <x v="0"/>
    <x v="1"/>
    <x v="3"/>
    <x v="1"/>
    <x v="2"/>
    <x v="2"/>
  </r>
  <r>
    <x v="2265"/>
    <n v="21.87"/>
    <n v="8.59"/>
    <s v="No"/>
    <x v="0"/>
    <x v="0"/>
    <x v="0"/>
    <x v="1"/>
    <x v="2"/>
    <x v="0"/>
  </r>
  <r>
    <x v="2266"/>
    <n v="16.600000000000001"/>
    <n v="5.87"/>
    <s v="No"/>
    <x v="0"/>
    <x v="0"/>
    <x v="3"/>
    <x v="1"/>
    <x v="3"/>
    <x v="1"/>
  </r>
  <r>
    <x v="2267"/>
    <n v="21.98"/>
    <n v="7.03"/>
    <s v="No"/>
    <x v="0"/>
    <x v="0"/>
    <x v="0"/>
    <x v="1"/>
    <x v="2"/>
    <x v="0"/>
  </r>
  <r>
    <x v="2268"/>
    <n v="19.7"/>
    <n v="5.51"/>
    <s v="No"/>
    <x v="0"/>
    <x v="0"/>
    <x v="3"/>
    <x v="1"/>
    <x v="2"/>
    <x v="2"/>
  </r>
  <r>
    <x v="2269"/>
    <n v="19.21"/>
    <n v="4.76"/>
    <s v="No"/>
    <x v="1"/>
    <x v="0"/>
    <x v="3"/>
    <x v="1"/>
    <x v="2"/>
    <x v="2"/>
  </r>
  <r>
    <x v="2270"/>
    <n v="19.3"/>
    <n v="4.7"/>
    <s v="No"/>
    <x v="1"/>
    <x v="0"/>
    <x v="3"/>
    <x v="1"/>
    <x v="2"/>
    <x v="2"/>
  </r>
  <r>
    <x v="2271"/>
    <n v="16.22"/>
    <n v="6.21"/>
    <s v="Yes"/>
    <x v="0"/>
    <x v="0"/>
    <x v="0"/>
    <x v="1"/>
    <x v="3"/>
    <x v="1"/>
  </r>
  <r>
    <x v="2272"/>
    <n v="17.12"/>
    <n v="4.5199999999999996"/>
    <s v="No"/>
    <x v="1"/>
    <x v="0"/>
    <x v="3"/>
    <x v="1"/>
    <x v="3"/>
    <x v="2"/>
  </r>
  <r>
    <x v="2273"/>
    <n v="19.07"/>
    <n v="5.45"/>
    <s v="No"/>
    <x v="0"/>
    <x v="0"/>
    <x v="3"/>
    <x v="1"/>
    <x v="2"/>
    <x v="2"/>
  </r>
  <r>
    <x v="2274"/>
    <n v="15.56"/>
    <n v="4.42"/>
    <s v="No"/>
    <x v="0"/>
    <x v="0"/>
    <x v="0"/>
    <x v="1"/>
    <x v="3"/>
    <x v="2"/>
  </r>
  <r>
    <x v="2275"/>
    <n v="22.76"/>
    <n v="9.44"/>
    <s v="No"/>
    <x v="0"/>
    <x v="0"/>
    <x v="0"/>
    <x v="1"/>
    <x v="2"/>
    <x v="0"/>
  </r>
  <r>
    <x v="2276"/>
    <n v="22.79"/>
    <n v="6.15"/>
    <s v="Yes"/>
    <x v="0"/>
    <x v="1"/>
    <x v="3"/>
    <x v="1"/>
    <x v="2"/>
    <x v="1"/>
  </r>
  <r>
    <x v="2277"/>
    <n v="17.41"/>
    <n v="5.13"/>
    <s v="Yes"/>
    <x v="0"/>
    <x v="0"/>
    <x v="0"/>
    <x v="1"/>
    <x v="3"/>
    <x v="2"/>
  </r>
  <r>
    <x v="2278"/>
    <n v="19.32"/>
    <n v="4.96"/>
    <s v="Yes"/>
    <x v="0"/>
    <x v="0"/>
    <x v="0"/>
    <x v="1"/>
    <x v="2"/>
    <x v="2"/>
  </r>
  <r>
    <x v="2279"/>
    <n v="18.25"/>
    <n v="10.95"/>
    <s v="No"/>
    <x v="0"/>
    <x v="0"/>
    <x v="0"/>
    <x v="1"/>
    <x v="3"/>
    <x v="0"/>
  </r>
  <r>
    <x v="2280"/>
    <n v="53.13"/>
    <n v="4.4400000000000004"/>
    <s v="No"/>
    <x v="1"/>
    <x v="0"/>
    <x v="3"/>
    <x v="1"/>
    <x v="0"/>
    <x v="2"/>
  </r>
  <r>
    <x v="2281"/>
    <n v="20.46"/>
    <n v="4.0199999999999996"/>
    <s v="No"/>
    <x v="0"/>
    <x v="0"/>
    <x v="0"/>
    <x v="1"/>
    <x v="2"/>
    <x v="2"/>
  </r>
  <r>
    <x v="2282"/>
    <n v="43.01"/>
    <n v="5.44"/>
    <s v="No"/>
    <x v="1"/>
    <x v="0"/>
    <x v="3"/>
    <x v="1"/>
    <x v="0"/>
    <x v="2"/>
  </r>
  <r>
    <x v="2283"/>
    <n v="15.01"/>
    <n v="4.1500000000000004"/>
    <s v="No"/>
    <x v="0"/>
    <x v="1"/>
    <x v="3"/>
    <x v="1"/>
    <x v="3"/>
    <x v="2"/>
  </r>
  <r>
    <x v="2284"/>
    <n v="41.14"/>
    <n v="6.02"/>
    <s v="No"/>
    <x v="1"/>
    <x v="0"/>
    <x v="3"/>
    <x v="1"/>
    <x v="0"/>
    <x v="1"/>
  </r>
  <r>
    <x v="2285"/>
    <n v="16.55"/>
    <n v="7.73"/>
    <s v="No"/>
    <x v="0"/>
    <x v="0"/>
    <x v="0"/>
    <x v="1"/>
    <x v="3"/>
    <x v="0"/>
  </r>
  <r>
    <x v="2286"/>
    <n v="37.29"/>
    <n v="5.03"/>
    <s v="No"/>
    <x v="1"/>
    <x v="0"/>
    <x v="3"/>
    <x v="1"/>
    <x v="0"/>
    <x v="2"/>
  </r>
  <r>
    <x v="2287"/>
    <n v="16.739999999999998"/>
    <n v="4.08"/>
    <s v="Yes"/>
    <x v="0"/>
    <x v="0"/>
    <x v="0"/>
    <x v="1"/>
    <x v="3"/>
    <x v="2"/>
  </r>
  <r>
    <x v="2288"/>
    <n v="34.43"/>
    <n v="4.2699999999999996"/>
    <s v="No"/>
    <x v="1"/>
    <x v="0"/>
    <x v="3"/>
    <x v="1"/>
    <x v="0"/>
    <x v="2"/>
  </r>
  <r>
    <x v="2289"/>
    <n v="34.1"/>
    <n v="4.07"/>
    <s v="No"/>
    <x v="1"/>
    <x v="0"/>
    <x v="3"/>
    <x v="1"/>
    <x v="0"/>
    <x v="2"/>
  </r>
  <r>
    <x v="2290"/>
    <n v="19.3"/>
    <n v="10.36"/>
    <s v="No"/>
    <x v="0"/>
    <x v="0"/>
    <x v="0"/>
    <x v="1"/>
    <x v="2"/>
    <x v="0"/>
  </r>
  <r>
    <x v="2291"/>
    <n v="33.659999999999997"/>
    <n v="5.71"/>
    <s v="No"/>
    <x v="1"/>
    <x v="0"/>
    <x v="3"/>
    <x v="1"/>
    <x v="0"/>
    <x v="1"/>
  </r>
  <r>
    <x v="2292"/>
    <n v="33.33"/>
    <n v="6.08"/>
    <s v="No"/>
    <x v="1"/>
    <x v="0"/>
    <x v="3"/>
    <x v="1"/>
    <x v="0"/>
    <x v="1"/>
  </r>
  <r>
    <x v="2293"/>
    <n v="21.84"/>
    <n v="5.71"/>
    <s v="No"/>
    <x v="1"/>
    <x v="0"/>
    <x v="3"/>
    <x v="1"/>
    <x v="2"/>
    <x v="1"/>
  </r>
  <r>
    <x v="2294"/>
    <n v="16.87"/>
    <n v="9.1300000000000008"/>
    <s v="No"/>
    <x v="0"/>
    <x v="0"/>
    <x v="0"/>
    <x v="1"/>
    <x v="3"/>
    <x v="0"/>
  </r>
  <r>
    <x v="2295"/>
    <n v="30.14"/>
    <n v="5.49"/>
    <s v="No"/>
    <x v="1"/>
    <x v="0"/>
    <x v="3"/>
    <x v="1"/>
    <x v="0"/>
    <x v="2"/>
  </r>
  <r>
    <x v="2296"/>
    <n v="23.21"/>
    <n v="4.37"/>
    <s v="No"/>
    <x v="1"/>
    <x v="0"/>
    <x v="3"/>
    <x v="1"/>
    <x v="2"/>
    <x v="2"/>
  </r>
  <r>
    <x v="2297"/>
    <n v="17.170000000000002"/>
    <n v="8.4600000000000009"/>
    <s v="No"/>
    <x v="0"/>
    <x v="0"/>
    <x v="0"/>
    <x v="1"/>
    <x v="3"/>
    <x v="0"/>
  </r>
  <r>
    <x v="2298"/>
    <n v="15.61"/>
    <n v="5.28"/>
    <s v="No"/>
    <x v="0"/>
    <x v="0"/>
    <x v="3"/>
    <x v="1"/>
    <x v="3"/>
    <x v="2"/>
  </r>
  <r>
    <x v="2299"/>
    <n v="17.98"/>
    <n v="5.33"/>
    <s v="Yes"/>
    <x v="0"/>
    <x v="1"/>
    <x v="3"/>
    <x v="1"/>
    <x v="3"/>
    <x v="2"/>
  </r>
  <r>
    <x v="2300"/>
    <n v="21.64"/>
    <n v="5.5"/>
    <s v="No"/>
    <x v="1"/>
    <x v="0"/>
    <x v="3"/>
    <x v="1"/>
    <x v="2"/>
    <x v="2"/>
  </r>
  <r>
    <x v="2301"/>
    <n v="16.399999999999999"/>
    <n v="5.4"/>
    <s v="No"/>
    <x v="0"/>
    <x v="1"/>
    <x v="3"/>
    <x v="1"/>
    <x v="3"/>
    <x v="2"/>
  </r>
  <r>
    <x v="2302"/>
    <n v="15.77"/>
    <n v="6.05"/>
    <s v="Yes"/>
    <x v="0"/>
    <x v="0"/>
    <x v="3"/>
    <x v="1"/>
    <x v="3"/>
    <x v="1"/>
  </r>
  <r>
    <x v="2303"/>
    <n v="18.27"/>
    <n v="11.46"/>
    <s v="No"/>
    <x v="0"/>
    <x v="0"/>
    <x v="0"/>
    <x v="1"/>
    <x v="3"/>
    <x v="0"/>
  </r>
  <r>
    <x v="2304"/>
    <n v="16.489999999999998"/>
    <n v="8.48"/>
    <s v="No"/>
    <x v="0"/>
    <x v="0"/>
    <x v="0"/>
    <x v="1"/>
    <x v="3"/>
    <x v="0"/>
  </r>
  <r>
    <x v="2305"/>
    <n v="16.14"/>
    <n v="4.8600000000000003"/>
    <s v="No"/>
    <x v="0"/>
    <x v="0"/>
    <x v="0"/>
    <x v="1"/>
    <x v="3"/>
    <x v="2"/>
  </r>
  <r>
    <x v="2306"/>
    <n v="20.85"/>
    <n v="4.45"/>
    <s v="Yes"/>
    <x v="0"/>
    <x v="0"/>
    <x v="3"/>
    <x v="1"/>
    <x v="2"/>
    <x v="2"/>
  </r>
  <r>
    <x v="2307"/>
    <n v="15.88"/>
    <n v="4.3600000000000003"/>
    <s v="No"/>
    <x v="0"/>
    <x v="0"/>
    <x v="0"/>
    <x v="1"/>
    <x v="3"/>
    <x v="2"/>
  </r>
  <r>
    <x v="2308"/>
    <n v="20.66"/>
    <n v="5.8"/>
    <s v="No"/>
    <x v="1"/>
    <x v="0"/>
    <x v="3"/>
    <x v="1"/>
    <x v="2"/>
    <x v="1"/>
  </r>
  <r>
    <x v="2309"/>
    <n v="20.399999999999999"/>
    <n v="5.27"/>
    <s v="No"/>
    <x v="0"/>
    <x v="0"/>
    <x v="0"/>
    <x v="1"/>
    <x v="2"/>
    <x v="2"/>
  </r>
  <r>
    <x v="2310"/>
    <n v="25.19"/>
    <n v="5.64"/>
    <s v="Yes"/>
    <x v="0"/>
    <x v="0"/>
    <x v="0"/>
    <x v="1"/>
    <x v="1"/>
    <x v="2"/>
  </r>
  <r>
    <x v="2311"/>
    <n v="20.54"/>
    <n v="4.2"/>
    <s v="Yes"/>
    <x v="0"/>
    <x v="0"/>
    <x v="3"/>
    <x v="1"/>
    <x v="2"/>
    <x v="2"/>
  </r>
  <r>
    <x v="2312"/>
    <n v="20.13"/>
    <n v="5.42"/>
    <s v="No"/>
    <x v="0"/>
    <x v="0"/>
    <x v="0"/>
    <x v="1"/>
    <x v="2"/>
    <x v="2"/>
  </r>
  <r>
    <x v="2313"/>
    <n v="18.93"/>
    <n v="6.11"/>
    <s v="No"/>
    <x v="0"/>
    <x v="1"/>
    <x v="3"/>
    <x v="1"/>
    <x v="2"/>
    <x v="1"/>
  </r>
  <r>
    <x v="2314"/>
    <n v="24.14"/>
    <n v="5.29"/>
    <s v="No"/>
    <x v="1"/>
    <x v="0"/>
    <x v="3"/>
    <x v="1"/>
    <x v="2"/>
    <x v="2"/>
  </r>
  <r>
    <x v="2315"/>
    <n v="25.03"/>
    <n v="5.91"/>
    <s v="No"/>
    <x v="1"/>
    <x v="0"/>
    <x v="3"/>
    <x v="1"/>
    <x v="1"/>
    <x v="1"/>
  </r>
  <r>
    <x v="2316"/>
    <n v="20.47"/>
    <n v="5.81"/>
    <s v="Yes"/>
    <x v="0"/>
    <x v="0"/>
    <x v="3"/>
    <x v="1"/>
    <x v="2"/>
    <x v="1"/>
  </r>
  <r>
    <x v="2317"/>
    <n v="18.82"/>
    <n v="5.51"/>
    <s v="Yes"/>
    <x v="0"/>
    <x v="0"/>
    <x v="0"/>
    <x v="1"/>
    <x v="2"/>
    <x v="2"/>
  </r>
  <r>
    <x v="2318"/>
    <n v="17.079999999999998"/>
    <n v="5.73"/>
    <s v="No"/>
    <x v="0"/>
    <x v="1"/>
    <x v="3"/>
    <x v="1"/>
    <x v="3"/>
    <x v="1"/>
  </r>
  <r>
    <x v="2319"/>
    <n v="19.21"/>
    <n v="5.53"/>
    <s v="Yes"/>
    <x v="0"/>
    <x v="0"/>
    <x v="0"/>
    <x v="1"/>
    <x v="2"/>
    <x v="2"/>
  </r>
  <r>
    <x v="2320"/>
    <n v="17.86"/>
    <n v="5.43"/>
    <s v="No"/>
    <x v="0"/>
    <x v="1"/>
    <x v="3"/>
    <x v="1"/>
    <x v="3"/>
    <x v="2"/>
  </r>
  <r>
    <x v="2321"/>
    <n v="21.38"/>
    <n v="8.01"/>
    <s v="No"/>
    <x v="0"/>
    <x v="0"/>
    <x v="0"/>
    <x v="1"/>
    <x v="2"/>
    <x v="0"/>
  </r>
  <r>
    <x v="2322"/>
    <n v="23.35"/>
    <n v="5.94"/>
    <s v="No"/>
    <x v="0"/>
    <x v="0"/>
    <x v="0"/>
    <x v="1"/>
    <x v="2"/>
    <x v="1"/>
  </r>
  <r>
    <x v="2323"/>
    <n v="22.24"/>
    <n v="5.04"/>
    <s v="No"/>
    <x v="0"/>
    <x v="0"/>
    <x v="0"/>
    <x v="1"/>
    <x v="2"/>
    <x v="2"/>
  </r>
  <r>
    <x v="2324"/>
    <n v="24.76"/>
    <n v="4.54"/>
    <s v="Yes"/>
    <x v="0"/>
    <x v="0"/>
    <x v="0"/>
    <x v="1"/>
    <x v="2"/>
    <x v="2"/>
  </r>
  <r>
    <x v="2325"/>
    <n v="20.100000000000001"/>
    <n v="5.6"/>
    <s v="Yes"/>
    <x v="0"/>
    <x v="1"/>
    <x v="3"/>
    <x v="1"/>
    <x v="2"/>
    <x v="2"/>
  </r>
  <r>
    <x v="2326"/>
    <n v="21.77"/>
    <n v="10.67"/>
    <s v="No"/>
    <x v="0"/>
    <x v="0"/>
    <x v="0"/>
    <x v="1"/>
    <x v="2"/>
    <x v="0"/>
  </r>
  <r>
    <x v="2327"/>
    <n v="17.82"/>
    <n v="5.26"/>
    <s v="Yes"/>
    <x v="0"/>
    <x v="0"/>
    <x v="3"/>
    <x v="1"/>
    <x v="3"/>
    <x v="2"/>
  </r>
  <r>
    <x v="2328"/>
    <n v="17.07"/>
    <n v="5.22"/>
    <s v="No"/>
    <x v="0"/>
    <x v="1"/>
    <x v="3"/>
    <x v="1"/>
    <x v="3"/>
    <x v="2"/>
  </r>
  <r>
    <x v="2329"/>
    <n v="22.24"/>
    <n v="4.29"/>
    <s v="Yes"/>
    <x v="0"/>
    <x v="0"/>
    <x v="0"/>
    <x v="1"/>
    <x v="2"/>
    <x v="2"/>
  </r>
  <r>
    <x v="2330"/>
    <n v="22.34"/>
    <n v="5.57"/>
    <s v="No"/>
    <x v="0"/>
    <x v="0"/>
    <x v="3"/>
    <x v="1"/>
    <x v="2"/>
    <x v="2"/>
  </r>
  <r>
    <x v="2331"/>
    <n v="17.7"/>
    <n v="6.28"/>
    <s v="No"/>
    <x v="0"/>
    <x v="0"/>
    <x v="3"/>
    <x v="1"/>
    <x v="3"/>
    <x v="1"/>
  </r>
  <r>
    <x v="2332"/>
    <n v="16.47"/>
    <n v="6.35"/>
    <s v="No"/>
    <x v="0"/>
    <x v="1"/>
    <x v="3"/>
    <x v="1"/>
    <x v="3"/>
    <x v="1"/>
  </r>
  <r>
    <x v="2333"/>
    <n v="17.600000000000001"/>
    <n v="4.3899999999999997"/>
    <s v="No"/>
    <x v="0"/>
    <x v="0"/>
    <x v="3"/>
    <x v="1"/>
    <x v="3"/>
    <x v="2"/>
  </r>
  <r>
    <x v="2334"/>
    <n v="17.579999999999998"/>
    <n v="4.51"/>
    <s v="No"/>
    <x v="0"/>
    <x v="0"/>
    <x v="3"/>
    <x v="1"/>
    <x v="3"/>
    <x v="2"/>
  </r>
  <r>
    <x v="2335"/>
    <m/>
    <m/>
    <m/>
    <x v="2"/>
    <x v="2"/>
    <x v="4"/>
    <x v="2"/>
    <x v="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6">
  <r>
    <x v="0"/>
    <s v="  Kelly"/>
    <x v="0"/>
    <x v="0"/>
    <s v="No"/>
    <s v="No"/>
    <s v="No"/>
    <n v="0"/>
    <s v="Yes"/>
    <x v="0"/>
    <x v="0"/>
    <s v="12-Oct-1968"/>
    <x v="0"/>
    <x v="0"/>
    <s v="tier - 3"/>
    <x v="0"/>
    <x v="0"/>
  </r>
  <r>
    <x v="1"/>
    <s v="  Matthew D"/>
    <x v="1"/>
    <x v="1"/>
    <s v="No"/>
    <s v="No"/>
    <s v="No"/>
    <n v="0"/>
    <s v="Yes"/>
    <x v="0"/>
    <x v="1"/>
    <s v="08-Jun-1977"/>
    <x v="1"/>
    <x v="1"/>
    <s v="tier - 3"/>
    <x v="0"/>
    <x v="1"/>
  </r>
  <r>
    <x v="2"/>
    <s v="  Phil"/>
    <x v="2"/>
    <x v="2"/>
    <s v="Yes"/>
    <s v="No"/>
    <s v="No"/>
    <n v="2"/>
    <s v="Yes"/>
    <x v="0"/>
    <x v="0"/>
    <s v="11-Sep-1970"/>
    <x v="2"/>
    <x v="0"/>
    <s v="tier - 1"/>
    <x v="1"/>
    <x v="2"/>
  </r>
  <r>
    <x v="3"/>
    <s v="  Kelsey"/>
    <x v="3"/>
    <x v="3"/>
    <s v="No"/>
    <s v="No"/>
    <s v="No"/>
    <n v="0"/>
    <s v="Yes"/>
    <x v="0"/>
    <x v="1"/>
    <s v="06-Jun-1991"/>
    <x v="3"/>
    <x v="0"/>
    <s v="tier - 3"/>
    <x v="2"/>
    <x v="3"/>
  </r>
  <r>
    <x v="4"/>
    <s v="  Kristyn"/>
    <x v="4"/>
    <x v="4"/>
    <s v="No"/>
    <s v="No"/>
    <s v="No"/>
    <n v="0"/>
    <s v="Yes"/>
    <x v="0"/>
    <x v="2"/>
    <s v="19-Jun-1989"/>
    <x v="4"/>
    <x v="0"/>
    <s v="tier - 2"/>
    <x v="1"/>
    <x v="4"/>
  </r>
  <r>
    <x v="5"/>
    <s v="  Russell B"/>
    <x v="5"/>
    <x v="5"/>
    <s v="No"/>
    <s v="No"/>
    <s v="No"/>
    <n v="0"/>
    <s v="Yes"/>
    <x v="0"/>
    <x v="0"/>
    <s v="04-Aug-1962"/>
    <x v="5"/>
    <x v="0"/>
    <s v="tier - 3"/>
    <x v="3"/>
    <x v="5"/>
  </r>
  <r>
    <x v="6"/>
    <s v="  Scott"/>
    <x v="6"/>
    <x v="6"/>
    <s v="No"/>
    <s v="No"/>
    <s v="No"/>
    <n v="0"/>
    <s v="Yes"/>
    <x v="0"/>
    <x v="1"/>
    <s v="27-Oct-1994"/>
    <x v="6"/>
    <x v="0"/>
    <s v="tier - 3"/>
    <x v="3"/>
    <x v="6"/>
  </r>
  <r>
    <x v="7"/>
    <s v="  Stephen"/>
    <x v="7"/>
    <x v="7"/>
    <s v="No"/>
    <s v="No"/>
    <s v="No"/>
    <n v="3"/>
    <s v="Yes"/>
    <x v="0"/>
    <x v="0"/>
    <s v="27-Jun-1958"/>
    <x v="7"/>
    <x v="1"/>
    <s v="tier - 2"/>
    <x v="0"/>
    <x v="7"/>
  </r>
  <r>
    <x v="8"/>
    <s v="  Patrick R"/>
    <x v="8"/>
    <x v="8"/>
    <s v="Yes"/>
    <s v="No"/>
    <s v="Yes"/>
    <n v="1"/>
    <s v="Yes"/>
    <x v="0"/>
    <x v="0"/>
    <s v="04-Sep-1963"/>
    <x v="8"/>
    <x v="0"/>
    <s v="tier - 2"/>
    <x v="0"/>
    <x v="8"/>
  </r>
  <r>
    <x v="9"/>
    <s v="  Brooke N"/>
    <x v="9"/>
    <x v="9"/>
    <s v="No"/>
    <s v="No"/>
    <s v="No"/>
    <n v="0"/>
    <s v="Yes"/>
    <x v="0"/>
    <x v="0"/>
    <s v="29-Dec-1978"/>
    <x v="9"/>
    <x v="0"/>
    <s v="tier - 2"/>
    <x v="0"/>
    <x v="9"/>
  </r>
  <r>
    <x v="10"/>
    <s v="  Paola Andrea"/>
    <x v="10"/>
    <x v="10"/>
    <s v="Yes"/>
    <s v="No"/>
    <s v="No"/>
    <n v="2"/>
    <s v="Yes"/>
    <x v="0"/>
    <x v="1"/>
    <s v="22-Jul-1959"/>
    <x v="10"/>
    <x v="1"/>
    <s v="tier - 1"/>
    <x v="3"/>
    <x v="10"/>
  </r>
  <r>
    <x v="11"/>
    <s v="  David"/>
    <x v="11"/>
    <x v="11"/>
    <s v="No"/>
    <s v="No"/>
    <s v="No"/>
    <n v="0"/>
    <s v="Yes"/>
    <x v="0"/>
    <x v="0"/>
    <s v="27-Oct-1965"/>
    <x v="11"/>
    <x v="0"/>
    <s v="tier - 2"/>
    <x v="0"/>
    <x v="11"/>
  </r>
  <r>
    <x v="12"/>
    <s v="  Wade"/>
    <x v="12"/>
    <x v="12"/>
    <s v="No"/>
    <s v="No"/>
    <s v="No"/>
    <n v="0"/>
    <s v="Yes"/>
    <x v="0"/>
    <x v="0"/>
    <s v="11-Oct-1962"/>
    <x v="12"/>
    <x v="0"/>
    <s v="tier - 2"/>
    <x v="0"/>
    <x v="12"/>
  </r>
  <r>
    <x v="13"/>
    <s v="  Franklin"/>
    <x v="13"/>
    <x v="13"/>
    <s v="No"/>
    <s v="No"/>
    <s v="No"/>
    <n v="0"/>
    <s v="Yes"/>
    <x v="0"/>
    <x v="0"/>
    <s v="01-Dec-1968"/>
    <x v="13"/>
    <x v="0"/>
    <s v="tier - 3"/>
    <x v="4"/>
    <x v="13"/>
  </r>
  <r>
    <x v="14"/>
    <s v="  Leilani M"/>
    <x v="14"/>
    <x v="14"/>
    <s v="Yes"/>
    <s v="No"/>
    <s v="No"/>
    <n v="2"/>
    <s v="Yes"/>
    <x v="0"/>
    <x v="0"/>
    <s v="21-Dec-1961"/>
    <x v="14"/>
    <x v="0"/>
    <s v="tier - 3"/>
    <x v="2"/>
    <x v="14"/>
  </r>
  <r>
    <x v="15"/>
    <s v="  Philippe"/>
    <x v="15"/>
    <x v="15"/>
    <s v="No"/>
    <s v="No"/>
    <s v="No"/>
    <n v="0"/>
    <s v="Yes"/>
    <x v="0"/>
    <x v="0"/>
    <s v="27-Aug-1962"/>
    <x v="15"/>
    <x v="0"/>
    <s v="tier - 3"/>
    <x v="3"/>
    <x v="15"/>
  </r>
  <r>
    <x v="16"/>
    <s v="  Jennifer A"/>
    <x v="16"/>
    <x v="16"/>
    <s v="No"/>
    <s v="No"/>
    <s v="No"/>
    <n v="3"/>
    <s v="Yes"/>
    <x v="0"/>
    <x v="0"/>
    <s v="16-Nov-1958"/>
    <x v="16"/>
    <x v="1"/>
    <s v="tier - 3"/>
    <x v="3"/>
    <x v="16"/>
  </r>
  <r>
    <x v="17"/>
    <s v="  Christina M"/>
    <x v="17"/>
    <x v="17"/>
    <s v="Yes"/>
    <s v="No"/>
    <s v="Yes"/>
    <n v="1"/>
    <s v="Yes"/>
    <x v="0"/>
    <x v="0"/>
    <s v="05-Aug-1963"/>
    <x v="17"/>
    <x v="0"/>
    <s v="tier - 3"/>
    <x v="2"/>
    <x v="17"/>
  </r>
  <r>
    <x v="18"/>
    <s v="  Said Sr"/>
    <x v="18"/>
    <x v="18"/>
    <s v="Yes"/>
    <s v="No"/>
    <s v="No"/>
    <n v="1"/>
    <s v="Yes"/>
    <x v="0"/>
    <x v="2"/>
    <s v="07-Nov-1964"/>
    <x v="18"/>
    <x v="0"/>
    <s v="tier - 3"/>
    <x v="1"/>
    <x v="18"/>
  </r>
  <r>
    <x v="19"/>
    <s v="  John"/>
    <x v="19"/>
    <x v="19"/>
    <s v="No"/>
    <s v="No"/>
    <s v="No"/>
    <n v="0"/>
    <s v="Yes"/>
    <x v="0"/>
    <x v="0"/>
    <s v="27-Sep-1971"/>
    <x v="19"/>
    <x v="0"/>
    <s v="tier - 2"/>
    <x v="0"/>
    <x v="19"/>
  </r>
  <r>
    <x v="20"/>
    <s v="  Myles"/>
    <x v="20"/>
    <x v="20"/>
    <s v="Yes"/>
    <s v="No"/>
    <s v="No"/>
    <n v="2"/>
    <s v="Yes"/>
    <x v="0"/>
    <x v="0"/>
    <s v="13-Jun-1961"/>
    <x v="20"/>
    <x v="0"/>
    <s v="tier - 3"/>
    <x v="3"/>
    <x v="20"/>
  </r>
  <r>
    <x v="21"/>
    <s v="  Madelyn C"/>
    <x v="21"/>
    <x v="21"/>
    <s v="Yes"/>
    <s v="No"/>
    <s v="No"/>
    <n v="2"/>
    <s v="Yes"/>
    <x v="0"/>
    <x v="1"/>
    <s v="04-Oct-1959"/>
    <x v="21"/>
    <x v="1"/>
    <s v="tier - 1"/>
    <x v="3"/>
    <x v="21"/>
  </r>
  <r>
    <x v="22"/>
    <s v="  Nicole"/>
    <x v="22"/>
    <x v="22"/>
    <s v="No"/>
    <s v="No"/>
    <s v="No"/>
    <n v="3"/>
    <s v="Yes"/>
    <x v="0"/>
    <x v="0"/>
    <s v="03-Sep-1958"/>
    <x v="22"/>
    <x v="1"/>
    <s v="tier - 1"/>
    <x v="3"/>
    <x v="22"/>
  </r>
  <r>
    <x v="23"/>
    <s v="  Eric A"/>
    <x v="23"/>
    <x v="23"/>
    <s v="Yes"/>
    <s v="No"/>
    <s v="No"/>
    <n v="2"/>
    <s v="Yes"/>
    <x v="0"/>
    <x v="0"/>
    <s v="28-Dec-1970"/>
    <x v="23"/>
    <x v="0"/>
    <s v="tier - 2"/>
    <x v="0"/>
    <x v="23"/>
  </r>
  <r>
    <x v="24"/>
    <s v="  Emiliano I"/>
    <x v="24"/>
    <x v="24"/>
    <s v="Yes"/>
    <s v="No"/>
    <s v="No"/>
    <n v="2"/>
    <s v="Yes"/>
    <x v="0"/>
    <x v="2"/>
    <s v="14-Jul-1959"/>
    <x v="24"/>
    <x v="1"/>
    <s v="tier - 1"/>
    <x v="0"/>
    <x v="24"/>
  </r>
  <r>
    <x v="25"/>
    <s v="  Adam"/>
    <x v="25"/>
    <x v="25"/>
    <s v="No"/>
    <s v="No"/>
    <s v="No"/>
    <n v="3"/>
    <s v="Yes"/>
    <x v="0"/>
    <x v="0"/>
    <s v="15-Sep-1958"/>
    <x v="25"/>
    <x v="1"/>
    <s v="tier - 3"/>
    <x v="0"/>
    <x v="25"/>
  </r>
  <r>
    <x v="26"/>
    <s v="  Zach"/>
    <x v="26"/>
    <x v="26"/>
    <s v="No"/>
    <s v="No"/>
    <s v="No"/>
    <n v="0"/>
    <s v="Yes"/>
    <x v="0"/>
    <x v="0"/>
    <s v="17-Nov-1960"/>
    <x v="26"/>
    <x v="0"/>
    <s v="tier - 1"/>
    <x v="1"/>
    <x v="26"/>
  </r>
  <r>
    <x v="27"/>
    <s v="  Stephanie W"/>
    <x v="27"/>
    <x v="27"/>
    <s v="Yes"/>
    <s v="No"/>
    <s v="Yes"/>
    <n v="1"/>
    <s v="Yes"/>
    <x v="0"/>
    <x v="2"/>
    <s v="23-Jun-1969"/>
    <x v="27"/>
    <x v="0"/>
    <s v="tier - 3"/>
    <x v="1"/>
    <x v="27"/>
  </r>
  <r>
    <x v="28"/>
    <s v="  Stephen"/>
    <x v="28"/>
    <x v="28"/>
    <s v="Yes"/>
    <s v="No"/>
    <s v="No"/>
    <n v="2"/>
    <s v="Yes"/>
    <x v="0"/>
    <x v="0"/>
    <s v="08-Aug-1961"/>
    <x v="28"/>
    <x v="0"/>
    <s v="tier - 1"/>
    <x v="0"/>
    <x v="28"/>
  </r>
  <r>
    <x v="29"/>
    <s v="  Natalie"/>
    <x v="29"/>
    <x v="29"/>
    <s v="No"/>
    <s v="No"/>
    <s v="No"/>
    <n v="0"/>
    <s v="Yes"/>
    <x v="0"/>
    <x v="0"/>
    <s v="06-Dec-1971"/>
    <x v="29"/>
    <x v="0"/>
    <s v="tier - 3"/>
    <x v="2"/>
    <x v="29"/>
  </r>
  <r>
    <x v="30"/>
    <s v="  Nicole J"/>
    <x v="30"/>
    <x v="30"/>
    <s v="No"/>
    <s v="No"/>
    <s v="No"/>
    <n v="0"/>
    <s v="Yes"/>
    <x v="0"/>
    <x v="0"/>
    <s v="17-Aug-1978"/>
    <x v="30"/>
    <x v="0"/>
    <s v="tier - 1"/>
    <x v="0"/>
    <x v="30"/>
  </r>
  <r>
    <x v="31"/>
    <s v="  Jefferson D"/>
    <x v="31"/>
    <x v="31"/>
    <s v="Yes"/>
    <s v="No"/>
    <s v="No"/>
    <n v="0"/>
    <s v="Yes"/>
    <x v="0"/>
    <x v="2"/>
    <s v="02-Dec-1976"/>
    <x v="31"/>
    <x v="0"/>
    <s v="tier - 3"/>
    <x v="0"/>
    <x v="31"/>
  </r>
  <r>
    <x v="32"/>
    <s v="  Brendan D"/>
    <x v="32"/>
    <x v="32"/>
    <s v="No"/>
    <s v="No"/>
    <s v="No"/>
    <n v="0"/>
    <s v="Yes"/>
    <x v="0"/>
    <x v="0"/>
    <s v="04-Dec-1962"/>
    <x v="32"/>
    <x v="0"/>
    <s v="tier - 1"/>
    <x v="1"/>
    <x v="32"/>
  </r>
  <r>
    <x v="33"/>
    <s v="  Courtney"/>
    <x v="33"/>
    <x v="33"/>
    <s v="Yes"/>
    <s v="No"/>
    <s v="No"/>
    <n v="0"/>
    <s v="Yes"/>
    <x v="0"/>
    <x v="1"/>
    <s v="30-Sep-1985"/>
    <x v="33"/>
    <x v="1"/>
    <s v="tier - 3"/>
    <x v="3"/>
    <x v="33"/>
  </r>
  <r>
    <x v="34"/>
    <s v="  Sydney L"/>
    <x v="34"/>
    <x v="34"/>
    <s v="No"/>
    <s v="No"/>
    <s v="Yes"/>
    <n v="1"/>
    <s v="Yes"/>
    <x v="0"/>
    <x v="1"/>
    <s v="12-Aug-1979"/>
    <x v="34"/>
    <x v="1"/>
    <s v="tier - 1"/>
    <x v="0"/>
    <x v="34"/>
  </r>
  <r>
    <x v="35"/>
    <s v="  Julien"/>
    <x v="35"/>
    <x v="35"/>
    <s v="No"/>
    <s v="No"/>
    <s v="No"/>
    <n v="0"/>
    <s v="Yes"/>
    <x v="0"/>
    <x v="0"/>
    <s v="21-Dec-1960"/>
    <x v="35"/>
    <x v="1"/>
    <s v="tier - 2"/>
    <x v="4"/>
    <x v="35"/>
  </r>
  <r>
    <x v="36"/>
    <s v="  Ryan M"/>
    <x v="13"/>
    <x v="36"/>
    <s v="No"/>
    <s v="No"/>
    <s v="No"/>
    <n v="0"/>
    <s v="Yes"/>
    <x v="0"/>
    <x v="0"/>
    <s v="09-Aug-1974"/>
    <x v="36"/>
    <x v="1"/>
    <s v="tier - 2"/>
    <x v="1"/>
    <x v="36"/>
  </r>
  <r>
    <x v="37"/>
    <s v="  Anna H"/>
    <x v="36"/>
    <x v="37"/>
    <s v="No"/>
    <s v="No"/>
    <s v="No"/>
    <n v="0"/>
    <s v="Yes"/>
    <x v="0"/>
    <x v="0"/>
    <s v="17-Dec-1962"/>
    <x v="37"/>
    <x v="1"/>
    <s v="tier - 2"/>
    <x v="0"/>
    <x v="37"/>
  </r>
  <r>
    <x v="38"/>
    <s v="  Samantha"/>
    <x v="37"/>
    <x v="38"/>
    <s v="No"/>
    <s v="No"/>
    <s v="No"/>
    <n v="0"/>
    <s v="Yes"/>
    <x v="0"/>
    <x v="0"/>
    <s v="13-Aug-1971"/>
    <x v="38"/>
    <x v="1"/>
    <s v="tier - 3"/>
    <x v="2"/>
    <x v="38"/>
  </r>
  <r>
    <x v="39"/>
    <s v="  Robert"/>
    <x v="38"/>
    <x v="39"/>
    <s v="No"/>
    <s v="No"/>
    <s v="Yes"/>
    <n v="1"/>
    <s v="Yes"/>
    <x v="0"/>
    <x v="2"/>
    <s v="11-Oct-1993"/>
    <x v="39"/>
    <x v="1"/>
    <s v="tier - 2"/>
    <x v="3"/>
    <x v="39"/>
  </r>
  <r>
    <x v="40"/>
    <s v="  James R"/>
    <x v="39"/>
    <x v="40"/>
    <s v="No"/>
    <s v="yes"/>
    <s v="No"/>
    <n v="1"/>
    <s v="Yes"/>
    <x v="0"/>
    <x v="2"/>
    <s v="02-Aug-2000"/>
    <x v="40"/>
    <x v="1"/>
    <s v="tier - 3"/>
    <x v="0"/>
    <x v="40"/>
  </r>
  <r>
    <x v="41"/>
    <s v="  Roseann"/>
    <x v="40"/>
    <x v="41"/>
    <s v="Yes"/>
    <s v="No"/>
    <s v="No"/>
    <n v="0"/>
    <s v="Yes"/>
    <x v="0"/>
    <x v="0"/>
    <s v="14-Sep-1967"/>
    <x v="41"/>
    <x v="1"/>
    <s v="tier - 3"/>
    <x v="0"/>
    <x v="41"/>
  </r>
  <r>
    <x v="42"/>
    <s v="  Nicole"/>
    <x v="9"/>
    <x v="42"/>
    <s v="No"/>
    <s v="No"/>
    <s v="No"/>
    <n v="0"/>
    <s v="Yes"/>
    <x v="0"/>
    <x v="0"/>
    <s v="29-Oct-1971"/>
    <x v="42"/>
    <x v="1"/>
    <s v="tier - 2"/>
    <x v="0"/>
    <x v="42"/>
  </r>
  <r>
    <x v="43"/>
    <s v="  Spencer"/>
    <x v="41"/>
    <x v="43"/>
    <s v="No"/>
    <s v="No"/>
    <s v="No"/>
    <n v="0"/>
    <s v="Yes"/>
    <x v="0"/>
    <x v="0"/>
    <s v="24-Nov-1968"/>
    <x v="43"/>
    <x v="1"/>
    <s v="tier - 1"/>
    <x v="0"/>
    <x v="43"/>
  </r>
  <r>
    <x v="44"/>
    <s v="  Eric W"/>
    <x v="42"/>
    <x v="44"/>
    <s v="Yes"/>
    <s v="No"/>
    <s v="No"/>
    <n v="1"/>
    <s v="Yes"/>
    <x v="0"/>
    <x v="0"/>
    <s v="01-Jun-1975"/>
    <x v="44"/>
    <x v="1"/>
    <s v="tier - 2"/>
    <x v="0"/>
    <x v="44"/>
  </r>
  <r>
    <x v="45"/>
    <s v="  Brianna L"/>
    <x v="43"/>
    <x v="45"/>
    <s v="Yes"/>
    <s v="No"/>
    <s v="No"/>
    <n v="1"/>
    <s v="Yes"/>
    <x v="0"/>
    <x v="2"/>
    <s v="16-Jul-1988"/>
    <x v="45"/>
    <x v="1"/>
    <s v="tier - 1"/>
    <x v="1"/>
    <x v="45"/>
  </r>
  <r>
    <x v="46"/>
    <s v="  Thomas J"/>
    <x v="44"/>
    <x v="46"/>
    <s v="Yes"/>
    <s v="No"/>
    <s v="No"/>
    <n v="2"/>
    <s v="Yes"/>
    <x v="0"/>
    <x v="2"/>
    <s v="05-Oct-1966"/>
    <x v="46"/>
    <x v="1"/>
    <s v="tier - 2"/>
    <x v="1"/>
    <x v="46"/>
  </r>
  <r>
    <x v="47"/>
    <s v="  Melissa L"/>
    <x v="45"/>
    <x v="47"/>
    <s v="No"/>
    <s v="No"/>
    <s v="No"/>
    <n v="0"/>
    <s v="Yes"/>
    <x v="0"/>
    <x v="2"/>
    <s v="10-Nov-1980"/>
    <x v="47"/>
    <x v="1"/>
    <s v="tier - 1"/>
    <x v="0"/>
    <x v="47"/>
  </r>
  <r>
    <x v="48"/>
    <s v="  Flavio"/>
    <x v="46"/>
    <x v="48"/>
    <s v="Yes"/>
    <s v="No"/>
    <s v="No"/>
    <n v="2"/>
    <s v="Yes"/>
    <x v="0"/>
    <x v="2"/>
    <s v="02-Jul-1966"/>
    <x v="48"/>
    <x v="1"/>
    <s v="tier - 3"/>
    <x v="1"/>
    <x v="48"/>
  </r>
  <r>
    <x v="49"/>
    <s v="  Ryan"/>
    <x v="47"/>
    <x v="49"/>
    <s v="Yes"/>
    <s v="No"/>
    <s v="No"/>
    <n v="2"/>
    <s v="Yes"/>
    <x v="0"/>
    <x v="2"/>
    <s v="25-Oct-1966"/>
    <x v="49"/>
    <x v="1"/>
    <s v="tier - 2"/>
    <x v="0"/>
    <x v="49"/>
  </r>
  <r>
    <x v="50"/>
    <s v="  Anthony J"/>
    <x v="48"/>
    <x v="50"/>
    <s v="Yes"/>
    <s v="No"/>
    <s v="No"/>
    <n v="1"/>
    <s v="Yes"/>
    <x v="0"/>
    <x v="0"/>
    <s v="29-Dec-1986"/>
    <x v="50"/>
    <x v="1"/>
    <s v="tier - 1"/>
    <x v="5"/>
    <x v="50"/>
  </r>
  <r>
    <x v="51"/>
    <s v="  Alex"/>
    <x v="49"/>
    <x v="51"/>
    <s v="No"/>
    <s v="No"/>
    <s v="No"/>
    <n v="0"/>
    <s v="Yes"/>
    <x v="0"/>
    <x v="0"/>
    <s v="22-Aug-1965"/>
    <x v="51"/>
    <x v="1"/>
    <s v="tier - 2"/>
    <x v="1"/>
    <x v="51"/>
  </r>
  <r>
    <x v="52"/>
    <s v="  David"/>
    <x v="50"/>
    <x v="52"/>
    <s v="Yes"/>
    <s v="No"/>
    <s v="Yes"/>
    <n v="1"/>
    <s v="Yes"/>
    <x v="0"/>
    <x v="2"/>
    <s v="03-Dec-1969"/>
    <x v="52"/>
    <x v="1"/>
    <s v="tier - 2"/>
    <x v="4"/>
    <x v="52"/>
  </r>
  <r>
    <x v="53"/>
    <s v="  Andrew B"/>
    <x v="51"/>
    <x v="53"/>
    <s v="No"/>
    <s v="No"/>
    <s v="No"/>
    <n v="0"/>
    <s v="Yes"/>
    <x v="0"/>
    <x v="0"/>
    <s v="29-Nov-1965"/>
    <x v="53"/>
    <x v="1"/>
    <s v="tier - 2"/>
    <x v="3"/>
    <x v="53"/>
  </r>
  <r>
    <x v="54"/>
    <s v="  Dara E"/>
    <x v="52"/>
    <x v="54"/>
    <s v="No"/>
    <s v="No"/>
    <s v="No"/>
    <n v="0"/>
    <s v="Yes"/>
    <x v="0"/>
    <x v="0"/>
    <s v="04-Nov-1978"/>
    <x v="54"/>
    <x v="0"/>
    <s v="tier - 2"/>
    <x v="1"/>
    <x v="54"/>
  </r>
  <r>
    <x v="55"/>
    <s v="  Inna"/>
    <x v="53"/>
    <x v="55"/>
    <s v="Yes"/>
    <s v="No"/>
    <s v="No"/>
    <n v="1"/>
    <s v="Yes"/>
    <x v="0"/>
    <x v="0"/>
    <s v="23-Oct-1975"/>
    <x v="55"/>
    <x v="0"/>
    <s v="tier - 3"/>
    <x v="0"/>
    <x v="55"/>
  </r>
  <r>
    <x v="56"/>
    <s v="  Ari"/>
    <x v="54"/>
    <x v="56"/>
    <s v="No"/>
    <s v="No"/>
    <s v="No"/>
    <n v="2"/>
    <s v="Yes"/>
    <x v="0"/>
    <x v="1"/>
    <s v="10-Sep-1972"/>
    <x v="56"/>
    <x v="0"/>
    <s v="tier - 1"/>
    <x v="3"/>
    <x v="56"/>
  </r>
  <r>
    <x v="57"/>
    <s v="  Lindsey"/>
    <x v="55"/>
    <x v="57"/>
    <s v="No"/>
    <s v="No"/>
    <s v="No"/>
    <n v="0"/>
    <s v="Yes"/>
    <x v="0"/>
    <x v="0"/>
    <s v="29-Oct-1965"/>
    <x v="57"/>
    <x v="0"/>
    <s v="tier - 2"/>
    <x v="3"/>
    <x v="57"/>
  </r>
  <r>
    <x v="58"/>
    <s v="  Kenny"/>
    <x v="56"/>
    <x v="58"/>
    <s v="No"/>
    <s v="No"/>
    <s v="No"/>
    <n v="0"/>
    <s v="Yes"/>
    <x v="0"/>
    <x v="1"/>
    <s v="21-Oct-1977"/>
    <x v="58"/>
    <x v="0"/>
    <s v="tier - 2"/>
    <x v="1"/>
    <x v="58"/>
  </r>
  <r>
    <x v="59"/>
    <s v="  Louise"/>
    <x v="57"/>
    <x v="59"/>
    <s v="No"/>
    <s v="No"/>
    <s v="No"/>
    <n v="0"/>
    <s v="Yes"/>
    <x v="0"/>
    <x v="0"/>
    <s v="03-Nov-1971"/>
    <x v="59"/>
    <x v="0"/>
    <s v="tier - 3"/>
    <x v="3"/>
    <x v="59"/>
  </r>
  <r>
    <x v="60"/>
    <s v="  Cameron"/>
    <x v="9"/>
    <x v="60"/>
    <s v="No"/>
    <s v="No"/>
    <s v="Yes"/>
    <n v="1"/>
    <s v="Yes"/>
    <x v="0"/>
    <x v="1"/>
    <s v="27-Dec-1979"/>
    <x v="60"/>
    <x v="0"/>
    <s v="tier - 3"/>
    <x v="0"/>
    <x v="60"/>
  </r>
  <r>
    <x v="61"/>
    <s v="  Katie T"/>
    <x v="58"/>
    <x v="61"/>
    <s v="Yes"/>
    <s v="No"/>
    <s v="No"/>
    <n v="0"/>
    <s v="Yes"/>
    <x v="0"/>
    <x v="0"/>
    <s v="27-Jun-1967"/>
    <x v="61"/>
    <x v="0"/>
    <s v="tier - 3"/>
    <x v="3"/>
    <x v="61"/>
  </r>
  <r>
    <x v="62"/>
    <s v="  Casey"/>
    <x v="59"/>
    <x v="62"/>
    <s v="No"/>
    <s v="No"/>
    <s v="No"/>
    <n v="0"/>
    <s v="Yes"/>
    <x v="0"/>
    <x v="0"/>
    <s v="03-Aug-1968"/>
    <x v="62"/>
    <x v="0"/>
    <s v="tier - 2"/>
    <x v="3"/>
    <x v="62"/>
  </r>
  <r>
    <x v="63"/>
    <s v="  David"/>
    <x v="60"/>
    <x v="13"/>
    <s v="Yes"/>
    <s v="No"/>
    <s v="No"/>
    <n v="0"/>
    <s v="Yes"/>
    <x v="0"/>
    <x v="0"/>
    <s v="28-Jun-1967"/>
    <x v="63"/>
    <x v="0"/>
    <s v="tier - 2"/>
    <x v="4"/>
    <x v="63"/>
  </r>
  <r>
    <x v="64"/>
    <s v="  Bryson C"/>
    <x v="61"/>
    <x v="63"/>
    <s v="Yes"/>
    <s v="No"/>
    <s v="No"/>
    <n v="1"/>
    <s v="Yes"/>
    <x v="0"/>
    <x v="0"/>
    <s v="15-Aug-1975"/>
    <x v="64"/>
    <x v="0"/>
    <s v="tier - 3"/>
    <x v="0"/>
    <x v="64"/>
  </r>
  <r>
    <x v="65"/>
    <s v="  Megan"/>
    <x v="62"/>
    <x v="64"/>
    <s v="No"/>
    <s v="No"/>
    <s v="No"/>
    <n v="2"/>
    <s v="Yes"/>
    <x v="0"/>
    <x v="0"/>
    <s v="18-Sep-1973"/>
    <x v="65"/>
    <x v="0"/>
    <s v="tier - 1"/>
    <x v="3"/>
    <x v="65"/>
  </r>
  <r>
    <x v="66"/>
    <s v="  Daniel"/>
    <x v="63"/>
    <x v="65"/>
    <s v="No"/>
    <s v="No"/>
    <s v="Yes"/>
    <n v="1"/>
    <s v="Yes"/>
    <x v="0"/>
    <x v="1"/>
    <s v="03-Jul-1979"/>
    <x v="66"/>
    <x v="0"/>
    <s v="tier - 1"/>
    <x v="0"/>
    <x v="66"/>
  </r>
  <r>
    <x v="67"/>
    <s v="  Steven M"/>
    <x v="64"/>
    <x v="66"/>
    <s v="Yes"/>
    <s v="No"/>
    <s v="Yes"/>
    <n v="1"/>
    <s v="Yes"/>
    <x v="0"/>
    <x v="2"/>
    <s v="09-Dec-1997"/>
    <x v="67"/>
    <x v="0"/>
    <s v="tier - 3"/>
    <x v="0"/>
    <x v="67"/>
  </r>
  <r>
    <x v="68"/>
    <s v="  Jenna L"/>
    <x v="4"/>
    <x v="67"/>
    <s v="Yes"/>
    <s v="No"/>
    <s v="No"/>
    <n v="0"/>
    <s v="Yes"/>
    <x v="0"/>
    <x v="2"/>
    <s v="28-Nov-1976"/>
    <x v="68"/>
    <x v="0"/>
    <s v="tier - 1"/>
    <x v="2"/>
    <x v="68"/>
  </r>
  <r>
    <x v="69"/>
    <s v="  Freeman"/>
    <x v="65"/>
    <x v="68"/>
    <s v="No"/>
    <s v="No"/>
    <s v="No"/>
    <n v="0"/>
    <s v="Yes"/>
    <x v="0"/>
    <x v="0"/>
    <s v="19-Dec-1968"/>
    <x v="69"/>
    <x v="0"/>
    <s v="tier - 3"/>
    <x v="0"/>
    <x v="69"/>
  </r>
  <r>
    <x v="70"/>
    <s v="  Jeff"/>
    <x v="66"/>
    <x v="69"/>
    <s v="No"/>
    <s v="No"/>
    <s v="No"/>
    <n v="1"/>
    <s v="Yes"/>
    <x v="0"/>
    <x v="2"/>
    <s v="10-Nov-1984"/>
    <x v="70"/>
    <x v="0"/>
    <s v="tier - 1"/>
    <x v="0"/>
    <x v="70"/>
  </r>
  <r>
    <x v="71"/>
    <s v="  Elenilton V"/>
    <x v="67"/>
    <x v="70"/>
    <s v="No"/>
    <s v="No"/>
    <s v="No"/>
    <n v="2"/>
    <s v="Yes"/>
    <x v="0"/>
    <x v="2"/>
    <s v="08-Jun-1972"/>
    <x v="71"/>
    <x v="0"/>
    <s v="tier - 1"/>
    <x v="4"/>
    <x v="71"/>
  </r>
  <r>
    <x v="72"/>
    <s v="  Maurya"/>
    <x v="68"/>
    <x v="21"/>
    <s v="Yes"/>
    <s v="No"/>
    <s v="No"/>
    <n v="2"/>
    <s v="Yes"/>
    <x v="0"/>
    <x v="1"/>
    <s v="21-Sep-1966"/>
    <x v="72"/>
    <x v="0"/>
    <s v="tier - 3"/>
    <x v="3"/>
    <x v="72"/>
  </r>
  <r>
    <x v="73"/>
    <s v="  Samantha C"/>
    <x v="69"/>
    <x v="71"/>
    <s v="No"/>
    <s v="No"/>
    <s v="No"/>
    <n v="0"/>
    <s v="Yes"/>
    <x v="0"/>
    <x v="0"/>
    <s v="22-Sep-1962"/>
    <x v="73"/>
    <x v="0"/>
    <s v="tier - 3"/>
    <x v="3"/>
    <x v="73"/>
  </r>
  <r>
    <x v="74"/>
    <s v="  Bethany A"/>
    <x v="70"/>
    <x v="72"/>
    <s v="Yes"/>
    <s v="No"/>
    <s v="No"/>
    <n v="1"/>
    <s v="Yes"/>
    <x v="0"/>
    <x v="0"/>
    <s v="29-Sep-1975"/>
    <x v="74"/>
    <x v="0"/>
    <s v="tier - 1"/>
    <x v="3"/>
    <x v="74"/>
  </r>
  <r>
    <x v="75"/>
    <s v="  Yves"/>
    <x v="71"/>
    <x v="73"/>
    <s v="Yes"/>
    <s v="No"/>
    <s v="No"/>
    <n v="1"/>
    <s v="Yes"/>
    <x v="0"/>
    <x v="0"/>
    <s v="14-Nov-1975"/>
    <x v="75"/>
    <x v="0"/>
    <s v="tier - 2"/>
    <x v="0"/>
    <x v="75"/>
  </r>
  <r>
    <x v="76"/>
    <s v="  Danielle"/>
    <x v="72"/>
    <x v="74"/>
    <s v="Yes"/>
    <s v="No"/>
    <s v="No"/>
    <n v="0"/>
    <s v="Yes"/>
    <x v="0"/>
    <x v="1"/>
    <s v="29-Oct-1976"/>
    <x v="76"/>
    <x v="0"/>
    <s v="tier - 3"/>
    <x v="3"/>
    <x v="76"/>
  </r>
  <r>
    <x v="77"/>
    <s v="  Julia"/>
    <x v="73"/>
    <x v="75"/>
    <s v="No"/>
    <s v="No"/>
    <s v="No"/>
    <n v="0"/>
    <s v="Yes"/>
    <x v="0"/>
    <x v="0"/>
    <s v="24-Nov-1974"/>
    <x v="77"/>
    <x v="0"/>
    <s v="tier - 1"/>
    <x v="3"/>
    <x v="77"/>
  </r>
  <r>
    <x v="78"/>
    <s v="  Joshua"/>
    <x v="74"/>
    <x v="76"/>
    <s v="Yes"/>
    <s v="No"/>
    <s v="No"/>
    <n v="0"/>
    <s v="Yes"/>
    <x v="0"/>
    <x v="0"/>
    <s v="22-Dec-1967"/>
    <x v="78"/>
    <x v="0"/>
    <s v="tier - 2"/>
    <x v="3"/>
    <x v="78"/>
  </r>
  <r>
    <x v="79"/>
    <s v="  Jennifer"/>
    <x v="75"/>
    <x v="77"/>
    <s v="No"/>
    <s v="No"/>
    <s v="No"/>
    <n v="0"/>
    <s v="Yes"/>
    <x v="0"/>
    <x v="0"/>
    <s v="16-Oct-1971"/>
    <x v="79"/>
    <x v="0"/>
    <s v="tier - 2"/>
    <x v="3"/>
    <x v="79"/>
  </r>
  <r>
    <x v="80"/>
    <s v="  Gwen M"/>
    <x v="76"/>
    <x v="78"/>
    <s v="Yes"/>
    <s v="No"/>
    <s v="No"/>
    <n v="1"/>
    <s v="Yes"/>
    <x v="0"/>
    <x v="2"/>
    <s v="07-Oct-1964"/>
    <x v="80"/>
    <x v="0"/>
    <s v="tier - 2"/>
    <x v="3"/>
    <x v="80"/>
  </r>
  <r>
    <x v="81"/>
    <s v="  Patrick"/>
    <x v="77"/>
    <x v="45"/>
    <s v="No"/>
    <s v="No"/>
    <s v="No"/>
    <n v="0"/>
    <s v="Yes"/>
    <x v="0"/>
    <x v="2"/>
    <s v="27-Aug-1977"/>
    <x v="81"/>
    <x v="0"/>
    <s v="tier - 2"/>
    <x v="3"/>
    <x v="81"/>
  </r>
  <r>
    <x v="82"/>
    <s v="  Kate"/>
    <x v="78"/>
    <x v="79"/>
    <s v="Yes"/>
    <s v="No"/>
    <s v="No"/>
    <n v="1"/>
    <s v="Yes"/>
    <x v="0"/>
    <x v="2"/>
    <s v="06-Jun-1964"/>
    <x v="82"/>
    <x v="0"/>
    <s v="tier - 3"/>
    <x v="3"/>
    <x v="82"/>
  </r>
  <r>
    <x v="83"/>
    <s v="  Kevin"/>
    <x v="79"/>
    <x v="80"/>
    <s v="Yes"/>
    <s v="No"/>
    <s v="Yes"/>
    <n v="1"/>
    <s v="Yes"/>
    <x v="0"/>
    <x v="2"/>
    <s v="08-Aug-1969"/>
    <x v="83"/>
    <x v="0"/>
    <s v="tier - 2"/>
    <x v="3"/>
    <x v="83"/>
  </r>
  <r>
    <x v="84"/>
    <s v="  Stephen II"/>
    <x v="80"/>
    <x v="81"/>
    <s v="No"/>
    <s v="No"/>
    <s v="No"/>
    <n v="2"/>
    <s v="Yes"/>
    <x v="0"/>
    <x v="2"/>
    <s v="06-Sep-1972"/>
    <x v="84"/>
    <x v="0"/>
    <s v="tier - 3"/>
    <x v="4"/>
    <x v="84"/>
  </r>
  <r>
    <x v="85"/>
    <s v="  Philip"/>
    <x v="81"/>
    <x v="82"/>
    <s v="No"/>
    <s v="No"/>
    <s v="No"/>
    <n v="2"/>
    <s v="Yes"/>
    <x v="0"/>
    <x v="2"/>
    <s v="12-Aug-1972"/>
    <x v="85"/>
    <x v="0"/>
    <s v="tier - 2"/>
    <x v="3"/>
    <x v="85"/>
  </r>
  <r>
    <x v="86"/>
    <s v="  Brett A"/>
    <x v="37"/>
    <x v="83"/>
    <s v="No"/>
    <s v="No"/>
    <s v="Yes"/>
    <n v="1"/>
    <s v="Yes"/>
    <x v="0"/>
    <x v="2"/>
    <s v="11-Oct-1979"/>
    <x v="86"/>
    <x v="0"/>
    <s v="tier - 3"/>
    <x v="6"/>
    <x v="86"/>
  </r>
  <r>
    <x v="87"/>
    <s v="  Rebecca"/>
    <x v="82"/>
    <x v="84"/>
    <s v="No"/>
    <s v="No"/>
    <s v="No"/>
    <n v="0"/>
    <s v="Yes"/>
    <x v="0"/>
    <x v="0"/>
    <s v="05-Jun-1974"/>
    <x v="87"/>
    <x v="0"/>
    <s v="tier - 2"/>
    <x v="0"/>
    <x v="87"/>
  </r>
  <r>
    <x v="88"/>
    <s v="  Kelley"/>
    <x v="83"/>
    <x v="85"/>
    <s v="Yes"/>
    <s v="No"/>
    <s v="Yes"/>
    <n v="1"/>
    <s v="Yes"/>
    <x v="0"/>
    <x v="1"/>
    <s v="08-Sep-1983"/>
    <x v="88"/>
    <x v="0"/>
    <s v="tier - 2"/>
    <x v="3"/>
    <x v="88"/>
  </r>
  <r>
    <x v="89"/>
    <s v="  Abigail K"/>
    <x v="84"/>
    <x v="86"/>
    <s v="No"/>
    <s v="No"/>
    <s v="Yes"/>
    <n v="1"/>
    <s v="Yes"/>
    <x v="0"/>
    <x v="2"/>
    <s v="16-Sep-1979"/>
    <x v="89"/>
    <x v="0"/>
    <s v="tier - 2"/>
    <x v="0"/>
    <x v="89"/>
  </r>
  <r>
    <x v="90"/>
    <s v="  Hope"/>
    <x v="85"/>
    <x v="87"/>
    <s v="No"/>
    <s v="No"/>
    <s v="No"/>
    <n v="1"/>
    <s v="Yes"/>
    <x v="0"/>
    <x v="1"/>
    <s v="04-Aug-1992"/>
    <x v="90"/>
    <x v="0"/>
    <s v="tier - 2"/>
    <x v="0"/>
    <x v="90"/>
  </r>
  <r>
    <x v="91"/>
    <s v="  Elyse M"/>
    <x v="86"/>
    <x v="88"/>
    <s v="No"/>
    <s v="No"/>
    <s v="No"/>
    <n v="0"/>
    <s v="Yes"/>
    <x v="0"/>
    <x v="2"/>
    <s v="02-Jul-1999"/>
    <x v="91"/>
    <x v="0"/>
    <s v="tier - 1"/>
    <x v="2"/>
    <x v="91"/>
  </r>
  <r>
    <x v="92"/>
    <s v="  Nicholas"/>
    <x v="87"/>
    <x v="89"/>
    <s v="No"/>
    <s v="No"/>
    <s v="No"/>
    <n v="2"/>
    <s v="Yes"/>
    <x v="0"/>
    <x v="2"/>
    <s v="10-Jun-1972"/>
    <x v="92"/>
    <x v="0"/>
    <s v="tier - 3"/>
    <x v="3"/>
    <x v="92"/>
  </r>
  <r>
    <x v="93"/>
    <s v="  David"/>
    <x v="88"/>
    <x v="90"/>
    <s v="Yes"/>
    <s v="No"/>
    <s v="No"/>
    <n v="0"/>
    <s v="Yes"/>
    <x v="0"/>
    <x v="2"/>
    <s v="26-Dec-1976"/>
    <x v="93"/>
    <x v="0"/>
    <s v="tier - 3"/>
    <x v="1"/>
    <x v="93"/>
  </r>
  <r>
    <x v="94"/>
    <s v="  Natalie"/>
    <x v="89"/>
    <x v="8"/>
    <s v="Yes"/>
    <s v="No"/>
    <s v="No"/>
    <n v="2"/>
    <s v="Yes"/>
    <x v="0"/>
    <x v="0"/>
    <s v="25-Sep-1970"/>
    <x v="94"/>
    <x v="0"/>
    <s v="tier - 1"/>
    <x v="3"/>
    <x v="94"/>
  </r>
  <r>
    <x v="95"/>
    <s v="  Thomas"/>
    <x v="90"/>
    <x v="91"/>
    <s v="Yes"/>
    <s v="No"/>
    <s v="No"/>
    <n v="1"/>
    <s v="Yes"/>
    <x v="0"/>
    <x v="0"/>
    <s v="10-Jul-1975"/>
    <x v="95"/>
    <x v="0"/>
    <s v="tier - 3"/>
    <x v="1"/>
    <x v="95"/>
  </r>
  <r>
    <x v="96"/>
    <s v="  Pamela J"/>
    <x v="66"/>
    <x v="92"/>
    <s v="Yes"/>
    <s v="No"/>
    <s v="No"/>
    <n v="0"/>
    <s v="Yes"/>
    <x v="0"/>
    <x v="2"/>
    <s v="03-Nov-1985"/>
    <x v="96"/>
    <x v="0"/>
    <s v="tier - 2"/>
    <x v="0"/>
    <x v="96"/>
  </r>
  <r>
    <x v="97"/>
    <s v="  Jessica"/>
    <x v="91"/>
    <x v="93"/>
    <s v="Yes"/>
    <s v="No"/>
    <s v="No"/>
    <n v="2"/>
    <s v="Yes"/>
    <x v="0"/>
    <x v="2"/>
    <s v="12-Aug-1966"/>
    <x v="97"/>
    <x v="0"/>
    <s v="tier - 3"/>
    <x v="3"/>
    <x v="97"/>
  </r>
  <r>
    <x v="98"/>
    <s v="  Ron N"/>
    <x v="92"/>
    <x v="94"/>
    <s v="No"/>
    <s v="No"/>
    <s v="No"/>
    <n v="0"/>
    <s v="Yes"/>
    <x v="0"/>
    <x v="0"/>
    <s v="04-Sep-1962"/>
    <x v="98"/>
    <x v="0"/>
    <s v="tier - 3"/>
    <x v="3"/>
    <x v="98"/>
  </r>
  <r>
    <x v="99"/>
    <s v="  Daniel"/>
    <x v="93"/>
    <x v="95"/>
    <s v="No"/>
    <s v="No"/>
    <s v="No"/>
    <n v="0"/>
    <s v="Yes"/>
    <x v="0"/>
    <x v="2"/>
    <s v="27-Jun-1977"/>
    <x v="99"/>
    <x v="0"/>
    <s v="tier - 3"/>
    <x v="1"/>
    <x v="99"/>
  </r>
  <r>
    <x v="100"/>
    <s v="  Brian"/>
    <x v="94"/>
    <x v="96"/>
    <s v="Yes"/>
    <s v="No"/>
    <s v="No"/>
    <n v="0"/>
    <s v="Yes"/>
    <x v="0"/>
    <x v="0"/>
    <s v="04-Oct-1981"/>
    <x v="100"/>
    <x v="0"/>
    <s v="tier - 3"/>
    <x v="0"/>
    <x v="100"/>
  </r>
  <r>
    <x v="101"/>
    <s v="  Sari"/>
    <x v="95"/>
    <x v="97"/>
    <s v="Yes"/>
    <s v="No"/>
    <s v="No"/>
    <n v="0"/>
    <s v="Yes"/>
    <x v="0"/>
    <x v="0"/>
    <s v="28-Jul-1981"/>
    <x v="101"/>
    <x v="0"/>
    <s v="tier - 2"/>
    <x v="3"/>
    <x v="101"/>
  </r>
  <r>
    <x v="102"/>
    <s v="  Robert M"/>
    <x v="96"/>
    <x v="98"/>
    <s v="No"/>
    <s v="No"/>
    <s v="Yes"/>
    <n v="1"/>
    <s v="Yes"/>
    <x v="0"/>
    <x v="2"/>
    <s v="18-Aug-1979"/>
    <x v="102"/>
    <x v="0"/>
    <s v="tier - 3"/>
    <x v="1"/>
    <x v="102"/>
  </r>
  <r>
    <x v="103"/>
    <s v="  Ricardo"/>
    <x v="97"/>
    <x v="46"/>
    <s v="Yes"/>
    <s v="No"/>
    <s v="No"/>
    <n v="0"/>
    <s v="Yes"/>
    <x v="0"/>
    <x v="2"/>
    <s v="21-Oct-1985"/>
    <x v="103"/>
    <x v="0"/>
    <s v="tier - 2"/>
    <x v="3"/>
    <x v="103"/>
  </r>
  <r>
    <x v="104"/>
    <s v="  Gedion"/>
    <x v="98"/>
    <x v="99"/>
    <s v="Yes"/>
    <s v="No"/>
    <s v="Yes"/>
    <n v="1"/>
    <s v="Yes"/>
    <x v="0"/>
    <x v="1"/>
    <s v="14-Oct-1983"/>
    <x v="104"/>
    <x v="0"/>
    <s v="tier - 2"/>
    <x v="3"/>
    <x v="104"/>
  </r>
  <r>
    <x v="105"/>
    <s v="  Mark"/>
    <x v="99"/>
    <x v="100"/>
    <s v="Yes"/>
    <s v="No"/>
    <s v="No"/>
    <n v="2"/>
    <s v="Yes"/>
    <x v="0"/>
    <x v="1"/>
    <s v="12-Aug-1966"/>
    <x v="105"/>
    <x v="0"/>
    <s v="tier - 3"/>
    <x v="3"/>
    <x v="97"/>
  </r>
  <r>
    <x v="106"/>
    <s v="  Gamini P"/>
    <x v="100"/>
    <x v="101"/>
    <s v="No"/>
    <s v="No"/>
    <s v="No"/>
    <n v="0"/>
    <s v="Yes"/>
    <x v="0"/>
    <x v="0"/>
    <s v="20-Dec-1978"/>
    <x v="106"/>
    <x v="0"/>
    <s v="tier - 3"/>
    <x v="3"/>
    <x v="105"/>
  </r>
  <r>
    <x v="107"/>
    <s v="  Emily J"/>
    <x v="101"/>
    <x v="102"/>
    <s v="No"/>
    <s v="No"/>
    <s v="No"/>
    <n v="0"/>
    <s v="Yes"/>
    <x v="0"/>
    <x v="2"/>
    <s v="25-Dec-1982"/>
    <x v="107"/>
    <x v="0"/>
    <s v="tier - 1"/>
    <x v="1"/>
    <x v="106"/>
  </r>
  <r>
    <x v="108"/>
    <s v="  Amanda"/>
    <x v="50"/>
    <x v="103"/>
    <s v="No"/>
    <s v="No"/>
    <s v="No"/>
    <n v="1"/>
    <s v="Yes"/>
    <x v="0"/>
    <x v="2"/>
    <s v="08-Aug-1987"/>
    <x v="108"/>
    <x v="1"/>
    <s v="tier - 3"/>
    <x v="1"/>
    <x v="107"/>
  </r>
  <r>
    <x v="109"/>
    <s v="  Nicholas"/>
    <x v="102"/>
    <x v="104"/>
    <s v="Yes"/>
    <s v="No"/>
    <s v="No"/>
    <n v="1"/>
    <s v="Yes"/>
    <x v="0"/>
    <x v="0"/>
    <s v="02-Dec-1975"/>
    <x v="109"/>
    <x v="1"/>
    <s v="tier - 2"/>
    <x v="3"/>
    <x v="108"/>
  </r>
  <r>
    <x v="110"/>
    <s v="  Knox"/>
    <x v="103"/>
    <x v="105"/>
    <s v="Yes"/>
    <s v="No"/>
    <s v="No"/>
    <n v="0"/>
    <s v="Yes"/>
    <x v="0"/>
    <x v="1"/>
    <s v="22-Aug-1985"/>
    <x v="110"/>
    <x v="0"/>
    <s v="tier - 2"/>
    <x v="0"/>
    <x v="109"/>
  </r>
  <r>
    <x v="111"/>
    <s v="  Yianna"/>
    <x v="104"/>
    <x v="106"/>
    <s v="Yes"/>
    <s v="No"/>
    <s v="Yes"/>
    <n v="1"/>
    <s v="Yes"/>
    <x v="0"/>
    <x v="1"/>
    <s v="01-Jun-1983"/>
    <x v="111"/>
    <x v="1"/>
    <s v="tier - 2"/>
    <x v="3"/>
    <x v="110"/>
  </r>
  <r>
    <x v="112"/>
    <s v="  Roberta"/>
    <x v="105"/>
    <x v="18"/>
    <s v="Yes"/>
    <s v="No"/>
    <s v="No"/>
    <n v="0"/>
    <s v="Yes"/>
    <x v="0"/>
    <x v="2"/>
    <s v="17-Jul-1985"/>
    <x v="112"/>
    <x v="1"/>
    <s v="tier - 1"/>
    <x v="3"/>
    <x v="111"/>
  </r>
  <r>
    <x v="113"/>
    <s v="  Benjamin P"/>
    <x v="106"/>
    <x v="107"/>
    <s v="No"/>
    <s v="No"/>
    <s v="No"/>
    <n v="1"/>
    <s v="Yes"/>
    <x v="0"/>
    <x v="2"/>
    <s v="24-Jul-1987"/>
    <x v="113"/>
    <x v="0"/>
    <s v="tier - 1"/>
    <x v="7"/>
    <x v="112"/>
  </r>
  <r>
    <x v="114"/>
    <s v="  Craig"/>
    <x v="107"/>
    <x v="108"/>
    <s v="No"/>
    <s v="No"/>
    <s v="No"/>
    <n v="2"/>
    <s v="Yes"/>
    <x v="0"/>
    <x v="0"/>
    <s v="17-Dec-1973"/>
    <x v="114"/>
    <x v="0"/>
    <s v="tier - 2"/>
    <x v="3"/>
    <x v="113"/>
  </r>
  <r>
    <x v="115"/>
    <s v="  Ann"/>
    <x v="88"/>
    <x v="109"/>
    <s v="No"/>
    <s v="No"/>
    <s v="No"/>
    <n v="0"/>
    <s v="Yes"/>
    <x v="0"/>
    <x v="1"/>
    <s v="12-Aug-1977"/>
    <x v="115"/>
    <x v="1"/>
    <s v="tier - 1"/>
    <x v="1"/>
    <x v="114"/>
  </r>
  <r>
    <x v="116"/>
    <s v="  Jamie P"/>
    <x v="108"/>
    <x v="60"/>
    <s v="No"/>
    <s v="No"/>
    <s v="Yes"/>
    <n v="1"/>
    <s v="Yes"/>
    <x v="0"/>
    <x v="1"/>
    <s v="16-Jul-2003"/>
    <x v="116"/>
    <x v="0"/>
    <s v="tier - 1"/>
    <x v="0"/>
    <x v="115"/>
  </r>
  <r>
    <x v="117"/>
    <s v="  John"/>
    <x v="109"/>
    <x v="110"/>
    <s v="No"/>
    <s v="No"/>
    <s v="No"/>
    <n v="0"/>
    <s v="Yes"/>
    <x v="0"/>
    <x v="0"/>
    <s v="29-Sep-1968"/>
    <x v="117"/>
    <x v="1"/>
    <s v="tier - 2"/>
    <x v="3"/>
    <x v="116"/>
  </r>
  <r>
    <x v="118"/>
    <s v="  Charlie"/>
    <x v="110"/>
    <x v="111"/>
    <s v="No"/>
    <s v="No"/>
    <s v="No"/>
    <n v="0"/>
    <s v="Yes"/>
    <x v="0"/>
    <x v="2"/>
    <s v="17-Dec-1977"/>
    <x v="118"/>
    <x v="1"/>
    <s v="tier - 1"/>
    <x v="1"/>
    <x v="117"/>
  </r>
  <r>
    <x v="119"/>
    <s v="  Meb"/>
    <x v="11"/>
    <x v="112"/>
    <s v="Yes"/>
    <s v="No"/>
    <s v="No"/>
    <n v="1"/>
    <s v="Yes"/>
    <x v="0"/>
    <x v="2"/>
    <s v="07-Aug-1995"/>
    <x v="119"/>
    <x v="0"/>
    <s v="tier - 3"/>
    <x v="0"/>
    <x v="118"/>
  </r>
  <r>
    <x v="120"/>
    <s v="  Aaqib L"/>
    <x v="111"/>
    <x v="113"/>
    <s v="Yes"/>
    <s v="No"/>
    <s v="No"/>
    <n v="0"/>
    <s v="Yes"/>
    <x v="0"/>
    <x v="0"/>
    <s v="05-Jul-1981"/>
    <x v="120"/>
    <x v="0"/>
    <s v="tier - 2"/>
    <x v="6"/>
    <x v="119"/>
  </r>
  <r>
    <x v="121"/>
    <s v="  Craig A"/>
    <x v="32"/>
    <x v="114"/>
    <s v="No"/>
    <s v="No"/>
    <s v="No"/>
    <n v="0"/>
    <s v="Yes"/>
    <x v="0"/>
    <x v="0"/>
    <s v="12-Jul-1978"/>
    <x v="121"/>
    <x v="0"/>
    <s v="tier - 2"/>
    <x v="5"/>
    <x v="120"/>
  </r>
  <r>
    <x v="122"/>
    <s v="  Meredith"/>
    <x v="112"/>
    <x v="115"/>
    <s v="Yes"/>
    <s v="No"/>
    <s v="No"/>
    <n v="2"/>
    <s v="Yes"/>
    <x v="0"/>
    <x v="2"/>
    <s v="24-Jun-1966"/>
    <x v="122"/>
    <x v="1"/>
    <s v="tier - 2"/>
    <x v="3"/>
    <x v="121"/>
  </r>
  <r>
    <x v="123"/>
    <s v="  Doug"/>
    <x v="113"/>
    <x v="116"/>
    <s v="No"/>
    <s v="No"/>
    <s v="No"/>
    <n v="0"/>
    <s v="Yes"/>
    <x v="0"/>
    <x v="0"/>
    <s v="05-Aug-1978"/>
    <x v="123"/>
    <x v="1"/>
    <s v="tier - 3"/>
    <x v="3"/>
    <x v="122"/>
  </r>
  <r>
    <x v="124"/>
    <s v="  Elizabeth J"/>
    <x v="114"/>
    <x v="117"/>
    <s v="No"/>
    <s v="No"/>
    <s v="No"/>
    <n v="0"/>
    <s v="Yes"/>
    <x v="0"/>
    <x v="2"/>
    <s v="16-Aug-1982"/>
    <x v="124"/>
    <x v="1"/>
    <s v="tier - 3"/>
    <x v="3"/>
    <x v="123"/>
  </r>
  <r>
    <x v="125"/>
    <s v="  Matthew P"/>
    <x v="115"/>
    <x v="109"/>
    <s v="No"/>
    <s v="No"/>
    <s v="No"/>
    <n v="1"/>
    <s v="Yes"/>
    <x v="0"/>
    <x v="1"/>
    <s v="30-Nov-1992"/>
    <x v="125"/>
    <x v="0"/>
    <s v="tier - 3"/>
    <x v="3"/>
    <x v="124"/>
  </r>
  <r>
    <x v="126"/>
    <s v="  Guillermo Sr"/>
    <x v="116"/>
    <x v="118"/>
    <s v="No"/>
    <s v="No"/>
    <s v="No"/>
    <n v="0"/>
    <s v="Yes"/>
    <x v="0"/>
    <x v="0"/>
    <s v="07-Jul-1962"/>
    <x v="126"/>
    <x v="1"/>
    <s v="tier - 1"/>
    <x v="3"/>
    <x v="125"/>
  </r>
  <r>
    <x v="127"/>
    <s v="  Ryan C"/>
    <x v="101"/>
    <x v="18"/>
    <s v="No"/>
    <s v="No"/>
    <s v="No"/>
    <n v="0"/>
    <s v="Yes"/>
    <x v="0"/>
    <x v="2"/>
    <s v="04-Aug-1982"/>
    <x v="127"/>
    <x v="0"/>
    <s v="tier - 1"/>
    <x v="4"/>
    <x v="126"/>
  </r>
  <r>
    <x v="128"/>
    <s v="  Dane"/>
    <x v="54"/>
    <x v="119"/>
    <s v="Yes"/>
    <s v="No"/>
    <s v="No"/>
    <n v="0"/>
    <s v="Yes"/>
    <x v="0"/>
    <x v="1"/>
    <s v="20-Sep-1985"/>
    <x v="128"/>
    <x v="0"/>
    <s v="tier - 3"/>
    <x v="6"/>
    <x v="127"/>
  </r>
  <r>
    <x v="129"/>
    <s v="  Jonas"/>
    <x v="117"/>
    <x v="8"/>
    <s v="No"/>
    <s v="No"/>
    <s v="No"/>
    <n v="0"/>
    <s v="Yes"/>
    <x v="0"/>
    <x v="0"/>
    <s v="12-Oct-1978"/>
    <x v="129"/>
    <x v="0"/>
    <s v="tier - 1"/>
    <x v="3"/>
    <x v="128"/>
  </r>
  <r>
    <x v="130"/>
    <s v="  George E"/>
    <x v="118"/>
    <x v="1"/>
    <s v="No"/>
    <s v="No"/>
    <s v="No"/>
    <n v="0"/>
    <s v="Yes"/>
    <x v="0"/>
    <x v="1"/>
    <s v="24-Sep-1980"/>
    <x v="130"/>
    <x v="1"/>
    <s v="tier - 3"/>
    <x v="3"/>
    <x v="129"/>
  </r>
  <r>
    <x v="131"/>
    <s v="  Sara S"/>
    <x v="119"/>
    <x v="24"/>
    <s v="Yes"/>
    <s v="No"/>
    <s v="No"/>
    <n v="0"/>
    <s v="Yes"/>
    <x v="0"/>
    <x v="2"/>
    <s v="15-Dec-1976"/>
    <x v="131"/>
    <x v="1"/>
    <s v="tier - 3"/>
    <x v="3"/>
    <x v="130"/>
  </r>
  <r>
    <x v="132"/>
    <s v="  Nick"/>
    <x v="120"/>
    <x v="120"/>
    <s v="No"/>
    <s v="No"/>
    <s v="No"/>
    <n v="1"/>
    <s v="Yes"/>
    <x v="0"/>
    <x v="2"/>
    <s v="16-Jun-1987"/>
    <x v="132"/>
    <x v="1"/>
    <s v="tier - 2"/>
    <x v="3"/>
    <x v="131"/>
  </r>
  <r>
    <x v="133"/>
    <s v="  Timothy"/>
    <x v="121"/>
    <x v="121"/>
    <s v="Yes"/>
    <s v="No"/>
    <s v="No"/>
    <n v="0"/>
    <s v="Yes"/>
    <x v="0"/>
    <x v="0"/>
    <s v="30-Jul-1967"/>
    <x v="133"/>
    <x v="0"/>
    <s v="tier - 2"/>
    <x v="3"/>
    <x v="132"/>
  </r>
  <r>
    <x v="134"/>
    <s v="  Becky L"/>
    <x v="66"/>
    <x v="78"/>
    <s v="Yes"/>
    <s v="No"/>
    <s v="No"/>
    <n v="1"/>
    <s v="Yes"/>
    <x v="0"/>
    <x v="2"/>
    <s v="06-Jun-1964"/>
    <x v="134"/>
    <x v="1"/>
    <s v="tier - 2"/>
    <x v="3"/>
    <x v="82"/>
  </r>
  <r>
    <x v="135"/>
    <s v="  Steph K"/>
    <x v="122"/>
    <x v="69"/>
    <s v="No"/>
    <s v="No"/>
    <s v="Yes"/>
    <n v="1"/>
    <s v="Yes"/>
    <x v="0"/>
    <x v="2"/>
    <s v="03-Dec-1979"/>
    <x v="135"/>
    <x v="1"/>
    <s v="tier - 1"/>
    <x v="3"/>
    <x v="133"/>
  </r>
  <r>
    <x v="136"/>
    <s v="  Kristine B"/>
    <x v="123"/>
    <x v="122"/>
    <s v="No"/>
    <s v="yes"/>
    <s v="No"/>
    <n v="1"/>
    <s v="Yes"/>
    <x v="0"/>
    <x v="2"/>
    <s v="05-Dec-2004"/>
    <x v="136"/>
    <x v="1"/>
    <s v="tier - 2"/>
    <x v="0"/>
    <x v="134"/>
  </r>
  <r>
    <x v="137"/>
    <s v="  Taylor B"/>
    <x v="124"/>
    <x v="123"/>
    <s v="No"/>
    <s v="No"/>
    <s v="No"/>
    <n v="0"/>
    <s v="Yes"/>
    <x v="0"/>
    <x v="1"/>
    <s v="08-Nov-1991"/>
    <x v="137"/>
    <x v="0"/>
    <s v="tier - 2"/>
    <x v="1"/>
    <x v="135"/>
  </r>
  <r>
    <x v="138"/>
    <s v="  William"/>
    <x v="125"/>
    <x v="124"/>
    <s v="Yes"/>
    <s v="No"/>
    <s v="No"/>
    <n v="0"/>
    <s v="Yes"/>
    <x v="0"/>
    <x v="2"/>
    <s v="15-Jun-1976"/>
    <x v="138"/>
    <x v="1"/>
    <s v="tier - 2"/>
    <x v="1"/>
    <x v="136"/>
  </r>
  <r>
    <x v="139"/>
    <s v="  Sage"/>
    <x v="20"/>
    <x v="125"/>
    <s v="No"/>
    <s v="No"/>
    <s v="No"/>
    <n v="0"/>
    <s v="Yes"/>
    <x v="0"/>
    <x v="2"/>
    <s v="02-Nov-1991"/>
    <x v="139"/>
    <x v="1"/>
    <s v="tier - 2"/>
    <x v="3"/>
    <x v="137"/>
  </r>
  <r>
    <x v="140"/>
    <s v="  Cole"/>
    <x v="40"/>
    <x v="126"/>
    <s v="Yes"/>
    <s v="No"/>
    <s v="No"/>
    <n v="1"/>
    <s v="Yes"/>
    <x v="0"/>
    <x v="0"/>
    <s v="20-Jul-1986"/>
    <x v="140"/>
    <x v="0"/>
    <s v="tier - 3"/>
    <x v="0"/>
    <x v="138"/>
  </r>
  <r>
    <x v="141"/>
    <s v="  Jesse"/>
    <x v="126"/>
    <x v="127"/>
    <s v="No"/>
    <s v="No"/>
    <s v="No"/>
    <n v="0"/>
    <s v="Yes"/>
    <x v="0"/>
    <x v="2"/>
    <s v="13-Jul-1990"/>
    <x v="141"/>
    <x v="1"/>
    <s v="tier - 2"/>
    <x v="3"/>
    <x v="139"/>
  </r>
  <r>
    <x v="142"/>
    <s v="  Tammi J"/>
    <x v="106"/>
    <x v="128"/>
    <s v="No"/>
    <s v="No"/>
    <s v="No"/>
    <n v="0"/>
    <s v="Yes"/>
    <x v="0"/>
    <x v="1"/>
    <s v="12-Nov-1999"/>
    <x v="142"/>
    <x v="1"/>
    <s v="tier - 2"/>
    <x v="2"/>
    <x v="140"/>
  </r>
  <r>
    <x v="143"/>
    <s v="  Matthew S"/>
    <x v="127"/>
    <x v="129"/>
    <s v="Yes"/>
    <s v="No"/>
    <s v="No"/>
    <n v="1"/>
    <s v="Yes"/>
    <x v="0"/>
    <x v="0"/>
    <s v="21-Jun-1986"/>
    <x v="143"/>
    <x v="0"/>
    <s v="tier - 2"/>
    <x v="3"/>
    <x v="141"/>
  </r>
  <r>
    <x v="144"/>
    <s v="  Eric"/>
    <x v="128"/>
    <x v="130"/>
    <s v="No"/>
    <s v="No"/>
    <s v="No"/>
    <n v="0"/>
    <s v="Yes"/>
    <x v="0"/>
    <x v="0"/>
    <s v="23-Dec-1971"/>
    <x v="144"/>
    <x v="1"/>
    <s v="tier - 1"/>
    <x v="3"/>
    <x v="142"/>
  </r>
  <r>
    <x v="145"/>
    <s v="  Valeria R"/>
    <x v="129"/>
    <x v="131"/>
    <s v="Yes"/>
    <s v="No"/>
    <s v="No"/>
    <n v="2"/>
    <s v="Yes"/>
    <x v="0"/>
    <x v="0"/>
    <s v="22-Aug-1970"/>
    <x v="145"/>
    <x v="1"/>
    <s v="tier - 3"/>
    <x v="3"/>
    <x v="143"/>
  </r>
  <r>
    <x v="146"/>
    <s v="  Michael P"/>
    <x v="130"/>
    <x v="132"/>
    <s v="No"/>
    <s v="No"/>
    <s v="No"/>
    <n v="0"/>
    <s v="Yes"/>
    <x v="0"/>
    <x v="0"/>
    <s v="17-Sep-2002"/>
    <x v="146"/>
    <x v="0"/>
    <s v="tier - 3"/>
    <x v="3"/>
    <x v="144"/>
  </r>
  <r>
    <x v="147"/>
    <s v="  Rami"/>
    <x v="131"/>
    <x v="133"/>
    <s v="No"/>
    <s v="No"/>
    <s v="No"/>
    <n v="0"/>
    <s v="Yes"/>
    <x v="0"/>
    <x v="2"/>
    <s v="12-Jun-1980"/>
    <x v="147"/>
    <x v="0"/>
    <s v="tier - 3"/>
    <x v="3"/>
    <x v="145"/>
  </r>
  <r>
    <x v="148"/>
    <s v="  Denis"/>
    <x v="94"/>
    <x v="40"/>
    <s v="No"/>
    <s v="No"/>
    <s v="No"/>
    <n v="0"/>
    <s v="Yes"/>
    <x v="0"/>
    <x v="2"/>
    <s v="30-Oct-1989"/>
    <x v="148"/>
    <x v="0"/>
    <s v="tier - 2"/>
    <x v="0"/>
    <x v="146"/>
  </r>
  <r>
    <x v="149"/>
    <s v="  Brian E"/>
    <x v="132"/>
    <x v="134"/>
    <s v="No"/>
    <s v="No"/>
    <s v="No"/>
    <n v="0"/>
    <s v="Yes"/>
    <x v="1"/>
    <x v="2"/>
    <s v="16-Aug-1980"/>
    <x v="149"/>
    <x v="0"/>
    <s v="tier - 2"/>
    <x v="0"/>
    <x v="147"/>
  </r>
  <r>
    <x v="150"/>
    <s v="  Bonnie"/>
    <x v="133"/>
    <x v="135"/>
    <s v="Yes"/>
    <s v="No"/>
    <s v="No"/>
    <n v="1"/>
    <s v="Yes"/>
    <x v="0"/>
    <x v="2"/>
    <s v="16-Jun-1964"/>
    <x v="150"/>
    <x v="1"/>
    <s v="tier - 3"/>
    <x v="3"/>
    <x v="148"/>
  </r>
  <r>
    <x v="151"/>
    <s v="  Michael P"/>
    <x v="134"/>
    <x v="120"/>
    <s v="No"/>
    <s v="No"/>
    <s v="No"/>
    <n v="0"/>
    <s v="Yes"/>
    <x v="0"/>
    <x v="2"/>
    <s v="08-Sep-1989"/>
    <x v="151"/>
    <x v="1"/>
    <s v="tier - 3"/>
    <x v="3"/>
    <x v="149"/>
  </r>
  <r>
    <x v="152"/>
    <s v="  Paul"/>
    <x v="135"/>
    <x v="60"/>
    <s v="No"/>
    <s v="No"/>
    <s v="No"/>
    <n v="2"/>
    <s v="Yes"/>
    <x v="0"/>
    <x v="1"/>
    <s v="19-Nov-1972"/>
    <x v="152"/>
    <x v="1"/>
    <s v="tier - 2"/>
    <x v="3"/>
    <x v="150"/>
  </r>
  <r>
    <x v="153"/>
    <s v="  Michael"/>
    <x v="136"/>
    <x v="136"/>
    <s v="No"/>
    <s v="No"/>
    <s v="No"/>
    <n v="1"/>
    <s v="Yes"/>
    <x v="0"/>
    <x v="1"/>
    <s v="29-Jul-1998"/>
    <x v="153"/>
    <x v="0"/>
    <s v="tier - 3"/>
    <x v="0"/>
    <x v="151"/>
  </r>
  <r>
    <x v="154"/>
    <s v="  Samuel"/>
    <x v="137"/>
    <x v="67"/>
    <s v="No"/>
    <s v="No"/>
    <s v="Yes"/>
    <n v="1"/>
    <s v="Yes"/>
    <x v="1"/>
    <x v="2"/>
    <s v="09-Sep-1979"/>
    <x v="154"/>
    <x v="0"/>
    <s v="tier - 2"/>
    <x v="3"/>
    <x v="152"/>
  </r>
  <r>
    <x v="155"/>
    <s v="  Matthew"/>
    <x v="138"/>
    <x v="70"/>
    <s v="Yes"/>
    <s v="No"/>
    <s v="Yes"/>
    <n v="1"/>
    <s v="Yes"/>
    <x v="0"/>
    <x v="2"/>
    <s v="26-Jul-1983"/>
    <x v="155"/>
    <x v="1"/>
    <s v="tier - 2"/>
    <x v="3"/>
    <x v="153"/>
  </r>
  <r>
    <x v="156"/>
    <s v="  Daniel"/>
    <x v="139"/>
    <x v="137"/>
    <s v="Yes"/>
    <s v="No"/>
    <s v="No"/>
    <n v="1"/>
    <s v="Yes"/>
    <x v="0"/>
    <x v="0"/>
    <s v="15-Aug-1986"/>
    <x v="156"/>
    <x v="0"/>
    <s v="tier - 1"/>
    <x v="0"/>
    <x v="154"/>
  </r>
  <r>
    <x v="157"/>
    <s v="  Syndy"/>
    <x v="140"/>
    <x v="138"/>
    <s v="Yes"/>
    <s v="No"/>
    <s v="No"/>
    <n v="0"/>
    <s v="Yes"/>
    <x v="0"/>
    <x v="2"/>
    <s v="18-Sep-1976"/>
    <x v="157"/>
    <x v="1"/>
    <s v="tier - 2"/>
    <x v="3"/>
    <x v="155"/>
  </r>
  <r>
    <x v="158"/>
    <s v="  Aleksandra"/>
    <x v="141"/>
    <x v="89"/>
    <s v="Yes"/>
    <s v="No"/>
    <s v="No"/>
    <n v="1"/>
    <s v="Yes"/>
    <x v="0"/>
    <x v="2"/>
    <s v="10-Oct-1988"/>
    <x v="158"/>
    <x v="1"/>
    <s v="tier - 3"/>
    <x v="8"/>
    <x v="156"/>
  </r>
  <r>
    <x v="159"/>
    <s v="  Steeve T Sr"/>
    <x v="142"/>
    <x v="116"/>
    <s v="Yes"/>
    <s v="No"/>
    <s v="No"/>
    <n v="2"/>
    <s v="Yes"/>
    <x v="0"/>
    <x v="0"/>
    <s v="28-Oct-1970"/>
    <x v="159"/>
    <x v="1"/>
    <s v="tier - 3"/>
    <x v="3"/>
    <x v="157"/>
  </r>
  <r>
    <x v="160"/>
    <s v="  Richard"/>
    <x v="143"/>
    <x v="139"/>
    <s v="No"/>
    <s v="No"/>
    <s v="No"/>
    <n v="0"/>
    <s v="Yes"/>
    <x v="0"/>
    <x v="2"/>
    <s v="20-Jun-1982"/>
    <x v="160"/>
    <x v="1"/>
    <s v="tier - 2"/>
    <x v="1"/>
    <x v="158"/>
  </r>
  <r>
    <x v="161"/>
    <s v="  Aaron T"/>
    <x v="44"/>
    <x v="140"/>
    <s v="No"/>
    <s v="No"/>
    <s v="No"/>
    <n v="0"/>
    <s v="Yes"/>
    <x v="0"/>
    <x v="2"/>
    <s v="16-Nov-1990"/>
    <x v="161"/>
    <x v="0"/>
    <s v="tier - 2"/>
    <x v="9"/>
    <x v="159"/>
  </r>
  <r>
    <x v="162"/>
    <s v="  Akira"/>
    <x v="103"/>
    <x v="141"/>
    <s v="No"/>
    <s v="yes"/>
    <s v="No"/>
    <n v="1"/>
    <s v="Yes"/>
    <x v="0"/>
    <x v="2"/>
    <s v="12-Oct-2000"/>
    <x v="162"/>
    <x v="0"/>
    <s v="tier - 1"/>
    <x v="0"/>
    <x v="160"/>
  </r>
  <r>
    <x v="163"/>
    <s v="  Ben"/>
    <x v="144"/>
    <x v="142"/>
    <s v="No"/>
    <s v="No"/>
    <s v="No"/>
    <n v="0"/>
    <s v="Yes"/>
    <x v="0"/>
    <x v="0"/>
    <s v="27-Sep-2002"/>
    <x v="163"/>
    <x v="0"/>
    <s v="tier - 2"/>
    <x v="1"/>
    <x v="161"/>
  </r>
  <r>
    <x v="164"/>
    <s v="  Jana"/>
    <x v="145"/>
    <x v="143"/>
    <s v="No"/>
    <s v="No"/>
    <s v="Yes"/>
    <n v="1"/>
    <s v="Yes"/>
    <x v="0"/>
    <x v="2"/>
    <s v="03-Aug-1979"/>
    <x v="164"/>
    <x v="1"/>
    <s v="tier - 1"/>
    <x v="3"/>
    <x v="162"/>
  </r>
  <r>
    <x v="165"/>
    <s v="  Jay T"/>
    <x v="146"/>
    <x v="144"/>
    <s v="Yes"/>
    <s v="No"/>
    <s v="Yes"/>
    <n v="1"/>
    <s v="Yes"/>
    <x v="0"/>
    <x v="2"/>
    <s v="30-Oct-1969"/>
    <x v="165"/>
    <x v="0"/>
    <s v="tier - 3"/>
    <x v="3"/>
    <x v="163"/>
  </r>
  <r>
    <x v="166"/>
    <s v="  Marie-Helene"/>
    <x v="147"/>
    <x v="96"/>
    <s v="Yes"/>
    <s v="No"/>
    <s v="No"/>
    <n v="1"/>
    <s v="Yes"/>
    <x v="0"/>
    <x v="0"/>
    <s v="09-Nov-1975"/>
    <x v="166"/>
    <x v="1"/>
    <s v="tier - 3"/>
    <x v="3"/>
    <x v="164"/>
  </r>
  <r>
    <x v="167"/>
    <s v="  Bret R"/>
    <x v="111"/>
    <x v="145"/>
    <s v="Yes"/>
    <s v="No"/>
    <s v="No"/>
    <n v="0"/>
    <s v="Yes"/>
    <x v="0"/>
    <x v="2"/>
    <s v="17-Nov-1985"/>
    <x v="167"/>
    <x v="1"/>
    <s v="tier - 1"/>
    <x v="2"/>
    <x v="165"/>
  </r>
  <r>
    <x v="168"/>
    <s v="  Gardner L"/>
    <x v="148"/>
    <x v="146"/>
    <s v="No"/>
    <s v="No"/>
    <s v="No"/>
    <n v="0"/>
    <s v="Yes"/>
    <x v="0"/>
    <x v="2"/>
    <s v="17-Oct-1990"/>
    <x v="168"/>
    <x v="1"/>
    <s v="tier - 2"/>
    <x v="3"/>
    <x v="166"/>
  </r>
  <r>
    <x v="169"/>
    <s v="  Bobby"/>
    <x v="149"/>
    <x v="147"/>
    <s v="Yes"/>
    <s v="yes"/>
    <s v="No"/>
    <n v="2"/>
    <s v="Yes"/>
    <x v="0"/>
    <x v="1"/>
    <s v="05-Sep-2000"/>
    <x v="169"/>
    <x v="0"/>
    <s v="tier - 3"/>
    <x v="10"/>
    <x v="167"/>
  </r>
  <r>
    <x v="170"/>
    <s v="  Natalie"/>
    <x v="61"/>
    <x v="148"/>
    <s v="Yes"/>
    <s v="No"/>
    <s v="No"/>
    <n v="1"/>
    <s v="Yes"/>
    <x v="0"/>
    <x v="1"/>
    <s v="30-Oct-1995"/>
    <x v="170"/>
    <x v="1"/>
    <s v="tier - 2"/>
    <x v="0"/>
    <x v="168"/>
  </r>
  <r>
    <x v="171"/>
    <s v="  Lina"/>
    <x v="150"/>
    <x v="66"/>
    <s v="No"/>
    <s v="No"/>
    <s v="No"/>
    <n v="0"/>
    <s v="Yes"/>
    <x v="0"/>
    <x v="2"/>
    <s v="10-Jun-1989"/>
    <x v="171"/>
    <x v="1"/>
    <s v="tier - 3"/>
    <x v="3"/>
    <x v="169"/>
  </r>
  <r>
    <x v="172"/>
    <s v="  Zebulon"/>
    <x v="151"/>
    <x v="149"/>
    <s v="Yes"/>
    <s v="No"/>
    <s v="No"/>
    <n v="1"/>
    <s v="Yes"/>
    <x v="0"/>
    <x v="1"/>
    <s v="17-Dec-1988"/>
    <x v="172"/>
    <x v="1"/>
    <s v="tier - 1"/>
    <x v="3"/>
    <x v="170"/>
  </r>
  <r>
    <x v="173"/>
    <s v="  Amanda"/>
    <x v="152"/>
    <x v="150"/>
    <s v="No"/>
    <s v="No"/>
    <s v="No"/>
    <n v="0"/>
    <s v="Yes"/>
    <x v="0"/>
    <x v="2"/>
    <s v="01-Nov-1991"/>
    <x v="173"/>
    <x v="1"/>
    <s v="tier - 2"/>
    <x v="3"/>
    <x v="171"/>
  </r>
  <r>
    <x v="174"/>
    <s v="  Greg"/>
    <x v="153"/>
    <x v="151"/>
    <s v="No"/>
    <s v="No"/>
    <s v="No"/>
    <n v="1"/>
    <s v="Yes"/>
    <x v="0"/>
    <x v="2"/>
    <s v="13-Sep-1992"/>
    <x v="174"/>
    <x v="1"/>
    <s v="tier - 3"/>
    <x v="3"/>
    <x v="172"/>
  </r>
  <r>
    <x v="175"/>
    <s v="  John"/>
    <x v="4"/>
    <x v="152"/>
    <s v="No"/>
    <s v="No"/>
    <s v="No"/>
    <n v="1"/>
    <s v="Yes"/>
    <x v="0"/>
    <x v="2"/>
    <s v="25-Aug-1992"/>
    <x v="175"/>
    <x v="0"/>
    <s v="tier - 1"/>
    <x v="0"/>
    <x v="173"/>
  </r>
  <r>
    <x v="176"/>
    <s v="  Kelsey A"/>
    <x v="154"/>
    <x v="149"/>
    <s v="No"/>
    <s v="No"/>
    <s v="No"/>
    <n v="0"/>
    <s v="Yes"/>
    <x v="0"/>
    <x v="1"/>
    <s v="13-Aug-1977"/>
    <x v="176"/>
    <x v="1"/>
    <s v="tier - 1"/>
    <x v="3"/>
    <x v="174"/>
  </r>
  <r>
    <x v="177"/>
    <s v="  Bronwen L"/>
    <x v="155"/>
    <x v="153"/>
    <s v="No"/>
    <s v="No"/>
    <s v="No"/>
    <n v="0"/>
    <s v="Yes"/>
    <x v="0"/>
    <x v="0"/>
    <s v="22-Oct-1968"/>
    <x v="177"/>
    <x v="1"/>
    <s v="tier - 1"/>
    <x v="3"/>
    <x v="175"/>
  </r>
  <r>
    <x v="178"/>
    <s v="  Manuela"/>
    <x v="156"/>
    <x v="34"/>
    <s v="No"/>
    <s v="No"/>
    <s v="No"/>
    <n v="0"/>
    <s v="Yes"/>
    <x v="0"/>
    <x v="1"/>
    <s v="10-Jun-1991"/>
    <x v="178"/>
    <x v="1"/>
    <s v="tier - 2"/>
    <x v="3"/>
    <x v="176"/>
  </r>
  <r>
    <x v="179"/>
    <s v="  Jennifer L"/>
    <x v="105"/>
    <x v="154"/>
    <s v="Yes"/>
    <s v="No"/>
    <s v="Yes"/>
    <n v="1"/>
    <s v="No"/>
    <x v="0"/>
    <x v="0"/>
    <s v="24-Jul-1963"/>
    <x v="179"/>
    <x v="1"/>
    <s v="tier - 2"/>
    <x v="3"/>
    <x v="177"/>
  </r>
  <r>
    <x v="180"/>
    <s v="  Abby W"/>
    <x v="157"/>
    <x v="144"/>
    <s v="No"/>
    <s v="No"/>
    <s v="Yes"/>
    <n v="1"/>
    <s v="Yes"/>
    <x v="0"/>
    <x v="2"/>
    <s v="21-Jun-2003"/>
    <x v="180"/>
    <x v="1"/>
    <s v="tier - 1"/>
    <x v="1"/>
    <x v="178"/>
  </r>
  <r>
    <x v="181"/>
    <s v="  Tyler"/>
    <x v="158"/>
    <x v="155"/>
    <s v="No"/>
    <s v="No"/>
    <s v="No"/>
    <n v="2"/>
    <s v="Yes"/>
    <x v="0"/>
    <x v="1"/>
    <s v="05-Dec-1972"/>
    <x v="181"/>
    <x v="0"/>
    <s v="tier - 3"/>
    <x v="3"/>
    <x v="179"/>
  </r>
  <r>
    <x v="182"/>
    <s v="  Jeffrey"/>
    <x v="98"/>
    <x v="34"/>
    <s v="No"/>
    <s v="No"/>
    <s v="No"/>
    <n v="1"/>
    <s v="Yes"/>
    <x v="0"/>
    <x v="1"/>
    <s v="04-Jul-1992"/>
    <x v="182"/>
    <x v="1"/>
    <s v="tier - 3"/>
    <x v="3"/>
    <x v="180"/>
  </r>
  <r>
    <x v="183"/>
    <s v="  Matthew F"/>
    <x v="159"/>
    <x v="156"/>
    <s v="No"/>
    <s v="No"/>
    <s v="No"/>
    <n v="0"/>
    <s v="Yes"/>
    <x v="0"/>
    <x v="0"/>
    <s v="28-Dec-1965"/>
    <x v="183"/>
    <x v="1"/>
    <s v="tier - 1"/>
    <x v="3"/>
    <x v="181"/>
  </r>
  <r>
    <x v="184"/>
    <s v="  Ryan J"/>
    <x v="160"/>
    <x v="157"/>
    <s v="Yes"/>
    <s v="No"/>
    <s v="No"/>
    <n v="2"/>
    <s v="Yes"/>
    <x v="0"/>
    <x v="0"/>
    <s v="14-Jul-1970"/>
    <x v="184"/>
    <x v="0"/>
    <s v="tier - 1"/>
    <x v="3"/>
    <x v="182"/>
  </r>
  <r>
    <x v="185"/>
    <s v="  Amy"/>
    <x v="161"/>
    <x v="158"/>
    <s v="Yes"/>
    <s v="No"/>
    <s v="No"/>
    <n v="2"/>
    <s v="No"/>
    <x v="0"/>
    <x v="0"/>
    <s v="29-Jul-1961"/>
    <x v="185"/>
    <x v="1"/>
    <s v="tier - 2"/>
    <x v="0"/>
    <x v="183"/>
  </r>
  <r>
    <x v="186"/>
    <s v="  Andrew P"/>
    <x v="162"/>
    <x v="159"/>
    <s v="No"/>
    <s v="No"/>
    <s v="No"/>
    <n v="1"/>
    <s v="Yes"/>
    <x v="0"/>
    <x v="2"/>
    <s v="09-Oct-1992"/>
    <x v="186"/>
    <x v="0"/>
    <s v="tier - 2"/>
    <x v="3"/>
    <x v="184"/>
  </r>
  <r>
    <x v="187"/>
    <s v="  George M"/>
    <x v="163"/>
    <x v="73"/>
    <s v="No"/>
    <s v="No"/>
    <s v="No"/>
    <n v="2"/>
    <s v="Yes"/>
    <x v="0"/>
    <x v="0"/>
    <s v="09-Aug-1973"/>
    <x v="187"/>
    <x v="1"/>
    <s v="tier - 3"/>
    <x v="3"/>
    <x v="185"/>
  </r>
  <r>
    <x v="188"/>
    <s v="  Sarah"/>
    <x v="164"/>
    <x v="160"/>
    <s v="No"/>
    <s v="No"/>
    <s v="No"/>
    <n v="0"/>
    <s v="Yes"/>
    <x v="1"/>
    <x v="0"/>
    <s v="19-Nov-1962"/>
    <x v="188"/>
    <x v="1"/>
    <s v="tier - 2"/>
    <x v="3"/>
    <x v="186"/>
  </r>
  <r>
    <x v="189"/>
    <s v="  Lara"/>
    <x v="165"/>
    <x v="161"/>
    <s v="No"/>
    <s v="No"/>
    <s v="Yes"/>
    <n v="1"/>
    <s v="Yes"/>
    <x v="0"/>
    <x v="2"/>
    <s v="09-Dec-2003"/>
    <x v="189"/>
    <x v="1"/>
    <s v="tier - 3"/>
    <x v="3"/>
    <x v="187"/>
  </r>
  <r>
    <x v="190"/>
    <s v="  Sebastien"/>
    <x v="166"/>
    <x v="162"/>
    <s v="Yes"/>
    <s v="No"/>
    <s v="No"/>
    <n v="1"/>
    <s v="Yes"/>
    <x v="0"/>
    <x v="0"/>
    <s v="05-Jun-1975"/>
    <x v="190"/>
    <x v="0"/>
    <s v="tier - 2"/>
    <x v="3"/>
    <x v="188"/>
  </r>
  <r>
    <x v="191"/>
    <s v="  Padraig"/>
    <x v="167"/>
    <x v="163"/>
    <s v="Yes"/>
    <s v="No"/>
    <s v="No"/>
    <n v="0"/>
    <s v="Yes"/>
    <x v="0"/>
    <x v="0"/>
    <s v="18-Oct-1967"/>
    <x v="191"/>
    <x v="0"/>
    <s v="tier - 3"/>
    <x v="3"/>
    <x v="189"/>
  </r>
  <r>
    <x v="192"/>
    <s v="  Heather"/>
    <x v="59"/>
    <x v="164"/>
    <s v="No"/>
    <s v="No"/>
    <s v="No"/>
    <n v="1"/>
    <s v="Yes"/>
    <x v="0"/>
    <x v="2"/>
    <s v="16-Jun-1992"/>
    <x v="192"/>
    <x v="1"/>
    <s v="tier - 2"/>
    <x v="3"/>
    <x v="190"/>
  </r>
  <r>
    <x v="193"/>
    <s v="  Jorge"/>
    <x v="168"/>
    <x v="165"/>
    <s v="No"/>
    <s v="yes"/>
    <s v="No"/>
    <n v="1"/>
    <s v="Yes"/>
    <x v="0"/>
    <x v="2"/>
    <s v="25-Dec-2004"/>
    <x v="193"/>
    <x v="0"/>
    <s v="tier - 2"/>
    <x v="0"/>
    <x v="191"/>
  </r>
  <r>
    <x v="194"/>
    <s v="  Jack R"/>
    <x v="18"/>
    <x v="85"/>
    <s v="No"/>
    <s v="No"/>
    <s v="Yes"/>
    <n v="1"/>
    <s v="Yes"/>
    <x v="0"/>
    <x v="1"/>
    <s v="05-Sep-2003"/>
    <x v="194"/>
    <x v="0"/>
    <s v="tier - 1"/>
    <x v="1"/>
    <x v="192"/>
  </r>
  <r>
    <x v="195"/>
    <s v="  Felix"/>
    <x v="169"/>
    <x v="166"/>
    <s v="No"/>
    <s v="No"/>
    <s v="Yes"/>
    <n v="1"/>
    <s v="Yes"/>
    <x v="0"/>
    <x v="2"/>
    <s v="28-Dec-1993"/>
    <x v="195"/>
    <x v="0"/>
    <s v="tier - 3"/>
    <x v="3"/>
    <x v="193"/>
  </r>
  <r>
    <x v="196"/>
    <s v="  Christopher C"/>
    <x v="170"/>
    <x v="167"/>
    <s v="No"/>
    <s v="No"/>
    <s v="No"/>
    <n v="0"/>
    <s v="Yes"/>
    <x v="0"/>
    <x v="2"/>
    <s v="01-Oct-1999"/>
    <x v="196"/>
    <x v="0"/>
    <s v="tier - 3"/>
    <x v="4"/>
    <x v="194"/>
  </r>
  <r>
    <x v="197"/>
    <s v="  Jesse"/>
    <x v="171"/>
    <x v="168"/>
    <s v="No"/>
    <s v="No"/>
    <s v="No"/>
    <n v="0"/>
    <s v="Yes"/>
    <x v="0"/>
    <x v="0"/>
    <s v="06-Dec-1974"/>
    <x v="197"/>
    <x v="1"/>
    <s v="tier - 3"/>
    <x v="1"/>
    <x v="195"/>
  </r>
  <r>
    <x v="198"/>
    <s v="  Jill"/>
    <x v="172"/>
    <x v="169"/>
    <s v="No"/>
    <s v="yes"/>
    <s v="No"/>
    <n v="1"/>
    <s v="Yes"/>
    <x v="0"/>
    <x v="1"/>
    <s v="30-Aug-2004"/>
    <x v="198"/>
    <x v="1"/>
    <s v="tier - 2"/>
    <x v="0"/>
    <x v="196"/>
  </r>
  <r>
    <x v="199"/>
    <s v="  William"/>
    <x v="161"/>
    <x v="170"/>
    <s v="Yes"/>
    <s v="No"/>
    <s v="Yes"/>
    <n v="1"/>
    <s v="Yes"/>
    <x v="0"/>
    <x v="2"/>
    <s v="12-Jun-1997"/>
    <x v="199"/>
    <x v="0"/>
    <s v="tier - 3"/>
    <x v="0"/>
    <x v="197"/>
  </r>
  <r>
    <x v="200"/>
    <s v="  Alejandro"/>
    <x v="173"/>
    <x v="171"/>
    <s v="No"/>
    <s v="No"/>
    <s v="Yes"/>
    <n v="1"/>
    <s v="Yes"/>
    <x v="0"/>
    <x v="2"/>
    <s v="04-Nov-1979"/>
    <x v="200"/>
    <x v="1"/>
    <s v="tier - 2"/>
    <x v="3"/>
    <x v="198"/>
  </r>
  <r>
    <x v="201"/>
    <s v="  Ian E"/>
    <x v="174"/>
    <x v="106"/>
    <s v="Yes"/>
    <s v="No"/>
    <s v="No"/>
    <n v="0"/>
    <s v="Yes"/>
    <x v="0"/>
    <x v="1"/>
    <s v="20-Aug-1996"/>
    <x v="201"/>
    <x v="0"/>
    <s v="tier - 1"/>
    <x v="3"/>
    <x v="199"/>
  </r>
  <r>
    <x v="202"/>
    <s v="  Hector Sr"/>
    <x v="175"/>
    <x v="172"/>
    <s v="Yes"/>
    <s v="No"/>
    <s v="Yes"/>
    <n v="1"/>
    <s v="Yes"/>
    <x v="1"/>
    <x v="0"/>
    <s v="22-Jul-1963"/>
    <x v="202"/>
    <x v="1"/>
    <s v="tier - 1"/>
    <x v="3"/>
    <x v="200"/>
  </r>
  <r>
    <x v="203"/>
    <s v="  Rebecca"/>
    <x v="176"/>
    <x v="173"/>
    <s v="No"/>
    <s v="No"/>
    <s v="No"/>
    <n v="0"/>
    <s v="Yes"/>
    <x v="0"/>
    <x v="2"/>
    <s v="04-Sep-1999"/>
    <x v="203"/>
    <x v="1"/>
    <s v="tier - 3"/>
    <x v="0"/>
    <x v="201"/>
  </r>
  <r>
    <x v="204"/>
    <s v="  Matt"/>
    <x v="177"/>
    <x v="129"/>
    <s v="Yes"/>
    <s v="No"/>
    <s v="No"/>
    <n v="0"/>
    <s v="Yes"/>
    <x v="0"/>
    <x v="0"/>
    <s v="22-Nov-1981"/>
    <x v="204"/>
    <x v="0"/>
    <s v="tier - 3"/>
    <x v="3"/>
    <x v="202"/>
  </r>
  <r>
    <x v="205"/>
    <s v="  Elizabeth H"/>
    <x v="178"/>
    <x v="150"/>
    <s v="No"/>
    <s v="No"/>
    <s v="No"/>
    <n v="1"/>
    <s v="Yes"/>
    <x v="0"/>
    <x v="2"/>
    <s v="18-Jun-1992"/>
    <x v="205"/>
    <x v="1"/>
    <s v="tier - 1"/>
    <x v="3"/>
    <x v="203"/>
  </r>
  <r>
    <x v="206"/>
    <s v="  Grace"/>
    <x v="179"/>
    <x v="174"/>
    <s v="Yes"/>
    <s v="No"/>
    <s v="No"/>
    <n v="0"/>
    <s v="Yes"/>
    <x v="0"/>
    <x v="2"/>
    <s v="04-Oct-1976"/>
    <x v="206"/>
    <x v="1"/>
    <s v="tier - 2"/>
    <x v="3"/>
    <x v="204"/>
  </r>
  <r>
    <x v="207"/>
    <s v="  Jaime"/>
    <x v="180"/>
    <x v="118"/>
    <s v="No"/>
    <s v="No"/>
    <s v="No"/>
    <n v="0"/>
    <s v="Yes"/>
    <x v="0"/>
    <x v="0"/>
    <s v="15-Jul-1974"/>
    <x v="207"/>
    <x v="1"/>
    <s v="tier - 3"/>
    <x v="1"/>
    <x v="205"/>
  </r>
  <r>
    <x v="208"/>
    <s v="  Calesse"/>
    <x v="172"/>
    <x v="175"/>
    <s v="No"/>
    <s v="No"/>
    <s v="No"/>
    <n v="0"/>
    <s v="Yes"/>
    <x v="0"/>
    <x v="0"/>
    <s v="19-Dec-1978"/>
    <x v="208"/>
    <x v="1"/>
    <s v="tier - 1"/>
    <x v="3"/>
    <x v="206"/>
  </r>
  <r>
    <x v="209"/>
    <s v="  Kate L"/>
    <x v="181"/>
    <x v="176"/>
    <s v="No"/>
    <s v="yes"/>
    <s v="No"/>
    <n v="1"/>
    <s v="Yes"/>
    <x v="0"/>
    <x v="2"/>
    <s v="17-Dec-2000"/>
    <x v="209"/>
    <x v="1"/>
    <s v="tier - 3"/>
    <x v="0"/>
    <x v="207"/>
  </r>
  <r>
    <x v="210"/>
    <s v="  Sergey"/>
    <x v="182"/>
    <x v="93"/>
    <s v="Yes"/>
    <s v="yes"/>
    <s v="No"/>
    <n v="2"/>
    <s v="Yes"/>
    <x v="0"/>
    <x v="2"/>
    <s v="19-Nov-2000"/>
    <x v="210"/>
    <x v="1"/>
    <s v="tier - 3"/>
    <x v="3"/>
    <x v="208"/>
  </r>
  <r>
    <x v="211"/>
    <s v="  Timothy V"/>
    <x v="124"/>
    <x v="177"/>
    <s v="No"/>
    <s v="No"/>
    <s v="No"/>
    <n v="0"/>
    <s v="Yes"/>
    <x v="0"/>
    <x v="0"/>
    <s v="10-Aug-1971"/>
    <x v="211"/>
    <x v="0"/>
    <s v="tier - 3"/>
    <x v="3"/>
    <x v="209"/>
  </r>
  <r>
    <x v="212"/>
    <s v="  Andrew S"/>
    <x v="183"/>
    <x v="178"/>
    <s v="Yes"/>
    <s v="No"/>
    <s v="No"/>
    <n v="1"/>
    <s v="Yes"/>
    <x v="1"/>
    <x v="1"/>
    <s v="29-Aug-1964"/>
    <x v="212"/>
    <x v="1"/>
    <s v="tier - 1"/>
    <x v="3"/>
    <x v="210"/>
  </r>
  <r>
    <x v="213"/>
    <s v="  Matthew D"/>
    <x v="184"/>
    <x v="179"/>
    <s v="No"/>
    <s v="No"/>
    <s v="No"/>
    <n v="2"/>
    <s v="Yes"/>
    <x v="0"/>
    <x v="0"/>
    <s v="27-Oct-1973"/>
    <x v="213"/>
    <x v="0"/>
    <s v="tier - 1"/>
    <x v="3"/>
    <x v="211"/>
  </r>
  <r>
    <x v="214"/>
    <s v="  Jessica"/>
    <x v="185"/>
    <x v="180"/>
    <s v="No"/>
    <s v="No"/>
    <s v="No"/>
    <n v="1"/>
    <s v="Yes"/>
    <x v="0"/>
    <x v="2"/>
    <s v="13-Sep-1992"/>
    <x v="214"/>
    <x v="1"/>
    <s v="tier - 3"/>
    <x v="3"/>
    <x v="172"/>
  </r>
  <r>
    <x v="215"/>
    <s v="  Lawrence"/>
    <x v="186"/>
    <x v="181"/>
    <s v="No"/>
    <s v="No"/>
    <s v="No"/>
    <n v="2"/>
    <s v="Yes"/>
    <x v="0"/>
    <x v="0"/>
    <s v="16-Dec-1973"/>
    <x v="215"/>
    <x v="1"/>
    <s v="tier - 2"/>
    <x v="3"/>
    <x v="212"/>
  </r>
  <r>
    <x v="216"/>
    <s v="  Alex"/>
    <x v="65"/>
    <x v="182"/>
    <s v="Yes"/>
    <s v="No"/>
    <s v="No"/>
    <n v="1"/>
    <s v="Yes"/>
    <x v="0"/>
    <x v="2"/>
    <s v="20-Nov-1988"/>
    <x v="216"/>
    <x v="0"/>
    <s v="tier - 2"/>
    <x v="3"/>
    <x v="213"/>
  </r>
  <r>
    <x v="217"/>
    <s v="  Kevin"/>
    <x v="187"/>
    <x v="183"/>
    <s v="No"/>
    <s v="No"/>
    <s v="No"/>
    <n v="0"/>
    <s v="Yes"/>
    <x v="0"/>
    <x v="0"/>
    <s v="22-Sep-1971"/>
    <x v="217"/>
    <x v="1"/>
    <s v="tier - 3"/>
    <x v="3"/>
    <x v="214"/>
  </r>
  <r>
    <x v="218"/>
    <s v="  Gavin M"/>
    <x v="188"/>
    <x v="3"/>
    <s v="Yes"/>
    <s v="No"/>
    <s v="No"/>
    <n v="1"/>
    <s v="Yes"/>
    <x v="0"/>
    <x v="1"/>
    <s v="19-Sep-1988"/>
    <x v="218"/>
    <x v="1"/>
    <s v="tier - 1"/>
    <x v="3"/>
    <x v="215"/>
  </r>
  <r>
    <x v="219"/>
    <s v="  Rick E"/>
    <x v="189"/>
    <x v="184"/>
    <s v="Yes"/>
    <s v="No"/>
    <s v="Yes"/>
    <n v="1"/>
    <s v="Yes"/>
    <x v="0"/>
    <x v="1"/>
    <s v="09-Jul-1997"/>
    <x v="219"/>
    <x v="0"/>
    <s v="tier - 2"/>
    <x v="3"/>
    <x v="216"/>
  </r>
  <r>
    <x v="220"/>
    <s v="  Andrea H"/>
    <x v="190"/>
    <x v="185"/>
    <s v="Yes"/>
    <s v="No"/>
    <s v="No"/>
    <n v="0"/>
    <s v="No"/>
    <x v="1"/>
    <x v="0"/>
    <s v="30-Dec-1967"/>
    <x v="220"/>
    <x v="1"/>
    <s v="tier - 2"/>
    <x v="3"/>
    <x v="217"/>
  </r>
  <r>
    <x v="221"/>
    <s v="  Anthony S"/>
    <x v="191"/>
    <x v="89"/>
    <s v="No"/>
    <s v="No"/>
    <s v="No"/>
    <n v="1"/>
    <s v="Yes"/>
    <x v="1"/>
    <x v="2"/>
    <s v="22-Dec-1998"/>
    <x v="221"/>
    <x v="0"/>
    <s v="tier - 1"/>
    <x v="4"/>
    <x v="218"/>
  </r>
  <r>
    <x v="222"/>
    <s v="  Erik"/>
    <x v="192"/>
    <x v="186"/>
    <s v="No"/>
    <s v="No"/>
    <s v="No"/>
    <n v="0"/>
    <s v="Yes"/>
    <x v="2"/>
    <x v="1"/>
    <s v="29-Jun-1977"/>
    <x v="222"/>
    <x v="0"/>
    <s v="tier - 1"/>
    <x v="6"/>
    <x v="219"/>
  </r>
  <r>
    <x v="223"/>
    <s v="  Kiley D"/>
    <x v="193"/>
    <x v="187"/>
    <s v="Yes"/>
    <s v="No"/>
    <s v="No"/>
    <n v="1"/>
    <s v="Yes"/>
    <x v="0"/>
    <x v="0"/>
    <s v="29-Aug-1975"/>
    <x v="223"/>
    <x v="1"/>
    <s v="tier - 1"/>
    <x v="3"/>
    <x v="220"/>
  </r>
  <r>
    <x v="224"/>
    <s v="  Jennifer"/>
    <x v="194"/>
    <x v="188"/>
    <s v="No"/>
    <s v="No"/>
    <s v="No"/>
    <n v="0"/>
    <s v="Yes"/>
    <x v="0"/>
    <x v="2"/>
    <s v="05-Jul-1982"/>
    <x v="224"/>
    <x v="1"/>
    <s v="tier - 3"/>
    <x v="3"/>
    <x v="221"/>
  </r>
  <r>
    <x v="225"/>
    <s v="  Chris"/>
    <x v="195"/>
    <x v="189"/>
    <s v="Yes"/>
    <s v="No"/>
    <s v="Yes"/>
    <n v="1"/>
    <s v="Yes"/>
    <x v="0"/>
    <x v="2"/>
    <s v="22-Aug-1997"/>
    <x v="225"/>
    <x v="1"/>
    <s v="tier - 2"/>
    <x v="3"/>
    <x v="222"/>
  </r>
  <r>
    <x v="226"/>
    <s v="  Marian M"/>
    <x v="196"/>
    <x v="150"/>
    <s v="No"/>
    <s v="No"/>
    <s v="No"/>
    <n v="1"/>
    <s v="Yes"/>
    <x v="0"/>
    <x v="2"/>
    <s v="22-Aug-1998"/>
    <x v="226"/>
    <x v="1"/>
    <s v="tier - 1"/>
    <x v="3"/>
    <x v="223"/>
  </r>
  <r>
    <x v="227"/>
    <s v="  Jeremy"/>
    <x v="197"/>
    <x v="190"/>
    <s v="Yes"/>
    <s v="No"/>
    <s v="No"/>
    <n v="0"/>
    <s v="Yes"/>
    <x v="1"/>
    <x v="0"/>
    <s v="07-Oct-1967"/>
    <x v="227"/>
    <x v="1"/>
    <s v="tier - 2"/>
    <x v="3"/>
    <x v="224"/>
  </r>
  <r>
    <x v="228"/>
    <s v="  Allison H"/>
    <x v="198"/>
    <x v="191"/>
    <s v="Yes"/>
    <s v="No"/>
    <s v="Yes"/>
    <n v="1"/>
    <s v="Yes"/>
    <x v="0"/>
    <x v="2"/>
    <s v="29-Jul-1983"/>
    <x v="228"/>
    <x v="1"/>
    <s v="tier - 3"/>
    <x v="3"/>
    <x v="225"/>
  </r>
  <r>
    <x v="229"/>
    <s v="  Elizabeth"/>
    <x v="199"/>
    <x v="192"/>
    <s v="Yes"/>
    <s v="No"/>
    <s v="No"/>
    <n v="1"/>
    <s v="Yes"/>
    <x v="0"/>
    <x v="2"/>
    <s v="17-Oct-1995"/>
    <x v="229"/>
    <x v="1"/>
    <s v="tier - 3"/>
    <x v="3"/>
    <x v="226"/>
  </r>
  <r>
    <x v="230"/>
    <s v="  Andrew"/>
    <x v="200"/>
    <x v="21"/>
    <s v="No"/>
    <s v="No"/>
    <s v="Yes"/>
    <n v="1"/>
    <s v="Yes"/>
    <x v="0"/>
    <x v="1"/>
    <s v="17-Sep-2003"/>
    <x v="230"/>
    <x v="0"/>
    <s v="tier - 3"/>
    <x v="3"/>
    <x v="227"/>
  </r>
  <r>
    <x v="231"/>
    <s v="  Anders J"/>
    <x v="201"/>
    <x v="193"/>
    <s v="Yes"/>
    <s v="No"/>
    <s v="No"/>
    <n v="1"/>
    <s v="Yes"/>
    <x v="0"/>
    <x v="2"/>
    <s v="27-Dec-1995"/>
    <x v="231"/>
    <x v="0"/>
    <s v="tier - 2"/>
    <x v="0"/>
    <x v="228"/>
  </r>
  <r>
    <x v="232"/>
    <s v="  Sean"/>
    <x v="105"/>
    <x v="194"/>
    <s v="No"/>
    <s v="No"/>
    <s v="Yes"/>
    <n v="1"/>
    <s v="Yes"/>
    <x v="0"/>
    <x v="1"/>
    <s v="03-Jul-2003"/>
    <x v="232"/>
    <x v="0"/>
    <s v="tier - 2"/>
    <x v="3"/>
    <x v="229"/>
  </r>
  <r>
    <x v="233"/>
    <s v="  Brian M"/>
    <x v="202"/>
    <x v="171"/>
    <s v="No"/>
    <s v="No"/>
    <s v="No"/>
    <n v="0"/>
    <s v="Yes"/>
    <x v="0"/>
    <x v="2"/>
    <s v="07-Jul-1994"/>
    <x v="233"/>
    <x v="0"/>
    <s v="tier - 3"/>
    <x v="0"/>
    <x v="230"/>
  </r>
  <r>
    <x v="234"/>
    <s v="  Jeremy"/>
    <x v="203"/>
    <x v="195"/>
    <s v="No"/>
    <s v="yes"/>
    <s v="No"/>
    <n v="1"/>
    <s v="Yes"/>
    <x v="0"/>
    <x v="1"/>
    <s v="09-Oct-2004"/>
    <x v="234"/>
    <x v="0"/>
    <s v="tier - 3"/>
    <x v="4"/>
    <x v="231"/>
  </r>
  <r>
    <x v="235"/>
    <s v="  Susannah"/>
    <x v="141"/>
    <x v="196"/>
    <s v="Yes"/>
    <s v="No"/>
    <s v="No"/>
    <n v="0"/>
    <s v="Yes"/>
    <x v="0"/>
    <x v="2"/>
    <s v="25-Nov-1976"/>
    <x v="235"/>
    <x v="1"/>
    <s v="tier - 3"/>
    <x v="3"/>
    <x v="232"/>
  </r>
  <r>
    <x v="236"/>
    <s v="  Randy"/>
    <x v="204"/>
    <x v="197"/>
    <s v="No"/>
    <s v="No"/>
    <s v="No"/>
    <n v="1"/>
    <s v="Yes"/>
    <x v="0"/>
    <x v="2"/>
    <s v="24-Jun-1998"/>
    <x v="236"/>
    <x v="0"/>
    <s v="tier - 3"/>
    <x v="3"/>
    <x v="233"/>
  </r>
  <r>
    <x v="237"/>
    <s v="  Leslie"/>
    <x v="205"/>
    <x v="27"/>
    <s v="No"/>
    <s v="No"/>
    <s v="No"/>
    <n v="0"/>
    <s v="Yes"/>
    <x v="0"/>
    <x v="2"/>
    <s v="24-Sep-1990"/>
    <x v="237"/>
    <x v="0"/>
    <s v="tier - 2"/>
    <x v="3"/>
    <x v="234"/>
  </r>
  <r>
    <x v="238"/>
    <s v="  Brittany L"/>
    <x v="82"/>
    <x v="198"/>
    <s v="No"/>
    <s v="No"/>
    <s v="Yes"/>
    <n v="1"/>
    <s v="Yes"/>
    <x v="0"/>
    <x v="2"/>
    <s v="05-Oct-2003"/>
    <x v="238"/>
    <x v="1"/>
    <s v="tier - 1"/>
    <x v="0"/>
    <x v="235"/>
  </r>
  <r>
    <x v="239"/>
    <s v="  Cassie J"/>
    <x v="206"/>
    <x v="199"/>
    <s v="No"/>
    <s v="No"/>
    <s v="No"/>
    <n v="1"/>
    <s v="Yes"/>
    <x v="0"/>
    <x v="2"/>
    <s v="01-Oct-1984"/>
    <x v="239"/>
    <x v="1"/>
    <s v="tier - 3"/>
    <x v="3"/>
    <x v="236"/>
  </r>
  <r>
    <x v="240"/>
    <s v="  Peter W"/>
    <x v="207"/>
    <x v="200"/>
    <s v="Yes"/>
    <s v="No"/>
    <s v="Yes"/>
    <n v="1"/>
    <s v="Yes"/>
    <x v="0"/>
    <x v="1"/>
    <s v="02-Oct-1983"/>
    <x v="240"/>
    <x v="1"/>
    <s v="tier - 2"/>
    <x v="1"/>
    <x v="237"/>
  </r>
  <r>
    <x v="241"/>
    <s v="  Douglas"/>
    <x v="208"/>
    <x v="201"/>
    <s v="Yes"/>
    <s v="No"/>
    <s v="No"/>
    <n v="1"/>
    <s v="Yes"/>
    <x v="0"/>
    <x v="0"/>
    <s v="11-Oct-1986"/>
    <x v="241"/>
    <x v="0"/>
    <s v="tier - 2"/>
    <x v="3"/>
    <x v="238"/>
  </r>
  <r>
    <x v="242"/>
    <s v="  Dan"/>
    <x v="209"/>
    <x v="202"/>
    <s v="Yes"/>
    <s v="No"/>
    <s v="No"/>
    <n v="1"/>
    <s v="Yes"/>
    <x v="0"/>
    <x v="2"/>
    <s v="30-Oct-1995"/>
    <x v="242"/>
    <x v="0"/>
    <s v="tier - 1"/>
    <x v="3"/>
    <x v="168"/>
  </r>
  <r>
    <x v="243"/>
    <s v="  Dan M"/>
    <x v="210"/>
    <x v="203"/>
    <s v="No"/>
    <s v="No"/>
    <s v="No"/>
    <n v="1"/>
    <s v="Yes"/>
    <x v="0"/>
    <x v="2"/>
    <s v="11-Jun-1998"/>
    <x v="243"/>
    <x v="0"/>
    <s v="tier - 3"/>
    <x v="9"/>
    <x v="239"/>
  </r>
  <r>
    <x v="244"/>
    <s v="  Eric L"/>
    <x v="211"/>
    <x v="204"/>
    <s v="No"/>
    <s v="No"/>
    <s v="No"/>
    <n v="0"/>
    <s v="Yes"/>
    <x v="2"/>
    <x v="0"/>
    <s v="05-Jul-1962"/>
    <x v="244"/>
    <x v="0"/>
    <s v="tier - 1"/>
    <x v="3"/>
    <x v="240"/>
  </r>
  <r>
    <x v="245"/>
    <s v="  Les J"/>
    <x v="212"/>
    <x v="205"/>
    <s v="Yes"/>
    <s v="No"/>
    <s v="No"/>
    <n v="1"/>
    <s v="Yes"/>
    <x v="0"/>
    <x v="0"/>
    <s v="21-Jul-1975"/>
    <x v="245"/>
    <x v="1"/>
    <s v="tier - 1"/>
    <x v="1"/>
    <x v="241"/>
  </r>
  <r>
    <x v="246"/>
    <s v="  Stephanie"/>
    <x v="213"/>
    <x v="14"/>
    <s v="No"/>
    <s v="No"/>
    <s v="No"/>
    <n v="0"/>
    <s v="Yes"/>
    <x v="1"/>
    <x v="0"/>
    <s v="25-Aug-1971"/>
    <x v="246"/>
    <x v="1"/>
    <s v="tier - 2"/>
    <x v="3"/>
    <x v="242"/>
  </r>
  <r>
    <x v="247"/>
    <s v="  Melissa Y"/>
    <x v="199"/>
    <x v="206"/>
    <s v="No"/>
    <s v="No"/>
    <s v="No"/>
    <n v="0"/>
    <s v="Yes"/>
    <x v="0"/>
    <x v="2"/>
    <s v="06-Nov-1999"/>
    <x v="247"/>
    <x v="1"/>
    <s v="tier - 3"/>
    <x v="3"/>
    <x v="243"/>
  </r>
  <r>
    <x v="248"/>
    <s v="  Ashley"/>
    <x v="214"/>
    <x v="41"/>
    <s v="No"/>
    <s v="No"/>
    <s v="No"/>
    <n v="0"/>
    <s v="Yes"/>
    <x v="0"/>
    <x v="0"/>
    <s v="26-Dec-2002"/>
    <x v="248"/>
    <x v="1"/>
    <s v="tier - 3"/>
    <x v="3"/>
    <x v="244"/>
  </r>
  <r>
    <x v="249"/>
    <s v="  Stephanie M"/>
    <x v="215"/>
    <x v="40"/>
    <s v="No"/>
    <s v="No"/>
    <s v="No"/>
    <n v="2"/>
    <s v="Yes"/>
    <x v="0"/>
    <x v="2"/>
    <s v="26-Jul-1972"/>
    <x v="249"/>
    <x v="1"/>
    <s v="tier - 2"/>
    <x v="3"/>
    <x v="245"/>
  </r>
  <r>
    <x v="250"/>
    <s v="  Kylie"/>
    <x v="216"/>
    <x v="138"/>
    <s v="No"/>
    <s v="No"/>
    <s v="No"/>
    <n v="0"/>
    <s v="Yes"/>
    <x v="0"/>
    <x v="2"/>
    <s v="25-Sep-1994"/>
    <x v="250"/>
    <x v="1"/>
    <s v="tier - 2"/>
    <x v="3"/>
    <x v="246"/>
  </r>
  <r>
    <x v="251"/>
    <s v="  Kelly"/>
    <x v="217"/>
    <x v="119"/>
    <s v="No"/>
    <s v="yes"/>
    <s v="No"/>
    <n v="2"/>
    <s v="Yes"/>
    <x v="0"/>
    <x v="1"/>
    <s v="27-Dec-2000"/>
    <x v="251"/>
    <x v="1"/>
    <s v="tier - 2"/>
    <x v="1"/>
    <x v="247"/>
  </r>
  <r>
    <x v="252"/>
    <s v="  Carrie"/>
    <x v="117"/>
    <x v="47"/>
    <s v="Yes"/>
    <s v="No"/>
    <s v="Yes"/>
    <n v="1"/>
    <s v="Yes"/>
    <x v="0"/>
    <x v="2"/>
    <s v="09-Aug-1997"/>
    <x v="252"/>
    <x v="1"/>
    <s v="tier - 3"/>
    <x v="3"/>
    <x v="248"/>
  </r>
  <r>
    <x v="253"/>
    <s v="  Alex"/>
    <x v="218"/>
    <x v="176"/>
    <s v="Yes"/>
    <s v="yes"/>
    <s v="No"/>
    <n v="2"/>
    <s v="Yes"/>
    <x v="0"/>
    <x v="2"/>
    <s v="26-Oct-2000"/>
    <x v="253"/>
    <x v="1"/>
    <s v="tier - 3"/>
    <x v="3"/>
    <x v="249"/>
  </r>
  <r>
    <x v="254"/>
    <s v="  Zach S"/>
    <x v="219"/>
    <x v="207"/>
    <s v="No"/>
    <s v="No"/>
    <s v="No"/>
    <n v="0"/>
    <s v="Yes"/>
    <x v="2"/>
    <x v="0"/>
    <s v="11-Dec-1962"/>
    <x v="254"/>
    <x v="0"/>
    <s v="tier - 3"/>
    <x v="3"/>
    <x v="250"/>
  </r>
  <r>
    <x v="255"/>
    <s v="  Alan"/>
    <x v="141"/>
    <x v="78"/>
    <s v="No"/>
    <s v="No"/>
    <s v="Yes"/>
    <n v="1"/>
    <s v="Yes"/>
    <x v="0"/>
    <x v="2"/>
    <s v="12-Sep-2003"/>
    <x v="255"/>
    <x v="0"/>
    <s v="tier - 3"/>
    <x v="1"/>
    <x v="251"/>
  </r>
  <r>
    <x v="256"/>
    <s v="  Nate"/>
    <x v="170"/>
    <x v="208"/>
    <s v="No"/>
    <s v="yes"/>
    <s v="No"/>
    <n v="1"/>
    <s v="Yes"/>
    <x v="0"/>
    <x v="1"/>
    <s v="01-Nov-2004"/>
    <x v="256"/>
    <x v="0"/>
    <s v="tier - 1"/>
    <x v="6"/>
    <x v="252"/>
  </r>
  <r>
    <x v="257"/>
    <s v="  Jesse G"/>
    <x v="220"/>
    <x v="60"/>
    <s v="No"/>
    <s v="No"/>
    <s v="Yes"/>
    <n v="1"/>
    <s v="Yes"/>
    <x v="0"/>
    <x v="1"/>
    <s v="28-Nov-1993"/>
    <x v="257"/>
    <x v="1"/>
    <s v="tier - 2"/>
    <x v="3"/>
    <x v="253"/>
  </r>
  <r>
    <x v="258"/>
    <s v="  Jason"/>
    <x v="221"/>
    <x v="27"/>
    <s v="No"/>
    <s v="No"/>
    <s v="Yes"/>
    <n v="1"/>
    <s v="Yes"/>
    <x v="0"/>
    <x v="2"/>
    <s v="09-Sep-2003"/>
    <x v="258"/>
    <x v="0"/>
    <s v="tier - 2"/>
    <x v="3"/>
    <x v="254"/>
  </r>
  <r>
    <x v="259"/>
    <s v="  Megan A"/>
    <x v="222"/>
    <x v="209"/>
    <s v="No"/>
    <s v="No"/>
    <s v="No"/>
    <n v="1"/>
    <s v="Yes"/>
    <x v="0"/>
    <x v="2"/>
    <s v="22-Jul-1984"/>
    <x v="259"/>
    <x v="1"/>
    <s v="tier - 3"/>
    <x v="3"/>
    <x v="255"/>
  </r>
  <r>
    <x v="260"/>
    <s v="  Luke M"/>
    <x v="60"/>
    <x v="210"/>
    <s v="No"/>
    <s v="No"/>
    <s v="No"/>
    <n v="0"/>
    <s v="Yes"/>
    <x v="0"/>
    <x v="0"/>
    <s v="25-Aug-2002"/>
    <x v="260"/>
    <x v="0"/>
    <s v="tier - 1"/>
    <x v="11"/>
    <x v="256"/>
  </r>
  <r>
    <x v="261"/>
    <s v="  Jacy D"/>
    <x v="223"/>
    <x v="211"/>
    <s v="Yes"/>
    <s v="No"/>
    <s v="No"/>
    <n v="2"/>
    <s v="No"/>
    <x v="0"/>
    <x v="0"/>
    <s v="18-Jun-1970"/>
    <x v="261"/>
    <x v="1"/>
    <s v="tier - 2"/>
    <x v="1"/>
    <x v="257"/>
  </r>
  <r>
    <x v="262"/>
    <s v="  Simon G"/>
    <x v="224"/>
    <x v="212"/>
    <s v="Yes"/>
    <s v="No"/>
    <s v="No"/>
    <n v="0"/>
    <s v="Yes"/>
    <x v="0"/>
    <x v="2"/>
    <s v="07-Dec-1985"/>
    <x v="262"/>
    <x v="1"/>
    <s v="tier - 2"/>
    <x v="3"/>
    <x v="258"/>
  </r>
  <r>
    <x v="263"/>
    <s v="  Ainsley E"/>
    <x v="225"/>
    <x v="1"/>
    <s v="No"/>
    <s v="No"/>
    <s v="No"/>
    <n v="2"/>
    <s v="Yes"/>
    <x v="1"/>
    <x v="1"/>
    <s v="05-Sep-1972"/>
    <x v="263"/>
    <x v="1"/>
    <s v="tier - 3"/>
    <x v="3"/>
    <x v="259"/>
  </r>
  <r>
    <x v="264"/>
    <s v="  Erica A"/>
    <x v="226"/>
    <x v="213"/>
    <s v="No"/>
    <s v="No"/>
    <s v="Yes"/>
    <n v="1"/>
    <s v="Yes"/>
    <x v="0"/>
    <x v="1"/>
    <s v="28-Nov-2003"/>
    <x v="264"/>
    <x v="1"/>
    <s v="tier - 3"/>
    <x v="1"/>
    <x v="260"/>
  </r>
  <r>
    <x v="265"/>
    <s v="  Erik"/>
    <x v="227"/>
    <x v="214"/>
    <s v="No"/>
    <s v="No"/>
    <s v="No"/>
    <n v="0"/>
    <s v="Yes"/>
    <x v="0"/>
    <x v="1"/>
    <s v="12-Oct-1990"/>
    <x v="265"/>
    <x v="1"/>
    <s v="tier - 1"/>
    <x v="3"/>
    <x v="261"/>
  </r>
  <r>
    <x v="266"/>
    <s v="  Erin C"/>
    <x v="228"/>
    <x v="215"/>
    <s v="Yes"/>
    <s v="No"/>
    <s v="No"/>
    <n v="0"/>
    <s v="Yes"/>
    <x v="0"/>
    <x v="2"/>
    <s v="15-Jul-1985"/>
    <x v="266"/>
    <x v="1"/>
    <s v="tier - 1"/>
    <x v="3"/>
    <x v="262"/>
  </r>
  <r>
    <x v="267"/>
    <s v="  Adrienne"/>
    <x v="229"/>
    <x v="216"/>
    <s v="Yes"/>
    <s v="No"/>
    <s v="Yes"/>
    <n v="1"/>
    <s v="Yes"/>
    <x v="1"/>
    <x v="1"/>
    <s v="30-Oct-1969"/>
    <x v="267"/>
    <x v="1"/>
    <s v="tier - 2"/>
    <x v="3"/>
    <x v="163"/>
  </r>
  <r>
    <x v="268"/>
    <s v="  Adam"/>
    <x v="230"/>
    <x v="217"/>
    <s v="No"/>
    <s v="No"/>
    <s v="No"/>
    <n v="0"/>
    <s v="Yes"/>
    <x v="2"/>
    <x v="0"/>
    <s v="01-Jul-1962"/>
    <x v="268"/>
    <x v="0"/>
    <s v="tier - 2"/>
    <x v="3"/>
    <x v="263"/>
  </r>
  <r>
    <x v="269"/>
    <s v="  Yutaka"/>
    <x v="231"/>
    <x v="78"/>
    <s v="No"/>
    <s v="No"/>
    <s v="No"/>
    <n v="0"/>
    <s v="Yes"/>
    <x v="0"/>
    <x v="2"/>
    <s v="28-Jul-1994"/>
    <x v="269"/>
    <x v="0"/>
    <s v="tier - 2"/>
    <x v="3"/>
    <x v="264"/>
  </r>
  <r>
    <x v="270"/>
    <s v="  Tyler M"/>
    <x v="232"/>
    <x v="218"/>
    <s v="Yes"/>
    <s v="No"/>
    <s v="No"/>
    <n v="0"/>
    <s v="Yes"/>
    <x v="2"/>
    <x v="0"/>
    <s v="10-Jul-1967"/>
    <x v="270"/>
    <x v="1"/>
    <s v="tier - 3"/>
    <x v="3"/>
    <x v="265"/>
  </r>
  <r>
    <x v="271"/>
    <s v="  Stephen"/>
    <x v="233"/>
    <x v="219"/>
    <s v="Yes"/>
    <s v="No"/>
    <s v="No"/>
    <n v="1"/>
    <s v="Yes"/>
    <x v="0"/>
    <x v="2"/>
    <s v="08-Jul-1995"/>
    <x v="271"/>
    <x v="0"/>
    <s v="tier - 1"/>
    <x v="3"/>
    <x v="266"/>
  </r>
  <r>
    <x v="272"/>
    <s v="  Andrew B"/>
    <x v="234"/>
    <x v="220"/>
    <s v="No"/>
    <s v="No"/>
    <s v="No"/>
    <n v="0"/>
    <s v="Yes"/>
    <x v="1"/>
    <x v="0"/>
    <s v="24-Aug-1971"/>
    <x v="272"/>
    <x v="1"/>
    <s v="tier - 1"/>
    <x v="3"/>
    <x v="267"/>
  </r>
  <r>
    <x v="273"/>
    <s v="  James"/>
    <x v="235"/>
    <x v="221"/>
    <s v="Yes"/>
    <s v="No"/>
    <s v="No"/>
    <n v="0"/>
    <s v="Yes"/>
    <x v="0"/>
    <x v="0"/>
    <s v="17-Nov-1981"/>
    <x v="273"/>
    <x v="1"/>
    <s v="tier - 3"/>
    <x v="3"/>
    <x v="268"/>
  </r>
  <r>
    <x v="274"/>
    <s v="  Shawn P"/>
    <x v="236"/>
    <x v="166"/>
    <s v="Yes"/>
    <s v="No"/>
    <s v="No"/>
    <n v="1"/>
    <s v="Yes"/>
    <x v="0"/>
    <x v="2"/>
    <s v="04-Dec-1995"/>
    <x v="274"/>
    <x v="0"/>
    <s v="tier - 2"/>
    <x v="3"/>
    <x v="269"/>
  </r>
  <r>
    <x v="275"/>
    <s v="  Matt"/>
    <x v="237"/>
    <x v="196"/>
    <s v="No"/>
    <s v="No"/>
    <s v="No"/>
    <n v="0"/>
    <s v="Yes"/>
    <x v="1"/>
    <x v="2"/>
    <s v="12-Dec-1980"/>
    <x v="275"/>
    <x v="0"/>
    <s v="tier - 3"/>
    <x v="1"/>
    <x v="270"/>
  </r>
  <r>
    <x v="276"/>
    <s v="  Nathaniel"/>
    <x v="238"/>
    <x v="152"/>
    <s v="No"/>
    <s v="No"/>
    <s v="No"/>
    <n v="2"/>
    <s v="Yes"/>
    <x v="1"/>
    <x v="2"/>
    <s v="07-Nov-1972"/>
    <x v="276"/>
    <x v="1"/>
    <s v="tier - 2"/>
    <x v="1"/>
    <x v="271"/>
  </r>
  <r>
    <x v="277"/>
    <s v="  Kevin D"/>
    <x v="239"/>
    <x v="222"/>
    <s v="No"/>
    <s v="No"/>
    <s v="No"/>
    <n v="0"/>
    <s v="Yes"/>
    <x v="1"/>
    <x v="0"/>
    <s v="06-Dec-1974"/>
    <x v="277"/>
    <x v="0"/>
    <s v="tier - 1"/>
    <x v="3"/>
    <x v="195"/>
  </r>
  <r>
    <x v="278"/>
    <s v="  Joan"/>
    <x v="240"/>
    <x v="133"/>
    <s v="No"/>
    <s v="No"/>
    <s v="No"/>
    <n v="0"/>
    <s v="Yes"/>
    <x v="3"/>
    <x v="2"/>
    <s v="09-Jul-1990"/>
    <x v="278"/>
    <x v="1"/>
    <s v="tier - 1"/>
    <x v="1"/>
    <x v="272"/>
  </r>
  <r>
    <x v="279"/>
    <s v="  Christopher A"/>
    <x v="241"/>
    <x v="99"/>
    <s v="No"/>
    <s v="No"/>
    <s v="No"/>
    <n v="0"/>
    <s v="Yes"/>
    <x v="0"/>
    <x v="1"/>
    <s v="30-Sep-1990"/>
    <x v="279"/>
    <x v="0"/>
    <s v="tier - 2"/>
    <x v="3"/>
    <x v="273"/>
  </r>
  <r>
    <x v="280"/>
    <s v="  Kacy L"/>
    <x v="242"/>
    <x v="223"/>
    <s v="No"/>
    <s v="No"/>
    <s v="No"/>
    <n v="0"/>
    <s v="Yes"/>
    <x v="2"/>
    <x v="0"/>
    <s v="01-Nov-1968"/>
    <x v="280"/>
    <x v="1"/>
    <s v="tier - 3"/>
    <x v="3"/>
    <x v="274"/>
  </r>
  <r>
    <x v="281"/>
    <s v="  Benjamin H"/>
    <x v="243"/>
    <x v="80"/>
    <s v="No"/>
    <s v="No"/>
    <s v="No"/>
    <n v="0"/>
    <s v="Yes"/>
    <x v="0"/>
    <x v="2"/>
    <s v="13-Jul-1990"/>
    <x v="281"/>
    <x v="0"/>
    <s v="tier - 1"/>
    <x v="3"/>
    <x v="139"/>
  </r>
  <r>
    <x v="282"/>
    <s v="  Xaviour J"/>
    <x v="215"/>
    <x v="224"/>
    <s v="No"/>
    <s v="No"/>
    <s v="Yes"/>
    <n v="1"/>
    <s v="Yes"/>
    <x v="0"/>
    <x v="2"/>
    <s v="08-Oct-2003"/>
    <x v="282"/>
    <x v="0"/>
    <s v="tier - 2"/>
    <x v="0"/>
    <x v="275"/>
  </r>
  <r>
    <x v="283"/>
    <s v="  Michael T"/>
    <x v="244"/>
    <x v="106"/>
    <s v="Yes"/>
    <s v="No"/>
    <s v="No"/>
    <n v="0"/>
    <s v="Yes"/>
    <x v="1"/>
    <x v="1"/>
    <s v="19-Sep-1976"/>
    <x v="283"/>
    <x v="1"/>
    <s v="tier - 1"/>
    <x v="3"/>
    <x v="276"/>
  </r>
  <r>
    <x v="284"/>
    <s v="  Bradley"/>
    <x v="245"/>
    <x v="225"/>
    <s v="Yes"/>
    <s v="No"/>
    <s v="No"/>
    <n v="0"/>
    <s v="Yes"/>
    <x v="0"/>
    <x v="0"/>
    <s v="27-Sep-1981"/>
    <x v="284"/>
    <x v="1"/>
    <s v="tier - 2"/>
    <x v="3"/>
    <x v="277"/>
  </r>
  <r>
    <x v="285"/>
    <s v="  Andrea"/>
    <x v="246"/>
    <x v="226"/>
    <s v="Yes"/>
    <s v="No"/>
    <s v="No"/>
    <n v="0"/>
    <s v="Yes"/>
    <x v="1"/>
    <x v="2"/>
    <s v="09-Aug-1976"/>
    <x v="285"/>
    <x v="1"/>
    <s v="tier - 3"/>
    <x v="3"/>
    <x v="278"/>
  </r>
  <r>
    <x v="286"/>
    <s v="  Nancy M"/>
    <x v="247"/>
    <x v="100"/>
    <s v="No"/>
    <s v="No"/>
    <s v="No"/>
    <n v="2"/>
    <s v="Yes"/>
    <x v="1"/>
    <x v="1"/>
    <s v="19-Oct-1972"/>
    <x v="286"/>
    <x v="1"/>
    <s v="tier - 2"/>
    <x v="3"/>
    <x v="279"/>
  </r>
  <r>
    <x v="287"/>
    <s v="  Matt"/>
    <x v="248"/>
    <x v="227"/>
    <s v="Yes"/>
    <s v="No"/>
    <s v="No"/>
    <n v="1"/>
    <s v="Yes"/>
    <x v="0"/>
    <x v="0"/>
    <s v="02-Dec-1986"/>
    <x v="287"/>
    <x v="1"/>
    <s v="tier - 2"/>
    <x v="3"/>
    <x v="280"/>
  </r>
  <r>
    <x v="288"/>
    <s v="  Lee"/>
    <x v="249"/>
    <x v="14"/>
    <s v="Yes"/>
    <s v="No"/>
    <s v="No"/>
    <n v="1"/>
    <s v="Yes"/>
    <x v="2"/>
    <x v="0"/>
    <s v="17-Dec-1975"/>
    <x v="288"/>
    <x v="1"/>
    <s v="tier - 3"/>
    <x v="1"/>
    <x v="281"/>
  </r>
  <r>
    <x v="289"/>
    <s v="  Chris"/>
    <x v="250"/>
    <x v="228"/>
    <s v="No"/>
    <s v="No"/>
    <s v="No"/>
    <n v="0"/>
    <s v="Yes"/>
    <x v="0"/>
    <x v="2"/>
    <s v="08-Sep-1994"/>
    <x v="289"/>
    <x v="1"/>
    <s v="tier - 1"/>
    <x v="3"/>
    <x v="282"/>
  </r>
  <r>
    <x v="290"/>
    <s v="  Erik T"/>
    <x v="251"/>
    <x v="229"/>
    <s v="Yes"/>
    <s v="No"/>
    <s v="Yes"/>
    <n v="1"/>
    <s v="Yes"/>
    <x v="2"/>
    <x v="1"/>
    <s v="11-Sep-1969"/>
    <x v="290"/>
    <x v="0"/>
    <s v="tier - 2"/>
    <x v="3"/>
    <x v="283"/>
  </r>
  <r>
    <x v="291"/>
    <s v="  Rod W"/>
    <x v="252"/>
    <x v="230"/>
    <s v="No"/>
    <s v="No"/>
    <s v="No"/>
    <n v="0"/>
    <s v="No"/>
    <x v="1"/>
    <x v="0"/>
    <s v="10-Nov-1978"/>
    <x v="291"/>
    <x v="0"/>
    <s v="tier - 3"/>
    <x v="6"/>
    <x v="284"/>
  </r>
  <r>
    <x v="292"/>
    <s v="  Joey"/>
    <x v="253"/>
    <x v="124"/>
    <s v="No"/>
    <s v="No"/>
    <s v="Yes"/>
    <n v="1"/>
    <s v="Yes"/>
    <x v="0"/>
    <x v="2"/>
    <s v="13-Sep-1993"/>
    <x v="292"/>
    <x v="0"/>
    <s v="tier - 3"/>
    <x v="3"/>
    <x v="285"/>
  </r>
  <r>
    <x v="293"/>
    <s v="  Hillary L"/>
    <x v="254"/>
    <x v="231"/>
    <s v="No"/>
    <s v="No"/>
    <s v="No"/>
    <n v="2"/>
    <s v="Yes"/>
    <x v="2"/>
    <x v="1"/>
    <s v="21-Sep-1972"/>
    <x v="293"/>
    <x v="1"/>
    <s v="tier - 1"/>
    <x v="3"/>
    <x v="286"/>
  </r>
  <r>
    <x v="294"/>
    <s v="  Eric J"/>
    <x v="255"/>
    <x v="232"/>
    <s v="Yes"/>
    <s v="No"/>
    <s v="No"/>
    <n v="1"/>
    <s v="Yes"/>
    <x v="1"/>
    <x v="0"/>
    <s v="25-Sep-1975"/>
    <x v="294"/>
    <x v="1"/>
    <s v="tier - 3"/>
    <x v="3"/>
    <x v="287"/>
  </r>
  <r>
    <x v="295"/>
    <s v="  Nicolas"/>
    <x v="256"/>
    <x v="112"/>
    <s v="No"/>
    <s v="No"/>
    <s v="No"/>
    <n v="1"/>
    <s v="Yes"/>
    <x v="1"/>
    <x v="2"/>
    <s v="10-Sep-1984"/>
    <x v="295"/>
    <x v="1"/>
    <s v="tier - 1"/>
    <x v="3"/>
    <x v="288"/>
  </r>
  <r>
    <x v="296"/>
    <s v="  Marcel"/>
    <x v="257"/>
    <x v="233"/>
    <s v="No"/>
    <s v="No"/>
    <s v="No"/>
    <n v="0"/>
    <s v="Yes"/>
    <x v="2"/>
    <x v="2"/>
    <s v="14-Oct-1977"/>
    <x v="296"/>
    <x v="1"/>
    <s v="tier - 2"/>
    <x v="1"/>
    <x v="289"/>
  </r>
  <r>
    <x v="297"/>
    <s v="  Ashley N"/>
    <x v="27"/>
    <x v="54"/>
    <s v="No"/>
    <s v="No"/>
    <s v="No"/>
    <n v="0"/>
    <s v="No"/>
    <x v="0"/>
    <x v="0"/>
    <s v="13-Dec-1960"/>
    <x v="297"/>
    <x v="1"/>
    <s v="tier - 1"/>
    <x v="2"/>
    <x v="290"/>
  </r>
  <r>
    <x v="298"/>
    <s v="  Evan D"/>
    <x v="258"/>
    <x v="234"/>
    <s v="Yes"/>
    <s v="No"/>
    <s v="No"/>
    <n v="1"/>
    <s v="Yes"/>
    <x v="2"/>
    <x v="0"/>
    <s v="29-Oct-1975"/>
    <x v="298"/>
    <x v="1"/>
    <s v="tier - 1"/>
    <x v="3"/>
    <x v="291"/>
  </r>
  <r>
    <x v="299"/>
    <s v="  Krisana"/>
    <x v="259"/>
    <x v="235"/>
    <s v="No"/>
    <s v="No"/>
    <s v="No"/>
    <n v="0"/>
    <s v="Yes"/>
    <x v="2"/>
    <x v="0"/>
    <s v="08-Oct-1974"/>
    <x v="299"/>
    <x v="1"/>
    <s v="tier - 3"/>
    <x v="3"/>
    <x v="292"/>
  </r>
  <r>
    <x v="300"/>
    <s v="  Kyle"/>
    <x v="260"/>
    <x v="27"/>
    <s v="Yes"/>
    <s v="No"/>
    <s v="No"/>
    <n v="1"/>
    <s v="Yes"/>
    <x v="0"/>
    <x v="2"/>
    <s v="27-Sep-1995"/>
    <x v="300"/>
    <x v="1"/>
    <s v="tier - 2"/>
    <x v="3"/>
    <x v="293"/>
  </r>
  <r>
    <x v="301"/>
    <s v="  Kate"/>
    <x v="261"/>
    <x v="12"/>
    <s v="No"/>
    <s v="No"/>
    <s v="No"/>
    <n v="0"/>
    <s v="Yes"/>
    <x v="2"/>
    <x v="0"/>
    <s v="09-Jul-1968"/>
    <x v="301"/>
    <x v="1"/>
    <s v="tier - 1"/>
    <x v="3"/>
    <x v="294"/>
  </r>
  <r>
    <x v="302"/>
    <s v="  Martin A"/>
    <x v="262"/>
    <x v="236"/>
    <s v="Yes"/>
    <s v="yes"/>
    <s v="No"/>
    <n v="2"/>
    <s v="Yes"/>
    <x v="0"/>
    <x v="1"/>
    <s v="22-Jul-2000"/>
    <x v="302"/>
    <x v="0"/>
    <s v="tier - 1"/>
    <x v="3"/>
    <x v="295"/>
  </r>
  <r>
    <x v="303"/>
    <s v="  Stacey"/>
    <x v="263"/>
    <x v="237"/>
    <s v="No"/>
    <s v="yes"/>
    <s v="No"/>
    <n v="1"/>
    <s v="Yes"/>
    <x v="0"/>
    <x v="2"/>
    <s v="09-Nov-2004"/>
    <x v="303"/>
    <x v="1"/>
    <s v="tier - 1"/>
    <x v="3"/>
    <x v="296"/>
  </r>
  <r>
    <x v="304"/>
    <s v="  Christine"/>
    <x v="264"/>
    <x v="238"/>
    <s v="Yes"/>
    <s v="No"/>
    <s v="No"/>
    <n v="2"/>
    <s v="Yes"/>
    <x v="1"/>
    <x v="0"/>
    <s v="09-Sep-1961"/>
    <x v="304"/>
    <x v="1"/>
    <s v="tier - 2"/>
    <x v="0"/>
    <x v="297"/>
  </r>
  <r>
    <x v="305"/>
    <s v="  Sarah C"/>
    <x v="265"/>
    <x v="239"/>
    <s v="Yes"/>
    <s v="No"/>
    <s v="No"/>
    <n v="1"/>
    <s v="Yes"/>
    <x v="1"/>
    <x v="2"/>
    <s v="05-Sep-1988"/>
    <x v="305"/>
    <x v="1"/>
    <s v="tier - 1"/>
    <x v="3"/>
    <x v="298"/>
  </r>
  <r>
    <x v="306"/>
    <s v="  Megan"/>
    <x v="266"/>
    <x v="194"/>
    <s v="Yes"/>
    <s v="No"/>
    <s v="Yes"/>
    <n v="1"/>
    <s v="Yes"/>
    <x v="2"/>
    <x v="1"/>
    <s v="21-Dec-1983"/>
    <x v="306"/>
    <x v="1"/>
    <s v="tier - 3"/>
    <x v="3"/>
    <x v="299"/>
  </r>
  <r>
    <x v="307"/>
    <s v="  Jason W"/>
    <x v="267"/>
    <x v="240"/>
    <s v="No"/>
    <s v="No"/>
    <s v="No"/>
    <n v="0"/>
    <s v="Yes"/>
    <x v="0"/>
    <x v="1"/>
    <s v="21-Sep-1999"/>
    <x v="307"/>
    <x v="0"/>
    <s v="tier - 2"/>
    <x v="3"/>
    <x v="300"/>
  </r>
  <r>
    <x v="308"/>
    <s v="  Michele"/>
    <x v="268"/>
    <x v="241"/>
    <s v="Yes"/>
    <s v="No"/>
    <s v="No"/>
    <n v="2"/>
    <s v="Yes"/>
    <x v="2"/>
    <x v="0"/>
    <s v="11-Nov-1970"/>
    <x v="308"/>
    <x v="1"/>
    <s v="tier - 3"/>
    <x v="3"/>
    <x v="301"/>
  </r>
  <r>
    <x v="309"/>
    <s v="  Nikki"/>
    <x v="269"/>
    <x v="242"/>
    <s v="Yes"/>
    <s v="No"/>
    <s v="No"/>
    <n v="1"/>
    <s v="Yes"/>
    <x v="1"/>
    <x v="0"/>
    <s v="10-Aug-1986"/>
    <x v="309"/>
    <x v="1"/>
    <s v="tier - 1"/>
    <x v="3"/>
    <x v="302"/>
  </r>
  <r>
    <x v="310"/>
    <s v="  Philip J"/>
    <x v="270"/>
    <x v="236"/>
    <s v="Yes"/>
    <s v="No"/>
    <s v="Yes"/>
    <n v="1"/>
    <s v="Yes"/>
    <x v="2"/>
    <x v="1"/>
    <s v="03-Sep-1983"/>
    <x v="310"/>
    <x v="1"/>
    <s v="tier - 1"/>
    <x v="1"/>
    <x v="303"/>
  </r>
  <r>
    <x v="311"/>
    <s v="  Bryan L"/>
    <x v="271"/>
    <x v="141"/>
    <s v="No"/>
    <s v="No"/>
    <s v="No"/>
    <n v="1"/>
    <s v="Yes"/>
    <x v="0"/>
    <x v="2"/>
    <s v="28-Oct-1998"/>
    <x v="311"/>
    <x v="1"/>
    <s v="tier - 3"/>
    <x v="3"/>
    <x v="304"/>
  </r>
  <r>
    <x v="312"/>
    <s v="  Timothy F"/>
    <x v="272"/>
    <x v="243"/>
    <s v="Yes"/>
    <s v="No"/>
    <s v="No"/>
    <n v="0"/>
    <s v="Yes"/>
    <x v="3"/>
    <x v="2"/>
    <s v="03-Sep-1976"/>
    <x v="312"/>
    <x v="1"/>
    <s v="tier - 3"/>
    <x v="1"/>
    <x v="305"/>
  </r>
  <r>
    <x v="313"/>
    <s v="  Angielyn M"/>
    <x v="273"/>
    <x v="244"/>
    <s v="Yes"/>
    <s v="No"/>
    <s v="Yes"/>
    <n v="1"/>
    <s v="Yes"/>
    <x v="3"/>
    <x v="2"/>
    <s v="30-Jul-1969"/>
    <x v="313"/>
    <x v="1"/>
    <s v="tier - 2"/>
    <x v="3"/>
    <x v="306"/>
  </r>
  <r>
    <x v="314"/>
    <s v="  Jeanie M"/>
    <x v="274"/>
    <x v="245"/>
    <s v="No"/>
    <s v="yes"/>
    <s v="No"/>
    <n v="1"/>
    <s v="Yes"/>
    <x v="0"/>
    <x v="1"/>
    <s v="01-Jun-2004"/>
    <x v="314"/>
    <x v="1"/>
    <s v="tier - 2"/>
    <x v="3"/>
    <x v="307"/>
  </r>
  <r>
    <x v="315"/>
    <s v="  Greg"/>
    <x v="275"/>
    <x v="27"/>
    <s v="No"/>
    <s v="No"/>
    <s v="No"/>
    <n v="2"/>
    <s v="No"/>
    <x v="1"/>
    <x v="2"/>
    <s v="24-Jul-1972"/>
    <x v="315"/>
    <x v="0"/>
    <s v="tier - 1"/>
    <x v="1"/>
    <x v="308"/>
  </r>
  <r>
    <x v="316"/>
    <s v="  John"/>
    <x v="276"/>
    <x v="246"/>
    <s v="No"/>
    <s v="No"/>
    <s v="No"/>
    <n v="0"/>
    <s v="No"/>
    <x v="1"/>
    <x v="0"/>
    <s v="15-Sep-1962"/>
    <x v="316"/>
    <x v="0"/>
    <s v="tier - 1"/>
    <x v="7"/>
    <x v="309"/>
  </r>
  <r>
    <x v="317"/>
    <s v="  Aliaksandr"/>
    <x v="277"/>
    <x v="247"/>
    <s v="Yes"/>
    <s v="No"/>
    <s v="Yes"/>
    <n v="1"/>
    <s v="Yes"/>
    <x v="1"/>
    <x v="0"/>
    <s v="13-Sep-1963"/>
    <x v="317"/>
    <x v="0"/>
    <s v="tier - 1"/>
    <x v="7"/>
    <x v="310"/>
  </r>
  <r>
    <x v="318"/>
    <s v="  Jason M"/>
    <x v="278"/>
    <x v="248"/>
    <s v="No"/>
    <s v="No"/>
    <s v="No"/>
    <n v="3"/>
    <s v="No"/>
    <x v="2"/>
    <x v="0"/>
    <s v="11-Aug-1958"/>
    <x v="318"/>
    <x v="0"/>
    <s v="tier - 3"/>
    <x v="1"/>
    <x v="311"/>
  </r>
  <r>
    <x v="319"/>
    <s v="  Sheera K"/>
    <x v="279"/>
    <x v="68"/>
    <s v="No"/>
    <s v="No"/>
    <s v="No"/>
    <n v="0"/>
    <s v="Yes"/>
    <x v="3"/>
    <x v="0"/>
    <s v="25-Dec-1971"/>
    <x v="319"/>
    <x v="1"/>
    <s v="tier - 3"/>
    <x v="3"/>
    <x v="312"/>
  </r>
  <r>
    <x v="320"/>
    <s v="  Janice"/>
    <x v="280"/>
    <x v="249"/>
    <s v="No"/>
    <s v="No"/>
    <s v="Yes"/>
    <n v="1"/>
    <s v="Yes"/>
    <x v="2"/>
    <x v="2"/>
    <s v="02-Sep-1979"/>
    <x v="320"/>
    <x v="1"/>
    <s v="tier - 3"/>
    <x v="3"/>
    <x v="313"/>
  </r>
  <r>
    <x v="321"/>
    <s v="  Timothy G"/>
    <x v="281"/>
    <x v="250"/>
    <s v="Yes"/>
    <s v="No"/>
    <s v="No"/>
    <n v="0"/>
    <s v="No"/>
    <x v="0"/>
    <x v="0"/>
    <s v="16-Jun-1967"/>
    <x v="321"/>
    <x v="0"/>
    <s v="tier - 1"/>
    <x v="1"/>
    <x v="314"/>
  </r>
  <r>
    <x v="322"/>
    <s v="  Alan R"/>
    <x v="282"/>
    <x v="201"/>
    <s v="Yes"/>
    <s v="No"/>
    <s v="No"/>
    <n v="0"/>
    <s v="Yes"/>
    <x v="2"/>
    <x v="0"/>
    <s v="04-Aug-1981"/>
    <x v="322"/>
    <x v="1"/>
    <s v="tier - 3"/>
    <x v="1"/>
    <x v="315"/>
  </r>
  <r>
    <x v="323"/>
    <s v="  Michael"/>
    <x v="283"/>
    <x v="251"/>
    <s v="No"/>
    <s v="No"/>
    <s v="No"/>
    <n v="0"/>
    <s v="Yes"/>
    <x v="1"/>
    <x v="2"/>
    <s v="05-Oct-1991"/>
    <x v="323"/>
    <x v="0"/>
    <s v="tier - 1"/>
    <x v="3"/>
    <x v="316"/>
  </r>
  <r>
    <x v="324"/>
    <s v="  Marie-France"/>
    <x v="272"/>
    <x v="252"/>
    <s v="Yes"/>
    <s v="No"/>
    <s v="No"/>
    <n v="0"/>
    <s v="Yes"/>
    <x v="3"/>
    <x v="2"/>
    <s v="12-Jun-1976"/>
    <x v="324"/>
    <x v="0"/>
    <s v="tier - 1"/>
    <x v="3"/>
    <x v="317"/>
  </r>
  <r>
    <x v="325"/>
    <s v="  Erik F"/>
    <x v="284"/>
    <x v="253"/>
    <s v="Yes"/>
    <s v="No"/>
    <s v="No"/>
    <n v="1"/>
    <s v="Yes"/>
    <x v="1"/>
    <x v="2"/>
    <s v="30-Dec-1988"/>
    <x v="325"/>
    <x v="0"/>
    <s v="tier - 1"/>
    <x v="3"/>
    <x v="318"/>
  </r>
  <r>
    <x v="326"/>
    <s v="  Andrew"/>
    <x v="285"/>
    <x v="254"/>
    <s v="Yes"/>
    <s v="No"/>
    <s v="No"/>
    <n v="1"/>
    <s v="Yes"/>
    <x v="2"/>
    <x v="0"/>
    <s v="19-Aug-1975"/>
    <x v="326"/>
    <x v="0"/>
    <s v="tier - 3"/>
    <x v="3"/>
    <x v="319"/>
  </r>
  <r>
    <x v="327"/>
    <s v="  Anthony"/>
    <x v="286"/>
    <x v="34"/>
    <s v="No"/>
    <s v="No"/>
    <s v="No"/>
    <n v="0"/>
    <s v="Yes"/>
    <x v="1"/>
    <x v="1"/>
    <s v="30-Dec-1989"/>
    <x v="327"/>
    <x v="0"/>
    <s v="tier - 3"/>
    <x v="3"/>
    <x v="320"/>
  </r>
  <r>
    <x v="328"/>
    <s v="  Chris"/>
    <x v="287"/>
    <x v="67"/>
    <s v="No"/>
    <s v="No"/>
    <s v="No"/>
    <n v="0"/>
    <s v="Yes"/>
    <x v="2"/>
    <x v="2"/>
    <s v="29-Oct-1982"/>
    <x v="328"/>
    <x v="0"/>
    <s v="tier - 1"/>
    <x v="1"/>
    <x v="321"/>
  </r>
  <r>
    <x v="329"/>
    <s v="  Yu"/>
    <x v="288"/>
    <x v="255"/>
    <s v="Yes"/>
    <s v="No"/>
    <s v="No"/>
    <n v="0"/>
    <s v="Yes"/>
    <x v="2"/>
    <x v="0"/>
    <s v="13-Aug-1981"/>
    <x v="329"/>
    <x v="0"/>
    <s v="tier - 2"/>
    <x v="3"/>
    <x v="322"/>
  </r>
  <r>
    <x v="330"/>
    <s v="  Caleb N"/>
    <x v="289"/>
    <x v="256"/>
    <s v="No"/>
    <s v="No"/>
    <s v="No"/>
    <n v="1"/>
    <s v="Yes"/>
    <x v="0"/>
    <x v="1"/>
    <s v="20-Jun-1998"/>
    <x v="330"/>
    <x v="0"/>
    <s v="tier - 2"/>
    <x v="3"/>
    <x v="323"/>
  </r>
  <r>
    <x v="331"/>
    <s v="  Jason M"/>
    <x v="290"/>
    <x v="257"/>
    <s v="No"/>
    <s v="No"/>
    <s v="No"/>
    <n v="2"/>
    <s v="Yes"/>
    <x v="2"/>
    <x v="0"/>
    <s v="23-Aug-1973"/>
    <x v="331"/>
    <x v="0"/>
    <s v="tier - 3"/>
    <x v="3"/>
    <x v="324"/>
  </r>
  <r>
    <x v="332"/>
    <s v="  Angela R"/>
    <x v="291"/>
    <x v="87"/>
    <s v="No"/>
    <s v="No"/>
    <s v="Yes"/>
    <n v="1"/>
    <s v="Yes"/>
    <x v="0"/>
    <x v="1"/>
    <s v="27-Jul-1993"/>
    <x v="332"/>
    <x v="0"/>
    <s v="tier - 1"/>
    <x v="3"/>
    <x v="325"/>
  </r>
  <r>
    <x v="333"/>
    <s v="  Keith J"/>
    <x v="272"/>
    <x v="258"/>
    <s v="Yes"/>
    <s v="No"/>
    <s v="No"/>
    <n v="1"/>
    <s v="Yes"/>
    <x v="3"/>
    <x v="0"/>
    <s v="03-Nov-1975"/>
    <x v="333"/>
    <x v="0"/>
    <s v="tier - 1"/>
    <x v="3"/>
    <x v="326"/>
  </r>
  <r>
    <x v="334"/>
    <s v="  Emma"/>
    <x v="292"/>
    <x v="82"/>
    <s v="Yes"/>
    <s v="No"/>
    <s v="No"/>
    <n v="2"/>
    <s v="Yes"/>
    <x v="1"/>
    <x v="2"/>
    <s v="20-Oct-1959"/>
    <x v="334"/>
    <x v="0"/>
    <s v="tier - 2"/>
    <x v="2"/>
    <x v="327"/>
  </r>
  <r>
    <x v="335"/>
    <s v="  Nathan A"/>
    <x v="293"/>
    <x v="259"/>
    <s v="No"/>
    <s v="No"/>
    <s v="No"/>
    <n v="1"/>
    <s v="Yes"/>
    <x v="2"/>
    <x v="1"/>
    <s v="16-Jul-1987"/>
    <x v="335"/>
    <x v="0"/>
    <s v="tier - 1"/>
    <x v="3"/>
    <x v="328"/>
  </r>
  <r>
    <x v="336"/>
    <s v="  Kathryn"/>
    <x v="294"/>
    <x v="141"/>
    <s v="Yes"/>
    <s v="No"/>
    <s v="No"/>
    <n v="0"/>
    <s v="Yes"/>
    <x v="2"/>
    <x v="2"/>
    <s v="07-Nov-1985"/>
    <x v="336"/>
    <x v="0"/>
    <s v="tier - 1"/>
    <x v="3"/>
    <x v="329"/>
  </r>
  <r>
    <x v="337"/>
    <s v="  Elizabeth H"/>
    <x v="295"/>
    <x v="260"/>
    <s v="No"/>
    <s v="No"/>
    <s v="No"/>
    <n v="3"/>
    <s v="Yes"/>
    <x v="1"/>
    <x v="0"/>
    <s v="05-Jun-1958"/>
    <x v="337"/>
    <x v="0"/>
    <s v="tier - 2"/>
    <x v="1"/>
    <x v="330"/>
  </r>
  <r>
    <x v="338"/>
    <s v="  Ben"/>
    <x v="296"/>
    <x v="217"/>
    <s v="No"/>
    <s v="No"/>
    <s v="No"/>
    <n v="0"/>
    <s v="Yes"/>
    <x v="3"/>
    <x v="0"/>
    <s v="21-Jul-1978"/>
    <x v="338"/>
    <x v="0"/>
    <s v="tier - 3"/>
    <x v="1"/>
    <x v="331"/>
  </r>
  <r>
    <x v="339"/>
    <s v="  Cheryl A"/>
    <x v="67"/>
    <x v="143"/>
    <s v="Yes"/>
    <s v="No"/>
    <s v="Yes"/>
    <n v="1"/>
    <s v="No"/>
    <x v="0"/>
    <x v="2"/>
    <s v="09-Jul-1969"/>
    <x v="339"/>
    <x v="0"/>
    <s v="tier - 3"/>
    <x v="2"/>
    <x v="332"/>
  </r>
  <r>
    <x v="340"/>
    <s v="  Kimberly A"/>
    <x v="297"/>
    <x v="261"/>
    <s v="Yes"/>
    <s v="No"/>
    <s v="No"/>
    <n v="0"/>
    <s v="Yes"/>
    <x v="3"/>
    <x v="2"/>
    <s v="08-Nov-1976"/>
    <x v="340"/>
    <x v="0"/>
    <s v="tier - 2"/>
    <x v="3"/>
    <x v="333"/>
  </r>
  <r>
    <x v="341"/>
    <s v="  Cynthia"/>
    <x v="298"/>
    <x v="262"/>
    <s v="Yes"/>
    <s v="No"/>
    <s v="No"/>
    <n v="2"/>
    <s v="Yes"/>
    <x v="1"/>
    <x v="0"/>
    <s v="24-Dec-1961"/>
    <x v="341"/>
    <x v="0"/>
    <s v="tier - 3"/>
    <x v="1"/>
    <x v="334"/>
  </r>
  <r>
    <x v="342"/>
    <s v="  Jessica"/>
    <x v="299"/>
    <x v="263"/>
    <s v="No"/>
    <s v="No"/>
    <s v="No"/>
    <n v="0"/>
    <s v="Yes"/>
    <x v="3"/>
    <x v="0"/>
    <s v="29-Nov-1978"/>
    <x v="342"/>
    <x v="0"/>
    <s v="tier - 1"/>
    <x v="3"/>
    <x v="335"/>
  </r>
  <r>
    <x v="343"/>
    <s v="  Bruce"/>
    <x v="300"/>
    <x v="159"/>
    <s v="No"/>
    <s v="No"/>
    <s v="No"/>
    <n v="0"/>
    <s v="Yes"/>
    <x v="2"/>
    <x v="2"/>
    <s v="14-Jul-1980"/>
    <x v="343"/>
    <x v="0"/>
    <s v="tier - 3"/>
    <x v="3"/>
    <x v="336"/>
  </r>
  <r>
    <x v="344"/>
    <s v="  Allison"/>
    <x v="301"/>
    <x v="139"/>
    <s v="No"/>
    <s v="No"/>
    <s v="No"/>
    <n v="1"/>
    <s v="Yes"/>
    <x v="0"/>
    <x v="2"/>
    <s v="07-Jul-1992"/>
    <x v="344"/>
    <x v="0"/>
    <s v="tier - 3"/>
    <x v="3"/>
    <x v="337"/>
  </r>
  <r>
    <x v="345"/>
    <s v="  Alex"/>
    <x v="302"/>
    <x v="264"/>
    <s v="No"/>
    <s v="No"/>
    <s v="Yes"/>
    <n v="1"/>
    <s v="Yes"/>
    <x v="0"/>
    <x v="2"/>
    <s v="01-Sep-2003"/>
    <x v="345"/>
    <x v="0"/>
    <s v="tier - 3"/>
    <x v="3"/>
    <x v="338"/>
  </r>
  <r>
    <x v="346"/>
    <s v="  Gabriela"/>
    <x v="303"/>
    <x v="127"/>
    <s v="Yes"/>
    <s v="No"/>
    <s v="No"/>
    <n v="2"/>
    <s v="Yes"/>
    <x v="1"/>
    <x v="2"/>
    <s v="05-Dec-1959"/>
    <x v="346"/>
    <x v="0"/>
    <s v="tier - 1"/>
    <x v="1"/>
    <x v="339"/>
  </r>
  <r>
    <x v="347"/>
    <s v="  Sharon"/>
    <x v="304"/>
    <x v="265"/>
    <s v="No"/>
    <s v="No"/>
    <s v="No"/>
    <n v="0"/>
    <s v="No"/>
    <x v="1"/>
    <x v="0"/>
    <s v="25-Jul-1962"/>
    <x v="347"/>
    <x v="0"/>
    <s v="tier - 1"/>
    <x v="1"/>
    <x v="340"/>
  </r>
  <r>
    <x v="348"/>
    <s v="  Jason A"/>
    <x v="237"/>
    <x v="266"/>
    <s v="Yes"/>
    <s v="No"/>
    <s v="No"/>
    <n v="2"/>
    <s v="Yes"/>
    <x v="1"/>
    <x v="0"/>
    <s v="03-Aug-1961"/>
    <x v="348"/>
    <x v="0"/>
    <s v="tier - 2"/>
    <x v="1"/>
    <x v="341"/>
  </r>
  <r>
    <x v="349"/>
    <s v="  Chelsey C"/>
    <x v="305"/>
    <x v="267"/>
    <s v="No"/>
    <s v="No"/>
    <s v="No"/>
    <n v="0"/>
    <s v="Yes"/>
    <x v="2"/>
    <x v="2"/>
    <s v="05-Dec-1990"/>
    <x v="349"/>
    <x v="0"/>
    <s v="tier - 3"/>
    <x v="3"/>
    <x v="342"/>
  </r>
  <r>
    <x v="350"/>
    <s v="  Devon A"/>
    <x v="306"/>
    <x v="105"/>
    <s v="Yes"/>
    <s v="No"/>
    <s v="No"/>
    <n v="0"/>
    <s v="Yes"/>
    <x v="2"/>
    <x v="1"/>
    <s v="27-Sep-1985"/>
    <x v="350"/>
    <x v="0"/>
    <s v="tier - 3"/>
    <x v="3"/>
    <x v="343"/>
  </r>
  <r>
    <x v="351"/>
    <s v="  Joni L"/>
    <x v="307"/>
    <x v="6"/>
    <s v="No"/>
    <s v="No"/>
    <s v="No"/>
    <n v="0"/>
    <s v="No"/>
    <x v="0"/>
    <x v="1"/>
    <s v="11-Dec-1982"/>
    <x v="351"/>
    <x v="0"/>
    <s v="tier - 2"/>
    <x v="1"/>
    <x v="344"/>
  </r>
  <r>
    <x v="352"/>
    <s v="  Colin"/>
    <x v="106"/>
    <x v="246"/>
    <s v="No"/>
    <s v="No"/>
    <s v="No"/>
    <n v="0"/>
    <s v="No"/>
    <x v="0"/>
    <x v="0"/>
    <s v="16-Sep-1974"/>
    <x v="352"/>
    <x v="0"/>
    <s v="tier - 1"/>
    <x v="1"/>
    <x v="345"/>
  </r>
  <r>
    <x v="353"/>
    <s v="  Rachael"/>
    <x v="308"/>
    <x v="164"/>
    <s v="No"/>
    <s v="No"/>
    <s v="No"/>
    <n v="0"/>
    <s v="No"/>
    <x v="1"/>
    <x v="2"/>
    <s v="02-Dec-1977"/>
    <x v="353"/>
    <x v="0"/>
    <s v="tier - 2"/>
    <x v="1"/>
    <x v="346"/>
  </r>
  <r>
    <x v="354"/>
    <s v="  Maricela"/>
    <x v="309"/>
    <x v="268"/>
    <s v="No"/>
    <s v="No"/>
    <s v="No"/>
    <n v="0"/>
    <s v="Yes"/>
    <x v="2"/>
    <x v="1"/>
    <s v="24-Dec-1990"/>
    <x v="354"/>
    <x v="0"/>
    <s v="tier - 2"/>
    <x v="3"/>
    <x v="347"/>
  </r>
  <r>
    <x v="355"/>
    <s v="  Marie"/>
    <x v="310"/>
    <x v="269"/>
    <s v="Yes"/>
    <s v="No"/>
    <s v="Yes"/>
    <n v="1"/>
    <s v="No"/>
    <x v="0"/>
    <x v="0"/>
    <s v="25-Nov-1963"/>
    <x v="355"/>
    <x v="0"/>
    <s v="tier - 1"/>
    <x v="0"/>
    <x v="348"/>
  </r>
  <r>
    <x v="356"/>
    <s v="  Frank"/>
    <x v="311"/>
    <x v="115"/>
    <s v="No"/>
    <s v="No"/>
    <s v="No"/>
    <n v="0"/>
    <s v="Yes"/>
    <x v="0"/>
    <x v="2"/>
    <s v="06-Sep-1999"/>
    <x v="356"/>
    <x v="0"/>
    <s v="tier - 3"/>
    <x v="3"/>
    <x v="349"/>
  </r>
  <r>
    <x v="357"/>
    <s v="  Jeffry"/>
    <x v="312"/>
    <x v="205"/>
    <s v="No"/>
    <s v="No"/>
    <s v="No"/>
    <n v="0"/>
    <s v="Yes"/>
    <x v="1"/>
    <x v="0"/>
    <s v="22-Nov-1960"/>
    <x v="357"/>
    <x v="0"/>
    <s v="tier - 2"/>
    <x v="9"/>
    <x v="350"/>
  </r>
  <r>
    <x v="358"/>
    <s v="  Mike"/>
    <x v="313"/>
    <x v="103"/>
    <s v="Yes"/>
    <s v="No"/>
    <s v="No"/>
    <n v="0"/>
    <s v="Yes"/>
    <x v="3"/>
    <x v="2"/>
    <s v="29-Nov-1985"/>
    <x v="358"/>
    <x v="0"/>
    <s v="tier - 2"/>
    <x v="3"/>
    <x v="351"/>
  </r>
  <r>
    <x v="359"/>
    <s v="  Rick"/>
    <x v="314"/>
    <x v="270"/>
    <s v="No"/>
    <s v="No"/>
    <s v="No"/>
    <n v="0"/>
    <s v="Yes"/>
    <x v="0"/>
    <x v="2"/>
    <s v="21-Dec-1999"/>
    <x v="359"/>
    <x v="0"/>
    <s v="tier - 1"/>
    <x v="3"/>
    <x v="352"/>
  </r>
  <r>
    <x v="360"/>
    <s v="  Pierre-Michel"/>
    <x v="315"/>
    <x v="271"/>
    <s v="Yes"/>
    <s v="No"/>
    <s v="No"/>
    <n v="2"/>
    <s v="No"/>
    <x v="0"/>
    <x v="0"/>
    <s v="28-Jul-1961"/>
    <x v="360"/>
    <x v="0"/>
    <s v="tier - 3"/>
    <x v="3"/>
    <x v="353"/>
  </r>
  <r>
    <x v="361"/>
    <s v="  Daniel"/>
    <x v="316"/>
    <x v="272"/>
    <s v="No"/>
    <s v="No"/>
    <s v="No"/>
    <n v="0"/>
    <s v="Yes"/>
    <x v="2"/>
    <x v="1"/>
    <s v="04-Jun-1991"/>
    <x v="361"/>
    <x v="0"/>
    <s v="tier - 3"/>
    <x v="3"/>
    <x v="354"/>
  </r>
  <r>
    <x v="362"/>
    <s v="  Brian L"/>
    <x v="317"/>
    <x v="273"/>
    <s v="No"/>
    <s v="No"/>
    <s v="No"/>
    <n v="0"/>
    <s v="Yes"/>
    <x v="2"/>
    <x v="2"/>
    <s v="21-Nov-1989"/>
    <x v="362"/>
    <x v="0"/>
    <s v="tier - 2"/>
    <x v="3"/>
    <x v="355"/>
  </r>
  <r>
    <x v="363"/>
    <s v="  Morgan M"/>
    <x v="318"/>
    <x v="274"/>
    <s v="Yes"/>
    <s v="No"/>
    <s v="No"/>
    <n v="0"/>
    <s v="Yes"/>
    <x v="3"/>
    <x v="2"/>
    <s v="04-Dec-1985"/>
    <x v="363"/>
    <x v="0"/>
    <s v="tier - 1"/>
    <x v="3"/>
    <x v="356"/>
  </r>
  <r>
    <x v="364"/>
    <s v="  Caroline"/>
    <x v="319"/>
    <x v="181"/>
    <s v="No"/>
    <s v="No"/>
    <s v="No"/>
    <n v="0"/>
    <s v="Yes"/>
    <x v="1"/>
    <x v="0"/>
    <s v="06-Jul-1960"/>
    <x v="364"/>
    <x v="0"/>
    <s v="tier - 1"/>
    <x v="0"/>
    <x v="357"/>
  </r>
  <r>
    <x v="365"/>
    <s v="  Drew T"/>
    <x v="320"/>
    <x v="275"/>
    <s v="No"/>
    <s v="No"/>
    <s v="No"/>
    <n v="0"/>
    <s v="No"/>
    <x v="0"/>
    <x v="0"/>
    <s v="06-Dec-2002"/>
    <x v="365"/>
    <x v="0"/>
    <s v="tier - 3"/>
    <x v="0"/>
    <x v="358"/>
  </r>
  <r>
    <x v="366"/>
    <s v="  Austin W"/>
    <x v="321"/>
    <x v="276"/>
    <s v="No"/>
    <s v="No"/>
    <s v="No"/>
    <n v="1"/>
    <s v="Yes"/>
    <x v="1"/>
    <x v="2"/>
    <s v="03-Jul-1992"/>
    <x v="366"/>
    <x v="0"/>
    <s v="tier - 2"/>
    <x v="3"/>
    <x v="359"/>
  </r>
  <r>
    <x v="367"/>
    <s v="  Berenice"/>
    <x v="322"/>
    <x v="80"/>
    <s v="Yes"/>
    <s v="No"/>
    <s v="Yes"/>
    <n v="1"/>
    <s v="Yes"/>
    <x v="0"/>
    <x v="2"/>
    <s v="07-Oct-1997"/>
    <x v="367"/>
    <x v="0"/>
    <s v="tier - 1"/>
    <x v="3"/>
    <x v="360"/>
  </r>
  <r>
    <x v="368"/>
    <s v="  Kenneth A"/>
    <x v="323"/>
    <x v="277"/>
    <s v="Yes"/>
    <s v="No"/>
    <s v="Yes"/>
    <n v="1"/>
    <s v="Yes"/>
    <x v="0"/>
    <x v="1"/>
    <s v="09-Sep-1997"/>
    <x v="368"/>
    <x v="1"/>
    <s v="tier - 3"/>
    <x v="3"/>
    <x v="361"/>
  </r>
  <r>
    <x v="369"/>
    <s v="  Miguel"/>
    <x v="190"/>
    <x v="102"/>
    <s v="No"/>
    <s v="No"/>
    <s v="No"/>
    <n v="1"/>
    <s v="Yes"/>
    <x v="1"/>
    <x v="2"/>
    <s v="11-Jun-1992"/>
    <x v="369"/>
    <x v="1"/>
    <s v="tier - 3"/>
    <x v="3"/>
    <x v="362"/>
  </r>
  <r>
    <x v="370"/>
    <s v="  Hadley T"/>
    <x v="324"/>
    <x v="212"/>
    <s v="Yes"/>
    <s v="No"/>
    <s v="No"/>
    <n v="0"/>
    <s v="Yes"/>
    <x v="3"/>
    <x v="2"/>
    <s v="06-Nov-1985"/>
    <x v="370"/>
    <x v="1"/>
    <s v="tier - 1"/>
    <x v="3"/>
    <x v="363"/>
  </r>
  <r>
    <x v="371"/>
    <s v="  Taylor"/>
    <x v="325"/>
    <x v="49"/>
    <s v="No"/>
    <s v="No"/>
    <s v="No"/>
    <n v="1"/>
    <s v="Yes"/>
    <x v="3"/>
    <x v="2"/>
    <s v="22-Jul-1984"/>
    <x v="371"/>
    <x v="1"/>
    <s v="tier - 2"/>
    <x v="3"/>
    <x v="255"/>
  </r>
  <r>
    <x v="372"/>
    <s v="  Tenielle M"/>
    <x v="326"/>
    <x v="278"/>
    <s v="No"/>
    <s v="No"/>
    <s v="No"/>
    <n v="0"/>
    <s v="Yes"/>
    <x v="1"/>
    <x v="0"/>
    <s v="19-Oct-1965"/>
    <x v="372"/>
    <x v="1"/>
    <s v="tier - 3"/>
    <x v="0"/>
    <x v="364"/>
  </r>
  <r>
    <x v="373"/>
    <s v="  Andrea"/>
    <x v="327"/>
    <x v="279"/>
    <s v="Yes"/>
    <s v="No"/>
    <s v="No"/>
    <n v="0"/>
    <s v="Yes"/>
    <x v="3"/>
    <x v="0"/>
    <s v="03-Oct-1981"/>
    <x v="373"/>
    <x v="1"/>
    <s v="tier - 1"/>
    <x v="3"/>
    <x v="365"/>
  </r>
  <r>
    <x v="374"/>
    <s v="  Nora P"/>
    <x v="328"/>
    <x v="270"/>
    <s v="Yes"/>
    <s v="No"/>
    <s v="No"/>
    <n v="0"/>
    <s v="Yes"/>
    <x v="3"/>
    <x v="2"/>
    <s v="05-Dec-1985"/>
    <x v="374"/>
    <x v="1"/>
    <s v="tier - 1"/>
    <x v="3"/>
    <x v="366"/>
  </r>
  <r>
    <x v="375"/>
    <s v="  Zachary"/>
    <x v="329"/>
    <x v="82"/>
    <s v="Yes"/>
    <s v="No"/>
    <s v="No"/>
    <n v="1"/>
    <s v="No"/>
    <x v="2"/>
    <x v="2"/>
    <s v="15-Sep-1988"/>
    <x v="375"/>
    <x v="1"/>
    <s v="tier - 3"/>
    <x v="5"/>
    <x v="367"/>
  </r>
  <r>
    <x v="376"/>
    <s v="  Michael"/>
    <x v="32"/>
    <x v="280"/>
    <s v="Yes"/>
    <s v="No"/>
    <s v="Yes"/>
    <n v="1"/>
    <s v="No"/>
    <x v="0"/>
    <x v="2"/>
    <s v="16-Oct-1969"/>
    <x v="376"/>
    <x v="1"/>
    <s v="tier - 2"/>
    <x v="0"/>
    <x v="368"/>
  </r>
  <r>
    <x v="377"/>
    <s v="  Alyssa K"/>
    <x v="330"/>
    <x v="57"/>
    <s v="No"/>
    <s v="No"/>
    <s v="No"/>
    <n v="0"/>
    <s v="No"/>
    <x v="0"/>
    <x v="0"/>
    <s v="06-Jun-1968"/>
    <x v="377"/>
    <x v="1"/>
    <s v="tier - 2"/>
    <x v="0"/>
    <x v="369"/>
  </r>
  <r>
    <x v="378"/>
    <s v="  Heather"/>
    <x v="323"/>
    <x v="219"/>
    <s v="No"/>
    <s v="No"/>
    <s v="No"/>
    <n v="0"/>
    <s v="Yes"/>
    <x v="0"/>
    <x v="2"/>
    <s v="02-Dec-1999"/>
    <x v="378"/>
    <x v="1"/>
    <s v="tier - 1"/>
    <x v="3"/>
    <x v="370"/>
  </r>
  <r>
    <x v="379"/>
    <s v="  Dante"/>
    <x v="331"/>
    <x v="281"/>
    <s v="No"/>
    <s v="No"/>
    <s v="No"/>
    <n v="0"/>
    <s v="Yes"/>
    <x v="1"/>
    <x v="0"/>
    <s v="21-Dec-1965"/>
    <x v="379"/>
    <x v="1"/>
    <s v="tier - 1"/>
    <x v="6"/>
    <x v="371"/>
  </r>
  <r>
    <x v="380"/>
    <s v="  Sara E"/>
    <x v="332"/>
    <x v="282"/>
    <s v="Yes"/>
    <s v="No"/>
    <s v="No"/>
    <n v="2"/>
    <s v="No"/>
    <x v="2"/>
    <x v="0"/>
    <s v="02-Oct-1970"/>
    <x v="380"/>
    <x v="1"/>
    <s v="tier - 2"/>
    <x v="0"/>
    <x v="372"/>
  </r>
  <r>
    <x v="381"/>
    <s v="  Scott"/>
    <x v="333"/>
    <x v="191"/>
    <s v="No"/>
    <s v="No"/>
    <s v="No"/>
    <n v="0"/>
    <s v="Yes"/>
    <x v="2"/>
    <x v="2"/>
    <s v="13-Dec-1990"/>
    <x v="381"/>
    <x v="1"/>
    <s v="tier - 3"/>
    <x v="3"/>
    <x v="373"/>
  </r>
  <r>
    <x v="382"/>
    <s v="  Sean"/>
    <x v="334"/>
    <x v="283"/>
    <s v="No"/>
    <s v="No"/>
    <s v="No"/>
    <n v="0"/>
    <s v="Yes"/>
    <x v="1"/>
    <x v="2"/>
    <s v="02-Jul-1994"/>
    <x v="382"/>
    <x v="1"/>
    <s v="tier - 2"/>
    <x v="3"/>
    <x v="374"/>
  </r>
  <r>
    <x v="383"/>
    <s v="  Danielle"/>
    <x v="335"/>
    <x v="284"/>
    <s v="No"/>
    <s v="No"/>
    <s v="No"/>
    <n v="3"/>
    <s v="Yes"/>
    <x v="2"/>
    <x v="0"/>
    <s v="30-Jun-1958"/>
    <x v="383"/>
    <x v="1"/>
    <s v="tier - 2"/>
    <x v="0"/>
    <x v="375"/>
  </r>
  <r>
    <x v="384"/>
    <s v="  Andrew D"/>
    <x v="336"/>
    <x v="285"/>
    <s v="No"/>
    <s v="No"/>
    <s v="No"/>
    <n v="0"/>
    <s v="No"/>
    <x v="0"/>
    <x v="0"/>
    <s v="09-Jul-1960"/>
    <x v="384"/>
    <x v="1"/>
    <s v="tier - 2"/>
    <x v="0"/>
    <x v="376"/>
  </r>
  <r>
    <x v="385"/>
    <s v="  Joel D"/>
    <x v="337"/>
    <x v="194"/>
    <s v="No"/>
    <s v="yes"/>
    <s v="No"/>
    <n v="2"/>
    <s v="Yes"/>
    <x v="0"/>
    <x v="1"/>
    <s v="09-Nov-2000"/>
    <x v="385"/>
    <x v="1"/>
    <s v="tier - 3"/>
    <x v="3"/>
    <x v="377"/>
  </r>
  <r>
    <x v="386"/>
    <s v="  Michelle"/>
    <x v="338"/>
    <x v="286"/>
    <s v="No"/>
    <s v="No"/>
    <s v="No"/>
    <n v="0"/>
    <s v="Yes"/>
    <x v="0"/>
    <x v="0"/>
    <s v="17-Jun-2002"/>
    <x v="386"/>
    <x v="1"/>
    <s v="tier - 2"/>
    <x v="3"/>
    <x v="378"/>
  </r>
  <r>
    <x v="387"/>
    <s v="  Michael J"/>
    <x v="339"/>
    <x v="287"/>
    <s v="No"/>
    <s v="No"/>
    <s v="No"/>
    <n v="3"/>
    <s v="Yes"/>
    <x v="2"/>
    <x v="0"/>
    <s v="25-Dec-1958"/>
    <x v="387"/>
    <x v="1"/>
    <s v="tier - 1"/>
    <x v="0"/>
    <x v="379"/>
  </r>
  <r>
    <x v="388"/>
    <s v="  Nikki"/>
    <x v="340"/>
    <x v="288"/>
    <s v="No"/>
    <s v="No"/>
    <s v="No"/>
    <n v="0"/>
    <s v="Yes"/>
    <x v="2"/>
    <x v="1"/>
    <s v="22-Aug-1991"/>
    <x v="388"/>
    <x v="1"/>
    <s v="tier - 2"/>
    <x v="3"/>
    <x v="380"/>
  </r>
  <r>
    <x v="389"/>
    <s v="  Summer B"/>
    <x v="341"/>
    <x v="109"/>
    <s v="Yes"/>
    <s v="No"/>
    <s v="No"/>
    <n v="1"/>
    <s v="Yes"/>
    <x v="3"/>
    <x v="1"/>
    <s v="22-Jul-1988"/>
    <x v="389"/>
    <x v="1"/>
    <s v="tier - 1"/>
    <x v="3"/>
    <x v="381"/>
  </r>
  <r>
    <x v="390"/>
    <s v="  Edward"/>
    <x v="342"/>
    <x v="93"/>
    <s v="No"/>
    <s v="yes"/>
    <s v="No"/>
    <n v="1"/>
    <s v="Yes"/>
    <x v="0"/>
    <x v="2"/>
    <s v="05-Sep-2004"/>
    <x v="390"/>
    <x v="1"/>
    <s v="tier - 2"/>
    <x v="3"/>
    <x v="382"/>
  </r>
  <r>
    <x v="391"/>
    <s v="  Ryan"/>
    <x v="17"/>
    <x v="54"/>
    <s v="Yes"/>
    <s v="No"/>
    <s v="No"/>
    <n v="2"/>
    <s v="No"/>
    <x v="0"/>
    <x v="0"/>
    <s v="27-Aug-1970"/>
    <x v="391"/>
    <x v="1"/>
    <s v="tier - 3"/>
    <x v="1"/>
    <x v="383"/>
  </r>
  <r>
    <x v="392"/>
    <s v="  Kacee"/>
    <x v="343"/>
    <x v="30"/>
    <s v="No"/>
    <s v="No"/>
    <s v="No"/>
    <n v="0"/>
    <s v="No"/>
    <x v="0"/>
    <x v="0"/>
    <s v="21-Sep-1974"/>
    <x v="392"/>
    <x v="1"/>
    <s v="tier - 2"/>
    <x v="2"/>
    <x v="384"/>
  </r>
  <r>
    <x v="393"/>
    <s v="  Dave"/>
    <x v="344"/>
    <x v="145"/>
    <s v="No"/>
    <s v="yes"/>
    <s v="No"/>
    <n v="1"/>
    <s v="Yes"/>
    <x v="0"/>
    <x v="2"/>
    <s v="05-Dec-2004"/>
    <x v="393"/>
    <x v="1"/>
    <s v="tier - 3"/>
    <x v="3"/>
    <x v="134"/>
  </r>
  <r>
    <x v="394"/>
    <s v="  Maryanna"/>
    <x v="345"/>
    <x v="289"/>
    <s v="Yes"/>
    <s v="No"/>
    <s v="No"/>
    <n v="1"/>
    <s v="No"/>
    <x v="2"/>
    <x v="0"/>
    <s v="04-Jun-1975"/>
    <x v="394"/>
    <x v="1"/>
    <s v="tier - 1"/>
    <x v="3"/>
    <x v="385"/>
  </r>
  <r>
    <x v="395"/>
    <s v="  Jessica H"/>
    <x v="346"/>
    <x v="290"/>
    <s v="No"/>
    <s v="No"/>
    <s v="No"/>
    <n v="2"/>
    <s v="No"/>
    <x v="1"/>
    <x v="0"/>
    <s v="07-Jul-1973"/>
    <x v="395"/>
    <x v="1"/>
    <s v="tier - 3"/>
    <x v="3"/>
    <x v="386"/>
  </r>
  <r>
    <x v="396"/>
    <s v="  Deanna"/>
    <x v="347"/>
    <x v="291"/>
    <s v="No"/>
    <s v="No"/>
    <s v="No"/>
    <n v="0"/>
    <s v="Yes"/>
    <x v="2"/>
    <x v="0"/>
    <s v="11-Oct-2002"/>
    <x v="396"/>
    <x v="1"/>
    <s v="tier - 1"/>
    <x v="0"/>
    <x v="387"/>
  </r>
  <r>
    <x v="397"/>
    <s v="  Peter"/>
    <x v="312"/>
    <x v="82"/>
    <s v="Yes"/>
    <s v="No"/>
    <s v="No"/>
    <n v="2"/>
    <s v="Yes"/>
    <x v="1"/>
    <x v="2"/>
    <s v="09-Jul-1966"/>
    <x v="397"/>
    <x v="1"/>
    <s v="tier - 3"/>
    <x v="1"/>
    <x v="388"/>
  </r>
  <r>
    <x v="398"/>
    <s v="  Rebecca"/>
    <x v="348"/>
    <x v="3"/>
    <s v="Yes"/>
    <s v="yes"/>
    <s v="No"/>
    <n v="1"/>
    <s v="Yes"/>
    <x v="1"/>
    <x v="1"/>
    <s v="26-Dec-2000"/>
    <x v="398"/>
    <x v="1"/>
    <s v="tier - 3"/>
    <x v="3"/>
    <x v="389"/>
  </r>
  <r>
    <x v="399"/>
    <s v="  Elizabeth M"/>
    <x v="349"/>
    <x v="82"/>
    <s v="Yes"/>
    <s v="No"/>
    <s v="No"/>
    <n v="0"/>
    <s v="No"/>
    <x v="0"/>
    <x v="2"/>
    <s v="05-Jun-2001"/>
    <x v="399"/>
    <x v="1"/>
    <s v="tier - 2"/>
    <x v="1"/>
    <x v="390"/>
  </r>
  <r>
    <x v="400"/>
    <s v="  Gregory"/>
    <x v="350"/>
    <x v="292"/>
    <s v="Yes"/>
    <s v="No"/>
    <s v="No"/>
    <n v="2"/>
    <s v="No"/>
    <x v="1"/>
    <x v="0"/>
    <s v="03-Dec-1970"/>
    <x v="400"/>
    <x v="1"/>
    <s v="tier - 2"/>
    <x v="0"/>
    <x v="391"/>
  </r>
  <r>
    <x v="401"/>
    <s v="  Sarah E"/>
    <x v="351"/>
    <x v="293"/>
    <s v="Yes"/>
    <s v="No"/>
    <s v="Yes"/>
    <n v="1"/>
    <s v="Yes"/>
    <x v="2"/>
    <x v="0"/>
    <s v="21-Aug-1963"/>
    <x v="401"/>
    <x v="1"/>
    <s v="tier - 3"/>
    <x v="1"/>
    <x v="392"/>
  </r>
  <r>
    <x v="402"/>
    <s v="  Anne Elise"/>
    <x v="352"/>
    <x v="169"/>
    <s v="No"/>
    <s v="No"/>
    <s v="No"/>
    <n v="2"/>
    <s v="No"/>
    <x v="1"/>
    <x v="1"/>
    <s v="17-Jul-1972"/>
    <x v="402"/>
    <x v="1"/>
    <s v="tier - 3"/>
    <x v="2"/>
    <x v="393"/>
  </r>
  <r>
    <x v="403"/>
    <s v="  Christopher R"/>
    <x v="353"/>
    <x v="219"/>
    <s v="Yes"/>
    <s v="No"/>
    <s v="No"/>
    <n v="0"/>
    <s v="Yes"/>
    <x v="1"/>
    <x v="2"/>
    <s v="02-Aug-2001"/>
    <x v="403"/>
    <x v="1"/>
    <s v="tier - 1"/>
    <x v="3"/>
    <x v="394"/>
  </r>
  <r>
    <x v="404"/>
    <s v="  Elliot"/>
    <x v="247"/>
    <x v="35"/>
    <s v="No"/>
    <s v="No"/>
    <s v="No"/>
    <n v="0"/>
    <s v="No"/>
    <x v="1"/>
    <x v="0"/>
    <s v="11-Dec-1968"/>
    <x v="404"/>
    <x v="1"/>
    <s v="tier - 3"/>
    <x v="6"/>
    <x v="395"/>
  </r>
  <r>
    <x v="405"/>
    <s v="  Christopher D"/>
    <x v="354"/>
    <x v="294"/>
    <s v="No"/>
    <s v="No"/>
    <s v="No"/>
    <n v="0"/>
    <s v="Yes"/>
    <x v="1"/>
    <x v="0"/>
    <s v="22-Aug-1968"/>
    <x v="405"/>
    <x v="1"/>
    <s v="tier - 2"/>
    <x v="3"/>
    <x v="396"/>
  </r>
  <r>
    <x v="406"/>
    <s v="  Corey"/>
    <x v="355"/>
    <x v="70"/>
    <s v="No"/>
    <s v="No"/>
    <s v="No"/>
    <n v="2"/>
    <s v="No"/>
    <x v="0"/>
    <x v="2"/>
    <s v="26-Sep-1972"/>
    <x v="406"/>
    <x v="1"/>
    <s v="tier - 2"/>
    <x v="6"/>
    <x v="397"/>
  </r>
  <r>
    <x v="407"/>
    <s v="  Patrick D"/>
    <x v="356"/>
    <x v="295"/>
    <s v="Yes"/>
    <s v="No"/>
    <s v="No"/>
    <n v="1"/>
    <s v="Yes"/>
    <x v="1"/>
    <x v="0"/>
    <s v="14-Dec-1975"/>
    <x v="407"/>
    <x v="1"/>
    <s v="tier - 1"/>
    <x v="3"/>
    <x v="398"/>
  </r>
  <r>
    <x v="408"/>
    <s v="  Anthony D"/>
    <x v="357"/>
    <x v="70"/>
    <s v="No"/>
    <s v="No"/>
    <s v="No"/>
    <n v="1"/>
    <s v="Yes"/>
    <x v="2"/>
    <x v="2"/>
    <s v="24-Nov-1998"/>
    <x v="408"/>
    <x v="1"/>
    <s v="tier - 3"/>
    <x v="3"/>
    <x v="399"/>
  </r>
  <r>
    <x v="409"/>
    <s v="  Melissa"/>
    <x v="358"/>
    <x v="100"/>
    <s v="No"/>
    <s v="No"/>
    <s v="No"/>
    <n v="1"/>
    <s v="No"/>
    <x v="2"/>
    <x v="1"/>
    <s v="14-Jun-1998"/>
    <x v="409"/>
    <x v="1"/>
    <s v="tier - 2"/>
    <x v="0"/>
    <x v="400"/>
  </r>
  <r>
    <x v="410"/>
    <s v="  Raven"/>
    <x v="359"/>
    <x v="212"/>
    <s v="Yes"/>
    <s v="No"/>
    <s v="No"/>
    <n v="1"/>
    <s v="Yes"/>
    <x v="2"/>
    <x v="2"/>
    <s v="04-Dec-1995"/>
    <x v="410"/>
    <x v="1"/>
    <s v="tier - 2"/>
    <x v="3"/>
    <x v="269"/>
  </r>
  <r>
    <x v="411"/>
    <s v="  Christopher"/>
    <x v="360"/>
    <x v="296"/>
    <s v="Yes"/>
    <s v="No"/>
    <s v="No"/>
    <n v="1"/>
    <s v="Yes"/>
    <x v="1"/>
    <x v="0"/>
    <s v="14-Nov-1975"/>
    <x v="411"/>
    <x v="1"/>
    <s v="tier - 3"/>
    <x v="1"/>
    <x v="75"/>
  </r>
  <r>
    <x v="412"/>
    <s v="  Kendra A"/>
    <x v="3"/>
    <x v="70"/>
    <s v="No"/>
    <s v="No"/>
    <s v="No"/>
    <n v="1"/>
    <s v="No"/>
    <x v="0"/>
    <x v="2"/>
    <s v="14-Jun-1987"/>
    <x v="412"/>
    <x v="1"/>
    <s v="tier - 1"/>
    <x v="2"/>
    <x v="401"/>
  </r>
  <r>
    <x v="413"/>
    <s v="  Jordan"/>
    <x v="361"/>
    <x v="297"/>
    <s v="Yes"/>
    <s v="No"/>
    <s v="Yes"/>
    <n v="1"/>
    <s v="Yes"/>
    <x v="2"/>
    <x v="1"/>
    <s v="23-Jul-1969"/>
    <x v="413"/>
    <x v="1"/>
    <s v="tier - 1"/>
    <x v="2"/>
    <x v="402"/>
  </r>
  <r>
    <x v="414"/>
    <s v="  Nils"/>
    <x v="362"/>
    <x v="298"/>
    <s v="Yes"/>
    <s v="No"/>
    <s v="No"/>
    <n v="2"/>
    <s v="Yes"/>
    <x v="2"/>
    <x v="0"/>
    <s v="26-Nov-1970"/>
    <x v="414"/>
    <x v="1"/>
    <s v="tier - 2"/>
    <x v="4"/>
    <x v="403"/>
  </r>
  <r>
    <x v="415"/>
    <s v="  Scott"/>
    <x v="363"/>
    <x v="299"/>
    <s v="Yes"/>
    <s v="No"/>
    <s v="No"/>
    <n v="1"/>
    <s v="Yes"/>
    <x v="2"/>
    <x v="2"/>
    <s v="10-Jun-1995"/>
    <x v="415"/>
    <x v="1"/>
    <s v="tier - 3"/>
    <x v="3"/>
    <x v="404"/>
  </r>
  <r>
    <x v="416"/>
    <s v="  Angela"/>
    <x v="364"/>
    <x v="300"/>
    <s v="No"/>
    <s v="No"/>
    <s v="No"/>
    <n v="0"/>
    <s v="Yes"/>
    <x v="2"/>
    <x v="1"/>
    <s v="09-Sep-1994"/>
    <x v="416"/>
    <x v="1"/>
    <s v="tier - 2"/>
    <x v="3"/>
    <x v="405"/>
  </r>
  <r>
    <x v="417"/>
    <s v="  Allison"/>
    <x v="365"/>
    <x v="301"/>
    <s v="No"/>
    <s v="No"/>
    <s v="No"/>
    <n v="1"/>
    <s v="Yes"/>
    <x v="3"/>
    <x v="1"/>
    <s v="11-Oct-1992"/>
    <x v="417"/>
    <x v="1"/>
    <s v="tier - 3"/>
    <x v="3"/>
    <x v="406"/>
  </r>
  <r>
    <x v="418"/>
    <s v="  Caitlin O"/>
    <x v="366"/>
    <x v="141"/>
    <s v="Yes"/>
    <s v="No"/>
    <s v="No"/>
    <n v="0"/>
    <s v="No"/>
    <x v="1"/>
    <x v="2"/>
    <s v="28-Aug-1996"/>
    <x v="418"/>
    <x v="1"/>
    <s v="tier - 1"/>
    <x v="2"/>
    <x v="407"/>
  </r>
  <r>
    <x v="419"/>
    <s v="  Tracy M"/>
    <x v="367"/>
    <x v="302"/>
    <s v="Yes"/>
    <s v="No"/>
    <s v="No"/>
    <n v="2"/>
    <s v="Yes"/>
    <x v="1"/>
    <x v="0"/>
    <s v="12-Jun-1970"/>
    <x v="419"/>
    <x v="1"/>
    <s v="tier - 3"/>
    <x v="0"/>
    <x v="408"/>
  </r>
  <r>
    <x v="420"/>
    <s v="  Dustin M"/>
    <x v="368"/>
    <x v="239"/>
    <s v="Yes"/>
    <s v="No"/>
    <s v="No"/>
    <n v="0"/>
    <s v="No"/>
    <x v="1"/>
    <x v="2"/>
    <s v="12-Oct-1976"/>
    <x v="420"/>
    <x v="1"/>
    <s v="tier - 2"/>
    <x v="3"/>
    <x v="409"/>
  </r>
  <r>
    <x v="421"/>
    <s v="  Jenny"/>
    <x v="308"/>
    <x v="303"/>
    <s v="Yes"/>
    <s v="No"/>
    <s v="No"/>
    <n v="1"/>
    <s v="Yes"/>
    <x v="1"/>
    <x v="0"/>
    <s v="13-Jun-1975"/>
    <x v="421"/>
    <x v="1"/>
    <s v="tier - 2"/>
    <x v="1"/>
    <x v="410"/>
  </r>
  <r>
    <x v="422"/>
    <s v="  Emily"/>
    <x v="368"/>
    <x v="151"/>
    <s v="No"/>
    <s v="No"/>
    <s v="No"/>
    <n v="2"/>
    <s v="Yes"/>
    <x v="1"/>
    <x v="2"/>
    <s v="14-Sep-1972"/>
    <x v="422"/>
    <x v="1"/>
    <s v="tier - 3"/>
    <x v="3"/>
    <x v="411"/>
  </r>
  <r>
    <x v="423"/>
    <s v="  Fabienne"/>
    <x v="369"/>
    <x v="304"/>
    <s v="Yes"/>
    <s v="No"/>
    <s v="No"/>
    <n v="2"/>
    <s v="No"/>
    <x v="1"/>
    <x v="0"/>
    <s v="21-Oct-1961"/>
    <x v="423"/>
    <x v="1"/>
    <s v="tier - 2"/>
    <x v="0"/>
    <x v="412"/>
  </r>
  <r>
    <x v="424"/>
    <s v="  Jordan"/>
    <x v="226"/>
    <x v="305"/>
    <s v="No"/>
    <s v="No"/>
    <s v="No"/>
    <n v="0"/>
    <s v="No"/>
    <x v="0"/>
    <x v="0"/>
    <s v="06-Jul-1968"/>
    <x v="424"/>
    <x v="1"/>
    <s v="tier - 2"/>
    <x v="1"/>
    <x v="413"/>
  </r>
  <r>
    <x v="425"/>
    <s v="  Matt"/>
    <x v="352"/>
    <x v="306"/>
    <s v="Yes"/>
    <s v="No"/>
    <s v="No"/>
    <n v="2"/>
    <s v="Yes"/>
    <x v="1"/>
    <x v="0"/>
    <s v="30-Nov-1970"/>
    <x v="425"/>
    <x v="1"/>
    <s v="tier - 3"/>
    <x v="1"/>
    <x v="414"/>
  </r>
  <r>
    <x v="426"/>
    <s v="  Taryn L"/>
    <x v="370"/>
    <x v="49"/>
    <s v="No"/>
    <s v="No"/>
    <s v="No"/>
    <n v="0"/>
    <s v="Yes"/>
    <x v="2"/>
    <x v="2"/>
    <s v="07-Oct-1999"/>
    <x v="426"/>
    <x v="1"/>
    <s v="tier - 1"/>
    <x v="3"/>
    <x v="415"/>
  </r>
  <r>
    <x v="427"/>
    <s v="  Temima"/>
    <x v="371"/>
    <x v="237"/>
    <s v="No"/>
    <s v="yes"/>
    <s v="No"/>
    <n v="1"/>
    <s v="Yes"/>
    <x v="1"/>
    <x v="2"/>
    <s v="03-Aug-2004"/>
    <x v="427"/>
    <x v="1"/>
    <s v="tier - 1"/>
    <x v="3"/>
    <x v="416"/>
  </r>
  <r>
    <x v="428"/>
    <s v="  Jennifer"/>
    <x v="372"/>
    <x v="213"/>
    <s v="Yes"/>
    <s v="No"/>
    <s v="No"/>
    <n v="1"/>
    <s v="No"/>
    <x v="0"/>
    <x v="1"/>
    <s v="16-Dec-1964"/>
    <x v="428"/>
    <x v="1"/>
    <s v="tier - 1"/>
    <x v="0"/>
    <x v="417"/>
  </r>
  <r>
    <x v="429"/>
    <s v="  Serena M"/>
    <x v="373"/>
    <x v="307"/>
    <s v="No"/>
    <s v="No"/>
    <s v="No"/>
    <n v="0"/>
    <s v="Yes"/>
    <x v="1"/>
    <x v="0"/>
    <s v="10-Sep-1974"/>
    <x v="429"/>
    <x v="1"/>
    <s v="tier - 1"/>
    <x v="0"/>
    <x v="418"/>
  </r>
  <r>
    <x v="430"/>
    <s v="  Victoria M"/>
    <x v="374"/>
    <x v="308"/>
    <s v="No"/>
    <s v="No"/>
    <s v="No"/>
    <n v="2"/>
    <s v="Yes"/>
    <x v="2"/>
    <x v="0"/>
    <s v="13-Jun-1973"/>
    <x v="430"/>
    <x v="1"/>
    <s v="tier - 2"/>
    <x v="2"/>
    <x v="419"/>
  </r>
  <r>
    <x v="431"/>
    <s v="  Phoebe"/>
    <x v="375"/>
    <x v="182"/>
    <s v="No"/>
    <s v="No"/>
    <s v="Yes"/>
    <n v="1"/>
    <s v="No"/>
    <x v="0"/>
    <x v="2"/>
    <s v="30-Dec-2003"/>
    <x v="431"/>
    <x v="1"/>
    <s v="tier - 2"/>
    <x v="1"/>
    <x v="420"/>
  </r>
  <r>
    <x v="432"/>
    <s v="  Corey"/>
    <x v="376"/>
    <x v="309"/>
    <s v="No"/>
    <s v="No"/>
    <s v="No"/>
    <n v="0"/>
    <s v="Yes"/>
    <x v="2"/>
    <x v="0"/>
    <s v="10-Jul-1971"/>
    <x v="432"/>
    <x v="1"/>
    <s v="tier - 2"/>
    <x v="1"/>
    <x v="421"/>
  </r>
  <r>
    <x v="433"/>
    <s v="  Rebecca"/>
    <x v="377"/>
    <x v="310"/>
    <s v="Yes"/>
    <s v="No"/>
    <s v="No"/>
    <n v="2"/>
    <s v="Yes"/>
    <x v="2"/>
    <x v="0"/>
    <s v="08-Aug-1970"/>
    <x v="433"/>
    <x v="1"/>
    <s v="tier - 3"/>
    <x v="1"/>
    <x v="422"/>
  </r>
  <r>
    <x v="434"/>
    <s v="  Nicholas D"/>
    <x v="304"/>
    <x v="311"/>
    <s v="No"/>
    <s v="No"/>
    <s v="No"/>
    <n v="2"/>
    <s v="Yes"/>
    <x v="1"/>
    <x v="0"/>
    <s v="27-Jun-1973"/>
    <x v="434"/>
    <x v="1"/>
    <s v="tier - 3"/>
    <x v="1"/>
    <x v="423"/>
  </r>
  <r>
    <x v="435"/>
    <s v="  Christian"/>
    <x v="378"/>
    <x v="130"/>
    <s v="No"/>
    <s v="No"/>
    <s v="No"/>
    <n v="0"/>
    <s v="Yes"/>
    <x v="1"/>
    <x v="0"/>
    <s v="02-Jun-1974"/>
    <x v="435"/>
    <x v="1"/>
    <s v="tier - 2"/>
    <x v="3"/>
    <x v="424"/>
  </r>
  <r>
    <x v="436"/>
    <s v="  Jonathon S"/>
    <x v="97"/>
    <x v="138"/>
    <s v="Yes"/>
    <s v="No"/>
    <s v="Yes"/>
    <n v="1"/>
    <s v="No"/>
    <x v="0"/>
    <x v="2"/>
    <s v="26-Aug-1983"/>
    <x v="436"/>
    <x v="1"/>
    <s v="tier - 2"/>
    <x v="0"/>
    <x v="425"/>
  </r>
  <r>
    <x v="437"/>
    <s v="  Caroline"/>
    <x v="379"/>
    <x v="312"/>
    <s v="Yes"/>
    <s v="No"/>
    <s v="No"/>
    <n v="1"/>
    <s v="Yes"/>
    <x v="1"/>
    <x v="0"/>
    <s v="13-Nov-1975"/>
    <x v="437"/>
    <x v="1"/>
    <s v="tier - 3"/>
    <x v="2"/>
    <x v="426"/>
  </r>
  <r>
    <x v="438"/>
    <s v="  Joshua D"/>
    <x v="380"/>
    <x v="313"/>
    <s v="No"/>
    <s v="No"/>
    <s v="No"/>
    <n v="2"/>
    <s v="Yes"/>
    <x v="1"/>
    <x v="0"/>
    <s v="22-Oct-1973"/>
    <x v="438"/>
    <x v="1"/>
    <s v="tier - 2"/>
    <x v="3"/>
    <x v="427"/>
  </r>
  <r>
    <x v="439"/>
    <s v="  Nichole"/>
    <x v="362"/>
    <x v="314"/>
    <s v="No"/>
    <s v="No"/>
    <s v="No"/>
    <n v="0"/>
    <s v="No"/>
    <x v="2"/>
    <x v="1"/>
    <s v="03-Oct-1994"/>
    <x v="439"/>
    <x v="1"/>
    <s v="tier - 3"/>
    <x v="2"/>
    <x v="428"/>
  </r>
  <r>
    <x v="440"/>
    <s v="  Denise M"/>
    <x v="251"/>
    <x v="268"/>
    <s v="Yes"/>
    <s v="No"/>
    <s v="Yes"/>
    <n v="1"/>
    <s v="Yes"/>
    <x v="2"/>
    <x v="1"/>
    <s v="14-Nov-1969"/>
    <x v="440"/>
    <x v="1"/>
    <s v="tier - 3"/>
    <x v="0"/>
    <x v="429"/>
  </r>
  <r>
    <x v="441"/>
    <s v="  Peter R"/>
    <x v="381"/>
    <x v="46"/>
    <s v="Yes"/>
    <s v="No"/>
    <s v="Yes"/>
    <n v="1"/>
    <s v="No"/>
    <x v="2"/>
    <x v="2"/>
    <s v="07-Aug-1997"/>
    <x v="441"/>
    <x v="1"/>
    <s v="tier - 3"/>
    <x v="11"/>
    <x v="430"/>
  </r>
  <r>
    <x v="442"/>
    <s v="  Johnson K"/>
    <x v="382"/>
    <x v="315"/>
    <s v="No"/>
    <s v="No"/>
    <s v="Yes"/>
    <n v="1"/>
    <s v="No"/>
    <x v="0"/>
    <x v="2"/>
    <s v="14-Dec-2003"/>
    <x v="442"/>
    <x v="1"/>
    <s v="tier - 2"/>
    <x v="3"/>
    <x v="431"/>
  </r>
  <r>
    <x v="443"/>
    <s v="  Katherine"/>
    <x v="383"/>
    <x v="77"/>
    <s v="Yes"/>
    <s v="No"/>
    <s v="No"/>
    <n v="1"/>
    <s v="Yes"/>
    <x v="1"/>
    <x v="0"/>
    <s v="09-Sep-1975"/>
    <x v="443"/>
    <x v="1"/>
    <s v="tier - 2"/>
    <x v="0"/>
    <x v="432"/>
  </r>
  <r>
    <x v="444"/>
    <s v="  Lynda"/>
    <x v="26"/>
    <x v="221"/>
    <s v="Yes"/>
    <s v="No"/>
    <s v="No"/>
    <n v="2"/>
    <s v="No"/>
    <x v="0"/>
    <x v="0"/>
    <s v="09-Nov-1970"/>
    <x v="444"/>
    <x v="1"/>
    <s v="tier - 2"/>
    <x v="2"/>
    <x v="433"/>
  </r>
  <r>
    <x v="445"/>
    <s v="  Anthony"/>
    <x v="384"/>
    <x v="69"/>
    <s v="No"/>
    <s v="No"/>
    <s v="Yes"/>
    <n v="1"/>
    <s v="No"/>
    <x v="1"/>
    <x v="2"/>
    <s v="25-Jul-2003"/>
    <x v="445"/>
    <x v="1"/>
    <s v="tier - 1"/>
    <x v="1"/>
    <x v="434"/>
  </r>
  <r>
    <x v="446"/>
    <s v="  Linnea C"/>
    <x v="385"/>
    <x v="182"/>
    <s v="No"/>
    <s v="No"/>
    <s v="Yes"/>
    <n v="1"/>
    <s v="Yes"/>
    <x v="1"/>
    <x v="2"/>
    <s v="14-Nov-1979"/>
    <x v="446"/>
    <x v="2"/>
    <s v="tier - 2"/>
    <x v="3"/>
    <x v="435"/>
  </r>
  <r>
    <x v="447"/>
    <s v="  Massimiliano A"/>
    <x v="386"/>
    <x v="10"/>
    <s v="Yes"/>
    <s v="No"/>
    <s v="Yes"/>
    <n v="1"/>
    <s v="Yes"/>
    <x v="1"/>
    <x v="1"/>
    <s v="21-Dec-1983"/>
    <x v="447"/>
    <x v="2"/>
    <s v="tier - 1"/>
    <x v="9"/>
    <x v="299"/>
  </r>
  <r>
    <x v="448"/>
    <s v="  James M"/>
    <x v="387"/>
    <x v="144"/>
    <s v="Yes"/>
    <s v="No"/>
    <s v="No"/>
    <n v="2"/>
    <s v="Yes"/>
    <x v="2"/>
    <x v="2"/>
    <s v="18-Aug-1966"/>
    <x v="448"/>
    <x v="2"/>
    <s v="tier - 3"/>
    <x v="7"/>
    <x v="436"/>
  </r>
  <r>
    <x v="449"/>
    <s v="  Lauren"/>
    <x v="388"/>
    <x v="197"/>
    <s v="No"/>
    <s v="No"/>
    <s v="No"/>
    <n v="0"/>
    <s v="No"/>
    <x v="2"/>
    <x v="2"/>
    <s v="26-Aug-1999"/>
    <x v="449"/>
    <x v="2"/>
    <s v="tier - 2"/>
    <x v="2"/>
    <x v="437"/>
  </r>
  <r>
    <x v="450"/>
    <s v="  Michele V"/>
    <x v="389"/>
    <x v="316"/>
    <s v="No"/>
    <s v="No"/>
    <s v="No"/>
    <n v="0"/>
    <s v="Yes"/>
    <x v="1"/>
    <x v="2"/>
    <s v="27-Dec-1982"/>
    <x v="450"/>
    <x v="1"/>
    <s v="tier - 3"/>
    <x v="2"/>
    <x v="438"/>
  </r>
  <r>
    <x v="451"/>
    <s v="  Xiao"/>
    <x v="358"/>
    <x v="132"/>
    <s v="No"/>
    <s v="No"/>
    <s v="No"/>
    <n v="0"/>
    <s v="Yes"/>
    <x v="2"/>
    <x v="0"/>
    <s v="16-Jun-1971"/>
    <x v="451"/>
    <x v="1"/>
    <s v="tier - 3"/>
    <x v="0"/>
    <x v="439"/>
  </r>
  <r>
    <x v="452"/>
    <s v="  Harper L"/>
    <x v="390"/>
    <x v="156"/>
    <s v="No"/>
    <s v="No"/>
    <s v="No"/>
    <n v="0"/>
    <s v="No"/>
    <x v="2"/>
    <x v="0"/>
    <s v="24-Aug-1965"/>
    <x v="452"/>
    <x v="2"/>
    <s v="tier - 1"/>
    <x v="0"/>
    <x v="440"/>
  </r>
  <r>
    <x v="453"/>
    <s v="  Nick"/>
    <x v="391"/>
    <x v="200"/>
    <s v="No"/>
    <s v="No"/>
    <s v="No"/>
    <n v="0"/>
    <s v="Yes"/>
    <x v="0"/>
    <x v="1"/>
    <s v="12-Sep-1980"/>
    <x v="453"/>
    <x v="1"/>
    <s v="tier - 2"/>
    <x v="3"/>
    <x v="441"/>
  </r>
  <r>
    <x v="454"/>
    <s v="  Scott"/>
    <x v="392"/>
    <x v="52"/>
    <s v="Yes"/>
    <s v="No"/>
    <s v="No"/>
    <n v="0"/>
    <s v="Yes"/>
    <x v="3"/>
    <x v="2"/>
    <s v="28-Aug-2001"/>
    <x v="454"/>
    <x v="2"/>
    <s v="tier - 1"/>
    <x v="3"/>
    <x v="442"/>
  </r>
  <r>
    <x v="455"/>
    <s v="  Wilson"/>
    <x v="393"/>
    <x v="173"/>
    <s v="No"/>
    <s v="No"/>
    <s v="No"/>
    <n v="0"/>
    <s v="No"/>
    <x v="2"/>
    <x v="2"/>
    <s v="14-Oct-1989"/>
    <x v="455"/>
    <x v="2"/>
    <s v="tier - 1"/>
    <x v="1"/>
    <x v="443"/>
  </r>
  <r>
    <x v="456"/>
    <s v="  Lee"/>
    <x v="394"/>
    <x v="317"/>
    <s v="Yes"/>
    <s v="No"/>
    <s v="No"/>
    <n v="1"/>
    <s v="Yes"/>
    <x v="1"/>
    <x v="0"/>
    <s v="19-Dec-1975"/>
    <x v="456"/>
    <x v="2"/>
    <s v="tier - 3"/>
    <x v="0"/>
    <x v="444"/>
  </r>
  <r>
    <x v="457"/>
    <s v="  Shizhong"/>
    <x v="395"/>
    <x v="123"/>
    <s v="No"/>
    <s v="No"/>
    <s v="Yes"/>
    <n v="1"/>
    <s v="Yes"/>
    <x v="3"/>
    <x v="1"/>
    <s v="28-Sep-2003"/>
    <x v="457"/>
    <x v="1"/>
    <s v="tier - 1"/>
    <x v="3"/>
    <x v="445"/>
  </r>
  <r>
    <x v="458"/>
    <s v="  Marie-Claire"/>
    <x v="278"/>
    <x v="67"/>
    <s v="No"/>
    <s v="No"/>
    <s v="Yes"/>
    <n v="1"/>
    <s v="Yes"/>
    <x v="2"/>
    <x v="2"/>
    <s v="17-Aug-1979"/>
    <x v="458"/>
    <x v="2"/>
    <s v="tier - 1"/>
    <x v="1"/>
    <x v="446"/>
  </r>
  <r>
    <x v="459"/>
    <s v="  Todd J"/>
    <x v="396"/>
    <x v="318"/>
    <s v="Yes"/>
    <s v="No"/>
    <s v="Yes"/>
    <n v="1"/>
    <s v="No"/>
    <x v="0"/>
    <x v="0"/>
    <s v="27-Aug-1963"/>
    <x v="459"/>
    <x v="2"/>
    <s v="tier - 1"/>
    <x v="3"/>
    <x v="447"/>
  </r>
  <r>
    <x v="460"/>
    <s v="  Carolyn"/>
    <x v="295"/>
    <x v="107"/>
    <s v="No"/>
    <s v="No"/>
    <s v="Yes"/>
    <n v="1"/>
    <s v="Yes"/>
    <x v="1"/>
    <x v="2"/>
    <s v="28-Sep-1979"/>
    <x v="460"/>
    <x v="2"/>
    <s v="tier - 2"/>
    <x v="1"/>
    <x v="448"/>
  </r>
  <r>
    <x v="461"/>
    <s v="  Lindsey"/>
    <x v="397"/>
    <x v="319"/>
    <s v="No"/>
    <s v="No"/>
    <s v="Yes"/>
    <n v="1"/>
    <s v="Yes"/>
    <x v="1"/>
    <x v="2"/>
    <s v="20-Sep-1979"/>
    <x v="461"/>
    <x v="2"/>
    <s v="tier - 1"/>
    <x v="2"/>
    <x v="449"/>
  </r>
  <r>
    <x v="462"/>
    <s v="  Marissa D"/>
    <x v="351"/>
    <x v="320"/>
    <s v="Yes"/>
    <s v="No"/>
    <s v="No"/>
    <n v="0"/>
    <s v="Yes"/>
    <x v="2"/>
    <x v="2"/>
    <s v="18-Jul-1976"/>
    <x v="462"/>
    <x v="2"/>
    <s v="tier - 1"/>
    <x v="1"/>
    <x v="450"/>
  </r>
  <r>
    <x v="463"/>
    <s v="  Jean Luc"/>
    <x v="398"/>
    <x v="223"/>
    <s v="No"/>
    <s v="No"/>
    <s v="No"/>
    <n v="0"/>
    <s v="No"/>
    <x v="0"/>
    <x v="0"/>
    <s v="16-Nov-1962"/>
    <x v="463"/>
    <x v="1"/>
    <s v="tier - 2"/>
    <x v="1"/>
    <x v="451"/>
  </r>
  <r>
    <x v="464"/>
    <s v="  Danielle"/>
    <x v="399"/>
    <x v="148"/>
    <s v="Yes"/>
    <s v="No"/>
    <s v="Yes"/>
    <n v="1"/>
    <s v="Yes"/>
    <x v="2"/>
    <x v="1"/>
    <s v="25-Dec-1983"/>
    <x v="464"/>
    <x v="2"/>
    <s v="tier - 3"/>
    <x v="2"/>
    <x v="452"/>
  </r>
  <r>
    <x v="465"/>
    <s v="  Jim"/>
    <x v="400"/>
    <x v="321"/>
    <s v="No"/>
    <s v="No"/>
    <s v="No"/>
    <n v="0"/>
    <s v="No"/>
    <x v="2"/>
    <x v="2"/>
    <s v="12-Jun-1999"/>
    <x v="465"/>
    <x v="1"/>
    <s v="tier - 3"/>
    <x v="1"/>
    <x v="453"/>
  </r>
  <r>
    <x v="466"/>
    <s v="  Matthew T"/>
    <x v="389"/>
    <x v="259"/>
    <s v="No"/>
    <s v="No"/>
    <s v="No"/>
    <n v="0"/>
    <s v="Yes"/>
    <x v="1"/>
    <x v="1"/>
    <s v="21-Nov-1990"/>
    <x v="466"/>
    <x v="1"/>
    <s v="tier - 2"/>
    <x v="1"/>
    <x v="454"/>
  </r>
  <r>
    <x v="467"/>
    <s v="  Rachel L"/>
    <x v="401"/>
    <x v="165"/>
    <s v="No"/>
    <s v="No"/>
    <s v="No"/>
    <n v="0"/>
    <s v="Yes"/>
    <x v="1"/>
    <x v="2"/>
    <s v="04-Sep-1980"/>
    <x v="467"/>
    <x v="1"/>
    <s v="tier - 1"/>
    <x v="1"/>
    <x v="455"/>
  </r>
  <r>
    <x v="468"/>
    <s v="  Corina"/>
    <x v="402"/>
    <x v="233"/>
    <s v="No"/>
    <s v="yes"/>
    <s v="No"/>
    <n v="1"/>
    <s v="No"/>
    <x v="0"/>
    <x v="2"/>
    <s v="04-Aug-2004"/>
    <x v="468"/>
    <x v="2"/>
    <s v="tier - 1"/>
    <x v="2"/>
    <x v="456"/>
  </r>
  <r>
    <x v="469"/>
    <s v="  Guannan"/>
    <x v="403"/>
    <x v="233"/>
    <s v="No"/>
    <s v="No"/>
    <s v="No"/>
    <n v="0"/>
    <s v="Yes"/>
    <x v="2"/>
    <x v="2"/>
    <s v="10-Dec-1980"/>
    <x v="469"/>
    <x v="2"/>
    <s v="tier - 3"/>
    <x v="9"/>
    <x v="457"/>
  </r>
  <r>
    <x v="470"/>
    <s v="  Don"/>
    <x v="404"/>
    <x v="322"/>
    <s v="No"/>
    <s v="No"/>
    <s v="No"/>
    <n v="0"/>
    <s v="No"/>
    <x v="1"/>
    <x v="0"/>
    <s v="03-Sep-1974"/>
    <x v="470"/>
    <x v="2"/>
    <s v="tier - 2"/>
    <x v="3"/>
    <x v="458"/>
  </r>
  <r>
    <x v="471"/>
    <s v="  Chris"/>
    <x v="347"/>
    <x v="323"/>
    <s v="No"/>
    <s v="No"/>
    <s v="No"/>
    <n v="0"/>
    <s v="Yes"/>
    <x v="2"/>
    <x v="0"/>
    <s v="14-Oct-1974"/>
    <x v="471"/>
    <x v="2"/>
    <s v="tier - 2"/>
    <x v="0"/>
    <x v="459"/>
  </r>
  <r>
    <x v="472"/>
    <s v="  Gavin V"/>
    <x v="405"/>
    <x v="188"/>
    <s v="Yes"/>
    <s v="No"/>
    <s v="Yes"/>
    <n v="1"/>
    <s v="Yes"/>
    <x v="2"/>
    <x v="2"/>
    <s v="26-Aug-1969"/>
    <x v="472"/>
    <x v="2"/>
    <s v="tier - 1"/>
    <x v="0"/>
    <x v="460"/>
  </r>
  <r>
    <x v="473"/>
    <s v="  David"/>
    <x v="192"/>
    <x v="100"/>
    <s v="No"/>
    <s v="No"/>
    <s v="No"/>
    <n v="0"/>
    <s v="Yes"/>
    <x v="2"/>
    <x v="1"/>
    <s v="23-Nov-1977"/>
    <x v="473"/>
    <x v="2"/>
    <s v="tier - 3"/>
    <x v="1"/>
    <x v="461"/>
  </r>
  <r>
    <x v="474"/>
    <s v="  Jatin"/>
    <x v="406"/>
    <x v="324"/>
    <s v="Yes"/>
    <s v="No"/>
    <s v="Yes"/>
    <n v="1"/>
    <s v="Yes"/>
    <x v="1"/>
    <x v="2"/>
    <s v="02-Jul-1983"/>
    <x v="474"/>
    <x v="2"/>
    <s v="tier - 2"/>
    <x v="3"/>
    <x v="462"/>
  </r>
  <r>
    <x v="475"/>
    <s v="  J P"/>
    <x v="407"/>
    <x v="325"/>
    <s v="Yes"/>
    <s v="No"/>
    <s v="No"/>
    <n v="1"/>
    <s v="No"/>
    <x v="0"/>
    <x v="2"/>
    <s v="19-Nov-1964"/>
    <x v="475"/>
    <x v="1"/>
    <s v="tier - 3"/>
    <x v="1"/>
    <x v="463"/>
  </r>
  <r>
    <x v="476"/>
    <s v="  Angela M"/>
    <x v="408"/>
    <x v="15"/>
    <s v="Yes"/>
    <s v="No"/>
    <s v="No"/>
    <n v="1"/>
    <s v="No"/>
    <x v="0"/>
    <x v="0"/>
    <s v="08-Dec-1975"/>
    <x v="476"/>
    <x v="1"/>
    <s v="tier - 1"/>
    <x v="2"/>
    <x v="464"/>
  </r>
  <r>
    <x v="477"/>
    <s v="  Blake K"/>
    <x v="409"/>
    <x v="118"/>
    <s v="Yes"/>
    <s v="No"/>
    <s v="No"/>
    <n v="0"/>
    <s v="No"/>
    <x v="0"/>
    <x v="0"/>
    <s v="08-Sep-1967"/>
    <x v="477"/>
    <x v="1"/>
    <s v="tier - 3"/>
    <x v="0"/>
    <x v="465"/>
  </r>
  <r>
    <x v="478"/>
    <s v="  Brian T"/>
    <x v="410"/>
    <x v="16"/>
    <s v="Yes"/>
    <s v="No"/>
    <s v="No"/>
    <n v="1"/>
    <s v="Yes"/>
    <x v="1"/>
    <x v="0"/>
    <s v="04-Aug-1986"/>
    <x v="478"/>
    <x v="1"/>
    <s v="tier - 3"/>
    <x v="6"/>
    <x v="466"/>
  </r>
  <r>
    <x v="479"/>
    <s v="  Damon"/>
    <x v="411"/>
    <x v="195"/>
    <s v="No"/>
    <s v="No"/>
    <s v="No"/>
    <n v="1"/>
    <s v="Yes"/>
    <x v="1"/>
    <x v="1"/>
    <s v="14-Sep-1992"/>
    <x v="479"/>
    <x v="2"/>
    <s v="tier - 1"/>
    <x v="1"/>
    <x v="467"/>
  </r>
  <r>
    <x v="480"/>
    <s v="  Jeffrey"/>
    <x v="412"/>
    <x v="142"/>
    <s v="No"/>
    <s v="No"/>
    <s v="No"/>
    <n v="0"/>
    <s v="No"/>
    <x v="0"/>
    <x v="0"/>
    <s v="01-Aug-1965"/>
    <x v="480"/>
    <x v="2"/>
    <s v="tier - 2"/>
    <x v="9"/>
    <x v="468"/>
  </r>
  <r>
    <x v="481"/>
    <s v="  Malcolm J"/>
    <x v="413"/>
    <x v="230"/>
    <s v="Yes"/>
    <s v="No"/>
    <s v="No"/>
    <n v="0"/>
    <s v="No"/>
    <x v="0"/>
    <x v="0"/>
    <s v="17-Dec-1967"/>
    <x v="481"/>
    <x v="1"/>
    <s v="tier - 3"/>
    <x v="3"/>
    <x v="469"/>
  </r>
  <r>
    <x v="482"/>
    <s v="  Margaret B"/>
    <x v="414"/>
    <x v="326"/>
    <s v="Yes"/>
    <s v="No"/>
    <s v="No"/>
    <n v="2"/>
    <s v="No"/>
    <x v="0"/>
    <x v="2"/>
    <s v="09-Jul-1966"/>
    <x v="482"/>
    <x v="2"/>
    <s v="tier - 2"/>
    <x v="1"/>
    <x v="388"/>
  </r>
  <r>
    <x v="483"/>
    <s v="  Helen"/>
    <x v="9"/>
    <x v="219"/>
    <s v="Yes"/>
    <s v="No"/>
    <s v="Yes"/>
    <n v="1"/>
    <s v="No"/>
    <x v="0"/>
    <x v="2"/>
    <s v="13-Oct-1969"/>
    <x v="483"/>
    <x v="1"/>
    <s v="tier - 2"/>
    <x v="0"/>
    <x v="470"/>
  </r>
  <r>
    <x v="484"/>
    <s v="  Matthew"/>
    <x v="415"/>
    <x v="327"/>
    <s v="No"/>
    <s v="No"/>
    <s v="No"/>
    <n v="0"/>
    <s v="No"/>
    <x v="0"/>
    <x v="0"/>
    <s v="18-Oct-1962"/>
    <x v="484"/>
    <x v="1"/>
    <s v="tier - 1"/>
    <x v="1"/>
    <x v="471"/>
  </r>
  <r>
    <x v="485"/>
    <s v="  Jeff"/>
    <x v="356"/>
    <x v="123"/>
    <s v="Yes"/>
    <s v="No"/>
    <s v="No"/>
    <n v="0"/>
    <s v="No"/>
    <x v="1"/>
    <x v="1"/>
    <s v="12-Jul-1985"/>
    <x v="485"/>
    <x v="2"/>
    <s v="tier - 2"/>
    <x v="3"/>
    <x v="472"/>
  </r>
  <r>
    <x v="486"/>
    <s v="  Tara R"/>
    <x v="416"/>
    <x v="13"/>
    <s v="No"/>
    <s v="No"/>
    <s v="No"/>
    <n v="0"/>
    <s v="No"/>
    <x v="0"/>
    <x v="0"/>
    <s v="02-Jul-1962"/>
    <x v="486"/>
    <x v="2"/>
    <s v="tier - 2"/>
    <x v="12"/>
    <x v="473"/>
  </r>
  <r>
    <x v="487"/>
    <s v="  Kristin"/>
    <x v="417"/>
    <x v="197"/>
    <s v="Yes"/>
    <s v="No"/>
    <s v="No"/>
    <n v="0"/>
    <s v="Yes"/>
    <x v="1"/>
    <x v="2"/>
    <s v="17-Sep-1985"/>
    <x v="487"/>
    <x v="2"/>
    <s v="tier - 1"/>
    <x v="2"/>
    <x v="474"/>
  </r>
  <r>
    <x v="488"/>
    <s v="  Timothy"/>
    <x v="366"/>
    <x v="328"/>
    <s v="No"/>
    <s v="No"/>
    <s v="Yes"/>
    <n v="1"/>
    <s v="No"/>
    <x v="1"/>
    <x v="2"/>
    <s v="07-Sep-1993"/>
    <x v="488"/>
    <x v="2"/>
    <s v="tier - 3"/>
    <x v="4"/>
    <x v="475"/>
  </r>
  <r>
    <x v="489"/>
    <s v="  Scott"/>
    <x v="418"/>
    <x v="45"/>
    <s v="Yes"/>
    <s v="No"/>
    <s v="No"/>
    <n v="2"/>
    <s v="No"/>
    <x v="0"/>
    <x v="2"/>
    <s v="22-Aug-1966"/>
    <x v="489"/>
    <x v="1"/>
    <s v="tier - 3"/>
    <x v="1"/>
    <x v="476"/>
  </r>
  <r>
    <x v="490"/>
    <s v="  Carly E"/>
    <x v="410"/>
    <x v="120"/>
    <s v="No"/>
    <s v="No"/>
    <s v="No"/>
    <n v="1"/>
    <s v="Yes"/>
    <x v="1"/>
    <x v="2"/>
    <s v="17-Oct-1987"/>
    <x v="490"/>
    <x v="1"/>
    <s v="tier - 3"/>
    <x v="1"/>
    <x v="477"/>
  </r>
  <r>
    <x v="491"/>
    <s v="  Lisa"/>
    <x v="419"/>
    <x v="326"/>
    <s v="No"/>
    <s v="No"/>
    <s v="No"/>
    <n v="0"/>
    <s v="No"/>
    <x v="1"/>
    <x v="2"/>
    <s v="08-Jun-1994"/>
    <x v="491"/>
    <x v="1"/>
    <s v="tier - 1"/>
    <x v="3"/>
    <x v="478"/>
  </r>
  <r>
    <x v="492"/>
    <s v="  Stacey"/>
    <x v="420"/>
    <x v="110"/>
    <s v="No"/>
    <s v="No"/>
    <s v="No"/>
    <n v="0"/>
    <s v="Yes"/>
    <x v="2"/>
    <x v="0"/>
    <s v="09-Jul-2002"/>
    <x v="492"/>
    <x v="2"/>
    <s v="tier - 3"/>
    <x v="3"/>
    <x v="479"/>
  </r>
  <r>
    <x v="493"/>
    <s v="  Louis"/>
    <x v="421"/>
    <x v="329"/>
    <s v="Yes"/>
    <s v="No"/>
    <s v="Yes"/>
    <n v="1"/>
    <s v="Yes"/>
    <x v="1"/>
    <x v="2"/>
    <s v="06-Oct-1983"/>
    <x v="493"/>
    <x v="1"/>
    <s v="tier - 1"/>
    <x v="4"/>
    <x v="480"/>
  </r>
  <r>
    <x v="494"/>
    <s v="  Brian R"/>
    <x v="422"/>
    <x v="229"/>
    <s v="Yes"/>
    <s v="No"/>
    <s v="No"/>
    <n v="1"/>
    <s v="Yes"/>
    <x v="1"/>
    <x v="1"/>
    <s v="25-Jul-1988"/>
    <x v="494"/>
    <x v="1"/>
    <s v="tier - 1"/>
    <x v="1"/>
    <x v="481"/>
  </r>
  <r>
    <x v="495"/>
    <s v="  Jessica"/>
    <x v="423"/>
    <x v="244"/>
    <s v="Yes"/>
    <s v="No"/>
    <s v="No"/>
    <n v="2"/>
    <s v="No"/>
    <x v="0"/>
    <x v="2"/>
    <s v="10-Aug-1966"/>
    <x v="495"/>
    <x v="0"/>
    <s v="tier - 3"/>
    <x v="12"/>
    <x v="482"/>
  </r>
  <r>
    <x v="496"/>
    <s v="  Dawn M"/>
    <x v="424"/>
    <x v="330"/>
    <s v="No"/>
    <s v="No"/>
    <s v="No"/>
    <n v="0"/>
    <s v="Yes"/>
    <x v="2"/>
    <x v="1"/>
    <s v="09-Oct-1980"/>
    <x v="496"/>
    <x v="0"/>
    <s v="tier - 2"/>
    <x v="2"/>
    <x v="483"/>
  </r>
  <r>
    <x v="497"/>
    <s v="  Chris"/>
    <x v="425"/>
    <x v="200"/>
    <s v="Yes"/>
    <s v="No"/>
    <s v="Yes"/>
    <n v="1"/>
    <s v="Yes"/>
    <x v="1"/>
    <x v="1"/>
    <s v="18-Oct-1997"/>
    <x v="497"/>
    <x v="0"/>
    <s v="tier - 3"/>
    <x v="3"/>
    <x v="484"/>
  </r>
  <r>
    <x v="498"/>
    <s v="  Karen"/>
    <x v="426"/>
    <x v="331"/>
    <s v="No"/>
    <s v="No"/>
    <s v="Yes"/>
    <n v="1"/>
    <s v="Yes"/>
    <x v="2"/>
    <x v="1"/>
    <s v="30-Oct-1979"/>
    <x v="498"/>
    <x v="0"/>
    <s v="tier - 1"/>
    <x v="2"/>
    <x v="485"/>
  </r>
  <r>
    <x v="499"/>
    <s v="  Jessica"/>
    <x v="383"/>
    <x v="332"/>
    <s v="No"/>
    <s v="No"/>
    <s v="No"/>
    <n v="2"/>
    <s v="No"/>
    <x v="1"/>
    <x v="2"/>
    <s v="14-Jun-1972"/>
    <x v="499"/>
    <x v="0"/>
    <s v="tier - 3"/>
    <x v="0"/>
    <x v="486"/>
  </r>
  <r>
    <x v="500"/>
    <s v="  Mathieu"/>
    <x v="427"/>
    <x v="112"/>
    <s v="No"/>
    <s v="No"/>
    <s v="No"/>
    <n v="0"/>
    <s v="Yes"/>
    <x v="1"/>
    <x v="2"/>
    <s v="08-Aug-1990"/>
    <x v="500"/>
    <x v="0"/>
    <s v="tier - 2"/>
    <x v="0"/>
    <x v="487"/>
  </r>
  <r>
    <x v="501"/>
    <s v="  Kam S"/>
    <x v="428"/>
    <x v="140"/>
    <s v="No"/>
    <s v="No"/>
    <s v="No"/>
    <n v="0"/>
    <s v="No"/>
    <x v="0"/>
    <x v="2"/>
    <s v="27-Aug-1994"/>
    <x v="501"/>
    <x v="0"/>
    <s v="tier - 2"/>
    <x v="1"/>
    <x v="488"/>
  </r>
  <r>
    <x v="502"/>
    <s v="  Valerie A"/>
    <x v="429"/>
    <x v="181"/>
    <s v="No"/>
    <s v="No"/>
    <s v="No"/>
    <n v="0"/>
    <s v="Yes"/>
    <x v="2"/>
    <x v="0"/>
    <s v="24-Sep-1978"/>
    <x v="502"/>
    <x v="0"/>
    <s v="tier - 1"/>
    <x v="2"/>
    <x v="489"/>
  </r>
  <r>
    <x v="503"/>
    <s v="  Freya R"/>
    <x v="430"/>
    <x v="333"/>
    <s v="Yes"/>
    <s v="No"/>
    <s v="Yes"/>
    <n v="1"/>
    <s v="No"/>
    <x v="0"/>
    <x v="0"/>
    <s v="14-Jul-1963"/>
    <x v="503"/>
    <x v="0"/>
    <s v="tier - 3"/>
    <x v="1"/>
    <x v="490"/>
  </r>
  <r>
    <x v="504"/>
    <s v="  Jennifer"/>
    <x v="350"/>
    <x v="189"/>
    <s v="Yes"/>
    <s v="No"/>
    <s v="No"/>
    <n v="0"/>
    <s v="Yes"/>
    <x v="1"/>
    <x v="2"/>
    <s v="17-Sep-1985"/>
    <x v="504"/>
    <x v="0"/>
    <s v="tier - 1"/>
    <x v="0"/>
    <x v="474"/>
  </r>
  <r>
    <x v="505"/>
    <s v="  Kara"/>
    <x v="431"/>
    <x v="6"/>
    <s v="No"/>
    <s v="No"/>
    <s v="No"/>
    <n v="1"/>
    <s v="Yes"/>
    <x v="1"/>
    <x v="1"/>
    <s v="19-Aug-1992"/>
    <x v="505"/>
    <x v="0"/>
    <s v="tier - 2"/>
    <x v="0"/>
    <x v="491"/>
  </r>
  <r>
    <x v="506"/>
    <s v="  Bradley A"/>
    <x v="432"/>
    <x v="280"/>
    <s v="No"/>
    <s v="No"/>
    <s v="No"/>
    <n v="0"/>
    <s v="Yes"/>
    <x v="2"/>
    <x v="2"/>
    <s v="08-Nov-1980"/>
    <x v="506"/>
    <x v="0"/>
    <s v="tier - 1"/>
    <x v="0"/>
    <x v="492"/>
  </r>
  <r>
    <x v="507"/>
    <s v="  Brendan"/>
    <x v="433"/>
    <x v="334"/>
    <s v="No"/>
    <s v="No"/>
    <s v="No"/>
    <n v="1"/>
    <s v="No"/>
    <x v="0"/>
    <x v="1"/>
    <s v="30-Nov-1987"/>
    <x v="507"/>
    <x v="0"/>
    <s v="tier - 3"/>
    <x v="9"/>
    <x v="493"/>
  </r>
  <r>
    <x v="508"/>
    <s v="  Amber R"/>
    <x v="434"/>
    <x v="335"/>
    <s v="No"/>
    <s v="No"/>
    <s v="No"/>
    <n v="0"/>
    <s v="Yes"/>
    <x v="2"/>
    <x v="2"/>
    <s v="15-Dec-1982"/>
    <x v="508"/>
    <x v="0"/>
    <s v="tier - 1"/>
    <x v="0"/>
    <x v="494"/>
  </r>
  <r>
    <x v="509"/>
    <s v="  Sean K"/>
    <x v="408"/>
    <x v="270"/>
    <s v="No"/>
    <s v="No"/>
    <s v="Yes"/>
    <n v="1"/>
    <s v="No"/>
    <x v="0"/>
    <x v="2"/>
    <s v="06-Sep-1993"/>
    <x v="509"/>
    <x v="0"/>
    <s v="tier - 3"/>
    <x v="1"/>
    <x v="495"/>
  </r>
  <r>
    <x v="510"/>
    <s v="  Rick"/>
    <x v="347"/>
    <x v="336"/>
    <s v="No"/>
    <s v="No"/>
    <s v="No"/>
    <n v="1"/>
    <s v="Yes"/>
    <x v="2"/>
    <x v="1"/>
    <s v="30-Jun-1987"/>
    <x v="510"/>
    <x v="0"/>
    <s v="tier - 3"/>
    <x v="0"/>
    <x v="496"/>
  </r>
  <r>
    <x v="511"/>
    <s v="  Matthew"/>
    <x v="326"/>
    <x v="224"/>
    <s v="No"/>
    <s v="No"/>
    <s v="No"/>
    <n v="0"/>
    <s v="Yes"/>
    <x v="1"/>
    <x v="2"/>
    <s v="24-Aug-1991"/>
    <x v="511"/>
    <x v="0"/>
    <s v="tier - 3"/>
    <x v="0"/>
    <x v="497"/>
  </r>
  <r>
    <x v="512"/>
    <s v="  Brady"/>
    <x v="218"/>
    <x v="171"/>
    <s v="Yes"/>
    <s v="No"/>
    <s v="No"/>
    <n v="2"/>
    <s v="No"/>
    <x v="0"/>
    <x v="2"/>
    <s v="15-Nov-1966"/>
    <x v="512"/>
    <x v="0"/>
    <s v="tier - 1"/>
    <x v="1"/>
    <x v="498"/>
  </r>
  <r>
    <x v="513"/>
    <s v="  Kameko"/>
    <x v="435"/>
    <x v="222"/>
    <s v="Yes"/>
    <s v="No"/>
    <s v="No"/>
    <n v="0"/>
    <s v="No"/>
    <x v="0"/>
    <x v="0"/>
    <s v="29-Jul-1967"/>
    <x v="513"/>
    <x v="0"/>
    <s v="tier - 1"/>
    <x v="1"/>
    <x v="499"/>
  </r>
  <r>
    <x v="514"/>
    <s v="  Jeremy A"/>
    <x v="71"/>
    <x v="315"/>
    <s v="Yes"/>
    <s v="No"/>
    <s v="No"/>
    <n v="0"/>
    <s v="No"/>
    <x v="0"/>
    <x v="2"/>
    <s v="28-Dec-1985"/>
    <x v="514"/>
    <x v="0"/>
    <s v="tier - 3"/>
    <x v="0"/>
    <x v="500"/>
  </r>
  <r>
    <x v="515"/>
    <s v="  Daniel"/>
    <x v="436"/>
    <x v="95"/>
    <s v="No"/>
    <s v="No"/>
    <s v="No"/>
    <n v="0"/>
    <s v="Yes"/>
    <x v="1"/>
    <x v="2"/>
    <s v="16-Sep-1991"/>
    <x v="515"/>
    <x v="0"/>
    <s v="tier - 3"/>
    <x v="3"/>
    <x v="501"/>
  </r>
  <r>
    <x v="516"/>
    <s v="  Amanda"/>
    <x v="437"/>
    <x v="337"/>
    <s v="No"/>
    <s v="No"/>
    <s v="Yes"/>
    <n v="1"/>
    <s v="No"/>
    <x v="0"/>
    <x v="2"/>
    <s v="02-Jul-1979"/>
    <x v="516"/>
    <x v="0"/>
    <s v="tier - 1"/>
    <x v="2"/>
    <x v="502"/>
  </r>
  <r>
    <x v="517"/>
    <s v="  Karen"/>
    <x v="438"/>
    <x v="338"/>
    <s v="No"/>
    <s v="No"/>
    <s v="Yes"/>
    <n v="1"/>
    <s v="Yes"/>
    <x v="1"/>
    <x v="2"/>
    <s v="28-Sep-1993"/>
    <x v="517"/>
    <x v="0"/>
    <s v="tier - 2"/>
    <x v="0"/>
    <x v="503"/>
  </r>
  <r>
    <x v="518"/>
    <s v="  Gregory"/>
    <x v="346"/>
    <x v="208"/>
    <s v="No"/>
    <s v="No"/>
    <s v="No"/>
    <n v="0"/>
    <s v="Yes"/>
    <x v="1"/>
    <x v="1"/>
    <s v="05-Jun-1989"/>
    <x v="518"/>
    <x v="0"/>
    <s v="tier - 3"/>
    <x v="3"/>
    <x v="504"/>
  </r>
  <r>
    <x v="519"/>
    <s v="  Sabine"/>
    <x v="439"/>
    <x v="339"/>
    <s v="Yes"/>
    <s v="No"/>
    <s v="Yes"/>
    <n v="1"/>
    <s v="Yes"/>
    <x v="3"/>
    <x v="2"/>
    <s v="19-Dec-1983"/>
    <x v="519"/>
    <x v="0"/>
    <s v="tier - 3"/>
    <x v="3"/>
    <x v="505"/>
  </r>
  <r>
    <x v="520"/>
    <s v="  Joseph"/>
    <x v="367"/>
    <x v="340"/>
    <s v="Yes"/>
    <s v="No"/>
    <s v="No"/>
    <n v="1"/>
    <s v="Yes"/>
    <x v="1"/>
    <x v="2"/>
    <s v="24-Oct-1988"/>
    <x v="520"/>
    <x v="0"/>
    <s v="tier - 3"/>
    <x v="0"/>
    <x v="506"/>
  </r>
  <r>
    <x v="521"/>
    <s v="  Adam"/>
    <x v="440"/>
    <x v="341"/>
    <s v="No"/>
    <s v="No"/>
    <s v="No"/>
    <n v="1"/>
    <s v="No"/>
    <x v="0"/>
    <x v="1"/>
    <s v="30-Nov-1992"/>
    <x v="521"/>
    <x v="0"/>
    <s v="tier - 1"/>
    <x v="0"/>
    <x v="124"/>
  </r>
  <r>
    <x v="522"/>
    <s v="  Karolyn A"/>
    <x v="368"/>
    <x v="332"/>
    <s v="No"/>
    <s v="No"/>
    <s v="No"/>
    <n v="1"/>
    <s v="No"/>
    <x v="1"/>
    <x v="2"/>
    <s v="06-Aug-1998"/>
    <x v="522"/>
    <x v="0"/>
    <s v="tier - 3"/>
    <x v="3"/>
    <x v="507"/>
  </r>
  <r>
    <x v="523"/>
    <s v="  Anita L"/>
    <x v="441"/>
    <x v="342"/>
    <s v="Yes"/>
    <s v="No"/>
    <s v="Yes"/>
    <n v="1"/>
    <s v="No"/>
    <x v="0"/>
    <x v="0"/>
    <s v="20-Oct-1963"/>
    <x v="523"/>
    <x v="0"/>
    <s v="tier - 1"/>
    <x v="12"/>
    <x v="508"/>
  </r>
  <r>
    <x v="524"/>
    <s v="  Laura E"/>
    <x v="442"/>
    <x v="107"/>
    <s v="Yes"/>
    <s v="No"/>
    <s v="Yes"/>
    <n v="1"/>
    <s v="No"/>
    <x v="0"/>
    <x v="2"/>
    <s v="03-Aug-1969"/>
    <x v="524"/>
    <x v="0"/>
    <s v="tier - 3"/>
    <x v="1"/>
    <x v="509"/>
  </r>
  <r>
    <x v="525"/>
    <s v="  Sarah"/>
    <x v="443"/>
    <x v="251"/>
    <s v="Yes"/>
    <s v="No"/>
    <s v="No"/>
    <n v="1"/>
    <s v="No"/>
    <x v="0"/>
    <x v="2"/>
    <s v="27-Sep-1995"/>
    <x v="525"/>
    <x v="0"/>
    <s v="tier - 2"/>
    <x v="2"/>
    <x v="293"/>
  </r>
  <r>
    <x v="526"/>
    <s v="  Ashley E"/>
    <x v="444"/>
    <x v="343"/>
    <s v="Yes"/>
    <s v="No"/>
    <s v="Yes"/>
    <n v="1"/>
    <s v="No"/>
    <x v="0"/>
    <x v="0"/>
    <s v="06-Dec-1963"/>
    <x v="526"/>
    <x v="0"/>
    <s v="tier - 1"/>
    <x v="12"/>
    <x v="510"/>
  </r>
  <r>
    <x v="527"/>
    <s v="  Lindsey"/>
    <x v="445"/>
    <x v="145"/>
    <s v="No"/>
    <s v="No"/>
    <s v="Yes"/>
    <n v="1"/>
    <s v="No"/>
    <x v="1"/>
    <x v="2"/>
    <s v="24-Jul-2003"/>
    <x v="527"/>
    <x v="0"/>
    <s v="tier - 3"/>
    <x v="1"/>
    <x v="511"/>
  </r>
  <r>
    <x v="528"/>
    <s v="  Alan"/>
    <x v="446"/>
    <x v="344"/>
    <s v="No"/>
    <s v="No"/>
    <s v="No"/>
    <n v="0"/>
    <s v="No"/>
    <x v="0"/>
    <x v="0"/>
    <s v="18-Dec-1962"/>
    <x v="528"/>
    <x v="0"/>
    <s v="tier - 1"/>
    <x v="8"/>
    <x v="512"/>
  </r>
  <r>
    <x v="529"/>
    <s v="  Dan R"/>
    <x v="320"/>
    <x v="231"/>
    <s v="No"/>
    <s v="No"/>
    <s v="Yes"/>
    <n v="1"/>
    <s v="No"/>
    <x v="0"/>
    <x v="1"/>
    <s v="15-Oct-1979"/>
    <x v="529"/>
    <x v="0"/>
    <s v="tier - 2"/>
    <x v="0"/>
    <x v="513"/>
  </r>
  <r>
    <x v="530"/>
    <s v="  Katie"/>
    <x v="217"/>
    <x v="212"/>
    <s v="Yes"/>
    <s v="No"/>
    <s v="No"/>
    <n v="1"/>
    <s v="No"/>
    <x v="0"/>
    <x v="2"/>
    <s v="28-Nov-1995"/>
    <x v="530"/>
    <x v="0"/>
    <s v="tier - 1"/>
    <x v="1"/>
    <x v="514"/>
  </r>
  <r>
    <x v="531"/>
    <s v="  Eric"/>
    <x v="447"/>
    <x v="345"/>
    <s v="No"/>
    <s v="No"/>
    <s v="Yes"/>
    <n v="1"/>
    <s v="Yes"/>
    <x v="2"/>
    <x v="1"/>
    <s v="19-Nov-1979"/>
    <x v="531"/>
    <x v="0"/>
    <s v="tier - 1"/>
    <x v="0"/>
    <x v="515"/>
  </r>
  <r>
    <x v="532"/>
    <s v="  Cathryn"/>
    <x v="351"/>
    <x v="39"/>
    <s v="No"/>
    <s v="No"/>
    <s v="No"/>
    <n v="1"/>
    <s v="Yes"/>
    <x v="2"/>
    <x v="2"/>
    <s v="27-Dec-1992"/>
    <x v="532"/>
    <x v="0"/>
    <s v="tier - 2"/>
    <x v="1"/>
    <x v="516"/>
  </r>
  <r>
    <x v="533"/>
    <s v="  Brendan"/>
    <x v="448"/>
    <x v="68"/>
    <s v="Yes"/>
    <s v="No"/>
    <s v="No"/>
    <n v="0"/>
    <s v="No"/>
    <x v="0"/>
    <x v="0"/>
    <s v="30-Aug-1967"/>
    <x v="533"/>
    <x v="0"/>
    <s v="tier - 1"/>
    <x v="8"/>
    <x v="517"/>
  </r>
  <r>
    <x v="534"/>
    <s v="  Shauna"/>
    <x v="449"/>
    <x v="63"/>
    <s v="Yes"/>
    <s v="No"/>
    <s v="No"/>
    <n v="2"/>
    <s v="No"/>
    <x v="0"/>
    <x v="0"/>
    <s v="17-Oct-1970"/>
    <x v="534"/>
    <x v="0"/>
    <s v="tier - 3"/>
    <x v="1"/>
    <x v="518"/>
  </r>
  <r>
    <x v="535"/>
    <s v="  Terence"/>
    <x v="277"/>
    <x v="85"/>
    <s v="No"/>
    <s v="No"/>
    <s v="No"/>
    <n v="1"/>
    <s v="Yes"/>
    <x v="1"/>
    <x v="1"/>
    <s v="23-Sep-1998"/>
    <x v="535"/>
    <x v="0"/>
    <s v="tier - 1"/>
    <x v="9"/>
    <x v="519"/>
  </r>
  <r>
    <x v="536"/>
    <s v="  Marisol"/>
    <x v="450"/>
    <x v="346"/>
    <s v="Yes"/>
    <s v="No"/>
    <s v="No"/>
    <n v="1"/>
    <s v="Yes"/>
    <x v="2"/>
    <x v="0"/>
    <s v="12-Aug-1986"/>
    <x v="536"/>
    <x v="0"/>
    <s v="tier - 3"/>
    <x v="3"/>
    <x v="520"/>
  </r>
  <r>
    <x v="537"/>
    <s v="  Lindsay"/>
    <x v="451"/>
    <x v="69"/>
    <s v="Yes"/>
    <s v="No"/>
    <s v="No"/>
    <n v="1"/>
    <s v="No"/>
    <x v="0"/>
    <x v="2"/>
    <s v="26-Sep-1964"/>
    <x v="537"/>
    <x v="0"/>
    <s v="tier - 2"/>
    <x v="1"/>
    <x v="521"/>
  </r>
  <r>
    <x v="538"/>
    <s v="  Katie"/>
    <x v="452"/>
    <x v="143"/>
    <s v="No"/>
    <s v="No"/>
    <s v="No"/>
    <n v="0"/>
    <s v="Yes"/>
    <x v="1"/>
    <x v="2"/>
    <s v="15-Dec-1999"/>
    <x v="538"/>
    <x v="0"/>
    <s v="tier - 2"/>
    <x v="0"/>
    <x v="522"/>
  </r>
  <r>
    <x v="539"/>
    <s v="  Daniel"/>
    <x v="191"/>
    <x v="122"/>
    <s v="Yes"/>
    <s v="No"/>
    <s v="No"/>
    <n v="1"/>
    <s v="Yes"/>
    <x v="1"/>
    <x v="2"/>
    <s v="04-Jul-1995"/>
    <x v="539"/>
    <x v="0"/>
    <s v="tier - 3"/>
    <x v="1"/>
    <x v="523"/>
  </r>
  <r>
    <x v="540"/>
    <s v="  Brett W"/>
    <x v="453"/>
    <x v="193"/>
    <s v="No"/>
    <s v="No"/>
    <s v="No"/>
    <n v="1"/>
    <s v="Yes"/>
    <x v="2"/>
    <x v="2"/>
    <s v="25-Dec-1992"/>
    <x v="540"/>
    <x v="0"/>
    <s v="tier - 3"/>
    <x v="3"/>
    <x v="524"/>
  </r>
  <r>
    <x v="541"/>
    <s v="  Dylan J"/>
    <x v="454"/>
    <x v="150"/>
    <s v="Yes"/>
    <s v="No"/>
    <s v="No"/>
    <n v="1"/>
    <s v="Yes"/>
    <x v="1"/>
    <x v="2"/>
    <s v="03-Aug-1995"/>
    <x v="541"/>
    <x v="0"/>
    <s v="tier - 1"/>
    <x v="0"/>
    <x v="525"/>
  </r>
  <r>
    <x v="542"/>
    <s v="  Elizabeth"/>
    <x v="455"/>
    <x v="18"/>
    <s v="No"/>
    <s v="yes"/>
    <s v="No"/>
    <n v="1"/>
    <s v="Yes"/>
    <x v="1"/>
    <x v="2"/>
    <s v="10-Sep-2004"/>
    <x v="542"/>
    <x v="0"/>
    <s v="tier - 3"/>
    <x v="0"/>
    <x v="526"/>
  </r>
  <r>
    <x v="543"/>
    <s v="  Brooke M"/>
    <x v="456"/>
    <x v="347"/>
    <s v="Yes"/>
    <s v="No"/>
    <s v="Yes"/>
    <n v="1"/>
    <s v="No"/>
    <x v="0"/>
    <x v="2"/>
    <s v="15-Jun-1997"/>
    <x v="543"/>
    <x v="0"/>
    <s v="tier - 1"/>
    <x v="0"/>
    <x v="527"/>
  </r>
  <r>
    <x v="544"/>
    <s v="  Teiko"/>
    <x v="457"/>
    <x v="168"/>
    <s v="Yes"/>
    <s v="No"/>
    <s v="Yes"/>
    <n v="1"/>
    <s v="No"/>
    <x v="0"/>
    <x v="0"/>
    <s v="04-Jul-1963"/>
    <x v="544"/>
    <x v="0"/>
    <s v="tier - 2"/>
    <x v="12"/>
    <x v="528"/>
  </r>
  <r>
    <x v="545"/>
    <s v="  Zachary"/>
    <x v="252"/>
    <x v="165"/>
    <s v="No"/>
    <s v="No"/>
    <s v="Yes"/>
    <n v="1"/>
    <s v="No"/>
    <x v="1"/>
    <x v="2"/>
    <s v="12-Jul-1993"/>
    <x v="545"/>
    <x v="0"/>
    <s v="tier - 1"/>
    <x v="1"/>
    <x v="529"/>
  </r>
  <r>
    <x v="546"/>
    <s v="  Johannah"/>
    <x v="237"/>
    <x v="348"/>
    <s v="No"/>
    <s v="No"/>
    <s v="No"/>
    <n v="0"/>
    <s v="Yes"/>
    <x v="1"/>
    <x v="1"/>
    <s v="24-Oct-1999"/>
    <x v="546"/>
    <x v="0"/>
    <s v="tier - 1"/>
    <x v="1"/>
    <x v="530"/>
  </r>
  <r>
    <x v="547"/>
    <s v="  Ryan A"/>
    <x v="458"/>
    <x v="349"/>
    <s v="No"/>
    <s v="No"/>
    <s v="No"/>
    <n v="0"/>
    <s v="No"/>
    <x v="0"/>
    <x v="0"/>
    <s v="17-Oct-1965"/>
    <x v="547"/>
    <x v="0"/>
    <s v="tier - 2"/>
    <x v="1"/>
    <x v="531"/>
  </r>
  <r>
    <x v="548"/>
    <s v="  Andres Sr"/>
    <x v="459"/>
    <x v="350"/>
    <s v="Yes"/>
    <s v="No"/>
    <s v="No"/>
    <n v="1"/>
    <s v="No"/>
    <x v="0"/>
    <x v="0"/>
    <s v="27-Jun-1975"/>
    <x v="548"/>
    <x v="0"/>
    <s v="tier - 3"/>
    <x v="8"/>
    <x v="532"/>
  </r>
  <r>
    <x v="549"/>
    <s v="  Bryan"/>
    <x v="460"/>
    <x v="351"/>
    <s v="Yes"/>
    <s v="No"/>
    <s v="No"/>
    <n v="0"/>
    <s v="Yes"/>
    <x v="1"/>
    <x v="2"/>
    <s v="28-Sep-2001"/>
    <x v="549"/>
    <x v="0"/>
    <s v="tier - 2"/>
    <x v="3"/>
    <x v="533"/>
  </r>
  <r>
    <x v="550"/>
    <s v="  Lizette"/>
    <x v="47"/>
    <x v="188"/>
    <s v="No"/>
    <s v="No"/>
    <s v="No"/>
    <n v="0"/>
    <s v="No"/>
    <x v="0"/>
    <x v="2"/>
    <s v="17-Oct-1977"/>
    <x v="550"/>
    <x v="0"/>
    <s v="tier - 2"/>
    <x v="0"/>
    <x v="534"/>
  </r>
  <r>
    <x v="551"/>
    <s v="  Don"/>
    <x v="376"/>
    <x v="193"/>
    <s v="No"/>
    <s v="No"/>
    <s v="No"/>
    <n v="0"/>
    <s v="Yes"/>
    <x v="2"/>
    <x v="2"/>
    <s v="04-Dec-1989"/>
    <x v="551"/>
    <x v="0"/>
    <s v="tier - 2"/>
    <x v="6"/>
    <x v="535"/>
  </r>
  <r>
    <x v="552"/>
    <s v="  Jeb"/>
    <x v="461"/>
    <x v="103"/>
    <s v="No"/>
    <s v="No"/>
    <s v="Yes"/>
    <n v="1"/>
    <s v="No"/>
    <x v="0"/>
    <x v="2"/>
    <s v="12-Nov-1979"/>
    <x v="552"/>
    <x v="0"/>
    <s v="tier - 3"/>
    <x v="1"/>
    <x v="536"/>
  </r>
  <r>
    <x v="553"/>
    <s v="  Amy R"/>
    <x v="462"/>
    <x v="299"/>
    <s v="Yes"/>
    <s v="No"/>
    <s v="Yes"/>
    <n v="1"/>
    <s v="No"/>
    <x v="0"/>
    <x v="2"/>
    <s v="26-Aug-1997"/>
    <x v="553"/>
    <x v="0"/>
    <s v="tier - 2"/>
    <x v="2"/>
    <x v="537"/>
  </r>
  <r>
    <x v="554"/>
    <s v="  Brian"/>
    <x v="463"/>
    <x v="352"/>
    <s v="Yes"/>
    <s v="No"/>
    <s v="No"/>
    <n v="0"/>
    <s v="No"/>
    <x v="0"/>
    <x v="2"/>
    <s v="12-Dec-1976"/>
    <x v="554"/>
    <x v="0"/>
    <s v="tier - 2"/>
    <x v="1"/>
    <x v="538"/>
  </r>
  <r>
    <x v="555"/>
    <s v="  Mike G"/>
    <x v="464"/>
    <x v="263"/>
    <s v="Yes"/>
    <s v="No"/>
    <s v="Yes"/>
    <n v="1"/>
    <s v="No"/>
    <x v="0"/>
    <x v="0"/>
    <s v="08-Dec-1963"/>
    <x v="555"/>
    <x v="0"/>
    <s v="tier - 2"/>
    <x v="1"/>
    <x v="539"/>
  </r>
  <r>
    <x v="556"/>
    <s v="  Simonezitrone Sr"/>
    <x v="465"/>
    <x v="79"/>
    <s v="No"/>
    <s v="No"/>
    <s v="Yes"/>
    <n v="1"/>
    <s v="No"/>
    <x v="0"/>
    <x v="2"/>
    <s v="10-Oct-1979"/>
    <x v="556"/>
    <x v="0"/>
    <s v="tier - 2"/>
    <x v="1"/>
    <x v="540"/>
  </r>
  <r>
    <x v="557"/>
    <s v="  Nicholas"/>
    <x v="466"/>
    <x v="228"/>
    <s v="Yes"/>
    <s v="No"/>
    <s v="No"/>
    <n v="2"/>
    <s v="No"/>
    <x v="0"/>
    <x v="2"/>
    <s v="21-Jun-1966"/>
    <x v="557"/>
    <x v="0"/>
    <s v="tier - 3"/>
    <x v="1"/>
    <x v="541"/>
  </r>
  <r>
    <x v="558"/>
    <s v="  Angela M"/>
    <x v="467"/>
    <x v="353"/>
    <s v="No"/>
    <s v="No"/>
    <s v="Yes"/>
    <n v="1"/>
    <s v="Yes"/>
    <x v="1"/>
    <x v="2"/>
    <s v="14-Jul-2003"/>
    <x v="558"/>
    <x v="0"/>
    <s v="tier - 1"/>
    <x v="1"/>
    <x v="542"/>
  </r>
  <r>
    <x v="559"/>
    <s v="  Oz"/>
    <x v="390"/>
    <x v="166"/>
    <s v="No"/>
    <s v="No"/>
    <s v="No"/>
    <n v="0"/>
    <s v="No"/>
    <x v="2"/>
    <x v="2"/>
    <s v="01-Jul-1994"/>
    <x v="559"/>
    <x v="0"/>
    <s v="tier - 3"/>
    <x v="0"/>
    <x v="543"/>
  </r>
  <r>
    <x v="560"/>
    <s v="  Erin M"/>
    <x v="468"/>
    <x v="146"/>
    <s v="No"/>
    <s v="No"/>
    <s v="No"/>
    <n v="0"/>
    <s v="No"/>
    <x v="2"/>
    <x v="2"/>
    <s v="25-Oct-1990"/>
    <x v="560"/>
    <x v="0"/>
    <s v="tier - 3"/>
    <x v="0"/>
    <x v="544"/>
  </r>
  <r>
    <x v="561"/>
    <s v="  Bobby E"/>
    <x v="469"/>
    <x v="354"/>
    <s v="Yes"/>
    <s v="No"/>
    <s v="No"/>
    <n v="2"/>
    <s v="No"/>
    <x v="0"/>
    <x v="0"/>
    <s v="26-Jul-1970"/>
    <x v="561"/>
    <x v="0"/>
    <s v="tier - 3"/>
    <x v="1"/>
    <x v="545"/>
  </r>
  <r>
    <x v="562"/>
    <s v="  Daniel P"/>
    <x v="410"/>
    <x v="355"/>
    <s v="No"/>
    <s v="No"/>
    <s v="No"/>
    <n v="0"/>
    <s v="Yes"/>
    <x v="1"/>
    <x v="0"/>
    <s v="25-Aug-2002"/>
    <x v="562"/>
    <x v="0"/>
    <s v="tier - 1"/>
    <x v="1"/>
    <x v="256"/>
  </r>
  <r>
    <x v="563"/>
    <s v="  Marie E"/>
    <x v="470"/>
    <x v="356"/>
    <s v="Yes"/>
    <s v="No"/>
    <s v="Yes"/>
    <n v="1"/>
    <s v="No"/>
    <x v="0"/>
    <x v="0"/>
    <s v="16-Nov-1963"/>
    <x v="563"/>
    <x v="0"/>
    <s v="tier - 2"/>
    <x v="1"/>
    <x v="546"/>
  </r>
  <r>
    <x v="564"/>
    <s v="  Katie"/>
    <x v="471"/>
    <x v="118"/>
    <s v="No"/>
    <s v="No"/>
    <s v="No"/>
    <n v="0"/>
    <s v="No"/>
    <x v="0"/>
    <x v="0"/>
    <s v="12-Jul-1968"/>
    <x v="564"/>
    <x v="0"/>
    <s v="tier - 1"/>
    <x v="12"/>
    <x v="547"/>
  </r>
  <r>
    <x v="565"/>
    <s v="  Eric D"/>
    <x v="472"/>
    <x v="357"/>
    <s v="No"/>
    <s v="No"/>
    <s v="No"/>
    <n v="0"/>
    <s v="No"/>
    <x v="0"/>
    <x v="0"/>
    <s v="16-Jun-1965"/>
    <x v="565"/>
    <x v="0"/>
    <s v="tier - 2"/>
    <x v="8"/>
    <x v="548"/>
  </r>
  <r>
    <x v="566"/>
    <s v="  Tara"/>
    <x v="473"/>
    <x v="358"/>
    <s v="No"/>
    <s v="No"/>
    <s v="No"/>
    <n v="0"/>
    <s v="Yes"/>
    <x v="2"/>
    <x v="2"/>
    <s v="29-Dec-1990"/>
    <x v="566"/>
    <x v="0"/>
    <s v="tier - 2"/>
    <x v="3"/>
    <x v="549"/>
  </r>
  <r>
    <x v="567"/>
    <s v="  Haley L"/>
    <x v="474"/>
    <x v="359"/>
    <s v="No"/>
    <s v="No"/>
    <s v="No"/>
    <n v="0"/>
    <s v="No"/>
    <x v="0"/>
    <x v="0"/>
    <s v="08-Jun-1971"/>
    <x v="567"/>
    <x v="0"/>
    <s v="tier - 1"/>
    <x v="1"/>
    <x v="550"/>
  </r>
  <r>
    <x v="568"/>
    <s v="  Kayla B"/>
    <x v="237"/>
    <x v="109"/>
    <s v="No"/>
    <s v="No"/>
    <s v="Yes"/>
    <n v="1"/>
    <s v="Yes"/>
    <x v="1"/>
    <x v="1"/>
    <s v="02-Nov-2003"/>
    <x v="568"/>
    <x v="1"/>
    <s v="tier - 1"/>
    <x v="1"/>
    <x v="551"/>
  </r>
  <r>
    <x v="569"/>
    <s v="  Mark D"/>
    <x v="335"/>
    <x v="109"/>
    <s v="No"/>
    <s v="No"/>
    <s v="No"/>
    <n v="1"/>
    <s v="Yes"/>
    <x v="2"/>
    <x v="1"/>
    <s v="18-Oct-1992"/>
    <x v="569"/>
    <x v="1"/>
    <s v="tier - 1"/>
    <x v="1"/>
    <x v="552"/>
  </r>
  <r>
    <x v="570"/>
    <s v="  Patrick J"/>
    <x v="298"/>
    <x v="89"/>
    <s v="No"/>
    <s v="No"/>
    <s v="Yes"/>
    <n v="1"/>
    <s v="Yes"/>
    <x v="1"/>
    <x v="2"/>
    <s v="01-Nov-2003"/>
    <x v="570"/>
    <x v="1"/>
    <s v="tier - 3"/>
    <x v="1"/>
    <x v="553"/>
  </r>
  <r>
    <x v="571"/>
    <s v="  Alejandro"/>
    <x v="475"/>
    <x v="360"/>
    <s v="Yes"/>
    <s v="No"/>
    <s v="Yes"/>
    <n v="1"/>
    <s v="No"/>
    <x v="0"/>
    <x v="0"/>
    <s v="12-Jul-1963"/>
    <x v="571"/>
    <x v="1"/>
    <s v="tier - 3"/>
    <x v="8"/>
    <x v="554"/>
  </r>
  <r>
    <x v="572"/>
    <s v="  Beth A"/>
    <x v="476"/>
    <x v="232"/>
    <s v="Yes"/>
    <s v="No"/>
    <s v="No"/>
    <n v="1"/>
    <s v="No"/>
    <x v="0"/>
    <x v="0"/>
    <s v="25-Aug-1975"/>
    <x v="572"/>
    <x v="1"/>
    <s v="tier - 3"/>
    <x v="12"/>
    <x v="555"/>
  </r>
  <r>
    <x v="573"/>
    <s v="  Jason R"/>
    <x v="477"/>
    <x v="48"/>
    <s v="No"/>
    <s v="No"/>
    <s v="No"/>
    <n v="0"/>
    <s v="Yes"/>
    <x v="2"/>
    <x v="2"/>
    <s v="22-Oct-1982"/>
    <x v="573"/>
    <x v="1"/>
    <s v="tier - 1"/>
    <x v="0"/>
    <x v="556"/>
  </r>
  <r>
    <x v="574"/>
    <s v="  Yoshinori"/>
    <x v="352"/>
    <x v="347"/>
    <s v="No"/>
    <s v="yes"/>
    <s v="No"/>
    <n v="1"/>
    <s v="Yes"/>
    <x v="1"/>
    <x v="2"/>
    <s v="18-Aug-2004"/>
    <x v="574"/>
    <x v="1"/>
    <s v="tier - 2"/>
    <x v="9"/>
    <x v="557"/>
  </r>
  <r>
    <x v="575"/>
    <s v="  Adrienne G"/>
    <x v="478"/>
    <x v="361"/>
    <s v="Yes"/>
    <s v="No"/>
    <s v="No"/>
    <n v="1"/>
    <s v="No"/>
    <x v="0"/>
    <x v="2"/>
    <s v="07-Jun-1964"/>
    <x v="575"/>
    <x v="1"/>
    <s v="tier - 2"/>
    <x v="1"/>
    <x v="558"/>
  </r>
  <r>
    <x v="576"/>
    <s v="  Meredith"/>
    <x v="479"/>
    <x v="362"/>
    <s v="No"/>
    <s v="No"/>
    <s v="No"/>
    <n v="0"/>
    <s v="No"/>
    <x v="0"/>
    <x v="0"/>
    <s v="16-Sep-1965"/>
    <x v="576"/>
    <x v="1"/>
    <s v="tier - 2"/>
    <x v="12"/>
    <x v="559"/>
  </r>
  <r>
    <x v="577"/>
    <s v="  Junyong"/>
    <x v="44"/>
    <x v="363"/>
    <s v="No"/>
    <s v="No"/>
    <s v="No"/>
    <n v="1"/>
    <s v="No"/>
    <x v="0"/>
    <x v="2"/>
    <s v="03-Jun-1998"/>
    <x v="577"/>
    <x v="1"/>
    <s v="tier - 3"/>
    <x v="4"/>
    <x v="560"/>
  </r>
  <r>
    <x v="578"/>
    <s v="  Kristen A"/>
    <x v="480"/>
    <x v="364"/>
    <s v="No"/>
    <s v="No"/>
    <s v="No"/>
    <n v="0"/>
    <s v="Yes"/>
    <x v="1"/>
    <x v="1"/>
    <s v="28-Jun-2002"/>
    <x v="578"/>
    <x v="1"/>
    <s v="tier - 3"/>
    <x v="0"/>
    <x v="561"/>
  </r>
  <r>
    <x v="579"/>
    <s v="  Maria I"/>
    <x v="406"/>
    <x v="208"/>
    <s v="No"/>
    <s v="No"/>
    <s v="Yes"/>
    <n v="1"/>
    <s v="Yes"/>
    <x v="1"/>
    <x v="1"/>
    <s v="26-Dec-2003"/>
    <x v="579"/>
    <x v="1"/>
    <s v="tier - 2"/>
    <x v="3"/>
    <x v="562"/>
  </r>
  <r>
    <x v="580"/>
    <s v="  Jonathan"/>
    <x v="481"/>
    <x v="300"/>
    <s v="Yes"/>
    <s v="No"/>
    <s v="No"/>
    <n v="0"/>
    <s v="Yes"/>
    <x v="1"/>
    <x v="1"/>
    <s v="10-Jun-1996"/>
    <x v="580"/>
    <x v="1"/>
    <s v="tier - 3"/>
    <x v="0"/>
    <x v="563"/>
  </r>
  <r>
    <x v="581"/>
    <s v="  Phil"/>
    <x v="482"/>
    <x v="234"/>
    <s v="No"/>
    <s v="No"/>
    <s v="No"/>
    <n v="0"/>
    <s v="No"/>
    <x v="0"/>
    <x v="0"/>
    <s v="22-Aug-1971"/>
    <x v="581"/>
    <x v="1"/>
    <s v="tier - 2"/>
    <x v="8"/>
    <x v="564"/>
  </r>
  <r>
    <x v="582"/>
    <s v="  Benjamina C"/>
    <x v="483"/>
    <x v="111"/>
    <s v="No"/>
    <s v="No"/>
    <s v="No"/>
    <n v="0"/>
    <s v="No"/>
    <x v="0"/>
    <x v="2"/>
    <s v="16-Jul-1980"/>
    <x v="582"/>
    <x v="1"/>
    <s v="tier - 3"/>
    <x v="1"/>
    <x v="565"/>
  </r>
  <r>
    <x v="583"/>
    <s v="  Christopher"/>
    <x v="484"/>
    <x v="252"/>
    <s v="No"/>
    <s v="No"/>
    <s v="No"/>
    <n v="0"/>
    <s v="No"/>
    <x v="0"/>
    <x v="2"/>
    <s v="25-Aug-1977"/>
    <x v="583"/>
    <x v="1"/>
    <s v="tier - 3"/>
    <x v="8"/>
    <x v="566"/>
  </r>
  <r>
    <x v="584"/>
    <s v="  Alison B"/>
    <x v="485"/>
    <x v="50"/>
    <s v="No"/>
    <s v="No"/>
    <s v="No"/>
    <n v="0"/>
    <s v="No"/>
    <x v="0"/>
    <x v="0"/>
    <s v="21-Oct-1968"/>
    <x v="584"/>
    <x v="1"/>
    <s v="tier - 3"/>
    <x v="1"/>
    <x v="567"/>
  </r>
  <r>
    <x v="585"/>
    <s v="  Caroline"/>
    <x v="486"/>
    <x v="216"/>
    <s v="No"/>
    <s v="No"/>
    <s v="Yes"/>
    <n v="1"/>
    <s v="Yes"/>
    <x v="1"/>
    <x v="1"/>
    <s v="10-Sep-2003"/>
    <x v="585"/>
    <x v="1"/>
    <s v="tier - 2"/>
    <x v="3"/>
    <x v="568"/>
  </r>
  <r>
    <x v="586"/>
    <s v="  Alexis N"/>
    <x v="487"/>
    <x v="365"/>
    <s v="No"/>
    <s v="No"/>
    <s v="No"/>
    <n v="0"/>
    <s v="No"/>
    <x v="0"/>
    <x v="0"/>
    <s v="08-Aug-1974"/>
    <x v="586"/>
    <x v="1"/>
    <s v="tier - 3"/>
    <x v="3"/>
    <x v="569"/>
  </r>
  <r>
    <x v="587"/>
    <s v="  Shanda L"/>
    <x v="375"/>
    <x v="209"/>
    <s v="Yes"/>
    <s v="No"/>
    <s v="No"/>
    <n v="1"/>
    <s v="No"/>
    <x v="0"/>
    <x v="2"/>
    <s v="19-Oct-1995"/>
    <x v="587"/>
    <x v="1"/>
    <s v="tier - 3"/>
    <x v="2"/>
    <x v="570"/>
  </r>
  <r>
    <x v="588"/>
    <s v="  Lacey"/>
    <x v="488"/>
    <x v="113"/>
    <s v="No"/>
    <s v="No"/>
    <s v="No"/>
    <n v="0"/>
    <s v="No"/>
    <x v="0"/>
    <x v="0"/>
    <s v="29-Jul-1962"/>
    <x v="588"/>
    <x v="1"/>
    <s v="tier - 2"/>
    <x v="12"/>
    <x v="571"/>
  </r>
  <r>
    <x v="589"/>
    <s v="  Laurette"/>
    <x v="489"/>
    <x v="366"/>
    <s v="No"/>
    <s v="No"/>
    <s v="No"/>
    <n v="0"/>
    <s v="Yes"/>
    <x v="2"/>
    <x v="1"/>
    <s v="23-Sep-1989"/>
    <x v="589"/>
    <x v="1"/>
    <s v="tier - 2"/>
    <x v="2"/>
    <x v="572"/>
  </r>
  <r>
    <x v="590"/>
    <s v="  Jason"/>
    <x v="490"/>
    <x v="367"/>
    <s v="No"/>
    <s v="No"/>
    <s v="No"/>
    <n v="0"/>
    <s v="No"/>
    <x v="0"/>
    <x v="0"/>
    <s v="28-Aug-1974"/>
    <x v="590"/>
    <x v="1"/>
    <s v="tier - 1"/>
    <x v="1"/>
    <x v="573"/>
  </r>
  <r>
    <x v="591"/>
    <s v="  Mary"/>
    <x v="491"/>
    <x v="368"/>
    <s v="No"/>
    <s v="No"/>
    <s v="Yes"/>
    <n v="1"/>
    <s v="Yes"/>
    <x v="2"/>
    <x v="2"/>
    <s v="05-Nov-1993"/>
    <x v="591"/>
    <x v="1"/>
    <s v="tier - 1"/>
    <x v="2"/>
    <x v="574"/>
  </r>
  <r>
    <x v="592"/>
    <s v="  Kati A"/>
    <x v="492"/>
    <x v="152"/>
    <s v="No"/>
    <s v="No"/>
    <s v="No"/>
    <n v="0"/>
    <s v="No"/>
    <x v="0"/>
    <x v="2"/>
    <s v="25-Sep-1977"/>
    <x v="592"/>
    <x v="1"/>
    <s v="tier - 1"/>
    <x v="1"/>
    <x v="575"/>
  </r>
  <r>
    <x v="593"/>
    <s v="  Kelly J"/>
    <x v="493"/>
    <x v="201"/>
    <s v="Yes"/>
    <s v="No"/>
    <s v="No"/>
    <n v="1"/>
    <s v="No"/>
    <x v="0"/>
    <x v="0"/>
    <s v="24-Jul-1975"/>
    <x v="593"/>
    <x v="1"/>
    <s v="tier - 1"/>
    <x v="12"/>
    <x v="576"/>
  </r>
  <r>
    <x v="594"/>
    <s v="  Greer D"/>
    <x v="494"/>
    <x v="369"/>
    <s v="Yes"/>
    <s v="No"/>
    <s v="No"/>
    <n v="2"/>
    <s v="No"/>
    <x v="0"/>
    <x v="0"/>
    <s v="10-Jul-1970"/>
    <x v="594"/>
    <x v="1"/>
    <s v="tier - 2"/>
    <x v="3"/>
    <x v="577"/>
  </r>
  <r>
    <x v="595"/>
    <s v="  Brent"/>
    <x v="495"/>
    <x v="370"/>
    <s v="Yes"/>
    <s v="No"/>
    <s v="Yes"/>
    <n v="1"/>
    <s v="No"/>
    <x v="0"/>
    <x v="0"/>
    <s v="25-Jun-1963"/>
    <x v="595"/>
    <x v="1"/>
    <s v="tier - 2"/>
    <x v="8"/>
    <x v="578"/>
  </r>
  <r>
    <x v="596"/>
    <s v="  Eugene M"/>
    <x v="181"/>
    <x v="231"/>
    <s v="Yes"/>
    <s v="No"/>
    <s v="No"/>
    <n v="0"/>
    <s v="No"/>
    <x v="0"/>
    <x v="1"/>
    <s v="25-Jun-2001"/>
    <x v="596"/>
    <x v="1"/>
    <s v="tier - 1"/>
    <x v="0"/>
    <x v="579"/>
  </r>
  <r>
    <x v="597"/>
    <s v="  Erin D"/>
    <x v="496"/>
    <x v="67"/>
    <s v="Yes"/>
    <s v="No"/>
    <s v="No"/>
    <n v="1"/>
    <s v="Yes"/>
    <x v="2"/>
    <x v="2"/>
    <s v="23-Dec-1995"/>
    <x v="597"/>
    <x v="1"/>
    <s v="tier - 1"/>
    <x v="0"/>
    <x v="580"/>
  </r>
  <r>
    <x v="598"/>
    <s v="  Kamilla"/>
    <x v="402"/>
    <x v="371"/>
    <s v="No"/>
    <s v="No"/>
    <s v="No"/>
    <n v="3"/>
    <s v="No"/>
    <x v="0"/>
    <x v="0"/>
    <s v="10-Oct-1958"/>
    <x v="598"/>
    <x v="1"/>
    <s v="tier - 2"/>
    <x v="1"/>
    <x v="581"/>
  </r>
  <r>
    <x v="599"/>
    <s v="  Wayne I"/>
    <x v="497"/>
    <x v="138"/>
    <s v="No"/>
    <s v="No"/>
    <s v="Yes"/>
    <n v="1"/>
    <s v="Yes"/>
    <x v="1"/>
    <x v="2"/>
    <s v="20-Dec-2003"/>
    <x v="599"/>
    <x v="1"/>
    <s v="tier - 1"/>
    <x v="1"/>
    <x v="582"/>
  </r>
  <r>
    <x v="600"/>
    <s v="  Tracy L"/>
    <x v="426"/>
    <x v="372"/>
    <s v="Yes"/>
    <s v="No"/>
    <s v="No"/>
    <n v="1"/>
    <s v="Yes"/>
    <x v="2"/>
    <x v="2"/>
    <s v="28-Sep-1995"/>
    <x v="600"/>
    <x v="1"/>
    <s v="tier - 3"/>
    <x v="1"/>
    <x v="583"/>
  </r>
  <r>
    <x v="601"/>
    <s v="  Heather"/>
    <x v="498"/>
    <x v="373"/>
    <s v="No"/>
    <s v="No"/>
    <s v="No"/>
    <n v="0"/>
    <s v="No"/>
    <x v="0"/>
    <x v="0"/>
    <s v="05-Dec-1965"/>
    <x v="601"/>
    <x v="1"/>
    <s v="tier - 3"/>
    <x v="12"/>
    <x v="584"/>
  </r>
  <r>
    <x v="602"/>
    <s v="  Megan C"/>
    <x v="499"/>
    <x v="105"/>
    <s v="Yes"/>
    <s v="No"/>
    <s v="Yes"/>
    <n v="1"/>
    <s v="No"/>
    <x v="0"/>
    <x v="1"/>
    <s v="08-Aug-1969"/>
    <x v="602"/>
    <x v="1"/>
    <s v="tier - 3"/>
    <x v="12"/>
    <x v="83"/>
  </r>
  <r>
    <x v="603"/>
    <s v="  Jonathan"/>
    <x v="500"/>
    <x v="374"/>
    <s v="No"/>
    <s v="No"/>
    <s v="Yes"/>
    <n v="1"/>
    <s v="Yes"/>
    <x v="1"/>
    <x v="2"/>
    <s v="24-Aug-2003"/>
    <x v="603"/>
    <x v="1"/>
    <s v="tier - 3"/>
    <x v="3"/>
    <x v="585"/>
  </r>
  <r>
    <x v="604"/>
    <s v="  Greg D"/>
    <x v="501"/>
    <x v="375"/>
    <s v="No"/>
    <s v="No"/>
    <s v="No"/>
    <n v="2"/>
    <s v="No"/>
    <x v="0"/>
    <x v="2"/>
    <s v="30-Jul-1972"/>
    <x v="604"/>
    <x v="1"/>
    <s v="tier - 2"/>
    <x v="8"/>
    <x v="586"/>
  </r>
  <r>
    <x v="605"/>
    <s v="  Steven L"/>
    <x v="502"/>
    <x v="57"/>
    <s v="No"/>
    <s v="No"/>
    <s v="No"/>
    <n v="0"/>
    <s v="Yes"/>
    <x v="1"/>
    <x v="0"/>
    <s v="08-Sep-2002"/>
    <x v="605"/>
    <x v="1"/>
    <s v="tier - 1"/>
    <x v="3"/>
    <x v="587"/>
  </r>
  <r>
    <x v="606"/>
    <s v="  Gianfilippo"/>
    <x v="503"/>
    <x v="376"/>
    <s v="Yes"/>
    <s v="No"/>
    <s v="No"/>
    <n v="1"/>
    <s v="No"/>
    <x v="0"/>
    <x v="2"/>
    <s v="21-Aug-1988"/>
    <x v="606"/>
    <x v="1"/>
    <s v="tier - 1"/>
    <x v="1"/>
    <x v="588"/>
  </r>
  <r>
    <x v="607"/>
    <s v="  Hector"/>
    <x v="504"/>
    <x v="152"/>
    <s v="Yes"/>
    <s v="No"/>
    <s v="No"/>
    <n v="1"/>
    <s v="No"/>
    <x v="0"/>
    <x v="2"/>
    <s v="06-Aug-1988"/>
    <x v="607"/>
    <x v="1"/>
    <s v="tier - 2"/>
    <x v="1"/>
    <x v="589"/>
  </r>
  <r>
    <x v="608"/>
    <s v="  Mark W"/>
    <x v="505"/>
    <x v="377"/>
    <s v="No"/>
    <s v="No"/>
    <s v="No"/>
    <n v="0"/>
    <s v="No"/>
    <x v="0"/>
    <x v="0"/>
    <s v="11-Sep-1974"/>
    <x v="608"/>
    <x v="1"/>
    <s v="tier - 3"/>
    <x v="1"/>
    <x v="590"/>
  </r>
  <r>
    <x v="609"/>
    <s v="  Aubri"/>
    <x v="118"/>
    <x v="169"/>
    <s v="No"/>
    <s v="No"/>
    <s v="No"/>
    <n v="0"/>
    <s v="No"/>
    <x v="0"/>
    <x v="1"/>
    <s v="06-Jul-1982"/>
    <x v="609"/>
    <x v="1"/>
    <s v="tier - 1"/>
    <x v="12"/>
    <x v="591"/>
  </r>
  <r>
    <x v="610"/>
    <s v="  Justin"/>
    <x v="192"/>
    <x v="81"/>
    <s v="No"/>
    <s v="No"/>
    <s v="Yes"/>
    <n v="1"/>
    <s v="Yes"/>
    <x v="2"/>
    <x v="2"/>
    <s v="12-Dec-1993"/>
    <x v="610"/>
    <x v="1"/>
    <s v="tier - 3"/>
    <x v="6"/>
    <x v="592"/>
  </r>
  <r>
    <x v="611"/>
    <s v="  Megan A"/>
    <x v="506"/>
    <x v="166"/>
    <s v="No"/>
    <s v="No"/>
    <s v="No"/>
    <n v="1"/>
    <s v="No"/>
    <x v="0"/>
    <x v="2"/>
    <s v="06-Oct-1987"/>
    <x v="611"/>
    <x v="1"/>
    <s v="tier - 1"/>
    <x v="3"/>
    <x v="593"/>
  </r>
  <r>
    <x v="612"/>
    <s v="  Erika M"/>
    <x v="507"/>
    <x v="315"/>
    <s v="No"/>
    <s v="No"/>
    <s v="Yes"/>
    <n v="1"/>
    <s v="Yes"/>
    <x v="2"/>
    <x v="2"/>
    <s v="08-Aug-1993"/>
    <x v="612"/>
    <x v="1"/>
    <s v="tier - 1"/>
    <x v="2"/>
    <x v="594"/>
  </r>
  <r>
    <x v="613"/>
    <s v="  Daniel G"/>
    <x v="508"/>
    <x v="112"/>
    <s v="Yes"/>
    <s v="No"/>
    <s v="No"/>
    <n v="0"/>
    <s v="No"/>
    <x v="0"/>
    <x v="2"/>
    <s v="27-Aug-1985"/>
    <x v="613"/>
    <x v="1"/>
    <s v="tier - 3"/>
    <x v="1"/>
    <x v="595"/>
  </r>
  <r>
    <x v="614"/>
    <s v="  Devin C"/>
    <x v="85"/>
    <x v="14"/>
    <s v="No"/>
    <s v="No"/>
    <s v="No"/>
    <n v="3"/>
    <s v="No"/>
    <x v="0"/>
    <x v="0"/>
    <s v="21-Jun-1958"/>
    <x v="614"/>
    <x v="1"/>
    <s v="tier - 2"/>
    <x v="0"/>
    <x v="596"/>
  </r>
  <r>
    <x v="615"/>
    <s v="  Louise A"/>
    <x v="80"/>
    <x v="378"/>
    <s v="No"/>
    <s v="No"/>
    <s v="No"/>
    <n v="3"/>
    <s v="No"/>
    <x v="0"/>
    <x v="0"/>
    <s v="22-Oct-1958"/>
    <x v="615"/>
    <x v="1"/>
    <s v="tier - 2"/>
    <x v="2"/>
    <x v="597"/>
  </r>
  <r>
    <x v="616"/>
    <s v="  Sarah"/>
    <x v="509"/>
    <x v="379"/>
    <s v="No"/>
    <s v="No"/>
    <s v="No"/>
    <n v="0"/>
    <s v="No"/>
    <x v="0"/>
    <x v="0"/>
    <s v="16-Sep-1978"/>
    <x v="616"/>
    <x v="1"/>
    <s v="tier - 2"/>
    <x v="12"/>
    <x v="598"/>
  </r>
  <r>
    <x v="617"/>
    <s v="  Amy"/>
    <x v="510"/>
    <x v="324"/>
    <s v="Yes"/>
    <s v="No"/>
    <s v="No"/>
    <n v="1"/>
    <s v="No"/>
    <x v="0"/>
    <x v="2"/>
    <s v="05-Dec-1988"/>
    <x v="617"/>
    <x v="1"/>
    <s v="tier - 3"/>
    <x v="1"/>
    <x v="599"/>
  </r>
  <r>
    <x v="618"/>
    <s v="  Brittany L"/>
    <x v="511"/>
    <x v="380"/>
    <s v="No"/>
    <s v="No"/>
    <s v="No"/>
    <n v="0"/>
    <s v="No"/>
    <x v="0"/>
    <x v="2"/>
    <s v="19-Sep-1980"/>
    <x v="618"/>
    <x v="1"/>
    <s v="tier - 2"/>
    <x v="1"/>
    <x v="600"/>
  </r>
  <r>
    <x v="619"/>
    <s v="  Jessica L"/>
    <x v="512"/>
    <x v="206"/>
    <s v="No"/>
    <s v="No"/>
    <s v="No"/>
    <n v="0"/>
    <s v="No"/>
    <x v="0"/>
    <x v="2"/>
    <s v="24-Jul-1982"/>
    <x v="619"/>
    <x v="1"/>
    <s v="tier - 1"/>
    <x v="1"/>
    <x v="601"/>
  </r>
  <r>
    <x v="620"/>
    <s v="  Kristina K"/>
    <x v="513"/>
    <x v="18"/>
    <s v="No"/>
    <s v="No"/>
    <s v="No"/>
    <n v="0"/>
    <s v="No"/>
    <x v="0"/>
    <x v="2"/>
    <s v="12-Oct-1980"/>
    <x v="620"/>
    <x v="1"/>
    <s v="tier - 3"/>
    <x v="12"/>
    <x v="602"/>
  </r>
  <r>
    <x v="621"/>
    <s v="  Brad"/>
    <x v="172"/>
    <x v="381"/>
    <s v="No"/>
    <s v="No"/>
    <s v="No"/>
    <n v="0"/>
    <s v="No"/>
    <x v="0"/>
    <x v="0"/>
    <s v="25-Dec-1962"/>
    <x v="621"/>
    <x v="1"/>
    <s v="tier - 1"/>
    <x v="13"/>
    <x v="603"/>
  </r>
  <r>
    <x v="622"/>
    <s v="  Margaret O"/>
    <x v="514"/>
    <x v="335"/>
    <s v="No"/>
    <s v="No"/>
    <s v="No"/>
    <n v="0"/>
    <s v="No"/>
    <x v="1"/>
    <x v="2"/>
    <s v="11-Nov-1982"/>
    <x v="622"/>
    <x v="1"/>
    <s v="tier - 3"/>
    <x v="3"/>
    <x v="604"/>
  </r>
  <r>
    <x v="623"/>
    <s v="  Craig R"/>
    <x v="515"/>
    <x v="135"/>
    <s v="No"/>
    <s v="No"/>
    <s v="No"/>
    <n v="1"/>
    <s v="Yes"/>
    <x v="2"/>
    <x v="2"/>
    <s v="26-Jun-1984"/>
    <x v="623"/>
    <x v="1"/>
    <s v="tier - 3"/>
    <x v="3"/>
    <x v="605"/>
  </r>
  <r>
    <x v="624"/>
    <s v="  Simo"/>
    <x v="377"/>
    <x v="319"/>
    <s v="Yes"/>
    <s v="No"/>
    <s v="Yes"/>
    <n v="1"/>
    <s v="Yes"/>
    <x v="2"/>
    <x v="2"/>
    <s v="09-Oct-1997"/>
    <x v="624"/>
    <x v="1"/>
    <s v="tier - 2"/>
    <x v="1"/>
    <x v="606"/>
  </r>
  <r>
    <x v="625"/>
    <s v="  Christopher J"/>
    <x v="516"/>
    <x v="382"/>
    <s v="No"/>
    <s v="No"/>
    <s v="No"/>
    <n v="0"/>
    <s v="No"/>
    <x v="0"/>
    <x v="0"/>
    <s v="29-Aug-1974"/>
    <x v="625"/>
    <x v="1"/>
    <s v="tier - 1"/>
    <x v="1"/>
    <x v="607"/>
  </r>
  <r>
    <x v="626"/>
    <s v="  Mario Sr"/>
    <x v="517"/>
    <x v="112"/>
    <s v="Yes"/>
    <s v="No"/>
    <s v="No"/>
    <n v="0"/>
    <s v="No"/>
    <x v="0"/>
    <x v="2"/>
    <s v="20-Sep-1976"/>
    <x v="626"/>
    <x v="1"/>
    <s v="tier - 2"/>
    <x v="1"/>
    <x v="608"/>
  </r>
  <r>
    <x v="627"/>
    <s v="  Meghann R"/>
    <x v="518"/>
    <x v="383"/>
    <s v="No"/>
    <s v="No"/>
    <s v="No"/>
    <n v="2"/>
    <s v="No"/>
    <x v="0"/>
    <x v="0"/>
    <s v="26-Jun-1973"/>
    <x v="627"/>
    <x v="1"/>
    <s v="tier - 2"/>
    <x v="12"/>
    <x v="609"/>
  </r>
  <r>
    <x v="628"/>
    <s v="  Scott M"/>
    <x v="519"/>
    <x v="88"/>
    <s v="Yes"/>
    <s v="No"/>
    <s v="No"/>
    <n v="1"/>
    <s v="No"/>
    <x v="0"/>
    <x v="2"/>
    <s v="22-Dec-1988"/>
    <x v="628"/>
    <x v="1"/>
    <s v="tier - 2"/>
    <x v="3"/>
    <x v="610"/>
  </r>
  <r>
    <x v="629"/>
    <s v="  Caitlin E"/>
    <x v="520"/>
    <x v="384"/>
    <s v="No"/>
    <s v="No"/>
    <s v="No"/>
    <n v="0"/>
    <s v="No"/>
    <x v="0"/>
    <x v="0"/>
    <s v="06-Jun-1960"/>
    <x v="629"/>
    <x v="1"/>
    <s v="tier - 2"/>
    <x v="1"/>
    <x v="611"/>
  </r>
  <r>
    <x v="630"/>
    <s v="  Samantha A"/>
    <x v="521"/>
    <x v="385"/>
    <s v="No"/>
    <s v="No"/>
    <s v="No"/>
    <n v="0"/>
    <s v="No"/>
    <x v="0"/>
    <x v="0"/>
    <s v="28-Oct-1965"/>
    <x v="630"/>
    <x v="1"/>
    <s v="tier - 2"/>
    <x v="12"/>
    <x v="612"/>
  </r>
  <r>
    <x v="631"/>
    <s v="  Erik"/>
    <x v="522"/>
    <x v="386"/>
    <s v="No"/>
    <s v="No"/>
    <s v="No"/>
    <n v="0"/>
    <s v="No"/>
    <x v="0"/>
    <x v="0"/>
    <s v="30-Jul-1974"/>
    <x v="631"/>
    <x v="1"/>
    <s v="tier - 2"/>
    <x v="1"/>
    <x v="613"/>
  </r>
  <r>
    <x v="632"/>
    <s v="  Christopher"/>
    <x v="462"/>
    <x v="78"/>
    <s v="Yes"/>
    <s v="No"/>
    <s v="No"/>
    <n v="2"/>
    <s v="No"/>
    <x v="0"/>
    <x v="2"/>
    <s v="02-Oct-1959"/>
    <x v="632"/>
    <x v="1"/>
    <s v="tier - 3"/>
    <x v="1"/>
    <x v="614"/>
  </r>
  <r>
    <x v="633"/>
    <s v="  Maya"/>
    <x v="523"/>
    <x v="387"/>
    <s v="No"/>
    <s v="No"/>
    <s v="No"/>
    <n v="0"/>
    <s v="No"/>
    <x v="0"/>
    <x v="0"/>
    <s v="28-Jun-1974"/>
    <x v="633"/>
    <x v="1"/>
    <s v="tier - 2"/>
    <x v="12"/>
    <x v="615"/>
  </r>
  <r>
    <x v="634"/>
    <s v="  Zachary T"/>
    <x v="524"/>
    <x v="98"/>
    <s v="No"/>
    <s v="yes"/>
    <s v="No"/>
    <n v="1"/>
    <s v="No"/>
    <x v="1"/>
    <x v="2"/>
    <s v="17-Jul-2004"/>
    <x v="634"/>
    <x v="1"/>
    <s v="tier - 3"/>
    <x v="5"/>
    <x v="616"/>
  </r>
  <r>
    <x v="635"/>
    <s v="  Hilda"/>
    <x v="525"/>
    <x v="145"/>
    <s v="Yes"/>
    <s v="No"/>
    <s v="No"/>
    <n v="0"/>
    <s v="No"/>
    <x v="0"/>
    <x v="2"/>
    <s v="20-Jul-1976"/>
    <x v="635"/>
    <x v="1"/>
    <s v="tier - 1"/>
    <x v="12"/>
    <x v="617"/>
  </r>
  <r>
    <x v="636"/>
    <s v="  Stephanie"/>
    <x v="526"/>
    <x v="388"/>
    <s v="No"/>
    <s v="No"/>
    <s v="No"/>
    <n v="0"/>
    <s v="No"/>
    <x v="0"/>
    <x v="2"/>
    <s v="25-Oct-1990"/>
    <x v="636"/>
    <x v="1"/>
    <s v="tier - 1"/>
    <x v="1"/>
    <x v="544"/>
  </r>
  <r>
    <x v="637"/>
    <s v="  Doug"/>
    <x v="527"/>
    <x v="340"/>
    <s v="Yes"/>
    <s v="No"/>
    <s v="No"/>
    <n v="1"/>
    <s v="No"/>
    <x v="0"/>
    <x v="2"/>
    <s v="04-Sep-1964"/>
    <x v="637"/>
    <x v="1"/>
    <s v="tier - 2"/>
    <x v="1"/>
    <x v="618"/>
  </r>
  <r>
    <x v="638"/>
    <s v="  Bethany N"/>
    <x v="528"/>
    <x v="389"/>
    <s v="No"/>
    <s v="No"/>
    <s v="No"/>
    <n v="0"/>
    <s v="No"/>
    <x v="0"/>
    <x v="0"/>
    <s v="06-Sep-1962"/>
    <x v="638"/>
    <x v="1"/>
    <s v="tier - 2"/>
    <x v="3"/>
    <x v="619"/>
  </r>
  <r>
    <x v="639"/>
    <s v="  Sandra H"/>
    <x v="529"/>
    <x v="390"/>
    <s v="No"/>
    <s v="No"/>
    <s v="No"/>
    <n v="0"/>
    <s v="No"/>
    <x v="0"/>
    <x v="0"/>
    <s v="18-Jul-1968"/>
    <x v="639"/>
    <x v="1"/>
    <s v="tier - 1"/>
    <x v="12"/>
    <x v="620"/>
  </r>
  <r>
    <x v="640"/>
    <s v="  Takuo"/>
    <x v="530"/>
    <x v="391"/>
    <s v="Yes"/>
    <s v="No"/>
    <s v="No"/>
    <n v="1"/>
    <s v="No"/>
    <x v="0"/>
    <x v="2"/>
    <s v="17-Dec-1988"/>
    <x v="640"/>
    <x v="1"/>
    <s v="tier - 3"/>
    <x v="8"/>
    <x v="170"/>
  </r>
  <r>
    <x v="641"/>
    <s v="  Kelly A"/>
    <x v="507"/>
    <x v="209"/>
    <s v="Yes"/>
    <s v="No"/>
    <s v="No"/>
    <n v="0"/>
    <s v="Yes"/>
    <x v="2"/>
    <x v="2"/>
    <s v="14-Jul-2001"/>
    <x v="641"/>
    <x v="1"/>
    <s v="tier - 3"/>
    <x v="2"/>
    <x v="621"/>
  </r>
  <r>
    <x v="642"/>
    <s v="  Scott"/>
    <x v="61"/>
    <x v="392"/>
    <s v="Yes"/>
    <s v="No"/>
    <s v="Yes"/>
    <n v="1"/>
    <s v="No"/>
    <x v="0"/>
    <x v="0"/>
    <s v="13-Dec-1963"/>
    <x v="642"/>
    <x v="1"/>
    <s v="tier - 3"/>
    <x v="14"/>
    <x v="622"/>
  </r>
  <r>
    <x v="643"/>
    <s v="  Benoit"/>
    <x v="531"/>
    <x v="273"/>
    <s v="Yes"/>
    <s v="No"/>
    <s v="Yes"/>
    <n v="1"/>
    <s v="No"/>
    <x v="0"/>
    <x v="2"/>
    <s v="16-Sep-1969"/>
    <x v="643"/>
    <x v="1"/>
    <s v="tier - 2"/>
    <x v="8"/>
    <x v="623"/>
  </r>
  <r>
    <x v="644"/>
    <s v="  Elizabeth M"/>
    <x v="3"/>
    <x v="393"/>
    <s v="No"/>
    <s v="No"/>
    <s v="No"/>
    <n v="0"/>
    <s v="No"/>
    <x v="0"/>
    <x v="0"/>
    <s v="25-Jul-1960"/>
    <x v="644"/>
    <x v="1"/>
    <s v="tier - 2"/>
    <x v="2"/>
    <x v="624"/>
  </r>
  <r>
    <x v="645"/>
    <s v="  Jessica A"/>
    <x v="532"/>
    <x v="394"/>
    <s v="No"/>
    <s v="No"/>
    <s v="No"/>
    <n v="0"/>
    <s v="No"/>
    <x v="0"/>
    <x v="0"/>
    <s v="23-Nov-1978"/>
    <x v="645"/>
    <x v="1"/>
    <s v="tier - 1"/>
    <x v="1"/>
    <x v="625"/>
  </r>
  <r>
    <x v="646"/>
    <s v="  Monica K"/>
    <x v="533"/>
    <x v="156"/>
    <s v="No"/>
    <s v="No"/>
    <s v="No"/>
    <n v="0"/>
    <s v="No"/>
    <x v="0"/>
    <x v="0"/>
    <s v="17-Jun-1962"/>
    <x v="646"/>
    <x v="1"/>
    <s v="tier - 1"/>
    <x v="1"/>
    <x v="626"/>
  </r>
  <r>
    <x v="647"/>
    <s v="  Kevin L"/>
    <x v="142"/>
    <x v="347"/>
    <s v="Yes"/>
    <s v="No"/>
    <s v="No"/>
    <n v="2"/>
    <s v="No"/>
    <x v="0"/>
    <x v="2"/>
    <s v="03-Dec-1959"/>
    <x v="647"/>
    <x v="1"/>
    <s v="tier - 3"/>
    <x v="3"/>
    <x v="627"/>
  </r>
  <r>
    <x v="648"/>
    <s v="  Gregory"/>
    <x v="534"/>
    <x v="120"/>
    <s v="Yes"/>
    <s v="No"/>
    <s v="No"/>
    <n v="2"/>
    <s v="No"/>
    <x v="0"/>
    <x v="2"/>
    <s v="04-Jun-1959"/>
    <x v="648"/>
    <x v="1"/>
    <s v="tier - 1"/>
    <x v="0"/>
    <x v="628"/>
  </r>
  <r>
    <x v="649"/>
    <s v="  Della"/>
    <x v="38"/>
    <x v="395"/>
    <s v="No"/>
    <s v="No"/>
    <s v="No"/>
    <n v="0"/>
    <s v="No"/>
    <x v="0"/>
    <x v="0"/>
    <s v="25-Oct-1962"/>
    <x v="649"/>
    <x v="1"/>
    <s v="tier - 2"/>
    <x v="1"/>
    <x v="629"/>
  </r>
  <r>
    <x v="650"/>
    <s v="  David"/>
    <x v="535"/>
    <x v="396"/>
    <s v="No"/>
    <s v="No"/>
    <s v="No"/>
    <n v="0"/>
    <s v="No"/>
    <x v="0"/>
    <x v="0"/>
    <s v="25-Nov-1971"/>
    <x v="650"/>
    <x v="1"/>
    <s v="tier - 1"/>
    <x v="8"/>
    <x v="630"/>
  </r>
  <r>
    <x v="651"/>
    <s v="  Victoria"/>
    <x v="536"/>
    <x v="397"/>
    <s v="No"/>
    <s v="No"/>
    <s v="No"/>
    <n v="0"/>
    <s v="No"/>
    <x v="0"/>
    <x v="0"/>
    <s v="05-Sep-1978"/>
    <x v="651"/>
    <x v="1"/>
    <s v="tier - 1"/>
    <x v="3"/>
    <x v="631"/>
  </r>
  <r>
    <x v="652"/>
    <s v="  Tasos"/>
    <x v="537"/>
    <x v="353"/>
    <s v="No"/>
    <s v="No"/>
    <s v="No"/>
    <n v="2"/>
    <s v="No"/>
    <x v="0"/>
    <x v="2"/>
    <s v="07-Nov-1972"/>
    <x v="652"/>
    <x v="1"/>
    <s v="tier - 1"/>
    <x v="1"/>
    <x v="271"/>
  </r>
  <r>
    <x v="653"/>
    <s v="  Thomas"/>
    <x v="538"/>
    <x v="254"/>
    <s v="Yes"/>
    <s v="No"/>
    <s v="No"/>
    <n v="1"/>
    <s v="No"/>
    <x v="0"/>
    <x v="0"/>
    <s v="26-Oct-1975"/>
    <x v="653"/>
    <x v="1"/>
    <s v="tier - 1"/>
    <x v="8"/>
    <x v="632"/>
  </r>
  <r>
    <x v="654"/>
    <s v="  Lukasz"/>
    <x v="539"/>
    <x v="398"/>
    <s v="No"/>
    <s v="No"/>
    <s v="No"/>
    <n v="0"/>
    <s v="No"/>
    <x v="0"/>
    <x v="0"/>
    <s v="12-Jun-1968"/>
    <x v="654"/>
    <x v="1"/>
    <s v="tier - 2"/>
    <x v="13"/>
    <x v="633"/>
  </r>
  <r>
    <x v="655"/>
    <s v="  Matthew A"/>
    <x v="540"/>
    <x v="399"/>
    <s v="No"/>
    <s v="No"/>
    <s v="No"/>
    <n v="0"/>
    <s v="No"/>
    <x v="0"/>
    <x v="0"/>
    <s v="15-Aug-1971"/>
    <x v="655"/>
    <x v="1"/>
    <s v="tier - 3"/>
    <x v="8"/>
    <x v="634"/>
  </r>
  <r>
    <x v="656"/>
    <s v="  Meta"/>
    <x v="478"/>
    <x v="26"/>
    <s v="Yes"/>
    <s v="No"/>
    <s v="No"/>
    <n v="2"/>
    <s v="No"/>
    <x v="0"/>
    <x v="0"/>
    <s v="11-Sep-1970"/>
    <x v="656"/>
    <x v="1"/>
    <s v="tier - 3"/>
    <x v="3"/>
    <x v="2"/>
  </r>
  <r>
    <x v="657"/>
    <s v="  Rachel E"/>
    <x v="541"/>
    <x v="202"/>
    <s v="No"/>
    <s v="No"/>
    <s v="Yes"/>
    <n v="1"/>
    <s v="No"/>
    <x v="0"/>
    <x v="2"/>
    <s v="25-Nov-1979"/>
    <x v="657"/>
    <x v="1"/>
    <s v="tier - 1"/>
    <x v="3"/>
    <x v="635"/>
  </r>
  <r>
    <x v="658"/>
    <s v="  Angelica"/>
    <x v="88"/>
    <x v="201"/>
    <s v="No"/>
    <s v="No"/>
    <s v="No"/>
    <n v="0"/>
    <s v="No"/>
    <x v="0"/>
    <x v="0"/>
    <s v="08-Aug-1960"/>
    <x v="658"/>
    <x v="1"/>
    <s v="tier - 2"/>
    <x v="1"/>
    <x v="636"/>
  </r>
  <r>
    <x v="659"/>
    <s v="  Kathleen"/>
    <x v="542"/>
    <x v="319"/>
    <s v="Yes"/>
    <s v="No"/>
    <s v="No"/>
    <n v="1"/>
    <s v="Yes"/>
    <x v="3"/>
    <x v="2"/>
    <s v="02-Aug-1995"/>
    <x v="659"/>
    <x v="1"/>
    <s v="tier - 2"/>
    <x v="2"/>
    <x v="637"/>
  </r>
  <r>
    <x v="660"/>
    <s v="  Gabriel D"/>
    <x v="380"/>
    <x v="400"/>
    <s v="No"/>
    <s v="No"/>
    <s v="No"/>
    <n v="3"/>
    <s v="No"/>
    <x v="1"/>
    <x v="0"/>
    <s v="29-Jul-1958"/>
    <x v="660"/>
    <x v="1"/>
    <s v="tier - 3"/>
    <x v="3"/>
    <x v="638"/>
  </r>
  <r>
    <x v="661"/>
    <s v="  Jeff T"/>
    <x v="41"/>
    <x v="401"/>
    <s v="No"/>
    <s v="No"/>
    <s v="No"/>
    <n v="0"/>
    <s v="No"/>
    <x v="0"/>
    <x v="0"/>
    <s v="29-Nov-1962"/>
    <x v="661"/>
    <x v="1"/>
    <s v="tier - 1"/>
    <x v="14"/>
    <x v="639"/>
  </r>
  <r>
    <x v="662"/>
    <s v="  Neil D"/>
    <x v="543"/>
    <x v="285"/>
    <s v="No"/>
    <s v="No"/>
    <s v="No"/>
    <n v="0"/>
    <s v="No"/>
    <x v="0"/>
    <x v="0"/>
    <s v="08-Nov-1968"/>
    <x v="662"/>
    <x v="1"/>
    <s v="tier - 2"/>
    <x v="1"/>
    <x v="640"/>
  </r>
  <r>
    <x v="663"/>
    <s v="  Katherine L"/>
    <x v="544"/>
    <x v="402"/>
    <s v="Yes"/>
    <s v="No"/>
    <s v="No"/>
    <n v="0"/>
    <s v="No"/>
    <x v="0"/>
    <x v="0"/>
    <s v="04-Jul-1981"/>
    <x v="663"/>
    <x v="1"/>
    <s v="tier - 1"/>
    <x v="3"/>
    <x v="641"/>
  </r>
  <r>
    <x v="664"/>
    <s v="  Ariel E"/>
    <x v="545"/>
    <x v="394"/>
    <s v="No"/>
    <s v="No"/>
    <s v="No"/>
    <n v="3"/>
    <s v="No"/>
    <x v="0"/>
    <x v="0"/>
    <s v="17-Oct-1958"/>
    <x v="664"/>
    <x v="1"/>
    <s v="tier - 2"/>
    <x v="2"/>
    <x v="642"/>
  </r>
  <r>
    <x v="665"/>
    <s v="  Christopher P"/>
    <x v="546"/>
    <x v="403"/>
    <s v="Yes"/>
    <s v="No"/>
    <s v="No"/>
    <n v="2"/>
    <s v="No"/>
    <x v="0"/>
    <x v="0"/>
    <s v="11-Nov-1970"/>
    <x v="665"/>
    <x v="1"/>
    <s v="tier - 2"/>
    <x v="8"/>
    <x v="301"/>
  </r>
  <r>
    <x v="666"/>
    <s v="  Erin M"/>
    <x v="547"/>
    <x v="404"/>
    <s v="Yes"/>
    <s v="No"/>
    <s v="No"/>
    <n v="0"/>
    <s v="No"/>
    <x v="0"/>
    <x v="0"/>
    <s v="05-Jun-1981"/>
    <x v="666"/>
    <x v="1"/>
    <s v="tier - 3"/>
    <x v="12"/>
    <x v="643"/>
  </r>
  <r>
    <x v="667"/>
    <s v="  Molly K"/>
    <x v="548"/>
    <x v="80"/>
    <s v="No"/>
    <s v="No"/>
    <s v="Yes"/>
    <n v="1"/>
    <s v="No"/>
    <x v="0"/>
    <x v="2"/>
    <s v="18-Oct-1979"/>
    <x v="667"/>
    <x v="1"/>
    <s v="tier - 3"/>
    <x v="12"/>
    <x v="644"/>
  </r>
  <r>
    <x v="668"/>
    <s v="  Ryan J"/>
    <x v="549"/>
    <x v="405"/>
    <s v="Yes"/>
    <s v="No"/>
    <s v="No"/>
    <n v="1"/>
    <s v="No"/>
    <x v="0"/>
    <x v="0"/>
    <s v="10-Dec-1975"/>
    <x v="668"/>
    <x v="1"/>
    <s v="tier - 3"/>
    <x v="8"/>
    <x v="645"/>
  </r>
  <r>
    <x v="669"/>
    <s v="  Jennifer"/>
    <x v="550"/>
    <x v="296"/>
    <s v="No"/>
    <s v="No"/>
    <s v="No"/>
    <n v="0"/>
    <s v="No"/>
    <x v="0"/>
    <x v="0"/>
    <s v="27-Jul-1965"/>
    <x v="669"/>
    <x v="1"/>
    <s v="tier - 2"/>
    <x v="12"/>
    <x v="646"/>
  </r>
  <r>
    <x v="670"/>
    <s v="  Daniel M"/>
    <x v="551"/>
    <x v="406"/>
    <s v="No"/>
    <s v="No"/>
    <s v="No"/>
    <n v="0"/>
    <s v="No"/>
    <x v="0"/>
    <x v="0"/>
    <s v="29-Jul-1962"/>
    <x v="670"/>
    <x v="1"/>
    <s v="tier - 3"/>
    <x v="14"/>
    <x v="571"/>
  </r>
  <r>
    <x v="671"/>
    <s v="  Hiruni"/>
    <x v="329"/>
    <x v="28"/>
    <s v="No"/>
    <s v="No"/>
    <s v="No"/>
    <n v="0"/>
    <s v="Yes"/>
    <x v="2"/>
    <x v="0"/>
    <s v="24-Sep-2002"/>
    <x v="671"/>
    <x v="1"/>
    <s v="tier - 2"/>
    <x v="1"/>
    <x v="647"/>
  </r>
  <r>
    <x v="672"/>
    <s v="  Reina H"/>
    <x v="552"/>
    <x v="189"/>
    <s v="No"/>
    <s v="No"/>
    <s v="No"/>
    <n v="0"/>
    <s v="No"/>
    <x v="0"/>
    <x v="2"/>
    <s v="04-Sep-1982"/>
    <x v="672"/>
    <x v="1"/>
    <s v="tier - 2"/>
    <x v="3"/>
    <x v="648"/>
  </r>
  <r>
    <x v="673"/>
    <s v="  Kristi"/>
    <x v="520"/>
    <x v="407"/>
    <s v="No"/>
    <s v="No"/>
    <s v="No"/>
    <n v="3"/>
    <s v="No"/>
    <x v="0"/>
    <x v="0"/>
    <s v="23-Jul-1958"/>
    <x v="673"/>
    <x v="1"/>
    <s v="tier - 1"/>
    <x v="1"/>
    <x v="649"/>
  </r>
  <r>
    <x v="674"/>
    <s v="  Meredith L"/>
    <x v="553"/>
    <x v="340"/>
    <s v="Yes"/>
    <s v="No"/>
    <s v="Yes"/>
    <n v="1"/>
    <s v="No"/>
    <x v="0"/>
    <x v="2"/>
    <s v="20-Oct-1969"/>
    <x v="674"/>
    <x v="1"/>
    <s v="tier - 1"/>
    <x v="1"/>
    <x v="650"/>
  </r>
  <r>
    <x v="675"/>
    <s v="  Jocelyn"/>
    <x v="554"/>
    <x v="257"/>
    <s v="Yes"/>
    <s v="No"/>
    <s v="No"/>
    <n v="0"/>
    <s v="No"/>
    <x v="0"/>
    <x v="0"/>
    <s v="13-Nov-1981"/>
    <x v="675"/>
    <x v="1"/>
    <s v="tier - 1"/>
    <x v="1"/>
    <x v="651"/>
  </r>
  <r>
    <x v="676"/>
    <s v="  Daphne"/>
    <x v="555"/>
    <x v="408"/>
    <s v="Yes"/>
    <s v="No"/>
    <s v="No"/>
    <n v="0"/>
    <s v="No"/>
    <x v="0"/>
    <x v="0"/>
    <s v="01-Sep-1967"/>
    <x v="676"/>
    <x v="1"/>
    <s v="tier - 3"/>
    <x v="12"/>
    <x v="652"/>
  </r>
  <r>
    <x v="677"/>
    <s v="  Margaret E"/>
    <x v="556"/>
    <x v="409"/>
    <s v="No"/>
    <s v="No"/>
    <s v="No"/>
    <n v="0"/>
    <s v="No"/>
    <x v="0"/>
    <x v="2"/>
    <s v="21-Aug-1991"/>
    <x v="677"/>
    <x v="1"/>
    <s v="tier - 3"/>
    <x v="3"/>
    <x v="653"/>
  </r>
  <r>
    <x v="678"/>
    <s v="  Mario J"/>
    <x v="38"/>
    <x v="410"/>
    <s v="No"/>
    <s v="No"/>
    <s v="No"/>
    <n v="0"/>
    <s v="No"/>
    <x v="0"/>
    <x v="0"/>
    <s v="08-Nov-1965"/>
    <x v="678"/>
    <x v="1"/>
    <s v="tier - 3"/>
    <x v="14"/>
    <x v="654"/>
  </r>
  <r>
    <x v="679"/>
    <s v="  Peter"/>
    <x v="557"/>
    <x v="411"/>
    <s v="Yes"/>
    <s v="No"/>
    <s v="No"/>
    <n v="0"/>
    <s v="No"/>
    <x v="0"/>
    <x v="0"/>
    <s v="18-Jul-1967"/>
    <x v="679"/>
    <x v="1"/>
    <s v="tier - 3"/>
    <x v="13"/>
    <x v="655"/>
  </r>
  <r>
    <x v="680"/>
    <s v="  Carolina"/>
    <x v="443"/>
    <x v="210"/>
    <s v="Yes"/>
    <s v="No"/>
    <s v="Yes"/>
    <n v="1"/>
    <s v="No"/>
    <x v="0"/>
    <x v="0"/>
    <s v="14-Oct-1963"/>
    <x v="680"/>
    <x v="1"/>
    <s v="tier - 1"/>
    <x v="2"/>
    <x v="656"/>
  </r>
  <r>
    <x v="681"/>
    <s v="  Jenny K"/>
    <x v="558"/>
    <x v="355"/>
    <s v="No"/>
    <s v="No"/>
    <s v="No"/>
    <n v="0"/>
    <s v="No"/>
    <x v="0"/>
    <x v="0"/>
    <s v="03-Dec-1962"/>
    <x v="681"/>
    <x v="1"/>
    <s v="tier - 1"/>
    <x v="15"/>
    <x v="657"/>
  </r>
  <r>
    <x v="682"/>
    <s v="  Jessica"/>
    <x v="559"/>
    <x v="4"/>
    <s v="No"/>
    <s v="No"/>
    <s v="No"/>
    <n v="1"/>
    <s v="Yes"/>
    <x v="2"/>
    <x v="2"/>
    <s v="12-Sep-1998"/>
    <x v="682"/>
    <x v="1"/>
    <s v="tier - 1"/>
    <x v="2"/>
    <x v="658"/>
  </r>
  <r>
    <x v="683"/>
    <s v="  Kimberly D"/>
    <x v="483"/>
    <x v="136"/>
    <s v="No"/>
    <s v="No"/>
    <s v="No"/>
    <n v="0"/>
    <s v="No"/>
    <x v="0"/>
    <x v="1"/>
    <s v="14-Jul-1989"/>
    <x v="683"/>
    <x v="1"/>
    <s v="tier - 3"/>
    <x v="3"/>
    <x v="659"/>
  </r>
  <r>
    <x v="684"/>
    <s v="  Marc-Olivier"/>
    <x v="560"/>
    <x v="66"/>
    <s v="No"/>
    <s v="No"/>
    <s v="No"/>
    <n v="0"/>
    <s v="No"/>
    <x v="0"/>
    <x v="2"/>
    <s v="22-Jul-1989"/>
    <x v="684"/>
    <x v="1"/>
    <s v="tier - 3"/>
    <x v="1"/>
    <x v="660"/>
  </r>
  <r>
    <x v="685"/>
    <s v="  Russell J"/>
    <x v="561"/>
    <x v="348"/>
    <s v="No"/>
    <s v="No"/>
    <s v="Yes"/>
    <n v="1"/>
    <s v="No"/>
    <x v="1"/>
    <x v="1"/>
    <s v="20-Oct-1979"/>
    <x v="685"/>
    <x v="1"/>
    <s v="tier - 2"/>
    <x v="0"/>
    <x v="661"/>
  </r>
  <r>
    <x v="686"/>
    <s v="  Karine"/>
    <x v="40"/>
    <x v="106"/>
    <s v="Yes"/>
    <s v="No"/>
    <s v="No"/>
    <n v="2"/>
    <s v="No"/>
    <x v="0"/>
    <x v="1"/>
    <s v="20-Nov-1959"/>
    <x v="686"/>
    <x v="1"/>
    <s v="tier - 2"/>
    <x v="0"/>
    <x v="662"/>
  </r>
  <r>
    <x v="687"/>
    <s v="  Cheryl"/>
    <x v="562"/>
    <x v="412"/>
    <s v="Yes"/>
    <s v="No"/>
    <s v="No"/>
    <n v="0"/>
    <s v="No"/>
    <x v="0"/>
    <x v="1"/>
    <s v="27-Nov-1976"/>
    <x v="687"/>
    <x v="1"/>
    <s v="tier - 3"/>
    <x v="1"/>
    <x v="663"/>
  </r>
  <r>
    <x v="688"/>
    <s v="  Allison M"/>
    <x v="563"/>
    <x v="319"/>
    <s v="Yes"/>
    <s v="No"/>
    <s v="No"/>
    <n v="0"/>
    <s v="Yes"/>
    <x v="3"/>
    <x v="2"/>
    <s v="10-Nov-1996"/>
    <x v="688"/>
    <x v="1"/>
    <s v="tier - 3"/>
    <x v="2"/>
    <x v="664"/>
  </r>
  <r>
    <x v="689"/>
    <s v="  Adriana"/>
    <x v="564"/>
    <x v="159"/>
    <s v="Yes"/>
    <s v="No"/>
    <s v="No"/>
    <n v="2"/>
    <s v="No"/>
    <x v="2"/>
    <x v="2"/>
    <s v="03-Aug-1959"/>
    <x v="689"/>
    <x v="1"/>
    <s v="tier - 3"/>
    <x v="8"/>
    <x v="665"/>
  </r>
  <r>
    <x v="690"/>
    <s v="  Miranda J"/>
    <x v="565"/>
    <x v="112"/>
    <s v="Yes"/>
    <s v="No"/>
    <s v="No"/>
    <n v="2"/>
    <s v="No"/>
    <x v="2"/>
    <x v="2"/>
    <s v="29-Jun-1959"/>
    <x v="690"/>
    <x v="1"/>
    <s v="tier - 1"/>
    <x v="2"/>
    <x v="666"/>
  </r>
  <r>
    <x v="691"/>
    <s v="  Roberto"/>
    <x v="566"/>
    <x v="210"/>
    <s v="Yes"/>
    <s v="No"/>
    <s v="No"/>
    <n v="0"/>
    <s v="No"/>
    <x v="0"/>
    <x v="0"/>
    <s v="04-Nov-1967"/>
    <x v="691"/>
    <x v="1"/>
    <s v="tier - 2"/>
    <x v="14"/>
    <x v="667"/>
  </r>
  <r>
    <x v="692"/>
    <s v="  Rebecca B"/>
    <x v="61"/>
    <x v="413"/>
    <s v="Yes"/>
    <s v="No"/>
    <s v="No"/>
    <n v="0"/>
    <s v="No"/>
    <x v="0"/>
    <x v="0"/>
    <s v="15-Aug-1967"/>
    <x v="692"/>
    <x v="1"/>
    <s v="tier - 2"/>
    <x v="12"/>
    <x v="668"/>
  </r>
  <r>
    <x v="693"/>
    <s v="  Tiffany"/>
    <x v="567"/>
    <x v="297"/>
    <s v="No"/>
    <s v="No"/>
    <s v="No"/>
    <n v="0"/>
    <s v="No"/>
    <x v="2"/>
    <x v="1"/>
    <s v="10-Aug-1999"/>
    <x v="693"/>
    <x v="1"/>
    <s v="tier - 1"/>
    <x v="1"/>
    <x v="669"/>
  </r>
  <r>
    <x v="694"/>
    <s v="  Alexander"/>
    <x v="568"/>
    <x v="359"/>
    <s v="No"/>
    <s v="No"/>
    <s v="No"/>
    <n v="3"/>
    <s v="No"/>
    <x v="0"/>
    <x v="0"/>
    <s v="20-Sep-1958"/>
    <x v="694"/>
    <x v="1"/>
    <s v="tier - 3"/>
    <x v="0"/>
    <x v="670"/>
  </r>
  <r>
    <x v="695"/>
    <s v="  Rich M"/>
    <x v="569"/>
    <x v="414"/>
    <s v="No"/>
    <s v="No"/>
    <s v="No"/>
    <n v="3"/>
    <s v="No"/>
    <x v="0"/>
    <x v="0"/>
    <s v="29-Jul-1958"/>
    <x v="695"/>
    <x v="1"/>
    <s v="tier - 2"/>
    <x v="4"/>
    <x v="638"/>
  </r>
  <r>
    <x v="696"/>
    <s v="  Aaron C"/>
    <x v="421"/>
    <x v="415"/>
    <s v="No"/>
    <s v="No"/>
    <s v="No"/>
    <n v="3"/>
    <s v="No"/>
    <x v="1"/>
    <x v="0"/>
    <s v="14-Sep-1958"/>
    <x v="696"/>
    <x v="1"/>
    <s v="tier - 1"/>
    <x v="11"/>
    <x v="671"/>
  </r>
  <r>
    <x v="697"/>
    <s v="  Kate"/>
    <x v="570"/>
    <x v="416"/>
    <s v="No"/>
    <s v="No"/>
    <s v="No"/>
    <n v="0"/>
    <s v="No"/>
    <x v="1"/>
    <x v="0"/>
    <s v="22-Jun-1965"/>
    <x v="697"/>
    <x v="1"/>
    <s v="tier - 3"/>
    <x v="2"/>
    <x v="672"/>
  </r>
  <r>
    <x v="698"/>
    <s v="  Maria M"/>
    <x v="312"/>
    <x v="417"/>
    <s v="Yes"/>
    <s v="No"/>
    <s v="Yes"/>
    <n v="1"/>
    <s v="No"/>
    <x v="1"/>
    <x v="0"/>
    <s v="16-Jul-1963"/>
    <x v="698"/>
    <x v="1"/>
    <s v="tier - 2"/>
    <x v="1"/>
    <x v="673"/>
  </r>
  <r>
    <x v="699"/>
    <s v="  Daven W"/>
    <x v="5"/>
    <x v="87"/>
    <s v="Yes"/>
    <s v="No"/>
    <s v="No"/>
    <n v="1"/>
    <s v="No"/>
    <x v="0"/>
    <x v="1"/>
    <s v="16-Nov-1988"/>
    <x v="699"/>
    <x v="1"/>
    <s v="tier - 2"/>
    <x v="3"/>
    <x v="674"/>
  </r>
  <r>
    <x v="700"/>
    <s v="  Brianne"/>
    <x v="571"/>
    <x v="418"/>
    <s v="Yes"/>
    <s v="No"/>
    <s v="No"/>
    <n v="0"/>
    <s v="No"/>
    <x v="0"/>
    <x v="0"/>
    <s v="10-Oct-1967"/>
    <x v="700"/>
    <x v="1"/>
    <s v="tier - 1"/>
    <x v="12"/>
    <x v="675"/>
  </r>
  <r>
    <x v="701"/>
    <s v="  Hiroki"/>
    <x v="565"/>
    <x v="419"/>
    <s v="Yes"/>
    <s v="No"/>
    <s v="No"/>
    <n v="2"/>
    <s v="No"/>
    <x v="2"/>
    <x v="2"/>
    <s v="24-Dec-1959"/>
    <x v="701"/>
    <x v="1"/>
    <s v="tier - 2"/>
    <x v="1"/>
    <x v="676"/>
  </r>
  <r>
    <x v="702"/>
    <s v="  Anders"/>
    <x v="572"/>
    <x v="24"/>
    <s v="Yes"/>
    <s v="No"/>
    <s v="Yes"/>
    <n v="1"/>
    <s v="No"/>
    <x v="0"/>
    <x v="2"/>
    <s v="26-Sep-1969"/>
    <x v="702"/>
    <x v="1"/>
    <s v="tier - 3"/>
    <x v="13"/>
    <x v="677"/>
  </r>
  <r>
    <x v="703"/>
    <s v="  Danielle"/>
    <x v="573"/>
    <x v="420"/>
    <s v="No"/>
    <s v="No"/>
    <s v="No"/>
    <n v="3"/>
    <s v="No"/>
    <x v="0"/>
    <x v="0"/>
    <s v="10-Jul-1958"/>
    <x v="703"/>
    <x v="1"/>
    <s v="tier - 2"/>
    <x v="3"/>
    <x v="678"/>
  </r>
  <r>
    <x v="704"/>
    <s v="  Candace N"/>
    <x v="63"/>
    <x v="421"/>
    <s v="No"/>
    <s v="No"/>
    <s v="No"/>
    <n v="3"/>
    <s v="No"/>
    <x v="0"/>
    <x v="0"/>
    <s v="15-Oct-1958"/>
    <x v="704"/>
    <x v="1"/>
    <s v="tier - 3"/>
    <x v="0"/>
    <x v="679"/>
  </r>
  <r>
    <x v="705"/>
    <s v="  Bruno F"/>
    <x v="574"/>
    <x v="422"/>
    <s v="No"/>
    <s v="No"/>
    <s v="No"/>
    <n v="0"/>
    <s v="No"/>
    <x v="0"/>
    <x v="0"/>
    <s v="15-Dec-1968"/>
    <x v="705"/>
    <x v="1"/>
    <s v="tier - 3"/>
    <x v="1"/>
    <x v="680"/>
  </r>
  <r>
    <x v="706"/>
    <s v="  Emily"/>
    <x v="565"/>
    <x v="161"/>
    <s v="No"/>
    <s v="yes"/>
    <s v="No"/>
    <n v="1"/>
    <s v="Yes"/>
    <x v="2"/>
    <x v="2"/>
    <s v="06-Sep-2004"/>
    <x v="706"/>
    <x v="1"/>
    <s v="tier - 2"/>
    <x v="2"/>
    <x v="681"/>
  </r>
  <r>
    <x v="707"/>
    <s v="  Katie"/>
    <x v="575"/>
    <x v="119"/>
    <s v="No"/>
    <s v="No"/>
    <s v="No"/>
    <n v="2"/>
    <s v="No"/>
    <x v="0"/>
    <x v="1"/>
    <s v="13-Jul-1972"/>
    <x v="707"/>
    <x v="1"/>
    <s v="tier - 2"/>
    <x v="12"/>
    <x v="682"/>
  </r>
  <r>
    <x v="708"/>
    <s v="  Sally"/>
    <x v="576"/>
    <x v="370"/>
    <s v="No"/>
    <s v="No"/>
    <s v="No"/>
    <n v="0"/>
    <s v="No"/>
    <x v="0"/>
    <x v="0"/>
    <s v="26-Dec-1974"/>
    <x v="708"/>
    <x v="1"/>
    <s v="tier - 2"/>
    <x v="12"/>
    <x v="683"/>
  </r>
  <r>
    <x v="709"/>
    <s v="  Meaghan J"/>
    <x v="577"/>
    <x v="191"/>
    <s v="Yes"/>
    <s v="No"/>
    <s v="No"/>
    <n v="2"/>
    <s v="No"/>
    <x v="1"/>
    <x v="2"/>
    <s v="08-Nov-1959"/>
    <x v="709"/>
    <x v="1"/>
    <s v="tier - 3"/>
    <x v="1"/>
    <x v="684"/>
  </r>
  <r>
    <x v="710"/>
    <s v="  Rina"/>
    <x v="369"/>
    <x v="56"/>
    <s v="Yes"/>
    <s v="No"/>
    <s v="No"/>
    <n v="2"/>
    <s v="No"/>
    <x v="1"/>
    <x v="1"/>
    <s v="10-Oct-1959"/>
    <x v="710"/>
    <x v="1"/>
    <s v="tier - 1"/>
    <x v="1"/>
    <x v="685"/>
  </r>
  <r>
    <x v="711"/>
    <s v="  Kristin P"/>
    <x v="578"/>
    <x v="423"/>
    <s v="Yes"/>
    <s v="No"/>
    <s v="No"/>
    <n v="2"/>
    <s v="No"/>
    <x v="0"/>
    <x v="0"/>
    <s v="25-Sep-1961"/>
    <x v="711"/>
    <x v="1"/>
    <s v="tier - 1"/>
    <x v="3"/>
    <x v="686"/>
  </r>
  <r>
    <x v="712"/>
    <s v="  Albert"/>
    <x v="579"/>
    <x v="355"/>
    <s v="No"/>
    <s v="No"/>
    <s v="No"/>
    <n v="3"/>
    <s v="No"/>
    <x v="0"/>
    <x v="0"/>
    <s v="21-Sep-1958"/>
    <x v="712"/>
    <x v="1"/>
    <s v="tier - 2"/>
    <x v="1"/>
    <x v="687"/>
  </r>
  <r>
    <x v="713"/>
    <s v="  Ashley"/>
    <x v="580"/>
    <x v="86"/>
    <s v="Yes"/>
    <s v="No"/>
    <s v="Yes"/>
    <n v="1"/>
    <s v="No"/>
    <x v="0"/>
    <x v="2"/>
    <s v="17-Nov-1983"/>
    <x v="713"/>
    <x v="1"/>
    <s v="tier - 1"/>
    <x v="12"/>
    <x v="688"/>
  </r>
  <r>
    <x v="714"/>
    <s v="  Shannon L"/>
    <x v="581"/>
    <x v="424"/>
    <s v="No"/>
    <s v="No"/>
    <s v="No"/>
    <n v="0"/>
    <s v="No"/>
    <x v="0"/>
    <x v="0"/>
    <s v="25-Dec-1968"/>
    <x v="714"/>
    <x v="1"/>
    <s v="tier - 1"/>
    <x v="12"/>
    <x v="689"/>
  </r>
  <r>
    <x v="715"/>
    <s v="  Amy B"/>
    <x v="582"/>
    <x v="425"/>
    <s v="No"/>
    <s v="No"/>
    <s v="No"/>
    <n v="1"/>
    <s v="No"/>
    <x v="0"/>
    <x v="1"/>
    <s v="07-Jul-1984"/>
    <x v="715"/>
    <x v="1"/>
    <s v="tier - 1"/>
    <x v="1"/>
    <x v="690"/>
  </r>
  <r>
    <x v="716"/>
    <s v="  A Danielle"/>
    <x v="166"/>
    <x v="49"/>
    <s v="No"/>
    <s v="yes"/>
    <s v="No"/>
    <n v="1"/>
    <s v="No"/>
    <x v="0"/>
    <x v="2"/>
    <s v="06-Jul-2004"/>
    <x v="716"/>
    <x v="1"/>
    <s v="tier - 3"/>
    <x v="0"/>
    <x v="691"/>
  </r>
  <r>
    <x v="717"/>
    <s v="  Conrad F"/>
    <x v="67"/>
    <x v="426"/>
    <s v="Yes"/>
    <s v="No"/>
    <s v="No"/>
    <n v="2"/>
    <s v="No"/>
    <x v="0"/>
    <x v="0"/>
    <s v="14-Jun-1961"/>
    <x v="717"/>
    <x v="1"/>
    <s v="tier - 1"/>
    <x v="1"/>
    <x v="692"/>
  </r>
  <r>
    <x v="718"/>
    <s v="  Josh"/>
    <x v="583"/>
    <x v="427"/>
    <s v="Yes"/>
    <s v="No"/>
    <s v="No"/>
    <n v="0"/>
    <s v="No"/>
    <x v="0"/>
    <x v="1"/>
    <s v="26-Sep-1976"/>
    <x v="718"/>
    <x v="1"/>
    <s v="tier - 3"/>
    <x v="8"/>
    <x v="693"/>
  </r>
  <r>
    <x v="719"/>
    <s v="  Maxime"/>
    <x v="584"/>
    <x v="176"/>
    <s v="No"/>
    <s v="No"/>
    <s v="No"/>
    <n v="0"/>
    <s v="No"/>
    <x v="0"/>
    <x v="2"/>
    <s v="12-Sep-1991"/>
    <x v="719"/>
    <x v="1"/>
    <s v="tier - 3"/>
    <x v="1"/>
    <x v="694"/>
  </r>
  <r>
    <x v="720"/>
    <s v="  Natalie"/>
    <x v="170"/>
    <x v="365"/>
    <s v="No"/>
    <s v="No"/>
    <s v="No"/>
    <n v="0"/>
    <s v="No"/>
    <x v="0"/>
    <x v="0"/>
    <s v="08-Nov-1960"/>
    <x v="720"/>
    <x v="1"/>
    <s v="tier - 3"/>
    <x v="2"/>
    <x v="695"/>
  </r>
  <r>
    <x v="721"/>
    <s v="  Melissa"/>
    <x v="585"/>
    <x v="428"/>
    <s v="Yes"/>
    <s v="No"/>
    <s v="Yes"/>
    <n v="1"/>
    <s v="No"/>
    <x v="0"/>
    <x v="0"/>
    <s v="08-Jul-1963"/>
    <x v="721"/>
    <x v="1"/>
    <s v="tier - 3"/>
    <x v="3"/>
    <x v="696"/>
  </r>
  <r>
    <x v="722"/>
    <s v="  Laura P"/>
    <x v="383"/>
    <x v="429"/>
    <s v="Yes"/>
    <s v="No"/>
    <s v="Yes"/>
    <n v="1"/>
    <s v="No"/>
    <x v="1"/>
    <x v="0"/>
    <s v="06-Jul-1963"/>
    <x v="722"/>
    <x v="1"/>
    <s v="tier - 2"/>
    <x v="0"/>
    <x v="697"/>
  </r>
  <r>
    <x v="723"/>
    <s v="  Lisa"/>
    <x v="586"/>
    <x v="430"/>
    <s v="Yes"/>
    <s v="No"/>
    <s v="Yes"/>
    <n v="1"/>
    <s v="No"/>
    <x v="1"/>
    <x v="0"/>
    <s v="23-Dec-1963"/>
    <x v="723"/>
    <x v="1"/>
    <s v="tier - 1"/>
    <x v="0"/>
    <x v="698"/>
  </r>
  <r>
    <x v="724"/>
    <s v="  William D"/>
    <x v="17"/>
    <x v="338"/>
    <s v="Yes"/>
    <s v="No"/>
    <s v="No"/>
    <n v="2"/>
    <s v="No"/>
    <x v="0"/>
    <x v="2"/>
    <s v="06-Sep-1959"/>
    <x v="724"/>
    <x v="1"/>
    <s v="tier - 1"/>
    <x v="4"/>
    <x v="699"/>
  </r>
  <r>
    <x v="725"/>
    <s v="  James"/>
    <x v="587"/>
    <x v="337"/>
    <s v="No"/>
    <s v="No"/>
    <s v="No"/>
    <n v="0"/>
    <s v="No"/>
    <x v="0"/>
    <x v="2"/>
    <s v="13-Jul-1990"/>
    <x v="725"/>
    <x v="1"/>
    <s v="tier - 1"/>
    <x v="8"/>
    <x v="139"/>
  </r>
  <r>
    <x v="726"/>
    <s v="  John"/>
    <x v="588"/>
    <x v="171"/>
    <s v="Yes"/>
    <s v="No"/>
    <s v="No"/>
    <n v="2"/>
    <s v="No"/>
    <x v="0"/>
    <x v="2"/>
    <s v="29-Aug-1959"/>
    <x v="726"/>
    <x v="1"/>
    <s v="tier - 2"/>
    <x v="9"/>
    <x v="700"/>
  </r>
  <r>
    <x v="727"/>
    <s v="  Adam S"/>
    <x v="589"/>
    <x v="431"/>
    <s v="No"/>
    <s v="No"/>
    <s v="No"/>
    <n v="0"/>
    <s v="No"/>
    <x v="1"/>
    <x v="0"/>
    <s v="18-Jun-1960"/>
    <x v="727"/>
    <x v="1"/>
    <s v="tier - 1"/>
    <x v="1"/>
    <x v="701"/>
  </r>
  <r>
    <x v="728"/>
    <s v="  Armando"/>
    <x v="82"/>
    <x v="432"/>
    <s v="No"/>
    <s v="No"/>
    <s v="No"/>
    <n v="0"/>
    <s v="No"/>
    <x v="0"/>
    <x v="0"/>
    <s v="27-Jul-1962"/>
    <x v="728"/>
    <x v="1"/>
    <s v="tier - 2"/>
    <x v="0"/>
    <x v="702"/>
  </r>
  <r>
    <x v="729"/>
    <s v="  Dana"/>
    <x v="172"/>
    <x v="200"/>
    <s v="Yes"/>
    <s v="No"/>
    <s v="No"/>
    <n v="2"/>
    <s v="No"/>
    <x v="0"/>
    <x v="1"/>
    <s v="07-Jul-1959"/>
    <x v="729"/>
    <x v="1"/>
    <s v="tier - 2"/>
    <x v="0"/>
    <x v="703"/>
  </r>
  <r>
    <x v="730"/>
    <s v="  Jennifer L"/>
    <x v="20"/>
    <x v="427"/>
    <s v="Yes"/>
    <s v="No"/>
    <s v="No"/>
    <n v="2"/>
    <s v="No"/>
    <x v="0"/>
    <x v="1"/>
    <s v="29-Dec-1959"/>
    <x v="730"/>
    <x v="1"/>
    <s v="tier - 3"/>
    <x v="0"/>
    <x v="704"/>
  </r>
  <r>
    <x v="731"/>
    <s v="  Benjamin"/>
    <x v="590"/>
    <x v="363"/>
    <s v="Yes"/>
    <s v="No"/>
    <s v="No"/>
    <n v="0"/>
    <s v="No"/>
    <x v="0"/>
    <x v="2"/>
    <s v="25-Sep-1985"/>
    <x v="731"/>
    <x v="1"/>
    <s v="tier - 2"/>
    <x v="1"/>
    <x v="705"/>
  </r>
  <r>
    <x v="732"/>
    <s v="  Tanya"/>
    <x v="591"/>
    <x v="332"/>
    <s v="Yes"/>
    <s v="No"/>
    <s v="No"/>
    <n v="2"/>
    <s v="No"/>
    <x v="0"/>
    <x v="2"/>
    <s v="05-Oct-1959"/>
    <x v="732"/>
    <x v="1"/>
    <s v="tier - 2"/>
    <x v="3"/>
    <x v="706"/>
  </r>
  <r>
    <x v="733"/>
    <s v="  Tracy"/>
    <x v="592"/>
    <x v="433"/>
    <s v="No"/>
    <s v="No"/>
    <s v="No"/>
    <n v="0"/>
    <s v="No"/>
    <x v="0"/>
    <x v="0"/>
    <s v="19-Dec-1978"/>
    <x v="733"/>
    <x v="1"/>
    <s v="tier - 1"/>
    <x v="1"/>
    <x v="206"/>
  </r>
  <r>
    <x v="734"/>
    <s v="  Emily S"/>
    <x v="349"/>
    <x v="2"/>
    <s v="No"/>
    <s v="No"/>
    <s v="No"/>
    <n v="0"/>
    <s v="No"/>
    <x v="0"/>
    <x v="0"/>
    <s v="21-Jul-1960"/>
    <x v="734"/>
    <x v="1"/>
    <s v="tier - 2"/>
    <x v="1"/>
    <x v="707"/>
  </r>
  <r>
    <x v="735"/>
    <s v="  Kelly R"/>
    <x v="593"/>
    <x v="166"/>
    <s v="No"/>
    <s v="No"/>
    <s v="Yes"/>
    <n v="1"/>
    <s v="Yes"/>
    <x v="2"/>
    <x v="2"/>
    <s v="07-Jun-2003"/>
    <x v="735"/>
    <x v="1"/>
    <s v="tier - 1"/>
    <x v="3"/>
    <x v="708"/>
  </r>
  <r>
    <x v="736"/>
    <s v="  Kyle"/>
    <x v="594"/>
    <x v="381"/>
    <s v="No"/>
    <s v="No"/>
    <s v="No"/>
    <n v="3"/>
    <s v="No"/>
    <x v="0"/>
    <x v="0"/>
    <s v="10-Dec-1958"/>
    <x v="736"/>
    <x v="2"/>
    <s v="tier - 1"/>
    <x v="0"/>
    <x v="709"/>
  </r>
  <r>
    <x v="737"/>
    <s v="  Bruce A Jr"/>
    <x v="224"/>
    <x v="434"/>
    <s v="No"/>
    <s v="No"/>
    <s v="No"/>
    <n v="3"/>
    <s v="No"/>
    <x v="0"/>
    <x v="0"/>
    <s v="25-Nov-1958"/>
    <x v="737"/>
    <x v="2"/>
    <s v="tier - 3"/>
    <x v="3"/>
    <x v="710"/>
  </r>
  <r>
    <x v="738"/>
    <s v="  Cary J"/>
    <x v="595"/>
    <x v="289"/>
    <s v="Yes"/>
    <s v="No"/>
    <s v="No"/>
    <n v="1"/>
    <s v="No"/>
    <x v="0"/>
    <x v="0"/>
    <s v="08-Dec-1986"/>
    <x v="738"/>
    <x v="2"/>
    <s v="tier - 2"/>
    <x v="1"/>
    <x v="711"/>
  </r>
  <r>
    <x v="739"/>
    <s v="  Jill M"/>
    <x v="596"/>
    <x v="435"/>
    <s v="Yes"/>
    <s v="No"/>
    <s v="No"/>
    <n v="2"/>
    <s v="No"/>
    <x v="0"/>
    <x v="2"/>
    <s v="10-Nov-1966"/>
    <x v="739"/>
    <x v="2"/>
    <s v="tier - 3"/>
    <x v="12"/>
    <x v="712"/>
  </r>
  <r>
    <x v="740"/>
    <s v="  Chris"/>
    <x v="237"/>
    <x v="10"/>
    <s v="Yes"/>
    <s v="No"/>
    <s v="No"/>
    <n v="2"/>
    <s v="No"/>
    <x v="1"/>
    <x v="1"/>
    <s v="06-Aug-1959"/>
    <x v="740"/>
    <x v="2"/>
    <s v="tier - 1"/>
    <x v="1"/>
    <x v="713"/>
  </r>
  <r>
    <x v="741"/>
    <s v="  Michael E"/>
    <x v="597"/>
    <x v="436"/>
    <s v="No"/>
    <s v="yes"/>
    <s v="No"/>
    <n v="1"/>
    <s v="Yes"/>
    <x v="2"/>
    <x v="2"/>
    <s v="16-Jul-2004"/>
    <x v="741"/>
    <x v="2"/>
    <s v="tier - 2"/>
    <x v="11"/>
    <x v="714"/>
  </r>
  <r>
    <x v="742"/>
    <s v="  Lauren"/>
    <x v="598"/>
    <x v="127"/>
    <s v="Yes"/>
    <s v="No"/>
    <s v="Yes"/>
    <n v="1"/>
    <s v="No"/>
    <x v="0"/>
    <x v="2"/>
    <s v="23-Oct-1969"/>
    <x v="742"/>
    <x v="2"/>
    <s v="tier - 2"/>
    <x v="12"/>
    <x v="715"/>
  </r>
  <r>
    <x v="743"/>
    <s v="  Kathryn E"/>
    <x v="599"/>
    <x v="320"/>
    <s v="Yes"/>
    <s v="No"/>
    <s v="No"/>
    <n v="0"/>
    <s v="No"/>
    <x v="0"/>
    <x v="2"/>
    <s v="29-Aug-1985"/>
    <x v="743"/>
    <x v="2"/>
    <s v="tier - 3"/>
    <x v="12"/>
    <x v="716"/>
  </r>
  <r>
    <x v="744"/>
    <s v="  Polly"/>
    <x v="491"/>
    <x v="230"/>
    <s v="Yes"/>
    <s v="No"/>
    <s v="No"/>
    <n v="0"/>
    <s v="No"/>
    <x v="2"/>
    <x v="0"/>
    <s v="02-Aug-1981"/>
    <x v="744"/>
    <x v="2"/>
    <s v="tier - 2"/>
    <x v="2"/>
    <x v="717"/>
  </r>
  <r>
    <x v="745"/>
    <s v="  Mark H"/>
    <x v="600"/>
    <x v="437"/>
    <s v="Yes"/>
    <s v="No"/>
    <s v="No"/>
    <n v="1"/>
    <s v="No"/>
    <x v="0"/>
    <x v="0"/>
    <s v="24-Nov-1986"/>
    <x v="745"/>
    <x v="2"/>
    <s v="tier - 2"/>
    <x v="8"/>
    <x v="718"/>
  </r>
  <r>
    <x v="746"/>
    <s v="  Jessie M"/>
    <x v="470"/>
    <x v="145"/>
    <s v="Yes"/>
    <s v="No"/>
    <s v="No"/>
    <n v="0"/>
    <s v="No"/>
    <x v="0"/>
    <x v="2"/>
    <s v="14-Sep-1985"/>
    <x v="746"/>
    <x v="2"/>
    <s v="tier - 1"/>
    <x v="12"/>
    <x v="719"/>
  </r>
  <r>
    <x v="747"/>
    <s v="  Chris"/>
    <x v="601"/>
    <x v="438"/>
    <s v="Yes"/>
    <s v="No"/>
    <s v="Yes"/>
    <n v="1"/>
    <s v="No"/>
    <x v="0"/>
    <x v="0"/>
    <s v="04-Aug-1963"/>
    <x v="747"/>
    <x v="2"/>
    <s v="tier - 2"/>
    <x v="14"/>
    <x v="720"/>
  </r>
  <r>
    <x v="748"/>
    <s v="  Daniel"/>
    <x v="602"/>
    <x v="325"/>
    <s v="No"/>
    <s v="No"/>
    <s v="No"/>
    <n v="1"/>
    <s v="No"/>
    <x v="0"/>
    <x v="2"/>
    <s v="20-Jul-1984"/>
    <x v="748"/>
    <x v="2"/>
    <s v="tier - 3"/>
    <x v="8"/>
    <x v="721"/>
  </r>
  <r>
    <x v="749"/>
    <s v="  Megan"/>
    <x v="343"/>
    <x v="379"/>
    <s v="Yes"/>
    <s v="No"/>
    <s v="No"/>
    <n v="2"/>
    <s v="No"/>
    <x v="0"/>
    <x v="0"/>
    <s v="24-Dec-1961"/>
    <x v="749"/>
    <x v="2"/>
    <s v="tier - 3"/>
    <x v="2"/>
    <x v="334"/>
  </r>
  <r>
    <x v="750"/>
    <s v="  Kevin"/>
    <x v="603"/>
    <x v="170"/>
    <s v="Yes"/>
    <s v="No"/>
    <s v="Yes"/>
    <n v="1"/>
    <s v="No"/>
    <x v="0"/>
    <x v="2"/>
    <s v="26-Jul-1969"/>
    <x v="750"/>
    <x v="2"/>
    <s v="tier - 3"/>
    <x v="1"/>
    <x v="722"/>
  </r>
  <r>
    <x v="751"/>
    <s v="  Caroline S"/>
    <x v="604"/>
    <x v="333"/>
    <s v="Yes"/>
    <s v="No"/>
    <s v="No"/>
    <n v="2"/>
    <s v="No"/>
    <x v="2"/>
    <x v="0"/>
    <s v="18-Nov-1961"/>
    <x v="751"/>
    <x v="2"/>
    <s v="tier - 3"/>
    <x v="2"/>
    <x v="723"/>
  </r>
  <r>
    <x v="752"/>
    <s v="  Nuta"/>
    <x v="80"/>
    <x v="315"/>
    <s v="Yes"/>
    <s v="No"/>
    <s v="No"/>
    <n v="1"/>
    <s v="No"/>
    <x v="0"/>
    <x v="2"/>
    <s v="10-Sep-1964"/>
    <x v="752"/>
    <x v="2"/>
    <s v="tier - 1"/>
    <x v="2"/>
    <x v="724"/>
  </r>
  <r>
    <x v="753"/>
    <s v="  Margie"/>
    <x v="605"/>
    <x v="188"/>
    <s v="No"/>
    <s v="No"/>
    <s v="No"/>
    <n v="1"/>
    <s v="No"/>
    <x v="0"/>
    <x v="2"/>
    <s v="14-Aug-1992"/>
    <x v="753"/>
    <x v="2"/>
    <s v="tier - 1"/>
    <x v="1"/>
    <x v="725"/>
  </r>
  <r>
    <x v="754"/>
    <s v="  Heidi"/>
    <x v="606"/>
    <x v="439"/>
    <s v="No"/>
    <s v="No"/>
    <s v="No"/>
    <n v="0"/>
    <s v="No"/>
    <x v="0"/>
    <x v="0"/>
    <s v="15-Jul-1968"/>
    <x v="754"/>
    <x v="2"/>
    <s v="tier - 3"/>
    <x v="12"/>
    <x v="726"/>
  </r>
  <r>
    <x v="755"/>
    <s v="  Diego J"/>
    <x v="355"/>
    <x v="440"/>
    <s v="No"/>
    <s v="No"/>
    <s v="No"/>
    <n v="0"/>
    <s v="No"/>
    <x v="0"/>
    <x v="0"/>
    <s v="11-Jul-1960"/>
    <x v="755"/>
    <x v="2"/>
    <s v="tier - 3"/>
    <x v="6"/>
    <x v="727"/>
  </r>
  <r>
    <x v="756"/>
    <s v="  Enrique M Sr"/>
    <x v="607"/>
    <x v="441"/>
    <s v="Yes"/>
    <s v="No"/>
    <s v="Yes"/>
    <n v="1"/>
    <s v="No"/>
    <x v="0"/>
    <x v="0"/>
    <s v="14-Oct-1963"/>
    <x v="756"/>
    <x v="2"/>
    <s v="tier - 1"/>
    <x v="1"/>
    <x v="656"/>
  </r>
  <r>
    <x v="757"/>
    <s v="  Greg"/>
    <x v="608"/>
    <x v="315"/>
    <s v="No"/>
    <s v="No"/>
    <s v="No"/>
    <n v="0"/>
    <s v="No"/>
    <x v="0"/>
    <x v="2"/>
    <s v="30-Aug-1990"/>
    <x v="757"/>
    <x v="2"/>
    <s v="tier - 2"/>
    <x v="8"/>
    <x v="728"/>
  </r>
  <r>
    <x v="758"/>
    <s v="  Filip"/>
    <x v="609"/>
    <x v="442"/>
    <s v="Yes"/>
    <s v="No"/>
    <s v="No"/>
    <n v="1"/>
    <s v="No"/>
    <x v="0"/>
    <x v="0"/>
    <s v="07-Aug-1975"/>
    <x v="758"/>
    <x v="2"/>
    <s v="tier - 2"/>
    <x v="1"/>
    <x v="729"/>
  </r>
  <r>
    <x v="759"/>
    <s v="  Rosemary E"/>
    <x v="610"/>
    <x v="22"/>
    <s v="No"/>
    <s v="No"/>
    <s v="No"/>
    <n v="0"/>
    <s v="No"/>
    <x v="0"/>
    <x v="0"/>
    <s v="24-Jul-1960"/>
    <x v="759"/>
    <x v="2"/>
    <s v="tier - 3"/>
    <x v="3"/>
    <x v="730"/>
  </r>
  <r>
    <x v="760"/>
    <s v="  Lisa"/>
    <x v="568"/>
    <x v="443"/>
    <s v="No"/>
    <s v="No"/>
    <s v="No"/>
    <n v="0"/>
    <s v="No"/>
    <x v="0"/>
    <x v="0"/>
    <s v="28-Jul-1960"/>
    <x v="760"/>
    <x v="2"/>
    <s v="tier - 2"/>
    <x v="0"/>
    <x v="731"/>
  </r>
  <r>
    <x v="761"/>
    <s v="  Jason"/>
    <x v="611"/>
    <x v="264"/>
    <s v="Yes"/>
    <s v="No"/>
    <s v="No"/>
    <n v="0"/>
    <s v="No"/>
    <x v="0"/>
    <x v="2"/>
    <s v="19-Aug-1985"/>
    <x v="761"/>
    <x v="2"/>
    <s v="tier - 1"/>
    <x v="1"/>
    <x v="732"/>
  </r>
  <r>
    <x v="762"/>
    <s v="  Courtney"/>
    <x v="612"/>
    <x v="444"/>
    <s v="No"/>
    <s v="No"/>
    <s v="No"/>
    <n v="0"/>
    <s v="No"/>
    <x v="0"/>
    <x v="0"/>
    <s v="16-Dec-1960"/>
    <x v="762"/>
    <x v="2"/>
    <s v="tier - 2"/>
    <x v="3"/>
    <x v="733"/>
  </r>
  <r>
    <x v="763"/>
    <s v="  Jennifer R"/>
    <x v="264"/>
    <x v="445"/>
    <s v="No"/>
    <s v="No"/>
    <s v="No"/>
    <n v="0"/>
    <s v="No"/>
    <x v="1"/>
    <x v="0"/>
    <s v="11-Jul-1960"/>
    <x v="763"/>
    <x v="2"/>
    <s v="tier - 1"/>
    <x v="0"/>
    <x v="727"/>
  </r>
  <r>
    <x v="764"/>
    <s v="  Lauren E"/>
    <x v="613"/>
    <x v="446"/>
    <s v="No"/>
    <s v="No"/>
    <s v="No"/>
    <n v="0"/>
    <s v="No"/>
    <x v="1"/>
    <x v="0"/>
    <s v="13-Aug-1960"/>
    <x v="764"/>
    <x v="2"/>
    <s v="tier - 1"/>
    <x v="3"/>
    <x v="734"/>
  </r>
  <r>
    <x v="765"/>
    <s v="  Ashley M"/>
    <x v="614"/>
    <x v="447"/>
    <s v="Yes"/>
    <s v="No"/>
    <s v="No"/>
    <n v="1"/>
    <s v="No"/>
    <x v="0"/>
    <x v="0"/>
    <s v="29-Jun-1975"/>
    <x v="765"/>
    <x v="2"/>
    <s v="tier - 2"/>
    <x v="1"/>
    <x v="735"/>
  </r>
  <r>
    <x v="766"/>
    <s v="  Alison R"/>
    <x v="67"/>
    <x v="124"/>
    <s v="Yes"/>
    <s v="No"/>
    <s v="No"/>
    <n v="2"/>
    <s v="No"/>
    <x v="0"/>
    <x v="2"/>
    <s v="14-Nov-1966"/>
    <x v="766"/>
    <x v="2"/>
    <s v="tier - 3"/>
    <x v="2"/>
    <x v="736"/>
  </r>
  <r>
    <x v="767"/>
    <s v="  Madeleine"/>
    <x v="49"/>
    <x v="448"/>
    <s v="Yes"/>
    <s v="No"/>
    <s v="No"/>
    <n v="2"/>
    <s v="No"/>
    <x v="0"/>
    <x v="0"/>
    <s v="03-Nov-1961"/>
    <x v="767"/>
    <x v="2"/>
    <s v="tier - 3"/>
    <x v="1"/>
    <x v="737"/>
  </r>
  <r>
    <x v="768"/>
    <s v="  Stacey"/>
    <x v="519"/>
    <x v="159"/>
    <s v="No"/>
    <s v="No"/>
    <s v="No"/>
    <n v="0"/>
    <s v="No"/>
    <x v="0"/>
    <x v="2"/>
    <s v="17-Jun-1994"/>
    <x v="768"/>
    <x v="2"/>
    <s v="tier - 3"/>
    <x v="1"/>
    <x v="738"/>
  </r>
  <r>
    <x v="769"/>
    <s v="  Kimberly"/>
    <x v="615"/>
    <x v="449"/>
    <s v="Yes"/>
    <s v="No"/>
    <s v="No"/>
    <n v="2"/>
    <s v="No"/>
    <x v="2"/>
    <x v="0"/>
    <s v="22-Jul-1961"/>
    <x v="769"/>
    <x v="2"/>
    <s v="tier - 2"/>
    <x v="1"/>
    <x v="739"/>
  </r>
  <r>
    <x v="770"/>
    <s v="  Matthew D"/>
    <x v="616"/>
    <x v="74"/>
    <s v="No"/>
    <s v="No"/>
    <s v="No"/>
    <n v="1"/>
    <s v="No"/>
    <x v="0"/>
    <x v="1"/>
    <s v="19-Dec-1992"/>
    <x v="770"/>
    <x v="2"/>
    <s v="tier - 3"/>
    <x v="8"/>
    <x v="740"/>
  </r>
  <r>
    <x v="771"/>
    <s v="  Michael"/>
    <x v="617"/>
    <x v="236"/>
    <s v="Yes"/>
    <s v="No"/>
    <s v="No"/>
    <n v="2"/>
    <s v="No"/>
    <x v="0"/>
    <x v="1"/>
    <s v="20-Dec-1959"/>
    <x v="771"/>
    <x v="2"/>
    <s v="tier - 3"/>
    <x v="0"/>
    <x v="741"/>
  </r>
  <r>
    <x v="772"/>
    <s v="  Ben"/>
    <x v="382"/>
    <x v="27"/>
    <s v="Yes"/>
    <s v="No"/>
    <s v="No"/>
    <n v="2"/>
    <s v="No"/>
    <x v="0"/>
    <x v="2"/>
    <s v="25-Nov-1959"/>
    <x v="772"/>
    <x v="2"/>
    <s v="tier - 1"/>
    <x v="3"/>
    <x v="742"/>
  </r>
  <r>
    <x v="773"/>
    <s v="  Chris"/>
    <x v="65"/>
    <x v="161"/>
    <s v="Yes"/>
    <s v="No"/>
    <s v="No"/>
    <n v="2"/>
    <s v="No"/>
    <x v="0"/>
    <x v="2"/>
    <s v="09-Dec-1959"/>
    <x v="773"/>
    <x v="2"/>
    <s v="tier - 3"/>
    <x v="3"/>
    <x v="743"/>
  </r>
  <r>
    <x v="774"/>
    <s v="  Jeremy J"/>
    <x v="618"/>
    <x v="134"/>
    <s v="No"/>
    <s v="No"/>
    <s v="No"/>
    <n v="1"/>
    <s v="No"/>
    <x v="0"/>
    <x v="2"/>
    <s v="06-Jun-1984"/>
    <x v="774"/>
    <x v="2"/>
    <s v="tier - 2"/>
    <x v="8"/>
    <x v="744"/>
  </r>
  <r>
    <x v="775"/>
    <s v="  Amy L"/>
    <x v="619"/>
    <x v="409"/>
    <s v="No"/>
    <s v="No"/>
    <s v="Yes"/>
    <n v="1"/>
    <s v="No"/>
    <x v="0"/>
    <x v="2"/>
    <s v="30-Sep-1979"/>
    <x v="775"/>
    <x v="2"/>
    <s v="tier - 3"/>
    <x v="12"/>
    <x v="745"/>
  </r>
  <r>
    <x v="776"/>
    <s v="  Karen L"/>
    <x v="620"/>
    <x v="450"/>
    <s v="Yes"/>
    <s v="No"/>
    <s v="No"/>
    <n v="1"/>
    <s v="No"/>
    <x v="0"/>
    <x v="2"/>
    <s v="24-Sep-1964"/>
    <x v="776"/>
    <x v="2"/>
    <s v="tier - 2"/>
    <x v="15"/>
    <x v="746"/>
  </r>
  <r>
    <x v="777"/>
    <s v="  Tennille"/>
    <x v="621"/>
    <x v="319"/>
    <s v="No"/>
    <s v="No"/>
    <s v="No"/>
    <n v="0"/>
    <s v="No"/>
    <x v="0"/>
    <x v="2"/>
    <s v="02-Oct-1990"/>
    <x v="777"/>
    <x v="2"/>
    <s v="tier - 1"/>
    <x v="1"/>
    <x v="747"/>
  </r>
  <r>
    <x v="778"/>
    <s v="  Matt"/>
    <x v="226"/>
    <x v="451"/>
    <s v="No"/>
    <s v="No"/>
    <s v="No"/>
    <n v="0"/>
    <s v="No"/>
    <x v="0"/>
    <x v="0"/>
    <s v="11-Nov-1960"/>
    <x v="778"/>
    <x v="2"/>
    <s v="tier - 1"/>
    <x v="1"/>
    <x v="748"/>
  </r>
  <r>
    <x v="779"/>
    <s v="  Emily"/>
    <x v="622"/>
    <x v="251"/>
    <s v="Yes"/>
    <s v="No"/>
    <s v="No"/>
    <n v="0"/>
    <s v="No"/>
    <x v="0"/>
    <x v="2"/>
    <s v="23-Aug-1976"/>
    <x v="779"/>
    <x v="2"/>
    <s v="tier - 2"/>
    <x v="1"/>
    <x v="749"/>
  </r>
  <r>
    <x v="780"/>
    <s v="  Justin E"/>
    <x v="623"/>
    <x v="326"/>
    <s v="No"/>
    <s v="No"/>
    <s v="No"/>
    <n v="0"/>
    <s v="No"/>
    <x v="0"/>
    <x v="2"/>
    <s v="01-Jul-1994"/>
    <x v="780"/>
    <x v="2"/>
    <s v="tier - 3"/>
    <x v="1"/>
    <x v="543"/>
  </r>
  <r>
    <x v="781"/>
    <s v="  Shalane"/>
    <x v="624"/>
    <x v="452"/>
    <s v="No"/>
    <s v="No"/>
    <s v="No"/>
    <n v="0"/>
    <s v="No"/>
    <x v="0"/>
    <x v="0"/>
    <s v="11-Oct-1962"/>
    <x v="781"/>
    <x v="2"/>
    <s v="tier - 3"/>
    <x v="8"/>
    <x v="12"/>
  </r>
  <r>
    <x v="782"/>
    <s v="  Jessica N"/>
    <x v="625"/>
    <x v="453"/>
    <s v="No"/>
    <s v="No"/>
    <s v="No"/>
    <n v="0"/>
    <s v="No"/>
    <x v="1"/>
    <x v="0"/>
    <s v="24-Nov-1962"/>
    <x v="782"/>
    <x v="2"/>
    <s v="tier - 2"/>
    <x v="3"/>
    <x v="750"/>
  </r>
  <r>
    <x v="783"/>
    <s v="  Melanie"/>
    <x v="626"/>
    <x v="454"/>
    <s v="No"/>
    <s v="No"/>
    <s v="No"/>
    <n v="0"/>
    <s v="No"/>
    <x v="0"/>
    <x v="0"/>
    <s v="13-Nov-1965"/>
    <x v="783"/>
    <x v="2"/>
    <s v="tier - 3"/>
    <x v="2"/>
    <x v="751"/>
  </r>
  <r>
    <x v="784"/>
    <s v="  Ruth Angelica"/>
    <x v="589"/>
    <x v="455"/>
    <s v="No"/>
    <s v="No"/>
    <s v="No"/>
    <n v="0"/>
    <s v="No"/>
    <x v="1"/>
    <x v="0"/>
    <s v="07-Dec-1962"/>
    <x v="784"/>
    <x v="2"/>
    <s v="tier - 1"/>
    <x v="2"/>
    <x v="752"/>
  </r>
  <r>
    <x v="785"/>
    <s v="  Una M"/>
    <x v="627"/>
    <x v="140"/>
    <s v="No"/>
    <s v="No"/>
    <s v="No"/>
    <n v="0"/>
    <s v="No"/>
    <x v="0"/>
    <x v="2"/>
    <s v="15-Oct-1982"/>
    <x v="785"/>
    <x v="2"/>
    <s v="tier - 2"/>
    <x v="1"/>
    <x v="753"/>
  </r>
  <r>
    <x v="786"/>
    <s v="  Taralyn"/>
    <x v="628"/>
    <x v="221"/>
    <s v="No"/>
    <s v="No"/>
    <s v="No"/>
    <n v="0"/>
    <s v="No"/>
    <x v="3"/>
    <x v="0"/>
    <s v="05-Aug-1962"/>
    <x v="786"/>
    <x v="2"/>
    <s v="tier - 1"/>
    <x v="2"/>
    <x v="754"/>
  </r>
  <r>
    <x v="787"/>
    <s v="  James A"/>
    <x v="629"/>
    <x v="411"/>
    <s v="Yes"/>
    <s v="No"/>
    <s v="No"/>
    <n v="2"/>
    <s v="No"/>
    <x v="0"/>
    <x v="0"/>
    <s v="06-Dec-1961"/>
    <x v="787"/>
    <x v="2"/>
    <s v="tier - 2"/>
    <x v="4"/>
    <x v="755"/>
  </r>
  <r>
    <x v="788"/>
    <s v="  Ning"/>
    <x v="203"/>
    <x v="108"/>
    <s v="Yes"/>
    <s v="No"/>
    <s v="No"/>
    <n v="2"/>
    <s v="No"/>
    <x v="0"/>
    <x v="0"/>
    <s v="06-Dec-1961"/>
    <x v="788"/>
    <x v="2"/>
    <s v="tier - 2"/>
    <x v="16"/>
    <x v="755"/>
  </r>
  <r>
    <x v="789"/>
    <s v="  Joel"/>
    <x v="351"/>
    <x v="456"/>
    <s v="Yes"/>
    <s v="No"/>
    <s v="No"/>
    <n v="2"/>
    <s v="No"/>
    <x v="2"/>
    <x v="0"/>
    <s v="07-Sep-1961"/>
    <x v="789"/>
    <x v="2"/>
    <s v="tier - 2"/>
    <x v="6"/>
    <x v="756"/>
  </r>
  <r>
    <x v="790"/>
    <s v="  Pamela J"/>
    <x v="378"/>
    <x v="252"/>
    <s v="No"/>
    <s v="No"/>
    <s v="No"/>
    <n v="0"/>
    <s v="No"/>
    <x v="1"/>
    <x v="2"/>
    <s v="16-Aug-1999"/>
    <x v="790"/>
    <x v="2"/>
    <s v="tier - 3"/>
    <x v="3"/>
    <x v="757"/>
  </r>
  <r>
    <x v="791"/>
    <s v="  Brittney"/>
    <x v="322"/>
    <x v="457"/>
    <s v="Yes"/>
    <s v="No"/>
    <s v="Yes"/>
    <n v="1"/>
    <s v="No"/>
    <x v="0"/>
    <x v="0"/>
    <s v="14-Sep-1963"/>
    <x v="791"/>
    <x v="2"/>
    <s v="tier - 1"/>
    <x v="1"/>
    <x v="758"/>
  </r>
  <r>
    <x v="792"/>
    <s v="  Sheila"/>
    <x v="630"/>
    <x v="458"/>
    <s v="No"/>
    <s v="No"/>
    <s v="No"/>
    <n v="1"/>
    <s v="No"/>
    <x v="0"/>
    <x v="2"/>
    <s v="12-Aug-1992"/>
    <x v="792"/>
    <x v="2"/>
    <s v="tier - 2"/>
    <x v="12"/>
    <x v="759"/>
  </r>
  <r>
    <x v="793"/>
    <s v="  Koji"/>
    <x v="362"/>
    <x v="459"/>
    <s v="No"/>
    <s v="No"/>
    <s v="No"/>
    <n v="0"/>
    <s v="No"/>
    <x v="2"/>
    <x v="0"/>
    <s v="02-Aug-1962"/>
    <x v="793"/>
    <x v="2"/>
    <s v="tier - 3"/>
    <x v="1"/>
    <x v="760"/>
  </r>
  <r>
    <x v="794"/>
    <s v="  Sarah"/>
    <x v="9"/>
    <x v="460"/>
    <s v="No"/>
    <s v="No"/>
    <s v="No"/>
    <n v="0"/>
    <s v="No"/>
    <x v="0"/>
    <x v="0"/>
    <s v="30-Oct-1971"/>
    <x v="794"/>
    <x v="2"/>
    <s v="tier - 2"/>
    <x v="3"/>
    <x v="761"/>
  </r>
  <r>
    <x v="795"/>
    <s v="  Colleen M"/>
    <x v="10"/>
    <x v="461"/>
    <s v="No"/>
    <s v="No"/>
    <s v="No"/>
    <n v="0"/>
    <s v="No"/>
    <x v="0"/>
    <x v="0"/>
    <s v="17-Jul-1978"/>
    <x v="795"/>
    <x v="2"/>
    <s v="tier - 2"/>
    <x v="12"/>
    <x v="762"/>
  </r>
  <r>
    <x v="796"/>
    <s v="  Deedra G"/>
    <x v="631"/>
    <x v="390"/>
    <s v="Yes"/>
    <s v="No"/>
    <s v="No"/>
    <n v="2"/>
    <s v="No"/>
    <x v="0"/>
    <x v="0"/>
    <s v="06-Nov-1961"/>
    <x v="796"/>
    <x v="2"/>
    <s v="tier - 2"/>
    <x v="3"/>
    <x v="763"/>
  </r>
  <r>
    <x v="797"/>
    <s v="  Kulwinder"/>
    <x v="632"/>
    <x v="65"/>
    <s v="Yes"/>
    <s v="No"/>
    <s v="No"/>
    <n v="0"/>
    <s v="No"/>
    <x v="0"/>
    <x v="1"/>
    <s v="26-Oct-1985"/>
    <x v="797"/>
    <x v="2"/>
    <s v="tier - 1"/>
    <x v="12"/>
    <x v="764"/>
  </r>
  <r>
    <x v="798"/>
    <s v="  Ann M"/>
    <x v="275"/>
    <x v="462"/>
    <s v="Yes"/>
    <s v="No"/>
    <s v="No"/>
    <n v="0"/>
    <s v="No"/>
    <x v="1"/>
    <x v="0"/>
    <s v="06-Aug-1967"/>
    <x v="798"/>
    <x v="2"/>
    <s v="tier - 3"/>
    <x v="2"/>
    <x v="765"/>
  </r>
  <r>
    <x v="799"/>
    <s v="  Sarah E"/>
    <x v="633"/>
    <x v="85"/>
    <s v="Yes"/>
    <s v="No"/>
    <s v="Yes"/>
    <n v="1"/>
    <s v="No"/>
    <x v="0"/>
    <x v="1"/>
    <s v="23-Sep-1969"/>
    <x v="799"/>
    <x v="2"/>
    <s v="tier - 1"/>
    <x v="1"/>
    <x v="766"/>
  </r>
  <r>
    <x v="800"/>
    <s v="  Apryl J"/>
    <x v="634"/>
    <x v="463"/>
    <s v="Yes"/>
    <s v="No"/>
    <s v="No"/>
    <n v="2"/>
    <s v="No"/>
    <x v="1"/>
    <x v="0"/>
    <s v="09-Nov-1961"/>
    <x v="800"/>
    <x v="2"/>
    <s v="tier - 1"/>
    <x v="3"/>
    <x v="767"/>
  </r>
  <r>
    <x v="801"/>
    <s v="  Ilana"/>
    <x v="635"/>
    <x v="464"/>
    <s v="No"/>
    <s v="No"/>
    <s v="No"/>
    <n v="0"/>
    <s v="No"/>
    <x v="0"/>
    <x v="0"/>
    <s v="04-Nov-1965"/>
    <x v="801"/>
    <x v="2"/>
    <s v="tier - 2"/>
    <x v="15"/>
    <x v="768"/>
  </r>
  <r>
    <x v="802"/>
    <s v="  Katherine"/>
    <x v="443"/>
    <x v="159"/>
    <s v="Yes"/>
    <s v="No"/>
    <s v="No"/>
    <n v="1"/>
    <s v="No"/>
    <x v="0"/>
    <x v="2"/>
    <s v="23-Sep-1964"/>
    <x v="802"/>
    <x v="2"/>
    <s v="tier - 1"/>
    <x v="2"/>
    <x v="769"/>
  </r>
  <r>
    <x v="803"/>
    <s v="  Katherine"/>
    <x v="636"/>
    <x v="308"/>
    <s v="No"/>
    <s v="No"/>
    <s v="No"/>
    <n v="0"/>
    <s v="No"/>
    <x v="2"/>
    <x v="0"/>
    <s v="20-Jul-1962"/>
    <x v="803"/>
    <x v="2"/>
    <s v="tier - 1"/>
    <x v="1"/>
    <x v="770"/>
  </r>
  <r>
    <x v="804"/>
    <s v="  Karl"/>
    <x v="637"/>
    <x v="319"/>
    <s v="No"/>
    <s v="No"/>
    <s v="No"/>
    <n v="2"/>
    <s v="No"/>
    <x v="0"/>
    <x v="2"/>
    <s v="27-Sep-1972"/>
    <x v="804"/>
    <x v="2"/>
    <s v="tier - 2"/>
    <x v="1"/>
    <x v="771"/>
  </r>
  <r>
    <x v="805"/>
    <s v="  Stephen"/>
    <x v="638"/>
    <x v="272"/>
    <s v="Yes"/>
    <s v="No"/>
    <s v="Yes"/>
    <n v="1"/>
    <s v="No"/>
    <x v="0"/>
    <x v="1"/>
    <s v="13-Dec-1969"/>
    <x v="805"/>
    <x v="2"/>
    <s v="tier - 3"/>
    <x v="1"/>
    <x v="772"/>
  </r>
  <r>
    <x v="806"/>
    <s v="  Will"/>
    <x v="639"/>
    <x v="257"/>
    <s v="No"/>
    <s v="No"/>
    <s v="No"/>
    <n v="0"/>
    <s v="No"/>
    <x v="1"/>
    <x v="0"/>
    <s v="24-Jun-1962"/>
    <x v="806"/>
    <x v="2"/>
    <s v="tier - 1"/>
    <x v="1"/>
    <x v="773"/>
  </r>
  <r>
    <x v="807"/>
    <s v="  Bradley D"/>
    <x v="640"/>
    <x v="465"/>
    <s v="Yes"/>
    <s v="No"/>
    <s v="No"/>
    <n v="0"/>
    <s v="No"/>
    <x v="0"/>
    <x v="0"/>
    <s v="30-Oct-1981"/>
    <x v="807"/>
    <x v="2"/>
    <s v="tier - 1"/>
    <x v="1"/>
    <x v="774"/>
  </r>
  <r>
    <x v="808"/>
    <s v="  Amy M"/>
    <x v="641"/>
    <x v="224"/>
    <s v="No"/>
    <s v="No"/>
    <s v="Yes"/>
    <n v="1"/>
    <s v="No"/>
    <x v="0"/>
    <x v="2"/>
    <s v="27-Nov-1979"/>
    <x v="808"/>
    <x v="2"/>
    <s v="tier - 2"/>
    <x v="12"/>
    <x v="775"/>
  </r>
  <r>
    <x v="809"/>
    <s v="  Matthew W"/>
    <x v="642"/>
    <x v="356"/>
    <s v="No"/>
    <s v="No"/>
    <s v="No"/>
    <n v="0"/>
    <s v="No"/>
    <x v="0"/>
    <x v="0"/>
    <s v="28-Nov-1960"/>
    <x v="809"/>
    <x v="2"/>
    <s v="tier - 1"/>
    <x v="0"/>
    <x v="776"/>
  </r>
  <r>
    <x v="810"/>
    <s v="  Doug"/>
    <x v="440"/>
    <x v="466"/>
    <s v="No"/>
    <s v="No"/>
    <s v="No"/>
    <n v="0"/>
    <s v="No"/>
    <x v="0"/>
    <x v="0"/>
    <s v="23-Sep-1960"/>
    <x v="810"/>
    <x v="2"/>
    <s v="tier - 3"/>
    <x v="0"/>
    <x v="777"/>
  </r>
  <r>
    <x v="811"/>
    <s v="  Tom"/>
    <x v="396"/>
    <x v="467"/>
    <s v="No"/>
    <s v="No"/>
    <s v="No"/>
    <n v="0"/>
    <s v="No"/>
    <x v="0"/>
    <x v="0"/>
    <s v="22-Jun-1960"/>
    <x v="811"/>
    <x v="2"/>
    <s v="tier - 1"/>
    <x v="3"/>
    <x v="778"/>
  </r>
  <r>
    <x v="812"/>
    <s v="  Jonathan"/>
    <x v="643"/>
    <x v="211"/>
    <s v="No"/>
    <s v="No"/>
    <s v="No"/>
    <n v="0"/>
    <s v="No"/>
    <x v="2"/>
    <x v="0"/>
    <s v="04-Nov-1960"/>
    <x v="812"/>
    <x v="2"/>
    <s v="tier - 1"/>
    <x v="3"/>
    <x v="779"/>
  </r>
  <r>
    <x v="813"/>
    <s v="  Wayne A"/>
    <x v="644"/>
    <x v="296"/>
    <s v="Yes"/>
    <s v="No"/>
    <s v="No"/>
    <n v="2"/>
    <s v="No"/>
    <x v="0"/>
    <x v="0"/>
    <s v="20-Aug-1961"/>
    <x v="813"/>
    <x v="2"/>
    <s v="tier - 1"/>
    <x v="1"/>
    <x v="780"/>
  </r>
  <r>
    <x v="814"/>
    <s v="  Nobuyori"/>
    <x v="534"/>
    <x v="140"/>
    <s v="Yes"/>
    <s v="No"/>
    <s v="No"/>
    <n v="2"/>
    <s v="No"/>
    <x v="0"/>
    <x v="2"/>
    <s v="22-Dec-1966"/>
    <x v="814"/>
    <x v="2"/>
    <s v="tier - 3"/>
    <x v="0"/>
    <x v="781"/>
  </r>
  <r>
    <x v="815"/>
    <s v="  Rich"/>
    <x v="47"/>
    <x v="468"/>
    <s v="Yes"/>
    <s v="No"/>
    <s v="Yes"/>
    <n v="1"/>
    <s v="No"/>
    <x v="0"/>
    <x v="0"/>
    <s v="14-Aug-1963"/>
    <x v="815"/>
    <x v="2"/>
    <s v="tier - 2"/>
    <x v="0"/>
    <x v="782"/>
  </r>
  <r>
    <x v="816"/>
    <s v="  Marcos S"/>
    <x v="425"/>
    <x v="469"/>
    <s v="Yes"/>
    <s v="No"/>
    <s v="Yes"/>
    <n v="1"/>
    <s v="No"/>
    <x v="1"/>
    <x v="0"/>
    <s v="01-Sep-1963"/>
    <x v="816"/>
    <x v="2"/>
    <s v="tier - 2"/>
    <x v="0"/>
    <x v="783"/>
  </r>
  <r>
    <x v="817"/>
    <s v="  Dave"/>
    <x v="247"/>
    <x v="97"/>
    <s v="Yes"/>
    <s v="No"/>
    <s v="Yes"/>
    <n v="1"/>
    <s v="No"/>
    <x v="1"/>
    <x v="0"/>
    <s v="16-Aug-1963"/>
    <x v="817"/>
    <x v="2"/>
    <s v="tier - 2"/>
    <x v="4"/>
    <x v="784"/>
  </r>
  <r>
    <x v="818"/>
    <s v="  Andy"/>
    <x v="173"/>
    <x v="470"/>
    <s v="No"/>
    <s v="yes"/>
    <s v="No"/>
    <n v="1"/>
    <s v="No"/>
    <x v="0"/>
    <x v="2"/>
    <s v="09-Jul-2004"/>
    <x v="818"/>
    <x v="2"/>
    <s v="tier - 1"/>
    <x v="9"/>
    <x v="785"/>
  </r>
  <r>
    <x v="819"/>
    <s v="  Mary"/>
    <x v="645"/>
    <x v="436"/>
    <s v="No"/>
    <s v="No"/>
    <s v="No"/>
    <n v="1"/>
    <s v="No"/>
    <x v="0"/>
    <x v="2"/>
    <s v="06-Aug-1984"/>
    <x v="819"/>
    <x v="2"/>
    <s v="tier - 3"/>
    <x v="1"/>
    <x v="786"/>
  </r>
  <r>
    <x v="820"/>
    <s v="  Marcus B"/>
    <x v="646"/>
    <x v="471"/>
    <s v="Yes"/>
    <s v="No"/>
    <s v="Yes"/>
    <n v="1"/>
    <s v="No"/>
    <x v="1"/>
    <x v="0"/>
    <s v="27-Sep-1963"/>
    <x v="820"/>
    <x v="2"/>
    <s v="tier - 3"/>
    <x v="14"/>
    <x v="787"/>
  </r>
  <r>
    <x v="821"/>
    <s v="  Thomas K"/>
    <x v="647"/>
    <x v="472"/>
    <s v="No"/>
    <s v="No"/>
    <s v="No"/>
    <n v="2"/>
    <s v="No"/>
    <x v="0"/>
    <x v="0"/>
    <s v="22-Sep-1973"/>
    <x v="821"/>
    <x v="2"/>
    <s v="tier - 1"/>
    <x v="1"/>
    <x v="788"/>
  </r>
  <r>
    <x v="822"/>
    <s v="  Robert"/>
    <x v="648"/>
    <x v="89"/>
    <s v="No"/>
    <s v="No"/>
    <s v="Yes"/>
    <n v="1"/>
    <s v="No"/>
    <x v="0"/>
    <x v="2"/>
    <s v="27-Sep-1993"/>
    <x v="822"/>
    <x v="2"/>
    <s v="tier - 2"/>
    <x v="1"/>
    <x v="789"/>
  </r>
  <r>
    <x v="823"/>
    <s v="  Geoff"/>
    <x v="649"/>
    <x v="473"/>
    <s v="No"/>
    <s v="yes"/>
    <s v="No"/>
    <n v="1"/>
    <s v="Yes"/>
    <x v="3"/>
    <x v="2"/>
    <s v="09-Nov-2004"/>
    <x v="823"/>
    <x v="2"/>
    <s v="tier - 3"/>
    <x v="4"/>
    <x v="296"/>
  </r>
  <r>
    <x v="824"/>
    <s v="  Chris J"/>
    <x v="650"/>
    <x v="474"/>
    <s v="Yes"/>
    <s v="No"/>
    <s v="No"/>
    <n v="0"/>
    <s v="No"/>
    <x v="0"/>
    <x v="0"/>
    <s v="25-Sep-1967"/>
    <x v="824"/>
    <x v="2"/>
    <s v="tier - 3"/>
    <x v="14"/>
    <x v="790"/>
  </r>
  <r>
    <x v="825"/>
    <s v="  Kate A"/>
    <x v="651"/>
    <x v="423"/>
    <s v="Yes"/>
    <s v="No"/>
    <s v="Yes"/>
    <n v="1"/>
    <s v="No"/>
    <x v="1"/>
    <x v="0"/>
    <s v="20-Jul-1963"/>
    <x v="825"/>
    <x v="2"/>
    <s v="tier - 3"/>
    <x v="2"/>
    <x v="791"/>
  </r>
  <r>
    <x v="826"/>
    <s v="  Kelli"/>
    <x v="56"/>
    <x v="305"/>
    <s v="No"/>
    <s v="No"/>
    <s v="No"/>
    <n v="0"/>
    <s v="No"/>
    <x v="0"/>
    <x v="0"/>
    <s v="24-Jul-1978"/>
    <x v="826"/>
    <x v="2"/>
    <s v="tier - 1"/>
    <x v="2"/>
    <x v="792"/>
  </r>
  <r>
    <x v="827"/>
    <s v="  Maggie M"/>
    <x v="568"/>
    <x v="219"/>
    <s v="Yes"/>
    <s v="No"/>
    <s v="Yes"/>
    <n v="1"/>
    <s v="No"/>
    <x v="0"/>
    <x v="2"/>
    <s v="29-Oct-1983"/>
    <x v="827"/>
    <x v="2"/>
    <s v="tier - 1"/>
    <x v="12"/>
    <x v="793"/>
  </r>
  <r>
    <x v="828"/>
    <s v="  Michelle L"/>
    <x v="652"/>
    <x v="475"/>
    <s v="Yes"/>
    <s v="No"/>
    <s v="Yes"/>
    <n v="1"/>
    <s v="No"/>
    <x v="1"/>
    <x v="0"/>
    <s v="05-Dec-1963"/>
    <x v="828"/>
    <x v="2"/>
    <s v="tier - 3"/>
    <x v="15"/>
    <x v="794"/>
  </r>
  <r>
    <x v="829"/>
    <s v="  Ashley K"/>
    <x v="653"/>
    <x v="351"/>
    <s v="No"/>
    <s v="No"/>
    <s v="No"/>
    <n v="2"/>
    <s v="No"/>
    <x v="0"/>
    <x v="2"/>
    <s v="07-Oct-1972"/>
    <x v="829"/>
    <x v="2"/>
    <s v="tier - 3"/>
    <x v="12"/>
    <x v="795"/>
  </r>
  <r>
    <x v="830"/>
    <s v="  Michael"/>
    <x v="654"/>
    <x v="354"/>
    <s v="Yes"/>
    <s v="No"/>
    <s v="No"/>
    <n v="1"/>
    <s v="No"/>
    <x v="0"/>
    <x v="0"/>
    <s v="25-Sep-1975"/>
    <x v="830"/>
    <x v="2"/>
    <s v="tier - 3"/>
    <x v="14"/>
    <x v="287"/>
  </r>
  <r>
    <x v="831"/>
    <s v="  Ryan K"/>
    <x v="18"/>
    <x v="476"/>
    <s v="No"/>
    <s v="No"/>
    <s v="No"/>
    <n v="0"/>
    <s v="No"/>
    <x v="0"/>
    <x v="0"/>
    <s v="01-Oct-1962"/>
    <x v="831"/>
    <x v="2"/>
    <s v="tier - 1"/>
    <x v="6"/>
    <x v="796"/>
  </r>
  <r>
    <x v="832"/>
    <s v="  Matthew J"/>
    <x v="366"/>
    <x v="477"/>
    <s v="No"/>
    <s v="No"/>
    <s v="No"/>
    <n v="0"/>
    <s v="No"/>
    <x v="1"/>
    <x v="0"/>
    <s v="02-Sep-1962"/>
    <x v="832"/>
    <x v="2"/>
    <s v="tier - 3"/>
    <x v="4"/>
    <x v="797"/>
  </r>
  <r>
    <x v="833"/>
    <s v="  Karine"/>
    <x v="655"/>
    <x v="478"/>
    <s v="Yes"/>
    <s v="No"/>
    <s v="No"/>
    <n v="1"/>
    <s v="No"/>
    <x v="0"/>
    <x v="1"/>
    <s v="17-Jul-1988"/>
    <x v="833"/>
    <x v="2"/>
    <s v="tier - 1"/>
    <x v="12"/>
    <x v="798"/>
  </r>
  <r>
    <x v="834"/>
    <s v="  Antonia G"/>
    <x v="656"/>
    <x v="463"/>
    <s v="Yes"/>
    <s v="No"/>
    <s v="No"/>
    <n v="2"/>
    <s v="No"/>
    <x v="0"/>
    <x v="0"/>
    <s v="08-Jul-1970"/>
    <x v="834"/>
    <x v="2"/>
    <s v="tier - 1"/>
    <x v="3"/>
    <x v="799"/>
  </r>
  <r>
    <x v="835"/>
    <s v="  Casondra L"/>
    <x v="657"/>
    <x v="184"/>
    <s v="Yes"/>
    <s v="No"/>
    <s v="No"/>
    <n v="1"/>
    <s v="No"/>
    <x v="0"/>
    <x v="1"/>
    <s v="28-Nov-1964"/>
    <x v="835"/>
    <x v="2"/>
    <s v="tier - 3"/>
    <x v="3"/>
    <x v="800"/>
  </r>
  <r>
    <x v="836"/>
    <s v="  Wendy"/>
    <x v="658"/>
    <x v="216"/>
    <s v="No"/>
    <s v="No"/>
    <s v="No"/>
    <n v="1"/>
    <s v="No"/>
    <x v="0"/>
    <x v="1"/>
    <s v="07-Jul-1992"/>
    <x v="836"/>
    <x v="2"/>
    <s v="tier - 2"/>
    <x v="3"/>
    <x v="337"/>
  </r>
  <r>
    <x v="837"/>
    <s v="  Eric D"/>
    <x v="106"/>
    <x v="466"/>
    <s v="No"/>
    <s v="No"/>
    <s v="No"/>
    <n v="0"/>
    <s v="No"/>
    <x v="0"/>
    <x v="0"/>
    <s v="24-Sep-1974"/>
    <x v="837"/>
    <x v="2"/>
    <s v="tier - 3"/>
    <x v="14"/>
    <x v="801"/>
  </r>
  <r>
    <x v="838"/>
    <s v="  Elizabeth"/>
    <x v="9"/>
    <x v="479"/>
    <s v="No"/>
    <s v="No"/>
    <s v="No"/>
    <n v="0"/>
    <s v="No"/>
    <x v="0"/>
    <x v="0"/>
    <s v="27-Aug-1962"/>
    <x v="838"/>
    <x v="2"/>
    <s v="tier - 2"/>
    <x v="0"/>
    <x v="15"/>
  </r>
  <r>
    <x v="839"/>
    <s v="  Laura F"/>
    <x v="659"/>
    <x v="480"/>
    <s v="No"/>
    <s v="No"/>
    <s v="No"/>
    <n v="0"/>
    <s v="No"/>
    <x v="0"/>
    <x v="0"/>
    <s v="14-Sep-1965"/>
    <x v="839"/>
    <x v="2"/>
    <s v="tier - 2"/>
    <x v="3"/>
    <x v="802"/>
  </r>
  <r>
    <x v="840"/>
    <s v="  Amelia F"/>
    <x v="660"/>
    <x v="481"/>
    <s v="No"/>
    <s v="No"/>
    <s v="No"/>
    <n v="0"/>
    <s v="No"/>
    <x v="0"/>
    <x v="0"/>
    <s v="11-Jul-1962"/>
    <x v="840"/>
    <x v="2"/>
    <s v="tier - 2"/>
    <x v="3"/>
    <x v="803"/>
  </r>
  <r>
    <x v="841"/>
    <s v="  Amy L"/>
    <x v="428"/>
    <x v="256"/>
    <s v="Yes"/>
    <s v="No"/>
    <s v="No"/>
    <n v="2"/>
    <s v="No"/>
    <x v="0"/>
    <x v="1"/>
    <s v="17-Dec-1966"/>
    <x v="841"/>
    <x v="2"/>
    <s v="tier - 1"/>
    <x v="1"/>
    <x v="804"/>
  </r>
  <r>
    <x v="842"/>
    <s v="  Katie J"/>
    <x v="661"/>
    <x v="482"/>
    <s v="No"/>
    <s v="No"/>
    <s v="No"/>
    <n v="2"/>
    <s v="No"/>
    <x v="0"/>
    <x v="2"/>
    <s v="05-Sep-1972"/>
    <x v="842"/>
    <x v="2"/>
    <s v="tier - 1"/>
    <x v="3"/>
    <x v="259"/>
  </r>
  <r>
    <x v="843"/>
    <s v="  Laura E"/>
    <x v="662"/>
    <x v="207"/>
    <s v="No"/>
    <s v="No"/>
    <s v="No"/>
    <n v="0"/>
    <s v="No"/>
    <x v="0"/>
    <x v="0"/>
    <s v="22-Jul-1962"/>
    <x v="843"/>
    <x v="2"/>
    <s v="tier - 1"/>
    <x v="3"/>
    <x v="805"/>
  </r>
  <r>
    <x v="844"/>
    <s v="  Mayumi"/>
    <x v="663"/>
    <x v="290"/>
    <s v="No"/>
    <s v="No"/>
    <s v="No"/>
    <n v="0"/>
    <s v="No"/>
    <x v="2"/>
    <x v="0"/>
    <s v="22-Nov-1962"/>
    <x v="844"/>
    <x v="2"/>
    <s v="tier - 3"/>
    <x v="0"/>
    <x v="806"/>
  </r>
  <r>
    <x v="845"/>
    <s v="  Vanessa"/>
    <x v="664"/>
    <x v="185"/>
    <s v="No"/>
    <s v="No"/>
    <s v="No"/>
    <n v="0"/>
    <s v="No"/>
    <x v="1"/>
    <x v="0"/>
    <s v="04-Oct-1965"/>
    <x v="845"/>
    <x v="2"/>
    <s v="tier - 1"/>
    <x v="0"/>
    <x v="807"/>
  </r>
  <r>
    <x v="846"/>
    <s v="  Natali N"/>
    <x v="665"/>
    <x v="483"/>
    <s v="Yes"/>
    <s v="No"/>
    <s v="No"/>
    <n v="2"/>
    <s v="No"/>
    <x v="0"/>
    <x v="0"/>
    <s v="28-Dec-1970"/>
    <x v="846"/>
    <x v="2"/>
    <s v="tier - 1"/>
    <x v="1"/>
    <x v="23"/>
  </r>
  <r>
    <x v="847"/>
    <s v="  Beth"/>
    <x v="32"/>
    <x v="484"/>
    <s v="Yes"/>
    <s v="No"/>
    <s v="Yes"/>
    <n v="1"/>
    <s v="No"/>
    <x v="0"/>
    <x v="0"/>
    <s v="19-Aug-1963"/>
    <x v="847"/>
    <x v="2"/>
    <s v="tier - 1"/>
    <x v="1"/>
    <x v="808"/>
  </r>
  <r>
    <x v="848"/>
    <s v="  Alex"/>
    <x v="666"/>
    <x v="388"/>
    <s v="No"/>
    <s v="No"/>
    <s v="No"/>
    <n v="1"/>
    <s v="No"/>
    <x v="1"/>
    <x v="2"/>
    <s v="18-Nov-1998"/>
    <x v="848"/>
    <x v="2"/>
    <s v="tier - 3"/>
    <x v="1"/>
    <x v="809"/>
  </r>
  <r>
    <x v="849"/>
    <s v="  Spencer"/>
    <x v="667"/>
    <x v="184"/>
    <s v="Yes"/>
    <s v="No"/>
    <s v="No"/>
    <n v="1"/>
    <s v="No"/>
    <x v="0"/>
    <x v="1"/>
    <s v="11-Aug-1988"/>
    <x v="849"/>
    <x v="2"/>
    <s v="tier - 1"/>
    <x v="8"/>
    <x v="810"/>
  </r>
  <r>
    <x v="850"/>
    <s v="  Andee W"/>
    <x v="668"/>
    <x v="485"/>
    <s v="Yes"/>
    <s v="No"/>
    <s v="No"/>
    <n v="2"/>
    <s v="No"/>
    <x v="0"/>
    <x v="0"/>
    <s v="18-Jun-1970"/>
    <x v="850"/>
    <x v="2"/>
    <s v="tier - 2"/>
    <x v="0"/>
    <x v="257"/>
  </r>
  <r>
    <x v="851"/>
    <s v="  Amy"/>
    <x v="669"/>
    <x v="93"/>
    <s v="Yes"/>
    <s v="No"/>
    <s v="Yes"/>
    <n v="1"/>
    <s v="No"/>
    <x v="0"/>
    <x v="2"/>
    <s v="26-Nov-1969"/>
    <x v="851"/>
    <x v="2"/>
    <s v="tier - 1"/>
    <x v="15"/>
    <x v="811"/>
  </r>
  <r>
    <x v="852"/>
    <s v="  Joshua"/>
    <x v="670"/>
    <x v="486"/>
    <s v="Yes"/>
    <s v="No"/>
    <s v="No"/>
    <n v="2"/>
    <s v="No"/>
    <x v="0"/>
    <x v="0"/>
    <s v="28-Nov-1961"/>
    <x v="852"/>
    <x v="2"/>
    <s v="tier - 1"/>
    <x v="3"/>
    <x v="812"/>
  </r>
  <r>
    <x v="853"/>
    <s v="  C Fred"/>
    <x v="671"/>
    <x v="487"/>
    <s v="Yes"/>
    <s v="No"/>
    <s v="No"/>
    <n v="2"/>
    <s v="No"/>
    <x v="0"/>
    <x v="0"/>
    <s v="28-Nov-1961"/>
    <x v="853"/>
    <x v="2"/>
    <s v="tier - 3"/>
    <x v="0"/>
    <x v="812"/>
  </r>
  <r>
    <x v="854"/>
    <s v="  Jeremy"/>
    <x v="362"/>
    <x v="488"/>
    <s v="No"/>
    <s v="No"/>
    <s v="No"/>
    <n v="0"/>
    <s v="No"/>
    <x v="2"/>
    <x v="0"/>
    <s v="16-Oct-1962"/>
    <x v="854"/>
    <x v="2"/>
    <s v="tier - 3"/>
    <x v="1"/>
    <x v="813"/>
  </r>
  <r>
    <x v="855"/>
    <s v="  Patrick Sr"/>
    <x v="672"/>
    <x v="473"/>
    <s v="Yes"/>
    <s v="No"/>
    <s v="No"/>
    <n v="2"/>
    <s v="No"/>
    <x v="0"/>
    <x v="2"/>
    <s v="12-Jul-1966"/>
    <x v="855"/>
    <x v="2"/>
    <s v="tier - 2"/>
    <x v="1"/>
    <x v="814"/>
  </r>
  <r>
    <x v="856"/>
    <s v="  Kelly M"/>
    <x v="673"/>
    <x v="266"/>
    <s v="No"/>
    <s v="No"/>
    <s v="No"/>
    <n v="0"/>
    <s v="No"/>
    <x v="0"/>
    <x v="0"/>
    <s v="03-Dec-1968"/>
    <x v="856"/>
    <x v="2"/>
    <s v="tier - 3"/>
    <x v="1"/>
    <x v="815"/>
  </r>
  <r>
    <x v="857"/>
    <s v="  Katherine"/>
    <x v="674"/>
    <x v="489"/>
    <s v="Yes"/>
    <s v="No"/>
    <s v="No"/>
    <n v="0"/>
    <s v="No"/>
    <x v="0"/>
    <x v="0"/>
    <s v="01-Sep-1967"/>
    <x v="857"/>
    <x v="2"/>
    <s v="tier - 3"/>
    <x v="0"/>
    <x v="652"/>
  </r>
  <r>
    <x v="858"/>
    <s v="  Keila L"/>
    <x v="403"/>
    <x v="488"/>
    <s v="No"/>
    <s v="No"/>
    <s v="No"/>
    <n v="0"/>
    <s v="No"/>
    <x v="2"/>
    <x v="0"/>
    <s v="12-Nov-1968"/>
    <x v="858"/>
    <x v="2"/>
    <s v="tier - 3"/>
    <x v="1"/>
    <x v="816"/>
  </r>
  <r>
    <x v="859"/>
    <s v="  Zanae E"/>
    <x v="675"/>
    <x v="490"/>
    <s v="No"/>
    <s v="No"/>
    <s v="No"/>
    <n v="0"/>
    <s v="No"/>
    <x v="2"/>
    <x v="0"/>
    <s v="26-Nov-1968"/>
    <x v="859"/>
    <x v="2"/>
    <s v="tier - 1"/>
    <x v="1"/>
    <x v="817"/>
  </r>
  <r>
    <x v="860"/>
    <s v="  Alex"/>
    <x v="676"/>
    <x v="98"/>
    <s v="Yes"/>
    <s v="No"/>
    <s v="No"/>
    <n v="1"/>
    <s v="No"/>
    <x v="0"/>
    <x v="2"/>
    <s v="09-Aug-1995"/>
    <x v="860"/>
    <x v="2"/>
    <s v="tier - 3"/>
    <x v="1"/>
    <x v="818"/>
  </r>
  <r>
    <x v="861"/>
    <s v="  Kathryn"/>
    <x v="520"/>
    <x v="259"/>
    <s v="Yes"/>
    <s v="No"/>
    <s v="No"/>
    <n v="1"/>
    <s v="No"/>
    <x v="0"/>
    <x v="1"/>
    <s v="04-Aug-1964"/>
    <x v="861"/>
    <x v="2"/>
    <s v="tier - 3"/>
    <x v="2"/>
    <x v="819"/>
  </r>
  <r>
    <x v="862"/>
    <s v="  Jason L"/>
    <x v="677"/>
    <x v="473"/>
    <s v="No"/>
    <s v="No"/>
    <s v="Yes"/>
    <n v="1"/>
    <s v="No"/>
    <x v="0"/>
    <x v="2"/>
    <s v="14-Jul-1979"/>
    <x v="862"/>
    <x v="2"/>
    <s v="tier - 1"/>
    <x v="13"/>
    <x v="820"/>
  </r>
  <r>
    <x v="863"/>
    <s v="  Benjamin J"/>
    <x v="606"/>
    <x v="189"/>
    <s v="No"/>
    <s v="No"/>
    <s v="No"/>
    <n v="2"/>
    <s v="No"/>
    <x v="0"/>
    <x v="2"/>
    <s v="21-Aug-1972"/>
    <x v="863"/>
    <x v="2"/>
    <s v="tier - 2"/>
    <x v="14"/>
    <x v="821"/>
  </r>
  <r>
    <x v="864"/>
    <s v="  Steven M"/>
    <x v="678"/>
    <x v="368"/>
    <s v="No"/>
    <s v="No"/>
    <s v="No"/>
    <n v="0"/>
    <s v="No"/>
    <x v="0"/>
    <x v="2"/>
    <s v="29-Dec-1989"/>
    <x v="864"/>
    <x v="2"/>
    <s v="tier - 3"/>
    <x v="4"/>
    <x v="822"/>
  </r>
  <r>
    <x v="865"/>
    <s v="  Erika"/>
    <x v="679"/>
    <x v="398"/>
    <s v="No"/>
    <s v="No"/>
    <s v="No"/>
    <n v="0"/>
    <s v="No"/>
    <x v="1"/>
    <x v="0"/>
    <s v="26-Sep-1962"/>
    <x v="865"/>
    <x v="2"/>
    <s v="tier - 2"/>
    <x v="2"/>
    <x v="823"/>
  </r>
  <r>
    <x v="866"/>
    <s v="  Chad"/>
    <x v="315"/>
    <x v="120"/>
    <s v="Yes"/>
    <s v="No"/>
    <s v="No"/>
    <n v="2"/>
    <s v="No"/>
    <x v="0"/>
    <x v="2"/>
    <s v="29-Dec-1966"/>
    <x v="866"/>
    <x v="2"/>
    <s v="tier - 3"/>
    <x v="3"/>
    <x v="824"/>
  </r>
  <r>
    <x v="867"/>
    <s v="  Mark"/>
    <x v="680"/>
    <x v="491"/>
    <s v="Yes"/>
    <s v="No"/>
    <s v="Yes"/>
    <n v="1"/>
    <s v="No"/>
    <x v="0"/>
    <x v="0"/>
    <s v="22-Sep-1963"/>
    <x v="867"/>
    <x v="2"/>
    <s v="tier - 3"/>
    <x v="3"/>
    <x v="825"/>
  </r>
  <r>
    <x v="868"/>
    <s v="  David"/>
    <x v="419"/>
    <x v="492"/>
    <s v="Yes"/>
    <s v="No"/>
    <s v="Yes"/>
    <n v="1"/>
    <s v="No"/>
    <x v="1"/>
    <x v="0"/>
    <s v="02-Aug-1963"/>
    <x v="868"/>
    <x v="2"/>
    <s v="tier - 2"/>
    <x v="3"/>
    <x v="826"/>
  </r>
  <r>
    <x v="869"/>
    <s v="  Matthew R"/>
    <x v="278"/>
    <x v="493"/>
    <s v="Yes"/>
    <s v="No"/>
    <s v="Yes"/>
    <n v="1"/>
    <s v="No"/>
    <x v="2"/>
    <x v="0"/>
    <s v="29-Aug-1963"/>
    <x v="869"/>
    <x v="2"/>
    <s v="tier - 3"/>
    <x v="6"/>
    <x v="827"/>
  </r>
  <r>
    <x v="870"/>
    <s v="  Orla"/>
    <x v="681"/>
    <x v="494"/>
    <s v="Yes"/>
    <s v="No"/>
    <s v="Yes"/>
    <n v="1"/>
    <s v="No"/>
    <x v="1"/>
    <x v="0"/>
    <s v="28-Oct-1963"/>
    <x v="870"/>
    <x v="2"/>
    <s v="tier - 1"/>
    <x v="15"/>
    <x v="828"/>
  </r>
  <r>
    <x v="871"/>
    <s v="  Shaista S"/>
    <x v="682"/>
    <x v="239"/>
    <s v="No"/>
    <s v="No"/>
    <s v="No"/>
    <n v="0"/>
    <s v="No"/>
    <x v="0"/>
    <x v="2"/>
    <s v="29-Oct-1990"/>
    <x v="871"/>
    <x v="2"/>
    <s v="tier - 1"/>
    <x v="3"/>
    <x v="829"/>
  </r>
  <r>
    <x v="872"/>
    <s v="  Emily"/>
    <x v="683"/>
    <x v="495"/>
    <s v="Yes"/>
    <s v="No"/>
    <s v="No"/>
    <n v="2"/>
    <s v="No"/>
    <x v="1"/>
    <x v="2"/>
    <s v="16-Nov-1966"/>
    <x v="872"/>
    <x v="2"/>
    <s v="tier - 1"/>
    <x v="15"/>
    <x v="830"/>
  </r>
  <r>
    <x v="873"/>
    <s v="  Julie A"/>
    <x v="203"/>
    <x v="295"/>
    <s v="Yes"/>
    <s v="No"/>
    <s v="No"/>
    <n v="0"/>
    <s v="No"/>
    <x v="0"/>
    <x v="0"/>
    <s v="28-Aug-1967"/>
    <x v="873"/>
    <x v="2"/>
    <s v="tier - 2"/>
    <x v="1"/>
    <x v="831"/>
  </r>
  <r>
    <x v="874"/>
    <s v="  Megumi"/>
    <x v="101"/>
    <x v="68"/>
    <s v="Yes"/>
    <s v="No"/>
    <s v="No"/>
    <n v="0"/>
    <s v="No"/>
    <x v="0"/>
    <x v="0"/>
    <s v="30-Dec-1967"/>
    <x v="874"/>
    <x v="2"/>
    <s v="tier - 1"/>
    <x v="1"/>
    <x v="217"/>
  </r>
  <r>
    <x v="875"/>
    <s v="  Skylar"/>
    <x v="684"/>
    <x v="335"/>
    <s v="Yes"/>
    <s v="No"/>
    <s v="No"/>
    <n v="2"/>
    <s v="No"/>
    <x v="0"/>
    <x v="2"/>
    <s v="06-Dec-1966"/>
    <x v="875"/>
    <x v="2"/>
    <s v="tier - 3"/>
    <x v="0"/>
    <x v="832"/>
  </r>
  <r>
    <x v="876"/>
    <s v="  Victoria"/>
    <x v="685"/>
    <x v="496"/>
    <s v="Yes"/>
    <s v="No"/>
    <s v="No"/>
    <n v="1"/>
    <s v="No"/>
    <x v="0"/>
    <x v="0"/>
    <s v="13-Aug-1986"/>
    <x v="876"/>
    <x v="2"/>
    <s v="tier - 2"/>
    <x v="12"/>
    <x v="833"/>
  </r>
  <r>
    <x v="877"/>
    <s v="  Amanda L"/>
    <x v="11"/>
    <x v="497"/>
    <s v="No"/>
    <s v="No"/>
    <s v="No"/>
    <n v="0"/>
    <s v="No"/>
    <x v="0"/>
    <x v="2"/>
    <s v="23-Nov-1989"/>
    <x v="877"/>
    <x v="2"/>
    <s v="tier - 3"/>
    <x v="12"/>
    <x v="834"/>
  </r>
  <r>
    <x v="878"/>
    <s v="  Renee"/>
    <x v="243"/>
    <x v="498"/>
    <s v="No"/>
    <s v="No"/>
    <s v="No"/>
    <n v="0"/>
    <s v="No"/>
    <x v="0"/>
    <x v="0"/>
    <s v="23-Jun-1974"/>
    <x v="878"/>
    <x v="2"/>
    <s v="tier - 1"/>
    <x v="1"/>
    <x v="835"/>
  </r>
  <r>
    <x v="879"/>
    <s v="  Nellie A"/>
    <x v="40"/>
    <x v="55"/>
    <s v="Yes"/>
    <s v="No"/>
    <s v="Yes"/>
    <n v="1"/>
    <s v="No"/>
    <x v="0"/>
    <x v="0"/>
    <s v="17-Jul-1963"/>
    <x v="879"/>
    <x v="2"/>
    <s v="tier - 1"/>
    <x v="0"/>
    <x v="836"/>
  </r>
  <r>
    <x v="880"/>
    <s v="  Tamara"/>
    <x v="686"/>
    <x v="122"/>
    <s v="Yes"/>
    <s v="No"/>
    <s v="No"/>
    <n v="2"/>
    <s v="No"/>
    <x v="1"/>
    <x v="2"/>
    <s v="29-Jul-1966"/>
    <x v="880"/>
    <x v="2"/>
    <s v="tier - 3"/>
    <x v="1"/>
    <x v="837"/>
  </r>
  <r>
    <x v="881"/>
    <s v="  Joan"/>
    <x v="56"/>
    <x v="203"/>
    <s v="Yes"/>
    <s v="No"/>
    <s v="No"/>
    <n v="1"/>
    <s v="No"/>
    <x v="0"/>
    <x v="2"/>
    <s v="15-Oct-1964"/>
    <x v="881"/>
    <x v="2"/>
    <s v="tier - 3"/>
    <x v="1"/>
    <x v="838"/>
  </r>
  <r>
    <x v="882"/>
    <s v="  Aimee J"/>
    <x v="419"/>
    <x v="404"/>
    <s v="Yes"/>
    <s v="No"/>
    <s v="Yes"/>
    <n v="1"/>
    <s v="No"/>
    <x v="1"/>
    <x v="0"/>
    <s v="19-Jul-1963"/>
    <x v="882"/>
    <x v="2"/>
    <s v="tier - 1"/>
    <x v="3"/>
    <x v="839"/>
  </r>
  <r>
    <x v="883"/>
    <s v="  Suzanne"/>
    <x v="687"/>
    <x v="229"/>
    <s v="Yes"/>
    <s v="No"/>
    <s v="No"/>
    <n v="1"/>
    <s v="No"/>
    <x v="0"/>
    <x v="1"/>
    <s v="24-Jun-1964"/>
    <x v="883"/>
    <x v="2"/>
    <s v="tier - 3"/>
    <x v="1"/>
    <x v="840"/>
  </r>
  <r>
    <x v="884"/>
    <s v="  Kristin A"/>
    <x v="360"/>
    <x v="109"/>
    <s v="Yes"/>
    <s v="No"/>
    <s v="No"/>
    <n v="1"/>
    <s v="No"/>
    <x v="1"/>
    <x v="1"/>
    <s v="02-Jul-1964"/>
    <x v="884"/>
    <x v="2"/>
    <s v="tier - 1"/>
    <x v="1"/>
    <x v="841"/>
  </r>
  <r>
    <x v="885"/>
    <s v="  Bronwyn"/>
    <x v="688"/>
    <x v="85"/>
    <s v="Yes"/>
    <s v="No"/>
    <s v="No"/>
    <n v="1"/>
    <s v="No"/>
    <x v="1"/>
    <x v="1"/>
    <s v="20-Jul-1964"/>
    <x v="885"/>
    <x v="2"/>
    <s v="tier - 2"/>
    <x v="1"/>
    <x v="842"/>
  </r>
  <r>
    <x v="886"/>
    <s v="  Taylor J"/>
    <x v="689"/>
    <x v="65"/>
    <s v="No"/>
    <s v="No"/>
    <s v="No"/>
    <n v="0"/>
    <s v="No"/>
    <x v="0"/>
    <x v="1"/>
    <s v="14-Aug-1977"/>
    <x v="886"/>
    <x v="2"/>
    <s v="tier - 1"/>
    <x v="1"/>
    <x v="843"/>
  </r>
  <r>
    <x v="887"/>
    <s v="  Kimberly M"/>
    <x v="690"/>
    <x v="149"/>
    <s v="No"/>
    <s v="No"/>
    <s v="No"/>
    <n v="0"/>
    <s v="No"/>
    <x v="0"/>
    <x v="1"/>
    <s v="29-Aug-1991"/>
    <x v="887"/>
    <x v="2"/>
    <s v="tier - 3"/>
    <x v="12"/>
    <x v="844"/>
  </r>
  <r>
    <x v="888"/>
    <s v="  Joshua E"/>
    <x v="691"/>
    <x v="178"/>
    <s v="No"/>
    <s v="No"/>
    <s v="No"/>
    <n v="1"/>
    <s v="No"/>
    <x v="0"/>
    <x v="1"/>
    <s v="05-Oct-1987"/>
    <x v="888"/>
    <x v="2"/>
    <s v="tier - 3"/>
    <x v="1"/>
    <x v="845"/>
  </r>
  <r>
    <x v="889"/>
    <s v="  Jeffrey"/>
    <x v="692"/>
    <x v="499"/>
    <s v="No"/>
    <s v="No"/>
    <s v="No"/>
    <n v="0"/>
    <s v="No"/>
    <x v="1"/>
    <x v="0"/>
    <s v="15-Sep-1962"/>
    <x v="889"/>
    <x v="2"/>
    <s v="tier - 3"/>
    <x v="3"/>
    <x v="309"/>
  </r>
  <r>
    <x v="890"/>
    <s v="  Andrew R"/>
    <x v="664"/>
    <x v="469"/>
    <s v="No"/>
    <s v="No"/>
    <s v="No"/>
    <n v="0"/>
    <s v="No"/>
    <x v="1"/>
    <x v="0"/>
    <s v="04-Nov-1962"/>
    <x v="890"/>
    <x v="2"/>
    <s v="tier - 2"/>
    <x v="0"/>
    <x v="846"/>
  </r>
  <r>
    <x v="891"/>
    <s v="  Francisco J"/>
    <x v="693"/>
    <x v="265"/>
    <s v="No"/>
    <s v="No"/>
    <s v="No"/>
    <n v="0"/>
    <s v="No"/>
    <x v="0"/>
    <x v="0"/>
    <s v="16-Sep-1974"/>
    <x v="891"/>
    <x v="2"/>
    <s v="tier - 3"/>
    <x v="1"/>
    <x v="345"/>
  </r>
  <r>
    <x v="892"/>
    <s v="  Rhonda"/>
    <x v="694"/>
    <x v="500"/>
    <s v="No"/>
    <s v="No"/>
    <s v="No"/>
    <n v="0"/>
    <s v="No"/>
    <x v="0"/>
    <x v="2"/>
    <s v="06-Nov-1991"/>
    <x v="892"/>
    <x v="2"/>
    <s v="tier - 3"/>
    <x v="12"/>
    <x v="847"/>
  </r>
  <r>
    <x v="893"/>
    <s v="  John"/>
    <x v="570"/>
    <x v="501"/>
    <s v="Yes"/>
    <s v="No"/>
    <s v="Yes"/>
    <n v="1"/>
    <s v="No"/>
    <x v="1"/>
    <x v="0"/>
    <s v="04-Jun-1963"/>
    <x v="893"/>
    <x v="2"/>
    <s v="tier - 1"/>
    <x v="1"/>
    <x v="848"/>
  </r>
  <r>
    <x v="894"/>
    <s v="  Miles J"/>
    <x v="247"/>
    <x v="453"/>
    <s v="Yes"/>
    <s v="No"/>
    <s v="Yes"/>
    <n v="1"/>
    <s v="No"/>
    <x v="1"/>
    <x v="0"/>
    <s v="20-Jul-1963"/>
    <x v="894"/>
    <x v="2"/>
    <s v="tier - 1"/>
    <x v="1"/>
    <x v="791"/>
  </r>
  <r>
    <x v="895"/>
    <s v="  Justyna I"/>
    <x v="65"/>
    <x v="400"/>
    <s v="No"/>
    <s v="No"/>
    <s v="No"/>
    <n v="0"/>
    <s v="No"/>
    <x v="0"/>
    <x v="0"/>
    <s v="25-Oct-1968"/>
    <x v="895"/>
    <x v="2"/>
    <s v="tier - 3"/>
    <x v="3"/>
    <x v="849"/>
  </r>
  <r>
    <x v="896"/>
    <s v="  Lucille"/>
    <x v="467"/>
    <x v="20"/>
    <s v="No"/>
    <s v="No"/>
    <s v="No"/>
    <n v="0"/>
    <s v="No"/>
    <x v="1"/>
    <x v="0"/>
    <s v="09-Dec-1968"/>
    <x v="896"/>
    <x v="2"/>
    <s v="tier - 1"/>
    <x v="2"/>
    <x v="850"/>
  </r>
  <r>
    <x v="897"/>
    <s v="  April"/>
    <x v="257"/>
    <x v="502"/>
    <s v="No"/>
    <s v="No"/>
    <s v="No"/>
    <n v="0"/>
    <s v="No"/>
    <x v="2"/>
    <x v="0"/>
    <s v="21-Jun-1968"/>
    <x v="897"/>
    <x v="2"/>
    <s v="tier - 3"/>
    <x v="3"/>
    <x v="851"/>
  </r>
  <r>
    <x v="898"/>
    <s v="  Robert"/>
    <x v="695"/>
    <x v="58"/>
    <s v="No"/>
    <s v="No"/>
    <s v="No"/>
    <n v="1"/>
    <s v="No"/>
    <x v="0"/>
    <x v="1"/>
    <s v="02-Sep-1984"/>
    <x v="898"/>
    <x v="2"/>
    <s v="tier - 2"/>
    <x v="13"/>
    <x v="852"/>
  </r>
  <r>
    <x v="899"/>
    <s v="  Alyssa"/>
    <x v="696"/>
    <x v="12"/>
    <s v="Yes"/>
    <s v="No"/>
    <s v="No"/>
    <n v="1"/>
    <s v="No"/>
    <x v="0"/>
    <x v="0"/>
    <s v="07-Sep-1986"/>
    <x v="899"/>
    <x v="2"/>
    <s v="tier - 2"/>
    <x v="12"/>
    <x v="853"/>
  </r>
  <r>
    <x v="900"/>
    <s v="  Jessica E"/>
    <x v="401"/>
    <x v="103"/>
    <s v="Yes"/>
    <s v="No"/>
    <s v="No"/>
    <n v="2"/>
    <s v="No"/>
    <x v="1"/>
    <x v="2"/>
    <s v="24-Nov-1966"/>
    <x v="900"/>
    <x v="2"/>
    <s v="tier - 1"/>
    <x v="1"/>
    <x v="854"/>
  </r>
  <r>
    <x v="901"/>
    <s v="  Patrick J"/>
    <x v="697"/>
    <x v="81"/>
    <s v="No"/>
    <s v="No"/>
    <s v="Yes"/>
    <n v="1"/>
    <s v="No"/>
    <x v="0"/>
    <x v="2"/>
    <s v="16-Oct-1979"/>
    <x v="901"/>
    <x v="2"/>
    <s v="tier - 3"/>
    <x v="14"/>
    <x v="855"/>
  </r>
  <r>
    <x v="902"/>
    <s v="  Emilie"/>
    <x v="698"/>
    <x v="130"/>
    <s v="No"/>
    <s v="No"/>
    <s v="No"/>
    <n v="0"/>
    <s v="No"/>
    <x v="2"/>
    <x v="0"/>
    <s v="29-Oct-1965"/>
    <x v="902"/>
    <x v="2"/>
    <s v="tier - 1"/>
    <x v="3"/>
    <x v="57"/>
  </r>
  <r>
    <x v="903"/>
    <s v="  Caitlin B"/>
    <x v="699"/>
    <x v="503"/>
    <s v="No"/>
    <s v="No"/>
    <s v="No"/>
    <n v="0"/>
    <s v="No"/>
    <x v="2"/>
    <x v="0"/>
    <s v="09-Jun-1965"/>
    <x v="903"/>
    <x v="2"/>
    <s v="tier - 2"/>
    <x v="2"/>
    <x v="856"/>
  </r>
  <r>
    <x v="904"/>
    <s v="  Joseph W"/>
    <x v="566"/>
    <x v="200"/>
    <s v="No"/>
    <s v="No"/>
    <s v="No"/>
    <n v="0"/>
    <s v="No"/>
    <x v="0"/>
    <x v="1"/>
    <s v="17-Oct-1982"/>
    <x v="904"/>
    <x v="2"/>
    <s v="tier - 3"/>
    <x v="14"/>
    <x v="857"/>
  </r>
  <r>
    <x v="905"/>
    <s v="  Wendy"/>
    <x v="700"/>
    <x v="70"/>
    <s v="No"/>
    <s v="No"/>
    <s v="Yes"/>
    <n v="1"/>
    <s v="No"/>
    <x v="0"/>
    <x v="2"/>
    <s v="12-Dec-1993"/>
    <x v="905"/>
    <x v="2"/>
    <s v="tier - 2"/>
    <x v="1"/>
    <x v="592"/>
  </r>
  <r>
    <x v="906"/>
    <s v="  Leah L"/>
    <x v="677"/>
    <x v="208"/>
    <s v="Yes"/>
    <s v="No"/>
    <s v="Yes"/>
    <n v="1"/>
    <s v="No"/>
    <x v="0"/>
    <x v="1"/>
    <s v="04-Jul-1983"/>
    <x v="906"/>
    <x v="2"/>
    <s v="tier - 2"/>
    <x v="12"/>
    <x v="858"/>
  </r>
  <r>
    <x v="907"/>
    <s v="  Wayne L"/>
    <x v="25"/>
    <x v="386"/>
    <s v="Yes"/>
    <s v="No"/>
    <s v="No"/>
    <n v="0"/>
    <s v="No"/>
    <x v="0"/>
    <x v="0"/>
    <s v="22-Dec-1967"/>
    <x v="907"/>
    <x v="2"/>
    <s v="tier - 3"/>
    <x v="0"/>
    <x v="78"/>
  </r>
  <r>
    <x v="908"/>
    <s v="  Jason M"/>
    <x v="701"/>
    <x v="31"/>
    <s v="Yes"/>
    <s v="No"/>
    <s v="No"/>
    <n v="1"/>
    <s v="No"/>
    <x v="0"/>
    <x v="2"/>
    <s v="29-Sep-1964"/>
    <x v="908"/>
    <x v="2"/>
    <s v="tier - 2"/>
    <x v="0"/>
    <x v="859"/>
  </r>
  <r>
    <x v="909"/>
    <s v="  Floris"/>
    <x v="44"/>
    <x v="271"/>
    <s v="No"/>
    <s v="No"/>
    <s v="No"/>
    <n v="0"/>
    <s v="No"/>
    <x v="0"/>
    <x v="0"/>
    <s v="01-Nov-1965"/>
    <x v="909"/>
    <x v="2"/>
    <s v="tier - 2"/>
    <x v="1"/>
    <x v="860"/>
  </r>
  <r>
    <x v="910"/>
    <s v="  Marc"/>
    <x v="702"/>
    <x v="353"/>
    <s v="Yes"/>
    <s v="No"/>
    <s v="No"/>
    <n v="1"/>
    <s v="No"/>
    <x v="0"/>
    <x v="2"/>
    <s v="25-Dec-1964"/>
    <x v="910"/>
    <x v="2"/>
    <s v="tier - 2"/>
    <x v="4"/>
    <x v="861"/>
  </r>
  <r>
    <x v="911"/>
    <s v="  Christopher"/>
    <x v="525"/>
    <x v="374"/>
    <s v="No"/>
    <s v="No"/>
    <s v="No"/>
    <n v="0"/>
    <s v="No"/>
    <x v="0"/>
    <x v="2"/>
    <s v="19-Oct-1991"/>
    <x v="911"/>
    <x v="2"/>
    <s v="tier - 1"/>
    <x v="8"/>
    <x v="862"/>
  </r>
  <r>
    <x v="912"/>
    <s v="  Kevin"/>
    <x v="703"/>
    <x v="159"/>
    <s v="Yes"/>
    <s v="No"/>
    <s v="No"/>
    <n v="1"/>
    <s v="No"/>
    <x v="0"/>
    <x v="2"/>
    <s v="02-Aug-1964"/>
    <x v="912"/>
    <x v="2"/>
    <s v="tier - 3"/>
    <x v="9"/>
    <x v="863"/>
  </r>
  <r>
    <x v="913"/>
    <s v="  Aharon N"/>
    <x v="524"/>
    <x v="252"/>
    <s v="Yes"/>
    <s v="No"/>
    <s v="No"/>
    <n v="1"/>
    <s v="No"/>
    <x v="1"/>
    <x v="2"/>
    <s v="20-Dec-1964"/>
    <x v="913"/>
    <x v="2"/>
    <s v="tier - 1"/>
    <x v="9"/>
    <x v="864"/>
  </r>
  <r>
    <x v="914"/>
    <s v="  Lawrence D"/>
    <x v="190"/>
    <x v="251"/>
    <s v="Yes"/>
    <s v="No"/>
    <s v="No"/>
    <n v="1"/>
    <s v="No"/>
    <x v="1"/>
    <x v="2"/>
    <s v="19-Nov-1964"/>
    <x v="914"/>
    <x v="2"/>
    <s v="tier - 1"/>
    <x v="14"/>
    <x v="463"/>
  </r>
  <r>
    <x v="915"/>
    <s v="  Malcolm"/>
    <x v="704"/>
    <x v="352"/>
    <s v="No"/>
    <s v="yes"/>
    <s v="No"/>
    <n v="1"/>
    <s v="No"/>
    <x v="2"/>
    <x v="2"/>
    <s v="02-Jun-2004"/>
    <x v="915"/>
    <x v="2"/>
    <s v="tier - 3"/>
    <x v="0"/>
    <x v="865"/>
  </r>
  <r>
    <x v="916"/>
    <s v="  Anna E"/>
    <x v="705"/>
    <x v="306"/>
    <s v="Yes"/>
    <s v="No"/>
    <s v="No"/>
    <n v="0"/>
    <s v="No"/>
    <x v="0"/>
    <x v="0"/>
    <s v="29-Oct-1967"/>
    <x v="916"/>
    <x v="2"/>
    <s v="tier - 1"/>
    <x v="0"/>
    <x v="866"/>
  </r>
  <r>
    <x v="917"/>
    <s v="  Jenny"/>
    <x v="425"/>
    <x v="423"/>
    <s v="Yes"/>
    <s v="No"/>
    <s v="No"/>
    <n v="0"/>
    <s v="No"/>
    <x v="1"/>
    <x v="0"/>
    <s v="14-Jul-1967"/>
    <x v="917"/>
    <x v="2"/>
    <s v="tier - 2"/>
    <x v="3"/>
    <x v="867"/>
  </r>
  <r>
    <x v="918"/>
    <s v="  Melissa L"/>
    <x v="443"/>
    <x v="504"/>
    <s v="Yes"/>
    <s v="No"/>
    <s v="No"/>
    <n v="0"/>
    <s v="No"/>
    <x v="0"/>
    <x v="0"/>
    <s v="24-Aug-1967"/>
    <x v="918"/>
    <x v="2"/>
    <s v="tier - 3"/>
    <x v="2"/>
    <x v="868"/>
  </r>
  <r>
    <x v="919"/>
    <s v="  Chia J"/>
    <x v="171"/>
    <x v="279"/>
    <s v="No"/>
    <s v="No"/>
    <s v="No"/>
    <n v="0"/>
    <s v="No"/>
    <x v="0"/>
    <x v="0"/>
    <s v="07-Jul-1974"/>
    <x v="919"/>
    <x v="2"/>
    <s v="tier - 3"/>
    <x v="3"/>
    <x v="869"/>
  </r>
  <r>
    <x v="920"/>
    <s v="  Laura A"/>
    <x v="85"/>
    <x v="173"/>
    <s v="Yes"/>
    <s v="No"/>
    <s v="No"/>
    <n v="1"/>
    <s v="No"/>
    <x v="0"/>
    <x v="2"/>
    <s v="29-Sep-1964"/>
    <x v="920"/>
    <x v="2"/>
    <s v="tier - 2"/>
    <x v="0"/>
    <x v="859"/>
  </r>
  <r>
    <x v="921"/>
    <s v="  Aditi"/>
    <x v="382"/>
    <x v="339"/>
    <s v="Yes"/>
    <s v="No"/>
    <s v="No"/>
    <n v="1"/>
    <s v="No"/>
    <x v="0"/>
    <x v="2"/>
    <s v="27-Jun-1964"/>
    <x v="921"/>
    <x v="2"/>
    <s v="tier - 2"/>
    <x v="3"/>
    <x v="870"/>
  </r>
  <r>
    <x v="922"/>
    <s v="  Leah A"/>
    <x v="80"/>
    <x v="480"/>
    <s v="No"/>
    <s v="No"/>
    <s v="No"/>
    <n v="0"/>
    <s v="No"/>
    <x v="0"/>
    <x v="0"/>
    <s v="10-Nov-1965"/>
    <x v="922"/>
    <x v="2"/>
    <s v="tier - 3"/>
    <x v="1"/>
    <x v="871"/>
  </r>
  <r>
    <x v="923"/>
    <s v="  Marianne"/>
    <x v="683"/>
    <x v="69"/>
    <s v="Yes"/>
    <s v="No"/>
    <s v="No"/>
    <n v="1"/>
    <s v="No"/>
    <x v="1"/>
    <x v="2"/>
    <s v="11-Jul-1964"/>
    <x v="923"/>
    <x v="2"/>
    <s v="tier - 2"/>
    <x v="3"/>
    <x v="872"/>
  </r>
  <r>
    <x v="924"/>
    <s v="  Carla"/>
    <x v="88"/>
    <x v="64"/>
    <s v="No"/>
    <s v="No"/>
    <s v="No"/>
    <n v="0"/>
    <s v="No"/>
    <x v="0"/>
    <x v="0"/>
    <s v="25-Sep-1965"/>
    <x v="924"/>
    <x v="2"/>
    <s v="tier - 2"/>
    <x v="1"/>
    <x v="873"/>
  </r>
  <r>
    <x v="925"/>
    <s v="  Oksana"/>
    <x v="706"/>
    <x v="178"/>
    <s v="Yes"/>
    <s v="No"/>
    <s v="No"/>
    <n v="1"/>
    <s v="No"/>
    <x v="1"/>
    <x v="1"/>
    <s v="11-Sep-1964"/>
    <x v="925"/>
    <x v="2"/>
    <s v="tier - 3"/>
    <x v="3"/>
    <x v="874"/>
  </r>
  <r>
    <x v="926"/>
    <s v="  Rebecca B"/>
    <x v="316"/>
    <x v="47"/>
    <s v="Yes"/>
    <s v="No"/>
    <s v="No"/>
    <n v="1"/>
    <s v="No"/>
    <x v="2"/>
    <x v="2"/>
    <s v="27-Jun-1964"/>
    <x v="926"/>
    <x v="2"/>
    <s v="tier - 3"/>
    <x v="0"/>
    <x v="870"/>
  </r>
  <r>
    <x v="927"/>
    <s v="  Maria A"/>
    <x v="567"/>
    <x v="205"/>
    <s v="No"/>
    <s v="No"/>
    <s v="No"/>
    <n v="0"/>
    <s v="No"/>
    <x v="2"/>
    <x v="0"/>
    <s v="03-Oct-1965"/>
    <x v="927"/>
    <x v="2"/>
    <s v="tier - 1"/>
    <x v="1"/>
    <x v="875"/>
  </r>
  <r>
    <x v="928"/>
    <s v="  Lisa M"/>
    <x v="707"/>
    <x v="251"/>
    <s v="No"/>
    <s v="No"/>
    <s v="No"/>
    <n v="0"/>
    <s v="No"/>
    <x v="0"/>
    <x v="2"/>
    <s v="20-Nov-1982"/>
    <x v="928"/>
    <x v="2"/>
    <s v="tier - 3"/>
    <x v="12"/>
    <x v="876"/>
  </r>
  <r>
    <x v="929"/>
    <s v="  Steve Jr"/>
    <x v="355"/>
    <x v="505"/>
    <s v="Yes"/>
    <s v="No"/>
    <s v="No"/>
    <n v="2"/>
    <s v="No"/>
    <x v="0"/>
    <x v="2"/>
    <s v="25-Jul-1966"/>
    <x v="929"/>
    <x v="2"/>
    <s v="tier - 3"/>
    <x v="4"/>
    <x v="877"/>
  </r>
  <r>
    <x v="930"/>
    <s v="  Tiffany"/>
    <x v="708"/>
    <x v="478"/>
    <s v="No"/>
    <s v="No"/>
    <s v="Yes"/>
    <n v="1"/>
    <s v="No"/>
    <x v="0"/>
    <x v="1"/>
    <s v="06-Nov-1979"/>
    <x v="930"/>
    <x v="2"/>
    <s v="tier - 1"/>
    <x v="12"/>
    <x v="878"/>
  </r>
  <r>
    <x v="931"/>
    <s v="  Greg"/>
    <x v="124"/>
    <x v="288"/>
    <s v="Yes"/>
    <s v="No"/>
    <s v="No"/>
    <n v="1"/>
    <s v="No"/>
    <x v="0"/>
    <x v="1"/>
    <s v="02-Dec-1964"/>
    <x v="931"/>
    <x v="2"/>
    <s v="tier - 1"/>
    <x v="1"/>
    <x v="879"/>
  </r>
  <r>
    <x v="932"/>
    <s v="  Dale"/>
    <x v="350"/>
    <x v="506"/>
    <s v="Yes"/>
    <s v="No"/>
    <s v="Yes"/>
    <n v="1"/>
    <s v="No"/>
    <x v="1"/>
    <x v="0"/>
    <s v="09-Jun-1963"/>
    <x v="932"/>
    <x v="2"/>
    <s v="tier - 3"/>
    <x v="0"/>
    <x v="880"/>
  </r>
  <r>
    <x v="933"/>
    <s v="  Brittany A"/>
    <x v="709"/>
    <x v="427"/>
    <s v="Yes"/>
    <s v="No"/>
    <s v="Yes"/>
    <n v="1"/>
    <s v="No"/>
    <x v="1"/>
    <x v="1"/>
    <s v="12-Nov-1969"/>
    <x v="933"/>
    <x v="2"/>
    <s v="tier - 1"/>
    <x v="3"/>
    <x v="881"/>
  </r>
  <r>
    <x v="934"/>
    <s v="  Robert S"/>
    <x v="710"/>
    <x v="117"/>
    <s v="Yes"/>
    <s v="No"/>
    <s v="No"/>
    <n v="1"/>
    <s v="No"/>
    <x v="1"/>
    <x v="2"/>
    <s v="05-Sep-1988"/>
    <x v="934"/>
    <x v="2"/>
    <s v="tier - 1"/>
    <x v="3"/>
    <x v="298"/>
  </r>
  <r>
    <x v="935"/>
    <s v="  Cameron"/>
    <x v="276"/>
    <x v="82"/>
    <s v="Yes"/>
    <s v="No"/>
    <s v="No"/>
    <n v="1"/>
    <s v="No"/>
    <x v="1"/>
    <x v="2"/>
    <s v="09-Nov-1964"/>
    <x v="935"/>
    <x v="2"/>
    <s v="tier - 1"/>
    <x v="1"/>
    <x v="882"/>
  </r>
  <r>
    <x v="936"/>
    <s v="  Ulrike"/>
    <x v="677"/>
    <x v="169"/>
    <s v="No"/>
    <s v="No"/>
    <s v="No"/>
    <n v="1"/>
    <s v="No"/>
    <x v="0"/>
    <x v="1"/>
    <s v="26-Nov-1984"/>
    <x v="936"/>
    <x v="2"/>
    <s v="tier - 3"/>
    <x v="12"/>
    <x v="883"/>
  </r>
  <r>
    <x v="937"/>
    <s v="  Katlyn A"/>
    <x v="711"/>
    <x v="140"/>
    <s v="Yes"/>
    <s v="No"/>
    <s v="Yes"/>
    <n v="1"/>
    <s v="No"/>
    <x v="2"/>
    <x v="2"/>
    <s v="12-Oct-1969"/>
    <x v="937"/>
    <x v="2"/>
    <s v="tier - 1"/>
    <x v="2"/>
    <x v="884"/>
  </r>
  <r>
    <x v="938"/>
    <s v="  Morgan B"/>
    <x v="712"/>
    <x v="243"/>
    <s v="No"/>
    <s v="No"/>
    <s v="No"/>
    <n v="0"/>
    <s v="No"/>
    <x v="0"/>
    <x v="2"/>
    <s v="21-Oct-1982"/>
    <x v="938"/>
    <x v="2"/>
    <s v="tier - 2"/>
    <x v="14"/>
    <x v="885"/>
  </r>
  <r>
    <x v="939"/>
    <s v="  Peter"/>
    <x v="713"/>
    <x v="310"/>
    <s v="Yes"/>
    <s v="No"/>
    <s v="No"/>
    <n v="2"/>
    <s v="No"/>
    <x v="0"/>
    <x v="0"/>
    <s v="01-Dec-1970"/>
    <x v="939"/>
    <x v="2"/>
    <s v="tier - 1"/>
    <x v="14"/>
    <x v="886"/>
  </r>
  <r>
    <x v="940"/>
    <s v="  Chandler"/>
    <x v="184"/>
    <x v="507"/>
    <s v="Yes"/>
    <s v="No"/>
    <s v="No"/>
    <n v="2"/>
    <s v="No"/>
    <x v="0"/>
    <x v="2"/>
    <s v="09-Nov-1966"/>
    <x v="940"/>
    <x v="2"/>
    <s v="tier - 1"/>
    <x v="3"/>
    <x v="887"/>
  </r>
  <r>
    <x v="941"/>
    <s v="  Silvana M"/>
    <x v="570"/>
    <x v="180"/>
    <s v="Yes"/>
    <s v="No"/>
    <s v="No"/>
    <n v="2"/>
    <s v="No"/>
    <x v="1"/>
    <x v="2"/>
    <s v="23-Aug-1966"/>
    <x v="941"/>
    <x v="2"/>
    <s v="tier - 3"/>
    <x v="2"/>
    <x v="888"/>
  </r>
  <r>
    <x v="942"/>
    <s v="  Natty"/>
    <x v="276"/>
    <x v="98"/>
    <s v="Yes"/>
    <s v="No"/>
    <s v="No"/>
    <n v="2"/>
    <s v="No"/>
    <x v="1"/>
    <x v="2"/>
    <s v="06-Jul-1966"/>
    <x v="942"/>
    <x v="2"/>
    <s v="tier - 1"/>
    <x v="2"/>
    <x v="889"/>
  </r>
  <r>
    <x v="943"/>
    <s v="  Nicholas T"/>
    <x v="209"/>
    <x v="83"/>
    <s v="No"/>
    <s v="No"/>
    <s v="No"/>
    <n v="0"/>
    <s v="No"/>
    <x v="0"/>
    <x v="2"/>
    <s v="20-Jul-1994"/>
    <x v="943"/>
    <x v="2"/>
    <s v="tier - 2"/>
    <x v="8"/>
    <x v="890"/>
  </r>
  <r>
    <x v="944"/>
    <s v="  Rebecca"/>
    <x v="237"/>
    <x v="508"/>
    <s v="Yes"/>
    <s v="No"/>
    <s v="No"/>
    <n v="2"/>
    <s v="No"/>
    <x v="1"/>
    <x v="2"/>
    <s v="04-Oct-1966"/>
    <x v="944"/>
    <x v="2"/>
    <s v="tier - 2"/>
    <x v="2"/>
    <x v="891"/>
  </r>
  <r>
    <x v="945"/>
    <s v="  John"/>
    <x v="66"/>
    <x v="509"/>
    <s v="Yes"/>
    <s v="No"/>
    <s v="No"/>
    <n v="1"/>
    <s v="No"/>
    <x v="0"/>
    <x v="0"/>
    <s v="17-Jul-1986"/>
    <x v="945"/>
    <x v="2"/>
    <s v="tier - 3"/>
    <x v="13"/>
    <x v="892"/>
  </r>
  <r>
    <x v="946"/>
    <s v="  Antony G"/>
    <x v="714"/>
    <x v="507"/>
    <s v="Yes"/>
    <s v="No"/>
    <s v="No"/>
    <n v="1"/>
    <s v="No"/>
    <x v="1"/>
    <x v="2"/>
    <s v="20-Jun-1964"/>
    <x v="946"/>
    <x v="2"/>
    <s v="tier - 1"/>
    <x v="16"/>
    <x v="893"/>
  </r>
  <r>
    <x v="947"/>
    <s v="  Eric"/>
    <x v="715"/>
    <x v="510"/>
    <s v="No"/>
    <s v="No"/>
    <s v="No"/>
    <n v="0"/>
    <s v="No"/>
    <x v="0"/>
    <x v="0"/>
    <s v="06-Nov-1965"/>
    <x v="947"/>
    <x v="2"/>
    <s v="tier - 3"/>
    <x v="3"/>
    <x v="894"/>
  </r>
  <r>
    <x v="948"/>
    <s v="  Erik"/>
    <x v="716"/>
    <x v="511"/>
    <s v="No"/>
    <s v="No"/>
    <s v="No"/>
    <n v="0"/>
    <s v="No"/>
    <x v="0"/>
    <x v="0"/>
    <s v="25-Dec-1965"/>
    <x v="948"/>
    <x v="2"/>
    <s v="tier - 3"/>
    <x v="4"/>
    <x v="895"/>
  </r>
  <r>
    <x v="949"/>
    <s v="  Matthew T"/>
    <x v="438"/>
    <x v="487"/>
    <s v="No"/>
    <s v="No"/>
    <s v="No"/>
    <n v="0"/>
    <s v="No"/>
    <x v="1"/>
    <x v="0"/>
    <s v="27-Oct-1965"/>
    <x v="949"/>
    <x v="2"/>
    <s v="tier - 1"/>
    <x v="0"/>
    <x v="11"/>
  </r>
  <r>
    <x v="950"/>
    <s v="  Cassandra"/>
    <x v="330"/>
    <x v="371"/>
    <s v="No"/>
    <s v="No"/>
    <s v="No"/>
    <n v="2"/>
    <s v="No"/>
    <x v="0"/>
    <x v="0"/>
    <s v="23-Jul-1973"/>
    <x v="950"/>
    <x v="2"/>
    <s v="tier - 2"/>
    <x v="3"/>
    <x v="896"/>
  </r>
  <r>
    <x v="951"/>
    <s v="  Rosemary C"/>
    <x v="717"/>
    <x v="512"/>
    <s v="No"/>
    <s v="No"/>
    <s v="No"/>
    <n v="0"/>
    <s v="No"/>
    <x v="0"/>
    <x v="0"/>
    <s v="01-Dec-1971"/>
    <x v="951"/>
    <x v="2"/>
    <s v="tier - 1"/>
    <x v="1"/>
    <x v="897"/>
  </r>
  <r>
    <x v="952"/>
    <s v="  Carrie A"/>
    <x v="516"/>
    <x v="333"/>
    <s v="No"/>
    <s v="No"/>
    <s v="No"/>
    <n v="0"/>
    <s v="No"/>
    <x v="0"/>
    <x v="0"/>
    <s v="14-Nov-1968"/>
    <x v="952"/>
    <x v="2"/>
    <s v="tier - 1"/>
    <x v="3"/>
    <x v="898"/>
  </r>
  <r>
    <x v="953"/>
    <s v="  Gerardo Sr"/>
    <x v="628"/>
    <x v="187"/>
    <s v="No"/>
    <s v="No"/>
    <s v="No"/>
    <n v="0"/>
    <s v="No"/>
    <x v="3"/>
    <x v="0"/>
    <s v="03-Oct-1965"/>
    <x v="953"/>
    <x v="2"/>
    <s v="tier - 1"/>
    <x v="6"/>
    <x v="875"/>
  </r>
  <r>
    <x v="954"/>
    <s v="  Matthew R"/>
    <x v="718"/>
    <x v="513"/>
    <s v="Yes"/>
    <s v="No"/>
    <s v="No"/>
    <n v="2"/>
    <s v="No"/>
    <x v="0"/>
    <x v="0"/>
    <s v="23-Jul-1970"/>
    <x v="954"/>
    <x v="2"/>
    <s v="tier - 1"/>
    <x v="1"/>
    <x v="899"/>
  </r>
  <r>
    <x v="955"/>
    <s v="  Meghan E"/>
    <x v="719"/>
    <x v="133"/>
    <s v="Yes"/>
    <s v="No"/>
    <s v="No"/>
    <n v="1"/>
    <s v="No"/>
    <x v="0"/>
    <x v="2"/>
    <s v="12-Jun-1988"/>
    <x v="955"/>
    <x v="2"/>
    <s v="tier - 1"/>
    <x v="12"/>
    <x v="900"/>
  </r>
  <r>
    <x v="956"/>
    <s v="  Eric"/>
    <x v="720"/>
    <x v="323"/>
    <s v="No"/>
    <s v="No"/>
    <s v="No"/>
    <n v="0"/>
    <s v="No"/>
    <x v="2"/>
    <x v="0"/>
    <s v="19-Dec-1971"/>
    <x v="956"/>
    <x v="2"/>
    <s v="tier - 1"/>
    <x v="1"/>
    <x v="901"/>
  </r>
  <r>
    <x v="957"/>
    <s v="  Lisa B"/>
    <x v="67"/>
    <x v="514"/>
    <s v="No"/>
    <s v="No"/>
    <s v="No"/>
    <n v="0"/>
    <s v="No"/>
    <x v="0"/>
    <x v="0"/>
    <s v="24-Jun-1968"/>
    <x v="957"/>
    <x v="2"/>
    <s v="tier - 1"/>
    <x v="2"/>
    <x v="902"/>
  </r>
  <r>
    <x v="958"/>
    <s v="  Jane R"/>
    <x v="721"/>
    <x v="39"/>
    <s v="No"/>
    <s v="No"/>
    <s v="No"/>
    <n v="0"/>
    <s v="No"/>
    <x v="0"/>
    <x v="2"/>
    <s v="06-Oct-1989"/>
    <x v="958"/>
    <x v="2"/>
    <s v="tier - 3"/>
    <x v="12"/>
    <x v="903"/>
  </r>
  <r>
    <x v="959"/>
    <s v="  Allison M"/>
    <x v="391"/>
    <x v="515"/>
    <s v="Yes"/>
    <s v="No"/>
    <s v="Yes"/>
    <n v="1"/>
    <s v="No"/>
    <x v="0"/>
    <x v="2"/>
    <s v="11-Aug-1969"/>
    <x v="959"/>
    <x v="2"/>
    <s v="tier - 1"/>
    <x v="1"/>
    <x v="904"/>
  </r>
  <r>
    <x v="960"/>
    <s v="  Sarah E"/>
    <x v="722"/>
    <x v="49"/>
    <s v="Yes"/>
    <s v="No"/>
    <s v="Yes"/>
    <n v="1"/>
    <s v="No"/>
    <x v="0"/>
    <x v="2"/>
    <s v="07-Jun-1983"/>
    <x v="960"/>
    <x v="2"/>
    <s v="tier - 3"/>
    <x v="12"/>
    <x v="905"/>
  </r>
  <r>
    <x v="961"/>
    <s v="  Philip J"/>
    <x v="723"/>
    <x v="354"/>
    <s v="Yes"/>
    <s v="No"/>
    <s v="No"/>
    <n v="2"/>
    <s v="No"/>
    <x v="0"/>
    <x v="0"/>
    <s v="13-Oct-1970"/>
    <x v="961"/>
    <x v="2"/>
    <s v="tier - 1"/>
    <x v="7"/>
    <x v="906"/>
  </r>
  <r>
    <x v="962"/>
    <s v="  Jillian A"/>
    <x v="25"/>
    <x v="82"/>
    <s v="No"/>
    <s v="yes"/>
    <s v="No"/>
    <n v="1"/>
    <s v="No"/>
    <x v="0"/>
    <x v="2"/>
    <s v="10-Sep-2004"/>
    <x v="962"/>
    <x v="2"/>
    <s v="tier - 2"/>
    <x v="0"/>
    <x v="526"/>
  </r>
  <r>
    <x v="963"/>
    <s v="  Laura D"/>
    <x v="724"/>
    <x v="67"/>
    <s v="Yes"/>
    <s v="No"/>
    <s v="No"/>
    <n v="2"/>
    <s v="No"/>
    <x v="1"/>
    <x v="2"/>
    <s v="07-Sep-1966"/>
    <x v="963"/>
    <x v="2"/>
    <s v="tier - 2"/>
    <x v="15"/>
    <x v="907"/>
  </r>
  <r>
    <x v="964"/>
    <s v="  Megan E"/>
    <x v="625"/>
    <x v="516"/>
    <s v="No"/>
    <s v="No"/>
    <s v="No"/>
    <n v="0"/>
    <s v="No"/>
    <x v="1"/>
    <x v="0"/>
    <s v="23-Jun-1965"/>
    <x v="964"/>
    <x v="2"/>
    <s v="tier - 2"/>
    <x v="3"/>
    <x v="908"/>
  </r>
  <r>
    <x v="965"/>
    <s v="  Shannon J"/>
    <x v="725"/>
    <x v="458"/>
    <s v="Yes"/>
    <s v="No"/>
    <s v="No"/>
    <n v="2"/>
    <s v="No"/>
    <x v="1"/>
    <x v="2"/>
    <s v="14-Jun-1966"/>
    <x v="965"/>
    <x v="2"/>
    <s v="tier - 1"/>
    <x v="1"/>
    <x v="909"/>
  </r>
  <r>
    <x v="966"/>
    <s v="  Rachelle M"/>
    <x v="14"/>
    <x v="517"/>
    <s v="No"/>
    <s v="No"/>
    <s v="No"/>
    <n v="0"/>
    <s v="No"/>
    <x v="0"/>
    <x v="0"/>
    <s v="12-Sep-1971"/>
    <x v="966"/>
    <x v="2"/>
    <s v="tier - 3"/>
    <x v="1"/>
    <x v="910"/>
  </r>
  <r>
    <x v="967"/>
    <s v="  Casey"/>
    <x v="726"/>
    <x v="120"/>
    <s v="No"/>
    <s v="No"/>
    <s v="No"/>
    <n v="0"/>
    <s v="No"/>
    <x v="0"/>
    <x v="2"/>
    <s v="17-Jul-1980"/>
    <x v="967"/>
    <x v="2"/>
    <s v="tier - 3"/>
    <x v="14"/>
    <x v="911"/>
  </r>
  <r>
    <x v="968"/>
    <s v="  Jessica L"/>
    <x v="727"/>
    <x v="144"/>
    <s v="Yes"/>
    <s v="No"/>
    <s v="No"/>
    <n v="0"/>
    <s v="No"/>
    <x v="0"/>
    <x v="2"/>
    <s v="09-Jun-1985"/>
    <x v="968"/>
    <x v="2"/>
    <s v="tier - 1"/>
    <x v="1"/>
    <x v="912"/>
  </r>
  <r>
    <x v="969"/>
    <s v="  Brandon F"/>
    <x v="728"/>
    <x v="435"/>
    <s v="Yes"/>
    <s v="No"/>
    <s v="Yes"/>
    <n v="1"/>
    <s v="No"/>
    <x v="0"/>
    <x v="2"/>
    <s v="23-Oct-1983"/>
    <x v="969"/>
    <x v="2"/>
    <s v="tier - 1"/>
    <x v="14"/>
    <x v="913"/>
  </r>
  <r>
    <x v="970"/>
    <s v="  Melissa"/>
    <x v="729"/>
    <x v="518"/>
    <s v="Yes"/>
    <s v="No"/>
    <s v="No"/>
    <n v="2"/>
    <s v="No"/>
    <x v="0"/>
    <x v="0"/>
    <s v="07-Oct-1970"/>
    <x v="970"/>
    <x v="2"/>
    <s v="tier - 2"/>
    <x v="3"/>
    <x v="914"/>
  </r>
  <r>
    <x v="971"/>
    <s v="  Danielle N"/>
    <x v="644"/>
    <x v="519"/>
    <s v="Yes"/>
    <s v="No"/>
    <s v="No"/>
    <n v="2"/>
    <s v="No"/>
    <x v="0"/>
    <x v="0"/>
    <s v="02-Oct-1970"/>
    <x v="971"/>
    <x v="2"/>
    <s v="tier - 3"/>
    <x v="2"/>
    <x v="372"/>
  </r>
  <r>
    <x v="972"/>
    <s v="  Matthew"/>
    <x v="678"/>
    <x v="520"/>
    <s v="Yes"/>
    <s v="No"/>
    <s v="No"/>
    <n v="0"/>
    <s v="No"/>
    <x v="0"/>
    <x v="0"/>
    <s v="19-Dec-1967"/>
    <x v="972"/>
    <x v="2"/>
    <s v="tier - 1"/>
    <x v="11"/>
    <x v="915"/>
  </r>
  <r>
    <x v="973"/>
    <s v="  Bettina"/>
    <x v="730"/>
    <x v="199"/>
    <s v="Yes"/>
    <s v="No"/>
    <s v="Yes"/>
    <n v="1"/>
    <s v="No"/>
    <x v="0"/>
    <x v="2"/>
    <s v="28-Jul-1997"/>
    <x v="973"/>
    <x v="2"/>
    <s v="tier - 2"/>
    <x v="12"/>
    <x v="916"/>
  </r>
  <r>
    <x v="974"/>
    <s v="  Alexander"/>
    <x v="731"/>
    <x v="508"/>
    <s v="Yes"/>
    <s v="No"/>
    <s v="No"/>
    <n v="1"/>
    <s v="No"/>
    <x v="0"/>
    <x v="2"/>
    <s v="13-Jun-1964"/>
    <x v="974"/>
    <x v="2"/>
    <s v="tier - 2"/>
    <x v="0"/>
    <x v="917"/>
  </r>
  <r>
    <x v="975"/>
    <s v="  Holli"/>
    <x v="732"/>
    <x v="99"/>
    <s v="No"/>
    <s v="No"/>
    <s v="No"/>
    <n v="2"/>
    <s v="No"/>
    <x v="0"/>
    <x v="1"/>
    <s v="06-Dec-1972"/>
    <x v="975"/>
    <x v="2"/>
    <s v="tier - 2"/>
    <x v="15"/>
    <x v="918"/>
  </r>
  <r>
    <x v="976"/>
    <s v="  Heather C"/>
    <x v="733"/>
    <x v="3"/>
    <s v="No"/>
    <s v="No"/>
    <s v="Yes"/>
    <n v="1"/>
    <s v="No"/>
    <x v="0"/>
    <x v="1"/>
    <s v="07-Jun-1979"/>
    <x v="976"/>
    <x v="2"/>
    <s v="tier - 1"/>
    <x v="12"/>
    <x v="919"/>
  </r>
  <r>
    <x v="977"/>
    <s v="  Kyle"/>
    <x v="659"/>
    <x v="245"/>
    <s v="Yes"/>
    <s v="No"/>
    <s v="No"/>
    <n v="1"/>
    <s v="No"/>
    <x v="0"/>
    <x v="1"/>
    <s v="13-Dec-1964"/>
    <x v="977"/>
    <x v="2"/>
    <s v="tier - 2"/>
    <x v="3"/>
    <x v="920"/>
  </r>
  <r>
    <x v="978"/>
    <s v="  Thomas J"/>
    <x v="61"/>
    <x v="208"/>
    <s v="Yes"/>
    <s v="No"/>
    <s v="No"/>
    <n v="1"/>
    <s v="No"/>
    <x v="0"/>
    <x v="1"/>
    <s v="03-Jul-1964"/>
    <x v="978"/>
    <x v="2"/>
    <s v="tier - 1"/>
    <x v="0"/>
    <x v="921"/>
  </r>
  <r>
    <x v="979"/>
    <s v="  Chris"/>
    <x v="697"/>
    <x v="324"/>
    <s v="Yes"/>
    <s v="No"/>
    <s v="No"/>
    <n v="1"/>
    <s v="No"/>
    <x v="0"/>
    <x v="2"/>
    <s v="04-Jul-1964"/>
    <x v="979"/>
    <x v="2"/>
    <s v="tier - 1"/>
    <x v="3"/>
    <x v="922"/>
  </r>
  <r>
    <x v="980"/>
    <s v="  Graham"/>
    <x v="734"/>
    <x v="521"/>
    <s v="No"/>
    <s v="No"/>
    <s v="No"/>
    <n v="0"/>
    <s v="No"/>
    <x v="0"/>
    <x v="0"/>
    <s v="26-Sep-1965"/>
    <x v="980"/>
    <x v="2"/>
    <s v="tier - 3"/>
    <x v="1"/>
    <x v="923"/>
  </r>
  <r>
    <x v="981"/>
    <s v="  Garrett"/>
    <x v="735"/>
    <x v="379"/>
    <s v="No"/>
    <s v="No"/>
    <s v="No"/>
    <n v="0"/>
    <s v="No"/>
    <x v="0"/>
    <x v="0"/>
    <s v="29-Nov-1965"/>
    <x v="981"/>
    <x v="2"/>
    <s v="tier - 1"/>
    <x v="1"/>
    <x v="53"/>
  </r>
  <r>
    <x v="982"/>
    <s v="  Andrew"/>
    <x v="736"/>
    <x v="332"/>
    <s v="Yes"/>
    <s v="No"/>
    <s v="No"/>
    <n v="1"/>
    <s v="No"/>
    <x v="2"/>
    <x v="2"/>
    <s v="12-Jul-1964"/>
    <x v="982"/>
    <x v="2"/>
    <s v="tier - 3"/>
    <x v="3"/>
    <x v="924"/>
  </r>
  <r>
    <x v="983"/>
    <s v="  Annabelle M"/>
    <x v="737"/>
    <x v="502"/>
    <s v="No"/>
    <s v="No"/>
    <s v="No"/>
    <n v="0"/>
    <s v="No"/>
    <x v="1"/>
    <x v="0"/>
    <s v="02-Nov-1968"/>
    <x v="983"/>
    <x v="2"/>
    <s v="tier - 2"/>
    <x v="15"/>
    <x v="925"/>
  </r>
  <r>
    <x v="984"/>
    <s v="  Daniel T"/>
    <x v="738"/>
    <x v="92"/>
    <s v="No"/>
    <s v="No"/>
    <s v="No"/>
    <n v="0"/>
    <s v="No"/>
    <x v="0"/>
    <x v="2"/>
    <s v="19-Aug-1989"/>
    <x v="984"/>
    <x v="2"/>
    <s v="tier - 3"/>
    <x v="0"/>
    <x v="926"/>
  </r>
  <r>
    <x v="985"/>
    <s v="  Deanne"/>
    <x v="414"/>
    <x v="488"/>
    <s v="No"/>
    <s v="No"/>
    <s v="No"/>
    <n v="0"/>
    <s v="No"/>
    <x v="0"/>
    <x v="0"/>
    <s v="20-Sep-2002"/>
    <x v="985"/>
    <x v="2"/>
    <s v="tier - 3"/>
    <x v="1"/>
    <x v="927"/>
  </r>
  <r>
    <x v="986"/>
    <s v="  Carrie"/>
    <x v="739"/>
    <x v="522"/>
    <s v="Yes"/>
    <s v="No"/>
    <s v="Yes"/>
    <n v="1"/>
    <s v="No"/>
    <x v="2"/>
    <x v="0"/>
    <s v="11-Jul-1963"/>
    <x v="986"/>
    <x v="2"/>
    <s v="tier - 1"/>
    <x v="1"/>
    <x v="928"/>
  </r>
  <r>
    <x v="987"/>
    <s v="  Suzanne"/>
    <x v="740"/>
    <x v="523"/>
    <s v="Yes"/>
    <s v="No"/>
    <s v="No"/>
    <n v="1"/>
    <s v="No"/>
    <x v="0"/>
    <x v="2"/>
    <s v="10-Dec-1995"/>
    <x v="987"/>
    <x v="2"/>
    <s v="tier - 2"/>
    <x v="12"/>
    <x v="929"/>
  </r>
  <r>
    <x v="988"/>
    <s v="  Jasmine P"/>
    <x v="741"/>
    <x v="524"/>
    <s v="Yes"/>
    <s v="No"/>
    <s v="Yes"/>
    <n v="1"/>
    <s v="No"/>
    <x v="2"/>
    <x v="0"/>
    <s v="22-Nov-1963"/>
    <x v="988"/>
    <x v="2"/>
    <s v="tier - 3"/>
    <x v="1"/>
    <x v="930"/>
  </r>
  <r>
    <x v="989"/>
    <s v="  Jennifer"/>
    <x v="308"/>
    <x v="525"/>
    <s v="No"/>
    <s v="No"/>
    <s v="No"/>
    <n v="0"/>
    <s v="No"/>
    <x v="1"/>
    <x v="0"/>
    <s v="06-Oct-1968"/>
    <x v="989"/>
    <x v="2"/>
    <s v="tier - 1"/>
    <x v="1"/>
    <x v="931"/>
  </r>
  <r>
    <x v="990"/>
    <s v="  Tracie"/>
    <x v="742"/>
    <x v="138"/>
    <s v="No"/>
    <s v="No"/>
    <s v="No"/>
    <n v="2"/>
    <s v="No"/>
    <x v="0"/>
    <x v="2"/>
    <s v="25-Sep-1972"/>
    <x v="990"/>
    <x v="2"/>
    <s v="tier - 2"/>
    <x v="3"/>
    <x v="932"/>
  </r>
  <r>
    <x v="991"/>
    <s v="  Tristan D"/>
    <x v="743"/>
    <x v="409"/>
    <s v="Yes"/>
    <s v="No"/>
    <s v="No"/>
    <n v="1"/>
    <s v="No"/>
    <x v="0"/>
    <x v="2"/>
    <s v="14-Nov-1988"/>
    <x v="991"/>
    <x v="2"/>
    <s v="tier - 1"/>
    <x v="13"/>
    <x v="933"/>
  </r>
  <r>
    <x v="992"/>
    <s v="  Peiweng"/>
    <x v="101"/>
    <x v="526"/>
    <s v="Yes"/>
    <s v="No"/>
    <s v="No"/>
    <n v="2"/>
    <s v="No"/>
    <x v="0"/>
    <x v="0"/>
    <s v="22-Jun-1970"/>
    <x v="992"/>
    <x v="2"/>
    <s v="tier - 1"/>
    <x v="1"/>
    <x v="934"/>
  </r>
  <r>
    <x v="993"/>
    <s v="  Theresa M"/>
    <x v="277"/>
    <x v="527"/>
    <s v="Yes"/>
    <s v="No"/>
    <s v="No"/>
    <n v="0"/>
    <s v="No"/>
    <x v="1"/>
    <x v="0"/>
    <s v="14-Jun-1967"/>
    <x v="993"/>
    <x v="2"/>
    <s v="tier - 3"/>
    <x v="2"/>
    <x v="935"/>
  </r>
  <r>
    <x v="994"/>
    <s v="  Daniel J"/>
    <x v="237"/>
    <x v="188"/>
    <s v="No"/>
    <s v="yes"/>
    <s v="No"/>
    <n v="1"/>
    <s v="No"/>
    <x v="1"/>
    <x v="2"/>
    <s v="04-Oct-2004"/>
    <x v="994"/>
    <x v="2"/>
    <s v="tier - 2"/>
    <x v="9"/>
    <x v="936"/>
  </r>
  <r>
    <x v="995"/>
    <s v="  Courtney M"/>
    <x v="744"/>
    <x v="211"/>
    <s v="No"/>
    <s v="No"/>
    <s v="No"/>
    <n v="0"/>
    <s v="No"/>
    <x v="1"/>
    <x v="0"/>
    <s v="26-Dec-1971"/>
    <x v="995"/>
    <x v="2"/>
    <s v="tier - 1"/>
    <x v="15"/>
    <x v="937"/>
  </r>
  <r>
    <x v="996"/>
    <s v="  Jose A"/>
    <x v="745"/>
    <x v="112"/>
    <s v="Yes"/>
    <s v="No"/>
    <s v="Yes"/>
    <n v="1"/>
    <s v="No"/>
    <x v="0"/>
    <x v="2"/>
    <s v="11-Oct-1969"/>
    <x v="996"/>
    <x v="2"/>
    <s v="tier - 2"/>
    <x v="3"/>
    <x v="938"/>
  </r>
  <r>
    <x v="997"/>
    <s v="  Lauren"/>
    <x v="746"/>
    <x v="528"/>
    <s v="Yes"/>
    <s v="No"/>
    <s v="No"/>
    <n v="0"/>
    <s v="No"/>
    <x v="0"/>
    <x v="0"/>
    <s v="02-Oct-1981"/>
    <x v="997"/>
    <x v="2"/>
    <s v="tier - 1"/>
    <x v="12"/>
    <x v="939"/>
  </r>
  <r>
    <x v="998"/>
    <s v="  Jonathon M"/>
    <x v="747"/>
    <x v="209"/>
    <s v="Yes"/>
    <s v="No"/>
    <s v="Yes"/>
    <n v="1"/>
    <s v="No"/>
    <x v="1"/>
    <x v="2"/>
    <s v="20-Aug-1969"/>
    <x v="998"/>
    <x v="2"/>
    <s v="tier - 1"/>
    <x v="3"/>
    <x v="940"/>
  </r>
  <r>
    <x v="999"/>
    <s v="  Stephanie A"/>
    <x v="748"/>
    <x v="325"/>
    <s v="No"/>
    <s v="No"/>
    <s v="No"/>
    <n v="0"/>
    <s v="No"/>
    <x v="0"/>
    <x v="2"/>
    <s v="17-Dec-1989"/>
    <x v="999"/>
    <x v="2"/>
    <s v="tier - 2"/>
    <x v="12"/>
    <x v="941"/>
  </r>
  <r>
    <x v="1000"/>
    <s v="  Patrick"/>
    <x v="421"/>
    <x v="74"/>
    <s v="Yes"/>
    <s v="No"/>
    <s v="Yes"/>
    <n v="1"/>
    <s v="No"/>
    <x v="1"/>
    <x v="1"/>
    <s v="30-Dec-1969"/>
    <x v="1000"/>
    <x v="2"/>
    <s v="tier - 1"/>
    <x v="4"/>
    <x v="942"/>
  </r>
  <r>
    <x v="1001"/>
    <s v="  Krista"/>
    <x v="749"/>
    <x v="330"/>
    <s v="Yes"/>
    <s v="No"/>
    <s v="No"/>
    <n v="0"/>
    <s v="No"/>
    <x v="0"/>
    <x v="1"/>
    <s v="28-Jun-1976"/>
    <x v="1001"/>
    <x v="2"/>
    <s v="tier - 2"/>
    <x v="15"/>
    <x v="943"/>
  </r>
  <r>
    <x v="1002"/>
    <s v="  Jenessa"/>
    <x v="170"/>
    <x v="179"/>
    <s v="Yes"/>
    <s v="No"/>
    <s v="No"/>
    <n v="2"/>
    <s v="No"/>
    <x v="0"/>
    <x v="0"/>
    <s v="14-Jun-1970"/>
    <x v="1002"/>
    <x v="2"/>
    <s v="tier - 2"/>
    <x v="1"/>
    <x v="944"/>
  </r>
  <r>
    <x v="1003"/>
    <s v="  Ryan M"/>
    <x v="750"/>
    <x v="361"/>
    <s v="No"/>
    <s v="No"/>
    <s v="No"/>
    <n v="2"/>
    <s v="No"/>
    <x v="0"/>
    <x v="2"/>
    <s v="03-Sep-1972"/>
    <x v="1003"/>
    <x v="2"/>
    <s v="tier - 2"/>
    <x v="14"/>
    <x v="945"/>
  </r>
  <r>
    <x v="1004"/>
    <s v="  Thomas"/>
    <x v="751"/>
    <x v="10"/>
    <s v="Yes"/>
    <s v="No"/>
    <s v="No"/>
    <n v="2"/>
    <s v="No"/>
    <x v="1"/>
    <x v="1"/>
    <s v="06-Aug-1966"/>
    <x v="1004"/>
    <x v="2"/>
    <s v="tier - 1"/>
    <x v="4"/>
    <x v="946"/>
  </r>
  <r>
    <x v="1005"/>
    <s v="  Amanda N"/>
    <x v="752"/>
    <x v="239"/>
    <s v="Yes"/>
    <s v="No"/>
    <s v="Yes"/>
    <n v="1"/>
    <s v="No"/>
    <x v="0"/>
    <x v="2"/>
    <s v="25-Jun-1969"/>
    <x v="1005"/>
    <x v="2"/>
    <s v="tier - 2"/>
    <x v="3"/>
    <x v="947"/>
  </r>
  <r>
    <x v="1006"/>
    <s v="  Teresa P"/>
    <x v="385"/>
    <x v="111"/>
    <s v="Yes"/>
    <s v="No"/>
    <s v="Yes"/>
    <n v="1"/>
    <s v="No"/>
    <x v="1"/>
    <x v="2"/>
    <s v="30-Nov-1969"/>
    <x v="1006"/>
    <x v="2"/>
    <s v="tier - 2"/>
    <x v="3"/>
    <x v="948"/>
  </r>
  <r>
    <x v="1007"/>
    <s v="  Dorian"/>
    <x v="753"/>
    <x v="529"/>
    <s v="No"/>
    <s v="No"/>
    <s v="No"/>
    <n v="0"/>
    <s v="No"/>
    <x v="0"/>
    <x v="2"/>
    <s v="20-Aug-1980"/>
    <x v="1007"/>
    <x v="2"/>
    <s v="tier - 1"/>
    <x v="14"/>
    <x v="949"/>
  </r>
  <r>
    <x v="1008"/>
    <s v="  Amy"/>
    <x v="372"/>
    <x v="329"/>
    <s v="Yes"/>
    <s v="No"/>
    <s v="No"/>
    <n v="2"/>
    <s v="No"/>
    <x v="0"/>
    <x v="2"/>
    <s v="05-Jul-1966"/>
    <x v="1008"/>
    <x v="2"/>
    <s v="tier - 1"/>
    <x v="0"/>
    <x v="950"/>
  </r>
  <r>
    <x v="1009"/>
    <s v="  Aberu"/>
    <x v="754"/>
    <x v="3"/>
    <s v="Yes"/>
    <s v="No"/>
    <s v="No"/>
    <n v="2"/>
    <s v="No"/>
    <x v="0"/>
    <x v="1"/>
    <s v="09-Sep-1966"/>
    <x v="1009"/>
    <x v="2"/>
    <s v="tier - 1"/>
    <x v="0"/>
    <x v="951"/>
  </r>
  <r>
    <x v="1010"/>
    <s v="  Ashley"/>
    <x v="389"/>
    <x v="145"/>
    <s v="No"/>
    <s v="No"/>
    <s v="No"/>
    <n v="2"/>
    <s v="No"/>
    <x v="1"/>
    <x v="2"/>
    <s v="07-Oct-1972"/>
    <x v="1010"/>
    <x v="2"/>
    <s v="tier - 2"/>
    <x v="1"/>
    <x v="795"/>
  </r>
  <r>
    <x v="1011"/>
    <s v="  Anna E"/>
    <x v="303"/>
    <x v="241"/>
    <s v="Yes"/>
    <s v="No"/>
    <s v="No"/>
    <n v="0"/>
    <s v="No"/>
    <x v="1"/>
    <x v="0"/>
    <s v="04-Sep-1967"/>
    <x v="1011"/>
    <x v="2"/>
    <s v="tier - 2"/>
    <x v="1"/>
    <x v="952"/>
  </r>
  <r>
    <x v="1012"/>
    <s v="  Tania K"/>
    <x v="755"/>
    <x v="87"/>
    <s v="Yes"/>
    <s v="No"/>
    <s v="No"/>
    <n v="2"/>
    <s v="No"/>
    <x v="1"/>
    <x v="1"/>
    <s v="20-Nov-1966"/>
    <x v="1012"/>
    <x v="2"/>
    <s v="tier - 3"/>
    <x v="3"/>
    <x v="953"/>
  </r>
  <r>
    <x v="1013"/>
    <s v="  Ashley E"/>
    <x v="367"/>
    <x v="27"/>
    <s v="Yes"/>
    <s v="No"/>
    <s v="No"/>
    <n v="2"/>
    <s v="No"/>
    <x v="1"/>
    <x v="2"/>
    <s v="07-Nov-1966"/>
    <x v="1013"/>
    <x v="2"/>
    <s v="tier - 3"/>
    <x v="3"/>
    <x v="954"/>
  </r>
  <r>
    <x v="1014"/>
    <s v="  Aleksandra"/>
    <x v="215"/>
    <x v="307"/>
    <s v="No"/>
    <s v="No"/>
    <s v="No"/>
    <n v="0"/>
    <s v="No"/>
    <x v="0"/>
    <x v="0"/>
    <s v="09-Nov-1971"/>
    <x v="1014"/>
    <x v="2"/>
    <s v="tier - 2"/>
    <x v="1"/>
    <x v="955"/>
  </r>
  <r>
    <x v="1015"/>
    <s v="  Valery L"/>
    <x v="756"/>
    <x v="82"/>
    <s v="Yes"/>
    <s v="yes"/>
    <s v="No"/>
    <n v="2"/>
    <s v="No"/>
    <x v="0"/>
    <x v="2"/>
    <s v="18-Sep-2000"/>
    <x v="1015"/>
    <x v="2"/>
    <s v="tier - 1"/>
    <x v="3"/>
    <x v="956"/>
  </r>
  <r>
    <x v="1016"/>
    <s v="  Joanna G"/>
    <x v="508"/>
    <x v="134"/>
    <s v="Yes"/>
    <s v="No"/>
    <s v="No"/>
    <n v="0"/>
    <s v="No"/>
    <x v="0"/>
    <x v="2"/>
    <s v="17-Dec-2001"/>
    <x v="1016"/>
    <x v="2"/>
    <s v="tier - 1"/>
    <x v="12"/>
    <x v="957"/>
  </r>
  <r>
    <x v="1017"/>
    <s v="  Stefanie F"/>
    <x v="757"/>
    <x v="530"/>
    <s v="No"/>
    <s v="No"/>
    <s v="No"/>
    <n v="0"/>
    <s v="No"/>
    <x v="0"/>
    <x v="0"/>
    <s v="30-Aug-1974"/>
    <x v="1017"/>
    <x v="2"/>
    <s v="tier - 2"/>
    <x v="15"/>
    <x v="958"/>
  </r>
  <r>
    <x v="1018"/>
    <s v="  Stephen"/>
    <x v="758"/>
    <x v="122"/>
    <s v="No"/>
    <s v="No"/>
    <s v="No"/>
    <n v="0"/>
    <s v="No"/>
    <x v="0"/>
    <x v="2"/>
    <s v="25-Oct-1989"/>
    <x v="1018"/>
    <x v="2"/>
    <s v="tier - 1"/>
    <x v="1"/>
    <x v="959"/>
  </r>
  <r>
    <x v="1019"/>
    <s v="  Liza J"/>
    <x v="759"/>
    <x v="457"/>
    <s v="No"/>
    <s v="No"/>
    <s v="No"/>
    <n v="0"/>
    <s v="No"/>
    <x v="0"/>
    <x v="0"/>
    <s v="10-Dec-1974"/>
    <x v="1019"/>
    <x v="2"/>
    <s v="tier - 3"/>
    <x v="1"/>
    <x v="960"/>
  </r>
  <r>
    <x v="1020"/>
    <s v="  Ian M"/>
    <x v="760"/>
    <x v="267"/>
    <s v="Yes"/>
    <s v="No"/>
    <s v="No"/>
    <n v="0"/>
    <s v="No"/>
    <x v="0"/>
    <x v="2"/>
    <s v="21-Jul-1996"/>
    <x v="1020"/>
    <x v="2"/>
    <s v="tier - 3"/>
    <x v="1"/>
    <x v="961"/>
  </r>
  <r>
    <x v="1021"/>
    <s v="  Claudia L"/>
    <x v="761"/>
    <x v="450"/>
    <s v="No"/>
    <s v="No"/>
    <s v="No"/>
    <n v="0"/>
    <s v="No"/>
    <x v="0"/>
    <x v="2"/>
    <s v="26-Jun-1991"/>
    <x v="1021"/>
    <x v="2"/>
    <s v="tier - 2"/>
    <x v="1"/>
    <x v="962"/>
  </r>
  <r>
    <x v="1022"/>
    <s v="  Jessica M"/>
    <x v="445"/>
    <x v="531"/>
    <s v="No"/>
    <s v="No"/>
    <s v="No"/>
    <n v="0"/>
    <s v="No"/>
    <x v="1"/>
    <x v="0"/>
    <s v="15-Dec-1974"/>
    <x v="1022"/>
    <x v="2"/>
    <s v="tier - 1"/>
    <x v="1"/>
    <x v="963"/>
  </r>
  <r>
    <x v="1023"/>
    <s v="  Billy Jr"/>
    <x v="762"/>
    <x v="36"/>
    <s v="No"/>
    <s v="No"/>
    <s v="No"/>
    <n v="0"/>
    <s v="No"/>
    <x v="2"/>
    <x v="0"/>
    <s v="24-Oct-1968"/>
    <x v="1023"/>
    <x v="2"/>
    <s v="tier - 1"/>
    <x v="0"/>
    <x v="964"/>
  </r>
  <r>
    <x v="1024"/>
    <s v="  David"/>
    <x v="763"/>
    <x v="388"/>
    <s v="Yes"/>
    <s v="yes"/>
    <s v="No"/>
    <n v="2"/>
    <s v="No"/>
    <x v="0"/>
    <x v="2"/>
    <s v="17-Sep-2000"/>
    <x v="1024"/>
    <x v="2"/>
    <s v="tier - 3"/>
    <x v="1"/>
    <x v="965"/>
  </r>
  <r>
    <x v="1025"/>
    <s v="  Tim"/>
    <x v="45"/>
    <x v="465"/>
    <s v="No"/>
    <s v="No"/>
    <s v="No"/>
    <n v="0"/>
    <s v="No"/>
    <x v="0"/>
    <x v="0"/>
    <s v="18-Dec-1965"/>
    <x v="1025"/>
    <x v="2"/>
    <s v="tier - 3"/>
    <x v="0"/>
    <x v="966"/>
  </r>
  <r>
    <x v="1026"/>
    <s v="  Emma M"/>
    <x v="617"/>
    <x v="532"/>
    <s v="No"/>
    <s v="No"/>
    <s v="No"/>
    <n v="2"/>
    <s v="No"/>
    <x v="0"/>
    <x v="0"/>
    <s v="21-Oct-1973"/>
    <x v="1026"/>
    <x v="2"/>
    <s v="tier - 1"/>
    <x v="0"/>
    <x v="967"/>
  </r>
  <r>
    <x v="1027"/>
    <s v="  Tim"/>
    <x v="764"/>
    <x v="49"/>
    <s v="Yes"/>
    <s v="No"/>
    <s v="No"/>
    <n v="2"/>
    <s v="No"/>
    <x v="0"/>
    <x v="2"/>
    <s v="09-Jul-1966"/>
    <x v="1027"/>
    <x v="2"/>
    <s v="tier - 2"/>
    <x v="1"/>
    <x v="388"/>
  </r>
  <r>
    <x v="1028"/>
    <s v="  Patrick"/>
    <x v="709"/>
    <x v="533"/>
    <s v="No"/>
    <s v="No"/>
    <s v="No"/>
    <n v="0"/>
    <s v="No"/>
    <x v="1"/>
    <x v="0"/>
    <s v="19-Jun-1965"/>
    <x v="1028"/>
    <x v="2"/>
    <s v="tier - 2"/>
    <x v="3"/>
    <x v="968"/>
  </r>
  <r>
    <x v="1029"/>
    <s v="  Bridget K"/>
    <x v="661"/>
    <x v="261"/>
    <s v="Yes"/>
    <s v="No"/>
    <s v="Yes"/>
    <n v="1"/>
    <s v="No"/>
    <x v="0"/>
    <x v="2"/>
    <s v="14-Aug-1969"/>
    <x v="1029"/>
    <x v="2"/>
    <s v="tier - 3"/>
    <x v="1"/>
    <x v="969"/>
  </r>
  <r>
    <x v="1030"/>
    <s v="  Gabriel"/>
    <x v="765"/>
    <x v="446"/>
    <s v="No"/>
    <s v="No"/>
    <s v="No"/>
    <n v="0"/>
    <s v="No"/>
    <x v="2"/>
    <x v="0"/>
    <s v="04-Dec-1965"/>
    <x v="1030"/>
    <x v="2"/>
    <s v="tier - 3"/>
    <x v="3"/>
    <x v="970"/>
  </r>
  <r>
    <x v="1031"/>
    <s v="  Natasha"/>
    <x v="376"/>
    <x v="212"/>
    <s v="Yes"/>
    <s v="No"/>
    <s v="Yes"/>
    <n v="1"/>
    <s v="No"/>
    <x v="2"/>
    <x v="2"/>
    <s v="10-Nov-1969"/>
    <x v="1031"/>
    <x v="2"/>
    <s v="tier - 3"/>
    <x v="1"/>
    <x v="971"/>
  </r>
  <r>
    <x v="1032"/>
    <s v="  Abby A"/>
    <x v="330"/>
    <x v="43"/>
    <s v="No"/>
    <s v="No"/>
    <s v="No"/>
    <n v="0"/>
    <s v="No"/>
    <x v="0"/>
    <x v="0"/>
    <s v="12-Nov-1968"/>
    <x v="1032"/>
    <x v="2"/>
    <s v="tier - 3"/>
    <x v="0"/>
    <x v="816"/>
  </r>
  <r>
    <x v="1033"/>
    <s v="  Michelle"/>
    <x v="349"/>
    <x v="534"/>
    <s v="No"/>
    <s v="No"/>
    <s v="No"/>
    <n v="0"/>
    <s v="No"/>
    <x v="0"/>
    <x v="0"/>
    <s v="13-Nov-1968"/>
    <x v="1033"/>
    <x v="2"/>
    <s v="tier - 1"/>
    <x v="2"/>
    <x v="972"/>
  </r>
  <r>
    <x v="1034"/>
    <s v="  Mckendree"/>
    <x v="482"/>
    <x v="283"/>
    <s v="No"/>
    <s v="No"/>
    <s v="No"/>
    <n v="0"/>
    <s v="No"/>
    <x v="0"/>
    <x v="2"/>
    <s v="06-Sep-1994"/>
    <x v="1034"/>
    <x v="2"/>
    <s v="tier - 3"/>
    <x v="1"/>
    <x v="973"/>
  </r>
  <r>
    <x v="1035"/>
    <s v="  Tara"/>
    <x v="106"/>
    <x v="535"/>
    <s v="No"/>
    <s v="No"/>
    <s v="No"/>
    <n v="0"/>
    <s v="No"/>
    <x v="0"/>
    <x v="0"/>
    <s v="20-Dec-1971"/>
    <x v="1035"/>
    <x v="2"/>
    <s v="tier - 3"/>
    <x v="1"/>
    <x v="974"/>
  </r>
  <r>
    <x v="1036"/>
    <s v="  Daniel"/>
    <x v="44"/>
    <x v="291"/>
    <s v="No"/>
    <s v="No"/>
    <s v="No"/>
    <n v="0"/>
    <s v="No"/>
    <x v="0"/>
    <x v="0"/>
    <s v="28-Jul-1968"/>
    <x v="1036"/>
    <x v="2"/>
    <s v="tier - 3"/>
    <x v="1"/>
    <x v="975"/>
  </r>
  <r>
    <x v="1037"/>
    <s v="  Joshua P"/>
    <x v="235"/>
    <x v="536"/>
    <s v="Yes"/>
    <s v="No"/>
    <s v="No"/>
    <n v="0"/>
    <s v="No"/>
    <x v="0"/>
    <x v="0"/>
    <s v="02-Oct-1967"/>
    <x v="1037"/>
    <x v="2"/>
    <s v="tier - 2"/>
    <x v="0"/>
    <x v="976"/>
  </r>
  <r>
    <x v="1038"/>
    <s v="  Erin C"/>
    <x v="766"/>
    <x v="296"/>
    <s v="Yes"/>
    <s v="No"/>
    <s v="No"/>
    <n v="2"/>
    <s v="No"/>
    <x v="0"/>
    <x v="0"/>
    <s v="18-Dec-1970"/>
    <x v="1038"/>
    <x v="2"/>
    <s v="tier - 2"/>
    <x v="3"/>
    <x v="977"/>
  </r>
  <r>
    <x v="1039"/>
    <s v="  Shure"/>
    <x v="111"/>
    <x v="537"/>
    <s v="Yes"/>
    <s v="No"/>
    <s v="No"/>
    <n v="2"/>
    <s v="No"/>
    <x v="0"/>
    <x v="0"/>
    <s v="28-Oct-1970"/>
    <x v="1039"/>
    <x v="2"/>
    <s v="tier - 2"/>
    <x v="8"/>
    <x v="157"/>
  </r>
  <r>
    <x v="1040"/>
    <s v="  Richard"/>
    <x v="331"/>
    <x v="469"/>
    <s v="Yes"/>
    <s v="No"/>
    <s v="No"/>
    <n v="0"/>
    <s v="No"/>
    <x v="1"/>
    <x v="0"/>
    <s v="23-Oct-1967"/>
    <x v="1040"/>
    <x v="2"/>
    <s v="tier - 1"/>
    <x v="9"/>
    <x v="978"/>
  </r>
  <r>
    <x v="1041"/>
    <s v="  Brenda"/>
    <x v="127"/>
    <x v="95"/>
    <s v="No"/>
    <s v="No"/>
    <s v="No"/>
    <n v="0"/>
    <s v="No"/>
    <x v="0"/>
    <x v="2"/>
    <s v="24-Dec-1999"/>
    <x v="1041"/>
    <x v="2"/>
    <s v="tier - 1"/>
    <x v="3"/>
    <x v="979"/>
  </r>
  <r>
    <x v="1042"/>
    <s v="  Joseph M"/>
    <x v="767"/>
    <x v="68"/>
    <s v="Yes"/>
    <s v="No"/>
    <s v="No"/>
    <n v="0"/>
    <s v="No"/>
    <x v="2"/>
    <x v="0"/>
    <s v="11-Nov-1967"/>
    <x v="1042"/>
    <x v="2"/>
    <s v="tier - 2"/>
    <x v="3"/>
    <x v="980"/>
  </r>
  <r>
    <x v="1043"/>
    <s v="  Stephen J"/>
    <x v="641"/>
    <x v="85"/>
    <s v="No"/>
    <s v="No"/>
    <s v="No"/>
    <n v="0"/>
    <s v="No"/>
    <x v="0"/>
    <x v="1"/>
    <s v="25-Nov-1989"/>
    <x v="1043"/>
    <x v="2"/>
    <s v="tier - 2"/>
    <x v="13"/>
    <x v="981"/>
  </r>
  <r>
    <x v="1044"/>
    <s v="  Kathya"/>
    <x v="768"/>
    <x v="234"/>
    <s v="Yes"/>
    <s v="No"/>
    <s v="No"/>
    <n v="1"/>
    <s v="No"/>
    <x v="0"/>
    <x v="0"/>
    <s v="29-Aug-1986"/>
    <x v="1044"/>
    <x v="2"/>
    <s v="tier - 1"/>
    <x v="12"/>
    <x v="982"/>
  </r>
  <r>
    <x v="1045"/>
    <s v="  Wesley"/>
    <x v="144"/>
    <x v="9"/>
    <s v="No"/>
    <s v="No"/>
    <s v="No"/>
    <n v="0"/>
    <s v="No"/>
    <x v="0"/>
    <x v="0"/>
    <s v="09-Dec-1974"/>
    <x v="1045"/>
    <x v="2"/>
    <s v="tier - 1"/>
    <x v="4"/>
    <x v="983"/>
  </r>
  <r>
    <x v="1046"/>
    <s v="  Tim"/>
    <x v="769"/>
    <x v="538"/>
    <s v="No"/>
    <s v="No"/>
    <s v="No"/>
    <n v="1"/>
    <s v="No"/>
    <x v="0"/>
    <x v="2"/>
    <s v="25-Jun-1992"/>
    <x v="1046"/>
    <x v="2"/>
    <s v="tier - 1"/>
    <x v="1"/>
    <x v="984"/>
  </r>
  <r>
    <x v="1047"/>
    <s v="  Jamie L"/>
    <x v="680"/>
    <x v="463"/>
    <s v="Yes"/>
    <s v="No"/>
    <s v="No"/>
    <n v="0"/>
    <s v="No"/>
    <x v="0"/>
    <x v="0"/>
    <s v="05-Oct-1967"/>
    <x v="1047"/>
    <x v="2"/>
    <s v="tier - 3"/>
    <x v="3"/>
    <x v="985"/>
  </r>
  <r>
    <x v="1048"/>
    <s v="  Alexandra"/>
    <x v="662"/>
    <x v="539"/>
    <s v="Yes"/>
    <s v="No"/>
    <s v="No"/>
    <n v="0"/>
    <s v="No"/>
    <x v="0"/>
    <x v="0"/>
    <s v="30-Jul-1967"/>
    <x v="1048"/>
    <x v="2"/>
    <s v="tier - 2"/>
    <x v="3"/>
    <x v="132"/>
  </r>
  <r>
    <x v="1049"/>
    <s v="  Tiffany"/>
    <x v="225"/>
    <x v="209"/>
    <s v="No"/>
    <s v="No"/>
    <s v="No"/>
    <n v="2"/>
    <s v="No"/>
    <x v="1"/>
    <x v="2"/>
    <s v="24-Oct-1972"/>
    <x v="1049"/>
    <x v="2"/>
    <s v="tier - 3"/>
    <x v="0"/>
    <x v="986"/>
  </r>
  <r>
    <x v="1050"/>
    <s v="  Rebecca J"/>
    <x v="770"/>
    <x v="409"/>
    <s v="Yes"/>
    <s v="No"/>
    <s v="No"/>
    <n v="0"/>
    <s v="No"/>
    <x v="1"/>
    <x v="2"/>
    <s v="30-Sep-1976"/>
    <x v="1050"/>
    <x v="2"/>
    <s v="tier - 1"/>
    <x v="15"/>
    <x v="987"/>
  </r>
  <r>
    <x v="1051"/>
    <s v="  Austin T"/>
    <x v="771"/>
    <x v="347"/>
    <s v="No"/>
    <s v="No"/>
    <s v="No"/>
    <n v="0"/>
    <s v="No"/>
    <x v="0"/>
    <x v="2"/>
    <s v="02-Aug-1977"/>
    <x v="1051"/>
    <x v="2"/>
    <s v="tier - 2"/>
    <x v="14"/>
    <x v="988"/>
  </r>
  <r>
    <x v="1052"/>
    <s v="  Jamie T"/>
    <x v="772"/>
    <x v="290"/>
    <s v="No"/>
    <s v="No"/>
    <s v="No"/>
    <n v="0"/>
    <s v="No"/>
    <x v="2"/>
    <x v="0"/>
    <s v="07-Sep-1962"/>
    <x v="1052"/>
    <x v="2"/>
    <s v="tier - 3"/>
    <x v="0"/>
    <x v="989"/>
  </r>
  <r>
    <x v="1053"/>
    <s v="  Matthew T"/>
    <x v="773"/>
    <x v="193"/>
    <s v="Yes"/>
    <s v="No"/>
    <s v="No"/>
    <n v="0"/>
    <s v="No"/>
    <x v="1"/>
    <x v="2"/>
    <s v="22-Nov-1976"/>
    <x v="1053"/>
    <x v="2"/>
    <s v="tier - 2"/>
    <x v="14"/>
    <x v="990"/>
  </r>
  <r>
    <x v="1054"/>
    <s v="  Emily"/>
    <x v="774"/>
    <x v="473"/>
    <s v="Yes"/>
    <s v="No"/>
    <s v="No"/>
    <n v="1"/>
    <s v="No"/>
    <x v="1"/>
    <x v="2"/>
    <s v="08-Aug-1964"/>
    <x v="1054"/>
    <x v="2"/>
    <s v="tier - 3"/>
    <x v="0"/>
    <x v="991"/>
  </r>
  <r>
    <x v="1055"/>
    <s v="  Gillian"/>
    <x v="775"/>
    <x v="231"/>
    <s v="No"/>
    <s v="No"/>
    <s v="No"/>
    <n v="0"/>
    <s v="No"/>
    <x v="0"/>
    <x v="1"/>
    <s v="06-Jul-1990"/>
    <x v="1055"/>
    <x v="2"/>
    <s v="tier - 3"/>
    <x v="1"/>
    <x v="992"/>
  </r>
  <r>
    <x v="1056"/>
    <s v="  Brenn E"/>
    <x v="776"/>
    <x v="268"/>
    <s v="No"/>
    <s v="No"/>
    <s v="No"/>
    <n v="1"/>
    <s v="No"/>
    <x v="0"/>
    <x v="1"/>
    <s v="23-Jul-1992"/>
    <x v="1056"/>
    <x v="2"/>
    <s v="tier - 3"/>
    <x v="12"/>
    <x v="993"/>
  </r>
  <r>
    <x v="1057"/>
    <s v="  Lisa M"/>
    <x v="777"/>
    <x v="232"/>
    <s v="No"/>
    <s v="No"/>
    <s v="No"/>
    <n v="0"/>
    <s v="No"/>
    <x v="2"/>
    <x v="0"/>
    <s v="27-Jun-1965"/>
    <x v="1057"/>
    <x v="2"/>
    <s v="tier - 3"/>
    <x v="1"/>
    <x v="994"/>
  </r>
  <r>
    <x v="1058"/>
    <s v="  Matt"/>
    <x v="778"/>
    <x v="352"/>
    <s v="Yes"/>
    <s v="No"/>
    <s v="No"/>
    <n v="2"/>
    <s v="No"/>
    <x v="0"/>
    <x v="2"/>
    <s v="02-Jul-1966"/>
    <x v="1058"/>
    <x v="2"/>
    <s v="tier - 3"/>
    <x v="3"/>
    <x v="48"/>
  </r>
  <r>
    <x v="1059"/>
    <s v="  Thomas A"/>
    <x v="101"/>
    <x v="439"/>
    <s v="Yes"/>
    <s v="No"/>
    <s v="No"/>
    <n v="0"/>
    <s v="No"/>
    <x v="0"/>
    <x v="0"/>
    <s v="23-Jun-1967"/>
    <x v="1059"/>
    <x v="2"/>
    <s v="tier - 2"/>
    <x v="1"/>
    <x v="995"/>
  </r>
  <r>
    <x v="1060"/>
    <s v="  Kevin J"/>
    <x v="529"/>
    <x v="78"/>
    <s v="Yes"/>
    <s v="No"/>
    <s v="No"/>
    <n v="2"/>
    <s v="No"/>
    <x v="0"/>
    <x v="2"/>
    <s v="20-Jul-1966"/>
    <x v="1060"/>
    <x v="2"/>
    <s v="tier - 2"/>
    <x v="3"/>
    <x v="996"/>
  </r>
  <r>
    <x v="1061"/>
    <s v="  William H"/>
    <x v="779"/>
    <x v="540"/>
    <s v="No"/>
    <s v="No"/>
    <s v="No"/>
    <n v="2"/>
    <s v="No"/>
    <x v="0"/>
    <x v="2"/>
    <s v="14-Dec-1972"/>
    <x v="1061"/>
    <x v="2"/>
    <s v="tier - 1"/>
    <x v="1"/>
    <x v="997"/>
  </r>
  <r>
    <x v="1062"/>
    <s v="  Gal"/>
    <x v="308"/>
    <x v="541"/>
    <s v="Yes"/>
    <s v="No"/>
    <s v="No"/>
    <n v="0"/>
    <s v="No"/>
    <x v="1"/>
    <x v="0"/>
    <s v="29-Nov-1967"/>
    <x v="1062"/>
    <x v="2"/>
    <s v="tier - 1"/>
    <x v="1"/>
    <x v="998"/>
  </r>
  <r>
    <x v="1063"/>
    <s v="  Anton"/>
    <x v="139"/>
    <x v="10"/>
    <s v="Yes"/>
    <s v="No"/>
    <s v="No"/>
    <n v="2"/>
    <s v="No"/>
    <x v="0"/>
    <x v="1"/>
    <s v="03-Nov-1966"/>
    <x v="1063"/>
    <x v="2"/>
    <s v="tier - 3"/>
    <x v="0"/>
    <x v="999"/>
  </r>
  <r>
    <x v="1064"/>
    <s v="  Yazmin"/>
    <x v="529"/>
    <x v="321"/>
    <s v="Yes"/>
    <s v="No"/>
    <s v="Yes"/>
    <n v="1"/>
    <s v="No"/>
    <x v="0"/>
    <x v="2"/>
    <s v="25-Dec-1969"/>
    <x v="1064"/>
    <x v="2"/>
    <s v="tier - 3"/>
    <x v="0"/>
    <x v="1000"/>
  </r>
  <r>
    <x v="1065"/>
    <s v="  Florian"/>
    <x v="780"/>
    <x v="347"/>
    <s v="Yes"/>
    <s v="No"/>
    <s v="No"/>
    <n v="2"/>
    <s v="No"/>
    <x v="2"/>
    <x v="2"/>
    <s v="11-Dec-1966"/>
    <x v="1065"/>
    <x v="2"/>
    <s v="tier - 3"/>
    <x v="3"/>
    <x v="1001"/>
  </r>
  <r>
    <x v="1066"/>
    <s v="  Karen L"/>
    <x v="781"/>
    <x v="409"/>
    <s v="Yes"/>
    <s v="No"/>
    <s v="Yes"/>
    <n v="1"/>
    <s v="No"/>
    <x v="0"/>
    <x v="2"/>
    <s v="17-Jul-1969"/>
    <x v="1066"/>
    <x v="2"/>
    <s v="tier - 1"/>
    <x v="2"/>
    <x v="1002"/>
  </r>
  <r>
    <x v="1067"/>
    <s v="  Scott"/>
    <x v="161"/>
    <x v="542"/>
    <s v="No"/>
    <s v="No"/>
    <s v="No"/>
    <n v="0"/>
    <s v="No"/>
    <x v="0"/>
    <x v="0"/>
    <s v="29-Jun-1971"/>
    <x v="1067"/>
    <x v="2"/>
    <s v="tier - 2"/>
    <x v="0"/>
    <x v="1003"/>
  </r>
  <r>
    <x v="1068"/>
    <s v="  Claire"/>
    <x v="662"/>
    <x v="9"/>
    <s v="No"/>
    <s v="No"/>
    <s v="No"/>
    <n v="0"/>
    <s v="No"/>
    <x v="0"/>
    <x v="0"/>
    <s v="26-Sep-1971"/>
    <x v="1068"/>
    <x v="2"/>
    <s v="tier - 3"/>
    <x v="3"/>
    <x v="1004"/>
  </r>
  <r>
    <x v="1069"/>
    <s v="  Lynn M"/>
    <x v="782"/>
    <x v="180"/>
    <s v="No"/>
    <s v="No"/>
    <s v="No"/>
    <n v="0"/>
    <s v="No"/>
    <x v="0"/>
    <x v="2"/>
    <s v="25-Oct-1977"/>
    <x v="1069"/>
    <x v="2"/>
    <s v="tier - 1"/>
    <x v="1"/>
    <x v="1005"/>
  </r>
  <r>
    <x v="1070"/>
    <s v="  Sharon"/>
    <x v="577"/>
    <x v="334"/>
    <s v="No"/>
    <s v="No"/>
    <s v="No"/>
    <n v="2"/>
    <s v="No"/>
    <x v="1"/>
    <x v="1"/>
    <s v="19-Oct-1972"/>
    <x v="1070"/>
    <x v="2"/>
    <s v="tier - 1"/>
    <x v="1"/>
    <x v="279"/>
  </r>
  <r>
    <x v="1071"/>
    <s v="  Candice"/>
    <x v="783"/>
    <x v="543"/>
    <s v="No"/>
    <s v="No"/>
    <s v="No"/>
    <n v="0"/>
    <s v="No"/>
    <x v="1"/>
    <x v="0"/>
    <s v="21-Aug-1978"/>
    <x v="1071"/>
    <x v="2"/>
    <s v="tier - 3"/>
    <x v="15"/>
    <x v="1006"/>
  </r>
  <r>
    <x v="1072"/>
    <s v="  Jennifer D"/>
    <x v="784"/>
    <x v="213"/>
    <s v="No"/>
    <s v="No"/>
    <s v="No"/>
    <n v="1"/>
    <s v="No"/>
    <x v="0"/>
    <x v="1"/>
    <s v="28-Jun-1987"/>
    <x v="1072"/>
    <x v="2"/>
    <s v="tier - 1"/>
    <x v="1"/>
    <x v="1007"/>
  </r>
  <r>
    <x v="1073"/>
    <s v="  Eric"/>
    <x v="49"/>
    <x v="228"/>
    <s v="Yes"/>
    <s v="No"/>
    <s v="Yes"/>
    <n v="1"/>
    <s v="No"/>
    <x v="0"/>
    <x v="2"/>
    <s v="22-Sep-1969"/>
    <x v="1073"/>
    <x v="2"/>
    <s v="tier - 1"/>
    <x v="1"/>
    <x v="1008"/>
  </r>
  <r>
    <x v="1074"/>
    <s v="  Bryan"/>
    <x v="785"/>
    <x v="98"/>
    <s v="Yes"/>
    <s v="No"/>
    <s v="No"/>
    <n v="1"/>
    <s v="No"/>
    <x v="1"/>
    <x v="2"/>
    <s v="27-Jul-1964"/>
    <x v="1074"/>
    <x v="2"/>
    <s v="tier - 1"/>
    <x v="0"/>
    <x v="1009"/>
  </r>
  <r>
    <x v="1075"/>
    <s v="  Devon R"/>
    <x v="786"/>
    <x v="544"/>
    <s v="Yes"/>
    <s v="No"/>
    <s v="No"/>
    <n v="0"/>
    <s v="No"/>
    <x v="1"/>
    <x v="2"/>
    <s v="03-Aug-1976"/>
    <x v="1075"/>
    <x v="2"/>
    <s v="tier - 2"/>
    <x v="14"/>
    <x v="1010"/>
  </r>
  <r>
    <x v="1076"/>
    <s v="  Elena"/>
    <x v="787"/>
    <x v="325"/>
    <s v="Yes"/>
    <s v="No"/>
    <s v="No"/>
    <n v="1"/>
    <s v="No"/>
    <x v="2"/>
    <x v="2"/>
    <s v="14-Oct-1964"/>
    <x v="1076"/>
    <x v="2"/>
    <s v="tier - 1"/>
    <x v="1"/>
    <x v="1011"/>
  </r>
  <r>
    <x v="1077"/>
    <s v="  Chris"/>
    <x v="529"/>
    <x v="545"/>
    <s v="No"/>
    <s v="No"/>
    <s v="No"/>
    <n v="0"/>
    <s v="No"/>
    <x v="0"/>
    <x v="0"/>
    <s v="08-Nov-1968"/>
    <x v="1077"/>
    <x v="2"/>
    <s v="tier - 1"/>
    <x v="3"/>
    <x v="640"/>
  </r>
  <r>
    <x v="1078"/>
    <s v="  Bert"/>
    <x v="788"/>
    <x v="546"/>
    <s v="No"/>
    <s v="No"/>
    <s v="No"/>
    <n v="0"/>
    <s v="No"/>
    <x v="1"/>
    <x v="0"/>
    <s v="29-Aug-1968"/>
    <x v="1078"/>
    <x v="2"/>
    <s v="tier - 3"/>
    <x v="3"/>
    <x v="1012"/>
  </r>
  <r>
    <x v="1079"/>
    <s v="  John P"/>
    <x v="101"/>
    <x v="547"/>
    <s v="No"/>
    <s v="No"/>
    <s v="No"/>
    <n v="0"/>
    <s v="No"/>
    <x v="0"/>
    <x v="0"/>
    <s v="23-Aug-1968"/>
    <x v="1079"/>
    <x v="2"/>
    <s v="tier - 1"/>
    <x v="4"/>
    <x v="1013"/>
  </r>
  <r>
    <x v="1080"/>
    <s v="  Daniel P"/>
    <x v="636"/>
    <x v="519"/>
    <s v="No"/>
    <s v="No"/>
    <s v="No"/>
    <n v="0"/>
    <s v="No"/>
    <x v="2"/>
    <x v="0"/>
    <s v="27-Dec-1968"/>
    <x v="1080"/>
    <x v="2"/>
    <s v="tier - 1"/>
    <x v="6"/>
    <x v="1014"/>
  </r>
  <r>
    <x v="1081"/>
    <s v="  Lisa K"/>
    <x v="789"/>
    <x v="256"/>
    <s v="No"/>
    <s v="No"/>
    <s v="Yes"/>
    <n v="1"/>
    <s v="No"/>
    <x v="0"/>
    <x v="1"/>
    <s v="25-Nov-1979"/>
    <x v="1081"/>
    <x v="2"/>
    <s v="tier - 2"/>
    <x v="15"/>
    <x v="635"/>
  </r>
  <r>
    <x v="1082"/>
    <s v="  Kristine"/>
    <x v="646"/>
    <x v="548"/>
    <s v="No"/>
    <s v="No"/>
    <s v="No"/>
    <n v="2"/>
    <s v="No"/>
    <x v="1"/>
    <x v="0"/>
    <s v="11-Oct-1973"/>
    <x v="1082"/>
    <x v="2"/>
    <s v="tier - 2"/>
    <x v="15"/>
    <x v="1015"/>
  </r>
  <r>
    <x v="1083"/>
    <s v="  Paul A"/>
    <x v="790"/>
    <x v="92"/>
    <s v="No"/>
    <s v="No"/>
    <s v="No"/>
    <n v="0"/>
    <s v="No"/>
    <x v="0"/>
    <x v="2"/>
    <s v="24-Oct-1980"/>
    <x v="1083"/>
    <x v="2"/>
    <s v="tier - 1"/>
    <x v="14"/>
    <x v="1016"/>
  </r>
  <r>
    <x v="1084"/>
    <s v="  Bryan"/>
    <x v="360"/>
    <x v="549"/>
    <s v="Yes"/>
    <s v="No"/>
    <s v="No"/>
    <n v="1"/>
    <s v="No"/>
    <x v="1"/>
    <x v="0"/>
    <s v="05-Jun-1975"/>
    <x v="1084"/>
    <x v="2"/>
    <s v="tier - 1"/>
    <x v="5"/>
    <x v="188"/>
  </r>
  <r>
    <x v="1085"/>
    <s v="  Chris"/>
    <x v="791"/>
    <x v="550"/>
    <s v="Yes"/>
    <s v="No"/>
    <s v="Yes"/>
    <n v="1"/>
    <s v="No"/>
    <x v="1"/>
    <x v="2"/>
    <s v="07-Jul-1969"/>
    <x v="1085"/>
    <x v="2"/>
    <s v="tier - 2"/>
    <x v="16"/>
    <x v="1017"/>
  </r>
  <r>
    <x v="1086"/>
    <s v="  Milah B"/>
    <x v="53"/>
    <x v="551"/>
    <s v="No"/>
    <s v="No"/>
    <s v="No"/>
    <n v="2"/>
    <s v="No"/>
    <x v="0"/>
    <x v="0"/>
    <s v="19-Sep-1973"/>
    <x v="1086"/>
    <x v="2"/>
    <s v="tier - 3"/>
    <x v="0"/>
    <x v="1018"/>
  </r>
  <r>
    <x v="1087"/>
    <s v="  Annette M"/>
    <x v="408"/>
    <x v="524"/>
    <s v="No"/>
    <s v="No"/>
    <s v="No"/>
    <n v="2"/>
    <s v="No"/>
    <x v="0"/>
    <x v="0"/>
    <s v="29-Sep-1973"/>
    <x v="1087"/>
    <x v="2"/>
    <s v="tier - 3"/>
    <x v="2"/>
    <x v="1019"/>
  </r>
  <r>
    <x v="1088"/>
    <s v="  Yoko"/>
    <x v="792"/>
    <x v="381"/>
    <s v="No"/>
    <s v="No"/>
    <s v="No"/>
    <n v="0"/>
    <s v="No"/>
    <x v="1"/>
    <x v="0"/>
    <s v="06-Sep-1971"/>
    <x v="1088"/>
    <x v="2"/>
    <s v="tier - 1"/>
    <x v="15"/>
    <x v="1020"/>
  </r>
  <r>
    <x v="1089"/>
    <s v="  Laura"/>
    <x v="401"/>
    <x v="173"/>
    <s v="Yes"/>
    <s v="No"/>
    <s v="Yes"/>
    <n v="1"/>
    <s v="No"/>
    <x v="1"/>
    <x v="2"/>
    <s v="17-Jun-1969"/>
    <x v="1089"/>
    <x v="2"/>
    <s v="tier - 1"/>
    <x v="1"/>
    <x v="1021"/>
  </r>
  <r>
    <x v="1090"/>
    <s v="  Tess A"/>
    <x v="793"/>
    <x v="55"/>
    <s v="No"/>
    <s v="No"/>
    <s v="No"/>
    <n v="0"/>
    <s v="No"/>
    <x v="0"/>
    <x v="0"/>
    <s v="29-Sep-1974"/>
    <x v="1090"/>
    <x v="2"/>
    <s v="tier - 1"/>
    <x v="1"/>
    <x v="1022"/>
  </r>
  <r>
    <x v="1091"/>
    <s v="  William G"/>
    <x v="794"/>
    <x v="64"/>
    <s v="No"/>
    <s v="No"/>
    <s v="No"/>
    <n v="2"/>
    <s v="No"/>
    <x v="1"/>
    <x v="0"/>
    <s v="08-Aug-1973"/>
    <x v="1091"/>
    <x v="2"/>
    <s v="tier - 2"/>
    <x v="14"/>
    <x v="1023"/>
  </r>
  <r>
    <x v="1092"/>
    <s v="  Paige"/>
    <x v="718"/>
    <x v="552"/>
    <s v="No"/>
    <s v="No"/>
    <s v="No"/>
    <n v="0"/>
    <s v="No"/>
    <x v="0"/>
    <x v="0"/>
    <s v="19-Jul-1968"/>
    <x v="1092"/>
    <x v="2"/>
    <s v="tier - 1"/>
    <x v="0"/>
    <x v="1024"/>
  </r>
  <r>
    <x v="1093"/>
    <s v="  Matthew J"/>
    <x v="735"/>
    <x v="321"/>
    <s v="No"/>
    <s v="No"/>
    <s v="No"/>
    <n v="0"/>
    <s v="No"/>
    <x v="0"/>
    <x v="2"/>
    <s v="21-Jul-1982"/>
    <x v="1093"/>
    <x v="2"/>
    <s v="tier - 1"/>
    <x v="14"/>
    <x v="1025"/>
  </r>
  <r>
    <x v="1094"/>
    <s v="  Matthew"/>
    <x v="795"/>
    <x v="463"/>
    <s v="Yes"/>
    <s v="No"/>
    <s v="No"/>
    <n v="2"/>
    <s v="No"/>
    <x v="0"/>
    <x v="0"/>
    <s v="01-Dec-1970"/>
    <x v="1094"/>
    <x v="2"/>
    <s v="tier - 3"/>
    <x v="3"/>
    <x v="886"/>
  </r>
  <r>
    <x v="1095"/>
    <s v="  Maria"/>
    <x v="796"/>
    <x v="87"/>
    <s v="No"/>
    <s v="No"/>
    <s v="No"/>
    <n v="0"/>
    <s v="No"/>
    <x v="0"/>
    <x v="1"/>
    <s v="21-Aug-1991"/>
    <x v="1095"/>
    <x v="2"/>
    <s v="tier - 1"/>
    <x v="12"/>
    <x v="653"/>
  </r>
  <r>
    <x v="1096"/>
    <s v="  Stephanie D"/>
    <x v="797"/>
    <x v="89"/>
    <s v="No"/>
    <s v="No"/>
    <s v="No"/>
    <n v="0"/>
    <s v="No"/>
    <x v="0"/>
    <x v="2"/>
    <s v="17-Nov-1991"/>
    <x v="1096"/>
    <x v="2"/>
    <s v="tier - 2"/>
    <x v="1"/>
    <x v="1026"/>
  </r>
  <r>
    <x v="1097"/>
    <s v="  Tiffany"/>
    <x v="359"/>
    <x v="553"/>
    <s v="No"/>
    <s v="No"/>
    <s v="No"/>
    <n v="0"/>
    <s v="No"/>
    <x v="2"/>
    <x v="0"/>
    <s v="12-Jul-1962"/>
    <x v="1097"/>
    <x v="2"/>
    <s v="tier - 3"/>
    <x v="1"/>
    <x v="1027"/>
  </r>
  <r>
    <x v="1098"/>
    <s v="  Sara M"/>
    <x v="798"/>
    <x v="8"/>
    <s v="Yes"/>
    <s v="No"/>
    <s v="Yes"/>
    <n v="1"/>
    <s v="No"/>
    <x v="2"/>
    <x v="0"/>
    <s v="24-Sep-1963"/>
    <x v="1098"/>
    <x v="2"/>
    <s v="tier - 1"/>
    <x v="0"/>
    <x v="1028"/>
  </r>
  <r>
    <x v="1099"/>
    <s v="  Scott A"/>
    <x v="746"/>
    <x v="554"/>
    <s v="Yes"/>
    <s v="No"/>
    <s v="No"/>
    <n v="1"/>
    <s v="No"/>
    <x v="0"/>
    <x v="1"/>
    <s v="14-Sep-1988"/>
    <x v="1099"/>
    <x v="2"/>
    <s v="tier - 1"/>
    <x v="14"/>
    <x v="1029"/>
  </r>
  <r>
    <x v="1100"/>
    <s v="  Lauren"/>
    <x v="799"/>
    <x v="555"/>
    <s v="Yes"/>
    <s v="No"/>
    <s v="No"/>
    <n v="2"/>
    <s v="No"/>
    <x v="1"/>
    <x v="0"/>
    <s v="21-Jun-1970"/>
    <x v="1100"/>
    <x v="2"/>
    <s v="tier - 1"/>
    <x v="2"/>
    <x v="1030"/>
  </r>
  <r>
    <x v="1101"/>
    <s v="  Scott"/>
    <x v="67"/>
    <x v="556"/>
    <s v="No"/>
    <s v="No"/>
    <s v="No"/>
    <n v="2"/>
    <s v="No"/>
    <x v="0"/>
    <x v="0"/>
    <s v="27-Nov-1973"/>
    <x v="1101"/>
    <x v="2"/>
    <s v="tier - 3"/>
    <x v="1"/>
    <x v="1031"/>
  </r>
  <r>
    <x v="1102"/>
    <s v="  Brian A"/>
    <x v="411"/>
    <x v="557"/>
    <s v="No"/>
    <s v="No"/>
    <s v="No"/>
    <n v="2"/>
    <s v="No"/>
    <x v="1"/>
    <x v="0"/>
    <s v="05-Sep-1973"/>
    <x v="1102"/>
    <x v="2"/>
    <s v="tier - 2"/>
    <x v="1"/>
    <x v="1032"/>
  </r>
  <r>
    <x v="1103"/>
    <s v="  Kaitlin R"/>
    <x v="800"/>
    <x v="457"/>
    <s v="Yes"/>
    <s v="No"/>
    <s v="No"/>
    <n v="1"/>
    <s v="No"/>
    <x v="0"/>
    <x v="0"/>
    <s v="15-Aug-1975"/>
    <x v="1103"/>
    <x v="2"/>
    <s v="tier - 2"/>
    <x v="3"/>
    <x v="64"/>
  </r>
  <r>
    <x v="1104"/>
    <s v="  Mohammad"/>
    <x v="43"/>
    <x v="558"/>
    <s v="No"/>
    <s v="No"/>
    <s v="No"/>
    <n v="0"/>
    <s v="No"/>
    <x v="0"/>
    <x v="0"/>
    <s v="23-Sep-1968"/>
    <x v="1104"/>
    <x v="2"/>
    <s v="tier - 1"/>
    <x v="1"/>
    <x v="1033"/>
  </r>
  <r>
    <x v="1105"/>
    <s v="  Charlie"/>
    <x v="166"/>
    <x v="559"/>
    <s v="Yes"/>
    <s v="No"/>
    <s v="No"/>
    <n v="0"/>
    <s v="No"/>
    <x v="0"/>
    <x v="0"/>
    <s v="28-Jun-1967"/>
    <x v="1105"/>
    <x v="2"/>
    <s v="tier - 3"/>
    <x v="0"/>
    <x v="63"/>
  </r>
  <r>
    <x v="1106"/>
    <s v="  Brent"/>
    <x v="801"/>
    <x v="254"/>
    <s v="Yes"/>
    <s v="No"/>
    <s v="No"/>
    <n v="0"/>
    <s v="No"/>
    <x v="1"/>
    <x v="0"/>
    <s v="26-Sep-1967"/>
    <x v="1106"/>
    <x v="2"/>
    <s v="tier - 2"/>
    <x v="3"/>
    <x v="1034"/>
  </r>
  <r>
    <x v="1107"/>
    <s v="  Kelli M"/>
    <x v="567"/>
    <x v="560"/>
    <s v="Yes"/>
    <s v="No"/>
    <s v="No"/>
    <n v="2"/>
    <s v="No"/>
    <x v="2"/>
    <x v="0"/>
    <s v="24-Dec-1970"/>
    <x v="1107"/>
    <x v="2"/>
    <s v="tier - 1"/>
    <x v="2"/>
    <x v="1035"/>
  </r>
  <r>
    <x v="1108"/>
    <s v="  Sheridan H"/>
    <x v="802"/>
    <x v="103"/>
    <s v="Yes"/>
    <s v="No"/>
    <s v="No"/>
    <n v="0"/>
    <s v="No"/>
    <x v="0"/>
    <x v="2"/>
    <s v="16-Oct-1985"/>
    <x v="1108"/>
    <x v="2"/>
    <s v="tier - 2"/>
    <x v="12"/>
    <x v="1036"/>
  </r>
  <r>
    <x v="1109"/>
    <s v="  Sarah M"/>
    <x v="803"/>
    <x v="561"/>
    <s v="No"/>
    <s v="No"/>
    <s v="No"/>
    <n v="2"/>
    <s v="No"/>
    <x v="1"/>
    <x v="1"/>
    <s v="10-Jul-1972"/>
    <x v="1109"/>
    <x v="2"/>
    <s v="tier - 3"/>
    <x v="15"/>
    <x v="1037"/>
  </r>
  <r>
    <x v="1110"/>
    <s v="  Jennifer"/>
    <x v="567"/>
    <x v="525"/>
    <s v="No"/>
    <s v="No"/>
    <s v="No"/>
    <n v="2"/>
    <s v="No"/>
    <x v="2"/>
    <x v="0"/>
    <s v="13-Oct-1973"/>
    <x v="1110"/>
    <x v="2"/>
    <s v="tier - 2"/>
    <x v="1"/>
    <x v="1038"/>
  </r>
  <r>
    <x v="1111"/>
    <s v="  Laura J"/>
    <x v="804"/>
    <x v="282"/>
    <s v="Yes"/>
    <s v="No"/>
    <s v="No"/>
    <n v="0"/>
    <s v="No"/>
    <x v="0"/>
    <x v="0"/>
    <s v="12-Jun-1981"/>
    <x v="1111"/>
    <x v="2"/>
    <s v="tier - 1"/>
    <x v="15"/>
    <x v="1039"/>
  </r>
  <r>
    <x v="1112"/>
    <s v="  Thomas"/>
    <x v="111"/>
    <x v="447"/>
    <s v="No"/>
    <s v="No"/>
    <s v="No"/>
    <n v="0"/>
    <s v="No"/>
    <x v="0"/>
    <x v="0"/>
    <s v="30-Dec-1974"/>
    <x v="1112"/>
    <x v="2"/>
    <s v="tier - 1"/>
    <x v="4"/>
    <x v="1040"/>
  </r>
  <r>
    <x v="1113"/>
    <s v="  Gisele"/>
    <x v="805"/>
    <x v="109"/>
    <s v="Yes"/>
    <s v="No"/>
    <s v="Yes"/>
    <n v="1"/>
    <s v="No"/>
    <x v="0"/>
    <x v="1"/>
    <s v="05-Sep-1997"/>
    <x v="1113"/>
    <x v="2"/>
    <s v="tier - 2"/>
    <x v="1"/>
    <x v="1041"/>
  </r>
  <r>
    <x v="1114"/>
    <s v="  Myra L"/>
    <x v="806"/>
    <x v="56"/>
    <s v="No"/>
    <s v="No"/>
    <s v="No"/>
    <n v="2"/>
    <s v="No"/>
    <x v="0"/>
    <x v="1"/>
    <s v="16-Nov-1972"/>
    <x v="1114"/>
    <x v="2"/>
    <s v="tier - 3"/>
    <x v="3"/>
    <x v="1042"/>
  </r>
  <r>
    <x v="1115"/>
    <s v="  Melissa M"/>
    <x v="629"/>
    <x v="485"/>
    <s v="Yes"/>
    <s v="No"/>
    <s v="No"/>
    <n v="1"/>
    <s v="No"/>
    <x v="0"/>
    <x v="0"/>
    <s v="02-Jul-1975"/>
    <x v="1115"/>
    <x v="2"/>
    <s v="tier - 3"/>
    <x v="1"/>
    <x v="1043"/>
  </r>
  <r>
    <x v="1116"/>
    <s v="  Eleanor F"/>
    <x v="807"/>
    <x v="199"/>
    <s v="No"/>
    <s v="No"/>
    <s v="No"/>
    <n v="2"/>
    <s v="No"/>
    <x v="2"/>
    <x v="2"/>
    <s v="08-Aug-1972"/>
    <x v="1116"/>
    <x v="2"/>
    <s v="tier - 1"/>
    <x v="0"/>
    <x v="1044"/>
  </r>
  <r>
    <x v="1117"/>
    <s v="  Elizabeth"/>
    <x v="808"/>
    <x v="500"/>
    <s v="No"/>
    <s v="No"/>
    <s v="No"/>
    <n v="2"/>
    <s v="No"/>
    <x v="1"/>
    <x v="2"/>
    <s v="19-Oct-1972"/>
    <x v="1117"/>
    <x v="2"/>
    <s v="tier - 1"/>
    <x v="2"/>
    <x v="279"/>
  </r>
  <r>
    <x v="1118"/>
    <s v="  Kenneth"/>
    <x v="809"/>
    <x v="315"/>
    <s v="Yes"/>
    <s v="No"/>
    <s v="No"/>
    <n v="0"/>
    <s v="No"/>
    <x v="1"/>
    <x v="2"/>
    <s v="19-Dec-1976"/>
    <x v="1118"/>
    <x v="2"/>
    <s v="tier - 2"/>
    <x v="3"/>
    <x v="1045"/>
  </r>
  <r>
    <x v="1119"/>
    <s v="  Robert G"/>
    <x v="315"/>
    <x v="473"/>
    <s v="Yes"/>
    <s v="No"/>
    <s v="Yes"/>
    <n v="1"/>
    <s v="No"/>
    <x v="0"/>
    <x v="2"/>
    <s v="03-Jul-1969"/>
    <x v="1119"/>
    <x v="2"/>
    <s v="tier - 3"/>
    <x v="3"/>
    <x v="1046"/>
  </r>
  <r>
    <x v="1120"/>
    <s v="  Thomas C"/>
    <x v="88"/>
    <x v="300"/>
    <s v="Yes"/>
    <s v="No"/>
    <s v="Yes"/>
    <n v="1"/>
    <s v="No"/>
    <x v="0"/>
    <x v="1"/>
    <s v="27-Oct-1969"/>
    <x v="1120"/>
    <x v="2"/>
    <s v="tier - 1"/>
    <x v="6"/>
    <x v="1047"/>
  </r>
  <r>
    <x v="1121"/>
    <s v="  Matthew J"/>
    <x v="643"/>
    <x v="562"/>
    <s v="Yes"/>
    <s v="No"/>
    <s v="Yes"/>
    <n v="1"/>
    <s v="No"/>
    <x v="2"/>
    <x v="1"/>
    <s v="22-Aug-1969"/>
    <x v="1121"/>
    <x v="2"/>
    <s v="tier - 2"/>
    <x v="3"/>
    <x v="1048"/>
  </r>
  <r>
    <x v="1122"/>
    <s v="  Mallory D"/>
    <x v="67"/>
    <x v="172"/>
    <s v="No"/>
    <s v="No"/>
    <s v="No"/>
    <n v="0"/>
    <s v="No"/>
    <x v="0"/>
    <x v="0"/>
    <s v="30-Aug-1974"/>
    <x v="1122"/>
    <x v="2"/>
    <s v="tier - 2"/>
    <x v="2"/>
    <x v="958"/>
  </r>
  <r>
    <x v="1123"/>
    <s v="  Christopher D"/>
    <x v="175"/>
    <x v="561"/>
    <s v="No"/>
    <s v="No"/>
    <s v="Yes"/>
    <n v="1"/>
    <s v="No"/>
    <x v="1"/>
    <x v="1"/>
    <s v="28-Dec-1979"/>
    <x v="1123"/>
    <x v="2"/>
    <s v="tier - 1"/>
    <x v="14"/>
    <x v="1049"/>
  </r>
  <r>
    <x v="1124"/>
    <s v="  Jamie"/>
    <x v="810"/>
    <x v="563"/>
    <s v="Yes"/>
    <s v="No"/>
    <s v="No"/>
    <n v="1"/>
    <s v="No"/>
    <x v="0"/>
    <x v="1"/>
    <s v="03-Jul-1988"/>
    <x v="1124"/>
    <x v="2"/>
    <s v="tier - 3"/>
    <x v="12"/>
    <x v="1050"/>
  </r>
  <r>
    <x v="1125"/>
    <s v="  Ariell"/>
    <x v="628"/>
    <x v="564"/>
    <s v="Yes"/>
    <s v="No"/>
    <s v="No"/>
    <n v="2"/>
    <s v="No"/>
    <x v="3"/>
    <x v="0"/>
    <s v="11-Aug-1970"/>
    <x v="1125"/>
    <x v="1"/>
    <s v="tier - 3"/>
    <x v="1"/>
    <x v="1051"/>
  </r>
  <r>
    <x v="1126"/>
    <s v="  Christopher"/>
    <x v="67"/>
    <x v="399"/>
    <s v="No"/>
    <s v="No"/>
    <s v="No"/>
    <n v="0"/>
    <s v="No"/>
    <x v="0"/>
    <x v="0"/>
    <s v="06-Oct-1971"/>
    <x v="1126"/>
    <x v="1"/>
    <s v="tier - 2"/>
    <x v="9"/>
    <x v="1052"/>
  </r>
  <r>
    <x v="1127"/>
    <s v="  Ryan"/>
    <x v="292"/>
    <x v="410"/>
    <s v="No"/>
    <s v="No"/>
    <s v="No"/>
    <n v="0"/>
    <s v="No"/>
    <x v="1"/>
    <x v="0"/>
    <s v="26-Dec-1971"/>
    <x v="1127"/>
    <x v="1"/>
    <s v="tier - 3"/>
    <x v="11"/>
    <x v="937"/>
  </r>
  <r>
    <x v="1128"/>
    <s v="  Thomas B"/>
    <x v="811"/>
    <x v="138"/>
    <s v="Yes"/>
    <s v="No"/>
    <s v="No"/>
    <n v="1"/>
    <s v="No"/>
    <x v="2"/>
    <x v="2"/>
    <s v="11-Sep-1964"/>
    <x v="1128"/>
    <x v="2"/>
    <s v="tier - 3"/>
    <x v="0"/>
    <x v="874"/>
  </r>
  <r>
    <x v="1129"/>
    <s v="  Katie"/>
    <x v="607"/>
    <x v="180"/>
    <s v="Yes"/>
    <s v="No"/>
    <s v="Yes"/>
    <n v="1"/>
    <s v="No"/>
    <x v="0"/>
    <x v="2"/>
    <s v="03-Dec-1983"/>
    <x v="1129"/>
    <x v="1"/>
    <s v="tier - 2"/>
    <x v="1"/>
    <x v="1053"/>
  </r>
  <r>
    <x v="1130"/>
    <s v="  Rachelle L"/>
    <x v="812"/>
    <x v="332"/>
    <s v="Yes"/>
    <s v="No"/>
    <s v="No"/>
    <n v="0"/>
    <s v="No"/>
    <x v="0"/>
    <x v="2"/>
    <s v="19-Aug-1985"/>
    <x v="1130"/>
    <x v="1"/>
    <s v="tier - 3"/>
    <x v="15"/>
    <x v="732"/>
  </r>
  <r>
    <x v="1131"/>
    <s v="  Colleen"/>
    <x v="402"/>
    <x v="115"/>
    <s v="No"/>
    <s v="No"/>
    <s v="No"/>
    <n v="2"/>
    <s v="No"/>
    <x v="0"/>
    <x v="2"/>
    <s v="14-Sep-1972"/>
    <x v="1131"/>
    <x v="1"/>
    <s v="tier - 3"/>
    <x v="1"/>
    <x v="411"/>
  </r>
  <r>
    <x v="1132"/>
    <s v="  Gregory A"/>
    <x v="813"/>
    <x v="64"/>
    <s v="No"/>
    <s v="No"/>
    <s v="No"/>
    <n v="0"/>
    <s v="No"/>
    <x v="2"/>
    <x v="0"/>
    <s v="17-Aug-1962"/>
    <x v="1132"/>
    <x v="2"/>
    <s v="tier - 2"/>
    <x v="0"/>
    <x v="1054"/>
  </r>
  <r>
    <x v="1133"/>
    <s v="  Lara"/>
    <x v="814"/>
    <x v="80"/>
    <s v="Yes"/>
    <s v="No"/>
    <s v="No"/>
    <n v="0"/>
    <s v="No"/>
    <x v="0"/>
    <x v="2"/>
    <s v="08-Jul-1996"/>
    <x v="1133"/>
    <x v="1"/>
    <s v="tier - 3"/>
    <x v="1"/>
    <x v="1055"/>
  </r>
  <r>
    <x v="1134"/>
    <s v="  Megan"/>
    <x v="613"/>
    <x v="134"/>
    <s v="Yes"/>
    <s v="No"/>
    <s v="No"/>
    <n v="2"/>
    <s v="No"/>
    <x v="1"/>
    <x v="2"/>
    <s v="05-Nov-1966"/>
    <x v="1134"/>
    <x v="2"/>
    <s v="tier - 3"/>
    <x v="0"/>
    <x v="1056"/>
  </r>
  <r>
    <x v="1135"/>
    <s v="  Sara"/>
    <x v="815"/>
    <x v="485"/>
    <s v="No"/>
    <s v="No"/>
    <s v="No"/>
    <n v="0"/>
    <s v="No"/>
    <x v="0"/>
    <x v="0"/>
    <s v="08-Nov-1971"/>
    <x v="1135"/>
    <x v="1"/>
    <s v="tier - 3"/>
    <x v="3"/>
    <x v="1057"/>
  </r>
  <r>
    <x v="1136"/>
    <s v="  Lucie J"/>
    <x v="816"/>
    <x v="565"/>
    <s v="No"/>
    <s v="No"/>
    <s v="No"/>
    <n v="0"/>
    <s v="No"/>
    <x v="0"/>
    <x v="0"/>
    <s v="03-Oct-1971"/>
    <x v="1136"/>
    <x v="1"/>
    <s v="tier - 1"/>
    <x v="0"/>
    <x v="1058"/>
  </r>
  <r>
    <x v="1137"/>
    <s v="  Elizabeth S"/>
    <x v="817"/>
    <x v="220"/>
    <s v="No"/>
    <s v="No"/>
    <s v="No"/>
    <n v="0"/>
    <s v="No"/>
    <x v="0"/>
    <x v="0"/>
    <s v="03-Jul-1971"/>
    <x v="1137"/>
    <x v="1"/>
    <s v="tier - 3"/>
    <x v="2"/>
    <x v="1059"/>
  </r>
  <r>
    <x v="1138"/>
    <s v="  Carma S"/>
    <x v="54"/>
    <x v="566"/>
    <s v="No"/>
    <s v="No"/>
    <s v="No"/>
    <n v="0"/>
    <s v="No"/>
    <x v="0"/>
    <x v="0"/>
    <s v="22-Dec-1971"/>
    <x v="1138"/>
    <x v="1"/>
    <s v="tier - 2"/>
    <x v="3"/>
    <x v="1060"/>
  </r>
  <r>
    <x v="1139"/>
    <s v="  Ryan"/>
    <x v="547"/>
    <x v="85"/>
    <s v="No"/>
    <s v="No"/>
    <s v="No"/>
    <n v="1"/>
    <s v="No"/>
    <x v="0"/>
    <x v="1"/>
    <s v="06-Jul-1998"/>
    <x v="1139"/>
    <x v="1"/>
    <s v="tier - 2"/>
    <x v="8"/>
    <x v="1061"/>
  </r>
  <r>
    <x v="1140"/>
    <s v="  Daniel"/>
    <x v="467"/>
    <x v="320"/>
    <s v="Yes"/>
    <s v="No"/>
    <s v="Yes"/>
    <n v="1"/>
    <s v="No"/>
    <x v="1"/>
    <x v="2"/>
    <s v="13-Aug-1969"/>
    <x v="1140"/>
    <x v="2"/>
    <s v="tier - 3"/>
    <x v="1"/>
    <x v="1062"/>
  </r>
  <r>
    <x v="1141"/>
    <s v="  Sarah"/>
    <x v="629"/>
    <x v="453"/>
    <s v="No"/>
    <s v="No"/>
    <s v="No"/>
    <n v="0"/>
    <s v="No"/>
    <x v="0"/>
    <x v="0"/>
    <s v="09-Nov-1971"/>
    <x v="1141"/>
    <x v="1"/>
    <s v="tier - 3"/>
    <x v="2"/>
    <x v="955"/>
  </r>
  <r>
    <x v="1142"/>
    <s v="  Matthew J"/>
    <x v="362"/>
    <x v="259"/>
    <s v="Yes"/>
    <s v="No"/>
    <s v="Yes"/>
    <n v="1"/>
    <s v="No"/>
    <x v="2"/>
    <x v="1"/>
    <s v="20-Oct-1969"/>
    <x v="1142"/>
    <x v="2"/>
    <s v="tier - 3"/>
    <x v="1"/>
    <x v="650"/>
  </r>
  <r>
    <x v="1143"/>
    <s v="  Francesca"/>
    <x v="809"/>
    <x v="567"/>
    <s v="No"/>
    <s v="No"/>
    <s v="No"/>
    <n v="0"/>
    <s v="No"/>
    <x v="1"/>
    <x v="0"/>
    <s v="17-Jul-1971"/>
    <x v="1143"/>
    <x v="1"/>
    <s v="tier - 2"/>
    <x v="3"/>
    <x v="1063"/>
  </r>
  <r>
    <x v="1144"/>
    <s v="  Nicole"/>
    <x v="818"/>
    <x v="525"/>
    <s v="No"/>
    <s v="No"/>
    <s v="No"/>
    <n v="0"/>
    <s v="No"/>
    <x v="2"/>
    <x v="0"/>
    <s v="23-Oct-1971"/>
    <x v="1144"/>
    <x v="1"/>
    <s v="tier - 3"/>
    <x v="0"/>
    <x v="1064"/>
  </r>
  <r>
    <x v="1145"/>
    <s v="  Toshiyuki"/>
    <x v="806"/>
    <x v="423"/>
    <s v="No"/>
    <s v="No"/>
    <s v="No"/>
    <n v="0"/>
    <s v="No"/>
    <x v="0"/>
    <x v="0"/>
    <s v="04-Nov-1968"/>
    <x v="1145"/>
    <x v="2"/>
    <s v="tier - 3"/>
    <x v="3"/>
    <x v="1065"/>
  </r>
  <r>
    <x v="1146"/>
    <s v="  Tom L"/>
    <x v="819"/>
    <x v="375"/>
    <s v="No"/>
    <s v="No"/>
    <s v="No"/>
    <n v="1"/>
    <s v="No"/>
    <x v="0"/>
    <x v="2"/>
    <s v="13-Aug-1992"/>
    <x v="1146"/>
    <x v="1"/>
    <s v="tier - 1"/>
    <x v="1"/>
    <x v="1066"/>
  </r>
  <r>
    <x v="1147"/>
    <s v="  Brian"/>
    <x v="820"/>
    <x v="56"/>
    <s v="No"/>
    <s v="No"/>
    <s v="No"/>
    <n v="2"/>
    <s v="No"/>
    <x v="1"/>
    <x v="1"/>
    <s v="26-Sep-1972"/>
    <x v="1147"/>
    <x v="1"/>
    <s v="tier - 3"/>
    <x v="14"/>
    <x v="397"/>
  </r>
  <r>
    <x v="1148"/>
    <s v="  Matthew"/>
    <x v="821"/>
    <x v="336"/>
    <s v="No"/>
    <s v="No"/>
    <s v="No"/>
    <n v="2"/>
    <s v="No"/>
    <x v="1"/>
    <x v="1"/>
    <s v="28-Jun-1972"/>
    <x v="1148"/>
    <x v="1"/>
    <s v="tier - 2"/>
    <x v="14"/>
    <x v="1067"/>
  </r>
  <r>
    <x v="1149"/>
    <s v="  Julee"/>
    <x v="822"/>
    <x v="568"/>
    <s v="No"/>
    <s v="No"/>
    <s v="No"/>
    <n v="2"/>
    <s v="No"/>
    <x v="0"/>
    <x v="0"/>
    <s v="17-Sep-1973"/>
    <x v="1149"/>
    <x v="1"/>
    <s v="tier - 1"/>
    <x v="0"/>
    <x v="1068"/>
  </r>
  <r>
    <x v="1150"/>
    <s v="  Christopher M"/>
    <x v="823"/>
    <x v="240"/>
    <s v="No"/>
    <s v="No"/>
    <s v="No"/>
    <n v="0"/>
    <s v="No"/>
    <x v="2"/>
    <x v="1"/>
    <s v="07-Jun-1977"/>
    <x v="1150"/>
    <x v="2"/>
    <s v="tier - 2"/>
    <x v="0"/>
    <x v="1069"/>
  </r>
  <r>
    <x v="1151"/>
    <s v="  Ciaran"/>
    <x v="824"/>
    <x v="111"/>
    <s v="Yes"/>
    <s v="No"/>
    <s v="No"/>
    <n v="0"/>
    <s v="No"/>
    <x v="0"/>
    <x v="2"/>
    <s v="08-Aug-1996"/>
    <x v="1151"/>
    <x v="1"/>
    <s v="tier - 3"/>
    <x v="8"/>
    <x v="1070"/>
  </r>
  <r>
    <x v="1152"/>
    <s v="  Kara"/>
    <x v="111"/>
    <x v="569"/>
    <s v="No"/>
    <s v="No"/>
    <s v="No"/>
    <n v="2"/>
    <s v="No"/>
    <x v="0"/>
    <x v="0"/>
    <s v="07-Jul-1973"/>
    <x v="1152"/>
    <x v="1"/>
    <s v="tier - 2"/>
    <x v="2"/>
    <x v="386"/>
  </r>
  <r>
    <x v="1153"/>
    <s v="  Makie"/>
    <x v="825"/>
    <x v="400"/>
    <s v="No"/>
    <s v="No"/>
    <s v="No"/>
    <n v="0"/>
    <s v="No"/>
    <x v="2"/>
    <x v="0"/>
    <s v="05-Sep-1965"/>
    <x v="1153"/>
    <x v="2"/>
    <s v="tier - 1"/>
    <x v="1"/>
    <x v="1071"/>
  </r>
  <r>
    <x v="1154"/>
    <s v="  Emily E"/>
    <x v="469"/>
    <x v="562"/>
    <s v="Yes"/>
    <s v="No"/>
    <s v="No"/>
    <n v="0"/>
    <s v="No"/>
    <x v="0"/>
    <x v="1"/>
    <s v="14-Jul-2001"/>
    <x v="1154"/>
    <x v="1"/>
    <s v="tier - 2"/>
    <x v="1"/>
    <x v="621"/>
  </r>
  <r>
    <x v="1155"/>
    <s v="  Cary"/>
    <x v="826"/>
    <x v="424"/>
    <s v="Yes"/>
    <s v="No"/>
    <s v="No"/>
    <n v="2"/>
    <s v="No"/>
    <x v="0"/>
    <x v="0"/>
    <s v="04-Jul-1970"/>
    <x v="1155"/>
    <x v="1"/>
    <s v="tier - 1"/>
    <x v="0"/>
    <x v="1072"/>
  </r>
  <r>
    <x v="1156"/>
    <s v="  Steven"/>
    <x v="117"/>
    <x v="502"/>
    <s v="Yes"/>
    <s v="No"/>
    <s v="No"/>
    <n v="2"/>
    <s v="No"/>
    <x v="0"/>
    <x v="0"/>
    <s v="18-Aug-1970"/>
    <x v="1156"/>
    <x v="2"/>
    <s v="tier - 1"/>
    <x v="3"/>
    <x v="1073"/>
  </r>
  <r>
    <x v="1157"/>
    <s v="  Jose Antonio Sr"/>
    <x v="781"/>
    <x v="513"/>
    <s v="Yes"/>
    <s v="No"/>
    <s v="No"/>
    <n v="2"/>
    <s v="No"/>
    <x v="0"/>
    <x v="0"/>
    <s v="12-Sep-1970"/>
    <x v="1157"/>
    <x v="2"/>
    <s v="tier - 1"/>
    <x v="4"/>
    <x v="1074"/>
  </r>
  <r>
    <x v="1158"/>
    <s v="  Tatiana"/>
    <x v="401"/>
    <x v="113"/>
    <s v="Yes"/>
    <s v="No"/>
    <s v="No"/>
    <n v="1"/>
    <s v="No"/>
    <x v="1"/>
    <x v="0"/>
    <s v="27-Jun-1975"/>
    <x v="1158"/>
    <x v="1"/>
    <s v="tier - 1"/>
    <x v="2"/>
    <x v="532"/>
  </r>
  <r>
    <x v="1159"/>
    <s v="  Dan T"/>
    <x v="827"/>
    <x v="200"/>
    <s v="No"/>
    <s v="No"/>
    <s v="No"/>
    <n v="2"/>
    <s v="No"/>
    <x v="1"/>
    <x v="1"/>
    <s v="10-Jul-1972"/>
    <x v="1159"/>
    <x v="1"/>
    <s v="tier - 1"/>
    <x v="14"/>
    <x v="1037"/>
  </r>
  <r>
    <x v="1160"/>
    <s v="  Liisa A"/>
    <x v="828"/>
    <x v="347"/>
    <s v="No"/>
    <s v="No"/>
    <s v="No"/>
    <n v="0"/>
    <s v="No"/>
    <x v="0"/>
    <x v="2"/>
    <s v="19-Sep-1977"/>
    <x v="1160"/>
    <x v="1"/>
    <s v="tier - 3"/>
    <x v="2"/>
    <x v="1075"/>
  </r>
  <r>
    <x v="1161"/>
    <s v="  Kathryn E"/>
    <x v="829"/>
    <x v="231"/>
    <s v="Yes"/>
    <s v="No"/>
    <s v="No"/>
    <n v="1"/>
    <s v="No"/>
    <x v="2"/>
    <x v="1"/>
    <s v="07-Nov-1964"/>
    <x v="1161"/>
    <x v="2"/>
    <s v="tier - 3"/>
    <x v="0"/>
    <x v="18"/>
  </r>
  <r>
    <x v="1162"/>
    <s v="  Maxwell"/>
    <x v="830"/>
    <x v="180"/>
    <s v="Yes"/>
    <s v="No"/>
    <s v="No"/>
    <n v="2"/>
    <s v="No"/>
    <x v="2"/>
    <x v="2"/>
    <s v="16-Sep-1966"/>
    <x v="1162"/>
    <x v="2"/>
    <s v="tier - 2"/>
    <x v="0"/>
    <x v="1076"/>
  </r>
  <r>
    <x v="1163"/>
    <s v="  Pascale"/>
    <x v="831"/>
    <x v="570"/>
    <s v="Yes"/>
    <s v="No"/>
    <s v="No"/>
    <n v="0"/>
    <s v="No"/>
    <x v="0"/>
    <x v="0"/>
    <s v="08-Aug-1981"/>
    <x v="1163"/>
    <x v="1"/>
    <s v="tier - 3"/>
    <x v="3"/>
    <x v="1077"/>
  </r>
  <r>
    <x v="1164"/>
    <s v="  Becca"/>
    <x v="705"/>
    <x v="571"/>
    <s v="No"/>
    <s v="No"/>
    <s v="No"/>
    <n v="0"/>
    <s v="No"/>
    <x v="0"/>
    <x v="0"/>
    <s v="08-Jul-1974"/>
    <x v="1164"/>
    <x v="1"/>
    <s v="tier - 2"/>
    <x v="3"/>
    <x v="1078"/>
  </r>
  <r>
    <x v="1165"/>
    <s v="  Grace"/>
    <x v="832"/>
    <x v="457"/>
    <s v="No"/>
    <s v="No"/>
    <s v="No"/>
    <n v="0"/>
    <s v="No"/>
    <x v="3"/>
    <x v="0"/>
    <s v="19-Jul-1971"/>
    <x v="1165"/>
    <x v="1"/>
    <s v="tier - 1"/>
    <x v="1"/>
    <x v="1079"/>
  </r>
  <r>
    <x v="1166"/>
    <s v="  Samantha"/>
    <x v="396"/>
    <x v="521"/>
    <s v="Yes"/>
    <s v="No"/>
    <s v="No"/>
    <n v="2"/>
    <s v="No"/>
    <x v="0"/>
    <x v="0"/>
    <s v="30-Sep-1970"/>
    <x v="1166"/>
    <x v="1"/>
    <s v="tier - 2"/>
    <x v="3"/>
    <x v="1080"/>
  </r>
  <r>
    <x v="1167"/>
    <s v="  Nicole R"/>
    <x v="833"/>
    <x v="572"/>
    <s v="No"/>
    <s v="No"/>
    <s v="No"/>
    <n v="0"/>
    <s v="No"/>
    <x v="1"/>
    <x v="0"/>
    <s v="22-Jun-1968"/>
    <x v="1167"/>
    <x v="2"/>
    <s v="tier - 2"/>
    <x v="0"/>
    <x v="1081"/>
  </r>
  <r>
    <x v="1168"/>
    <s v="  David W"/>
    <x v="67"/>
    <x v="161"/>
    <s v="No"/>
    <s v="No"/>
    <s v="No"/>
    <n v="2"/>
    <s v="No"/>
    <x v="0"/>
    <x v="2"/>
    <s v="23-Oct-1972"/>
    <x v="1168"/>
    <x v="1"/>
    <s v="tier - 2"/>
    <x v="3"/>
    <x v="1082"/>
  </r>
  <r>
    <x v="1169"/>
    <s v="  Grant"/>
    <x v="834"/>
    <x v="136"/>
    <s v="No"/>
    <s v="No"/>
    <s v="Yes"/>
    <n v="1"/>
    <s v="No"/>
    <x v="1"/>
    <x v="1"/>
    <s v="19-Dec-1979"/>
    <x v="1169"/>
    <x v="1"/>
    <s v="tier - 2"/>
    <x v="14"/>
    <x v="1083"/>
  </r>
  <r>
    <x v="1170"/>
    <s v="  Sophia"/>
    <x v="78"/>
    <x v="98"/>
    <s v="No"/>
    <s v="No"/>
    <s v="No"/>
    <n v="1"/>
    <s v="No"/>
    <x v="0"/>
    <x v="2"/>
    <s v="23-Jun-1998"/>
    <x v="1170"/>
    <x v="1"/>
    <s v="tier - 2"/>
    <x v="12"/>
    <x v="1084"/>
  </r>
  <r>
    <x v="1171"/>
    <s v="  Christina"/>
    <x v="835"/>
    <x v="573"/>
    <s v="Yes"/>
    <s v="No"/>
    <s v="No"/>
    <n v="2"/>
    <s v="No"/>
    <x v="0"/>
    <x v="0"/>
    <s v="16-Dec-1970"/>
    <x v="1171"/>
    <x v="1"/>
    <s v="tier - 3"/>
    <x v="3"/>
    <x v="1085"/>
  </r>
  <r>
    <x v="1172"/>
    <s v="  Sam L"/>
    <x v="277"/>
    <x v="570"/>
    <s v="Yes"/>
    <s v="No"/>
    <s v="No"/>
    <n v="1"/>
    <s v="No"/>
    <x v="1"/>
    <x v="0"/>
    <s v="29-Oct-1975"/>
    <x v="1172"/>
    <x v="2"/>
    <s v="tier - 3"/>
    <x v="1"/>
    <x v="291"/>
  </r>
  <r>
    <x v="1173"/>
    <s v="  Haley R"/>
    <x v="183"/>
    <x v="188"/>
    <s v="No"/>
    <s v="No"/>
    <s v="No"/>
    <n v="0"/>
    <s v="No"/>
    <x v="1"/>
    <x v="2"/>
    <s v="29-Aug-1982"/>
    <x v="1173"/>
    <x v="1"/>
    <s v="tier - 1"/>
    <x v="15"/>
    <x v="1086"/>
  </r>
  <r>
    <x v="1174"/>
    <s v="  Ethan"/>
    <x v="836"/>
    <x v="297"/>
    <s v="No"/>
    <s v="No"/>
    <s v="No"/>
    <n v="2"/>
    <s v="No"/>
    <x v="1"/>
    <x v="1"/>
    <s v="27-Dec-1972"/>
    <x v="1174"/>
    <x v="2"/>
    <s v="tier - 3"/>
    <x v="4"/>
    <x v="1087"/>
  </r>
  <r>
    <x v="1175"/>
    <s v="  Andrew W"/>
    <x v="837"/>
    <x v="60"/>
    <s v="Yes"/>
    <s v="No"/>
    <s v="No"/>
    <n v="1"/>
    <s v="No"/>
    <x v="2"/>
    <x v="1"/>
    <s v="15-Dec-1964"/>
    <x v="1175"/>
    <x v="2"/>
    <s v="tier - 3"/>
    <x v="0"/>
    <x v="1088"/>
  </r>
  <r>
    <x v="1176"/>
    <s v="  Mark G"/>
    <x v="757"/>
    <x v="574"/>
    <s v="Yes"/>
    <s v="No"/>
    <s v="No"/>
    <n v="0"/>
    <s v="No"/>
    <x v="0"/>
    <x v="0"/>
    <s v="18-Oct-1981"/>
    <x v="1176"/>
    <x v="1"/>
    <s v="tier - 1"/>
    <x v="14"/>
    <x v="1089"/>
  </r>
  <r>
    <x v="1177"/>
    <s v="  Kasey E"/>
    <x v="838"/>
    <x v="116"/>
    <s v="No"/>
    <s v="No"/>
    <s v="No"/>
    <n v="2"/>
    <s v="No"/>
    <x v="0"/>
    <x v="0"/>
    <s v="28-Nov-1973"/>
    <x v="1177"/>
    <x v="1"/>
    <s v="tier - 3"/>
    <x v="1"/>
    <x v="1090"/>
  </r>
  <r>
    <x v="1178"/>
    <s v="  Jeff"/>
    <x v="839"/>
    <x v="161"/>
    <s v="Yes"/>
    <s v="No"/>
    <s v="No"/>
    <n v="2"/>
    <s v="No"/>
    <x v="2"/>
    <x v="2"/>
    <s v="04-Dec-1966"/>
    <x v="1178"/>
    <x v="2"/>
    <s v="tier - 2"/>
    <x v="0"/>
    <x v="1091"/>
  </r>
  <r>
    <x v="1179"/>
    <s v="  Amy"/>
    <x v="361"/>
    <x v="575"/>
    <s v="No"/>
    <s v="No"/>
    <s v="No"/>
    <n v="2"/>
    <s v="No"/>
    <x v="2"/>
    <x v="0"/>
    <s v="01-Dec-1973"/>
    <x v="1179"/>
    <x v="1"/>
    <s v="tier - 1"/>
    <x v="1"/>
    <x v="1092"/>
  </r>
  <r>
    <x v="1180"/>
    <s v="  Adam"/>
    <x v="606"/>
    <x v="410"/>
    <s v="No"/>
    <s v="No"/>
    <s v="No"/>
    <n v="0"/>
    <s v="No"/>
    <x v="0"/>
    <x v="0"/>
    <s v="14-Aug-1974"/>
    <x v="1180"/>
    <x v="2"/>
    <s v="tier - 1"/>
    <x v="3"/>
    <x v="1093"/>
  </r>
  <r>
    <x v="1181"/>
    <s v="  Kristin M"/>
    <x v="840"/>
    <x v="576"/>
    <s v="No"/>
    <s v="No"/>
    <s v="No"/>
    <n v="2"/>
    <s v="No"/>
    <x v="0"/>
    <x v="2"/>
    <s v="22-Sep-1972"/>
    <x v="1181"/>
    <x v="1"/>
    <s v="tier - 1"/>
    <x v="0"/>
    <x v="1094"/>
  </r>
  <r>
    <x v="1182"/>
    <s v="  Mary-Lynn B"/>
    <x v="841"/>
    <x v="27"/>
    <s v="No"/>
    <s v="No"/>
    <s v="No"/>
    <n v="2"/>
    <s v="No"/>
    <x v="0"/>
    <x v="2"/>
    <s v="22-Sep-1972"/>
    <x v="1182"/>
    <x v="1"/>
    <s v="tier - 1"/>
    <x v="2"/>
    <x v="1094"/>
  </r>
  <r>
    <x v="1183"/>
    <s v="  Jamie A"/>
    <x v="842"/>
    <x v="242"/>
    <s v="Yes"/>
    <s v="No"/>
    <s v="No"/>
    <n v="1"/>
    <s v="No"/>
    <x v="1"/>
    <x v="0"/>
    <s v="28-Jul-1975"/>
    <x v="1183"/>
    <x v="1"/>
    <s v="tier - 2"/>
    <x v="2"/>
    <x v="1095"/>
  </r>
  <r>
    <x v="1184"/>
    <s v="  Jeffrey A"/>
    <x v="401"/>
    <x v="354"/>
    <s v="No"/>
    <s v="No"/>
    <s v="No"/>
    <n v="2"/>
    <s v="No"/>
    <x v="1"/>
    <x v="0"/>
    <s v="21-Dec-1973"/>
    <x v="1184"/>
    <x v="1"/>
    <s v="tier - 3"/>
    <x v="14"/>
    <x v="1096"/>
  </r>
  <r>
    <x v="1185"/>
    <s v="  Nicole"/>
    <x v="419"/>
    <x v="483"/>
    <s v="No"/>
    <s v="No"/>
    <s v="No"/>
    <n v="0"/>
    <s v="No"/>
    <x v="1"/>
    <x v="0"/>
    <s v="29-Nov-1971"/>
    <x v="1185"/>
    <x v="1"/>
    <s v="tier - 2"/>
    <x v="3"/>
    <x v="1097"/>
  </r>
  <r>
    <x v="1186"/>
    <s v="  Audrey"/>
    <x v="843"/>
    <x v="152"/>
    <s v="No"/>
    <s v="No"/>
    <s v="No"/>
    <n v="1"/>
    <s v="No"/>
    <x v="0"/>
    <x v="2"/>
    <s v="22-Aug-1992"/>
    <x v="1186"/>
    <x v="1"/>
    <s v="tier - 1"/>
    <x v="1"/>
    <x v="1098"/>
  </r>
  <r>
    <x v="1187"/>
    <s v="  Jacob"/>
    <x v="617"/>
    <x v="577"/>
    <s v="Yes"/>
    <s v="No"/>
    <s v="Yes"/>
    <n v="1"/>
    <s v="No"/>
    <x v="0"/>
    <x v="2"/>
    <s v="24-Aug-1969"/>
    <x v="1187"/>
    <x v="2"/>
    <s v="tier - 2"/>
    <x v="0"/>
    <x v="1099"/>
  </r>
  <r>
    <x v="1188"/>
    <s v="  Daniel S"/>
    <x v="376"/>
    <x v="3"/>
    <s v="Yes"/>
    <s v="No"/>
    <s v="No"/>
    <n v="0"/>
    <s v="No"/>
    <x v="2"/>
    <x v="1"/>
    <s v="28-Nov-1976"/>
    <x v="1188"/>
    <x v="1"/>
    <s v="tier - 3"/>
    <x v="6"/>
    <x v="68"/>
  </r>
  <r>
    <x v="1189"/>
    <s v="  Marc C"/>
    <x v="844"/>
    <x v="507"/>
    <s v="Yes"/>
    <s v="No"/>
    <s v="Yes"/>
    <n v="1"/>
    <s v="No"/>
    <x v="1"/>
    <x v="2"/>
    <s v="04-Jun-1969"/>
    <x v="1189"/>
    <x v="1"/>
    <s v="tier - 2"/>
    <x v="0"/>
    <x v="1100"/>
  </r>
  <r>
    <x v="1190"/>
    <s v="  Mark S"/>
    <x v="845"/>
    <x v="87"/>
    <s v="No"/>
    <s v="No"/>
    <s v="Yes"/>
    <n v="1"/>
    <s v="No"/>
    <x v="1"/>
    <x v="1"/>
    <s v="17-Jul-1979"/>
    <x v="1190"/>
    <x v="1"/>
    <s v="tier - 2"/>
    <x v="14"/>
    <x v="1101"/>
  </r>
  <r>
    <x v="1191"/>
    <s v="  Dan"/>
    <x v="558"/>
    <x v="27"/>
    <s v="No"/>
    <s v="No"/>
    <s v="No"/>
    <n v="1"/>
    <s v="No"/>
    <x v="0"/>
    <x v="2"/>
    <s v="14-Nov-1987"/>
    <x v="1191"/>
    <x v="1"/>
    <s v="tier - 3"/>
    <x v="14"/>
    <x v="1102"/>
  </r>
  <r>
    <x v="1192"/>
    <s v="  Gabriela"/>
    <x v="352"/>
    <x v="254"/>
    <s v="No"/>
    <s v="No"/>
    <s v="No"/>
    <n v="0"/>
    <s v="No"/>
    <x v="1"/>
    <x v="0"/>
    <s v="08-Jun-1974"/>
    <x v="1192"/>
    <x v="1"/>
    <s v="tier - 3"/>
    <x v="2"/>
    <x v="1103"/>
  </r>
  <r>
    <x v="1193"/>
    <s v="  Amanda"/>
    <x v="384"/>
    <x v="271"/>
    <s v="No"/>
    <s v="No"/>
    <s v="No"/>
    <n v="0"/>
    <s v="No"/>
    <x v="1"/>
    <x v="0"/>
    <s v="27-Nov-1974"/>
    <x v="1193"/>
    <x v="1"/>
    <s v="tier - 1"/>
    <x v="2"/>
    <x v="1104"/>
  </r>
  <r>
    <x v="1194"/>
    <s v="  Dara"/>
    <x v="846"/>
    <x v="81"/>
    <s v="Yes"/>
    <s v="No"/>
    <s v="No"/>
    <n v="0"/>
    <s v="No"/>
    <x v="0"/>
    <x v="2"/>
    <s v="03-Nov-1976"/>
    <x v="1194"/>
    <x v="1"/>
    <s v="tier - 1"/>
    <x v="2"/>
    <x v="1105"/>
  </r>
  <r>
    <x v="1195"/>
    <s v="  Rachelle R"/>
    <x v="65"/>
    <x v="182"/>
    <s v="Yes"/>
    <s v="No"/>
    <s v="No"/>
    <n v="0"/>
    <s v="No"/>
    <x v="0"/>
    <x v="2"/>
    <s v="30-Oct-1976"/>
    <x v="1195"/>
    <x v="1"/>
    <s v="tier - 2"/>
    <x v="3"/>
    <x v="1106"/>
  </r>
  <r>
    <x v="1196"/>
    <s v="  Brenda J"/>
    <x v="67"/>
    <x v="203"/>
    <s v="Yes"/>
    <s v="No"/>
    <s v="No"/>
    <n v="0"/>
    <s v="No"/>
    <x v="0"/>
    <x v="2"/>
    <s v="17-Oct-1976"/>
    <x v="1196"/>
    <x v="1"/>
    <s v="tier - 3"/>
    <x v="2"/>
    <x v="1107"/>
  </r>
  <r>
    <x v="1197"/>
    <s v="  Tim"/>
    <x v="573"/>
    <x v="578"/>
    <s v="No"/>
    <s v="No"/>
    <s v="No"/>
    <n v="0"/>
    <s v="No"/>
    <x v="0"/>
    <x v="0"/>
    <s v="20-Oct-1971"/>
    <x v="1197"/>
    <x v="2"/>
    <s v="tier - 3"/>
    <x v="3"/>
    <x v="1108"/>
  </r>
  <r>
    <x v="1198"/>
    <s v="  Sylvain"/>
    <x v="63"/>
    <x v="480"/>
    <s v="No"/>
    <s v="No"/>
    <s v="No"/>
    <n v="0"/>
    <s v="No"/>
    <x v="0"/>
    <x v="0"/>
    <s v="29-Dec-1971"/>
    <x v="1198"/>
    <x v="2"/>
    <s v="tier - 2"/>
    <x v="0"/>
    <x v="1109"/>
  </r>
  <r>
    <x v="1199"/>
    <s v="  Lisa M"/>
    <x v="847"/>
    <x v="407"/>
    <s v="Yes"/>
    <s v="No"/>
    <s v="No"/>
    <n v="1"/>
    <s v="No"/>
    <x v="1"/>
    <x v="0"/>
    <s v="02-Dec-1975"/>
    <x v="1199"/>
    <x v="1"/>
    <s v="tier - 2"/>
    <x v="2"/>
    <x v="108"/>
  </r>
  <r>
    <x v="1200"/>
    <s v="  Ryan"/>
    <x v="848"/>
    <x v="73"/>
    <s v="No"/>
    <s v="No"/>
    <s v="No"/>
    <n v="0"/>
    <s v="No"/>
    <x v="0"/>
    <x v="0"/>
    <s v="26-Nov-1971"/>
    <x v="1200"/>
    <x v="1"/>
    <s v="tier - 1"/>
    <x v="0"/>
    <x v="1110"/>
  </r>
  <r>
    <x v="1201"/>
    <s v="  Kaitlin M"/>
    <x v="849"/>
    <x v="216"/>
    <s v="Yes"/>
    <s v="No"/>
    <s v="Yes"/>
    <n v="1"/>
    <s v="No"/>
    <x v="1"/>
    <x v="1"/>
    <s v="24-Nov-1969"/>
    <x v="1201"/>
    <x v="1"/>
    <s v="tier - 3"/>
    <x v="0"/>
    <x v="1111"/>
  </r>
  <r>
    <x v="1202"/>
    <s v="  William R"/>
    <x v="329"/>
    <x v="71"/>
    <s v="No"/>
    <s v="No"/>
    <s v="No"/>
    <n v="0"/>
    <s v="No"/>
    <x v="2"/>
    <x v="0"/>
    <s v="08-Oct-1971"/>
    <x v="1202"/>
    <x v="2"/>
    <s v="tier - 1"/>
    <x v="4"/>
    <x v="1112"/>
  </r>
  <r>
    <x v="1203"/>
    <s v="  Bruce"/>
    <x v="314"/>
    <x v="214"/>
    <s v="Yes"/>
    <s v="No"/>
    <s v="No"/>
    <n v="1"/>
    <s v="No"/>
    <x v="0"/>
    <x v="1"/>
    <s v="01-Jul-1988"/>
    <x v="1203"/>
    <x v="1"/>
    <s v="tier - 1"/>
    <x v="14"/>
    <x v="1113"/>
  </r>
  <r>
    <x v="1204"/>
    <s v="  Veronica"/>
    <x v="850"/>
    <x v="229"/>
    <s v="Yes"/>
    <s v="No"/>
    <s v="No"/>
    <n v="0"/>
    <s v="No"/>
    <x v="0"/>
    <x v="1"/>
    <s v="12-Oct-1996"/>
    <x v="1204"/>
    <x v="1"/>
    <s v="tier - 1"/>
    <x v="12"/>
    <x v="1114"/>
  </r>
  <r>
    <x v="1205"/>
    <s v="  Warren"/>
    <x v="851"/>
    <x v="326"/>
    <s v="Yes"/>
    <s v="No"/>
    <s v="No"/>
    <n v="1"/>
    <s v="No"/>
    <x v="0"/>
    <x v="2"/>
    <s v="09-Jul-1988"/>
    <x v="1205"/>
    <x v="1"/>
    <s v="tier - 1"/>
    <x v="1"/>
    <x v="1115"/>
  </r>
  <r>
    <x v="1206"/>
    <s v="  Daniela"/>
    <x v="852"/>
    <x v="178"/>
    <s v="No"/>
    <s v="No"/>
    <s v="No"/>
    <n v="0"/>
    <s v="No"/>
    <x v="1"/>
    <x v="1"/>
    <s v="12-Oct-1977"/>
    <x v="1206"/>
    <x v="1"/>
    <s v="tier - 1"/>
    <x v="2"/>
    <x v="1116"/>
  </r>
  <r>
    <x v="1207"/>
    <s v="  Deirdre A"/>
    <x v="853"/>
    <x v="385"/>
    <s v="Yes"/>
    <s v="No"/>
    <s v="Yes"/>
    <n v="1"/>
    <s v="No"/>
    <x v="2"/>
    <x v="0"/>
    <s v="08-Jun-1963"/>
    <x v="1207"/>
    <x v="2"/>
    <s v="tier - 1"/>
    <x v="0"/>
    <x v="1117"/>
  </r>
  <r>
    <x v="1208"/>
    <s v="  Mathias"/>
    <x v="684"/>
    <x v="579"/>
    <s v="No"/>
    <s v="No"/>
    <s v="No"/>
    <n v="2"/>
    <s v="No"/>
    <x v="0"/>
    <x v="0"/>
    <s v="16-Oct-1973"/>
    <x v="1208"/>
    <x v="2"/>
    <s v="tier - 3"/>
    <x v="0"/>
    <x v="1118"/>
  </r>
  <r>
    <x v="1209"/>
    <s v="  Matthew"/>
    <x v="854"/>
    <x v="184"/>
    <s v="Yes"/>
    <s v="No"/>
    <s v="No"/>
    <n v="0"/>
    <s v="No"/>
    <x v="1"/>
    <x v="1"/>
    <s v="03-Nov-1976"/>
    <x v="1209"/>
    <x v="1"/>
    <s v="tier - 1"/>
    <x v="1"/>
    <x v="1105"/>
  </r>
  <r>
    <x v="1210"/>
    <s v="  Kurt"/>
    <x v="32"/>
    <x v="517"/>
    <s v="No"/>
    <s v="No"/>
    <s v="No"/>
    <n v="2"/>
    <s v="No"/>
    <x v="0"/>
    <x v="0"/>
    <s v="18-Sep-1973"/>
    <x v="1210"/>
    <x v="2"/>
    <s v="tier - 3"/>
    <x v="4"/>
    <x v="65"/>
  </r>
  <r>
    <x v="1211"/>
    <s v="  Samuel"/>
    <x v="277"/>
    <x v="64"/>
    <s v="No"/>
    <s v="No"/>
    <s v="No"/>
    <n v="2"/>
    <s v="No"/>
    <x v="1"/>
    <x v="0"/>
    <s v="16-Oct-1973"/>
    <x v="1211"/>
    <x v="1"/>
    <s v="tier - 3"/>
    <x v="11"/>
    <x v="1118"/>
  </r>
  <r>
    <x v="1212"/>
    <s v="  Emily"/>
    <x v="855"/>
    <x v="251"/>
    <s v="Yes"/>
    <s v="No"/>
    <s v="Yes"/>
    <n v="1"/>
    <s v="No"/>
    <x v="1"/>
    <x v="2"/>
    <s v="26-Nov-1969"/>
    <x v="1212"/>
    <x v="1"/>
    <s v="tier - 3"/>
    <x v="0"/>
    <x v="811"/>
  </r>
  <r>
    <x v="1213"/>
    <s v="  Tiffany"/>
    <x v="97"/>
    <x v="113"/>
    <s v="No"/>
    <s v="No"/>
    <s v="No"/>
    <n v="0"/>
    <s v="No"/>
    <x v="0"/>
    <x v="0"/>
    <s v="02-Jul-1971"/>
    <x v="1213"/>
    <x v="1"/>
    <s v="tier - 3"/>
    <x v="0"/>
    <x v="1119"/>
  </r>
  <r>
    <x v="1214"/>
    <s v="  Alex F"/>
    <x v="304"/>
    <x v="349"/>
    <s v="No"/>
    <s v="No"/>
    <s v="No"/>
    <n v="2"/>
    <s v="No"/>
    <x v="1"/>
    <x v="0"/>
    <s v="27-Oct-1973"/>
    <x v="1214"/>
    <x v="2"/>
    <s v="tier - 2"/>
    <x v="4"/>
    <x v="211"/>
  </r>
  <r>
    <x v="1215"/>
    <s v="  Alice"/>
    <x v="856"/>
    <x v="580"/>
    <s v="No"/>
    <s v="No"/>
    <s v="No"/>
    <n v="0"/>
    <s v="No"/>
    <x v="2"/>
    <x v="0"/>
    <s v="06-Aug-1971"/>
    <x v="1215"/>
    <x v="1"/>
    <s v="tier - 1"/>
    <x v="3"/>
    <x v="1120"/>
  </r>
  <r>
    <x v="1216"/>
    <s v="  Allison M"/>
    <x v="467"/>
    <x v="581"/>
    <s v="No"/>
    <s v="No"/>
    <s v="No"/>
    <n v="0"/>
    <s v="No"/>
    <x v="1"/>
    <x v="0"/>
    <s v="21-Aug-1974"/>
    <x v="1216"/>
    <x v="1"/>
    <s v="tier - 1"/>
    <x v="1"/>
    <x v="1121"/>
  </r>
  <r>
    <x v="1217"/>
    <s v="  Johannes Fiskerstand"/>
    <x v="857"/>
    <x v="332"/>
    <s v="No"/>
    <s v="No"/>
    <s v="No"/>
    <n v="0"/>
    <s v="No"/>
    <x v="1"/>
    <x v="2"/>
    <s v="05-Oct-1980"/>
    <x v="1217"/>
    <x v="1"/>
    <s v="tier - 1"/>
    <x v="14"/>
    <x v="1122"/>
  </r>
  <r>
    <x v="1218"/>
    <s v="  Stephen"/>
    <x v="247"/>
    <x v="384"/>
    <s v="Yes"/>
    <s v="No"/>
    <s v="No"/>
    <n v="1"/>
    <s v="No"/>
    <x v="1"/>
    <x v="0"/>
    <s v="06-Dec-1975"/>
    <x v="1218"/>
    <x v="2"/>
    <s v="tier - 3"/>
    <x v="5"/>
    <x v="1123"/>
  </r>
  <r>
    <x v="1219"/>
    <s v="  Jon M"/>
    <x v="366"/>
    <x v="137"/>
    <s v="Yes"/>
    <s v="No"/>
    <s v="No"/>
    <n v="0"/>
    <s v="No"/>
    <x v="1"/>
    <x v="0"/>
    <s v="05-Dec-1981"/>
    <x v="1219"/>
    <x v="1"/>
    <s v="tier - 3"/>
    <x v="9"/>
    <x v="1124"/>
  </r>
  <r>
    <x v="1220"/>
    <s v="  Fasil"/>
    <x v="858"/>
    <x v="582"/>
    <s v="Yes"/>
    <s v="No"/>
    <s v="No"/>
    <n v="1"/>
    <s v="No"/>
    <x v="0"/>
    <x v="0"/>
    <s v="25-Dec-1986"/>
    <x v="1220"/>
    <x v="1"/>
    <s v="tier - 3"/>
    <x v="14"/>
    <x v="1125"/>
  </r>
  <r>
    <x v="1221"/>
    <s v="  Megan C"/>
    <x v="387"/>
    <x v="149"/>
    <s v="Yes"/>
    <s v="No"/>
    <s v="No"/>
    <n v="0"/>
    <s v="No"/>
    <x v="2"/>
    <x v="1"/>
    <s v="10-Sep-1976"/>
    <x v="1221"/>
    <x v="1"/>
    <s v="tier - 1"/>
    <x v="1"/>
    <x v="1126"/>
  </r>
  <r>
    <x v="1222"/>
    <s v="  Lisa J"/>
    <x v="859"/>
    <x v="583"/>
    <s v="No"/>
    <s v="No"/>
    <s v="No"/>
    <n v="2"/>
    <s v="No"/>
    <x v="2"/>
    <x v="0"/>
    <s v="25-Dec-1973"/>
    <x v="1222"/>
    <x v="1"/>
    <s v="tier - 3"/>
    <x v="3"/>
    <x v="1127"/>
  </r>
  <r>
    <x v="1223"/>
    <s v="  Doron P"/>
    <x v="860"/>
    <x v="498"/>
    <s v="No"/>
    <s v="No"/>
    <s v="No"/>
    <n v="0"/>
    <s v="No"/>
    <x v="0"/>
    <x v="0"/>
    <s v="29-Dec-1971"/>
    <x v="1223"/>
    <x v="2"/>
    <s v="tier - 1"/>
    <x v="1"/>
    <x v="1109"/>
  </r>
  <r>
    <x v="1224"/>
    <s v="  Katharina"/>
    <x v="861"/>
    <x v="16"/>
    <s v="Yes"/>
    <s v="No"/>
    <s v="No"/>
    <n v="2"/>
    <s v="No"/>
    <x v="2"/>
    <x v="0"/>
    <s v="24-Oct-1970"/>
    <x v="1224"/>
    <x v="1"/>
    <s v="tier - 2"/>
    <x v="1"/>
    <x v="1128"/>
  </r>
  <r>
    <x v="1225"/>
    <s v="  Carl"/>
    <x v="851"/>
    <x v="259"/>
    <s v="No"/>
    <s v="No"/>
    <s v="No"/>
    <n v="0"/>
    <s v="No"/>
    <x v="0"/>
    <x v="1"/>
    <s v="23-Aug-1990"/>
    <x v="1225"/>
    <x v="1"/>
    <s v="tier - 2"/>
    <x v="14"/>
    <x v="1129"/>
  </r>
  <r>
    <x v="1226"/>
    <s v="  Kelsey J"/>
    <x v="256"/>
    <x v="268"/>
    <s v="No"/>
    <s v="No"/>
    <s v="No"/>
    <n v="0"/>
    <s v="No"/>
    <x v="1"/>
    <x v="1"/>
    <s v="08-Dec-1982"/>
    <x v="1226"/>
    <x v="1"/>
    <s v="tier - 1"/>
    <x v="1"/>
    <x v="1130"/>
  </r>
  <r>
    <x v="1227"/>
    <s v="  Stephen A"/>
    <x v="862"/>
    <x v="234"/>
    <s v="Yes"/>
    <s v="No"/>
    <s v="No"/>
    <n v="2"/>
    <s v="No"/>
    <x v="0"/>
    <x v="0"/>
    <s v="18-Oct-1970"/>
    <x v="1227"/>
    <x v="2"/>
    <s v="tier - 2"/>
    <x v="3"/>
    <x v="1131"/>
  </r>
  <r>
    <x v="1228"/>
    <s v="  Dan"/>
    <x v="97"/>
    <x v="275"/>
    <s v="Yes"/>
    <s v="No"/>
    <s v="No"/>
    <n v="2"/>
    <s v="No"/>
    <x v="0"/>
    <x v="0"/>
    <s v="12-Aug-1970"/>
    <x v="1228"/>
    <x v="2"/>
    <s v="tier - 3"/>
    <x v="0"/>
    <x v="1132"/>
  </r>
  <r>
    <x v="1229"/>
    <s v="  Katie C"/>
    <x v="460"/>
    <x v="515"/>
    <s v="No"/>
    <s v="No"/>
    <s v="No"/>
    <n v="0"/>
    <s v="No"/>
    <x v="1"/>
    <x v="2"/>
    <s v="02-Dec-1977"/>
    <x v="1229"/>
    <x v="1"/>
    <s v="tier - 1"/>
    <x v="3"/>
    <x v="346"/>
  </r>
  <r>
    <x v="1230"/>
    <s v="  Melissa K"/>
    <x v="863"/>
    <x v="584"/>
    <s v="No"/>
    <s v="No"/>
    <s v="No"/>
    <n v="0"/>
    <s v="No"/>
    <x v="2"/>
    <x v="0"/>
    <s v="09-Nov-1965"/>
    <x v="1230"/>
    <x v="2"/>
    <s v="tier - 1"/>
    <x v="3"/>
    <x v="1133"/>
  </r>
  <r>
    <x v="1231"/>
    <s v="  Kara H"/>
    <x v="524"/>
    <x v="435"/>
    <s v="No"/>
    <s v="No"/>
    <s v="No"/>
    <n v="0"/>
    <s v="No"/>
    <x v="1"/>
    <x v="2"/>
    <s v="04-Nov-1977"/>
    <x v="1231"/>
    <x v="1"/>
    <s v="tier - 2"/>
    <x v="2"/>
    <x v="1134"/>
  </r>
  <r>
    <x v="1232"/>
    <s v="  Juan Carlos"/>
    <x v="864"/>
    <x v="81"/>
    <s v="No"/>
    <s v="No"/>
    <s v="No"/>
    <n v="2"/>
    <s v="No"/>
    <x v="0"/>
    <x v="2"/>
    <s v="02-Dec-1972"/>
    <x v="1232"/>
    <x v="2"/>
    <s v="tier - 2"/>
    <x v="0"/>
    <x v="1135"/>
  </r>
  <r>
    <x v="1233"/>
    <s v="  John III"/>
    <x v="103"/>
    <x v="363"/>
    <s v="No"/>
    <s v="No"/>
    <s v="No"/>
    <n v="2"/>
    <s v="No"/>
    <x v="0"/>
    <x v="2"/>
    <s v="07-Dec-1972"/>
    <x v="1233"/>
    <x v="1"/>
    <s v="tier - 2"/>
    <x v="0"/>
    <x v="1136"/>
  </r>
  <r>
    <x v="1234"/>
    <s v="  Sarah M"/>
    <x v="142"/>
    <x v="585"/>
    <s v="No"/>
    <s v="No"/>
    <s v="Yes"/>
    <n v="1"/>
    <s v="No"/>
    <x v="0"/>
    <x v="2"/>
    <s v="01-Dec-1993"/>
    <x v="1234"/>
    <x v="1"/>
    <s v="tier - 3"/>
    <x v="12"/>
    <x v="1137"/>
  </r>
  <r>
    <x v="1235"/>
    <s v="  Kristin C"/>
    <x v="865"/>
    <x v="538"/>
    <s v="No"/>
    <s v="No"/>
    <s v="Yes"/>
    <n v="1"/>
    <s v="No"/>
    <x v="1"/>
    <x v="2"/>
    <s v="16-Dec-1979"/>
    <x v="1235"/>
    <x v="1"/>
    <s v="tier - 1"/>
    <x v="15"/>
    <x v="1138"/>
  </r>
  <r>
    <x v="1236"/>
    <s v="  Casey M"/>
    <x v="386"/>
    <x v="586"/>
    <s v="No"/>
    <s v="No"/>
    <s v="No"/>
    <n v="2"/>
    <s v="No"/>
    <x v="1"/>
    <x v="0"/>
    <s v="11-Oct-1973"/>
    <x v="1236"/>
    <x v="1"/>
    <s v="tier - 1"/>
    <x v="1"/>
    <x v="1015"/>
  </r>
  <r>
    <x v="1237"/>
    <s v="  Samuel"/>
    <x v="866"/>
    <x v="284"/>
    <s v="No"/>
    <s v="No"/>
    <s v="No"/>
    <n v="0"/>
    <s v="No"/>
    <x v="0"/>
    <x v="0"/>
    <s v="21-Jul-1974"/>
    <x v="1237"/>
    <x v="1"/>
    <s v="tier - 2"/>
    <x v="0"/>
    <x v="1139"/>
  </r>
  <r>
    <x v="1238"/>
    <s v="  Braulio"/>
    <x v="117"/>
    <x v="499"/>
    <s v="No"/>
    <s v="No"/>
    <s v="No"/>
    <n v="0"/>
    <s v="No"/>
    <x v="0"/>
    <x v="0"/>
    <s v="08-Sep-1974"/>
    <x v="1238"/>
    <x v="2"/>
    <s v="tier - 2"/>
    <x v="3"/>
    <x v="1140"/>
  </r>
  <r>
    <x v="1239"/>
    <s v="  Anne-Marie"/>
    <x v="388"/>
    <x v="69"/>
    <s v="Yes"/>
    <s v="No"/>
    <s v="Yes"/>
    <n v="1"/>
    <s v="No"/>
    <x v="2"/>
    <x v="2"/>
    <s v="15-Jul-1983"/>
    <x v="1239"/>
    <x v="1"/>
    <s v="tier - 3"/>
    <x v="1"/>
    <x v="1141"/>
  </r>
  <r>
    <x v="1240"/>
    <s v="  Samuel K"/>
    <x v="588"/>
    <x v="509"/>
    <s v="No"/>
    <s v="No"/>
    <s v="No"/>
    <n v="0"/>
    <s v="No"/>
    <x v="0"/>
    <x v="0"/>
    <s v="17-Aug-1974"/>
    <x v="1240"/>
    <x v="2"/>
    <s v="tier - 2"/>
    <x v="4"/>
    <x v="1142"/>
  </r>
  <r>
    <x v="1241"/>
    <s v="  Yuki"/>
    <x v="867"/>
    <x v="144"/>
    <s v="No"/>
    <s v="No"/>
    <s v="No"/>
    <n v="1"/>
    <s v="No"/>
    <x v="0"/>
    <x v="2"/>
    <s v="27-Sep-1992"/>
    <x v="1241"/>
    <x v="1"/>
    <s v="tier - 3"/>
    <x v="12"/>
    <x v="1143"/>
  </r>
  <r>
    <x v="1242"/>
    <s v="  Rafer"/>
    <x v="30"/>
    <x v="147"/>
    <s v="Yes"/>
    <s v="No"/>
    <s v="No"/>
    <n v="0"/>
    <s v="No"/>
    <x v="0"/>
    <x v="1"/>
    <s v="25-Dec-1976"/>
    <x v="1242"/>
    <x v="2"/>
    <s v="tier - 2"/>
    <x v="0"/>
    <x v="1144"/>
  </r>
  <r>
    <x v="1243"/>
    <s v="  Claire"/>
    <x v="380"/>
    <x v="120"/>
    <s v="No"/>
    <s v="No"/>
    <s v="No"/>
    <n v="2"/>
    <s v="No"/>
    <x v="1"/>
    <x v="2"/>
    <s v="06-Jun-1972"/>
    <x v="1243"/>
    <x v="1"/>
    <s v="tier - 1"/>
    <x v="3"/>
    <x v="1145"/>
  </r>
  <r>
    <x v="1244"/>
    <s v="  Erynn J"/>
    <x v="868"/>
    <x v="12"/>
    <s v="Yes"/>
    <s v="No"/>
    <s v="No"/>
    <n v="1"/>
    <s v="No"/>
    <x v="1"/>
    <x v="0"/>
    <s v="07-Jul-1975"/>
    <x v="1244"/>
    <x v="1"/>
    <s v="tier - 2"/>
    <x v="1"/>
    <x v="1146"/>
  </r>
  <r>
    <x v="1245"/>
    <s v="  Mahesh"/>
    <x v="869"/>
    <x v="499"/>
    <s v="Yes"/>
    <s v="No"/>
    <s v="No"/>
    <n v="0"/>
    <s v="No"/>
    <x v="2"/>
    <x v="0"/>
    <s v="06-Sep-1967"/>
    <x v="1245"/>
    <x v="2"/>
    <s v="tier - 2"/>
    <x v="0"/>
    <x v="1147"/>
  </r>
  <r>
    <x v="1246"/>
    <s v="  Stanley"/>
    <x v="870"/>
    <x v="587"/>
    <s v="Yes"/>
    <s v="No"/>
    <s v="Yes"/>
    <n v="1"/>
    <s v="No"/>
    <x v="0"/>
    <x v="2"/>
    <s v="28-Nov-1997"/>
    <x v="1246"/>
    <x v="1"/>
    <s v="tier - 2"/>
    <x v="1"/>
    <x v="1148"/>
  </r>
  <r>
    <x v="1247"/>
    <s v="  Gregory"/>
    <x v="507"/>
    <x v="548"/>
    <s v="No"/>
    <s v="No"/>
    <s v="No"/>
    <n v="0"/>
    <s v="No"/>
    <x v="2"/>
    <x v="0"/>
    <s v="16-Dec-1978"/>
    <x v="1247"/>
    <x v="1"/>
    <s v="tier - 3"/>
    <x v="6"/>
    <x v="1149"/>
  </r>
  <r>
    <x v="1248"/>
    <s v="  Eric"/>
    <x v="871"/>
    <x v="588"/>
    <s v="No"/>
    <s v="No"/>
    <s v="No"/>
    <n v="2"/>
    <s v="No"/>
    <x v="1"/>
    <x v="0"/>
    <s v="09-Sep-1973"/>
    <x v="1248"/>
    <x v="1"/>
    <s v="tier - 3"/>
    <x v="1"/>
    <x v="1150"/>
  </r>
  <r>
    <x v="1249"/>
    <s v="  Rachel M"/>
    <x v="456"/>
    <x v="350"/>
    <s v="No"/>
    <s v="No"/>
    <s v="No"/>
    <n v="0"/>
    <s v="No"/>
    <x v="0"/>
    <x v="0"/>
    <s v="18-Jun-1974"/>
    <x v="1249"/>
    <x v="1"/>
    <s v="tier - 3"/>
    <x v="0"/>
    <x v="1151"/>
  </r>
  <r>
    <x v="1250"/>
    <s v="  Fritz"/>
    <x v="723"/>
    <x v="105"/>
    <s v="No"/>
    <s v="No"/>
    <s v="No"/>
    <n v="2"/>
    <s v="No"/>
    <x v="0"/>
    <x v="1"/>
    <s v="22-Nov-1972"/>
    <x v="1250"/>
    <x v="2"/>
    <s v="tier - 2"/>
    <x v="1"/>
    <x v="1152"/>
  </r>
  <r>
    <x v="1251"/>
    <s v="  Brad"/>
    <x v="421"/>
    <x v="337"/>
    <s v="No"/>
    <s v="No"/>
    <s v="No"/>
    <n v="2"/>
    <s v="No"/>
    <x v="1"/>
    <x v="2"/>
    <s v="14-Nov-1972"/>
    <x v="1251"/>
    <x v="2"/>
    <s v="tier - 1"/>
    <x v="1"/>
    <x v="1153"/>
  </r>
  <r>
    <x v="1252"/>
    <s v="  Claire M"/>
    <x v="117"/>
    <x v="178"/>
    <s v="Yes"/>
    <s v="No"/>
    <s v="No"/>
    <n v="0"/>
    <s v="No"/>
    <x v="0"/>
    <x v="1"/>
    <s v="14-Jul-1976"/>
    <x v="1252"/>
    <x v="1"/>
    <s v="tier - 3"/>
    <x v="3"/>
    <x v="1154"/>
  </r>
  <r>
    <x v="1253"/>
    <s v="  Jennifer"/>
    <x v="872"/>
    <x v="425"/>
    <s v="Yes"/>
    <s v="No"/>
    <s v="No"/>
    <n v="1"/>
    <s v="No"/>
    <x v="0"/>
    <x v="1"/>
    <s v="22-Aug-1988"/>
    <x v="1253"/>
    <x v="1"/>
    <s v="tier - 1"/>
    <x v="15"/>
    <x v="1155"/>
  </r>
  <r>
    <x v="1254"/>
    <s v="  Maria S"/>
    <x v="764"/>
    <x v="589"/>
    <s v="Yes"/>
    <s v="No"/>
    <s v="No"/>
    <n v="0"/>
    <s v="No"/>
    <x v="0"/>
    <x v="1"/>
    <s v="19-Oct-1976"/>
    <x v="1254"/>
    <x v="1"/>
    <s v="tier - 3"/>
    <x v="2"/>
    <x v="1156"/>
  </r>
  <r>
    <x v="1255"/>
    <s v="  Katherine E"/>
    <x v="692"/>
    <x v="300"/>
    <s v="Yes"/>
    <s v="No"/>
    <s v="No"/>
    <n v="0"/>
    <s v="No"/>
    <x v="1"/>
    <x v="1"/>
    <s v="14-Jun-1976"/>
    <x v="1255"/>
    <x v="1"/>
    <s v="tier - 1"/>
    <x v="3"/>
    <x v="1157"/>
  </r>
  <r>
    <x v="1256"/>
    <s v="  Michael"/>
    <x v="873"/>
    <x v="46"/>
    <s v="Yes"/>
    <s v="No"/>
    <s v="No"/>
    <n v="0"/>
    <s v="No"/>
    <x v="0"/>
    <x v="2"/>
    <s v="07-Nov-2001"/>
    <x v="1256"/>
    <x v="1"/>
    <s v="tier - 3"/>
    <x v="8"/>
    <x v="1158"/>
  </r>
  <r>
    <x v="1257"/>
    <s v="  Roxanne"/>
    <x v="874"/>
    <x v="364"/>
    <s v="No"/>
    <s v="No"/>
    <s v="No"/>
    <n v="0"/>
    <s v="No"/>
    <x v="2"/>
    <x v="1"/>
    <s v="29-Aug-1965"/>
    <x v="1257"/>
    <x v="2"/>
    <s v="tier - 2"/>
    <x v="0"/>
    <x v="1159"/>
  </r>
  <r>
    <x v="1258"/>
    <s v="  Israel"/>
    <x v="875"/>
    <x v="356"/>
    <s v="No"/>
    <s v="No"/>
    <s v="No"/>
    <n v="0"/>
    <s v="No"/>
    <x v="0"/>
    <x v="0"/>
    <s v="18-Jun-1971"/>
    <x v="1258"/>
    <x v="1"/>
    <s v="tier - 1"/>
    <x v="3"/>
    <x v="1160"/>
  </r>
  <r>
    <x v="1259"/>
    <s v="  Samalya"/>
    <x v="876"/>
    <x v="499"/>
    <s v="No"/>
    <s v="No"/>
    <s v="No"/>
    <n v="0"/>
    <s v="No"/>
    <x v="1"/>
    <x v="0"/>
    <s v="23-Aug-1971"/>
    <x v="1259"/>
    <x v="1"/>
    <s v="tier - 3"/>
    <x v="3"/>
    <x v="1161"/>
  </r>
  <r>
    <x v="1260"/>
    <s v="  Peter"/>
    <x v="67"/>
    <x v="116"/>
    <s v="No"/>
    <s v="No"/>
    <s v="No"/>
    <n v="0"/>
    <s v="No"/>
    <x v="0"/>
    <x v="0"/>
    <s v="06-Sep-1974"/>
    <x v="1260"/>
    <x v="1"/>
    <s v="tier - 3"/>
    <x v="1"/>
    <x v="1162"/>
  </r>
  <r>
    <x v="1261"/>
    <s v="  Alicia"/>
    <x v="305"/>
    <x v="117"/>
    <s v="Yes"/>
    <s v="No"/>
    <s v="Yes"/>
    <n v="1"/>
    <s v="No"/>
    <x v="2"/>
    <x v="2"/>
    <s v="09-Sep-1969"/>
    <x v="1261"/>
    <x v="1"/>
    <s v="tier - 1"/>
    <x v="0"/>
    <x v="1163"/>
  </r>
  <r>
    <x v="1262"/>
    <s v="  Sarah K"/>
    <x v="441"/>
    <x v="268"/>
    <s v="No"/>
    <s v="No"/>
    <s v="No"/>
    <n v="0"/>
    <s v="No"/>
    <x v="0"/>
    <x v="1"/>
    <s v="23-Aug-1999"/>
    <x v="1262"/>
    <x v="1"/>
    <s v="tier - 3"/>
    <x v="3"/>
    <x v="1164"/>
  </r>
  <r>
    <x v="1263"/>
    <s v="  Guomin"/>
    <x v="877"/>
    <x v="178"/>
    <s v="Yes"/>
    <s v="No"/>
    <s v="No"/>
    <n v="0"/>
    <s v="No"/>
    <x v="0"/>
    <x v="1"/>
    <s v="17-Jun-1976"/>
    <x v="1263"/>
    <x v="1"/>
    <s v="tier - 3"/>
    <x v="1"/>
    <x v="1165"/>
  </r>
  <r>
    <x v="1264"/>
    <s v="  Javier"/>
    <x v="625"/>
    <x v="302"/>
    <s v="No"/>
    <s v="No"/>
    <s v="No"/>
    <n v="2"/>
    <s v="No"/>
    <x v="1"/>
    <x v="0"/>
    <s v="25-Jun-1973"/>
    <x v="1264"/>
    <x v="2"/>
    <s v="tier - 3"/>
    <x v="3"/>
    <x v="1166"/>
  </r>
  <r>
    <x v="1265"/>
    <s v="  Matt"/>
    <x v="724"/>
    <x v="155"/>
    <s v="No"/>
    <s v="No"/>
    <s v="No"/>
    <n v="0"/>
    <s v="No"/>
    <x v="1"/>
    <x v="1"/>
    <s v="28-Oct-1980"/>
    <x v="1265"/>
    <x v="1"/>
    <s v="tier - 3"/>
    <x v="14"/>
    <x v="1167"/>
  </r>
  <r>
    <x v="1266"/>
    <s v="  Thomas S"/>
    <x v="878"/>
    <x v="590"/>
    <s v="No"/>
    <s v="No"/>
    <s v="No"/>
    <n v="2"/>
    <s v="No"/>
    <x v="2"/>
    <x v="0"/>
    <s v="11-Oct-1973"/>
    <x v="1266"/>
    <x v="1"/>
    <s v="tier - 1"/>
    <x v="6"/>
    <x v="1015"/>
  </r>
  <r>
    <x v="1267"/>
    <s v="  Martha Patricia"/>
    <x v="879"/>
    <x v="455"/>
    <s v="No"/>
    <s v="No"/>
    <s v="No"/>
    <n v="0"/>
    <s v="No"/>
    <x v="0"/>
    <x v="0"/>
    <s v="16-Aug-1974"/>
    <x v="1267"/>
    <x v="1"/>
    <s v="tier - 1"/>
    <x v="1"/>
    <x v="1168"/>
  </r>
  <r>
    <x v="1268"/>
    <s v="  Alicia"/>
    <x v="880"/>
    <x v="78"/>
    <s v="Yes"/>
    <s v="No"/>
    <s v="Yes"/>
    <n v="1"/>
    <s v="No"/>
    <x v="2"/>
    <x v="2"/>
    <s v="10-Aug-1969"/>
    <x v="1268"/>
    <x v="1"/>
    <s v="tier - 3"/>
    <x v="0"/>
    <x v="1169"/>
  </r>
  <r>
    <x v="1269"/>
    <s v="  Jennifer V"/>
    <x v="881"/>
    <x v="591"/>
    <s v="No"/>
    <s v="No"/>
    <s v="No"/>
    <n v="0"/>
    <s v="No"/>
    <x v="2"/>
    <x v="0"/>
    <s v="21-Oct-1965"/>
    <x v="1269"/>
    <x v="2"/>
    <s v="tier - 2"/>
    <x v="1"/>
    <x v="1170"/>
  </r>
  <r>
    <x v="1270"/>
    <s v="  Michael W"/>
    <x v="882"/>
    <x v="367"/>
    <s v="Yes"/>
    <s v="No"/>
    <s v="No"/>
    <n v="1"/>
    <s v="No"/>
    <x v="2"/>
    <x v="0"/>
    <s v="03-Aug-1975"/>
    <x v="1270"/>
    <x v="1"/>
    <s v="tier - 2"/>
    <x v="6"/>
    <x v="1171"/>
  </r>
  <r>
    <x v="1271"/>
    <s v="  Eddie C"/>
    <x v="419"/>
    <x v="100"/>
    <s v="No"/>
    <s v="No"/>
    <s v="No"/>
    <n v="0"/>
    <s v="No"/>
    <x v="1"/>
    <x v="1"/>
    <s v="02-Sep-1977"/>
    <x v="1271"/>
    <x v="1"/>
    <s v="tier - 3"/>
    <x v="3"/>
    <x v="1172"/>
  </r>
  <r>
    <x v="1272"/>
    <s v="  Maxime M"/>
    <x v="352"/>
    <x v="10"/>
    <s v="No"/>
    <s v="No"/>
    <s v="Yes"/>
    <n v="1"/>
    <s v="No"/>
    <x v="1"/>
    <x v="1"/>
    <s v="17-Jul-1979"/>
    <x v="1272"/>
    <x v="0"/>
    <s v="tier - 2"/>
    <x v="7"/>
    <x v="1101"/>
  </r>
  <r>
    <x v="1273"/>
    <s v="  Mark D"/>
    <x v="883"/>
    <x v="243"/>
    <s v="No"/>
    <s v="No"/>
    <s v="No"/>
    <n v="0"/>
    <s v="No"/>
    <x v="2"/>
    <x v="2"/>
    <s v="15-Oct-1977"/>
    <x v="1273"/>
    <x v="1"/>
    <s v="tier - 2"/>
    <x v="0"/>
    <x v="1173"/>
  </r>
  <r>
    <x v="1274"/>
    <s v="  Adam"/>
    <x v="636"/>
    <x v="184"/>
    <s v="No"/>
    <s v="No"/>
    <s v="No"/>
    <n v="0"/>
    <s v="No"/>
    <x v="2"/>
    <x v="1"/>
    <s v="12-Nov-1977"/>
    <x v="1274"/>
    <x v="2"/>
    <s v="tier - 2"/>
    <x v="4"/>
    <x v="1174"/>
  </r>
  <r>
    <x v="1275"/>
    <s v="  Justin M"/>
    <x v="288"/>
    <x v="412"/>
    <s v="No"/>
    <s v="No"/>
    <s v="No"/>
    <n v="0"/>
    <s v="No"/>
    <x v="2"/>
    <x v="1"/>
    <s v="24-Sep-1977"/>
    <x v="1275"/>
    <x v="1"/>
    <s v="tier - 1"/>
    <x v="9"/>
    <x v="1175"/>
  </r>
  <r>
    <x v="1276"/>
    <s v="  Svetlana V"/>
    <x v="688"/>
    <x v="592"/>
    <s v="No"/>
    <s v="No"/>
    <s v="No"/>
    <n v="2"/>
    <s v="No"/>
    <x v="1"/>
    <x v="0"/>
    <s v="11-Jul-1973"/>
    <x v="1276"/>
    <x v="1"/>
    <s v="tier - 1"/>
    <x v="0"/>
    <x v="1176"/>
  </r>
  <r>
    <x v="1277"/>
    <s v="  Jana L"/>
    <x v="884"/>
    <x v="155"/>
    <s v="Yes"/>
    <s v="No"/>
    <s v="Yes"/>
    <n v="1"/>
    <s v="No"/>
    <x v="0"/>
    <x v="1"/>
    <s v="25-Jul-1983"/>
    <x v="1277"/>
    <x v="1"/>
    <s v="tier - 3"/>
    <x v="0"/>
    <x v="1177"/>
  </r>
  <r>
    <x v="1278"/>
    <s v="  Laura"/>
    <x v="885"/>
    <x v="372"/>
    <s v="Yes"/>
    <s v="No"/>
    <s v="Yes"/>
    <n v="1"/>
    <s v="No"/>
    <x v="2"/>
    <x v="2"/>
    <s v="30-Dec-1983"/>
    <x v="1278"/>
    <x v="1"/>
    <s v="tier - 1"/>
    <x v="0"/>
    <x v="1178"/>
  </r>
  <r>
    <x v="1279"/>
    <s v="  Torrey C III"/>
    <x v="886"/>
    <x v="69"/>
    <s v="No"/>
    <s v="No"/>
    <s v="No"/>
    <n v="1"/>
    <s v="No"/>
    <x v="0"/>
    <x v="2"/>
    <s v="11-Nov-1987"/>
    <x v="1279"/>
    <x v="1"/>
    <s v="tier - 2"/>
    <x v="14"/>
    <x v="1179"/>
  </r>
  <r>
    <x v="1280"/>
    <s v="  Paul"/>
    <x v="865"/>
    <x v="315"/>
    <s v="No"/>
    <s v="No"/>
    <s v="No"/>
    <n v="0"/>
    <s v="No"/>
    <x v="1"/>
    <x v="2"/>
    <s v="06-Dec-1982"/>
    <x v="1280"/>
    <x v="1"/>
    <s v="tier - 2"/>
    <x v="14"/>
    <x v="1180"/>
  </r>
  <r>
    <x v="1281"/>
    <s v="  Jennifer D"/>
    <x v="887"/>
    <x v="593"/>
    <s v="Yes"/>
    <s v="No"/>
    <s v="No"/>
    <n v="1"/>
    <s v="No"/>
    <x v="0"/>
    <x v="0"/>
    <s v="26-Sep-1975"/>
    <x v="1281"/>
    <x v="1"/>
    <s v="tier - 3"/>
    <x v="0"/>
    <x v="1181"/>
  </r>
  <r>
    <x v="1282"/>
    <s v="  Erik"/>
    <x v="888"/>
    <x v="48"/>
    <s v="Yes"/>
    <s v="No"/>
    <s v="No"/>
    <n v="1"/>
    <s v="No"/>
    <x v="0"/>
    <x v="2"/>
    <s v="21-Sep-1988"/>
    <x v="1282"/>
    <x v="1"/>
    <s v="tier - 1"/>
    <x v="1"/>
    <x v="1182"/>
  </r>
  <r>
    <x v="1283"/>
    <s v="  Lana J"/>
    <x v="889"/>
    <x v="539"/>
    <s v="Yes"/>
    <s v="No"/>
    <s v="No"/>
    <n v="1"/>
    <s v="No"/>
    <x v="0"/>
    <x v="0"/>
    <s v="21-Aug-1975"/>
    <x v="1283"/>
    <x v="1"/>
    <s v="tier - 1"/>
    <x v="3"/>
    <x v="1183"/>
  </r>
  <r>
    <x v="1284"/>
    <s v="  Rebecca E"/>
    <x v="890"/>
    <x v="594"/>
    <s v="Yes"/>
    <s v="No"/>
    <s v="No"/>
    <n v="1"/>
    <s v="No"/>
    <x v="0"/>
    <x v="0"/>
    <s v="06-Aug-1975"/>
    <x v="1284"/>
    <x v="1"/>
    <s v="tier - 2"/>
    <x v="3"/>
    <x v="1184"/>
  </r>
  <r>
    <x v="1285"/>
    <s v="  Katie M"/>
    <x v="891"/>
    <x v="126"/>
    <s v="Yes"/>
    <s v="No"/>
    <s v="No"/>
    <n v="1"/>
    <s v="No"/>
    <x v="1"/>
    <x v="0"/>
    <s v="12-Dec-2024"/>
    <x v="1285"/>
    <x v="1"/>
    <s v="tier - 1"/>
    <x v="0"/>
    <x v="1185"/>
  </r>
  <r>
    <x v="1286"/>
    <s v="  Elizabeth A"/>
    <x v="892"/>
    <x v="565"/>
    <s v="Yes"/>
    <s v="No"/>
    <s v="No"/>
    <n v="1"/>
    <s v="No"/>
    <x v="2"/>
    <x v="0"/>
    <s v="06-Nov-1975"/>
    <x v="1286"/>
    <x v="1"/>
    <s v="tier - 3"/>
    <x v="3"/>
    <x v="1186"/>
  </r>
  <r>
    <x v="1287"/>
    <s v="  Sarah"/>
    <x v="893"/>
    <x v="354"/>
    <s v="Yes"/>
    <s v="No"/>
    <s v="No"/>
    <n v="0"/>
    <s v="No"/>
    <x v="0"/>
    <x v="0"/>
    <s v="27-Dec-1981"/>
    <x v="1287"/>
    <x v="1"/>
    <s v="tier - 3"/>
    <x v="2"/>
    <x v="1187"/>
  </r>
  <r>
    <x v="1288"/>
    <s v="  Annie J"/>
    <x v="362"/>
    <x v="162"/>
    <s v="Yes"/>
    <s v="No"/>
    <s v="No"/>
    <n v="1"/>
    <s v="No"/>
    <x v="2"/>
    <x v="0"/>
    <s v="24-Jul-2024"/>
    <x v="1288"/>
    <x v="1"/>
    <s v="tier - 3"/>
    <x v="2"/>
    <x v="1188"/>
  </r>
  <r>
    <x v="1289"/>
    <s v="  Annie"/>
    <x v="20"/>
    <x v="152"/>
    <s v="No"/>
    <s v="No"/>
    <s v="No"/>
    <n v="0"/>
    <s v="No"/>
    <x v="0"/>
    <x v="2"/>
    <s v="26-Jul-1977"/>
    <x v="1289"/>
    <x v="1"/>
    <s v="tier - 2"/>
    <x v="0"/>
    <x v="1189"/>
  </r>
  <r>
    <x v="1290"/>
    <s v="  Lindsey"/>
    <x v="169"/>
    <x v="436"/>
    <s v="No"/>
    <s v="No"/>
    <s v="Yes"/>
    <n v="1"/>
    <s v="No"/>
    <x v="0"/>
    <x v="2"/>
    <s v="13-Aug-1979"/>
    <x v="1290"/>
    <x v="1"/>
    <s v="tier - 2"/>
    <x v="3"/>
    <x v="1190"/>
  </r>
  <r>
    <x v="1291"/>
    <s v="  Laura"/>
    <x v="107"/>
    <x v="264"/>
    <s v="No"/>
    <s v="No"/>
    <s v="No"/>
    <n v="0"/>
    <s v="No"/>
    <x v="0"/>
    <x v="2"/>
    <s v="29-Dec-1977"/>
    <x v="1291"/>
    <x v="1"/>
    <s v="tier - 3"/>
    <x v="3"/>
    <x v="1191"/>
  </r>
  <r>
    <x v="1292"/>
    <s v="  Amy T"/>
    <x v="747"/>
    <x v="140"/>
    <s v="No"/>
    <s v="No"/>
    <s v="No"/>
    <n v="0"/>
    <s v="No"/>
    <x v="1"/>
    <x v="2"/>
    <s v="21-Jun-1977"/>
    <x v="1292"/>
    <x v="1"/>
    <s v="tier - 1"/>
    <x v="0"/>
    <x v="1192"/>
  </r>
  <r>
    <x v="1293"/>
    <s v="  Katarina D"/>
    <x v="383"/>
    <x v="125"/>
    <s v="No"/>
    <s v="No"/>
    <s v="No"/>
    <n v="0"/>
    <s v="No"/>
    <x v="1"/>
    <x v="2"/>
    <s v="26-Dec-1977"/>
    <x v="1293"/>
    <x v="1"/>
    <s v="tier - 2"/>
    <x v="0"/>
    <x v="1193"/>
  </r>
  <r>
    <x v="1294"/>
    <s v="  B"/>
    <x v="894"/>
    <x v="272"/>
    <s v="No"/>
    <s v="No"/>
    <s v="Yes"/>
    <n v="1"/>
    <s v="No"/>
    <x v="0"/>
    <x v="1"/>
    <s v="10-Nov-1993"/>
    <x v="1294"/>
    <x v="1"/>
    <s v="tier - 1"/>
    <x v="1"/>
    <x v="1194"/>
  </r>
  <r>
    <x v="1295"/>
    <s v="  Alison"/>
    <x v="895"/>
    <x v="216"/>
    <s v="No"/>
    <s v="No"/>
    <s v="No"/>
    <n v="1"/>
    <s v="No"/>
    <x v="0"/>
    <x v="1"/>
    <s v="09-Sep-1992"/>
    <x v="1295"/>
    <x v="1"/>
    <s v="tier - 2"/>
    <x v="1"/>
    <x v="1195"/>
  </r>
  <r>
    <x v="1296"/>
    <s v="  Neil K"/>
    <x v="896"/>
    <x v="473"/>
    <s v="No"/>
    <s v="No"/>
    <s v="No"/>
    <n v="2"/>
    <s v="No"/>
    <x v="0"/>
    <x v="2"/>
    <s v="26-Dec-1972"/>
    <x v="1296"/>
    <x v="1"/>
    <s v="tier - 3"/>
    <x v="3"/>
    <x v="1196"/>
  </r>
  <r>
    <x v="1297"/>
    <s v="  Anne Hunter"/>
    <x v="897"/>
    <x v="450"/>
    <s v="No"/>
    <s v="No"/>
    <s v="No"/>
    <n v="1"/>
    <s v="No"/>
    <x v="1"/>
    <x v="2"/>
    <s v="19-Jun-1984"/>
    <x v="1297"/>
    <x v="1"/>
    <s v="tier - 2"/>
    <x v="15"/>
    <x v="1197"/>
  </r>
  <r>
    <x v="1298"/>
    <s v="  Sandra"/>
    <x v="898"/>
    <x v="107"/>
    <s v="Yes"/>
    <s v="No"/>
    <s v="No"/>
    <n v="2"/>
    <s v="No"/>
    <x v="2"/>
    <x v="2"/>
    <s v="12-Jun-1966"/>
    <x v="1298"/>
    <x v="2"/>
    <s v="tier - 1"/>
    <x v="0"/>
    <x v="1198"/>
  </r>
  <r>
    <x v="1299"/>
    <s v="  Robert"/>
    <x v="401"/>
    <x v="109"/>
    <s v="No"/>
    <s v="No"/>
    <s v="No"/>
    <n v="2"/>
    <s v="No"/>
    <x v="1"/>
    <x v="1"/>
    <s v="04-Sep-1972"/>
    <x v="1299"/>
    <x v="2"/>
    <s v="tier - 1"/>
    <x v="3"/>
    <x v="1199"/>
  </r>
  <r>
    <x v="1300"/>
    <s v="  Rodney"/>
    <x v="367"/>
    <x v="326"/>
    <s v="No"/>
    <s v="No"/>
    <s v="No"/>
    <n v="2"/>
    <s v="No"/>
    <x v="1"/>
    <x v="2"/>
    <s v="09-Sep-1972"/>
    <x v="1300"/>
    <x v="1"/>
    <s v="tier - 3"/>
    <x v="0"/>
    <x v="1200"/>
  </r>
  <r>
    <x v="1301"/>
    <s v="  Carl R"/>
    <x v="899"/>
    <x v="131"/>
    <s v="Yes"/>
    <s v="No"/>
    <s v="Yes"/>
    <n v="1"/>
    <s v="No"/>
    <x v="2"/>
    <x v="0"/>
    <s v="24-Sep-1963"/>
    <x v="1301"/>
    <x v="2"/>
    <s v="tier - 2"/>
    <x v="0"/>
    <x v="1028"/>
  </r>
  <r>
    <x v="1302"/>
    <s v="  Maximilian"/>
    <x v="900"/>
    <x v="534"/>
    <s v="Yes"/>
    <s v="No"/>
    <s v="No"/>
    <n v="1"/>
    <s v="No"/>
    <x v="2"/>
    <x v="0"/>
    <s v="28-Sep-1975"/>
    <x v="1302"/>
    <x v="2"/>
    <s v="tier - 2"/>
    <x v="1"/>
    <x v="1201"/>
  </r>
  <r>
    <x v="1303"/>
    <s v="  Erik"/>
    <x v="88"/>
    <x v="412"/>
    <s v="No"/>
    <s v="No"/>
    <s v="No"/>
    <n v="0"/>
    <s v="No"/>
    <x v="0"/>
    <x v="1"/>
    <s v="04-Sep-1977"/>
    <x v="1303"/>
    <x v="2"/>
    <s v="tier - 1"/>
    <x v="1"/>
    <x v="1202"/>
  </r>
  <r>
    <x v="1304"/>
    <s v="  Christopher"/>
    <x v="402"/>
    <x v="300"/>
    <s v="No"/>
    <s v="No"/>
    <s v="Yes"/>
    <n v="1"/>
    <s v="No"/>
    <x v="0"/>
    <x v="1"/>
    <s v="11-Jun-1979"/>
    <x v="1304"/>
    <x v="1"/>
    <s v="tier - 2"/>
    <x v="1"/>
    <x v="1203"/>
  </r>
  <r>
    <x v="1305"/>
    <s v="  Eirik"/>
    <x v="830"/>
    <x v="571"/>
    <s v="No"/>
    <s v="No"/>
    <s v="No"/>
    <n v="0"/>
    <s v="No"/>
    <x v="2"/>
    <x v="0"/>
    <s v="18-Sep-1971"/>
    <x v="1305"/>
    <x v="1"/>
    <s v="tier - 3"/>
    <x v="0"/>
    <x v="1204"/>
  </r>
  <r>
    <x v="1306"/>
    <s v="  Rik"/>
    <x v="901"/>
    <x v="14"/>
    <s v="No"/>
    <s v="No"/>
    <s v="No"/>
    <n v="0"/>
    <s v="No"/>
    <x v="2"/>
    <x v="0"/>
    <s v="04-Sep-1971"/>
    <x v="1306"/>
    <x v="1"/>
    <s v="tier - 3"/>
    <x v="0"/>
    <x v="1205"/>
  </r>
  <r>
    <x v="1307"/>
    <s v="  Matthew R"/>
    <x v="902"/>
    <x v="42"/>
    <s v="Yes"/>
    <s v="No"/>
    <s v="Yes"/>
    <n v="1"/>
    <s v="No"/>
    <x v="3"/>
    <x v="0"/>
    <s v="21-Sep-1963"/>
    <x v="1307"/>
    <x v="2"/>
    <s v="tier - 3"/>
    <x v="1"/>
    <x v="1206"/>
  </r>
  <r>
    <x v="1308"/>
    <s v="  Daniel G"/>
    <x v="168"/>
    <x v="376"/>
    <s v="Yes"/>
    <s v="No"/>
    <s v="No"/>
    <n v="0"/>
    <s v="No"/>
    <x v="0"/>
    <x v="2"/>
    <s v="12-Jun-1976"/>
    <x v="1308"/>
    <x v="1"/>
    <s v="tier - 1"/>
    <x v="0"/>
    <x v="317"/>
  </r>
  <r>
    <x v="1309"/>
    <s v="  Yannick"/>
    <x v="903"/>
    <x v="70"/>
    <s v="Yes"/>
    <s v="No"/>
    <s v="No"/>
    <n v="0"/>
    <s v="No"/>
    <x v="0"/>
    <x v="2"/>
    <s v="07-Jul-1976"/>
    <x v="1309"/>
    <x v="2"/>
    <s v="tier - 1"/>
    <x v="4"/>
    <x v="1207"/>
  </r>
  <r>
    <x v="1310"/>
    <s v="  Sean R"/>
    <x v="687"/>
    <x v="149"/>
    <s v="Yes"/>
    <s v="No"/>
    <s v="No"/>
    <n v="0"/>
    <s v="No"/>
    <x v="0"/>
    <x v="1"/>
    <s v="20-Jul-1976"/>
    <x v="1310"/>
    <x v="2"/>
    <s v="tier - 2"/>
    <x v="4"/>
    <x v="617"/>
  </r>
  <r>
    <x v="1311"/>
    <s v="  Peter"/>
    <x v="408"/>
    <x v="576"/>
    <s v="Yes"/>
    <s v="No"/>
    <s v="No"/>
    <n v="0"/>
    <s v="No"/>
    <x v="0"/>
    <x v="2"/>
    <s v="12-Jul-1976"/>
    <x v="1311"/>
    <x v="2"/>
    <s v="tier - 2"/>
    <x v="4"/>
    <x v="1208"/>
  </r>
  <r>
    <x v="1312"/>
    <s v="  Sara A"/>
    <x v="904"/>
    <x v="31"/>
    <s v="No"/>
    <s v="No"/>
    <s v="Yes"/>
    <n v="1"/>
    <s v="No"/>
    <x v="0"/>
    <x v="2"/>
    <s v="22-Jun-1993"/>
    <x v="1312"/>
    <x v="1"/>
    <s v="tier - 1"/>
    <x v="1"/>
    <x v="1209"/>
  </r>
  <r>
    <x v="1313"/>
    <s v="  Erin C"/>
    <x v="60"/>
    <x v="189"/>
    <s v="No"/>
    <s v="No"/>
    <s v="Yes"/>
    <n v="1"/>
    <s v="No"/>
    <x v="0"/>
    <x v="2"/>
    <s v="07-Aug-1979"/>
    <x v="1313"/>
    <x v="1"/>
    <s v="tier - 2"/>
    <x v="1"/>
    <x v="1210"/>
  </r>
  <r>
    <x v="1314"/>
    <s v="  Thibaud"/>
    <x v="905"/>
    <x v="595"/>
    <s v="No"/>
    <s v="No"/>
    <s v="No"/>
    <n v="0"/>
    <s v="No"/>
    <x v="2"/>
    <x v="0"/>
    <s v="26-Jun-1978"/>
    <x v="1314"/>
    <x v="2"/>
    <s v="tier - 3"/>
    <x v="4"/>
    <x v="1211"/>
  </r>
  <r>
    <x v="1315"/>
    <s v="  Lisa"/>
    <x v="161"/>
    <x v="596"/>
    <s v="No"/>
    <s v="No"/>
    <s v="No"/>
    <n v="0"/>
    <s v="No"/>
    <x v="0"/>
    <x v="0"/>
    <s v="06-Jun-1974"/>
    <x v="1315"/>
    <x v="1"/>
    <s v="tier - 3"/>
    <x v="0"/>
    <x v="1212"/>
  </r>
  <r>
    <x v="1316"/>
    <s v="  Gretchen K"/>
    <x v="201"/>
    <x v="481"/>
    <s v="No"/>
    <s v="No"/>
    <s v="No"/>
    <n v="0"/>
    <s v="No"/>
    <x v="0"/>
    <x v="0"/>
    <s v="22-Dec-1974"/>
    <x v="1316"/>
    <x v="1"/>
    <s v="tier - 2"/>
    <x v="0"/>
    <x v="1213"/>
  </r>
  <r>
    <x v="1317"/>
    <s v="  Martina"/>
    <x v="692"/>
    <x v="454"/>
    <s v="No"/>
    <s v="No"/>
    <s v="No"/>
    <n v="0"/>
    <s v="No"/>
    <x v="1"/>
    <x v="0"/>
    <s v="26-Sep-1974"/>
    <x v="1317"/>
    <x v="1"/>
    <s v="tier - 2"/>
    <x v="3"/>
    <x v="1214"/>
  </r>
  <r>
    <x v="1318"/>
    <s v="  Dustin J"/>
    <x v="906"/>
    <x v="148"/>
    <s v="Yes"/>
    <s v="yes"/>
    <s v="No"/>
    <n v="1"/>
    <s v="No"/>
    <x v="0"/>
    <x v="1"/>
    <s v="28-Nov-2000"/>
    <x v="1318"/>
    <x v="1"/>
    <s v="tier - 1"/>
    <x v="8"/>
    <x v="1215"/>
  </r>
  <r>
    <x v="1319"/>
    <s v="  Kelsey"/>
    <x v="907"/>
    <x v="42"/>
    <s v="No"/>
    <s v="No"/>
    <s v="No"/>
    <n v="0"/>
    <s v="No"/>
    <x v="2"/>
    <x v="0"/>
    <s v="05-Aug-1974"/>
    <x v="1319"/>
    <x v="1"/>
    <s v="tier - 1"/>
    <x v="3"/>
    <x v="1216"/>
  </r>
  <r>
    <x v="1320"/>
    <s v="  Daniel V"/>
    <x v="908"/>
    <x v="544"/>
    <s v="Yes"/>
    <s v="No"/>
    <s v="No"/>
    <n v="1"/>
    <s v="No"/>
    <x v="2"/>
    <x v="2"/>
    <s v="05-Sep-1964"/>
    <x v="1320"/>
    <x v="2"/>
    <s v="tier - 3"/>
    <x v="0"/>
    <x v="1217"/>
  </r>
  <r>
    <x v="1321"/>
    <s v="  Saeger"/>
    <x v="424"/>
    <x v="80"/>
    <s v="No"/>
    <s v="No"/>
    <s v="No"/>
    <n v="0"/>
    <s v="No"/>
    <x v="2"/>
    <x v="2"/>
    <s v="27-Sep-1982"/>
    <x v="1321"/>
    <x v="1"/>
    <s v="tier - 2"/>
    <x v="2"/>
    <x v="1218"/>
  </r>
  <r>
    <x v="1322"/>
    <s v="  Buzunesh"/>
    <x v="687"/>
    <x v="18"/>
    <s v="Yes"/>
    <s v="No"/>
    <s v="No"/>
    <n v="0"/>
    <s v="No"/>
    <x v="0"/>
    <x v="2"/>
    <s v="02-Sep-1976"/>
    <x v="1322"/>
    <x v="1"/>
    <s v="tier - 2"/>
    <x v="0"/>
    <x v="1219"/>
  </r>
  <r>
    <x v="1323"/>
    <s v="  Mirte"/>
    <x v="909"/>
    <x v="507"/>
    <s v="Yes"/>
    <s v="No"/>
    <s v="No"/>
    <n v="0"/>
    <s v="No"/>
    <x v="1"/>
    <x v="2"/>
    <s v="30-Jun-1976"/>
    <x v="1323"/>
    <x v="1"/>
    <s v="tier - 2"/>
    <x v="0"/>
    <x v="1220"/>
  </r>
  <r>
    <x v="1324"/>
    <s v="  Megan"/>
    <x v="586"/>
    <x v="334"/>
    <s v="Yes"/>
    <s v="No"/>
    <s v="No"/>
    <n v="0"/>
    <s v="No"/>
    <x v="1"/>
    <x v="1"/>
    <s v="03-Sep-1976"/>
    <x v="1324"/>
    <x v="1"/>
    <s v="tier - 3"/>
    <x v="0"/>
    <x v="305"/>
  </r>
  <r>
    <x v="1325"/>
    <s v="  Kerry A"/>
    <x v="326"/>
    <x v="572"/>
    <s v="No"/>
    <s v="No"/>
    <s v="No"/>
    <n v="0"/>
    <s v="No"/>
    <x v="1"/>
    <x v="0"/>
    <s v="30-Jun-1978"/>
    <x v="1325"/>
    <x v="1"/>
    <s v="tier - 2"/>
    <x v="0"/>
    <x v="1221"/>
  </r>
  <r>
    <x v="1326"/>
    <s v="  Kristin"/>
    <x v="390"/>
    <x v="514"/>
    <s v="No"/>
    <s v="No"/>
    <s v="No"/>
    <n v="0"/>
    <s v="No"/>
    <x v="2"/>
    <x v="0"/>
    <s v="24-Oct-1978"/>
    <x v="1326"/>
    <x v="1"/>
    <s v="tier - 3"/>
    <x v="0"/>
    <x v="1222"/>
  </r>
  <r>
    <x v="1327"/>
    <s v="  Christopher R"/>
    <x v="910"/>
    <x v="597"/>
    <s v="No"/>
    <s v="No"/>
    <s v="No"/>
    <n v="0"/>
    <s v="No"/>
    <x v="3"/>
    <x v="0"/>
    <s v="23-Nov-1962"/>
    <x v="1327"/>
    <x v="2"/>
    <s v="tier - 3"/>
    <x v="0"/>
    <x v="1223"/>
  </r>
  <r>
    <x v="1328"/>
    <s v="  Elizabeth A"/>
    <x v="911"/>
    <x v="180"/>
    <s v="Yes"/>
    <s v="No"/>
    <s v="Yes"/>
    <n v="1"/>
    <s v="No"/>
    <x v="0"/>
    <x v="2"/>
    <s v="21-Oct-1997"/>
    <x v="1328"/>
    <x v="1"/>
    <s v="tier - 1"/>
    <x v="12"/>
    <x v="1224"/>
  </r>
  <r>
    <x v="1329"/>
    <s v="  Andrew"/>
    <x v="912"/>
    <x v="82"/>
    <s v="Yes"/>
    <s v="No"/>
    <s v="Yes"/>
    <n v="1"/>
    <s v="No"/>
    <x v="1"/>
    <x v="2"/>
    <s v="08-Jun-1983"/>
    <x v="1329"/>
    <x v="1"/>
    <s v="tier - 2"/>
    <x v="16"/>
    <x v="1225"/>
  </r>
  <r>
    <x v="1330"/>
    <s v="  Dawn M"/>
    <x v="913"/>
    <x v="598"/>
    <s v="Yes"/>
    <s v="No"/>
    <s v="Yes"/>
    <n v="1"/>
    <s v="No"/>
    <x v="3"/>
    <x v="0"/>
    <s v="05-Nov-1963"/>
    <x v="1330"/>
    <x v="2"/>
    <s v="tier - 1"/>
    <x v="0"/>
    <x v="1226"/>
  </r>
  <r>
    <x v="1331"/>
    <s v="  Jonathan P"/>
    <x v="26"/>
    <x v="276"/>
    <s v="No"/>
    <s v="No"/>
    <s v="No"/>
    <n v="0"/>
    <s v="No"/>
    <x v="0"/>
    <x v="2"/>
    <s v="28-Jun-1982"/>
    <x v="1331"/>
    <x v="2"/>
    <s v="tier - 3"/>
    <x v="1"/>
    <x v="1227"/>
  </r>
  <r>
    <x v="1332"/>
    <s v="  Gina"/>
    <x v="914"/>
    <x v="326"/>
    <s v="No"/>
    <s v="No"/>
    <s v="No"/>
    <n v="0"/>
    <s v="No"/>
    <x v="0"/>
    <x v="2"/>
    <s v="21-Jun-1990"/>
    <x v="1332"/>
    <x v="1"/>
    <s v="tier - 3"/>
    <x v="15"/>
    <x v="1228"/>
  </r>
  <r>
    <x v="1333"/>
    <s v="  Dino"/>
    <x v="172"/>
    <x v="63"/>
    <s v="No"/>
    <s v="No"/>
    <s v="No"/>
    <n v="2"/>
    <s v="No"/>
    <x v="0"/>
    <x v="0"/>
    <s v="03-Sep-1973"/>
    <x v="1333"/>
    <x v="1"/>
    <s v="tier - 2"/>
    <x v="0"/>
    <x v="1229"/>
  </r>
  <r>
    <x v="1334"/>
    <s v="  Jan"/>
    <x v="28"/>
    <x v="7"/>
    <s v="No"/>
    <s v="No"/>
    <s v="No"/>
    <n v="2"/>
    <s v="No"/>
    <x v="0"/>
    <x v="0"/>
    <s v="30-Aug-1973"/>
    <x v="1334"/>
    <x v="2"/>
    <s v="tier - 1"/>
    <x v="0"/>
    <x v="1230"/>
  </r>
  <r>
    <x v="1335"/>
    <s v="  Jonathan E"/>
    <x v="782"/>
    <x v="306"/>
    <s v="No"/>
    <s v="No"/>
    <s v="No"/>
    <n v="2"/>
    <s v="No"/>
    <x v="0"/>
    <x v="0"/>
    <s v="16-Dec-1973"/>
    <x v="1335"/>
    <x v="2"/>
    <s v="tier - 1"/>
    <x v="3"/>
    <x v="212"/>
  </r>
  <r>
    <x v="1336"/>
    <s v="  Mark A"/>
    <x v="35"/>
    <x v="16"/>
    <s v="No"/>
    <s v="No"/>
    <s v="No"/>
    <n v="0"/>
    <s v="No"/>
    <x v="0"/>
    <x v="0"/>
    <s v="01-Sep-1978"/>
    <x v="1336"/>
    <x v="2"/>
    <s v="tier - 1"/>
    <x v="1"/>
    <x v="1231"/>
  </r>
  <r>
    <x v="1337"/>
    <s v="  Mary"/>
    <x v="915"/>
    <x v="317"/>
    <s v="No"/>
    <s v="No"/>
    <s v="No"/>
    <n v="2"/>
    <s v="No"/>
    <x v="1"/>
    <x v="0"/>
    <s v="11-Oct-1973"/>
    <x v="1337"/>
    <x v="1"/>
    <s v="tier - 2"/>
    <x v="0"/>
    <x v="1015"/>
  </r>
  <r>
    <x v="1338"/>
    <s v="  Samuel"/>
    <x v="916"/>
    <x v="220"/>
    <s v="Yes"/>
    <s v="No"/>
    <s v="No"/>
    <n v="0"/>
    <s v="No"/>
    <x v="2"/>
    <x v="0"/>
    <s v="10-Jun-1967"/>
    <x v="1338"/>
    <x v="2"/>
    <s v="tier - 1"/>
    <x v="1"/>
    <x v="1232"/>
  </r>
  <r>
    <x v="1339"/>
    <s v="  Stan J"/>
    <x v="917"/>
    <x v="271"/>
    <s v="Yes"/>
    <s v="No"/>
    <s v="No"/>
    <n v="1"/>
    <s v="No"/>
    <x v="0"/>
    <x v="0"/>
    <s v="21-Dec-1975"/>
    <x v="1339"/>
    <x v="2"/>
    <s v="tier - 3"/>
    <x v="0"/>
    <x v="1233"/>
  </r>
  <r>
    <x v="1340"/>
    <s v="  Jessica L"/>
    <x v="227"/>
    <x v="341"/>
    <s v="No"/>
    <s v="No"/>
    <s v="No"/>
    <n v="0"/>
    <s v="No"/>
    <x v="0"/>
    <x v="1"/>
    <s v="12-Oct-1994"/>
    <x v="1340"/>
    <x v="1"/>
    <s v="tier - 2"/>
    <x v="12"/>
    <x v="1234"/>
  </r>
  <r>
    <x v="1341"/>
    <s v="  Krysta"/>
    <x v="918"/>
    <x v="391"/>
    <s v="Yes"/>
    <s v="No"/>
    <s v="No"/>
    <n v="0"/>
    <s v="No"/>
    <x v="0"/>
    <x v="2"/>
    <s v="28-Aug-2001"/>
    <x v="1341"/>
    <x v="1"/>
    <s v="tier - 2"/>
    <x v="1"/>
    <x v="442"/>
  </r>
  <r>
    <x v="1342"/>
    <s v="  Natascia"/>
    <x v="29"/>
    <x v="435"/>
    <s v="No"/>
    <s v="No"/>
    <s v="Yes"/>
    <n v="1"/>
    <s v="No"/>
    <x v="0"/>
    <x v="2"/>
    <s v="07-Nov-1993"/>
    <x v="1342"/>
    <x v="1"/>
    <s v="tier - 1"/>
    <x v="12"/>
    <x v="1235"/>
  </r>
  <r>
    <x v="1343"/>
    <s v="  Jenny"/>
    <x v="919"/>
    <x v="441"/>
    <s v="No"/>
    <s v="No"/>
    <s v="No"/>
    <n v="0"/>
    <s v="No"/>
    <x v="2"/>
    <x v="0"/>
    <s v="21-Oct-1965"/>
    <x v="1343"/>
    <x v="2"/>
    <s v="tier - 1"/>
    <x v="3"/>
    <x v="1170"/>
  </r>
  <r>
    <x v="1344"/>
    <s v="  Brian"/>
    <x v="896"/>
    <x v="599"/>
    <s v="Yes"/>
    <s v="No"/>
    <s v="No"/>
    <n v="1"/>
    <s v="No"/>
    <x v="0"/>
    <x v="0"/>
    <s v="15-Dec-1975"/>
    <x v="1344"/>
    <x v="2"/>
    <s v="tier - 2"/>
    <x v="3"/>
    <x v="1236"/>
  </r>
  <r>
    <x v="1345"/>
    <s v="  Monica"/>
    <x v="920"/>
    <x v="432"/>
    <s v="No"/>
    <s v="No"/>
    <s v="No"/>
    <n v="0"/>
    <s v="No"/>
    <x v="2"/>
    <x v="0"/>
    <s v="11-Aug-1965"/>
    <x v="1345"/>
    <x v="2"/>
    <s v="tier - 1"/>
    <x v="0"/>
    <x v="1237"/>
  </r>
  <r>
    <x v="1346"/>
    <s v="  Tyler"/>
    <x v="67"/>
    <x v="28"/>
    <s v="Yes"/>
    <s v="No"/>
    <s v="No"/>
    <n v="1"/>
    <s v="No"/>
    <x v="0"/>
    <x v="0"/>
    <s v="28-Jun-1975"/>
    <x v="1346"/>
    <x v="2"/>
    <s v="tier - 3"/>
    <x v="3"/>
    <x v="1238"/>
  </r>
  <r>
    <x v="1347"/>
    <s v="  Kelly C"/>
    <x v="921"/>
    <x v="600"/>
    <s v="Yes"/>
    <s v="No"/>
    <s v="No"/>
    <n v="2"/>
    <s v="No"/>
    <x v="2"/>
    <x v="0"/>
    <s v="12-Dec-1970"/>
    <x v="1347"/>
    <x v="1"/>
    <s v="tier - 1"/>
    <x v="0"/>
    <x v="1239"/>
  </r>
  <r>
    <x v="1348"/>
    <s v="  Emily"/>
    <x v="411"/>
    <x v="66"/>
    <s v="No"/>
    <s v="No"/>
    <s v="No"/>
    <n v="0"/>
    <s v="No"/>
    <x v="1"/>
    <x v="2"/>
    <s v="27-Dec-1982"/>
    <x v="1348"/>
    <x v="1"/>
    <s v="tier - 3"/>
    <x v="1"/>
    <x v="438"/>
  </r>
  <r>
    <x v="1349"/>
    <s v="  James V"/>
    <x v="225"/>
    <x v="224"/>
    <s v="Yes"/>
    <s v="No"/>
    <s v="No"/>
    <n v="0"/>
    <s v="No"/>
    <x v="1"/>
    <x v="2"/>
    <s v="28-Nov-1985"/>
    <x v="1349"/>
    <x v="1"/>
    <s v="tier - 3"/>
    <x v="1"/>
    <x v="1240"/>
  </r>
  <r>
    <x v="1350"/>
    <s v="  Angie"/>
    <x v="64"/>
    <x v="85"/>
    <s v="No"/>
    <s v="No"/>
    <s v="Yes"/>
    <n v="1"/>
    <s v="No"/>
    <x v="0"/>
    <x v="1"/>
    <s v="12-Dec-2003"/>
    <x v="1350"/>
    <x v="1"/>
    <s v="tier - 2"/>
    <x v="1"/>
    <x v="1241"/>
  </r>
  <r>
    <x v="1351"/>
    <s v="  Michael J"/>
    <x v="625"/>
    <x v="267"/>
    <s v="No"/>
    <s v="No"/>
    <s v="No"/>
    <n v="0"/>
    <s v="No"/>
    <x v="1"/>
    <x v="2"/>
    <s v="06-Nov-1977"/>
    <x v="1351"/>
    <x v="2"/>
    <s v="tier - 2"/>
    <x v="3"/>
    <x v="1242"/>
  </r>
  <r>
    <x v="1352"/>
    <s v="  Sabina"/>
    <x v="292"/>
    <x v="87"/>
    <s v="Yes"/>
    <s v="No"/>
    <s v="No"/>
    <n v="0"/>
    <s v="No"/>
    <x v="1"/>
    <x v="1"/>
    <s v="20-Dec-1976"/>
    <x v="1352"/>
    <x v="1"/>
    <s v="tier - 2"/>
    <x v="1"/>
    <x v="1243"/>
  </r>
  <r>
    <x v="1353"/>
    <s v="  Amy C"/>
    <x v="18"/>
    <x v="601"/>
    <s v="No"/>
    <s v="No"/>
    <s v="No"/>
    <n v="0"/>
    <s v="No"/>
    <x v="0"/>
    <x v="0"/>
    <s v="17-Jul-1978"/>
    <x v="1353"/>
    <x v="1"/>
    <s v="tier - 3"/>
    <x v="1"/>
    <x v="762"/>
  </r>
  <r>
    <x v="1354"/>
    <s v="  Victoria U"/>
    <x v="713"/>
    <x v="259"/>
    <s v="No"/>
    <s v="No"/>
    <s v="No"/>
    <n v="0"/>
    <s v="No"/>
    <x v="0"/>
    <x v="1"/>
    <s v="03-Nov-1989"/>
    <x v="1354"/>
    <x v="1"/>
    <s v="tier - 1"/>
    <x v="1"/>
    <x v="1244"/>
  </r>
  <r>
    <x v="1355"/>
    <s v="  Amelia B"/>
    <x v="381"/>
    <x v="176"/>
    <s v="No"/>
    <s v="No"/>
    <s v="No"/>
    <n v="0"/>
    <s v="No"/>
    <x v="2"/>
    <x v="2"/>
    <s v="08-Nov-1980"/>
    <x v="1355"/>
    <x v="1"/>
    <s v="tier - 2"/>
    <x v="1"/>
    <x v="492"/>
  </r>
  <r>
    <x v="1356"/>
    <s v="  Jackie J"/>
    <x v="922"/>
    <x v="18"/>
    <s v="Yes"/>
    <s v="No"/>
    <s v="No"/>
    <n v="1"/>
    <s v="No"/>
    <x v="0"/>
    <x v="2"/>
    <s v="18-Sep-1995"/>
    <x v="1356"/>
    <x v="1"/>
    <s v="tier - 3"/>
    <x v="1"/>
    <x v="1245"/>
  </r>
  <r>
    <x v="1357"/>
    <s v="  Justin"/>
    <x v="923"/>
    <x v="602"/>
    <s v="No"/>
    <s v="No"/>
    <s v="No"/>
    <n v="0"/>
    <s v="No"/>
    <x v="3"/>
    <x v="0"/>
    <s v="22-Aug-1962"/>
    <x v="1357"/>
    <x v="2"/>
    <s v="tier - 1"/>
    <x v="0"/>
    <x v="1246"/>
  </r>
  <r>
    <x v="1358"/>
    <s v="  Kerry"/>
    <x v="924"/>
    <x v="106"/>
    <s v="Yes"/>
    <s v="No"/>
    <s v="Yes"/>
    <n v="1"/>
    <s v="No"/>
    <x v="2"/>
    <x v="1"/>
    <s v="20-Aug-1983"/>
    <x v="1358"/>
    <x v="1"/>
    <s v="tier - 3"/>
    <x v="2"/>
    <x v="1247"/>
  </r>
  <r>
    <x v="1359"/>
    <s v="  Cindy G"/>
    <x v="907"/>
    <x v="144"/>
    <s v="Yes"/>
    <s v="No"/>
    <s v="Yes"/>
    <n v="1"/>
    <s v="No"/>
    <x v="2"/>
    <x v="2"/>
    <s v="28-Aug-1983"/>
    <x v="1359"/>
    <x v="1"/>
    <s v="tier - 1"/>
    <x v="2"/>
    <x v="1248"/>
  </r>
  <r>
    <x v="1360"/>
    <s v="  Gennaro"/>
    <x v="925"/>
    <x v="508"/>
    <s v="No"/>
    <s v="No"/>
    <s v="No"/>
    <n v="2"/>
    <s v="No"/>
    <x v="2"/>
    <x v="2"/>
    <s v="23-Nov-1972"/>
    <x v="1360"/>
    <x v="1"/>
    <s v="tier - 2"/>
    <x v="0"/>
    <x v="1249"/>
  </r>
  <r>
    <x v="1361"/>
    <s v="  Terry"/>
    <x v="926"/>
    <x v="96"/>
    <s v="Yes"/>
    <s v="No"/>
    <s v="No"/>
    <n v="1"/>
    <s v="No"/>
    <x v="1"/>
    <x v="0"/>
    <s v="10-Aug-1975"/>
    <x v="1361"/>
    <x v="1"/>
    <s v="tier - 2"/>
    <x v="0"/>
    <x v="1250"/>
  </r>
  <r>
    <x v="1362"/>
    <s v="  Patrick J"/>
    <x v="309"/>
    <x v="531"/>
    <s v="Yes"/>
    <s v="No"/>
    <s v="No"/>
    <n v="2"/>
    <s v="No"/>
    <x v="2"/>
    <x v="0"/>
    <s v="19-Jun-1970"/>
    <x v="1362"/>
    <x v="1"/>
    <s v="tier - 2"/>
    <x v="0"/>
    <x v="1251"/>
  </r>
  <r>
    <x v="1363"/>
    <s v="  Keara"/>
    <x v="927"/>
    <x v="555"/>
    <s v="Yes"/>
    <s v="No"/>
    <s v="No"/>
    <n v="0"/>
    <s v="No"/>
    <x v="0"/>
    <x v="0"/>
    <s v="28-Dec-1981"/>
    <x v="1363"/>
    <x v="1"/>
    <s v="tier - 2"/>
    <x v="3"/>
    <x v="1252"/>
  </r>
  <r>
    <x v="1364"/>
    <s v="  Nicole"/>
    <x v="928"/>
    <x v="21"/>
    <s v="Yes"/>
    <s v="No"/>
    <s v="No"/>
    <n v="2"/>
    <s v="No"/>
    <x v="3"/>
    <x v="1"/>
    <s v="09-Jul-1966"/>
    <x v="1364"/>
    <x v="2"/>
    <s v="tier - 3"/>
    <x v="1"/>
    <x v="388"/>
  </r>
  <r>
    <x v="1365"/>
    <s v="  Katena"/>
    <x v="929"/>
    <x v="427"/>
    <s v="No"/>
    <s v="No"/>
    <s v="No"/>
    <n v="1"/>
    <s v="No"/>
    <x v="1"/>
    <x v="1"/>
    <s v="29-Oct-1987"/>
    <x v="1365"/>
    <x v="1"/>
    <s v="tier - 3"/>
    <x v="15"/>
    <x v="1253"/>
  </r>
  <r>
    <x v="1366"/>
    <s v="  Bean K"/>
    <x v="930"/>
    <x v="86"/>
    <s v="No"/>
    <s v="No"/>
    <s v="No"/>
    <n v="0"/>
    <s v="No"/>
    <x v="0"/>
    <x v="2"/>
    <s v="20-Jul-1977"/>
    <x v="1366"/>
    <x v="1"/>
    <s v="tier - 1"/>
    <x v="2"/>
    <x v="1254"/>
  </r>
  <r>
    <x v="1367"/>
    <s v="  Brian"/>
    <x v="931"/>
    <x v="53"/>
    <s v="No"/>
    <s v="No"/>
    <s v="No"/>
    <n v="0"/>
    <s v="No"/>
    <x v="3"/>
    <x v="0"/>
    <s v="10-Oct-1962"/>
    <x v="1367"/>
    <x v="2"/>
    <s v="tier - 2"/>
    <x v="0"/>
    <x v="1255"/>
  </r>
  <r>
    <x v="1368"/>
    <s v="  Jan-Patrick"/>
    <x v="932"/>
    <x v="128"/>
    <s v="No"/>
    <s v="No"/>
    <s v="No"/>
    <n v="0"/>
    <s v="No"/>
    <x v="0"/>
    <x v="1"/>
    <s v="17-Nov-1994"/>
    <x v="1368"/>
    <x v="1"/>
    <s v="tier - 3"/>
    <x v="1"/>
    <x v="1256"/>
  </r>
  <r>
    <x v="1369"/>
    <s v="  Jesse J"/>
    <x v="933"/>
    <x v="372"/>
    <s v="Yes"/>
    <s v="No"/>
    <s v="No"/>
    <n v="0"/>
    <s v="No"/>
    <x v="0"/>
    <x v="2"/>
    <s v="05-Oct-2001"/>
    <x v="1369"/>
    <x v="1"/>
    <s v="tier - 2"/>
    <x v="1"/>
    <x v="1257"/>
  </r>
  <r>
    <x v="1370"/>
    <s v="  Lindsey M"/>
    <x v="934"/>
    <x v="337"/>
    <s v="No"/>
    <s v="No"/>
    <s v="No"/>
    <n v="0"/>
    <s v="No"/>
    <x v="0"/>
    <x v="2"/>
    <s v="12-Oct-1989"/>
    <x v="1370"/>
    <x v="1"/>
    <s v="tier - 2"/>
    <x v="1"/>
    <x v="1258"/>
  </r>
  <r>
    <x v="1371"/>
    <s v="  Marguerite K"/>
    <x v="935"/>
    <x v="214"/>
    <s v="No"/>
    <s v="No"/>
    <s v="No"/>
    <n v="0"/>
    <s v="No"/>
    <x v="0"/>
    <x v="1"/>
    <s v="21-Dec-1991"/>
    <x v="1371"/>
    <x v="1"/>
    <s v="tier - 1"/>
    <x v="1"/>
    <x v="1259"/>
  </r>
  <r>
    <x v="1372"/>
    <s v="  Travis"/>
    <x v="136"/>
    <x v="496"/>
    <s v="No"/>
    <s v="No"/>
    <s v="No"/>
    <n v="0"/>
    <s v="No"/>
    <x v="0"/>
    <x v="0"/>
    <s v="09-Nov-1974"/>
    <x v="1372"/>
    <x v="1"/>
    <s v="tier - 3"/>
    <x v="0"/>
    <x v="1260"/>
  </r>
  <r>
    <x v="1373"/>
    <s v="  Ricky"/>
    <x v="627"/>
    <x v="128"/>
    <s v="Yes"/>
    <s v="No"/>
    <s v="Yes"/>
    <n v="1"/>
    <s v="No"/>
    <x v="0"/>
    <x v="1"/>
    <s v="02-Dec-1997"/>
    <x v="1373"/>
    <x v="1"/>
    <s v="tier - 3"/>
    <x v="1"/>
    <x v="1261"/>
  </r>
  <r>
    <x v="1374"/>
    <s v="  Colleen L"/>
    <x v="936"/>
    <x v="124"/>
    <s v="No"/>
    <s v="No"/>
    <s v="No"/>
    <n v="0"/>
    <s v="No"/>
    <x v="0"/>
    <x v="2"/>
    <s v="25-Dec-1999"/>
    <x v="1374"/>
    <x v="1"/>
    <s v="tier - 2"/>
    <x v="12"/>
    <x v="1262"/>
  </r>
  <r>
    <x v="1375"/>
    <s v="  Charlie A"/>
    <x v="425"/>
    <x v="355"/>
    <s v="No"/>
    <s v="No"/>
    <s v="No"/>
    <n v="0"/>
    <s v="No"/>
    <x v="1"/>
    <x v="0"/>
    <s v="06-Dec-1974"/>
    <x v="1375"/>
    <x v="0"/>
    <s v="tier - 3"/>
    <x v="0"/>
    <x v="195"/>
  </r>
  <r>
    <x v="1376"/>
    <s v="  Rick"/>
    <x v="937"/>
    <x v="134"/>
    <s v="Yes"/>
    <s v="No"/>
    <s v="Yes"/>
    <n v="1"/>
    <s v="No"/>
    <x v="0"/>
    <x v="2"/>
    <s v="21-Dec-1997"/>
    <x v="1376"/>
    <x v="1"/>
    <s v="tier - 1"/>
    <x v="1"/>
    <x v="1263"/>
  </r>
  <r>
    <x v="1377"/>
    <s v="  Lauren C"/>
    <x v="938"/>
    <x v="399"/>
    <s v="Yes"/>
    <s v="No"/>
    <s v="No"/>
    <n v="0"/>
    <s v="No"/>
    <x v="0"/>
    <x v="0"/>
    <s v="30-Jun-1981"/>
    <x v="1377"/>
    <x v="1"/>
    <s v="tier - 1"/>
    <x v="1"/>
    <x v="1264"/>
  </r>
  <r>
    <x v="1378"/>
    <s v="  Daniel"/>
    <x v="234"/>
    <x v="259"/>
    <s v="Yes"/>
    <s v="No"/>
    <s v="No"/>
    <n v="0"/>
    <s v="No"/>
    <x v="1"/>
    <x v="1"/>
    <s v="12-Dec-1976"/>
    <x v="1378"/>
    <x v="2"/>
    <s v="tier - 2"/>
    <x v="0"/>
    <x v="538"/>
  </r>
  <r>
    <x v="1379"/>
    <s v="  Jaime"/>
    <x v="680"/>
    <x v="421"/>
    <s v="No"/>
    <s v="No"/>
    <s v="No"/>
    <n v="0"/>
    <s v="No"/>
    <x v="0"/>
    <x v="0"/>
    <s v="04-Sep-1978"/>
    <x v="1379"/>
    <x v="0"/>
    <s v="tier - 1"/>
    <x v="3"/>
    <x v="1265"/>
  </r>
  <r>
    <x v="1380"/>
    <s v="  Erik R"/>
    <x v="939"/>
    <x v="547"/>
    <s v="No"/>
    <s v="No"/>
    <s v="No"/>
    <n v="0"/>
    <s v="No"/>
    <x v="3"/>
    <x v="0"/>
    <s v="18-Jul-1965"/>
    <x v="1380"/>
    <x v="2"/>
    <s v="tier - 2"/>
    <x v="0"/>
    <x v="1266"/>
  </r>
  <r>
    <x v="1381"/>
    <s v="  Katie"/>
    <x v="673"/>
    <x v="195"/>
    <s v="No"/>
    <s v="No"/>
    <s v="No"/>
    <n v="0"/>
    <s v="No"/>
    <x v="0"/>
    <x v="1"/>
    <s v="29-Aug-1977"/>
    <x v="1381"/>
    <x v="1"/>
    <s v="tier - 3"/>
    <x v="1"/>
    <x v="1267"/>
  </r>
  <r>
    <x v="1382"/>
    <s v="  Thomas A"/>
    <x v="713"/>
    <x v="364"/>
    <s v="No"/>
    <s v="No"/>
    <s v="No"/>
    <n v="0"/>
    <s v="No"/>
    <x v="0"/>
    <x v="1"/>
    <s v="04-Dec-1978"/>
    <x v="1382"/>
    <x v="2"/>
    <s v="tier - 2"/>
    <x v="0"/>
    <x v="1268"/>
  </r>
  <r>
    <x v="1383"/>
    <s v="  Jean-Marc"/>
    <x v="379"/>
    <x v="151"/>
    <s v="No"/>
    <s v="No"/>
    <s v="No"/>
    <n v="0"/>
    <s v="No"/>
    <x v="1"/>
    <x v="2"/>
    <s v="10-Sep-1980"/>
    <x v="1383"/>
    <x v="2"/>
    <s v="tier - 1"/>
    <x v="4"/>
    <x v="1269"/>
  </r>
  <r>
    <x v="1384"/>
    <s v="  Kerry L"/>
    <x v="940"/>
    <x v="562"/>
    <s v="No"/>
    <s v="No"/>
    <s v="Yes"/>
    <n v="1"/>
    <s v="No"/>
    <x v="0"/>
    <x v="1"/>
    <s v="02-Jun-1979"/>
    <x v="1384"/>
    <x v="1"/>
    <s v="tier - 3"/>
    <x v="1"/>
    <x v="1270"/>
  </r>
  <r>
    <x v="1385"/>
    <s v="  Ulrich"/>
    <x v="941"/>
    <x v="603"/>
    <s v="No"/>
    <s v="No"/>
    <s v="No"/>
    <n v="0"/>
    <s v="No"/>
    <x v="1"/>
    <x v="0"/>
    <s v="29-Dec-1978"/>
    <x v="1385"/>
    <x v="0"/>
    <s v="tier - 2"/>
    <x v="3"/>
    <x v="9"/>
  </r>
  <r>
    <x v="1386"/>
    <s v="  Justin P"/>
    <x v="942"/>
    <x v="92"/>
    <s v="No"/>
    <s v="No"/>
    <s v="No"/>
    <n v="1"/>
    <s v="No"/>
    <x v="1"/>
    <x v="2"/>
    <s v="12-Jul-1987"/>
    <x v="1386"/>
    <x v="1"/>
    <s v="tier - 3"/>
    <x v="14"/>
    <x v="1271"/>
  </r>
  <r>
    <x v="1387"/>
    <s v="  Hannah E"/>
    <x v="409"/>
    <x v="90"/>
    <s v="No"/>
    <s v="No"/>
    <s v="No"/>
    <n v="0"/>
    <s v="No"/>
    <x v="0"/>
    <x v="2"/>
    <s v="18-Dec-1982"/>
    <x v="1387"/>
    <x v="1"/>
    <s v="tier - 1"/>
    <x v="0"/>
    <x v="1272"/>
  </r>
  <r>
    <x v="1388"/>
    <s v="  David"/>
    <x v="852"/>
    <x v="579"/>
    <s v="Yes"/>
    <s v="No"/>
    <s v="No"/>
    <n v="0"/>
    <s v="No"/>
    <x v="1"/>
    <x v="0"/>
    <s v="19-Dec-1981"/>
    <x v="1388"/>
    <x v="1"/>
    <s v="tier - 2"/>
    <x v="16"/>
    <x v="1273"/>
  </r>
  <r>
    <x v="1389"/>
    <s v="  Jim"/>
    <x v="943"/>
    <x v="604"/>
    <s v="No"/>
    <s v="No"/>
    <s v="No"/>
    <n v="0"/>
    <s v="No"/>
    <x v="2"/>
    <x v="0"/>
    <s v="11-Oct-1971"/>
    <x v="1389"/>
    <x v="1"/>
    <s v="tier - 1"/>
    <x v="0"/>
    <x v="1274"/>
  </r>
  <r>
    <x v="1390"/>
    <s v="  Joseph P"/>
    <x v="944"/>
    <x v="105"/>
    <s v="Yes"/>
    <s v="No"/>
    <s v="No"/>
    <n v="1"/>
    <s v="No"/>
    <x v="0"/>
    <x v="1"/>
    <s v="13-Sep-1995"/>
    <x v="1390"/>
    <x v="1"/>
    <s v="tier - 1"/>
    <x v="1"/>
    <x v="1275"/>
  </r>
  <r>
    <x v="1391"/>
    <s v="  Michael"/>
    <x v="945"/>
    <x v="4"/>
    <s v="Yes"/>
    <s v="No"/>
    <s v="No"/>
    <n v="0"/>
    <s v="No"/>
    <x v="0"/>
    <x v="2"/>
    <s v="24-Nov-1996"/>
    <x v="1391"/>
    <x v="1"/>
    <s v="tier - 2"/>
    <x v="13"/>
    <x v="1276"/>
  </r>
  <r>
    <x v="1392"/>
    <s v="  Gina M"/>
    <x v="946"/>
    <x v="105"/>
    <s v="Yes"/>
    <s v="No"/>
    <s v="No"/>
    <n v="0"/>
    <s v="No"/>
    <x v="2"/>
    <x v="1"/>
    <s v="09-Oct-1976"/>
    <x v="1392"/>
    <x v="1"/>
    <s v="tier - 1"/>
    <x v="3"/>
    <x v="1277"/>
  </r>
  <r>
    <x v="1393"/>
    <s v="  Shantel C"/>
    <x v="947"/>
    <x v="594"/>
    <s v="No"/>
    <s v="No"/>
    <s v="No"/>
    <n v="0"/>
    <s v="No"/>
    <x v="3"/>
    <x v="0"/>
    <s v="27-Dec-1965"/>
    <x v="1393"/>
    <x v="2"/>
    <s v="tier - 3"/>
    <x v="1"/>
    <x v="1278"/>
  </r>
  <r>
    <x v="1394"/>
    <s v="  Brian"/>
    <x v="758"/>
    <x v="197"/>
    <s v="No"/>
    <s v="No"/>
    <s v="No"/>
    <n v="1"/>
    <s v="No"/>
    <x v="0"/>
    <x v="2"/>
    <s v="30-Sep-1998"/>
    <x v="1394"/>
    <x v="1"/>
    <s v="tier - 3"/>
    <x v="8"/>
    <x v="1279"/>
  </r>
  <r>
    <x v="1395"/>
    <s v="  Brian"/>
    <x v="948"/>
    <x v="473"/>
    <s v="No"/>
    <s v="No"/>
    <s v="Yes"/>
    <n v="1"/>
    <s v="No"/>
    <x v="0"/>
    <x v="2"/>
    <s v="10-Aug-1993"/>
    <x v="1395"/>
    <x v="1"/>
    <s v="tier - 2"/>
    <x v="1"/>
    <x v="1280"/>
  </r>
  <r>
    <x v="1396"/>
    <s v="  Jessica R"/>
    <x v="462"/>
    <x v="1"/>
    <s v="No"/>
    <s v="No"/>
    <s v="No"/>
    <n v="0"/>
    <s v="No"/>
    <x v="0"/>
    <x v="1"/>
    <s v="16-Oct-1980"/>
    <x v="1396"/>
    <x v="1"/>
    <s v="tier - 2"/>
    <x v="2"/>
    <x v="1281"/>
  </r>
  <r>
    <x v="1397"/>
    <s v="  Robyn"/>
    <x v="949"/>
    <x v="85"/>
    <s v="No"/>
    <s v="No"/>
    <s v="No"/>
    <n v="0"/>
    <s v="No"/>
    <x v="0"/>
    <x v="1"/>
    <s v="15-Jun-1999"/>
    <x v="1397"/>
    <x v="1"/>
    <s v="tier - 2"/>
    <x v="12"/>
    <x v="1282"/>
  </r>
  <r>
    <x v="1398"/>
    <s v="  Ashley"/>
    <x v="844"/>
    <x v="470"/>
    <s v="No"/>
    <s v="No"/>
    <s v="No"/>
    <n v="0"/>
    <s v="No"/>
    <x v="1"/>
    <x v="2"/>
    <s v="24-Jul-1980"/>
    <x v="1398"/>
    <x v="1"/>
    <s v="tier - 1"/>
    <x v="0"/>
    <x v="1283"/>
  </r>
  <r>
    <x v="1399"/>
    <s v="  Dana"/>
    <x v="893"/>
    <x v="103"/>
    <s v="No"/>
    <s v="No"/>
    <s v="No"/>
    <n v="0"/>
    <s v="No"/>
    <x v="0"/>
    <x v="2"/>
    <s v="20-Jun-1980"/>
    <x v="1399"/>
    <x v="1"/>
    <s v="tier - 2"/>
    <x v="2"/>
    <x v="1284"/>
  </r>
  <r>
    <x v="1400"/>
    <s v="  Jessica F"/>
    <x v="950"/>
    <x v="336"/>
    <s v="Yes"/>
    <s v="No"/>
    <s v="No"/>
    <n v="0"/>
    <s v="No"/>
    <x v="0"/>
    <x v="1"/>
    <s v="13-Dec-2001"/>
    <x v="1400"/>
    <x v="1"/>
    <s v="tier - 3"/>
    <x v="1"/>
    <x v="1285"/>
  </r>
  <r>
    <x v="1401"/>
    <s v="  Lindsey"/>
    <x v="951"/>
    <x v="533"/>
    <s v="No"/>
    <s v="No"/>
    <s v="No"/>
    <n v="0"/>
    <s v="No"/>
    <x v="0"/>
    <x v="0"/>
    <s v="24-Aug-1978"/>
    <x v="1401"/>
    <x v="1"/>
    <s v="tier - 1"/>
    <x v="0"/>
    <x v="1286"/>
  </r>
  <r>
    <x v="1402"/>
    <s v="  Kelly A"/>
    <x v="419"/>
    <x v="605"/>
    <s v="No"/>
    <s v="No"/>
    <s v="No"/>
    <n v="0"/>
    <s v="No"/>
    <x v="1"/>
    <x v="0"/>
    <s v="29-Nov-1978"/>
    <x v="1402"/>
    <x v="1"/>
    <s v="tier - 2"/>
    <x v="3"/>
    <x v="335"/>
  </r>
  <r>
    <x v="1403"/>
    <s v="  Brooke E"/>
    <x v="809"/>
    <x v="606"/>
    <s v="No"/>
    <s v="No"/>
    <s v="No"/>
    <n v="0"/>
    <s v="No"/>
    <x v="1"/>
    <x v="0"/>
    <s v="06-Nov-1978"/>
    <x v="1403"/>
    <x v="1"/>
    <s v="tier - 1"/>
    <x v="3"/>
    <x v="1287"/>
  </r>
  <r>
    <x v="1404"/>
    <s v="  Katelyn E"/>
    <x v="613"/>
    <x v="607"/>
    <s v="No"/>
    <s v="No"/>
    <s v="No"/>
    <n v="0"/>
    <s v="No"/>
    <x v="1"/>
    <x v="0"/>
    <s v="28-Nov-1978"/>
    <x v="1404"/>
    <x v="1"/>
    <s v="tier - 1"/>
    <x v="3"/>
    <x v="1288"/>
  </r>
  <r>
    <x v="1405"/>
    <s v="  Adam"/>
    <x v="645"/>
    <x v="237"/>
    <s v="Yes"/>
    <s v="No"/>
    <s v="No"/>
    <n v="0"/>
    <s v="No"/>
    <x v="0"/>
    <x v="2"/>
    <s v="17-Sep-1996"/>
    <x v="1405"/>
    <x v="1"/>
    <s v="tier - 3"/>
    <x v="3"/>
    <x v="1289"/>
  </r>
  <r>
    <x v="1406"/>
    <s v="  Dana"/>
    <x v="952"/>
    <x v="608"/>
    <s v="No"/>
    <s v="No"/>
    <s v="No"/>
    <n v="0"/>
    <s v="No"/>
    <x v="3"/>
    <x v="0"/>
    <s v="03-Jul-1968"/>
    <x v="1406"/>
    <x v="2"/>
    <s v="tier - 2"/>
    <x v="1"/>
    <x v="1290"/>
  </r>
  <r>
    <x v="1407"/>
    <s v="  Eric W"/>
    <x v="953"/>
    <x v="21"/>
    <s v="Yes"/>
    <s v="No"/>
    <s v="Yes"/>
    <n v="1"/>
    <s v="No"/>
    <x v="0"/>
    <x v="1"/>
    <s v="30-Sep-1997"/>
    <x v="1407"/>
    <x v="1"/>
    <s v="tier - 2"/>
    <x v="1"/>
    <x v="1291"/>
  </r>
  <r>
    <x v="1408"/>
    <s v="  Matthew D"/>
    <x v="954"/>
    <x v="609"/>
    <s v="Yes"/>
    <s v="No"/>
    <s v="No"/>
    <n v="0"/>
    <s v="No"/>
    <x v="2"/>
    <x v="0"/>
    <s v="17-Jul-1967"/>
    <x v="1408"/>
    <x v="2"/>
    <s v="tier - 2"/>
    <x v="0"/>
    <x v="1292"/>
  </r>
  <r>
    <x v="1409"/>
    <s v="  Eoghan"/>
    <x v="955"/>
    <x v="259"/>
    <s v="No"/>
    <s v="No"/>
    <s v="No"/>
    <n v="0"/>
    <s v="No"/>
    <x v="0"/>
    <x v="1"/>
    <s v="14-Aug-1994"/>
    <x v="1409"/>
    <x v="1"/>
    <s v="tier - 2"/>
    <x v="14"/>
    <x v="1293"/>
  </r>
  <r>
    <x v="1410"/>
    <s v="  Pamela W"/>
    <x v="956"/>
    <x v="120"/>
    <s v="Yes"/>
    <s v="No"/>
    <s v="No"/>
    <n v="1"/>
    <s v="No"/>
    <x v="1"/>
    <x v="2"/>
    <s v="15-Dec-1988"/>
    <x v="1410"/>
    <x v="1"/>
    <s v="tier - 2"/>
    <x v="1"/>
    <x v="1294"/>
  </r>
  <r>
    <x v="1411"/>
    <s v="  Lindsey M"/>
    <x v="43"/>
    <x v="335"/>
    <s v="No"/>
    <s v="No"/>
    <s v="No"/>
    <n v="1"/>
    <s v="No"/>
    <x v="0"/>
    <x v="2"/>
    <s v="22-Aug-1984"/>
    <x v="1411"/>
    <x v="1"/>
    <s v="tier - 2"/>
    <x v="1"/>
    <x v="1295"/>
  </r>
  <r>
    <x v="1412"/>
    <s v="  Kassie"/>
    <x v="957"/>
    <x v="96"/>
    <s v="No"/>
    <s v="No"/>
    <s v="No"/>
    <n v="0"/>
    <s v="No"/>
    <x v="2"/>
    <x v="0"/>
    <s v="14-Dec-1978"/>
    <x v="1412"/>
    <x v="1"/>
    <s v="tier - 1"/>
    <x v="0"/>
    <x v="1296"/>
  </r>
  <r>
    <x v="1413"/>
    <s v="  Matthew"/>
    <x v="958"/>
    <x v="268"/>
    <s v="Yes"/>
    <s v="No"/>
    <s v="No"/>
    <n v="0"/>
    <s v="No"/>
    <x v="2"/>
    <x v="1"/>
    <s v="10-Oct-1976"/>
    <x v="1413"/>
    <x v="2"/>
    <s v="tier - 1"/>
    <x v="1"/>
    <x v="1297"/>
  </r>
  <r>
    <x v="1414"/>
    <s v="  Ruben Dario"/>
    <x v="275"/>
    <x v="308"/>
    <s v="No"/>
    <s v="No"/>
    <s v="No"/>
    <n v="0"/>
    <s v="No"/>
    <x v="1"/>
    <x v="0"/>
    <s v="18-Oct-1978"/>
    <x v="1414"/>
    <x v="1"/>
    <s v="tier - 3"/>
    <x v="1"/>
    <x v="1298"/>
  </r>
  <r>
    <x v="1415"/>
    <s v="  Kevin"/>
    <x v="404"/>
    <x v="331"/>
    <s v="Yes"/>
    <s v="No"/>
    <s v="Yes"/>
    <n v="1"/>
    <s v="No"/>
    <x v="1"/>
    <x v="1"/>
    <s v="10-Jul-1983"/>
    <x v="1415"/>
    <x v="2"/>
    <s v="tier - 2"/>
    <x v="3"/>
    <x v="1299"/>
  </r>
  <r>
    <x v="1416"/>
    <s v="  Lindsay M"/>
    <x v="959"/>
    <x v="148"/>
    <s v="Yes"/>
    <s v="No"/>
    <s v="Yes"/>
    <n v="1"/>
    <s v="No"/>
    <x v="0"/>
    <x v="1"/>
    <s v="28-Oct-1997"/>
    <x v="1416"/>
    <x v="1"/>
    <s v="tier - 1"/>
    <x v="1"/>
    <x v="1300"/>
  </r>
  <r>
    <x v="1417"/>
    <s v="  Amanda"/>
    <x v="960"/>
    <x v="27"/>
    <s v="Yes"/>
    <s v="No"/>
    <s v="No"/>
    <n v="1"/>
    <s v="No"/>
    <x v="1"/>
    <x v="2"/>
    <s v="15-Dec-1988"/>
    <x v="1417"/>
    <x v="1"/>
    <s v="tier - 3"/>
    <x v="15"/>
    <x v="1294"/>
  </r>
  <r>
    <x v="1418"/>
    <s v="  James"/>
    <x v="961"/>
    <x v="191"/>
    <s v="Yes"/>
    <s v="No"/>
    <s v="No"/>
    <n v="0"/>
    <s v="No"/>
    <x v="0"/>
    <x v="2"/>
    <s v="14-Jun-1996"/>
    <x v="1418"/>
    <x v="1"/>
    <s v="tier - 3"/>
    <x v="1"/>
    <x v="1301"/>
  </r>
  <r>
    <x v="1419"/>
    <s v="  Samuel H"/>
    <x v="962"/>
    <x v="137"/>
    <s v="Yes"/>
    <s v="No"/>
    <s v="No"/>
    <n v="0"/>
    <s v="No"/>
    <x v="2"/>
    <x v="0"/>
    <s v="04-Aug-1967"/>
    <x v="1419"/>
    <x v="2"/>
    <s v="tier - 3"/>
    <x v="0"/>
    <x v="1302"/>
  </r>
  <r>
    <x v="1420"/>
    <s v="  Jenni"/>
    <x v="963"/>
    <x v="87"/>
    <s v="Yes"/>
    <s v="No"/>
    <s v="No"/>
    <n v="0"/>
    <s v="No"/>
    <x v="0"/>
    <x v="1"/>
    <s v="01-Jun-2001"/>
    <x v="1420"/>
    <x v="1"/>
    <s v="tier - 2"/>
    <x v="1"/>
    <x v="1303"/>
  </r>
  <r>
    <x v="1421"/>
    <s v="  Estuardo F"/>
    <x v="964"/>
    <x v="119"/>
    <s v="No"/>
    <s v="No"/>
    <s v="No"/>
    <n v="0"/>
    <s v="No"/>
    <x v="0"/>
    <x v="1"/>
    <s v="30-Sep-1977"/>
    <x v="1421"/>
    <x v="2"/>
    <s v="tier - 3"/>
    <x v="6"/>
    <x v="1304"/>
  </r>
  <r>
    <x v="1422"/>
    <s v="  Brett"/>
    <x v="742"/>
    <x v="231"/>
    <s v="No"/>
    <s v="No"/>
    <s v="No"/>
    <n v="0"/>
    <s v="No"/>
    <x v="0"/>
    <x v="1"/>
    <s v="25-Sep-1977"/>
    <x v="1422"/>
    <x v="2"/>
    <s v="tier - 1"/>
    <x v="3"/>
    <x v="575"/>
  </r>
  <r>
    <x v="1423"/>
    <s v="  Sharon E"/>
    <x v="965"/>
    <x v="21"/>
    <s v="No"/>
    <s v="No"/>
    <s v="No"/>
    <n v="0"/>
    <s v="No"/>
    <x v="0"/>
    <x v="1"/>
    <s v="07-Jul-1980"/>
    <x v="1423"/>
    <x v="1"/>
    <s v="tier - 3"/>
    <x v="1"/>
    <x v="1305"/>
  </r>
  <r>
    <x v="1424"/>
    <s v="  Jacob W√¶ver"/>
    <x v="927"/>
    <x v="208"/>
    <s v="No"/>
    <s v="No"/>
    <s v="Yes"/>
    <n v="1"/>
    <s v="No"/>
    <x v="0"/>
    <x v="1"/>
    <s v="01-Sep-1979"/>
    <x v="1424"/>
    <x v="2"/>
    <s v="tier - 2"/>
    <x v="3"/>
    <x v="1306"/>
  </r>
  <r>
    <x v="1425"/>
    <s v="  Scott"/>
    <x v="117"/>
    <x v="155"/>
    <s v="No"/>
    <s v="No"/>
    <s v="No"/>
    <n v="0"/>
    <s v="No"/>
    <x v="0"/>
    <x v="1"/>
    <s v="25-Aug-1977"/>
    <x v="1425"/>
    <x v="2"/>
    <s v="tier - 2"/>
    <x v="3"/>
    <x v="566"/>
  </r>
  <r>
    <x v="1426"/>
    <s v="  Brooke S"/>
    <x v="308"/>
    <x v="418"/>
    <s v="No"/>
    <s v="No"/>
    <s v="No"/>
    <n v="0"/>
    <s v="No"/>
    <x v="1"/>
    <x v="0"/>
    <s v="02-Dec-1978"/>
    <x v="1426"/>
    <x v="1"/>
    <s v="tier - 3"/>
    <x v="1"/>
    <x v="1307"/>
  </r>
  <r>
    <x v="1427"/>
    <s v="  Kaye A"/>
    <x v="421"/>
    <x v="154"/>
    <s v="No"/>
    <s v="No"/>
    <s v="No"/>
    <n v="0"/>
    <s v="No"/>
    <x v="1"/>
    <x v="0"/>
    <s v="12-Nov-1978"/>
    <x v="1427"/>
    <x v="1"/>
    <s v="tier - 2"/>
    <x v="1"/>
    <x v="1308"/>
  </r>
  <r>
    <x v="1428"/>
    <s v="  Carolyn"/>
    <x v="97"/>
    <x v="109"/>
    <s v="Yes"/>
    <s v="No"/>
    <s v="Yes"/>
    <n v="1"/>
    <s v="No"/>
    <x v="0"/>
    <x v="1"/>
    <s v="19-Sep-1983"/>
    <x v="1428"/>
    <x v="1"/>
    <s v="tier - 2"/>
    <x v="3"/>
    <x v="1309"/>
  </r>
  <r>
    <x v="1429"/>
    <s v="  Daniel C"/>
    <x v="966"/>
    <x v="568"/>
    <s v="No"/>
    <s v="No"/>
    <s v="No"/>
    <n v="0"/>
    <s v="No"/>
    <x v="3"/>
    <x v="0"/>
    <s v="05-Dec-1965"/>
    <x v="1429"/>
    <x v="2"/>
    <s v="tier - 2"/>
    <x v="0"/>
    <x v="584"/>
  </r>
  <r>
    <x v="1430"/>
    <s v="  Laurie A"/>
    <x v="967"/>
    <x v="226"/>
    <s v="No"/>
    <s v="No"/>
    <s v="Yes"/>
    <n v="1"/>
    <s v="No"/>
    <x v="0"/>
    <x v="2"/>
    <s v="22-Jul-1993"/>
    <x v="1430"/>
    <x v="1"/>
    <s v="tier - 2"/>
    <x v="12"/>
    <x v="1310"/>
  </r>
  <r>
    <x v="1431"/>
    <s v="  Nicole"/>
    <x v="680"/>
    <x v="541"/>
    <s v="Yes"/>
    <s v="No"/>
    <s v="No"/>
    <n v="0"/>
    <s v="No"/>
    <x v="0"/>
    <x v="0"/>
    <s v="24-Nov-1981"/>
    <x v="1431"/>
    <x v="1"/>
    <s v="tier - 1"/>
    <x v="3"/>
    <x v="1311"/>
  </r>
  <r>
    <x v="1432"/>
    <s v="  Shelby"/>
    <x v="968"/>
    <x v="154"/>
    <s v="No"/>
    <s v="No"/>
    <s v="No"/>
    <n v="0"/>
    <s v="No"/>
    <x v="3"/>
    <x v="0"/>
    <s v="09-Dec-1965"/>
    <x v="1432"/>
    <x v="2"/>
    <s v="tier - 3"/>
    <x v="0"/>
    <x v="1312"/>
  </r>
  <r>
    <x v="1433"/>
    <s v="  Allison"/>
    <x v="860"/>
    <x v="402"/>
    <s v="Yes"/>
    <s v="No"/>
    <s v="No"/>
    <n v="0"/>
    <s v="No"/>
    <x v="0"/>
    <x v="0"/>
    <s v="16-Jul-1981"/>
    <x v="1433"/>
    <x v="1"/>
    <s v="tier - 3"/>
    <x v="2"/>
    <x v="1313"/>
  </r>
  <r>
    <x v="1434"/>
    <s v="  Leticia"/>
    <x v="969"/>
    <x v="21"/>
    <s v="Yes"/>
    <s v="No"/>
    <s v="Yes"/>
    <n v="1"/>
    <s v="No"/>
    <x v="2"/>
    <x v="1"/>
    <s v="21-Jun-1983"/>
    <x v="1434"/>
    <x v="1"/>
    <s v="tier - 2"/>
    <x v="1"/>
    <x v="1314"/>
  </r>
  <r>
    <x v="1435"/>
    <s v="  John S"/>
    <x v="970"/>
    <x v="229"/>
    <s v="No"/>
    <s v="No"/>
    <s v="Yes"/>
    <n v="1"/>
    <s v="No"/>
    <x v="0"/>
    <x v="1"/>
    <s v="05-Oct-1993"/>
    <x v="1435"/>
    <x v="1"/>
    <s v="tier - 2"/>
    <x v="14"/>
    <x v="1315"/>
  </r>
  <r>
    <x v="1436"/>
    <s v="  April"/>
    <x v="98"/>
    <x v="150"/>
    <s v="No"/>
    <s v="No"/>
    <s v="No"/>
    <n v="0"/>
    <s v="No"/>
    <x v="0"/>
    <x v="2"/>
    <s v="01-Dec-1977"/>
    <x v="1436"/>
    <x v="1"/>
    <s v="tier - 1"/>
    <x v="3"/>
    <x v="1316"/>
  </r>
  <r>
    <x v="1437"/>
    <s v="  Ashley N"/>
    <x v="971"/>
    <x v="331"/>
    <s v="No"/>
    <s v="No"/>
    <s v="Yes"/>
    <n v="1"/>
    <s v="No"/>
    <x v="0"/>
    <x v="1"/>
    <s v="26-Jun-1979"/>
    <x v="1437"/>
    <x v="1"/>
    <s v="tier - 1"/>
    <x v="0"/>
    <x v="1317"/>
  </r>
  <r>
    <x v="1438"/>
    <s v="  Madeleine"/>
    <x v="382"/>
    <x v="328"/>
    <s v="No"/>
    <s v="No"/>
    <s v="No"/>
    <n v="0"/>
    <s v="No"/>
    <x v="0"/>
    <x v="2"/>
    <s v="18-Dec-1977"/>
    <x v="1438"/>
    <x v="1"/>
    <s v="tier - 1"/>
    <x v="3"/>
    <x v="1318"/>
  </r>
  <r>
    <x v="1439"/>
    <s v="  Nelly S"/>
    <x v="421"/>
    <x v="179"/>
    <s v="Yes"/>
    <s v="No"/>
    <s v="No"/>
    <n v="1"/>
    <s v="No"/>
    <x v="1"/>
    <x v="0"/>
    <s v="15-Jun-1986"/>
    <x v="1439"/>
    <x v="1"/>
    <s v="tier - 2"/>
    <x v="1"/>
    <x v="1319"/>
  </r>
  <r>
    <x v="1440"/>
    <s v="  Meredith S"/>
    <x v="801"/>
    <x v="173"/>
    <s v="No"/>
    <s v="No"/>
    <s v="Yes"/>
    <n v="1"/>
    <s v="No"/>
    <x v="1"/>
    <x v="2"/>
    <s v="19-Sep-1979"/>
    <x v="1440"/>
    <x v="1"/>
    <s v="tier - 3"/>
    <x v="3"/>
    <x v="1320"/>
  </r>
  <r>
    <x v="1441"/>
    <s v="  Kevin"/>
    <x v="972"/>
    <x v="99"/>
    <s v="No"/>
    <s v="No"/>
    <s v="No"/>
    <n v="1"/>
    <s v="No"/>
    <x v="1"/>
    <x v="1"/>
    <s v="25-Jul-1984"/>
    <x v="1441"/>
    <x v="1"/>
    <s v="tier - 1"/>
    <x v="1"/>
    <x v="1321"/>
  </r>
  <r>
    <x v="1442"/>
    <s v="  Lisa"/>
    <x v="369"/>
    <x v="330"/>
    <s v="No"/>
    <s v="No"/>
    <s v="Yes"/>
    <n v="1"/>
    <s v="No"/>
    <x v="1"/>
    <x v="1"/>
    <s v="19-Jun-1979"/>
    <x v="1442"/>
    <x v="1"/>
    <s v="tier - 3"/>
    <x v="2"/>
    <x v="1322"/>
  </r>
  <r>
    <x v="1443"/>
    <s v="  Katherine A"/>
    <x v="973"/>
    <x v="189"/>
    <s v="No"/>
    <s v="yes"/>
    <s v="No"/>
    <n v="1"/>
    <s v="No"/>
    <x v="1"/>
    <x v="2"/>
    <s v="15-Nov-2004"/>
    <x v="1443"/>
    <x v="1"/>
    <s v="tier - 2"/>
    <x v="2"/>
    <x v="1323"/>
  </r>
  <r>
    <x v="1444"/>
    <s v="  Steve"/>
    <x v="974"/>
    <x v="584"/>
    <s v="No"/>
    <s v="No"/>
    <s v="No"/>
    <n v="0"/>
    <s v="No"/>
    <x v="3"/>
    <x v="0"/>
    <s v="11-Jul-1965"/>
    <x v="1444"/>
    <x v="2"/>
    <s v="tier - 3"/>
    <x v="1"/>
    <x v="1324"/>
  </r>
  <r>
    <x v="1445"/>
    <s v="  Kate L"/>
    <x v="387"/>
    <x v="67"/>
    <s v="No"/>
    <s v="No"/>
    <s v="No"/>
    <n v="2"/>
    <s v="No"/>
    <x v="2"/>
    <x v="2"/>
    <s v="11-Aug-1972"/>
    <x v="1445"/>
    <x v="1"/>
    <s v="tier - 3"/>
    <x v="1"/>
    <x v="1325"/>
  </r>
  <r>
    <x v="1446"/>
    <s v="  Beth"/>
    <x v="975"/>
    <x v="405"/>
    <s v="No"/>
    <s v="No"/>
    <s v="No"/>
    <n v="0"/>
    <s v="No"/>
    <x v="3"/>
    <x v="0"/>
    <s v="25-Jun-1965"/>
    <x v="1446"/>
    <x v="2"/>
    <s v="tier - 1"/>
    <x v="0"/>
    <x v="1326"/>
  </r>
  <r>
    <x v="1447"/>
    <s v="  Katharine"/>
    <x v="976"/>
    <x v="610"/>
    <s v="No"/>
    <s v="No"/>
    <s v="No"/>
    <n v="0"/>
    <s v="No"/>
    <x v="3"/>
    <x v="0"/>
    <s v="06-Jun-1965"/>
    <x v="1447"/>
    <x v="2"/>
    <s v="tier - 3"/>
    <x v="0"/>
    <x v="1327"/>
  </r>
  <r>
    <x v="1448"/>
    <s v="  Heather L"/>
    <x v="977"/>
    <x v="206"/>
    <s v="Yes"/>
    <s v="No"/>
    <s v="No"/>
    <n v="2"/>
    <s v="No"/>
    <x v="3"/>
    <x v="2"/>
    <s v="26-Dec-1966"/>
    <x v="1448"/>
    <x v="2"/>
    <s v="tier - 1"/>
    <x v="1"/>
    <x v="1328"/>
  </r>
  <r>
    <x v="1449"/>
    <s v="  Desiree"/>
    <x v="292"/>
    <x v="10"/>
    <s v="Yes"/>
    <s v="No"/>
    <s v="No"/>
    <n v="0"/>
    <s v="No"/>
    <x v="1"/>
    <x v="1"/>
    <s v="02-Nov-1985"/>
    <x v="1449"/>
    <x v="1"/>
    <s v="tier - 1"/>
    <x v="1"/>
    <x v="1329"/>
  </r>
  <r>
    <x v="1450"/>
    <s v="  Peter B"/>
    <x v="978"/>
    <x v="473"/>
    <s v="Yes"/>
    <s v="No"/>
    <s v="No"/>
    <n v="0"/>
    <s v="No"/>
    <x v="2"/>
    <x v="2"/>
    <s v="18-Dec-1976"/>
    <x v="1450"/>
    <x v="1"/>
    <s v="tier - 1"/>
    <x v="0"/>
    <x v="1330"/>
  </r>
  <r>
    <x v="1451"/>
    <s v="  Adam"/>
    <x v="29"/>
    <x v="531"/>
    <s v="Yes"/>
    <s v="No"/>
    <s v="No"/>
    <n v="0"/>
    <s v="No"/>
    <x v="0"/>
    <x v="0"/>
    <s v="04-Aug-1981"/>
    <x v="1451"/>
    <x v="2"/>
    <s v="tier - 3"/>
    <x v="1"/>
    <x v="315"/>
  </r>
  <r>
    <x v="1452"/>
    <s v="  Jeremy J"/>
    <x v="979"/>
    <x v="317"/>
    <s v="No"/>
    <s v="No"/>
    <s v="No"/>
    <n v="2"/>
    <s v="No"/>
    <x v="2"/>
    <x v="0"/>
    <s v="25-Oct-1973"/>
    <x v="1452"/>
    <x v="1"/>
    <s v="tier - 2"/>
    <x v="0"/>
    <x v="1331"/>
  </r>
  <r>
    <x v="1453"/>
    <s v="  Adam C"/>
    <x v="54"/>
    <x v="611"/>
    <s v="Yes"/>
    <s v="No"/>
    <s v="No"/>
    <n v="0"/>
    <s v="No"/>
    <x v="0"/>
    <x v="0"/>
    <s v="13-Jun-1981"/>
    <x v="1453"/>
    <x v="2"/>
    <s v="tier - 3"/>
    <x v="1"/>
    <x v="1332"/>
  </r>
  <r>
    <x v="1454"/>
    <s v="  Jon"/>
    <x v="375"/>
    <x v="612"/>
    <s v="Yes"/>
    <s v="No"/>
    <s v="No"/>
    <n v="0"/>
    <s v="No"/>
    <x v="0"/>
    <x v="0"/>
    <s v="14-Aug-1981"/>
    <x v="1454"/>
    <x v="2"/>
    <s v="tier - 2"/>
    <x v="1"/>
    <x v="1333"/>
  </r>
  <r>
    <x v="1455"/>
    <s v="  Steven J"/>
    <x v="980"/>
    <x v="3"/>
    <s v="No"/>
    <s v="No"/>
    <s v="No"/>
    <n v="0"/>
    <s v="No"/>
    <x v="1"/>
    <x v="1"/>
    <s v="24-Jul-1982"/>
    <x v="1455"/>
    <x v="1"/>
    <s v="tier - 1"/>
    <x v="0"/>
    <x v="601"/>
  </r>
  <r>
    <x v="1456"/>
    <s v="  Jessica P"/>
    <x v="981"/>
    <x v="525"/>
    <s v="Yes"/>
    <s v="No"/>
    <s v="No"/>
    <n v="1"/>
    <s v="No"/>
    <x v="1"/>
    <x v="0"/>
    <s v="02-Sep-1986"/>
    <x v="1456"/>
    <x v="1"/>
    <s v="tier - 3"/>
    <x v="0"/>
    <x v="1334"/>
  </r>
  <r>
    <x v="1457"/>
    <s v="  Ashley"/>
    <x v="905"/>
    <x v="592"/>
    <s v="Yes"/>
    <s v="No"/>
    <s v="No"/>
    <n v="1"/>
    <s v="No"/>
    <x v="2"/>
    <x v="0"/>
    <s v="13-Jul-1986"/>
    <x v="1457"/>
    <x v="1"/>
    <s v="tier - 1"/>
    <x v="2"/>
    <x v="1335"/>
  </r>
  <r>
    <x v="1458"/>
    <s v="  Arturo H"/>
    <x v="982"/>
    <x v="538"/>
    <s v="No"/>
    <s v="No"/>
    <s v="No"/>
    <n v="0"/>
    <s v="No"/>
    <x v="2"/>
    <x v="2"/>
    <s v="15-Sep-1977"/>
    <x v="1458"/>
    <x v="2"/>
    <s v="tier - 3"/>
    <x v="1"/>
    <x v="1336"/>
  </r>
  <r>
    <x v="1459"/>
    <s v="  Ketil"/>
    <x v="983"/>
    <x v="161"/>
    <s v="No"/>
    <s v="No"/>
    <s v="No"/>
    <n v="0"/>
    <s v="No"/>
    <x v="1"/>
    <x v="2"/>
    <s v="28-Jun-1991"/>
    <x v="1459"/>
    <x v="1"/>
    <s v="tier - 2"/>
    <x v="14"/>
    <x v="1337"/>
  </r>
  <r>
    <x v="1460"/>
    <s v="  Katie"/>
    <x v="141"/>
    <x v="358"/>
    <s v="Yes"/>
    <s v="No"/>
    <s v="Yes"/>
    <n v="1"/>
    <s v="No"/>
    <x v="0"/>
    <x v="2"/>
    <s v="21-Nov-1983"/>
    <x v="1460"/>
    <x v="1"/>
    <s v="tier - 3"/>
    <x v="1"/>
    <x v="1338"/>
  </r>
  <r>
    <x v="1461"/>
    <s v="  Christi"/>
    <x v="984"/>
    <x v="176"/>
    <s v="Yes"/>
    <s v="No"/>
    <s v="Yes"/>
    <n v="1"/>
    <s v="No"/>
    <x v="1"/>
    <x v="2"/>
    <s v="11-Aug-1983"/>
    <x v="1461"/>
    <x v="1"/>
    <s v="tier - 3"/>
    <x v="1"/>
    <x v="1339"/>
  </r>
  <r>
    <x v="1462"/>
    <s v="  Alan"/>
    <x v="98"/>
    <x v="495"/>
    <s v="No"/>
    <s v="No"/>
    <s v="No"/>
    <n v="0"/>
    <s v="No"/>
    <x v="0"/>
    <x v="2"/>
    <s v="14-Sep-1982"/>
    <x v="1462"/>
    <x v="2"/>
    <s v="tier - 2"/>
    <x v="3"/>
    <x v="1340"/>
  </r>
  <r>
    <x v="1463"/>
    <s v="  Edivaldo B"/>
    <x v="985"/>
    <x v="613"/>
    <s v="No"/>
    <s v="No"/>
    <s v="No"/>
    <n v="0"/>
    <s v="No"/>
    <x v="2"/>
    <x v="0"/>
    <s v="26-Aug-1968"/>
    <x v="1463"/>
    <x v="2"/>
    <s v="tier - 3"/>
    <x v="0"/>
    <x v="1341"/>
  </r>
  <r>
    <x v="1464"/>
    <s v="  Eve"/>
    <x v="813"/>
    <x v="433"/>
    <s v="Yes"/>
    <s v="No"/>
    <s v="No"/>
    <n v="1"/>
    <s v="No"/>
    <x v="2"/>
    <x v="0"/>
    <s v="19-Jul-1975"/>
    <x v="1464"/>
    <x v="1"/>
    <s v="tier - 3"/>
    <x v="0"/>
    <x v="1342"/>
  </r>
  <r>
    <x v="1465"/>
    <s v="  Devin"/>
    <x v="393"/>
    <x v="105"/>
    <s v="No"/>
    <s v="No"/>
    <s v="No"/>
    <n v="0"/>
    <s v="No"/>
    <x v="2"/>
    <x v="1"/>
    <s v="16-Aug-1982"/>
    <x v="1465"/>
    <x v="2"/>
    <s v="tier - 2"/>
    <x v="4"/>
    <x v="123"/>
  </r>
  <r>
    <x v="1466"/>
    <s v="  Shaun R"/>
    <x v="160"/>
    <x v="143"/>
    <s v="No"/>
    <s v="No"/>
    <s v="No"/>
    <n v="0"/>
    <s v="No"/>
    <x v="0"/>
    <x v="2"/>
    <s v="30-Sep-1980"/>
    <x v="1466"/>
    <x v="1"/>
    <s v="tier - 3"/>
    <x v="0"/>
    <x v="1343"/>
  </r>
  <r>
    <x v="1467"/>
    <s v="  Adrian"/>
    <x v="63"/>
    <x v="192"/>
    <s v="No"/>
    <s v="No"/>
    <s v="No"/>
    <n v="0"/>
    <s v="No"/>
    <x v="0"/>
    <x v="2"/>
    <s v="07-Oct-1980"/>
    <x v="1467"/>
    <x v="1"/>
    <s v="tier - 1"/>
    <x v="0"/>
    <x v="1344"/>
  </r>
  <r>
    <x v="1468"/>
    <s v="  Andrew"/>
    <x v="184"/>
    <x v="614"/>
    <s v="No"/>
    <s v="No"/>
    <s v="No"/>
    <n v="0"/>
    <s v="No"/>
    <x v="0"/>
    <x v="2"/>
    <s v="22-Jun-1980"/>
    <x v="1468"/>
    <x v="1"/>
    <s v="tier - 2"/>
    <x v="3"/>
    <x v="1345"/>
  </r>
  <r>
    <x v="1469"/>
    <s v="  Mallory"/>
    <x v="237"/>
    <x v="488"/>
    <s v="Yes"/>
    <s v="No"/>
    <s v="No"/>
    <n v="0"/>
    <s v="No"/>
    <x v="1"/>
    <x v="0"/>
    <s v="17-Jul-1981"/>
    <x v="1469"/>
    <x v="1"/>
    <s v="tier - 1"/>
    <x v="1"/>
    <x v="1346"/>
  </r>
  <r>
    <x v="1470"/>
    <s v="  Shawn E"/>
    <x v="9"/>
    <x v="537"/>
    <s v="No"/>
    <s v="No"/>
    <s v="No"/>
    <n v="0"/>
    <s v="No"/>
    <x v="0"/>
    <x v="0"/>
    <s v="06-Sep-1978"/>
    <x v="1470"/>
    <x v="2"/>
    <s v="tier - 2"/>
    <x v="0"/>
    <x v="1347"/>
  </r>
  <r>
    <x v="1471"/>
    <s v="  Sarah E"/>
    <x v="378"/>
    <x v="27"/>
    <s v="No"/>
    <s v="No"/>
    <s v="No"/>
    <n v="1"/>
    <s v="No"/>
    <x v="1"/>
    <x v="2"/>
    <s v="29-Jun-1984"/>
    <x v="1471"/>
    <x v="1"/>
    <s v="tier - 2"/>
    <x v="3"/>
    <x v="1348"/>
  </r>
  <r>
    <x v="1472"/>
    <s v="  Josh"/>
    <x v="884"/>
    <x v="401"/>
    <s v="No"/>
    <s v="No"/>
    <s v="No"/>
    <n v="0"/>
    <s v="No"/>
    <x v="0"/>
    <x v="0"/>
    <s v="30-Jul-1978"/>
    <x v="1472"/>
    <x v="1"/>
    <s v="tier - 3"/>
    <x v="0"/>
    <x v="1349"/>
  </r>
  <r>
    <x v="1473"/>
    <s v="  Johann A"/>
    <x v="986"/>
    <x v="436"/>
    <s v="Yes"/>
    <s v="No"/>
    <s v="No"/>
    <n v="0"/>
    <s v="No"/>
    <x v="2"/>
    <x v="2"/>
    <s v="24-Jun-1976"/>
    <x v="1473"/>
    <x v="2"/>
    <s v="tier - 2"/>
    <x v="3"/>
    <x v="1350"/>
  </r>
  <r>
    <x v="1474"/>
    <s v="  Robin M"/>
    <x v="422"/>
    <x v="100"/>
    <s v="No"/>
    <s v="No"/>
    <s v="No"/>
    <n v="1"/>
    <s v="No"/>
    <x v="1"/>
    <x v="1"/>
    <s v="21-Nov-1984"/>
    <x v="1474"/>
    <x v="1"/>
    <s v="tier - 2"/>
    <x v="2"/>
    <x v="1351"/>
  </r>
  <r>
    <x v="1475"/>
    <s v="  Kyle K"/>
    <x v="488"/>
    <x v="332"/>
    <s v="No"/>
    <s v="No"/>
    <s v="No"/>
    <n v="0"/>
    <s v="No"/>
    <x v="0"/>
    <x v="2"/>
    <s v="08-Aug-1999"/>
    <x v="1475"/>
    <x v="1"/>
    <s v="tier - 1"/>
    <x v="13"/>
    <x v="1352"/>
  </r>
  <r>
    <x v="1476"/>
    <s v="  Alison"/>
    <x v="387"/>
    <x v="184"/>
    <s v="No"/>
    <s v="No"/>
    <s v="No"/>
    <n v="1"/>
    <s v="No"/>
    <x v="2"/>
    <x v="1"/>
    <s v="07-Jul-1984"/>
    <x v="1476"/>
    <x v="1"/>
    <s v="tier - 1"/>
    <x v="2"/>
    <x v="690"/>
  </r>
  <r>
    <x v="1477"/>
    <s v="  Michael A"/>
    <x v="987"/>
    <x v="316"/>
    <s v="No"/>
    <s v="No"/>
    <s v="Yes"/>
    <n v="1"/>
    <s v="No"/>
    <x v="0"/>
    <x v="2"/>
    <s v="01-Aug-1993"/>
    <x v="1477"/>
    <x v="1"/>
    <s v="tier - 2"/>
    <x v="14"/>
    <x v="1353"/>
  </r>
  <r>
    <x v="1478"/>
    <s v="  Byron A"/>
    <x v="988"/>
    <x v="379"/>
    <s v="No"/>
    <s v="No"/>
    <s v="No"/>
    <n v="0"/>
    <s v="No"/>
    <x v="2"/>
    <x v="0"/>
    <s v="29-Jun-1968"/>
    <x v="1478"/>
    <x v="2"/>
    <s v="tier - 2"/>
    <x v="0"/>
    <x v="1354"/>
  </r>
  <r>
    <x v="1479"/>
    <s v="  Carine A"/>
    <x v="989"/>
    <x v="267"/>
    <s v="No"/>
    <s v="No"/>
    <s v="No"/>
    <n v="1"/>
    <s v="No"/>
    <x v="1"/>
    <x v="2"/>
    <s v="11-Aug-1987"/>
    <x v="1479"/>
    <x v="1"/>
    <s v="tier - 1"/>
    <x v="1"/>
    <x v="1355"/>
  </r>
  <r>
    <x v="1480"/>
    <s v="  Nathaniel"/>
    <x v="990"/>
    <x v="427"/>
    <s v="No"/>
    <s v="No"/>
    <s v="No"/>
    <n v="1"/>
    <s v="No"/>
    <x v="0"/>
    <x v="1"/>
    <s v="18-Jun-1992"/>
    <x v="1480"/>
    <x v="1"/>
    <s v="tier - 2"/>
    <x v="1"/>
    <x v="203"/>
  </r>
  <r>
    <x v="1481"/>
    <s v="  Lindsay A"/>
    <x v="247"/>
    <x v="144"/>
    <s v="No"/>
    <s v="No"/>
    <s v="No"/>
    <n v="0"/>
    <s v="No"/>
    <x v="1"/>
    <x v="2"/>
    <s v="06-Oct-1982"/>
    <x v="1481"/>
    <x v="1"/>
    <s v="tier - 3"/>
    <x v="2"/>
    <x v="1356"/>
  </r>
  <r>
    <x v="1482"/>
    <s v="  Justin R"/>
    <x v="991"/>
    <x v="615"/>
    <s v="No"/>
    <s v="No"/>
    <s v="No"/>
    <n v="0"/>
    <s v="No"/>
    <x v="2"/>
    <x v="0"/>
    <s v="24-Jun-1978"/>
    <x v="1482"/>
    <x v="1"/>
    <s v="tier - 2"/>
    <x v="0"/>
    <x v="1357"/>
  </r>
  <r>
    <x v="1483"/>
    <s v="  Casey"/>
    <x v="683"/>
    <x v="176"/>
    <s v="No"/>
    <s v="No"/>
    <s v="No"/>
    <n v="0"/>
    <s v="No"/>
    <x v="1"/>
    <x v="2"/>
    <s v="28-Jun-1980"/>
    <x v="1483"/>
    <x v="1"/>
    <s v="tier - 3"/>
    <x v="3"/>
    <x v="1358"/>
  </r>
  <r>
    <x v="1484"/>
    <s v="  Amanda L"/>
    <x v="992"/>
    <x v="196"/>
    <s v="No"/>
    <s v="No"/>
    <s v="No"/>
    <n v="0"/>
    <s v="No"/>
    <x v="0"/>
    <x v="2"/>
    <s v="21-Jul-1980"/>
    <x v="1484"/>
    <x v="1"/>
    <s v="tier - 1"/>
    <x v="2"/>
    <x v="1359"/>
  </r>
  <r>
    <x v="1485"/>
    <s v="  Ayako N"/>
    <x v="993"/>
    <x v="507"/>
    <s v="No"/>
    <s v="No"/>
    <s v="No"/>
    <n v="0"/>
    <s v="No"/>
    <x v="1"/>
    <x v="2"/>
    <s v="22-Oct-1980"/>
    <x v="1485"/>
    <x v="1"/>
    <s v="tier - 3"/>
    <x v="0"/>
    <x v="1360"/>
  </r>
  <r>
    <x v="1486"/>
    <s v="  Emilee"/>
    <x v="367"/>
    <x v="89"/>
    <s v="No"/>
    <s v="No"/>
    <s v="No"/>
    <n v="0"/>
    <s v="No"/>
    <x v="1"/>
    <x v="2"/>
    <s v="26-Jul-1980"/>
    <x v="1486"/>
    <x v="1"/>
    <s v="tier - 1"/>
    <x v="3"/>
    <x v="1361"/>
  </r>
  <r>
    <x v="1487"/>
    <s v="  Stephen M"/>
    <x v="994"/>
    <x v="616"/>
    <s v="Yes"/>
    <s v="No"/>
    <s v="No"/>
    <n v="1"/>
    <s v="No"/>
    <x v="0"/>
    <x v="2"/>
    <s v="29-Oct-1995"/>
    <x v="1487"/>
    <x v="1"/>
    <s v="tier - 3"/>
    <x v="1"/>
    <x v="1362"/>
  </r>
  <r>
    <x v="1488"/>
    <s v="  Annemarie A"/>
    <x v="995"/>
    <x v="617"/>
    <s v="No"/>
    <s v="No"/>
    <s v="No"/>
    <n v="0"/>
    <s v="No"/>
    <x v="2"/>
    <x v="0"/>
    <s v="02-Jun-1978"/>
    <x v="1488"/>
    <x v="1"/>
    <s v="tier - 2"/>
    <x v="0"/>
    <x v="1363"/>
  </r>
  <r>
    <x v="1489"/>
    <s v="  Ashley R"/>
    <x v="996"/>
    <x v="316"/>
    <s v="Yes"/>
    <s v="No"/>
    <s v="Yes"/>
    <n v="1"/>
    <s v="No"/>
    <x v="2"/>
    <x v="2"/>
    <s v="06-Jul-1969"/>
    <x v="1489"/>
    <x v="1"/>
    <s v="tier - 3"/>
    <x v="0"/>
    <x v="1364"/>
  </r>
  <r>
    <x v="1490"/>
    <s v="  Leslie A"/>
    <x v="997"/>
    <x v="252"/>
    <s v="No"/>
    <s v="No"/>
    <s v="No"/>
    <n v="0"/>
    <s v="No"/>
    <x v="2"/>
    <x v="2"/>
    <s v="01-Sep-1982"/>
    <x v="1490"/>
    <x v="1"/>
    <s v="tier - 1"/>
    <x v="0"/>
    <x v="1365"/>
  </r>
  <r>
    <x v="1491"/>
    <s v="  Mauricio J"/>
    <x v="67"/>
    <x v="391"/>
    <s v="No"/>
    <s v="No"/>
    <s v="No"/>
    <n v="0"/>
    <s v="No"/>
    <x v="0"/>
    <x v="2"/>
    <s v="18-Oct-1982"/>
    <x v="1491"/>
    <x v="2"/>
    <s v="tier - 1"/>
    <x v="1"/>
    <x v="1366"/>
  </r>
  <r>
    <x v="1492"/>
    <s v="  Kieran"/>
    <x v="393"/>
    <x v="90"/>
    <s v="Yes"/>
    <s v="No"/>
    <s v="No"/>
    <n v="0"/>
    <s v="No"/>
    <x v="2"/>
    <x v="2"/>
    <s v="10-Dec-1985"/>
    <x v="1492"/>
    <x v="1"/>
    <s v="tier - 2"/>
    <x v="9"/>
    <x v="1367"/>
  </r>
  <r>
    <x v="1493"/>
    <s v="  Elizabeth A"/>
    <x v="998"/>
    <x v="234"/>
    <s v="Yes"/>
    <s v="No"/>
    <s v="No"/>
    <n v="1"/>
    <s v="No"/>
    <x v="2"/>
    <x v="0"/>
    <s v="03-Jun-1975"/>
    <x v="1493"/>
    <x v="1"/>
    <s v="tier - 3"/>
    <x v="0"/>
    <x v="1368"/>
  </r>
  <r>
    <x v="1494"/>
    <s v="  Zeke M"/>
    <x v="999"/>
    <x v="70"/>
    <s v="No"/>
    <s v="No"/>
    <s v="No"/>
    <n v="0"/>
    <s v="No"/>
    <x v="2"/>
    <x v="2"/>
    <s v="18-Aug-1980"/>
    <x v="1494"/>
    <x v="1"/>
    <s v="tier - 2"/>
    <x v="0"/>
    <x v="1369"/>
  </r>
  <r>
    <x v="1495"/>
    <s v="  Chip"/>
    <x v="1000"/>
    <x v="536"/>
    <s v="No"/>
    <s v="No"/>
    <s v="No"/>
    <n v="0"/>
    <s v="No"/>
    <x v="0"/>
    <x v="0"/>
    <s v="15-Dec-1978"/>
    <x v="1495"/>
    <x v="0"/>
    <s v="tier - 2"/>
    <x v="1"/>
    <x v="1370"/>
  </r>
  <r>
    <x v="1496"/>
    <s v="  Miguel Angel Sr"/>
    <x v="1001"/>
    <x v="145"/>
    <s v="No"/>
    <s v="No"/>
    <s v="No"/>
    <n v="0"/>
    <s v="No"/>
    <x v="2"/>
    <x v="2"/>
    <s v="05-Oct-1980"/>
    <x v="1496"/>
    <x v="1"/>
    <s v="tier - 3"/>
    <x v="0"/>
    <x v="1122"/>
  </r>
  <r>
    <x v="1497"/>
    <s v="  Brian"/>
    <x v="984"/>
    <x v="216"/>
    <s v="No"/>
    <s v="No"/>
    <s v="No"/>
    <n v="0"/>
    <s v="No"/>
    <x v="1"/>
    <x v="1"/>
    <s v="30-Aug-1980"/>
    <x v="1497"/>
    <x v="1"/>
    <s v="tier - 2"/>
    <x v="1"/>
    <x v="1371"/>
  </r>
  <r>
    <x v="1498"/>
    <s v="  Meghan"/>
    <x v="1002"/>
    <x v="258"/>
    <s v="No"/>
    <s v="No"/>
    <s v="No"/>
    <n v="0"/>
    <s v="No"/>
    <x v="2"/>
    <x v="0"/>
    <s v="29-Nov-1978"/>
    <x v="1498"/>
    <x v="1"/>
    <s v="tier - 2"/>
    <x v="0"/>
    <x v="335"/>
  </r>
  <r>
    <x v="1499"/>
    <s v="  Meredith L"/>
    <x v="1003"/>
    <x v="435"/>
    <s v="No"/>
    <s v="No"/>
    <s v="No"/>
    <n v="1"/>
    <s v="No"/>
    <x v="2"/>
    <x v="2"/>
    <s v="05-Sep-1984"/>
    <x v="1499"/>
    <x v="1"/>
    <s v="tier - 3"/>
    <x v="1"/>
    <x v="1372"/>
  </r>
  <r>
    <x v="1500"/>
    <s v="  Millicent M"/>
    <x v="842"/>
    <x v="270"/>
    <s v="No"/>
    <s v="No"/>
    <s v="No"/>
    <n v="0"/>
    <s v="No"/>
    <x v="1"/>
    <x v="2"/>
    <s v="21-Dec-1989"/>
    <x v="1500"/>
    <x v="1"/>
    <s v="tier - 3"/>
    <x v="2"/>
    <x v="1373"/>
  </r>
  <r>
    <x v="1501"/>
    <s v="  Kathleen"/>
    <x v="649"/>
    <x v="353"/>
    <s v="Yes"/>
    <s v="No"/>
    <s v="No"/>
    <n v="0"/>
    <s v="No"/>
    <x v="3"/>
    <x v="2"/>
    <s v="10-Sep-1985"/>
    <x v="1501"/>
    <x v="1"/>
    <s v="tier - 1"/>
    <x v="2"/>
    <x v="1374"/>
  </r>
  <r>
    <x v="1502"/>
    <s v="  Kimberly K"/>
    <x v="1004"/>
    <x v="189"/>
    <s v="No"/>
    <s v="yes"/>
    <s v="No"/>
    <n v="1"/>
    <s v="No"/>
    <x v="0"/>
    <x v="2"/>
    <s v="24-Dec-2004"/>
    <x v="1502"/>
    <x v="1"/>
    <s v="tier - 1"/>
    <x v="1"/>
    <x v="1375"/>
  </r>
  <r>
    <x v="1503"/>
    <s v="  Justin C"/>
    <x v="21"/>
    <x v="618"/>
    <s v="Yes"/>
    <s v="No"/>
    <s v="No"/>
    <n v="0"/>
    <s v="No"/>
    <x v="0"/>
    <x v="0"/>
    <s v="23-Jun-1981"/>
    <x v="1503"/>
    <x v="1"/>
    <s v="tier - 2"/>
    <x v="3"/>
    <x v="1376"/>
  </r>
  <r>
    <x v="1504"/>
    <s v="  Tristan P"/>
    <x v="988"/>
    <x v="324"/>
    <s v="Yes"/>
    <s v="No"/>
    <s v="Yes"/>
    <n v="1"/>
    <s v="No"/>
    <x v="2"/>
    <x v="2"/>
    <s v="23-Oct-1969"/>
    <x v="1504"/>
    <x v="1"/>
    <s v="tier - 2"/>
    <x v="0"/>
    <x v="715"/>
  </r>
  <r>
    <x v="1505"/>
    <s v="  Traci A"/>
    <x v="1005"/>
    <x v="461"/>
    <s v="No"/>
    <s v="No"/>
    <s v="No"/>
    <n v="0"/>
    <s v="No"/>
    <x v="2"/>
    <x v="0"/>
    <s v="05-Aug-1978"/>
    <x v="1505"/>
    <x v="1"/>
    <s v="tier - 1"/>
    <x v="0"/>
    <x v="122"/>
  </r>
  <r>
    <x v="1506"/>
    <s v="  Justin P"/>
    <x v="305"/>
    <x v="537"/>
    <s v="Yes"/>
    <s v="No"/>
    <s v="No"/>
    <n v="0"/>
    <s v="No"/>
    <x v="2"/>
    <x v="0"/>
    <s v="19-Jun-1981"/>
    <x v="1506"/>
    <x v="1"/>
    <s v="tier - 2"/>
    <x v="9"/>
    <x v="1377"/>
  </r>
  <r>
    <x v="1507"/>
    <s v="  Logan M"/>
    <x v="1006"/>
    <x v="495"/>
    <s v="No"/>
    <s v="No"/>
    <s v="Yes"/>
    <n v="1"/>
    <s v="No"/>
    <x v="0"/>
    <x v="2"/>
    <s v="04-Nov-1979"/>
    <x v="1507"/>
    <x v="1"/>
    <s v="tier - 2"/>
    <x v="3"/>
    <x v="198"/>
  </r>
  <r>
    <x v="1508"/>
    <s v="  Sebastien"/>
    <x v="1007"/>
    <x v="562"/>
    <s v="No"/>
    <s v="No"/>
    <s v="No"/>
    <n v="0"/>
    <s v="No"/>
    <x v="2"/>
    <x v="1"/>
    <s v="15-Jun-1977"/>
    <x v="1508"/>
    <x v="1"/>
    <s v="tier - 1"/>
    <x v="0"/>
    <x v="1378"/>
  </r>
  <r>
    <x v="1509"/>
    <s v="  Tiffany A"/>
    <x v="1008"/>
    <x v="86"/>
    <s v="No"/>
    <s v="yes"/>
    <s v="No"/>
    <n v="1"/>
    <s v="No"/>
    <x v="0"/>
    <x v="2"/>
    <s v="30-Nov-2000"/>
    <x v="1509"/>
    <x v="1"/>
    <s v="tier - 1"/>
    <x v="1"/>
    <x v="1379"/>
  </r>
  <r>
    <x v="1510"/>
    <s v="  Matthew"/>
    <x v="497"/>
    <x v="47"/>
    <s v="No"/>
    <s v="No"/>
    <s v="Yes"/>
    <n v="1"/>
    <s v="No"/>
    <x v="1"/>
    <x v="2"/>
    <s v="15-Jul-1979"/>
    <x v="1510"/>
    <x v="2"/>
    <s v="tier - 1"/>
    <x v="4"/>
    <x v="1380"/>
  </r>
  <r>
    <x v="1511"/>
    <s v="  Luke"/>
    <x v="1009"/>
    <x v="106"/>
    <s v="No"/>
    <s v="No"/>
    <s v="No"/>
    <n v="0"/>
    <s v="No"/>
    <x v="0"/>
    <x v="1"/>
    <s v="08-Jul-1994"/>
    <x v="1511"/>
    <x v="1"/>
    <s v="tier - 2"/>
    <x v="14"/>
    <x v="1381"/>
  </r>
  <r>
    <x v="1512"/>
    <s v="  Leigh"/>
    <x v="1010"/>
    <x v="619"/>
    <s v="Yes"/>
    <s v="No"/>
    <s v="No"/>
    <n v="1"/>
    <s v="No"/>
    <x v="2"/>
    <x v="0"/>
    <s v="17-Aug-1975"/>
    <x v="1512"/>
    <x v="1"/>
    <s v="tier - 1"/>
    <x v="1"/>
    <x v="1382"/>
  </r>
  <r>
    <x v="1513"/>
    <s v="  Yosuke"/>
    <x v="191"/>
    <x v="67"/>
    <s v="No"/>
    <s v="No"/>
    <s v="No"/>
    <n v="0"/>
    <s v="No"/>
    <x v="1"/>
    <x v="2"/>
    <s v="29-Jun-1991"/>
    <x v="1513"/>
    <x v="0"/>
    <s v="tier - 2"/>
    <x v="7"/>
    <x v="1383"/>
  </r>
  <r>
    <x v="1514"/>
    <s v="  Matthew"/>
    <x v="26"/>
    <x v="419"/>
    <s v="Yes"/>
    <s v="No"/>
    <s v="No"/>
    <n v="0"/>
    <s v="No"/>
    <x v="0"/>
    <x v="2"/>
    <s v="24-Dec-1985"/>
    <x v="1514"/>
    <x v="2"/>
    <s v="tier - 3"/>
    <x v="1"/>
    <x v="1384"/>
  </r>
  <r>
    <x v="1515"/>
    <s v="  Jacob"/>
    <x v="1011"/>
    <x v="24"/>
    <s v="No"/>
    <s v="No"/>
    <s v="No"/>
    <n v="0"/>
    <s v="No"/>
    <x v="2"/>
    <x v="2"/>
    <s v="23-Nov-1980"/>
    <x v="1515"/>
    <x v="1"/>
    <s v="tier - 2"/>
    <x v="0"/>
    <x v="1385"/>
  </r>
  <r>
    <x v="1516"/>
    <s v="  Jodi"/>
    <x v="61"/>
    <x v="429"/>
    <s v="Yes"/>
    <s v="No"/>
    <s v="No"/>
    <n v="0"/>
    <s v="No"/>
    <x v="0"/>
    <x v="0"/>
    <s v="08-Oct-1981"/>
    <x v="1516"/>
    <x v="1"/>
    <s v="tier - 1"/>
    <x v="0"/>
    <x v="1386"/>
  </r>
  <r>
    <x v="1517"/>
    <s v="  Lauren"/>
    <x v="21"/>
    <x v="620"/>
    <s v="Yes"/>
    <s v="No"/>
    <s v="No"/>
    <n v="0"/>
    <s v="No"/>
    <x v="0"/>
    <x v="0"/>
    <s v="03-Sep-1981"/>
    <x v="1517"/>
    <x v="1"/>
    <s v="tier - 3"/>
    <x v="3"/>
    <x v="1387"/>
  </r>
  <r>
    <x v="1518"/>
    <s v="  Misti C"/>
    <x v="909"/>
    <x v="543"/>
    <s v="Yes"/>
    <s v="No"/>
    <s v="No"/>
    <n v="0"/>
    <s v="No"/>
    <x v="1"/>
    <x v="0"/>
    <s v="21-Sep-1981"/>
    <x v="1518"/>
    <x v="1"/>
    <s v="tier - 3"/>
    <x v="0"/>
    <x v="1388"/>
  </r>
  <r>
    <x v="1519"/>
    <s v="  Angela J"/>
    <x v="1012"/>
    <x v="339"/>
    <s v="Yes"/>
    <s v="No"/>
    <s v="No"/>
    <n v="1"/>
    <s v="No"/>
    <x v="2"/>
    <x v="2"/>
    <s v="10-Oct-1988"/>
    <x v="1519"/>
    <x v="1"/>
    <s v="tier - 2"/>
    <x v="2"/>
    <x v="156"/>
  </r>
  <r>
    <x v="1520"/>
    <s v="  Jonathan D"/>
    <x v="1013"/>
    <x v="117"/>
    <s v="Yes"/>
    <s v="No"/>
    <s v="No"/>
    <n v="2"/>
    <s v="No"/>
    <x v="3"/>
    <x v="2"/>
    <s v="09-Dec-1966"/>
    <x v="1520"/>
    <x v="2"/>
    <s v="tier - 2"/>
    <x v="0"/>
    <x v="1389"/>
  </r>
  <r>
    <x v="1521"/>
    <s v="  Victoria"/>
    <x v="1014"/>
    <x v="621"/>
    <s v="Yes"/>
    <s v="No"/>
    <s v="No"/>
    <n v="2"/>
    <s v="No"/>
    <x v="2"/>
    <x v="0"/>
    <s v="17-Jun-1970"/>
    <x v="1521"/>
    <x v="1"/>
    <s v="tier - 1"/>
    <x v="0"/>
    <x v="1390"/>
  </r>
  <r>
    <x v="1522"/>
    <s v="  Adrian R"/>
    <x v="467"/>
    <x v="5"/>
    <s v="Yes"/>
    <s v="No"/>
    <s v="No"/>
    <n v="1"/>
    <s v="No"/>
    <x v="1"/>
    <x v="0"/>
    <s v="05-Jun-1986"/>
    <x v="1522"/>
    <x v="2"/>
    <s v="tier - 1"/>
    <x v="4"/>
    <x v="1391"/>
  </r>
  <r>
    <x v="1523"/>
    <s v="  Andrew"/>
    <x v="589"/>
    <x v="535"/>
    <s v="Yes"/>
    <s v="No"/>
    <s v="No"/>
    <n v="1"/>
    <s v="No"/>
    <x v="1"/>
    <x v="0"/>
    <s v="07-Aug-1986"/>
    <x v="1523"/>
    <x v="2"/>
    <s v="tier - 2"/>
    <x v="4"/>
    <x v="1392"/>
  </r>
  <r>
    <x v="1524"/>
    <s v="  Jason A"/>
    <x v="1015"/>
    <x v="461"/>
    <s v="No"/>
    <s v="No"/>
    <s v="No"/>
    <n v="0"/>
    <s v="No"/>
    <x v="3"/>
    <x v="0"/>
    <s v="18-Jul-1968"/>
    <x v="1524"/>
    <x v="2"/>
    <s v="tier - 1"/>
    <x v="1"/>
    <x v="620"/>
  </r>
  <r>
    <x v="1525"/>
    <s v="  Rachel"/>
    <x v="1016"/>
    <x v="104"/>
    <s v="No"/>
    <s v="No"/>
    <s v="No"/>
    <n v="0"/>
    <s v="No"/>
    <x v="2"/>
    <x v="0"/>
    <s v="21-Oct-1978"/>
    <x v="1525"/>
    <x v="1"/>
    <s v="tier - 3"/>
    <x v="0"/>
    <x v="1393"/>
  </r>
  <r>
    <x v="1526"/>
    <s v="  Susan"/>
    <x v="1017"/>
    <x v="56"/>
    <s v="No"/>
    <s v="No"/>
    <s v="No"/>
    <n v="0"/>
    <s v="No"/>
    <x v="0"/>
    <x v="1"/>
    <s v="13-Jun-1994"/>
    <x v="1526"/>
    <x v="1"/>
    <s v="tier - 1"/>
    <x v="1"/>
    <x v="1394"/>
  </r>
  <r>
    <x v="1527"/>
    <s v="  Cameron M"/>
    <x v="1018"/>
    <x v="249"/>
    <s v="Yes"/>
    <s v="No"/>
    <s v="Yes"/>
    <n v="1"/>
    <s v="No"/>
    <x v="2"/>
    <x v="2"/>
    <s v="12-Jun-1983"/>
    <x v="1527"/>
    <x v="2"/>
    <s v="tier - 3"/>
    <x v="1"/>
    <x v="1395"/>
  </r>
  <r>
    <x v="1528"/>
    <s v="  Claudia A"/>
    <x v="1019"/>
    <x v="398"/>
    <s v="No"/>
    <s v="No"/>
    <s v="No"/>
    <n v="0"/>
    <s v="No"/>
    <x v="2"/>
    <x v="0"/>
    <s v="12-Dec-1971"/>
    <x v="1528"/>
    <x v="1"/>
    <s v="tier - 1"/>
    <x v="0"/>
    <x v="1396"/>
  </r>
  <r>
    <x v="1529"/>
    <s v="  Kate"/>
    <x v="1020"/>
    <x v="12"/>
    <s v="No"/>
    <s v="No"/>
    <s v="No"/>
    <n v="0"/>
    <s v="No"/>
    <x v="3"/>
    <x v="0"/>
    <s v="13-Jul-1968"/>
    <x v="1529"/>
    <x v="2"/>
    <s v="tier - 1"/>
    <x v="1"/>
    <x v="1397"/>
  </r>
  <r>
    <x v="1530"/>
    <s v="  Nicole M"/>
    <x v="424"/>
    <x v="450"/>
    <s v="Yes"/>
    <s v="No"/>
    <s v="No"/>
    <n v="0"/>
    <s v="No"/>
    <x v="2"/>
    <x v="2"/>
    <s v="09-Jul-1985"/>
    <x v="1530"/>
    <x v="1"/>
    <s v="tier - 3"/>
    <x v="1"/>
    <x v="1398"/>
  </r>
  <r>
    <x v="1531"/>
    <s v="  Jack"/>
    <x v="1021"/>
    <x v="81"/>
    <s v="No"/>
    <s v="No"/>
    <s v="No"/>
    <n v="0"/>
    <s v="No"/>
    <x v="0"/>
    <x v="2"/>
    <s v="20-Oct-1989"/>
    <x v="1531"/>
    <x v="2"/>
    <s v="tier - 1"/>
    <x v="3"/>
    <x v="1399"/>
  </r>
  <r>
    <x v="1532"/>
    <s v="  Gregory"/>
    <x v="1022"/>
    <x v="13"/>
    <s v="Yes"/>
    <s v="No"/>
    <s v="No"/>
    <n v="0"/>
    <s v="No"/>
    <x v="1"/>
    <x v="0"/>
    <s v="17-Sep-1981"/>
    <x v="1532"/>
    <x v="2"/>
    <s v="tier - 1"/>
    <x v="1"/>
    <x v="1400"/>
  </r>
  <r>
    <x v="1533"/>
    <s v="  Rebecca"/>
    <x v="1023"/>
    <x v="47"/>
    <s v="No"/>
    <s v="No"/>
    <s v="No"/>
    <n v="0"/>
    <s v="No"/>
    <x v="2"/>
    <x v="2"/>
    <s v="27-Sep-1982"/>
    <x v="1533"/>
    <x v="1"/>
    <s v="tier - 2"/>
    <x v="0"/>
    <x v="1218"/>
  </r>
  <r>
    <x v="1534"/>
    <s v="  Adam"/>
    <x v="687"/>
    <x v="117"/>
    <s v="No"/>
    <s v="No"/>
    <s v="No"/>
    <n v="0"/>
    <s v="No"/>
    <x v="0"/>
    <x v="2"/>
    <s v="19-Nov-1989"/>
    <x v="1534"/>
    <x v="1"/>
    <s v="tier - 1"/>
    <x v="0"/>
    <x v="1401"/>
  </r>
  <r>
    <x v="1535"/>
    <s v="  Ryan"/>
    <x v="1024"/>
    <x v="115"/>
    <s v="No"/>
    <s v="No"/>
    <s v="No"/>
    <n v="1"/>
    <s v="No"/>
    <x v="2"/>
    <x v="2"/>
    <s v="01-Jul-1984"/>
    <x v="1535"/>
    <x v="2"/>
    <s v="tier - 2"/>
    <x v="0"/>
    <x v="1402"/>
  </r>
  <r>
    <x v="1536"/>
    <s v="  Jackie K"/>
    <x v="1025"/>
    <x v="293"/>
    <s v="Yes"/>
    <s v="No"/>
    <s v="No"/>
    <n v="2"/>
    <s v="No"/>
    <x v="3"/>
    <x v="0"/>
    <s v="08-Nov-1970"/>
    <x v="1536"/>
    <x v="1"/>
    <s v="tier - 3"/>
    <x v="0"/>
    <x v="1403"/>
  </r>
  <r>
    <x v="1537"/>
    <s v="  Chris"/>
    <x v="1026"/>
    <x v="507"/>
    <s v="No"/>
    <s v="No"/>
    <s v="No"/>
    <n v="1"/>
    <s v="No"/>
    <x v="3"/>
    <x v="2"/>
    <s v="08-Dec-1984"/>
    <x v="1537"/>
    <x v="1"/>
    <s v="tier - 3"/>
    <x v="9"/>
    <x v="1404"/>
  </r>
  <r>
    <x v="1538"/>
    <s v="  Tyler C"/>
    <x v="820"/>
    <x v="419"/>
    <s v="No"/>
    <s v="No"/>
    <s v="No"/>
    <n v="0"/>
    <s v="No"/>
    <x v="1"/>
    <x v="2"/>
    <s v="06-Jun-1990"/>
    <x v="1538"/>
    <x v="1"/>
    <s v="tier - 2"/>
    <x v="14"/>
    <x v="1405"/>
  </r>
  <r>
    <x v="1539"/>
    <s v="  Yoshie"/>
    <x v="307"/>
    <x v="587"/>
    <s v="No"/>
    <s v="No"/>
    <s v="Yes"/>
    <n v="1"/>
    <s v="No"/>
    <x v="0"/>
    <x v="2"/>
    <s v="04-Sep-2003"/>
    <x v="1539"/>
    <x v="1"/>
    <s v="tier - 1"/>
    <x v="1"/>
    <x v="1406"/>
  </r>
  <r>
    <x v="1540"/>
    <s v="  Lauren A"/>
    <x v="1027"/>
    <x v="622"/>
    <s v="No"/>
    <s v="No"/>
    <s v="No"/>
    <n v="2"/>
    <s v="No"/>
    <x v="2"/>
    <x v="0"/>
    <s v="29-Aug-1973"/>
    <x v="1540"/>
    <x v="1"/>
    <s v="tier - 1"/>
    <x v="0"/>
    <x v="1407"/>
  </r>
  <r>
    <x v="1541"/>
    <s v="  Mason D"/>
    <x v="759"/>
    <x v="180"/>
    <s v="No"/>
    <s v="No"/>
    <s v="No"/>
    <n v="0"/>
    <s v="No"/>
    <x v="0"/>
    <x v="2"/>
    <s v="28-Aug-1982"/>
    <x v="1541"/>
    <x v="2"/>
    <s v="tier - 2"/>
    <x v="5"/>
    <x v="1408"/>
  </r>
  <r>
    <x v="1542"/>
    <s v="  Ryan"/>
    <x v="801"/>
    <x v="119"/>
    <s v="No"/>
    <s v="No"/>
    <s v="No"/>
    <n v="0"/>
    <s v="No"/>
    <x v="1"/>
    <x v="1"/>
    <s v="07-Nov-1982"/>
    <x v="1542"/>
    <x v="1"/>
    <s v="tier - 3"/>
    <x v="3"/>
    <x v="1409"/>
  </r>
  <r>
    <x v="1543"/>
    <s v="  Arturo"/>
    <x v="50"/>
    <x v="623"/>
    <s v="No"/>
    <s v="No"/>
    <s v="No"/>
    <n v="0"/>
    <s v="No"/>
    <x v="0"/>
    <x v="1"/>
    <s v="29-Dec-1982"/>
    <x v="1543"/>
    <x v="2"/>
    <s v="tier - 2"/>
    <x v="4"/>
    <x v="1410"/>
  </r>
  <r>
    <x v="1544"/>
    <s v="  Jake"/>
    <x v="1028"/>
    <x v="585"/>
    <s v="No"/>
    <s v="No"/>
    <s v="No"/>
    <n v="0"/>
    <s v="No"/>
    <x v="2"/>
    <x v="2"/>
    <s v="22-Nov-1982"/>
    <x v="1544"/>
    <x v="1"/>
    <s v="tier - 1"/>
    <x v="0"/>
    <x v="1411"/>
  </r>
  <r>
    <x v="1545"/>
    <s v="  Sarah E"/>
    <x v="105"/>
    <x v="40"/>
    <s v="No"/>
    <s v="No"/>
    <s v="No"/>
    <n v="1"/>
    <s v="No"/>
    <x v="0"/>
    <x v="2"/>
    <s v="05-Oct-1984"/>
    <x v="1545"/>
    <x v="1"/>
    <s v="tier - 3"/>
    <x v="3"/>
    <x v="1412"/>
  </r>
  <r>
    <x v="1546"/>
    <s v="  Alison L"/>
    <x v="520"/>
    <x v="624"/>
    <s v="Yes"/>
    <s v="No"/>
    <s v="No"/>
    <n v="0"/>
    <s v="No"/>
    <x v="0"/>
    <x v="0"/>
    <s v="20-Jul-1981"/>
    <x v="1546"/>
    <x v="1"/>
    <s v="tier - 1"/>
    <x v="1"/>
    <x v="1413"/>
  </r>
  <r>
    <x v="1547"/>
    <s v="  Karen A"/>
    <x v="384"/>
    <x v="49"/>
    <s v="No"/>
    <s v="No"/>
    <s v="No"/>
    <n v="1"/>
    <s v="No"/>
    <x v="1"/>
    <x v="2"/>
    <s v="20-Sep-1984"/>
    <x v="1547"/>
    <x v="1"/>
    <s v="tier - 2"/>
    <x v="2"/>
    <x v="1414"/>
  </r>
  <r>
    <x v="1548"/>
    <s v="  Thomas R"/>
    <x v="1029"/>
    <x v="519"/>
    <s v="No"/>
    <s v="No"/>
    <s v="No"/>
    <n v="0"/>
    <s v="No"/>
    <x v="3"/>
    <x v="0"/>
    <s v="11-Dec-1968"/>
    <x v="1548"/>
    <x v="2"/>
    <s v="tier - 2"/>
    <x v="0"/>
    <x v="395"/>
  </r>
  <r>
    <x v="1549"/>
    <s v="  Stephanie W"/>
    <x v="1030"/>
    <x v="195"/>
    <s v="No"/>
    <s v="No"/>
    <s v="No"/>
    <n v="0"/>
    <s v="No"/>
    <x v="0"/>
    <x v="1"/>
    <s v="06-Aug-1989"/>
    <x v="1549"/>
    <x v="1"/>
    <s v="tier - 2"/>
    <x v="2"/>
    <x v="1415"/>
  </r>
  <r>
    <x v="1550"/>
    <s v="  Ezra"/>
    <x v="276"/>
    <x v="625"/>
    <s v="Yes"/>
    <s v="No"/>
    <s v="No"/>
    <n v="1"/>
    <s v="No"/>
    <x v="1"/>
    <x v="0"/>
    <s v="18-Dec-1986"/>
    <x v="1550"/>
    <x v="1"/>
    <s v="tier - 3"/>
    <x v="1"/>
    <x v="1416"/>
  </r>
  <r>
    <x v="1551"/>
    <s v="  Jim"/>
    <x v="1031"/>
    <x v="56"/>
    <s v="Yes"/>
    <s v="No"/>
    <s v="Yes"/>
    <n v="1"/>
    <s v="No"/>
    <x v="3"/>
    <x v="1"/>
    <s v="03-Dec-1969"/>
    <x v="1551"/>
    <x v="1"/>
    <s v="tier - 3"/>
    <x v="0"/>
    <x v="52"/>
  </r>
  <r>
    <x v="1552"/>
    <s v="  Ari L"/>
    <x v="643"/>
    <x v="374"/>
    <s v="No"/>
    <s v="No"/>
    <s v="No"/>
    <n v="0"/>
    <s v="No"/>
    <x v="2"/>
    <x v="2"/>
    <s v="02-Oct-1982"/>
    <x v="1552"/>
    <x v="1"/>
    <s v="tier - 2"/>
    <x v="1"/>
    <x v="1417"/>
  </r>
  <r>
    <x v="1553"/>
    <s v="  Fanny"/>
    <x v="837"/>
    <x v="82"/>
    <s v="No"/>
    <s v="No"/>
    <s v="No"/>
    <n v="0"/>
    <s v="No"/>
    <x v="2"/>
    <x v="2"/>
    <s v="12-Aug-1982"/>
    <x v="1553"/>
    <x v="1"/>
    <s v="tier - 1"/>
    <x v="0"/>
    <x v="1418"/>
  </r>
  <r>
    <x v="1554"/>
    <s v="  Heather"/>
    <x v="1032"/>
    <x v="133"/>
    <s v="Yes"/>
    <s v="No"/>
    <s v="No"/>
    <n v="0"/>
    <s v="No"/>
    <x v="2"/>
    <x v="2"/>
    <s v="23-Oct-1976"/>
    <x v="1554"/>
    <x v="1"/>
    <s v="tier - 1"/>
    <x v="0"/>
    <x v="1419"/>
  </r>
  <r>
    <x v="1555"/>
    <s v="  Peter W"/>
    <x v="222"/>
    <x v="31"/>
    <s v="No"/>
    <s v="No"/>
    <s v="No"/>
    <n v="0"/>
    <s v="No"/>
    <x v="0"/>
    <x v="2"/>
    <s v="07-Jul-1994"/>
    <x v="1555"/>
    <x v="1"/>
    <s v="tier - 1"/>
    <x v="14"/>
    <x v="230"/>
  </r>
  <r>
    <x v="1556"/>
    <s v="  Catherine A"/>
    <x v="326"/>
    <x v="124"/>
    <s v="No"/>
    <s v="No"/>
    <s v="No"/>
    <n v="0"/>
    <s v="No"/>
    <x v="1"/>
    <x v="2"/>
    <s v="28-Aug-1982"/>
    <x v="1556"/>
    <x v="1"/>
    <s v="tier - 2"/>
    <x v="0"/>
    <x v="1408"/>
  </r>
  <r>
    <x v="1557"/>
    <s v="  Kelly A"/>
    <x v="941"/>
    <x v="152"/>
    <s v="No"/>
    <s v="No"/>
    <s v="No"/>
    <n v="0"/>
    <s v="No"/>
    <x v="1"/>
    <x v="2"/>
    <s v="09-Oct-1982"/>
    <x v="1557"/>
    <x v="1"/>
    <s v="tier - 3"/>
    <x v="3"/>
    <x v="1420"/>
  </r>
  <r>
    <x v="1558"/>
    <s v="  Janel N"/>
    <x v="1033"/>
    <x v="428"/>
    <s v="Yes"/>
    <s v="No"/>
    <s v="No"/>
    <n v="2"/>
    <s v="No"/>
    <x v="3"/>
    <x v="0"/>
    <s v="01-Dec-1970"/>
    <x v="1558"/>
    <x v="1"/>
    <s v="tier - 2"/>
    <x v="0"/>
    <x v="886"/>
  </r>
  <r>
    <x v="1559"/>
    <s v="  Yann Kai"/>
    <x v="528"/>
    <x v="334"/>
    <s v="No"/>
    <s v="No"/>
    <s v="No"/>
    <n v="0"/>
    <s v="No"/>
    <x v="0"/>
    <x v="1"/>
    <s v="08-Jun-1980"/>
    <x v="1559"/>
    <x v="1"/>
    <s v="tier - 3"/>
    <x v="3"/>
    <x v="1421"/>
  </r>
  <r>
    <x v="1560"/>
    <s v="  Zachary R"/>
    <x v="397"/>
    <x v="42"/>
    <s v="Yes"/>
    <s v="No"/>
    <s v="No"/>
    <n v="0"/>
    <s v="No"/>
    <x v="1"/>
    <x v="0"/>
    <s v="27-Jul-1981"/>
    <x v="1560"/>
    <x v="1"/>
    <s v="tier - 2"/>
    <x v="0"/>
    <x v="1422"/>
  </r>
  <r>
    <x v="1561"/>
    <s v="  Alejandro Sr"/>
    <x v="1034"/>
    <x v="79"/>
    <s v="No"/>
    <s v="No"/>
    <s v="No"/>
    <n v="1"/>
    <s v="No"/>
    <x v="1"/>
    <x v="2"/>
    <s v="01-Nov-1984"/>
    <x v="1561"/>
    <x v="1"/>
    <s v="tier - 3"/>
    <x v="1"/>
    <x v="1423"/>
  </r>
  <r>
    <x v="1562"/>
    <s v="  Nicholas R"/>
    <x v="422"/>
    <x v="176"/>
    <s v="No"/>
    <s v="No"/>
    <s v="No"/>
    <n v="1"/>
    <s v="No"/>
    <x v="1"/>
    <x v="2"/>
    <s v="26-Aug-1984"/>
    <x v="1562"/>
    <x v="2"/>
    <s v="tier - 3"/>
    <x v="1"/>
    <x v="1424"/>
  </r>
  <r>
    <x v="1563"/>
    <s v="  Paul"/>
    <x v="1035"/>
    <x v="626"/>
    <s v="Yes"/>
    <s v="No"/>
    <s v="No"/>
    <n v="0"/>
    <s v="No"/>
    <x v="0"/>
    <x v="2"/>
    <s v="22-Jul-1985"/>
    <x v="1563"/>
    <x v="2"/>
    <s v="tier - 2"/>
    <x v="0"/>
    <x v="1425"/>
  </r>
  <r>
    <x v="1564"/>
    <s v="  Michael D"/>
    <x v="1036"/>
    <x v="573"/>
    <s v="Yes"/>
    <s v="No"/>
    <s v="No"/>
    <n v="1"/>
    <s v="No"/>
    <x v="2"/>
    <x v="0"/>
    <s v="05-Aug-1975"/>
    <x v="1564"/>
    <x v="1"/>
    <s v="tier - 3"/>
    <x v="0"/>
    <x v="1426"/>
  </r>
  <r>
    <x v="1565"/>
    <s v="  Marina"/>
    <x v="1037"/>
    <x v="34"/>
    <s v="Yes"/>
    <s v="No"/>
    <s v="No"/>
    <n v="0"/>
    <s v="No"/>
    <x v="2"/>
    <x v="1"/>
    <s v="30-Dec-1976"/>
    <x v="1565"/>
    <x v="1"/>
    <s v="tier - 3"/>
    <x v="0"/>
    <x v="1427"/>
  </r>
  <r>
    <x v="1566"/>
    <s v="  Caroline"/>
    <x v="500"/>
    <x v="380"/>
    <s v="No"/>
    <s v="No"/>
    <s v="No"/>
    <n v="1"/>
    <s v="No"/>
    <x v="1"/>
    <x v="2"/>
    <s v="04-Sep-1987"/>
    <x v="1566"/>
    <x v="1"/>
    <s v="tier - 2"/>
    <x v="3"/>
    <x v="1428"/>
  </r>
  <r>
    <x v="1567"/>
    <s v="  Ross P"/>
    <x v="1038"/>
    <x v="222"/>
    <s v="No"/>
    <s v="No"/>
    <s v="No"/>
    <n v="0"/>
    <s v="No"/>
    <x v="2"/>
    <x v="0"/>
    <s v="22-Aug-1971"/>
    <x v="1567"/>
    <x v="1"/>
    <s v="tier - 3"/>
    <x v="0"/>
    <x v="564"/>
  </r>
  <r>
    <x v="1568"/>
    <s v="  Aoife"/>
    <x v="1039"/>
    <x v="590"/>
    <s v="Yes"/>
    <s v="No"/>
    <s v="No"/>
    <n v="2"/>
    <s v="No"/>
    <x v="3"/>
    <x v="0"/>
    <s v="20-Aug-1970"/>
    <x v="1568"/>
    <x v="1"/>
    <s v="tier - 1"/>
    <x v="0"/>
    <x v="1429"/>
  </r>
  <r>
    <x v="1569"/>
    <s v="  Wesley"/>
    <x v="277"/>
    <x v="52"/>
    <s v="Yes"/>
    <s v="No"/>
    <s v="No"/>
    <n v="0"/>
    <s v="No"/>
    <x v="1"/>
    <x v="2"/>
    <s v="10-Dec-1985"/>
    <x v="1569"/>
    <x v="0"/>
    <s v="tier - 3"/>
    <x v="7"/>
    <x v="1367"/>
  </r>
  <r>
    <x v="1570"/>
    <s v="  Rebecca J"/>
    <x v="1040"/>
    <x v="209"/>
    <s v="No"/>
    <s v="No"/>
    <s v="No"/>
    <n v="1"/>
    <s v="No"/>
    <x v="2"/>
    <x v="2"/>
    <s v="09-Sep-1987"/>
    <x v="1570"/>
    <x v="1"/>
    <s v="tier - 3"/>
    <x v="2"/>
    <x v="1430"/>
  </r>
  <r>
    <x v="1571"/>
    <s v="  Barry P"/>
    <x v="1041"/>
    <x v="280"/>
    <s v="No"/>
    <s v="No"/>
    <s v="No"/>
    <n v="0"/>
    <s v="No"/>
    <x v="1"/>
    <x v="2"/>
    <s v="28-Oct-1982"/>
    <x v="1571"/>
    <x v="1"/>
    <s v="tier - 1"/>
    <x v="1"/>
    <x v="1431"/>
  </r>
  <r>
    <x v="1572"/>
    <s v="  Maciej"/>
    <x v="728"/>
    <x v="127"/>
    <s v="Yes"/>
    <s v="No"/>
    <s v="Yes"/>
    <n v="1"/>
    <s v="No"/>
    <x v="0"/>
    <x v="2"/>
    <s v="16-Aug-1997"/>
    <x v="1572"/>
    <x v="1"/>
    <s v="tier - 2"/>
    <x v="14"/>
    <x v="1432"/>
  </r>
  <r>
    <x v="1573"/>
    <s v="  Jerry D"/>
    <x v="984"/>
    <x v="256"/>
    <s v="No"/>
    <s v="No"/>
    <s v="No"/>
    <n v="0"/>
    <s v="No"/>
    <x v="1"/>
    <x v="1"/>
    <s v="06-Aug-1982"/>
    <x v="1573"/>
    <x v="0"/>
    <s v="tier - 2"/>
    <x v="1"/>
    <x v="1433"/>
  </r>
  <r>
    <x v="1574"/>
    <s v="  Eric A"/>
    <x v="1042"/>
    <x v="358"/>
    <s v="Yes"/>
    <s v="No"/>
    <s v="No"/>
    <n v="0"/>
    <s v="No"/>
    <x v="2"/>
    <x v="2"/>
    <s v="18-Nov-1976"/>
    <x v="1574"/>
    <x v="1"/>
    <s v="tier - 2"/>
    <x v="0"/>
    <x v="1434"/>
  </r>
  <r>
    <x v="1575"/>
    <s v="  Cathi"/>
    <x v="13"/>
    <x v="585"/>
    <s v="No"/>
    <s v="No"/>
    <s v="No"/>
    <n v="1"/>
    <s v="No"/>
    <x v="0"/>
    <x v="2"/>
    <s v="13-Aug-1984"/>
    <x v="1575"/>
    <x v="1"/>
    <s v="tier - 1"/>
    <x v="1"/>
    <x v="1435"/>
  </r>
  <r>
    <x v="1576"/>
    <s v="  Alex M"/>
    <x v="1043"/>
    <x v="627"/>
    <s v="Yes"/>
    <s v="No"/>
    <s v="No"/>
    <n v="2"/>
    <s v="No"/>
    <x v="3"/>
    <x v="0"/>
    <s v="09-Nov-1970"/>
    <x v="1576"/>
    <x v="1"/>
    <s v="tier - 1"/>
    <x v="0"/>
    <x v="433"/>
  </r>
  <r>
    <x v="1577"/>
    <s v="  Liang"/>
    <x v="1044"/>
    <x v="213"/>
    <s v="Yes"/>
    <s v="No"/>
    <s v="No"/>
    <n v="0"/>
    <s v="No"/>
    <x v="0"/>
    <x v="1"/>
    <s v="07-Jul-1996"/>
    <x v="1577"/>
    <x v="1"/>
    <s v="tier - 3"/>
    <x v="14"/>
    <x v="1436"/>
  </r>
  <r>
    <x v="1578"/>
    <s v="  Lexy"/>
    <x v="1045"/>
    <x v="83"/>
    <s v="No"/>
    <s v="No"/>
    <s v="No"/>
    <n v="0"/>
    <s v="No"/>
    <x v="0"/>
    <x v="2"/>
    <s v="24-Jun-1989"/>
    <x v="1578"/>
    <x v="1"/>
    <s v="tier - 2"/>
    <x v="1"/>
    <x v="1437"/>
  </r>
  <r>
    <x v="1579"/>
    <s v="  Michael"/>
    <x v="1046"/>
    <x v="587"/>
    <s v="No"/>
    <s v="No"/>
    <s v="No"/>
    <n v="0"/>
    <s v="No"/>
    <x v="0"/>
    <x v="2"/>
    <s v="30-Oct-1980"/>
    <x v="1579"/>
    <x v="1"/>
    <s v="tier - 1"/>
    <x v="1"/>
    <x v="1438"/>
  </r>
  <r>
    <x v="1580"/>
    <s v="  Samuel L"/>
    <x v="1047"/>
    <x v="80"/>
    <s v="Yes"/>
    <s v="No"/>
    <s v="Yes"/>
    <n v="1"/>
    <s v="No"/>
    <x v="0"/>
    <x v="2"/>
    <s v="19-Aug-1983"/>
    <x v="1580"/>
    <x v="2"/>
    <s v="tier - 2"/>
    <x v="0"/>
    <x v="1439"/>
  </r>
  <r>
    <x v="1581"/>
    <s v="  Spencer A"/>
    <x v="951"/>
    <x v="316"/>
    <s v="Yes"/>
    <s v="No"/>
    <s v="Yes"/>
    <n v="1"/>
    <s v="No"/>
    <x v="0"/>
    <x v="2"/>
    <s v="21-Oct-1983"/>
    <x v="1581"/>
    <x v="1"/>
    <s v="tier - 1"/>
    <x v="0"/>
    <x v="1440"/>
  </r>
  <r>
    <x v="1582"/>
    <s v="  Rochelle"/>
    <x v="247"/>
    <x v="628"/>
    <s v="Yes"/>
    <s v="No"/>
    <s v="No"/>
    <n v="1"/>
    <s v="No"/>
    <x v="1"/>
    <x v="0"/>
    <s v="25-Sep-1986"/>
    <x v="1582"/>
    <x v="1"/>
    <s v="tier - 2"/>
    <x v="0"/>
    <x v="1441"/>
  </r>
  <r>
    <x v="1583"/>
    <s v="  Paula"/>
    <x v="1048"/>
    <x v="134"/>
    <s v="No"/>
    <s v="No"/>
    <s v="No"/>
    <n v="0"/>
    <s v="No"/>
    <x v="0"/>
    <x v="2"/>
    <s v="13-Aug-1990"/>
    <x v="1583"/>
    <x v="1"/>
    <s v="tier - 2"/>
    <x v="2"/>
    <x v="1442"/>
  </r>
  <r>
    <x v="1584"/>
    <s v="  Madeline E"/>
    <x v="65"/>
    <x v="334"/>
    <s v="Yes"/>
    <s v="No"/>
    <s v="No"/>
    <n v="0"/>
    <s v="No"/>
    <x v="0"/>
    <x v="1"/>
    <s v="15-Dec-1985"/>
    <x v="1584"/>
    <x v="1"/>
    <s v="tier - 1"/>
    <x v="0"/>
    <x v="1443"/>
  </r>
  <r>
    <x v="1585"/>
    <s v="  Maria Isabel"/>
    <x v="1049"/>
    <x v="540"/>
    <s v="Yes"/>
    <s v="No"/>
    <s v="No"/>
    <n v="0"/>
    <s v="No"/>
    <x v="1"/>
    <x v="2"/>
    <s v="19-Nov-1985"/>
    <x v="1585"/>
    <x v="1"/>
    <s v="tier - 1"/>
    <x v="3"/>
    <x v="1444"/>
  </r>
  <r>
    <x v="1586"/>
    <s v="  Arthur M"/>
    <x v="1050"/>
    <x v="561"/>
    <s v="No"/>
    <s v="yes"/>
    <s v="No"/>
    <n v="1"/>
    <s v="No"/>
    <x v="0"/>
    <x v="1"/>
    <s v="27-Jul-2004"/>
    <x v="1586"/>
    <x v="1"/>
    <s v="tier - 2"/>
    <x v="3"/>
    <x v="1445"/>
  </r>
  <r>
    <x v="1587"/>
    <s v="  Joseph R"/>
    <x v="1051"/>
    <x v="239"/>
    <s v="Yes"/>
    <s v="No"/>
    <s v="Yes"/>
    <n v="1"/>
    <s v="No"/>
    <x v="3"/>
    <x v="2"/>
    <s v="04-Sep-1969"/>
    <x v="1587"/>
    <x v="1"/>
    <s v="tier - 2"/>
    <x v="1"/>
    <x v="1446"/>
  </r>
  <r>
    <x v="1588"/>
    <s v="  Sachiko"/>
    <x v="1052"/>
    <x v="305"/>
    <s v="No"/>
    <s v="No"/>
    <s v="No"/>
    <n v="0"/>
    <s v="No"/>
    <x v="2"/>
    <x v="0"/>
    <s v="17-Sep-1974"/>
    <x v="1588"/>
    <x v="1"/>
    <s v="tier - 1"/>
    <x v="0"/>
    <x v="1447"/>
  </r>
  <r>
    <x v="1589"/>
    <s v="  Christopher"/>
    <x v="1053"/>
    <x v="224"/>
    <s v="Yes"/>
    <s v="No"/>
    <s v="No"/>
    <n v="0"/>
    <s v="No"/>
    <x v="0"/>
    <x v="2"/>
    <s v="04-Jul-1996"/>
    <x v="1589"/>
    <x v="1"/>
    <s v="tier - 3"/>
    <x v="14"/>
    <x v="1448"/>
  </r>
  <r>
    <x v="1590"/>
    <s v="  Joseph"/>
    <x v="41"/>
    <x v="318"/>
    <s v="Yes"/>
    <s v="No"/>
    <s v="No"/>
    <n v="0"/>
    <s v="No"/>
    <x v="0"/>
    <x v="0"/>
    <s v="26-Aug-1981"/>
    <x v="1590"/>
    <x v="1"/>
    <s v="tier - 3"/>
    <x v="0"/>
    <x v="1449"/>
  </r>
  <r>
    <x v="1591"/>
    <s v="  Lawrence"/>
    <x v="1054"/>
    <x v="19"/>
    <s v="Yes"/>
    <s v="No"/>
    <s v="No"/>
    <n v="0"/>
    <s v="No"/>
    <x v="1"/>
    <x v="0"/>
    <s v="24-Nov-1981"/>
    <x v="1591"/>
    <x v="1"/>
    <s v="tier - 1"/>
    <x v="3"/>
    <x v="1311"/>
  </r>
  <r>
    <x v="1592"/>
    <s v="  Katie"/>
    <x v="650"/>
    <x v="135"/>
    <s v="No"/>
    <s v="No"/>
    <s v="Yes"/>
    <n v="1"/>
    <s v="No"/>
    <x v="0"/>
    <x v="2"/>
    <s v="16-Oct-1993"/>
    <x v="1592"/>
    <x v="1"/>
    <s v="tier - 1"/>
    <x v="15"/>
    <x v="1450"/>
  </r>
  <r>
    <x v="1593"/>
    <s v="  Ruben"/>
    <x v="704"/>
    <x v="629"/>
    <s v="Yes"/>
    <s v="No"/>
    <s v="No"/>
    <n v="0"/>
    <s v="No"/>
    <x v="2"/>
    <x v="0"/>
    <s v="30-Jun-1981"/>
    <x v="1593"/>
    <x v="0"/>
    <s v="tier - 3"/>
    <x v="0"/>
    <x v="1264"/>
  </r>
  <r>
    <x v="1594"/>
    <s v="  Sarah"/>
    <x v="711"/>
    <x v="52"/>
    <s v="No"/>
    <s v="No"/>
    <s v="No"/>
    <n v="1"/>
    <s v="No"/>
    <x v="2"/>
    <x v="2"/>
    <s v="25-Sep-1984"/>
    <x v="1594"/>
    <x v="1"/>
    <s v="tier - 1"/>
    <x v="0"/>
    <x v="1451"/>
  </r>
  <r>
    <x v="1595"/>
    <s v="  Angela R"/>
    <x v="1055"/>
    <x v="103"/>
    <s v="Yes"/>
    <s v="No"/>
    <s v="No"/>
    <n v="1"/>
    <s v="No"/>
    <x v="0"/>
    <x v="2"/>
    <s v="17-Oct-1995"/>
    <x v="1595"/>
    <x v="1"/>
    <s v="tier - 1"/>
    <x v="12"/>
    <x v="226"/>
  </r>
  <r>
    <x v="1596"/>
    <s v="  Chatham"/>
    <x v="1056"/>
    <x v="583"/>
    <s v="Yes"/>
    <s v="No"/>
    <s v="No"/>
    <n v="2"/>
    <s v="No"/>
    <x v="3"/>
    <x v="0"/>
    <s v="11-Oct-1970"/>
    <x v="1596"/>
    <x v="1"/>
    <s v="tier - 2"/>
    <x v="0"/>
    <x v="1452"/>
  </r>
  <r>
    <x v="1597"/>
    <s v="  Derek"/>
    <x v="1057"/>
    <x v="589"/>
    <s v="No"/>
    <s v="No"/>
    <s v="No"/>
    <n v="2"/>
    <s v="No"/>
    <x v="3"/>
    <x v="1"/>
    <s v="08-Sep-1972"/>
    <x v="1597"/>
    <x v="1"/>
    <s v="tier - 2"/>
    <x v="1"/>
    <x v="1453"/>
  </r>
  <r>
    <x v="1598"/>
    <s v="  Kalvin J"/>
    <x v="1058"/>
    <x v="315"/>
    <s v="No"/>
    <s v="No"/>
    <s v="No"/>
    <n v="2"/>
    <s v="No"/>
    <x v="2"/>
    <x v="2"/>
    <s v="11-Nov-1972"/>
    <x v="1598"/>
    <x v="1"/>
    <s v="tier - 2"/>
    <x v="0"/>
    <x v="1454"/>
  </r>
  <r>
    <x v="1599"/>
    <s v="  Dave"/>
    <x v="1059"/>
    <x v="500"/>
    <s v="No"/>
    <s v="No"/>
    <s v="Yes"/>
    <n v="1"/>
    <s v="No"/>
    <x v="2"/>
    <x v="2"/>
    <s v="10-Oct-1979"/>
    <x v="1599"/>
    <x v="1"/>
    <s v="tier - 1"/>
    <x v="3"/>
    <x v="540"/>
  </r>
  <r>
    <x v="1600"/>
    <s v="  Barbara G"/>
    <x v="1060"/>
    <x v="164"/>
    <s v="Yes"/>
    <s v="No"/>
    <s v="Yes"/>
    <n v="1"/>
    <s v="No"/>
    <x v="0"/>
    <x v="2"/>
    <s v="11-Aug-1983"/>
    <x v="1600"/>
    <x v="1"/>
    <s v="tier - 1"/>
    <x v="3"/>
    <x v="1339"/>
  </r>
  <r>
    <x v="1601"/>
    <s v="  Skylar"/>
    <x v="405"/>
    <x v="457"/>
    <s v="No"/>
    <s v="No"/>
    <s v="No"/>
    <n v="0"/>
    <s v="No"/>
    <x v="2"/>
    <x v="0"/>
    <s v="19-Sep-1978"/>
    <x v="1601"/>
    <x v="1"/>
    <s v="tier - 2"/>
    <x v="0"/>
    <x v="1455"/>
  </r>
  <r>
    <x v="1602"/>
    <s v="  Nick"/>
    <x v="1061"/>
    <x v="261"/>
    <s v="No"/>
    <s v="No"/>
    <s v="No"/>
    <n v="2"/>
    <s v="No"/>
    <x v="2"/>
    <x v="2"/>
    <s v="29-Jun-1972"/>
    <x v="1602"/>
    <x v="1"/>
    <s v="tier - 2"/>
    <x v="0"/>
    <x v="1456"/>
  </r>
  <r>
    <x v="1603"/>
    <s v="  Sunny S"/>
    <x v="1062"/>
    <x v="124"/>
    <s v="No"/>
    <s v="No"/>
    <s v="No"/>
    <n v="1"/>
    <s v="No"/>
    <x v="0"/>
    <x v="2"/>
    <s v="12-Aug-1992"/>
    <x v="1603"/>
    <x v="1"/>
    <s v="tier - 1"/>
    <x v="14"/>
    <x v="759"/>
  </r>
  <r>
    <x v="1604"/>
    <s v="  Anne-Marie"/>
    <x v="61"/>
    <x v="144"/>
    <s v="No"/>
    <s v="No"/>
    <s v="No"/>
    <n v="0"/>
    <s v="No"/>
    <x v="0"/>
    <x v="2"/>
    <s v="10-Sep-1999"/>
    <x v="1604"/>
    <x v="1"/>
    <s v="tier - 2"/>
    <x v="12"/>
    <x v="1457"/>
  </r>
  <r>
    <x v="1605"/>
    <s v="  Nicholas"/>
    <x v="410"/>
    <x v="363"/>
    <s v="Yes"/>
    <s v="No"/>
    <s v="No"/>
    <n v="0"/>
    <s v="No"/>
    <x v="1"/>
    <x v="2"/>
    <s v="22-Sep-1985"/>
    <x v="1605"/>
    <x v="1"/>
    <s v="tier - 2"/>
    <x v="1"/>
    <x v="1458"/>
  </r>
  <r>
    <x v="1606"/>
    <s v="  Scott M"/>
    <x v="362"/>
    <x v="209"/>
    <s v="Yes"/>
    <s v="No"/>
    <s v="No"/>
    <n v="0"/>
    <s v="No"/>
    <x v="2"/>
    <x v="2"/>
    <s v="22-Jul-1985"/>
    <x v="1606"/>
    <x v="1"/>
    <s v="tier - 1"/>
    <x v="1"/>
    <x v="1425"/>
  </r>
  <r>
    <x v="1607"/>
    <s v="  Marisa A"/>
    <x v="659"/>
    <x v="86"/>
    <s v="Yes"/>
    <s v="No"/>
    <s v="No"/>
    <n v="1"/>
    <s v="No"/>
    <x v="0"/>
    <x v="2"/>
    <s v="23-Oct-1988"/>
    <x v="1607"/>
    <x v="1"/>
    <s v="tier - 1"/>
    <x v="3"/>
    <x v="1459"/>
  </r>
  <r>
    <x v="1608"/>
    <s v="  Katie"/>
    <x v="806"/>
    <x v="218"/>
    <s v="Yes"/>
    <s v="No"/>
    <s v="No"/>
    <n v="0"/>
    <s v="No"/>
    <x v="0"/>
    <x v="0"/>
    <s v="01-Oct-1981"/>
    <x v="1608"/>
    <x v="1"/>
    <s v="tier - 3"/>
    <x v="3"/>
    <x v="1460"/>
  </r>
  <r>
    <x v="1609"/>
    <s v="  Amy L"/>
    <x v="181"/>
    <x v="630"/>
    <s v="Yes"/>
    <s v="No"/>
    <s v="No"/>
    <n v="0"/>
    <s v="No"/>
    <x v="0"/>
    <x v="0"/>
    <s v="22-Nov-1981"/>
    <x v="1609"/>
    <x v="1"/>
    <s v="tier - 1"/>
    <x v="0"/>
    <x v="202"/>
  </r>
  <r>
    <x v="1610"/>
    <s v="  Jenna M"/>
    <x v="1034"/>
    <x v="251"/>
    <s v="Yes"/>
    <s v="No"/>
    <s v="No"/>
    <n v="1"/>
    <s v="No"/>
    <x v="1"/>
    <x v="2"/>
    <s v="01-Nov-1988"/>
    <x v="1610"/>
    <x v="1"/>
    <s v="tier - 3"/>
    <x v="0"/>
    <x v="1461"/>
  </r>
  <r>
    <x v="1611"/>
    <s v="  Elizabeth M"/>
    <x v="1063"/>
    <x v="14"/>
    <s v="Yes"/>
    <s v="No"/>
    <s v="No"/>
    <n v="2"/>
    <s v="No"/>
    <x v="3"/>
    <x v="0"/>
    <s v="05-Oct-1970"/>
    <x v="1611"/>
    <x v="1"/>
    <s v="tier - 2"/>
    <x v="1"/>
    <x v="1462"/>
  </r>
  <r>
    <x v="1612"/>
    <s v="  Lyazid"/>
    <x v="1064"/>
    <x v="111"/>
    <s v="Yes"/>
    <s v="No"/>
    <s v="No"/>
    <n v="0"/>
    <s v="No"/>
    <x v="2"/>
    <x v="2"/>
    <s v="09-Aug-1985"/>
    <x v="1612"/>
    <x v="1"/>
    <s v="tier - 2"/>
    <x v="1"/>
    <x v="1463"/>
  </r>
  <r>
    <x v="1613"/>
    <s v="  Lindsey A"/>
    <x v="1065"/>
    <x v="139"/>
    <s v="No"/>
    <s v="No"/>
    <s v="No"/>
    <n v="1"/>
    <s v="No"/>
    <x v="2"/>
    <x v="2"/>
    <s v="06-Oct-1984"/>
    <x v="1613"/>
    <x v="1"/>
    <s v="tier - 1"/>
    <x v="0"/>
    <x v="1464"/>
  </r>
  <r>
    <x v="1614"/>
    <s v="  Chris"/>
    <x v="1066"/>
    <x v="83"/>
    <s v="Yes"/>
    <s v="No"/>
    <s v="No"/>
    <n v="0"/>
    <s v="No"/>
    <x v="2"/>
    <x v="2"/>
    <s v="15-Oct-1985"/>
    <x v="1614"/>
    <x v="1"/>
    <s v="tier - 1"/>
    <x v="1"/>
    <x v="1465"/>
  </r>
  <r>
    <x v="1615"/>
    <s v="  Jennifer A"/>
    <x v="1067"/>
    <x v="543"/>
    <s v="No"/>
    <s v="No"/>
    <s v="No"/>
    <n v="2"/>
    <s v="No"/>
    <x v="2"/>
    <x v="0"/>
    <s v="06-Nov-1973"/>
    <x v="1615"/>
    <x v="1"/>
    <s v="tier - 3"/>
    <x v="0"/>
    <x v="1466"/>
  </r>
  <r>
    <x v="1616"/>
    <s v="  Leif S"/>
    <x v="1068"/>
    <x v="631"/>
    <s v="Yes"/>
    <s v="No"/>
    <s v="No"/>
    <n v="2"/>
    <s v="No"/>
    <x v="3"/>
    <x v="0"/>
    <s v="14-Oct-1970"/>
    <x v="1616"/>
    <x v="1"/>
    <s v="tier - 3"/>
    <x v="1"/>
    <x v="1467"/>
  </r>
  <r>
    <x v="1617"/>
    <s v="  Stephanie A"/>
    <x v="1069"/>
    <x v="319"/>
    <s v="Yes"/>
    <s v="No"/>
    <s v="No"/>
    <n v="0"/>
    <s v="No"/>
    <x v="2"/>
    <x v="2"/>
    <s v="12-Dec-1976"/>
    <x v="1617"/>
    <x v="1"/>
    <s v="tier - 3"/>
    <x v="0"/>
    <x v="538"/>
  </r>
  <r>
    <x v="1618"/>
    <s v="  Bo"/>
    <x v="1070"/>
    <x v="632"/>
    <s v="No"/>
    <s v="No"/>
    <s v="No"/>
    <n v="0"/>
    <s v="No"/>
    <x v="2"/>
    <x v="0"/>
    <s v="05-Sep-1978"/>
    <x v="1618"/>
    <x v="1"/>
    <s v="tier - 1"/>
    <x v="0"/>
    <x v="631"/>
  </r>
  <r>
    <x v="1619"/>
    <s v="  Leah"/>
    <x v="1071"/>
    <x v="90"/>
    <s v="Yes"/>
    <s v="No"/>
    <s v="Yes"/>
    <n v="1"/>
    <s v="No"/>
    <x v="3"/>
    <x v="2"/>
    <s v="09-Nov-1969"/>
    <x v="1619"/>
    <x v="1"/>
    <s v="tier - 2"/>
    <x v="3"/>
    <x v="1468"/>
  </r>
  <r>
    <x v="1620"/>
    <s v="  Kara Lynne"/>
    <x v="893"/>
    <x v="538"/>
    <s v="No"/>
    <s v="No"/>
    <s v="No"/>
    <n v="0"/>
    <s v="No"/>
    <x v="0"/>
    <x v="2"/>
    <s v="18-Aug-1990"/>
    <x v="1620"/>
    <x v="1"/>
    <s v="tier - 3"/>
    <x v="1"/>
    <x v="1469"/>
  </r>
  <r>
    <x v="1621"/>
    <s v="  Jeffrey"/>
    <x v="577"/>
    <x v="252"/>
    <s v="Yes"/>
    <s v="No"/>
    <s v="Yes"/>
    <n v="1"/>
    <s v="No"/>
    <x v="1"/>
    <x v="2"/>
    <s v="16-Nov-1983"/>
    <x v="1621"/>
    <x v="2"/>
    <s v="tier - 2"/>
    <x v="1"/>
    <x v="1470"/>
  </r>
  <r>
    <x v="1622"/>
    <s v="  Justin"/>
    <x v="507"/>
    <x v="274"/>
    <s v="Yes"/>
    <s v="No"/>
    <s v="Yes"/>
    <n v="1"/>
    <s v="No"/>
    <x v="2"/>
    <x v="2"/>
    <s v="11-Aug-1983"/>
    <x v="1622"/>
    <x v="1"/>
    <s v="tier - 3"/>
    <x v="1"/>
    <x v="1339"/>
  </r>
  <r>
    <x v="1623"/>
    <s v="  Emily"/>
    <x v="88"/>
    <x v="178"/>
    <s v="No"/>
    <s v="No"/>
    <s v="No"/>
    <n v="0"/>
    <s v="No"/>
    <x v="0"/>
    <x v="1"/>
    <s v="25-Jul-1991"/>
    <x v="1623"/>
    <x v="1"/>
    <s v="tier - 2"/>
    <x v="2"/>
    <x v="1471"/>
  </r>
  <r>
    <x v="1624"/>
    <s v="  Rebecca"/>
    <x v="50"/>
    <x v="215"/>
    <s v="Yes"/>
    <s v="No"/>
    <s v="No"/>
    <n v="0"/>
    <s v="No"/>
    <x v="0"/>
    <x v="2"/>
    <s v="21-Jul-1985"/>
    <x v="1624"/>
    <x v="1"/>
    <s v="tier - 1"/>
    <x v="1"/>
    <x v="1472"/>
  </r>
  <r>
    <x v="1625"/>
    <s v="  Allie"/>
    <x v="1072"/>
    <x v="614"/>
    <s v="Yes"/>
    <s v="No"/>
    <s v="No"/>
    <n v="1"/>
    <s v="No"/>
    <x v="0"/>
    <x v="2"/>
    <s v="09-Sep-1995"/>
    <x v="1625"/>
    <x v="1"/>
    <s v="tier - 3"/>
    <x v="12"/>
    <x v="1473"/>
  </r>
  <r>
    <x v="1626"/>
    <s v="  Trasi"/>
    <x v="1073"/>
    <x v="35"/>
    <s v="Yes"/>
    <s v="No"/>
    <s v="No"/>
    <n v="2"/>
    <s v="No"/>
    <x v="3"/>
    <x v="0"/>
    <s v="09-Jun-1970"/>
    <x v="1626"/>
    <x v="1"/>
    <s v="tier - 2"/>
    <x v="0"/>
    <x v="1474"/>
  </r>
  <r>
    <x v="1627"/>
    <s v="  Kevin"/>
    <x v="165"/>
    <x v="87"/>
    <s v="No"/>
    <s v="No"/>
    <s v="No"/>
    <n v="1"/>
    <s v="No"/>
    <x v="0"/>
    <x v="1"/>
    <s v="25-Jul-1984"/>
    <x v="1627"/>
    <x v="0"/>
    <s v="tier - 2"/>
    <x v="3"/>
    <x v="1321"/>
  </r>
  <r>
    <x v="1628"/>
    <s v="  Fernando"/>
    <x v="29"/>
    <x v="233"/>
    <s v="No"/>
    <s v="No"/>
    <s v="No"/>
    <n v="1"/>
    <s v="No"/>
    <x v="0"/>
    <x v="2"/>
    <s v="14-Oct-1984"/>
    <x v="1628"/>
    <x v="0"/>
    <s v="tier - 1"/>
    <x v="7"/>
    <x v="1475"/>
  </r>
  <r>
    <x v="1629"/>
    <s v="  Ieva"/>
    <x v="1074"/>
    <x v="150"/>
    <s v="No"/>
    <s v="No"/>
    <s v="Yes"/>
    <n v="1"/>
    <s v="No"/>
    <x v="2"/>
    <x v="2"/>
    <s v="08-Aug-1979"/>
    <x v="1629"/>
    <x v="1"/>
    <s v="tier - 2"/>
    <x v="1"/>
    <x v="1476"/>
  </r>
  <r>
    <x v="1630"/>
    <s v="  Chris"/>
    <x v="410"/>
    <x v="633"/>
    <s v="No"/>
    <s v="No"/>
    <s v="No"/>
    <n v="1"/>
    <s v="No"/>
    <x v="1"/>
    <x v="2"/>
    <s v="21-Sep-1984"/>
    <x v="1630"/>
    <x v="2"/>
    <s v="tier - 1"/>
    <x v="4"/>
    <x v="1477"/>
  </r>
  <r>
    <x v="1631"/>
    <s v="  Drew L"/>
    <x v="24"/>
    <x v="85"/>
    <s v="No"/>
    <s v="No"/>
    <s v="No"/>
    <n v="0"/>
    <s v="No"/>
    <x v="0"/>
    <x v="1"/>
    <s v="08-Nov-1994"/>
    <x v="1631"/>
    <x v="1"/>
    <s v="tier - 2"/>
    <x v="3"/>
    <x v="1478"/>
  </r>
  <r>
    <x v="1632"/>
    <s v="  Christina"/>
    <x v="1075"/>
    <x v="127"/>
    <s v="Yes"/>
    <s v="No"/>
    <s v="No"/>
    <n v="0"/>
    <s v="No"/>
    <x v="0"/>
    <x v="2"/>
    <s v="28-Jul-1996"/>
    <x v="1632"/>
    <x v="1"/>
    <s v="tier - 3"/>
    <x v="1"/>
    <x v="1479"/>
  </r>
  <r>
    <x v="1633"/>
    <s v="  Alexander G"/>
    <x v="1076"/>
    <x v="228"/>
    <s v="No"/>
    <s v="No"/>
    <s v="No"/>
    <n v="0"/>
    <s v="No"/>
    <x v="1"/>
    <x v="2"/>
    <s v="16-Aug-1989"/>
    <x v="1633"/>
    <x v="1"/>
    <s v="tier - 1"/>
    <x v="3"/>
    <x v="1480"/>
  </r>
  <r>
    <x v="1634"/>
    <s v="  Meaghan"/>
    <x v="1077"/>
    <x v="550"/>
    <s v="No"/>
    <s v="No"/>
    <s v="No"/>
    <n v="0"/>
    <s v="No"/>
    <x v="2"/>
    <x v="2"/>
    <s v="08-Aug-1980"/>
    <x v="1634"/>
    <x v="1"/>
    <s v="tier - 3"/>
    <x v="0"/>
    <x v="1481"/>
  </r>
  <r>
    <x v="1635"/>
    <s v="  Kristin"/>
    <x v="1078"/>
    <x v="499"/>
    <s v="No"/>
    <s v="No"/>
    <s v="No"/>
    <n v="0"/>
    <s v="No"/>
    <x v="2"/>
    <x v="0"/>
    <s v="17-Aug-1974"/>
    <x v="1635"/>
    <x v="1"/>
    <s v="tier - 2"/>
    <x v="0"/>
    <x v="1142"/>
  </r>
  <r>
    <x v="1636"/>
    <s v="  Andrea K"/>
    <x v="1079"/>
    <x v="106"/>
    <s v="Yes"/>
    <s v="No"/>
    <s v="No"/>
    <n v="1"/>
    <s v="No"/>
    <x v="0"/>
    <x v="1"/>
    <s v="10-Jun-1988"/>
    <x v="1636"/>
    <x v="1"/>
    <s v="tier - 1"/>
    <x v="1"/>
    <x v="1482"/>
  </r>
  <r>
    <x v="1637"/>
    <s v="  Kris"/>
    <x v="1037"/>
    <x v="41"/>
    <s v="No"/>
    <s v="No"/>
    <s v="No"/>
    <n v="0"/>
    <s v="No"/>
    <x v="2"/>
    <x v="0"/>
    <s v="11-Oct-1974"/>
    <x v="1637"/>
    <x v="1"/>
    <s v="tier - 3"/>
    <x v="0"/>
    <x v="1483"/>
  </r>
  <r>
    <x v="1638"/>
    <s v="  Alden W"/>
    <x v="97"/>
    <x v="361"/>
    <s v="No"/>
    <s v="No"/>
    <s v="No"/>
    <n v="0"/>
    <s v="No"/>
    <x v="0"/>
    <x v="2"/>
    <s v="10-Oct-1980"/>
    <x v="1638"/>
    <x v="1"/>
    <s v="tier - 2"/>
    <x v="3"/>
    <x v="1484"/>
  </r>
  <r>
    <x v="1639"/>
    <s v="  Suzanne M"/>
    <x v="1080"/>
    <x v="452"/>
    <s v="Yes"/>
    <s v="No"/>
    <s v="No"/>
    <n v="2"/>
    <s v="No"/>
    <x v="3"/>
    <x v="0"/>
    <s v="25-Jun-1970"/>
    <x v="1639"/>
    <x v="1"/>
    <s v="tier - 3"/>
    <x v="0"/>
    <x v="1485"/>
  </r>
  <r>
    <x v="1640"/>
    <s v="  Heidi Z"/>
    <x v="713"/>
    <x v="249"/>
    <s v="No"/>
    <s v="No"/>
    <s v="No"/>
    <n v="1"/>
    <s v="No"/>
    <x v="0"/>
    <x v="2"/>
    <s v="11-Nov-1984"/>
    <x v="1640"/>
    <x v="1"/>
    <s v="tier - 2"/>
    <x v="0"/>
    <x v="1486"/>
  </r>
  <r>
    <x v="1641"/>
    <s v="  Carolyn"/>
    <x v="427"/>
    <x v="189"/>
    <s v="No"/>
    <s v="No"/>
    <s v="No"/>
    <n v="1"/>
    <s v="No"/>
    <x v="1"/>
    <x v="2"/>
    <s v="19-Sep-1984"/>
    <x v="1641"/>
    <x v="1"/>
    <s v="tier - 3"/>
    <x v="0"/>
    <x v="1487"/>
  </r>
  <r>
    <x v="1642"/>
    <s v="  Sabine"/>
    <x v="1081"/>
    <x v="141"/>
    <s v="No"/>
    <s v="No"/>
    <s v="No"/>
    <n v="0"/>
    <s v="No"/>
    <x v="0"/>
    <x v="2"/>
    <s v="22-Jul-1989"/>
    <x v="1642"/>
    <x v="1"/>
    <s v="tier - 2"/>
    <x v="3"/>
    <x v="660"/>
  </r>
  <r>
    <x v="1643"/>
    <s v="  Bobby"/>
    <x v="1082"/>
    <x v="212"/>
    <s v="No"/>
    <s v="No"/>
    <s v="No"/>
    <n v="0"/>
    <s v="No"/>
    <x v="1"/>
    <x v="2"/>
    <s v="21-Jul-1980"/>
    <x v="1643"/>
    <x v="2"/>
    <s v="tier - 3"/>
    <x v="3"/>
    <x v="1359"/>
  </r>
  <r>
    <x v="1644"/>
    <s v="  Fan"/>
    <x v="332"/>
    <x v="195"/>
    <s v="No"/>
    <s v="No"/>
    <s v="No"/>
    <n v="0"/>
    <s v="No"/>
    <x v="2"/>
    <x v="1"/>
    <s v="05-Aug-1980"/>
    <x v="1644"/>
    <x v="1"/>
    <s v="tier - 3"/>
    <x v="0"/>
    <x v="1488"/>
  </r>
  <r>
    <x v="1645"/>
    <s v="  Rachel M"/>
    <x v="173"/>
    <x v="149"/>
    <s v="No"/>
    <s v="yes"/>
    <s v="No"/>
    <n v="1"/>
    <s v="No"/>
    <x v="0"/>
    <x v="1"/>
    <s v="15-Jul-2004"/>
    <x v="1645"/>
    <x v="1"/>
    <s v="tier - 1"/>
    <x v="12"/>
    <x v="1489"/>
  </r>
  <r>
    <x v="1646"/>
    <s v="  Greg"/>
    <x v="142"/>
    <x v="331"/>
    <s v="No"/>
    <s v="No"/>
    <s v="Yes"/>
    <n v="1"/>
    <s v="No"/>
    <x v="0"/>
    <x v="1"/>
    <s v="13-Aug-2003"/>
    <x v="1646"/>
    <x v="1"/>
    <s v="tier - 2"/>
    <x v="1"/>
    <x v="1490"/>
  </r>
  <r>
    <x v="1647"/>
    <s v="  Dan"/>
    <x v="884"/>
    <x v="361"/>
    <s v="No"/>
    <s v="No"/>
    <s v="No"/>
    <n v="1"/>
    <s v="No"/>
    <x v="0"/>
    <x v="2"/>
    <s v="14-Jul-1987"/>
    <x v="1647"/>
    <x v="2"/>
    <s v="tier - 2"/>
    <x v="0"/>
    <x v="1491"/>
  </r>
  <r>
    <x v="1648"/>
    <s v="  Jennifer A"/>
    <x v="1083"/>
    <x v="167"/>
    <s v="No"/>
    <s v="No"/>
    <s v="No"/>
    <n v="0"/>
    <s v="No"/>
    <x v="0"/>
    <x v="2"/>
    <s v="30-Jul-1994"/>
    <x v="1648"/>
    <x v="1"/>
    <s v="tier - 1"/>
    <x v="1"/>
    <x v="1492"/>
  </r>
  <r>
    <x v="1649"/>
    <s v="  Jessica"/>
    <x v="620"/>
    <x v="105"/>
    <s v="No"/>
    <s v="No"/>
    <s v="Yes"/>
    <n v="1"/>
    <s v="No"/>
    <x v="0"/>
    <x v="1"/>
    <s v="13-Aug-1993"/>
    <x v="1649"/>
    <x v="1"/>
    <s v="tier - 2"/>
    <x v="15"/>
    <x v="1493"/>
  </r>
  <r>
    <x v="1650"/>
    <s v="  Chaiwat"/>
    <x v="692"/>
    <x v="332"/>
    <s v="No"/>
    <s v="No"/>
    <s v="No"/>
    <n v="1"/>
    <s v="No"/>
    <x v="1"/>
    <x v="2"/>
    <s v="29-Jul-1987"/>
    <x v="1650"/>
    <x v="2"/>
    <s v="tier - 3"/>
    <x v="3"/>
    <x v="1494"/>
  </r>
  <r>
    <x v="1651"/>
    <s v="  Kerri"/>
    <x v="71"/>
    <x v="167"/>
    <s v="No"/>
    <s v="No"/>
    <s v="No"/>
    <n v="0"/>
    <s v="No"/>
    <x v="0"/>
    <x v="2"/>
    <s v="21-Dec-1982"/>
    <x v="1651"/>
    <x v="1"/>
    <s v="tier - 1"/>
    <x v="0"/>
    <x v="1495"/>
  </r>
  <r>
    <x v="1652"/>
    <s v="  Lisa"/>
    <x v="404"/>
    <x v="197"/>
    <s v="No"/>
    <s v="No"/>
    <s v="No"/>
    <n v="0"/>
    <s v="No"/>
    <x v="1"/>
    <x v="2"/>
    <s v="08-Jul-1982"/>
    <x v="1652"/>
    <x v="1"/>
    <s v="tier - 1"/>
    <x v="3"/>
    <x v="1496"/>
  </r>
  <r>
    <x v="1653"/>
    <s v="  Nicholas G"/>
    <x v="1084"/>
    <x v="128"/>
    <s v="No"/>
    <s v="No"/>
    <s v="Yes"/>
    <n v="1"/>
    <s v="No"/>
    <x v="0"/>
    <x v="1"/>
    <s v="19-Oct-1993"/>
    <x v="1653"/>
    <x v="1"/>
    <s v="tier - 2"/>
    <x v="14"/>
    <x v="1497"/>
  </r>
  <r>
    <x v="1654"/>
    <s v="  Vasilis S"/>
    <x v="387"/>
    <x v="125"/>
    <s v="No"/>
    <s v="No"/>
    <s v="No"/>
    <n v="1"/>
    <s v="No"/>
    <x v="2"/>
    <x v="2"/>
    <s v="22-Nov-1984"/>
    <x v="1654"/>
    <x v="1"/>
    <s v="tier - 3"/>
    <x v="1"/>
    <x v="1498"/>
  </r>
  <r>
    <x v="1655"/>
    <s v="  Michael P"/>
    <x v="468"/>
    <x v="56"/>
    <s v="Yes"/>
    <s v="No"/>
    <s v="No"/>
    <n v="0"/>
    <s v="No"/>
    <x v="2"/>
    <x v="1"/>
    <s v="18-Jun-1985"/>
    <x v="1655"/>
    <x v="1"/>
    <s v="tier - 1"/>
    <x v="0"/>
    <x v="1499"/>
  </r>
  <r>
    <x v="1656"/>
    <s v="  Colleen C"/>
    <x v="1085"/>
    <x v="470"/>
    <s v="No"/>
    <s v="No"/>
    <s v="No"/>
    <n v="1"/>
    <s v="No"/>
    <x v="0"/>
    <x v="2"/>
    <s v="30-Sep-1987"/>
    <x v="1656"/>
    <x v="1"/>
    <s v="tier - 2"/>
    <x v="0"/>
    <x v="1500"/>
  </r>
  <r>
    <x v="1657"/>
    <s v="  Annika"/>
    <x v="1086"/>
    <x v="135"/>
    <s v="Yes"/>
    <s v="No"/>
    <s v="No"/>
    <n v="1"/>
    <s v="No"/>
    <x v="0"/>
    <x v="2"/>
    <s v="20-Aug-1995"/>
    <x v="1657"/>
    <x v="1"/>
    <s v="tier - 2"/>
    <x v="15"/>
    <x v="1501"/>
  </r>
  <r>
    <x v="1658"/>
    <s v="  Kelly"/>
    <x v="28"/>
    <x v="21"/>
    <s v="No"/>
    <s v="No"/>
    <s v="No"/>
    <n v="1"/>
    <s v="No"/>
    <x v="0"/>
    <x v="1"/>
    <s v="27-Jul-1987"/>
    <x v="1658"/>
    <x v="1"/>
    <s v="tier - 3"/>
    <x v="0"/>
    <x v="1502"/>
  </r>
  <r>
    <x v="1659"/>
    <s v="  Nicholas C"/>
    <x v="1087"/>
    <x v="163"/>
    <s v="No"/>
    <s v="No"/>
    <s v="No"/>
    <n v="0"/>
    <s v="No"/>
    <x v="3"/>
    <x v="0"/>
    <s v="27-Sep-1971"/>
    <x v="1659"/>
    <x v="1"/>
    <s v="tier - 3"/>
    <x v="1"/>
    <x v="19"/>
  </r>
  <r>
    <x v="1660"/>
    <s v="  Kelly K"/>
    <x v="1088"/>
    <x v="417"/>
    <s v="No"/>
    <s v="No"/>
    <s v="No"/>
    <n v="0"/>
    <s v="No"/>
    <x v="0"/>
    <x v="0"/>
    <s v="22-Jul-2002"/>
    <x v="1660"/>
    <x v="1"/>
    <s v="tier - 2"/>
    <x v="12"/>
    <x v="1503"/>
  </r>
  <r>
    <x v="1661"/>
    <s v="  Andrew"/>
    <x v="1089"/>
    <x v="497"/>
    <s v="No"/>
    <s v="No"/>
    <s v="No"/>
    <n v="2"/>
    <s v="No"/>
    <x v="3"/>
    <x v="2"/>
    <s v="02-Nov-1972"/>
    <x v="1661"/>
    <x v="1"/>
    <s v="tier - 2"/>
    <x v="0"/>
    <x v="1504"/>
  </r>
  <r>
    <x v="1662"/>
    <s v="  Hannah"/>
    <x v="1090"/>
    <x v="106"/>
    <s v="No"/>
    <s v="No"/>
    <s v="No"/>
    <n v="0"/>
    <s v="No"/>
    <x v="2"/>
    <x v="1"/>
    <s v="18-Sep-1980"/>
    <x v="1662"/>
    <x v="1"/>
    <s v="tier - 3"/>
    <x v="0"/>
    <x v="1505"/>
  </r>
  <r>
    <x v="1663"/>
    <s v="  Patricio Sr"/>
    <x v="1091"/>
    <x v="127"/>
    <s v="No"/>
    <s v="yes"/>
    <s v="No"/>
    <n v="1"/>
    <s v="No"/>
    <x v="0"/>
    <x v="2"/>
    <s v="01-Nov-2004"/>
    <x v="1663"/>
    <x v="1"/>
    <s v="tier - 3"/>
    <x v="13"/>
    <x v="252"/>
  </r>
  <r>
    <x v="1664"/>
    <s v="  Robert B"/>
    <x v="1092"/>
    <x v="425"/>
    <s v="Yes"/>
    <s v="No"/>
    <s v="Yes"/>
    <n v="1"/>
    <s v="No"/>
    <x v="0"/>
    <x v="1"/>
    <s v="30-Aug-1983"/>
    <x v="1664"/>
    <x v="1"/>
    <s v="tier - 3"/>
    <x v="9"/>
    <x v="1506"/>
  </r>
  <r>
    <x v="1665"/>
    <s v="  Benjamin M"/>
    <x v="1093"/>
    <x v="45"/>
    <s v="No"/>
    <s v="No"/>
    <s v="Yes"/>
    <n v="1"/>
    <s v="No"/>
    <x v="0"/>
    <x v="2"/>
    <s v="10-Jun-1993"/>
    <x v="1665"/>
    <x v="1"/>
    <s v="tier - 1"/>
    <x v="14"/>
    <x v="1507"/>
  </r>
  <r>
    <x v="1666"/>
    <s v="  Robert"/>
    <x v="1056"/>
    <x v="245"/>
    <s v="No"/>
    <s v="No"/>
    <s v="No"/>
    <n v="2"/>
    <s v="No"/>
    <x v="3"/>
    <x v="1"/>
    <s v="21-Aug-1972"/>
    <x v="1666"/>
    <x v="1"/>
    <s v="tier - 3"/>
    <x v="0"/>
    <x v="821"/>
  </r>
  <r>
    <x v="1667"/>
    <s v="  Eric R"/>
    <x v="838"/>
    <x v="47"/>
    <s v="No"/>
    <s v="No"/>
    <s v="No"/>
    <n v="1"/>
    <s v="No"/>
    <x v="0"/>
    <x v="2"/>
    <s v="19-Oct-1987"/>
    <x v="1667"/>
    <x v="0"/>
    <s v="tier - 2"/>
    <x v="1"/>
    <x v="1508"/>
  </r>
  <r>
    <x v="1668"/>
    <s v="  Matthew"/>
    <x v="1094"/>
    <x v="531"/>
    <s v="No"/>
    <s v="No"/>
    <s v="No"/>
    <n v="0"/>
    <s v="No"/>
    <x v="3"/>
    <x v="0"/>
    <s v="18-Dec-1971"/>
    <x v="1668"/>
    <x v="1"/>
    <s v="tier - 1"/>
    <x v="0"/>
    <x v="1509"/>
  </r>
  <r>
    <x v="1669"/>
    <s v="  Bob R"/>
    <x v="1095"/>
    <x v="634"/>
    <s v="Yes"/>
    <s v="No"/>
    <s v="No"/>
    <n v="0"/>
    <s v="No"/>
    <x v="0"/>
    <x v="0"/>
    <s v="30-Aug-1981"/>
    <x v="1669"/>
    <x v="2"/>
    <s v="tier - 3"/>
    <x v="0"/>
    <x v="1510"/>
  </r>
  <r>
    <x v="1670"/>
    <s v="  Stephanie J"/>
    <x v="380"/>
    <x v="100"/>
    <s v="No"/>
    <s v="No"/>
    <s v="Yes"/>
    <n v="1"/>
    <s v="No"/>
    <x v="1"/>
    <x v="1"/>
    <s v="03-Nov-1993"/>
    <x v="1670"/>
    <x v="1"/>
    <s v="tier - 1"/>
    <x v="3"/>
    <x v="1511"/>
  </r>
  <r>
    <x v="1671"/>
    <s v="  Jake"/>
    <x v="1096"/>
    <x v="333"/>
    <s v="Yes"/>
    <s v="No"/>
    <s v="No"/>
    <n v="0"/>
    <s v="No"/>
    <x v="0"/>
    <x v="0"/>
    <s v="15-Jun-1981"/>
    <x v="1671"/>
    <x v="1"/>
    <s v="tier - 3"/>
    <x v="0"/>
    <x v="1512"/>
  </r>
  <r>
    <x v="1672"/>
    <s v="  Alison L"/>
    <x v="1097"/>
    <x v="627"/>
    <s v="No"/>
    <s v="No"/>
    <s v="No"/>
    <n v="0"/>
    <s v="No"/>
    <x v="3"/>
    <x v="0"/>
    <s v="06-Jul-1974"/>
    <x v="1672"/>
    <x v="1"/>
    <s v="tier - 2"/>
    <x v="1"/>
    <x v="1513"/>
  </r>
  <r>
    <x v="1673"/>
    <s v="  Lindsay M"/>
    <x v="387"/>
    <x v="458"/>
    <s v="No"/>
    <s v="No"/>
    <s v="No"/>
    <n v="1"/>
    <s v="No"/>
    <x v="2"/>
    <x v="2"/>
    <s v="03-Nov-1992"/>
    <x v="1673"/>
    <x v="1"/>
    <s v="tier - 3"/>
    <x v="1"/>
    <x v="1514"/>
  </r>
  <r>
    <x v="1674"/>
    <s v="  Guillaume"/>
    <x v="1098"/>
    <x v="80"/>
    <s v="No"/>
    <s v="No"/>
    <s v="No"/>
    <n v="2"/>
    <s v="No"/>
    <x v="3"/>
    <x v="2"/>
    <s v="28-Oct-1972"/>
    <x v="1674"/>
    <x v="1"/>
    <s v="tier - 1"/>
    <x v="0"/>
    <x v="1515"/>
  </r>
  <r>
    <x v="1675"/>
    <s v="  Kaylee"/>
    <x v="1099"/>
    <x v="170"/>
    <s v="No"/>
    <s v="No"/>
    <s v="No"/>
    <n v="1"/>
    <s v="No"/>
    <x v="2"/>
    <x v="2"/>
    <s v="12-Aug-1984"/>
    <x v="1675"/>
    <x v="1"/>
    <s v="tier - 2"/>
    <x v="0"/>
    <x v="1516"/>
  </r>
  <r>
    <x v="1676"/>
    <s v="  Theresa"/>
    <x v="23"/>
    <x v="99"/>
    <s v="Yes"/>
    <s v="No"/>
    <s v="Yes"/>
    <n v="1"/>
    <s v="No"/>
    <x v="0"/>
    <x v="1"/>
    <s v="03-Sep-1983"/>
    <x v="1676"/>
    <x v="1"/>
    <s v="tier - 1"/>
    <x v="0"/>
    <x v="303"/>
  </r>
  <r>
    <x v="1677"/>
    <s v="  Travis G"/>
    <x v="261"/>
    <x v="569"/>
    <s v="No"/>
    <s v="No"/>
    <s v="No"/>
    <n v="0"/>
    <s v="No"/>
    <x v="2"/>
    <x v="0"/>
    <s v="27-Sep-1978"/>
    <x v="1677"/>
    <x v="1"/>
    <s v="tier - 1"/>
    <x v="0"/>
    <x v="1517"/>
  </r>
  <r>
    <x v="1678"/>
    <s v="  Emma L"/>
    <x v="5"/>
    <x v="635"/>
    <s v="Yes"/>
    <s v="No"/>
    <s v="Yes"/>
    <n v="1"/>
    <s v="No"/>
    <x v="0"/>
    <x v="1"/>
    <s v="08-Jun-1983"/>
    <x v="1678"/>
    <x v="1"/>
    <s v="tier - 3"/>
    <x v="3"/>
    <x v="1225"/>
  </r>
  <r>
    <x v="1679"/>
    <s v="  Linda"/>
    <x v="673"/>
    <x v="325"/>
    <s v="No"/>
    <s v="No"/>
    <s v="No"/>
    <n v="1"/>
    <s v="No"/>
    <x v="0"/>
    <x v="2"/>
    <s v="09-Dec-1987"/>
    <x v="1679"/>
    <x v="1"/>
    <s v="tier - 3"/>
    <x v="1"/>
    <x v="1518"/>
  </r>
  <r>
    <x v="1680"/>
    <s v="  Owen R"/>
    <x v="925"/>
    <x v="195"/>
    <s v="No"/>
    <s v="No"/>
    <s v="No"/>
    <n v="0"/>
    <s v="No"/>
    <x v="2"/>
    <x v="1"/>
    <s v="15-Nov-1994"/>
    <x v="1680"/>
    <x v="1"/>
    <s v="tier - 3"/>
    <x v="3"/>
    <x v="1519"/>
  </r>
  <r>
    <x v="1681"/>
    <s v="  Jacob"/>
    <x v="1100"/>
    <x v="534"/>
    <s v="No"/>
    <s v="No"/>
    <s v="No"/>
    <n v="0"/>
    <s v="No"/>
    <x v="2"/>
    <x v="0"/>
    <s v="11-Sep-1978"/>
    <x v="1681"/>
    <x v="1"/>
    <s v="tier - 3"/>
    <x v="0"/>
    <x v="1520"/>
  </r>
  <r>
    <x v="1682"/>
    <s v="  Jacqueline"/>
    <x v="781"/>
    <x v="133"/>
    <s v="Yes"/>
    <s v="No"/>
    <s v="No"/>
    <n v="1"/>
    <s v="No"/>
    <x v="0"/>
    <x v="2"/>
    <s v="18-Nov-1988"/>
    <x v="1682"/>
    <x v="1"/>
    <s v="tier - 3"/>
    <x v="2"/>
    <x v="1521"/>
  </r>
  <r>
    <x v="1683"/>
    <s v="  Yefeng"/>
    <x v="1101"/>
    <x v="117"/>
    <s v="Yes"/>
    <s v="No"/>
    <s v="Yes"/>
    <n v="1"/>
    <s v="No"/>
    <x v="2"/>
    <x v="2"/>
    <s v="03-Oct-1983"/>
    <x v="1683"/>
    <x v="1"/>
    <s v="tier - 1"/>
    <x v="0"/>
    <x v="1522"/>
  </r>
  <r>
    <x v="1684"/>
    <s v="  Thomas J"/>
    <x v="139"/>
    <x v="636"/>
    <s v="Yes"/>
    <s v="No"/>
    <s v="No"/>
    <n v="1"/>
    <s v="No"/>
    <x v="0"/>
    <x v="0"/>
    <s v="21-Nov-1986"/>
    <x v="1684"/>
    <x v="2"/>
    <s v="tier - 1"/>
    <x v="0"/>
    <x v="1523"/>
  </r>
  <r>
    <x v="1685"/>
    <s v="  Ken"/>
    <x v="1102"/>
    <x v="67"/>
    <s v="Yes"/>
    <s v="No"/>
    <s v="No"/>
    <n v="0"/>
    <s v="No"/>
    <x v="2"/>
    <x v="2"/>
    <s v="05-Sep-1985"/>
    <x v="1685"/>
    <x v="1"/>
    <s v="tier - 1"/>
    <x v="1"/>
    <x v="1524"/>
  </r>
  <r>
    <x v="1686"/>
    <s v="  Annie E"/>
    <x v="1103"/>
    <x v="564"/>
    <s v="No"/>
    <s v="No"/>
    <s v="No"/>
    <n v="0"/>
    <s v="No"/>
    <x v="3"/>
    <x v="0"/>
    <s v="18-Sep-1974"/>
    <x v="1686"/>
    <x v="1"/>
    <s v="tier - 3"/>
    <x v="0"/>
    <x v="1525"/>
  </r>
  <r>
    <x v="1687"/>
    <s v="  Noel K"/>
    <x v="851"/>
    <x v="140"/>
    <s v="No"/>
    <s v="No"/>
    <s v="No"/>
    <n v="0"/>
    <s v="No"/>
    <x v="0"/>
    <x v="2"/>
    <s v="22-Sep-1999"/>
    <x v="1687"/>
    <x v="1"/>
    <s v="tier - 3"/>
    <x v="12"/>
    <x v="1526"/>
  </r>
  <r>
    <x v="1688"/>
    <s v="  Mark S"/>
    <x v="1104"/>
    <x v="89"/>
    <s v="No"/>
    <s v="No"/>
    <s v="No"/>
    <n v="0"/>
    <s v="No"/>
    <x v="3"/>
    <x v="2"/>
    <s v="07-Dec-1980"/>
    <x v="1688"/>
    <x v="1"/>
    <s v="tier - 2"/>
    <x v="1"/>
    <x v="1527"/>
  </r>
  <r>
    <x v="1689"/>
    <s v="  Federica"/>
    <x v="1105"/>
    <x v="77"/>
    <s v="Yes"/>
    <s v="No"/>
    <s v="No"/>
    <n v="0"/>
    <s v="No"/>
    <x v="2"/>
    <x v="0"/>
    <s v="07-Nov-1981"/>
    <x v="1689"/>
    <x v="1"/>
    <s v="tier - 2"/>
    <x v="0"/>
    <x v="1528"/>
  </r>
  <r>
    <x v="1690"/>
    <s v="  Pamela L"/>
    <x v="1106"/>
    <x v="637"/>
    <s v="Yes"/>
    <s v="No"/>
    <s v="No"/>
    <n v="1"/>
    <s v="No"/>
    <x v="2"/>
    <x v="1"/>
    <s v="29-Jul-1988"/>
    <x v="1690"/>
    <x v="1"/>
    <s v="tier - 2"/>
    <x v="1"/>
    <x v="1529"/>
  </r>
  <r>
    <x v="1691"/>
    <s v="  Andrew W"/>
    <x v="1107"/>
    <x v="372"/>
    <s v="No"/>
    <s v="No"/>
    <s v="No"/>
    <n v="1"/>
    <s v="No"/>
    <x v="0"/>
    <x v="2"/>
    <s v="17-Aug-1984"/>
    <x v="1691"/>
    <x v="1"/>
    <s v="tier - 3"/>
    <x v="3"/>
    <x v="1530"/>
  </r>
  <r>
    <x v="1692"/>
    <s v="  Randall"/>
    <x v="1108"/>
    <x v="473"/>
    <s v="No"/>
    <s v="No"/>
    <s v="No"/>
    <n v="1"/>
    <s v="No"/>
    <x v="1"/>
    <x v="2"/>
    <s v="26-Aug-1984"/>
    <x v="1692"/>
    <x v="1"/>
    <s v="tier - 2"/>
    <x v="0"/>
    <x v="1424"/>
  </r>
  <r>
    <x v="1693"/>
    <s v="  Tracy L"/>
    <x v="264"/>
    <x v="269"/>
    <s v="Yes"/>
    <s v="No"/>
    <s v="No"/>
    <n v="1"/>
    <s v="No"/>
    <x v="1"/>
    <x v="0"/>
    <s v="30-Sep-1986"/>
    <x v="1693"/>
    <x v="1"/>
    <s v="tier - 3"/>
    <x v="0"/>
    <x v="1531"/>
  </r>
  <r>
    <x v="1694"/>
    <s v="  Azelie"/>
    <x v="436"/>
    <x v="438"/>
    <s v="Yes"/>
    <s v="No"/>
    <s v="No"/>
    <n v="1"/>
    <s v="No"/>
    <x v="1"/>
    <x v="0"/>
    <s v="12-Jul-1986"/>
    <x v="1694"/>
    <x v="1"/>
    <s v="tier - 3"/>
    <x v="3"/>
    <x v="1532"/>
  </r>
  <r>
    <x v="1695"/>
    <s v="  Monica M"/>
    <x v="292"/>
    <x v="179"/>
    <s v="Yes"/>
    <s v="No"/>
    <s v="No"/>
    <n v="1"/>
    <s v="No"/>
    <x v="1"/>
    <x v="0"/>
    <s v="02-Dec-1986"/>
    <x v="1695"/>
    <x v="1"/>
    <s v="tier - 2"/>
    <x v="2"/>
    <x v="280"/>
  </r>
  <r>
    <x v="1696"/>
    <s v="  Katarina K"/>
    <x v="1109"/>
    <x v="638"/>
    <s v="No"/>
    <s v="No"/>
    <s v="No"/>
    <n v="2"/>
    <s v="No"/>
    <x v="3"/>
    <x v="0"/>
    <s v="24-Oct-1973"/>
    <x v="1696"/>
    <x v="1"/>
    <s v="tier - 2"/>
    <x v="0"/>
    <x v="1533"/>
  </r>
  <r>
    <x v="1697"/>
    <s v="  Jamie L"/>
    <x v="958"/>
    <x v="639"/>
    <s v="Yes"/>
    <s v="No"/>
    <s v="No"/>
    <n v="1"/>
    <s v="No"/>
    <x v="2"/>
    <x v="0"/>
    <s v="25-Dec-1986"/>
    <x v="1697"/>
    <x v="1"/>
    <s v="tier - 2"/>
    <x v="2"/>
    <x v="1125"/>
  </r>
  <r>
    <x v="1698"/>
    <s v="  Brian"/>
    <x v="1110"/>
    <x v="123"/>
    <s v="No"/>
    <s v="No"/>
    <s v="No"/>
    <n v="0"/>
    <s v="No"/>
    <x v="0"/>
    <x v="1"/>
    <s v="25-Aug-1982"/>
    <x v="1698"/>
    <x v="2"/>
    <s v="tier - 2"/>
    <x v="0"/>
    <x v="1534"/>
  </r>
  <r>
    <x v="1699"/>
    <s v="  Stacey L"/>
    <x v="1111"/>
    <x v="446"/>
    <s v="No"/>
    <s v="No"/>
    <s v="No"/>
    <n v="0"/>
    <s v="No"/>
    <x v="3"/>
    <x v="0"/>
    <s v="08-Jun-1978"/>
    <x v="1699"/>
    <x v="1"/>
    <s v="tier - 2"/>
    <x v="1"/>
    <x v="1535"/>
  </r>
  <r>
    <x v="1700"/>
    <s v="  Stephen"/>
    <x v="661"/>
    <x v="193"/>
    <s v="No"/>
    <s v="No"/>
    <s v="No"/>
    <n v="1"/>
    <s v="No"/>
    <x v="0"/>
    <x v="2"/>
    <s v="17-Sep-1992"/>
    <x v="1700"/>
    <x v="2"/>
    <s v="tier - 1"/>
    <x v="6"/>
    <x v="1536"/>
  </r>
  <r>
    <x v="1701"/>
    <s v="  Joshua"/>
    <x v="210"/>
    <x v="268"/>
    <s v="No"/>
    <s v="No"/>
    <s v="No"/>
    <n v="0"/>
    <s v="No"/>
    <x v="0"/>
    <x v="1"/>
    <s v="06-Jul-1991"/>
    <x v="1701"/>
    <x v="1"/>
    <s v="tier - 1"/>
    <x v="1"/>
    <x v="1537"/>
  </r>
  <r>
    <x v="1702"/>
    <s v="  Josh"/>
    <x v="369"/>
    <x v="372"/>
    <s v="No"/>
    <s v="No"/>
    <s v="No"/>
    <n v="0"/>
    <s v="No"/>
    <x v="1"/>
    <x v="2"/>
    <s v="27-Sep-1982"/>
    <x v="1702"/>
    <x v="1"/>
    <s v="tier - 3"/>
    <x v="0"/>
    <x v="1218"/>
  </r>
  <r>
    <x v="1703"/>
    <s v="  Heather"/>
    <x v="1087"/>
    <x v="570"/>
    <s v="Yes"/>
    <s v="No"/>
    <s v="No"/>
    <n v="1"/>
    <s v="No"/>
    <x v="3"/>
    <x v="0"/>
    <s v="27-Sep-1975"/>
    <x v="1703"/>
    <x v="1"/>
    <s v="tier - 3"/>
    <x v="1"/>
    <x v="1538"/>
  </r>
  <r>
    <x v="1704"/>
    <s v="  James C"/>
    <x v="1112"/>
    <x v="27"/>
    <s v="Yes"/>
    <s v="No"/>
    <s v="No"/>
    <n v="0"/>
    <s v="No"/>
    <x v="2"/>
    <x v="2"/>
    <s v="23-Dec-1985"/>
    <x v="1704"/>
    <x v="1"/>
    <s v="tier - 1"/>
    <x v="0"/>
    <x v="1539"/>
  </r>
  <r>
    <x v="1705"/>
    <s v="  Kim"/>
    <x v="136"/>
    <x v="623"/>
    <s v="No"/>
    <s v="No"/>
    <s v="No"/>
    <n v="1"/>
    <s v="No"/>
    <x v="0"/>
    <x v="1"/>
    <s v="01-Aug-1984"/>
    <x v="1705"/>
    <x v="1"/>
    <s v="tier - 2"/>
    <x v="0"/>
    <x v="1540"/>
  </r>
  <r>
    <x v="1706"/>
    <s v="  Marie E"/>
    <x v="816"/>
    <x v="109"/>
    <s v="No"/>
    <s v="No"/>
    <s v="No"/>
    <n v="1"/>
    <s v="No"/>
    <x v="0"/>
    <x v="1"/>
    <s v="03-Sep-1984"/>
    <x v="1706"/>
    <x v="1"/>
    <s v="tier - 2"/>
    <x v="0"/>
    <x v="1541"/>
  </r>
  <r>
    <x v="1707"/>
    <s v="  Dariusz"/>
    <x v="1113"/>
    <x v="166"/>
    <s v="No"/>
    <s v="No"/>
    <s v="No"/>
    <n v="0"/>
    <s v="No"/>
    <x v="1"/>
    <x v="2"/>
    <s v="06-Nov-1989"/>
    <x v="1707"/>
    <x v="1"/>
    <s v="tier - 3"/>
    <x v="0"/>
    <x v="1542"/>
  </r>
  <r>
    <x v="1708"/>
    <s v="  Jessica E"/>
    <x v="421"/>
    <x v="103"/>
    <s v="Yes"/>
    <s v="No"/>
    <s v="No"/>
    <n v="1"/>
    <s v="No"/>
    <x v="1"/>
    <x v="2"/>
    <s v="08-Aug-1988"/>
    <x v="1708"/>
    <x v="1"/>
    <s v="tier - 3"/>
    <x v="1"/>
    <x v="1543"/>
  </r>
  <r>
    <x v="1709"/>
    <s v="  Kristen"/>
    <x v="368"/>
    <x v="196"/>
    <s v="No"/>
    <s v="No"/>
    <s v="No"/>
    <n v="1"/>
    <s v="No"/>
    <x v="1"/>
    <x v="2"/>
    <s v="01-Jun-1984"/>
    <x v="1709"/>
    <x v="1"/>
    <s v="tier - 3"/>
    <x v="3"/>
    <x v="1544"/>
  </r>
  <r>
    <x v="1710"/>
    <s v="  Jose Guadalupe P"/>
    <x v="428"/>
    <x v="640"/>
    <s v="Yes"/>
    <s v="No"/>
    <s v="No"/>
    <n v="1"/>
    <s v="No"/>
    <x v="0"/>
    <x v="0"/>
    <s v="22-Jul-1986"/>
    <x v="1710"/>
    <x v="1"/>
    <s v="tier - 3"/>
    <x v="1"/>
    <x v="1545"/>
  </r>
  <r>
    <x v="1711"/>
    <s v="  Cynthia"/>
    <x v="174"/>
    <x v="261"/>
    <s v="No"/>
    <s v="No"/>
    <s v="No"/>
    <n v="0"/>
    <s v="No"/>
    <x v="0"/>
    <x v="2"/>
    <s v="18-Nov-1989"/>
    <x v="1711"/>
    <x v="1"/>
    <s v="tier - 1"/>
    <x v="3"/>
    <x v="1546"/>
  </r>
  <r>
    <x v="1712"/>
    <s v="  Tyler"/>
    <x v="26"/>
    <x v="114"/>
    <s v="Yes"/>
    <s v="No"/>
    <s v="No"/>
    <n v="1"/>
    <s v="No"/>
    <x v="0"/>
    <x v="0"/>
    <s v="01-Jun-1986"/>
    <x v="1712"/>
    <x v="1"/>
    <s v="tier - 2"/>
    <x v="1"/>
    <x v="1547"/>
  </r>
  <r>
    <x v="1713"/>
    <s v="  Holly J"/>
    <x v="1114"/>
    <x v="119"/>
    <s v="No"/>
    <s v="No"/>
    <s v="No"/>
    <n v="0"/>
    <s v="No"/>
    <x v="0"/>
    <x v="1"/>
    <s v="07-Dec-1994"/>
    <x v="1713"/>
    <x v="1"/>
    <s v="tier - 1"/>
    <x v="3"/>
    <x v="1548"/>
  </r>
  <r>
    <x v="1714"/>
    <s v="  Kristen"/>
    <x v="905"/>
    <x v="199"/>
    <s v="No"/>
    <s v="No"/>
    <s v="No"/>
    <n v="0"/>
    <s v="No"/>
    <x v="2"/>
    <x v="2"/>
    <s v="07-Nov-1989"/>
    <x v="1714"/>
    <x v="1"/>
    <s v="tier - 3"/>
    <x v="2"/>
    <x v="1549"/>
  </r>
  <r>
    <x v="1715"/>
    <s v="  Thomas"/>
    <x v="1115"/>
    <x v="31"/>
    <s v="No"/>
    <s v="No"/>
    <s v="No"/>
    <n v="2"/>
    <s v="No"/>
    <x v="3"/>
    <x v="2"/>
    <s v="15-Dec-1972"/>
    <x v="1715"/>
    <x v="1"/>
    <s v="tier - 3"/>
    <x v="0"/>
    <x v="1550"/>
  </r>
  <r>
    <x v="1716"/>
    <s v="  Tricity M"/>
    <x v="101"/>
    <x v="505"/>
    <s v="No"/>
    <s v="No"/>
    <s v="No"/>
    <n v="0"/>
    <s v="No"/>
    <x v="0"/>
    <x v="2"/>
    <s v="28-Aug-1991"/>
    <x v="1716"/>
    <x v="1"/>
    <s v="tier - 1"/>
    <x v="1"/>
    <x v="1551"/>
  </r>
  <r>
    <x v="1717"/>
    <s v="  Sarah A"/>
    <x v="107"/>
    <x v="3"/>
    <s v="No"/>
    <s v="No"/>
    <s v="No"/>
    <n v="1"/>
    <s v="No"/>
    <x v="0"/>
    <x v="1"/>
    <s v="18-Jun-1992"/>
    <x v="1717"/>
    <x v="1"/>
    <s v="tier - 1"/>
    <x v="3"/>
    <x v="203"/>
  </r>
  <r>
    <x v="1718"/>
    <s v="  Lisa M"/>
    <x v="1116"/>
    <x v="162"/>
    <s v="No"/>
    <s v="No"/>
    <s v="No"/>
    <n v="0"/>
    <s v="No"/>
    <x v="3"/>
    <x v="0"/>
    <s v="02-Sep-1974"/>
    <x v="1718"/>
    <x v="1"/>
    <s v="tier - 1"/>
    <x v="1"/>
    <x v="1552"/>
  </r>
  <r>
    <x v="1719"/>
    <s v="  Tracy A"/>
    <x v="984"/>
    <x v="136"/>
    <s v="No"/>
    <s v="No"/>
    <s v="No"/>
    <n v="0"/>
    <s v="No"/>
    <x v="1"/>
    <x v="1"/>
    <s v="13-Nov-1994"/>
    <x v="1719"/>
    <x v="1"/>
    <s v="tier - 2"/>
    <x v="1"/>
    <x v="1553"/>
  </r>
  <r>
    <x v="1720"/>
    <s v="  Patrick"/>
    <x v="1117"/>
    <x v="120"/>
    <s v="No"/>
    <s v="yes"/>
    <s v="No"/>
    <n v="1"/>
    <s v="No"/>
    <x v="0"/>
    <x v="2"/>
    <s v="09-Sep-2000"/>
    <x v="1720"/>
    <x v="1"/>
    <s v="tier - 3"/>
    <x v="1"/>
    <x v="1554"/>
  </r>
  <r>
    <x v="1721"/>
    <s v="  Trent"/>
    <x v="1118"/>
    <x v="169"/>
    <s v="No"/>
    <s v="yes"/>
    <s v="No"/>
    <n v="1"/>
    <s v="No"/>
    <x v="0"/>
    <x v="1"/>
    <s v="22-Aug-2004"/>
    <x v="1721"/>
    <x v="1"/>
    <s v="tier - 2"/>
    <x v="13"/>
    <x v="1555"/>
  </r>
  <r>
    <x v="1722"/>
    <s v="  Julie"/>
    <x v="1119"/>
    <x v="327"/>
    <s v="No"/>
    <s v="No"/>
    <s v="No"/>
    <n v="0"/>
    <s v="No"/>
    <x v="3"/>
    <x v="0"/>
    <s v="12-Nov-1974"/>
    <x v="1722"/>
    <x v="1"/>
    <s v="tier - 2"/>
    <x v="1"/>
    <x v="1556"/>
  </r>
  <r>
    <x v="1723"/>
    <s v="  Sawomir"/>
    <x v="1120"/>
    <x v="149"/>
    <s v="No"/>
    <s v="No"/>
    <s v="No"/>
    <n v="1"/>
    <s v="No"/>
    <x v="2"/>
    <x v="1"/>
    <s v="01-Sep-1987"/>
    <x v="1723"/>
    <x v="1"/>
    <s v="tier - 2"/>
    <x v="0"/>
    <x v="1557"/>
  </r>
  <r>
    <x v="1724"/>
    <s v="  Micah"/>
    <x v="226"/>
    <x v="281"/>
    <s v="Yes"/>
    <s v="No"/>
    <s v="No"/>
    <n v="1"/>
    <s v="No"/>
    <x v="0"/>
    <x v="0"/>
    <s v="20-Oct-1986"/>
    <x v="1724"/>
    <x v="1"/>
    <s v="tier - 3"/>
    <x v="1"/>
    <x v="1558"/>
  </r>
  <r>
    <x v="1725"/>
    <s v="  Kelly H"/>
    <x v="295"/>
    <x v="262"/>
    <s v="Yes"/>
    <s v="No"/>
    <s v="No"/>
    <n v="1"/>
    <s v="No"/>
    <x v="1"/>
    <x v="0"/>
    <s v="20-Sep-1986"/>
    <x v="1725"/>
    <x v="1"/>
    <s v="tier - 2"/>
    <x v="1"/>
    <x v="1559"/>
  </r>
  <r>
    <x v="1726"/>
    <s v="  Lindsay M"/>
    <x v="304"/>
    <x v="641"/>
    <s v="Yes"/>
    <s v="No"/>
    <s v="No"/>
    <n v="1"/>
    <s v="No"/>
    <x v="1"/>
    <x v="0"/>
    <s v="25-Oct-1986"/>
    <x v="1726"/>
    <x v="1"/>
    <s v="tier - 2"/>
    <x v="1"/>
    <x v="1560"/>
  </r>
  <r>
    <x v="1727"/>
    <s v="  Austen G"/>
    <x v="836"/>
    <x v="117"/>
    <s v="No"/>
    <s v="No"/>
    <s v="No"/>
    <n v="0"/>
    <s v="No"/>
    <x v="1"/>
    <x v="2"/>
    <s v="19-Jul-1989"/>
    <x v="1727"/>
    <x v="1"/>
    <s v="tier - 2"/>
    <x v="1"/>
    <x v="1561"/>
  </r>
  <r>
    <x v="1728"/>
    <s v="  Tory J"/>
    <x v="403"/>
    <x v="155"/>
    <s v="No"/>
    <s v="No"/>
    <s v="No"/>
    <n v="0"/>
    <s v="No"/>
    <x v="2"/>
    <x v="1"/>
    <s v="25-Nov-1989"/>
    <x v="1728"/>
    <x v="1"/>
    <s v="tier - 2"/>
    <x v="1"/>
    <x v="981"/>
  </r>
  <r>
    <x v="1729"/>
    <s v="  Robert J"/>
    <x v="65"/>
    <x v="103"/>
    <s v="No"/>
    <s v="No"/>
    <s v="No"/>
    <n v="0"/>
    <s v="No"/>
    <x v="0"/>
    <x v="2"/>
    <s v="06-Jul-1990"/>
    <x v="1729"/>
    <x v="2"/>
    <s v="tier - 3"/>
    <x v="3"/>
    <x v="992"/>
  </r>
  <r>
    <x v="1730"/>
    <s v="  Steph"/>
    <x v="105"/>
    <x v="24"/>
    <s v="No"/>
    <s v="No"/>
    <s v="No"/>
    <n v="1"/>
    <s v="No"/>
    <x v="0"/>
    <x v="2"/>
    <s v="09-Sep-1987"/>
    <x v="1730"/>
    <x v="1"/>
    <s v="tier - 3"/>
    <x v="3"/>
    <x v="1430"/>
  </r>
  <r>
    <x v="1731"/>
    <s v="  Kate"/>
    <x v="41"/>
    <x v="117"/>
    <s v="No"/>
    <s v="No"/>
    <s v="No"/>
    <n v="1"/>
    <s v="No"/>
    <x v="0"/>
    <x v="2"/>
    <s v="05-Jul-1987"/>
    <x v="1731"/>
    <x v="1"/>
    <s v="tier - 2"/>
    <x v="0"/>
    <x v="1562"/>
  </r>
  <r>
    <x v="1732"/>
    <s v="  Kristina"/>
    <x v="1107"/>
    <x v="626"/>
    <s v="No"/>
    <s v="No"/>
    <s v="No"/>
    <n v="1"/>
    <s v="No"/>
    <x v="0"/>
    <x v="2"/>
    <s v="26-Dec-1987"/>
    <x v="1732"/>
    <x v="1"/>
    <s v="tier - 2"/>
    <x v="3"/>
    <x v="1563"/>
  </r>
  <r>
    <x v="1733"/>
    <s v="  Flo"/>
    <x v="379"/>
    <x v="122"/>
    <s v="No"/>
    <s v="No"/>
    <s v="No"/>
    <n v="1"/>
    <s v="No"/>
    <x v="1"/>
    <x v="2"/>
    <s v="29-Jun-1987"/>
    <x v="1733"/>
    <x v="1"/>
    <s v="tier - 1"/>
    <x v="2"/>
    <x v="1564"/>
  </r>
  <r>
    <x v="1734"/>
    <s v="  Sarah P"/>
    <x v="1121"/>
    <x v="79"/>
    <s v="Yes"/>
    <s v="No"/>
    <s v="No"/>
    <n v="1"/>
    <s v="No"/>
    <x v="0"/>
    <x v="2"/>
    <s v="06-Jun-1995"/>
    <x v="1734"/>
    <x v="1"/>
    <s v="tier - 2"/>
    <x v="15"/>
    <x v="1565"/>
  </r>
  <r>
    <x v="1735"/>
    <s v="  Anabel"/>
    <x v="1122"/>
    <x v="40"/>
    <s v="No"/>
    <s v="No"/>
    <s v="No"/>
    <n v="0"/>
    <s v="No"/>
    <x v="0"/>
    <x v="2"/>
    <s v="01-Dec-1999"/>
    <x v="1735"/>
    <x v="1"/>
    <s v="tier - 1"/>
    <x v="1"/>
    <x v="1566"/>
  </r>
  <r>
    <x v="1736"/>
    <s v="  Ian"/>
    <x v="878"/>
    <x v="161"/>
    <s v="No"/>
    <s v="No"/>
    <s v="Yes"/>
    <n v="1"/>
    <s v="No"/>
    <x v="2"/>
    <x v="2"/>
    <s v="17-Jun-1993"/>
    <x v="1736"/>
    <x v="2"/>
    <s v="tier - 3"/>
    <x v="6"/>
    <x v="1567"/>
  </r>
  <r>
    <x v="1737"/>
    <s v="  Alex"/>
    <x v="1123"/>
    <x v="391"/>
    <s v="Yes"/>
    <s v="No"/>
    <s v="Yes"/>
    <n v="1"/>
    <s v="No"/>
    <x v="3"/>
    <x v="2"/>
    <s v="24-Oct-1983"/>
    <x v="1737"/>
    <x v="1"/>
    <s v="tier - 2"/>
    <x v="1"/>
    <x v="1568"/>
  </r>
  <r>
    <x v="1738"/>
    <s v="  Richard J"/>
    <x v="1124"/>
    <x v="497"/>
    <s v="No"/>
    <s v="yes"/>
    <s v="No"/>
    <n v="1"/>
    <s v="No"/>
    <x v="0"/>
    <x v="2"/>
    <s v="06-Jun-2004"/>
    <x v="1738"/>
    <x v="1"/>
    <s v="tier - 2"/>
    <x v="13"/>
    <x v="1569"/>
  </r>
  <r>
    <x v="1739"/>
    <s v="  Jacqueline N"/>
    <x v="1125"/>
    <x v="366"/>
    <s v="No"/>
    <s v="No"/>
    <s v="Yes"/>
    <n v="1"/>
    <s v="No"/>
    <x v="3"/>
    <x v="1"/>
    <s v="12-Sep-1979"/>
    <x v="1739"/>
    <x v="1"/>
    <s v="tier - 2"/>
    <x v="0"/>
    <x v="1570"/>
  </r>
  <r>
    <x v="1740"/>
    <s v="  Cindy"/>
    <x v="1126"/>
    <x v="320"/>
    <s v="No"/>
    <s v="No"/>
    <s v="No"/>
    <n v="1"/>
    <s v="No"/>
    <x v="2"/>
    <x v="2"/>
    <s v="16-Oct-1984"/>
    <x v="1740"/>
    <x v="1"/>
    <s v="tier - 1"/>
    <x v="0"/>
    <x v="1571"/>
  </r>
  <r>
    <x v="1741"/>
    <s v="  Marcia"/>
    <x v="1127"/>
    <x v="435"/>
    <s v="No"/>
    <s v="No"/>
    <s v="No"/>
    <n v="0"/>
    <s v="No"/>
    <x v="2"/>
    <x v="2"/>
    <s v="29-Aug-1991"/>
    <x v="1741"/>
    <x v="1"/>
    <s v="tier - 2"/>
    <x v="1"/>
    <x v="844"/>
  </r>
  <r>
    <x v="1742"/>
    <s v="  Samantha R"/>
    <x v="356"/>
    <x v="100"/>
    <s v="No"/>
    <s v="No"/>
    <s v="No"/>
    <n v="0"/>
    <s v="No"/>
    <x v="1"/>
    <x v="1"/>
    <s v="09-Oct-1990"/>
    <x v="1742"/>
    <x v="1"/>
    <s v="tier - 2"/>
    <x v="3"/>
    <x v="1572"/>
  </r>
  <r>
    <x v="1743"/>
    <s v="  Katie"/>
    <x v="735"/>
    <x v="380"/>
    <s v="No"/>
    <s v="No"/>
    <s v="No"/>
    <n v="0"/>
    <s v="No"/>
    <x v="0"/>
    <x v="2"/>
    <s v="22-Aug-1990"/>
    <x v="1743"/>
    <x v="1"/>
    <s v="tier - 2"/>
    <x v="2"/>
    <x v="1573"/>
  </r>
  <r>
    <x v="1744"/>
    <s v="  John P"/>
    <x v="1128"/>
    <x v="122"/>
    <s v="No"/>
    <s v="No"/>
    <s v="No"/>
    <n v="1"/>
    <s v="No"/>
    <x v="2"/>
    <x v="2"/>
    <s v="22-Aug-1984"/>
    <x v="1744"/>
    <x v="1"/>
    <s v="tier - 1"/>
    <x v="0"/>
    <x v="1295"/>
  </r>
  <r>
    <x v="1745"/>
    <s v="  Rachel"/>
    <x v="440"/>
    <x v="226"/>
    <s v="No"/>
    <s v="No"/>
    <s v="Yes"/>
    <n v="1"/>
    <s v="No"/>
    <x v="0"/>
    <x v="2"/>
    <s v="10-Dec-1993"/>
    <x v="1745"/>
    <x v="1"/>
    <s v="tier - 2"/>
    <x v="0"/>
    <x v="1574"/>
  </r>
  <r>
    <x v="1746"/>
    <s v="  Isabelle"/>
    <x v="1129"/>
    <x v="347"/>
    <s v="Yes"/>
    <s v="No"/>
    <s v="No"/>
    <n v="1"/>
    <s v="No"/>
    <x v="2"/>
    <x v="2"/>
    <s v="15-Sep-1988"/>
    <x v="1746"/>
    <x v="1"/>
    <s v="tier - 1"/>
    <x v="0"/>
    <x v="367"/>
  </r>
  <r>
    <x v="1747"/>
    <s v="  Neil"/>
    <x v="377"/>
    <x v="112"/>
    <s v="No"/>
    <s v="No"/>
    <s v="No"/>
    <n v="1"/>
    <s v="No"/>
    <x v="2"/>
    <x v="2"/>
    <s v="13-Sep-1987"/>
    <x v="1747"/>
    <x v="0"/>
    <s v="tier - 2"/>
    <x v="1"/>
    <x v="1575"/>
  </r>
  <r>
    <x v="1748"/>
    <s v="  Tom"/>
    <x v="11"/>
    <x v="117"/>
    <s v="Yes"/>
    <s v="No"/>
    <s v="No"/>
    <n v="1"/>
    <s v="No"/>
    <x v="0"/>
    <x v="2"/>
    <s v="01-Nov-1988"/>
    <x v="1748"/>
    <x v="1"/>
    <s v="tier - 3"/>
    <x v="0"/>
    <x v="1461"/>
  </r>
  <r>
    <x v="1749"/>
    <s v="  Nathan"/>
    <x v="1130"/>
    <x v="92"/>
    <s v="No"/>
    <s v="No"/>
    <s v="No"/>
    <n v="1"/>
    <s v="No"/>
    <x v="3"/>
    <x v="2"/>
    <s v="18-Nov-1987"/>
    <x v="1749"/>
    <x v="1"/>
    <s v="tier - 2"/>
    <x v="1"/>
    <x v="1576"/>
  </r>
  <r>
    <x v="1750"/>
    <s v="  Kelli N"/>
    <x v="176"/>
    <x v="368"/>
    <s v="No"/>
    <s v="No"/>
    <s v="No"/>
    <n v="0"/>
    <s v="No"/>
    <x v="0"/>
    <x v="2"/>
    <s v="19-Jun-1999"/>
    <x v="1750"/>
    <x v="1"/>
    <s v="tier - 2"/>
    <x v="12"/>
    <x v="1577"/>
  </r>
  <r>
    <x v="1751"/>
    <s v="  Scott M"/>
    <x v="861"/>
    <x v="87"/>
    <s v="Yes"/>
    <s v="No"/>
    <s v="Yes"/>
    <n v="1"/>
    <s v="No"/>
    <x v="2"/>
    <x v="1"/>
    <s v="14-Jul-1997"/>
    <x v="1751"/>
    <x v="2"/>
    <s v="tier - 2"/>
    <x v="3"/>
    <x v="1578"/>
  </r>
  <r>
    <x v="1752"/>
    <s v="  Grant A"/>
    <x v="1131"/>
    <x v="642"/>
    <s v="No"/>
    <s v="No"/>
    <s v="No"/>
    <n v="0"/>
    <s v="No"/>
    <x v="3"/>
    <x v="0"/>
    <s v="22-Nov-1978"/>
    <x v="1752"/>
    <x v="1"/>
    <s v="tier - 3"/>
    <x v="1"/>
    <x v="1579"/>
  </r>
  <r>
    <x v="1753"/>
    <s v="  Jonathan C"/>
    <x v="1132"/>
    <x v="49"/>
    <s v="No"/>
    <s v="No"/>
    <s v="Yes"/>
    <n v="1"/>
    <s v="No"/>
    <x v="1"/>
    <x v="2"/>
    <s v="11-Jun-1993"/>
    <x v="1753"/>
    <x v="1"/>
    <s v="tier - 1"/>
    <x v="14"/>
    <x v="1580"/>
  </r>
  <r>
    <x v="1754"/>
    <s v="  Rachael M"/>
    <x v="1133"/>
    <x v="436"/>
    <s v="No"/>
    <s v="No"/>
    <s v="No"/>
    <n v="0"/>
    <s v="No"/>
    <x v="2"/>
    <x v="2"/>
    <s v="07-Sep-1980"/>
    <x v="1754"/>
    <x v="1"/>
    <s v="tier - 2"/>
    <x v="0"/>
    <x v="1581"/>
  </r>
  <r>
    <x v="1755"/>
    <s v="  Pilar"/>
    <x v="1134"/>
    <x v="643"/>
    <s v="Yes"/>
    <s v="No"/>
    <s v="Yes"/>
    <n v="1"/>
    <s v="No"/>
    <x v="0"/>
    <x v="1"/>
    <s v="29-Jul-1997"/>
    <x v="1755"/>
    <x v="1"/>
    <s v="tier - 2"/>
    <x v="1"/>
    <x v="1582"/>
  </r>
  <r>
    <x v="1756"/>
    <s v="  Kyle M"/>
    <x v="1135"/>
    <x v="3"/>
    <s v="Yes"/>
    <s v="No"/>
    <s v="No"/>
    <n v="0"/>
    <s v="No"/>
    <x v="0"/>
    <x v="1"/>
    <s v="16-Oct-2001"/>
    <x v="1756"/>
    <x v="1"/>
    <s v="tier - 3"/>
    <x v="3"/>
    <x v="1583"/>
  </r>
  <r>
    <x v="1757"/>
    <s v="  Christie"/>
    <x v="1136"/>
    <x v="70"/>
    <s v="Yes"/>
    <s v="No"/>
    <s v="Yes"/>
    <n v="1"/>
    <s v="No"/>
    <x v="0"/>
    <x v="2"/>
    <s v="04-Dec-1997"/>
    <x v="1757"/>
    <x v="1"/>
    <s v="tier - 2"/>
    <x v="15"/>
    <x v="1584"/>
  </r>
  <r>
    <x v="1758"/>
    <s v="  David A"/>
    <x v="1099"/>
    <x v="379"/>
    <s v="Yes"/>
    <s v="No"/>
    <s v="No"/>
    <n v="1"/>
    <s v="No"/>
    <x v="2"/>
    <x v="0"/>
    <s v="29-Jun-1986"/>
    <x v="1758"/>
    <x v="1"/>
    <s v="tier - 2"/>
    <x v="0"/>
    <x v="1585"/>
  </r>
  <r>
    <x v="1759"/>
    <s v="  Masahiro"/>
    <x v="308"/>
    <x v="155"/>
    <s v="No"/>
    <s v="No"/>
    <s v="No"/>
    <n v="0"/>
    <s v="No"/>
    <x v="1"/>
    <x v="1"/>
    <s v="10-Sep-1991"/>
    <x v="1759"/>
    <x v="2"/>
    <s v="tier - 1"/>
    <x v="4"/>
    <x v="1586"/>
  </r>
  <r>
    <x v="1760"/>
    <s v="  Logan B"/>
    <x v="366"/>
    <x v="391"/>
    <s v="Yes"/>
    <s v="No"/>
    <s v="No"/>
    <n v="0"/>
    <s v="No"/>
    <x v="1"/>
    <x v="2"/>
    <s v="28-Dec-1985"/>
    <x v="1760"/>
    <x v="0"/>
    <s v="tier - 2"/>
    <x v="1"/>
    <x v="500"/>
  </r>
  <r>
    <x v="1761"/>
    <s v="  Stephanie L"/>
    <x v="742"/>
    <x v="538"/>
    <s v="Yes"/>
    <s v="No"/>
    <s v="No"/>
    <n v="1"/>
    <s v="No"/>
    <x v="0"/>
    <x v="2"/>
    <s v="09-Nov-1988"/>
    <x v="1761"/>
    <x v="1"/>
    <s v="tier - 3"/>
    <x v="3"/>
    <x v="1587"/>
  </r>
  <r>
    <x v="1762"/>
    <s v="  Angela H"/>
    <x v="419"/>
    <x v="80"/>
    <s v="Yes"/>
    <s v="No"/>
    <s v="No"/>
    <n v="1"/>
    <s v="No"/>
    <x v="1"/>
    <x v="2"/>
    <s v="08-Jul-1988"/>
    <x v="1762"/>
    <x v="1"/>
    <s v="tier - 3"/>
    <x v="3"/>
    <x v="1588"/>
  </r>
  <r>
    <x v="1763"/>
    <s v="  Britt K"/>
    <x v="1111"/>
    <x v="34"/>
    <s v="No"/>
    <s v="No"/>
    <s v="No"/>
    <n v="0"/>
    <s v="No"/>
    <x v="3"/>
    <x v="1"/>
    <s v="09-Jun-1977"/>
    <x v="1763"/>
    <x v="1"/>
    <s v="tier - 3"/>
    <x v="0"/>
    <x v="1589"/>
  </r>
  <r>
    <x v="1764"/>
    <s v="  Joyce R"/>
    <x v="1137"/>
    <x v="435"/>
    <s v="Yes"/>
    <s v="No"/>
    <s v="No"/>
    <n v="1"/>
    <s v="No"/>
    <x v="1"/>
    <x v="2"/>
    <s v="04-Sep-1988"/>
    <x v="1764"/>
    <x v="1"/>
    <s v="tier - 2"/>
    <x v="0"/>
    <x v="1590"/>
  </r>
  <r>
    <x v="1765"/>
    <s v="  Ben"/>
    <x v="1138"/>
    <x v="195"/>
    <s v="Yes"/>
    <s v="No"/>
    <s v="No"/>
    <n v="0"/>
    <s v="No"/>
    <x v="0"/>
    <x v="1"/>
    <s v="05-Oct-2001"/>
    <x v="1765"/>
    <x v="1"/>
    <s v="tier - 2"/>
    <x v="3"/>
    <x v="1257"/>
  </r>
  <r>
    <x v="1766"/>
    <s v="  Sarah M"/>
    <x v="288"/>
    <x v="4"/>
    <s v="Yes"/>
    <s v="No"/>
    <s v="No"/>
    <n v="1"/>
    <s v="No"/>
    <x v="2"/>
    <x v="2"/>
    <s v="24-Jun-1988"/>
    <x v="1766"/>
    <x v="1"/>
    <s v="tier - 3"/>
    <x v="2"/>
    <x v="1591"/>
  </r>
  <r>
    <x v="1767"/>
    <s v="  Sarah"/>
    <x v="1139"/>
    <x v="532"/>
    <s v="No"/>
    <s v="No"/>
    <s v="No"/>
    <n v="2"/>
    <s v="No"/>
    <x v="3"/>
    <x v="0"/>
    <s v="07-Nov-1973"/>
    <x v="1767"/>
    <x v="1"/>
    <s v="tier - 3"/>
    <x v="0"/>
    <x v="1592"/>
  </r>
  <r>
    <x v="1768"/>
    <s v="  Katie"/>
    <x v="53"/>
    <x v="616"/>
    <s v="No"/>
    <s v="No"/>
    <s v="No"/>
    <n v="0"/>
    <s v="No"/>
    <x v="0"/>
    <x v="2"/>
    <s v="30-Aug-1991"/>
    <x v="1768"/>
    <x v="1"/>
    <s v="tier - 1"/>
    <x v="0"/>
    <x v="1593"/>
  </r>
  <r>
    <x v="1769"/>
    <s v="  Michaela L"/>
    <x v="1140"/>
    <x v="644"/>
    <s v="No"/>
    <s v="No"/>
    <s v="No"/>
    <n v="0"/>
    <s v="No"/>
    <x v="3"/>
    <x v="0"/>
    <s v="26-Jun-1974"/>
    <x v="1769"/>
    <x v="1"/>
    <s v="tier - 2"/>
    <x v="0"/>
    <x v="1594"/>
  </r>
  <r>
    <x v="1770"/>
    <s v="  Shalaleh"/>
    <x v="809"/>
    <x v="319"/>
    <s v="No"/>
    <s v="No"/>
    <s v="No"/>
    <n v="0"/>
    <s v="No"/>
    <x v="1"/>
    <x v="2"/>
    <s v="27-Nov-1991"/>
    <x v="1770"/>
    <x v="1"/>
    <s v="tier - 3"/>
    <x v="3"/>
    <x v="1595"/>
  </r>
  <r>
    <x v="1771"/>
    <s v="  Karen"/>
    <x v="892"/>
    <x v="280"/>
    <s v="No"/>
    <s v="No"/>
    <s v="No"/>
    <n v="0"/>
    <s v="No"/>
    <x v="2"/>
    <x v="2"/>
    <s v="23-Aug-1991"/>
    <x v="1771"/>
    <x v="1"/>
    <s v="tier - 3"/>
    <x v="3"/>
    <x v="1596"/>
  </r>
  <r>
    <x v="1772"/>
    <s v="  Zuzana"/>
    <x v="355"/>
    <x v="149"/>
    <s v="No"/>
    <s v="No"/>
    <s v="Yes"/>
    <n v="1"/>
    <s v="No"/>
    <x v="0"/>
    <x v="1"/>
    <s v="10-Aug-1993"/>
    <x v="1772"/>
    <x v="1"/>
    <s v="tier - 2"/>
    <x v="1"/>
    <x v="1280"/>
  </r>
  <r>
    <x v="1773"/>
    <s v="  Daniel J"/>
    <x v="402"/>
    <x v="429"/>
    <s v="No"/>
    <s v="No"/>
    <s v="No"/>
    <n v="0"/>
    <s v="No"/>
    <x v="0"/>
    <x v="0"/>
    <s v="21-Aug-2002"/>
    <x v="1773"/>
    <x v="1"/>
    <s v="tier - 1"/>
    <x v="6"/>
    <x v="1597"/>
  </r>
  <r>
    <x v="1774"/>
    <s v="  Alexandra"/>
    <x v="1141"/>
    <x v="445"/>
    <s v="Yes"/>
    <s v="No"/>
    <s v="No"/>
    <n v="0"/>
    <s v="No"/>
    <x v="2"/>
    <x v="0"/>
    <s v="18-Oct-1981"/>
    <x v="1774"/>
    <x v="1"/>
    <s v="tier - 3"/>
    <x v="0"/>
    <x v="1089"/>
  </r>
  <r>
    <x v="1775"/>
    <s v="  Jessica"/>
    <x v="429"/>
    <x v="27"/>
    <s v="No"/>
    <s v="No"/>
    <s v="Yes"/>
    <n v="1"/>
    <s v="No"/>
    <x v="2"/>
    <x v="2"/>
    <s v="10-Jul-1993"/>
    <x v="1775"/>
    <x v="1"/>
    <s v="tier - 1"/>
    <x v="1"/>
    <x v="1598"/>
  </r>
  <r>
    <x v="1776"/>
    <s v="  Matthew M"/>
    <x v="397"/>
    <x v="155"/>
    <s v="Yes"/>
    <s v="No"/>
    <s v="No"/>
    <n v="1"/>
    <s v="No"/>
    <x v="1"/>
    <x v="1"/>
    <s v="23-Sep-1988"/>
    <x v="1776"/>
    <x v="2"/>
    <s v="tier - 3"/>
    <x v="1"/>
    <x v="1599"/>
  </r>
  <r>
    <x v="1777"/>
    <s v="  Nadine A"/>
    <x v="1142"/>
    <x v="259"/>
    <s v="No"/>
    <s v="No"/>
    <s v="No"/>
    <n v="0"/>
    <s v="No"/>
    <x v="2"/>
    <x v="1"/>
    <s v="28-Nov-1990"/>
    <x v="1777"/>
    <x v="1"/>
    <s v="tier - 3"/>
    <x v="0"/>
    <x v="1600"/>
  </r>
  <r>
    <x v="1778"/>
    <s v="  Peter J"/>
    <x v="94"/>
    <x v="103"/>
    <s v="No"/>
    <s v="No"/>
    <s v="No"/>
    <n v="0"/>
    <s v="No"/>
    <x v="0"/>
    <x v="2"/>
    <s v="10-Jul-1989"/>
    <x v="1778"/>
    <x v="2"/>
    <s v="tier - 2"/>
    <x v="0"/>
    <x v="1601"/>
  </r>
  <r>
    <x v="1779"/>
    <s v="  Colleen M"/>
    <x v="264"/>
    <x v="221"/>
    <s v="Yes"/>
    <s v="No"/>
    <s v="No"/>
    <n v="1"/>
    <s v="No"/>
    <x v="1"/>
    <x v="0"/>
    <s v="27-Oct-1986"/>
    <x v="1779"/>
    <x v="1"/>
    <s v="tier - 1"/>
    <x v="0"/>
    <x v="1602"/>
  </r>
  <r>
    <x v="1780"/>
    <s v="  Julie A"/>
    <x v="1143"/>
    <x v="185"/>
    <s v="Yes"/>
    <s v="No"/>
    <s v="No"/>
    <n v="1"/>
    <s v="No"/>
    <x v="1"/>
    <x v="0"/>
    <s v="23-Dec-1986"/>
    <x v="1780"/>
    <x v="1"/>
    <s v="tier - 1"/>
    <x v="3"/>
    <x v="1603"/>
  </r>
  <r>
    <x v="1781"/>
    <s v="  Douglas W"/>
    <x v="312"/>
    <x v="139"/>
    <s v="Yes"/>
    <s v="No"/>
    <s v="Yes"/>
    <n v="1"/>
    <s v="No"/>
    <x v="1"/>
    <x v="2"/>
    <s v="29-Sep-1997"/>
    <x v="1781"/>
    <x v="1"/>
    <s v="tier - 3"/>
    <x v="1"/>
    <x v="1604"/>
  </r>
  <r>
    <x v="1782"/>
    <s v="  Catherine"/>
    <x v="1144"/>
    <x v="335"/>
    <s v="No"/>
    <s v="No"/>
    <s v="No"/>
    <n v="0"/>
    <s v="No"/>
    <x v="2"/>
    <x v="2"/>
    <s v="01-Sep-1989"/>
    <x v="1782"/>
    <x v="1"/>
    <s v="tier - 3"/>
    <x v="3"/>
    <x v="1605"/>
  </r>
  <r>
    <x v="1783"/>
    <s v="  James A"/>
    <x v="1145"/>
    <x v="328"/>
    <s v="Yes"/>
    <s v="No"/>
    <s v="No"/>
    <n v="1"/>
    <s v="No"/>
    <x v="0"/>
    <x v="2"/>
    <s v="27-Dec-1995"/>
    <x v="1783"/>
    <x v="1"/>
    <s v="tier - 3"/>
    <x v="6"/>
    <x v="228"/>
  </r>
  <r>
    <x v="1784"/>
    <s v="  Youngseong"/>
    <x v="1146"/>
    <x v="374"/>
    <s v="Yes"/>
    <s v="No"/>
    <s v="No"/>
    <n v="0"/>
    <s v="No"/>
    <x v="0"/>
    <x v="2"/>
    <s v="07-Jun-2001"/>
    <x v="1784"/>
    <x v="1"/>
    <s v="tier - 3"/>
    <x v="14"/>
    <x v="1606"/>
  </r>
  <r>
    <x v="1785"/>
    <s v="  John"/>
    <x v="1147"/>
    <x v="645"/>
    <s v="No"/>
    <s v="No"/>
    <s v="No"/>
    <n v="0"/>
    <s v="No"/>
    <x v="3"/>
    <x v="0"/>
    <s v="11-Sep-1974"/>
    <x v="1785"/>
    <x v="1"/>
    <s v="tier - 2"/>
    <x v="0"/>
    <x v="590"/>
  </r>
  <r>
    <x v="1786"/>
    <s v="  Brandon S"/>
    <x v="1098"/>
    <x v="623"/>
    <s v="No"/>
    <s v="No"/>
    <s v="Yes"/>
    <n v="1"/>
    <s v="No"/>
    <x v="3"/>
    <x v="1"/>
    <s v="13-Dec-1979"/>
    <x v="1786"/>
    <x v="1"/>
    <s v="tier - 3"/>
    <x v="0"/>
    <x v="1607"/>
  </r>
  <r>
    <x v="1787"/>
    <s v="  Sean P"/>
    <x v="1148"/>
    <x v="109"/>
    <s v="Yes"/>
    <s v="No"/>
    <s v="No"/>
    <n v="1"/>
    <s v="No"/>
    <x v="1"/>
    <x v="1"/>
    <s v="29-Sep-1995"/>
    <x v="1787"/>
    <x v="1"/>
    <s v="tier - 1"/>
    <x v="14"/>
    <x v="1608"/>
  </r>
  <r>
    <x v="1788"/>
    <s v="  Scott"/>
    <x v="1089"/>
    <x v="120"/>
    <s v="No"/>
    <s v="No"/>
    <s v="No"/>
    <n v="1"/>
    <s v="No"/>
    <x v="3"/>
    <x v="2"/>
    <s v="15-Oct-1984"/>
    <x v="1788"/>
    <x v="1"/>
    <s v="tier - 1"/>
    <x v="1"/>
    <x v="1609"/>
  </r>
  <r>
    <x v="1789"/>
    <s v="  Janez"/>
    <x v="671"/>
    <x v="259"/>
    <s v="No"/>
    <s v="No"/>
    <s v="No"/>
    <n v="1"/>
    <s v="No"/>
    <x v="0"/>
    <x v="1"/>
    <s v="10-Sep-1992"/>
    <x v="1789"/>
    <x v="2"/>
    <s v="tier - 2"/>
    <x v="0"/>
    <x v="1610"/>
  </r>
  <r>
    <x v="1790"/>
    <s v="  John I"/>
    <x v="314"/>
    <x v="151"/>
    <s v="No"/>
    <s v="yes"/>
    <s v="No"/>
    <n v="1"/>
    <s v="No"/>
    <x v="0"/>
    <x v="2"/>
    <s v="11-Dec-2000"/>
    <x v="1790"/>
    <x v="1"/>
    <s v="tier - 2"/>
    <x v="14"/>
    <x v="1611"/>
  </r>
  <r>
    <x v="1791"/>
    <s v="  Heather"/>
    <x v="875"/>
    <x v="278"/>
    <s v="No"/>
    <s v="No"/>
    <s v="No"/>
    <n v="0"/>
    <s v="No"/>
    <x v="0"/>
    <x v="0"/>
    <s v="27-Jun-2002"/>
    <x v="1791"/>
    <x v="1"/>
    <s v="tier - 1"/>
    <x v="3"/>
    <x v="1612"/>
  </r>
  <r>
    <x v="1792"/>
    <s v="  Michael"/>
    <x v="1149"/>
    <x v="470"/>
    <s v="Yes"/>
    <s v="No"/>
    <s v="No"/>
    <n v="1"/>
    <s v="No"/>
    <x v="2"/>
    <x v="2"/>
    <s v="01-Dec-1995"/>
    <x v="1792"/>
    <x v="0"/>
    <s v="tier - 2"/>
    <x v="10"/>
    <x v="1613"/>
  </r>
  <r>
    <x v="1793"/>
    <s v="  Kathleen"/>
    <x v="306"/>
    <x v="646"/>
    <s v="Yes"/>
    <s v="No"/>
    <s v="No"/>
    <n v="0"/>
    <s v="No"/>
    <x v="2"/>
    <x v="0"/>
    <s v="03-Jul-1981"/>
    <x v="1793"/>
    <x v="1"/>
    <s v="tier - 1"/>
    <x v="0"/>
    <x v="1614"/>
  </r>
  <r>
    <x v="1794"/>
    <s v="  Ryan M"/>
    <x v="1150"/>
    <x v="647"/>
    <s v="No"/>
    <s v="No"/>
    <s v="No"/>
    <n v="0"/>
    <s v="No"/>
    <x v="3"/>
    <x v="0"/>
    <s v="03-Oct-1978"/>
    <x v="1794"/>
    <x v="1"/>
    <s v="tier - 3"/>
    <x v="0"/>
    <x v="1615"/>
  </r>
  <r>
    <x v="1795"/>
    <s v="  Sara"/>
    <x v="754"/>
    <x v="87"/>
    <s v="No"/>
    <s v="No"/>
    <s v="No"/>
    <n v="0"/>
    <s v="No"/>
    <x v="0"/>
    <x v="1"/>
    <s v="16-Dec-1989"/>
    <x v="1795"/>
    <x v="1"/>
    <s v="tier - 1"/>
    <x v="0"/>
    <x v="1616"/>
  </r>
  <r>
    <x v="1796"/>
    <s v="  Deniz"/>
    <x v="604"/>
    <x v="236"/>
    <s v="No"/>
    <s v="No"/>
    <s v="No"/>
    <n v="1"/>
    <s v="No"/>
    <x v="2"/>
    <x v="1"/>
    <s v="22-Jun-1987"/>
    <x v="1796"/>
    <x v="1"/>
    <s v="tier - 3"/>
    <x v="0"/>
    <x v="1617"/>
  </r>
  <r>
    <x v="1797"/>
    <s v="  Shannon L"/>
    <x v="1108"/>
    <x v="196"/>
    <s v="No"/>
    <s v="No"/>
    <s v="No"/>
    <n v="0"/>
    <s v="No"/>
    <x v="1"/>
    <x v="2"/>
    <s v="09-Dec-1989"/>
    <x v="1797"/>
    <x v="1"/>
    <s v="tier - 3"/>
    <x v="0"/>
    <x v="1618"/>
  </r>
  <r>
    <x v="1798"/>
    <s v="  Kaitlin M"/>
    <x v="1151"/>
    <x v="196"/>
    <s v="No"/>
    <s v="No"/>
    <s v="No"/>
    <n v="0"/>
    <s v="No"/>
    <x v="2"/>
    <x v="2"/>
    <s v="01-Aug-1989"/>
    <x v="1798"/>
    <x v="1"/>
    <s v="tier - 3"/>
    <x v="3"/>
    <x v="1619"/>
  </r>
  <r>
    <x v="1799"/>
    <s v="  Alfredo"/>
    <x v="795"/>
    <x v="216"/>
    <s v="No"/>
    <s v="No"/>
    <s v="No"/>
    <n v="1"/>
    <s v="No"/>
    <x v="0"/>
    <x v="1"/>
    <s v="27-Sep-1987"/>
    <x v="1799"/>
    <x v="2"/>
    <s v="tier - 3"/>
    <x v="3"/>
    <x v="1620"/>
  </r>
  <r>
    <x v="1800"/>
    <s v="  Kristen"/>
    <x v="1152"/>
    <x v="178"/>
    <s v="No"/>
    <s v="No"/>
    <s v="No"/>
    <n v="1"/>
    <s v="No"/>
    <x v="0"/>
    <x v="1"/>
    <s v="16-Aug-1992"/>
    <x v="1800"/>
    <x v="1"/>
    <s v="tier - 3"/>
    <x v="0"/>
    <x v="1621"/>
  </r>
  <r>
    <x v="1801"/>
    <s v="  Daniel"/>
    <x v="662"/>
    <x v="358"/>
    <s v="No"/>
    <s v="No"/>
    <s v="No"/>
    <n v="1"/>
    <s v="No"/>
    <x v="0"/>
    <x v="2"/>
    <s v="22-Nov-1987"/>
    <x v="1801"/>
    <x v="2"/>
    <s v="tier - 1"/>
    <x v="3"/>
    <x v="1622"/>
  </r>
  <r>
    <x v="1802"/>
    <s v="  Jonathan"/>
    <x v="1153"/>
    <x v="192"/>
    <s v="No"/>
    <s v="No"/>
    <s v="No"/>
    <n v="1"/>
    <s v="No"/>
    <x v="1"/>
    <x v="2"/>
    <s v="02-Sep-1987"/>
    <x v="1802"/>
    <x v="1"/>
    <s v="tier - 2"/>
    <x v="0"/>
    <x v="1623"/>
  </r>
  <r>
    <x v="1803"/>
    <s v="  Troy"/>
    <x v="346"/>
    <x v="31"/>
    <s v="No"/>
    <s v="No"/>
    <s v="No"/>
    <n v="1"/>
    <s v="No"/>
    <x v="1"/>
    <x v="2"/>
    <s v="05-Jun-1987"/>
    <x v="1803"/>
    <x v="1"/>
    <s v="tier - 2"/>
    <x v="3"/>
    <x v="1624"/>
  </r>
  <r>
    <x v="1804"/>
    <s v="  Daniel C"/>
    <x v="746"/>
    <x v="508"/>
    <s v="No"/>
    <s v="yes"/>
    <s v="No"/>
    <n v="1"/>
    <s v="No"/>
    <x v="0"/>
    <x v="2"/>
    <s v="24-Nov-2004"/>
    <x v="1804"/>
    <x v="1"/>
    <s v="tier - 3"/>
    <x v="14"/>
    <x v="1625"/>
  </r>
  <r>
    <x v="1805"/>
    <s v="  Lauren"/>
    <x v="349"/>
    <x v="576"/>
    <s v="No"/>
    <s v="No"/>
    <s v="No"/>
    <n v="0"/>
    <s v="No"/>
    <x v="0"/>
    <x v="2"/>
    <s v="12-Oct-1991"/>
    <x v="1805"/>
    <x v="1"/>
    <s v="tier - 3"/>
    <x v="1"/>
    <x v="1626"/>
  </r>
  <r>
    <x v="1806"/>
    <s v="  Jennefer"/>
    <x v="1154"/>
    <x v="648"/>
    <s v="Yes"/>
    <s v="No"/>
    <s v="No"/>
    <n v="1"/>
    <s v="No"/>
    <x v="2"/>
    <x v="0"/>
    <s v="05-Sep-1986"/>
    <x v="1806"/>
    <x v="1"/>
    <s v="tier - 1"/>
    <x v="0"/>
    <x v="1627"/>
  </r>
  <r>
    <x v="1807"/>
    <s v="  Tracey L"/>
    <x v="1155"/>
    <x v="6"/>
    <s v="No"/>
    <s v="No"/>
    <s v="No"/>
    <n v="0"/>
    <s v="No"/>
    <x v="3"/>
    <x v="1"/>
    <s v="02-Jul-1980"/>
    <x v="1807"/>
    <x v="1"/>
    <s v="tier - 3"/>
    <x v="1"/>
    <x v="1628"/>
  </r>
  <r>
    <x v="1808"/>
    <s v="  Ashley"/>
    <x v="374"/>
    <x v="67"/>
    <s v="No"/>
    <s v="No"/>
    <s v="No"/>
    <n v="0"/>
    <s v="No"/>
    <x v="2"/>
    <x v="2"/>
    <s v="12-Aug-1994"/>
    <x v="1808"/>
    <x v="1"/>
    <s v="tier - 1"/>
    <x v="1"/>
    <x v="1629"/>
  </r>
  <r>
    <x v="1809"/>
    <s v="  Cindy"/>
    <x v="192"/>
    <x v="219"/>
    <s v="No"/>
    <s v="No"/>
    <s v="No"/>
    <n v="1"/>
    <s v="No"/>
    <x v="2"/>
    <x v="2"/>
    <s v="28-Sep-1992"/>
    <x v="1809"/>
    <x v="1"/>
    <s v="tier - 2"/>
    <x v="2"/>
    <x v="1630"/>
  </r>
  <r>
    <x v="1810"/>
    <s v="  Esther"/>
    <x v="1156"/>
    <x v="191"/>
    <s v="No"/>
    <s v="No"/>
    <s v="No"/>
    <n v="1"/>
    <s v="No"/>
    <x v="2"/>
    <x v="2"/>
    <s v="09-Oct-1992"/>
    <x v="1810"/>
    <x v="1"/>
    <s v="tier - 3"/>
    <x v="2"/>
    <x v="184"/>
  </r>
  <r>
    <x v="1811"/>
    <s v="  Jackie"/>
    <x v="1157"/>
    <x v="416"/>
    <s v="Yes"/>
    <s v="No"/>
    <s v="No"/>
    <n v="0"/>
    <s v="No"/>
    <x v="2"/>
    <x v="0"/>
    <s v="12-Aug-1981"/>
    <x v="1811"/>
    <x v="1"/>
    <s v="tier - 3"/>
    <x v="3"/>
    <x v="1631"/>
  </r>
  <r>
    <x v="1812"/>
    <s v="  Timothy P"/>
    <x v="1158"/>
    <x v="1"/>
    <s v="No"/>
    <s v="No"/>
    <s v="No"/>
    <n v="0"/>
    <s v="No"/>
    <x v="3"/>
    <x v="1"/>
    <s v="04-Dec-1977"/>
    <x v="1812"/>
    <x v="1"/>
    <s v="tier - 3"/>
    <x v="0"/>
    <x v="1632"/>
  </r>
  <r>
    <x v="1813"/>
    <s v="  Lauren"/>
    <x v="747"/>
    <x v="637"/>
    <s v="No"/>
    <s v="No"/>
    <s v="Yes"/>
    <n v="1"/>
    <s v="No"/>
    <x v="1"/>
    <x v="1"/>
    <s v="22-Jun-2003"/>
    <x v="1813"/>
    <x v="1"/>
    <s v="tier - 3"/>
    <x v="3"/>
    <x v="1633"/>
  </r>
  <r>
    <x v="1814"/>
    <s v="  Benjamin"/>
    <x v="1035"/>
    <x v="243"/>
    <s v="No"/>
    <s v="No"/>
    <s v="No"/>
    <n v="0"/>
    <s v="No"/>
    <x v="0"/>
    <x v="2"/>
    <s v="04-Sep-1990"/>
    <x v="1814"/>
    <x v="2"/>
    <s v="tier - 3"/>
    <x v="0"/>
    <x v="1634"/>
  </r>
  <r>
    <x v="1815"/>
    <s v="  Hugo M"/>
    <x v="1159"/>
    <x v="199"/>
    <s v="No"/>
    <s v="No"/>
    <s v="Yes"/>
    <n v="1"/>
    <s v="No"/>
    <x v="0"/>
    <x v="2"/>
    <s v="04-Oct-2003"/>
    <x v="1815"/>
    <x v="1"/>
    <s v="tier - 1"/>
    <x v="14"/>
    <x v="1635"/>
  </r>
  <r>
    <x v="1816"/>
    <s v="  Daniel J"/>
    <x v="1160"/>
    <x v="352"/>
    <s v="No"/>
    <s v="No"/>
    <s v="Yes"/>
    <n v="1"/>
    <s v="No"/>
    <x v="3"/>
    <x v="2"/>
    <s v="18-Oct-1979"/>
    <x v="1816"/>
    <x v="1"/>
    <s v="tier - 1"/>
    <x v="0"/>
    <x v="644"/>
  </r>
  <r>
    <x v="1817"/>
    <s v="  Justin R"/>
    <x v="160"/>
    <x v="166"/>
    <s v="No"/>
    <s v="No"/>
    <s v="No"/>
    <n v="0"/>
    <s v="No"/>
    <x v="0"/>
    <x v="2"/>
    <s v="13-Jul-1990"/>
    <x v="1817"/>
    <x v="1"/>
    <s v="tier - 1"/>
    <x v="0"/>
    <x v="139"/>
  </r>
  <r>
    <x v="1818"/>
    <s v="  Colin"/>
    <x v="40"/>
    <x v="122"/>
    <s v="No"/>
    <s v="No"/>
    <s v="No"/>
    <n v="0"/>
    <s v="No"/>
    <x v="0"/>
    <x v="2"/>
    <s v="26-Sep-1990"/>
    <x v="1818"/>
    <x v="1"/>
    <s v="tier - 2"/>
    <x v="3"/>
    <x v="1636"/>
  </r>
  <r>
    <x v="1819"/>
    <s v="  Rob"/>
    <x v="1079"/>
    <x v="436"/>
    <s v="No"/>
    <s v="No"/>
    <s v="No"/>
    <n v="0"/>
    <s v="No"/>
    <x v="0"/>
    <x v="2"/>
    <s v="05-Aug-1990"/>
    <x v="1819"/>
    <x v="2"/>
    <s v="tier - 3"/>
    <x v="4"/>
    <x v="1637"/>
  </r>
  <r>
    <x v="1820"/>
    <s v="  Patrick"/>
    <x v="384"/>
    <x v="649"/>
    <s v="Yes"/>
    <s v="No"/>
    <s v="No"/>
    <n v="0"/>
    <s v="No"/>
    <x v="1"/>
    <x v="1"/>
    <s v="25-Oct-1996"/>
    <x v="1820"/>
    <x v="1"/>
    <s v="tier - 1"/>
    <x v="6"/>
    <x v="1638"/>
  </r>
  <r>
    <x v="1821"/>
    <s v="  Austin D"/>
    <x v="65"/>
    <x v="166"/>
    <s v="Yes"/>
    <s v="No"/>
    <s v="No"/>
    <n v="0"/>
    <s v="No"/>
    <x v="0"/>
    <x v="2"/>
    <s v="22-Jun-1985"/>
    <x v="1821"/>
    <x v="0"/>
    <s v="tier - 1"/>
    <x v="3"/>
    <x v="1639"/>
  </r>
  <r>
    <x v="1822"/>
    <s v="  Brittany"/>
    <x v="43"/>
    <x v="127"/>
    <s v="No"/>
    <s v="No"/>
    <s v="No"/>
    <n v="1"/>
    <s v="No"/>
    <x v="0"/>
    <x v="2"/>
    <s v="29-Jun-1998"/>
    <x v="1822"/>
    <x v="1"/>
    <s v="tier - 1"/>
    <x v="1"/>
    <x v="1640"/>
  </r>
  <r>
    <x v="1823"/>
    <s v="  Matthew T"/>
    <x v="722"/>
    <x v="351"/>
    <s v="No"/>
    <s v="yes"/>
    <s v="No"/>
    <n v="1"/>
    <s v="No"/>
    <x v="0"/>
    <x v="2"/>
    <s v="02-Jul-2000"/>
    <x v="1823"/>
    <x v="1"/>
    <s v="tier - 3"/>
    <x v="3"/>
    <x v="1641"/>
  </r>
  <r>
    <x v="1824"/>
    <s v="  Becky G"/>
    <x v="312"/>
    <x v="124"/>
    <s v="No"/>
    <s v="No"/>
    <s v="No"/>
    <n v="0"/>
    <s v="No"/>
    <x v="1"/>
    <x v="2"/>
    <s v="18-Sep-1989"/>
    <x v="1824"/>
    <x v="1"/>
    <s v="tier - 2"/>
    <x v="1"/>
    <x v="1642"/>
  </r>
  <r>
    <x v="1825"/>
    <s v="  Virginie"/>
    <x v="1041"/>
    <x v="82"/>
    <s v="Yes"/>
    <s v="No"/>
    <s v="No"/>
    <n v="0"/>
    <s v="No"/>
    <x v="1"/>
    <x v="2"/>
    <s v="25-Dec-1996"/>
    <x v="1825"/>
    <x v="1"/>
    <s v="tier - 2"/>
    <x v="2"/>
    <x v="1643"/>
  </r>
  <r>
    <x v="1826"/>
    <s v="  Allison A"/>
    <x v="1161"/>
    <x v="81"/>
    <s v="No"/>
    <s v="No"/>
    <s v="No"/>
    <n v="0"/>
    <s v="No"/>
    <x v="1"/>
    <x v="2"/>
    <s v="20-Sep-1990"/>
    <x v="1826"/>
    <x v="1"/>
    <s v="tier - 2"/>
    <x v="0"/>
    <x v="1644"/>
  </r>
  <r>
    <x v="1827"/>
    <s v="  Julie"/>
    <x v="32"/>
    <x v="267"/>
    <s v="No"/>
    <s v="yes"/>
    <s v="No"/>
    <n v="1"/>
    <s v="No"/>
    <x v="0"/>
    <x v="2"/>
    <s v="22-Dec-2004"/>
    <x v="1827"/>
    <x v="1"/>
    <s v="tier - 2"/>
    <x v="2"/>
    <x v="1645"/>
  </r>
  <r>
    <x v="1828"/>
    <s v="  Katherine"/>
    <x v="559"/>
    <x v="249"/>
    <s v="No"/>
    <s v="No"/>
    <s v="No"/>
    <n v="0"/>
    <s v="No"/>
    <x v="2"/>
    <x v="2"/>
    <s v="17-Nov-1990"/>
    <x v="1828"/>
    <x v="1"/>
    <s v="tier - 1"/>
    <x v="2"/>
    <x v="1646"/>
  </r>
  <r>
    <x v="1829"/>
    <s v="  Caleb"/>
    <x v="19"/>
    <x v="189"/>
    <s v="Yes"/>
    <s v="No"/>
    <s v="No"/>
    <n v="1"/>
    <s v="No"/>
    <x v="0"/>
    <x v="2"/>
    <s v="13-Jun-1988"/>
    <x v="1829"/>
    <x v="1"/>
    <s v="tier - 2"/>
    <x v="3"/>
    <x v="1647"/>
  </r>
  <r>
    <x v="1830"/>
    <s v="  Jaime"/>
    <x v="473"/>
    <x v="236"/>
    <s v="No"/>
    <s v="No"/>
    <s v="Yes"/>
    <n v="1"/>
    <s v="No"/>
    <x v="2"/>
    <x v="1"/>
    <s v="29-Jun-1993"/>
    <x v="1830"/>
    <x v="1"/>
    <s v="tier - 1"/>
    <x v="3"/>
    <x v="1648"/>
  </r>
  <r>
    <x v="1831"/>
    <s v="  Hannah"/>
    <x v="1022"/>
    <x v="198"/>
    <s v="No"/>
    <s v="No"/>
    <s v="No"/>
    <n v="1"/>
    <s v="No"/>
    <x v="1"/>
    <x v="2"/>
    <s v="13-Aug-1992"/>
    <x v="1831"/>
    <x v="1"/>
    <s v="tier - 2"/>
    <x v="1"/>
    <x v="1066"/>
  </r>
  <r>
    <x v="1832"/>
    <s v="  Zachariah"/>
    <x v="1162"/>
    <x v="268"/>
    <s v="Yes"/>
    <s v="No"/>
    <s v="No"/>
    <n v="1"/>
    <s v="No"/>
    <x v="0"/>
    <x v="1"/>
    <s v="21-Dec-1988"/>
    <x v="1832"/>
    <x v="1"/>
    <s v="tier - 2"/>
    <x v="6"/>
    <x v="1649"/>
  </r>
  <r>
    <x v="1833"/>
    <s v="  Patricia A"/>
    <x v="1163"/>
    <x v="100"/>
    <s v="No"/>
    <s v="No"/>
    <s v="No"/>
    <n v="1"/>
    <s v="No"/>
    <x v="2"/>
    <x v="1"/>
    <s v="05-Dec-1987"/>
    <x v="1833"/>
    <x v="1"/>
    <s v="tier - 3"/>
    <x v="1"/>
    <x v="1650"/>
  </r>
  <r>
    <x v="1834"/>
    <s v="  Elizabeth A"/>
    <x v="1164"/>
    <x v="120"/>
    <s v="No"/>
    <s v="No"/>
    <s v="Yes"/>
    <n v="1"/>
    <s v="No"/>
    <x v="0"/>
    <x v="2"/>
    <s v="02-Oct-2003"/>
    <x v="1834"/>
    <x v="1"/>
    <s v="tier - 3"/>
    <x v="12"/>
    <x v="1651"/>
  </r>
  <r>
    <x v="1835"/>
    <s v="  Benjamin"/>
    <x v="910"/>
    <x v="203"/>
    <s v="No"/>
    <s v="No"/>
    <s v="No"/>
    <n v="0"/>
    <s v="No"/>
    <x v="3"/>
    <x v="2"/>
    <s v="16-Jun-1980"/>
    <x v="1835"/>
    <x v="1"/>
    <s v="tier - 3"/>
    <x v="0"/>
    <x v="1652"/>
  </r>
  <r>
    <x v="1836"/>
    <s v="  Breno"/>
    <x v="1165"/>
    <x v="106"/>
    <s v="No"/>
    <s v="No"/>
    <s v="No"/>
    <n v="0"/>
    <s v="No"/>
    <x v="3"/>
    <x v="1"/>
    <s v="27-Sep-1982"/>
    <x v="1836"/>
    <x v="1"/>
    <s v="tier - 3"/>
    <x v="0"/>
    <x v="1218"/>
  </r>
  <r>
    <x v="1837"/>
    <s v="  Takaya"/>
    <x v="534"/>
    <x v="337"/>
    <s v="Yes"/>
    <s v="No"/>
    <s v="Yes"/>
    <n v="1"/>
    <s v="No"/>
    <x v="0"/>
    <x v="2"/>
    <s v="13-Oct-1997"/>
    <x v="1837"/>
    <x v="0"/>
    <s v="tier - 2"/>
    <x v="0"/>
    <x v="1653"/>
  </r>
  <r>
    <x v="1838"/>
    <s v="  Thomas IV"/>
    <x v="982"/>
    <x v="366"/>
    <s v="Yes"/>
    <s v="No"/>
    <s v="No"/>
    <n v="1"/>
    <s v="No"/>
    <x v="2"/>
    <x v="1"/>
    <s v="26-Jun-1988"/>
    <x v="1838"/>
    <x v="1"/>
    <s v="tier - 1"/>
    <x v="6"/>
    <x v="1654"/>
  </r>
  <r>
    <x v="1839"/>
    <s v="  Bradley E"/>
    <x v="1166"/>
    <x v="214"/>
    <s v="No"/>
    <s v="No"/>
    <s v="No"/>
    <n v="1"/>
    <s v="No"/>
    <x v="1"/>
    <x v="1"/>
    <s v="12-Jul-1992"/>
    <x v="1839"/>
    <x v="1"/>
    <s v="tier - 3"/>
    <x v="1"/>
    <x v="1655"/>
  </r>
  <r>
    <x v="1840"/>
    <s v="  Megan"/>
    <x v="1167"/>
    <x v="6"/>
    <s v="No"/>
    <s v="yes"/>
    <s v="No"/>
    <n v="1"/>
    <s v="No"/>
    <x v="0"/>
    <x v="1"/>
    <s v="18-Jul-2004"/>
    <x v="1840"/>
    <x v="1"/>
    <s v="tier - 2"/>
    <x v="1"/>
    <x v="1656"/>
  </r>
  <r>
    <x v="1841"/>
    <s v="  Ruby J"/>
    <x v="37"/>
    <x v="507"/>
    <s v="No"/>
    <s v="No"/>
    <s v="No"/>
    <n v="0"/>
    <s v="No"/>
    <x v="0"/>
    <x v="2"/>
    <s v="20-Nov-1999"/>
    <x v="1841"/>
    <x v="1"/>
    <s v="tier - 2"/>
    <x v="1"/>
    <x v="1657"/>
  </r>
  <r>
    <x v="1842"/>
    <s v="  Bart"/>
    <x v="66"/>
    <x v="3"/>
    <s v="No"/>
    <s v="No"/>
    <s v="No"/>
    <n v="0"/>
    <s v="No"/>
    <x v="0"/>
    <x v="1"/>
    <s v="04-Jul-1991"/>
    <x v="1842"/>
    <x v="2"/>
    <s v="tier - 3"/>
    <x v="0"/>
    <x v="1658"/>
  </r>
  <r>
    <x v="1843"/>
    <s v="  Robert A"/>
    <x v="428"/>
    <x v="347"/>
    <s v="No"/>
    <s v="No"/>
    <s v="No"/>
    <n v="0"/>
    <s v="No"/>
    <x v="0"/>
    <x v="2"/>
    <s v="15-Jul-1990"/>
    <x v="1843"/>
    <x v="1"/>
    <s v="tier - 3"/>
    <x v="1"/>
    <x v="1659"/>
  </r>
  <r>
    <x v="1844"/>
    <s v="  Adam"/>
    <x v="422"/>
    <x v="191"/>
    <s v="No"/>
    <s v="No"/>
    <s v="No"/>
    <n v="0"/>
    <s v="No"/>
    <x v="1"/>
    <x v="2"/>
    <s v="08-Aug-1990"/>
    <x v="1844"/>
    <x v="1"/>
    <s v="tier - 3"/>
    <x v="1"/>
    <x v="487"/>
  </r>
  <r>
    <x v="1845"/>
    <s v="  Yemane Adhane"/>
    <x v="409"/>
    <x v="125"/>
    <s v="No"/>
    <s v="No"/>
    <s v="No"/>
    <n v="0"/>
    <s v="No"/>
    <x v="0"/>
    <x v="2"/>
    <s v="28-Jun-1994"/>
    <x v="1845"/>
    <x v="0"/>
    <s v="tier - 2"/>
    <x v="0"/>
    <x v="1660"/>
  </r>
  <r>
    <x v="1846"/>
    <s v="  Jesse A"/>
    <x v="295"/>
    <x v="236"/>
    <s v="No"/>
    <s v="No"/>
    <s v="No"/>
    <n v="0"/>
    <s v="No"/>
    <x v="1"/>
    <x v="1"/>
    <s v="03-Sep-1991"/>
    <x v="1846"/>
    <x v="0"/>
    <s v="tier - 2"/>
    <x v="7"/>
    <x v="1661"/>
  </r>
  <r>
    <x v="1847"/>
    <s v="  Bird"/>
    <x v="1034"/>
    <x v="321"/>
    <s v="No"/>
    <s v="No"/>
    <s v="No"/>
    <n v="0"/>
    <s v="No"/>
    <x v="1"/>
    <x v="2"/>
    <s v="24-Oct-1994"/>
    <x v="1847"/>
    <x v="1"/>
    <s v="tier - 3"/>
    <x v="6"/>
    <x v="1662"/>
  </r>
  <r>
    <x v="1848"/>
    <s v="  Patrick M"/>
    <x v="303"/>
    <x v="500"/>
    <s v="No"/>
    <s v="No"/>
    <s v="No"/>
    <n v="0"/>
    <s v="No"/>
    <x v="1"/>
    <x v="2"/>
    <s v="08-Oct-1994"/>
    <x v="1848"/>
    <x v="2"/>
    <s v="tier - 2"/>
    <x v="4"/>
    <x v="1663"/>
  </r>
  <r>
    <x v="1849"/>
    <s v="  Kyle"/>
    <x v="355"/>
    <x v="27"/>
    <s v="No"/>
    <s v="No"/>
    <s v="Yes"/>
    <n v="1"/>
    <s v="No"/>
    <x v="0"/>
    <x v="2"/>
    <s v="23-Dec-1993"/>
    <x v="1849"/>
    <x v="1"/>
    <s v="tier - 2"/>
    <x v="1"/>
    <x v="1664"/>
  </r>
  <r>
    <x v="1850"/>
    <s v="  Ryan"/>
    <x v="170"/>
    <x v="361"/>
    <s v="No"/>
    <s v="No"/>
    <s v="Yes"/>
    <n v="1"/>
    <s v="No"/>
    <x v="0"/>
    <x v="2"/>
    <s v="04-Sep-1993"/>
    <x v="1850"/>
    <x v="1"/>
    <s v="tier - 3"/>
    <x v="1"/>
    <x v="1665"/>
  </r>
  <r>
    <x v="1851"/>
    <s v="  Yuri"/>
    <x v="878"/>
    <x v="180"/>
    <s v="No"/>
    <s v="No"/>
    <s v="No"/>
    <n v="0"/>
    <s v="No"/>
    <x v="2"/>
    <x v="2"/>
    <s v="29-Dec-1994"/>
    <x v="1851"/>
    <x v="2"/>
    <s v="tier - 1"/>
    <x v="6"/>
    <x v="1666"/>
  </r>
  <r>
    <x v="1852"/>
    <s v="  Ryan"/>
    <x v="436"/>
    <x v="4"/>
    <s v="No"/>
    <s v="No"/>
    <s v="No"/>
    <n v="1"/>
    <s v="No"/>
    <x v="1"/>
    <x v="2"/>
    <s v="15-Aug-1992"/>
    <x v="1852"/>
    <x v="1"/>
    <s v="tier - 3"/>
    <x v="16"/>
    <x v="1667"/>
  </r>
  <r>
    <x v="1853"/>
    <s v="  Debbie"/>
    <x v="586"/>
    <x v="52"/>
    <s v="Yes"/>
    <s v="No"/>
    <s v="No"/>
    <n v="1"/>
    <s v="No"/>
    <x v="1"/>
    <x v="2"/>
    <s v="16-Sep-1988"/>
    <x v="1853"/>
    <x v="1"/>
    <s v="tier - 1"/>
    <x v="0"/>
    <x v="1668"/>
  </r>
  <r>
    <x v="1854"/>
    <s v="  Mark D"/>
    <x v="1168"/>
    <x v="385"/>
    <s v="Yes"/>
    <s v="No"/>
    <s v="No"/>
    <n v="1"/>
    <s v="No"/>
    <x v="0"/>
    <x v="0"/>
    <s v="13-Jul-1986"/>
    <x v="1854"/>
    <x v="1"/>
    <s v="tier - 2"/>
    <x v="3"/>
    <x v="1335"/>
  </r>
  <r>
    <x v="1855"/>
    <s v="  Christopher"/>
    <x v="425"/>
    <x v="650"/>
    <s v="Yes"/>
    <s v="No"/>
    <s v="No"/>
    <n v="1"/>
    <s v="No"/>
    <x v="1"/>
    <x v="0"/>
    <s v="11-Aug-1986"/>
    <x v="1855"/>
    <x v="2"/>
    <s v="tier - 2"/>
    <x v="0"/>
    <x v="1669"/>
  </r>
  <r>
    <x v="1856"/>
    <s v="  Daniell L"/>
    <x v="1169"/>
    <x v="332"/>
    <s v="Yes"/>
    <s v="No"/>
    <s v="No"/>
    <n v="1"/>
    <s v="No"/>
    <x v="2"/>
    <x v="2"/>
    <s v="18-Jul-1988"/>
    <x v="1856"/>
    <x v="1"/>
    <s v="tier - 2"/>
    <x v="0"/>
    <x v="1670"/>
  </r>
  <r>
    <x v="1857"/>
    <s v="  Janne"/>
    <x v="1170"/>
    <x v="363"/>
    <s v="No"/>
    <s v="No"/>
    <s v="No"/>
    <n v="0"/>
    <s v="No"/>
    <x v="3"/>
    <x v="2"/>
    <s v="29-Jun-1982"/>
    <x v="1857"/>
    <x v="1"/>
    <s v="tier - 2"/>
    <x v="0"/>
    <x v="1671"/>
  </r>
  <r>
    <x v="1858"/>
    <s v="  Martina"/>
    <x v="925"/>
    <x v="166"/>
    <s v="Yes"/>
    <s v="No"/>
    <s v="Yes"/>
    <n v="1"/>
    <s v="No"/>
    <x v="2"/>
    <x v="2"/>
    <s v="29-Nov-1997"/>
    <x v="1858"/>
    <x v="1"/>
    <s v="tier - 2"/>
    <x v="3"/>
    <x v="1672"/>
  </r>
  <r>
    <x v="1859"/>
    <s v="  Elizabeth L"/>
    <x v="252"/>
    <x v="123"/>
    <s v="No"/>
    <s v="No"/>
    <s v="No"/>
    <n v="0"/>
    <s v="No"/>
    <x v="1"/>
    <x v="1"/>
    <s v="28-Aug-1990"/>
    <x v="1859"/>
    <x v="1"/>
    <s v="tier - 3"/>
    <x v="1"/>
    <x v="1673"/>
  </r>
  <r>
    <x v="1860"/>
    <s v="  Stephanie C"/>
    <x v="1034"/>
    <x v="577"/>
    <s v="No"/>
    <s v="No"/>
    <s v="No"/>
    <n v="0"/>
    <s v="No"/>
    <x v="1"/>
    <x v="2"/>
    <s v="13-Sep-1991"/>
    <x v="1860"/>
    <x v="1"/>
    <s v="tier - 2"/>
    <x v="0"/>
    <x v="1674"/>
  </r>
  <r>
    <x v="1861"/>
    <s v="  Katie"/>
    <x v="409"/>
    <x v="288"/>
    <s v="No"/>
    <s v="No"/>
    <s v="No"/>
    <n v="0"/>
    <s v="No"/>
    <x v="0"/>
    <x v="1"/>
    <s v="01-Nov-1994"/>
    <x v="1861"/>
    <x v="1"/>
    <s v="tier - 2"/>
    <x v="0"/>
    <x v="1675"/>
  </r>
  <r>
    <x v="1862"/>
    <s v="  Callie"/>
    <x v="210"/>
    <x v="80"/>
    <s v="No"/>
    <s v="No"/>
    <s v="No"/>
    <n v="0"/>
    <s v="No"/>
    <x v="0"/>
    <x v="2"/>
    <s v="01-Jun-1991"/>
    <x v="1862"/>
    <x v="1"/>
    <s v="tier - 1"/>
    <x v="2"/>
    <x v="1676"/>
  </r>
  <r>
    <x v="1863"/>
    <s v="  Inna"/>
    <x v="1171"/>
    <x v="331"/>
    <s v="No"/>
    <s v="No"/>
    <s v="No"/>
    <n v="0"/>
    <s v="No"/>
    <x v="1"/>
    <x v="1"/>
    <s v="26-Oct-1994"/>
    <x v="1863"/>
    <x v="1"/>
    <s v="tier - 1"/>
    <x v="0"/>
    <x v="1677"/>
  </r>
  <r>
    <x v="1864"/>
    <s v="  Mary K"/>
    <x v="467"/>
    <x v="98"/>
    <s v="No"/>
    <s v="No"/>
    <s v="No"/>
    <n v="0"/>
    <s v="No"/>
    <x v="1"/>
    <x v="2"/>
    <s v="02-Nov-1994"/>
    <x v="1864"/>
    <x v="1"/>
    <s v="tier - 1"/>
    <x v="2"/>
    <x v="1678"/>
  </r>
  <r>
    <x v="1865"/>
    <s v="  Samuel M"/>
    <x v="673"/>
    <x v="78"/>
    <s v="Yes"/>
    <s v="No"/>
    <s v="No"/>
    <n v="1"/>
    <s v="No"/>
    <x v="0"/>
    <x v="2"/>
    <s v="19-Dec-1988"/>
    <x v="1865"/>
    <x v="1"/>
    <s v="tier - 1"/>
    <x v="1"/>
    <x v="1679"/>
  </r>
  <r>
    <x v="1866"/>
    <s v="  Kimberly"/>
    <x v="1172"/>
    <x v="458"/>
    <s v="No"/>
    <s v="yes"/>
    <s v="No"/>
    <n v="1"/>
    <s v="No"/>
    <x v="2"/>
    <x v="2"/>
    <s v="25-Nov-2000"/>
    <x v="1866"/>
    <x v="1"/>
    <s v="tier - 3"/>
    <x v="1"/>
    <x v="1680"/>
  </r>
  <r>
    <x v="1867"/>
    <s v="  Tom J"/>
    <x v="1173"/>
    <x v="651"/>
    <s v="No"/>
    <s v="No"/>
    <s v="Yes"/>
    <n v="1"/>
    <s v="No"/>
    <x v="0"/>
    <x v="1"/>
    <s v="08-Jun-2003"/>
    <x v="1867"/>
    <x v="1"/>
    <s v="tier - 1"/>
    <x v="14"/>
    <x v="1681"/>
  </r>
  <r>
    <x v="1868"/>
    <s v="  Zachary"/>
    <x v="1174"/>
    <x v="40"/>
    <s v="No"/>
    <s v="No"/>
    <s v="No"/>
    <n v="1"/>
    <s v="No"/>
    <x v="0"/>
    <x v="2"/>
    <s v="18-Jun-1992"/>
    <x v="1868"/>
    <x v="2"/>
    <s v="tier - 2"/>
    <x v="0"/>
    <x v="203"/>
  </r>
  <r>
    <x v="1869"/>
    <s v="  Dane"/>
    <x v="1175"/>
    <x v="115"/>
    <s v="Yes"/>
    <s v="No"/>
    <s v="Yes"/>
    <n v="1"/>
    <s v="No"/>
    <x v="3"/>
    <x v="2"/>
    <s v="20-Nov-1983"/>
    <x v="1869"/>
    <x v="1"/>
    <s v="tier - 1"/>
    <x v="1"/>
    <x v="1682"/>
  </r>
  <r>
    <x v="1870"/>
    <s v="  Dougie J"/>
    <x v="782"/>
    <x v="372"/>
    <s v="Yes"/>
    <s v="No"/>
    <s v="No"/>
    <n v="1"/>
    <s v="No"/>
    <x v="0"/>
    <x v="2"/>
    <s v="14-Oct-1995"/>
    <x v="1870"/>
    <x v="2"/>
    <s v="tier - 2"/>
    <x v="3"/>
    <x v="1683"/>
  </r>
  <r>
    <x v="1871"/>
    <s v="  Jeremiah H"/>
    <x v="1176"/>
    <x v="339"/>
    <s v="No"/>
    <s v="No"/>
    <s v="No"/>
    <n v="0"/>
    <s v="No"/>
    <x v="3"/>
    <x v="2"/>
    <s v="16-Jun-1982"/>
    <x v="1871"/>
    <x v="1"/>
    <s v="tier - 3"/>
    <x v="0"/>
    <x v="1684"/>
  </r>
  <r>
    <x v="1872"/>
    <s v="  Ashley J"/>
    <x v="276"/>
    <x v="508"/>
    <s v="No"/>
    <s v="No"/>
    <s v="No"/>
    <n v="0"/>
    <s v="No"/>
    <x v="1"/>
    <x v="2"/>
    <s v="01-Dec-1991"/>
    <x v="1872"/>
    <x v="2"/>
    <s v="tier - 1"/>
    <x v="1"/>
    <x v="1685"/>
  </r>
  <r>
    <x v="1873"/>
    <s v="  Turner J"/>
    <x v="751"/>
    <x v="144"/>
    <s v="No"/>
    <s v="No"/>
    <s v="No"/>
    <n v="0"/>
    <s v="No"/>
    <x v="1"/>
    <x v="2"/>
    <s v="03-Nov-1991"/>
    <x v="1873"/>
    <x v="1"/>
    <s v="tier - 2"/>
    <x v="1"/>
    <x v="1686"/>
  </r>
  <r>
    <x v="1874"/>
    <s v="  Roger"/>
    <x v="308"/>
    <x v="174"/>
    <s v="No"/>
    <s v="No"/>
    <s v="No"/>
    <n v="1"/>
    <s v="No"/>
    <x v="1"/>
    <x v="2"/>
    <s v="27-Jun-1992"/>
    <x v="1874"/>
    <x v="2"/>
    <s v="tier - 1"/>
    <x v="4"/>
    <x v="1687"/>
  </r>
  <r>
    <x v="1875"/>
    <s v="  Pamela"/>
    <x v="1006"/>
    <x v="299"/>
    <s v="No"/>
    <s v="No"/>
    <s v="No"/>
    <n v="1"/>
    <s v="No"/>
    <x v="0"/>
    <x v="2"/>
    <s v="14-Dec-1998"/>
    <x v="1875"/>
    <x v="1"/>
    <s v="tier - 1"/>
    <x v="3"/>
    <x v="1688"/>
  </r>
  <r>
    <x v="1876"/>
    <s v="  Allison M"/>
    <x v="666"/>
    <x v="633"/>
    <s v="Yes"/>
    <s v="No"/>
    <s v="Yes"/>
    <n v="1"/>
    <s v="No"/>
    <x v="1"/>
    <x v="2"/>
    <s v="06-Sep-1997"/>
    <x v="1876"/>
    <x v="1"/>
    <s v="tier - 2"/>
    <x v="1"/>
    <x v="1689"/>
  </r>
  <r>
    <x v="1877"/>
    <s v="  Katherine H"/>
    <x v="346"/>
    <x v="138"/>
    <s v="Yes"/>
    <s v="No"/>
    <s v="No"/>
    <n v="1"/>
    <s v="No"/>
    <x v="1"/>
    <x v="2"/>
    <s v="03-Oct-1995"/>
    <x v="1877"/>
    <x v="1"/>
    <s v="tier - 2"/>
    <x v="15"/>
    <x v="1690"/>
  </r>
  <r>
    <x v="1878"/>
    <s v="  Robin"/>
    <x v="823"/>
    <x v="66"/>
    <s v="No"/>
    <s v="No"/>
    <s v="No"/>
    <n v="0"/>
    <s v="No"/>
    <x v="2"/>
    <x v="2"/>
    <s v="25-Jun-1989"/>
    <x v="1878"/>
    <x v="1"/>
    <s v="tier - 3"/>
    <x v="0"/>
    <x v="1691"/>
  </r>
  <r>
    <x v="1879"/>
    <s v="  Terri"/>
    <x v="1177"/>
    <x v="336"/>
    <s v="No"/>
    <s v="No"/>
    <s v="No"/>
    <n v="1"/>
    <s v="No"/>
    <x v="3"/>
    <x v="1"/>
    <s v="16-Sep-1984"/>
    <x v="1879"/>
    <x v="1"/>
    <s v="tier - 2"/>
    <x v="1"/>
    <x v="1692"/>
  </r>
  <r>
    <x v="1880"/>
    <s v="  Eddie"/>
    <x v="750"/>
    <x v="99"/>
    <s v="No"/>
    <s v="No"/>
    <s v="No"/>
    <n v="1"/>
    <s v="No"/>
    <x v="0"/>
    <x v="1"/>
    <s v="26-Nov-1998"/>
    <x v="1880"/>
    <x v="1"/>
    <s v="tier - 1"/>
    <x v="1"/>
    <x v="1693"/>
  </r>
  <r>
    <x v="1881"/>
    <s v="  Pamela"/>
    <x v="161"/>
    <x v="48"/>
    <s v="No"/>
    <s v="No"/>
    <s v="No"/>
    <n v="1"/>
    <s v="No"/>
    <x v="0"/>
    <x v="2"/>
    <s v="04-Aug-1992"/>
    <x v="1881"/>
    <x v="1"/>
    <s v="tier - 2"/>
    <x v="0"/>
    <x v="90"/>
  </r>
  <r>
    <x v="1882"/>
    <s v="  Joyce"/>
    <x v="1178"/>
    <x v="31"/>
    <s v="No"/>
    <s v="No"/>
    <s v="No"/>
    <n v="1"/>
    <s v="No"/>
    <x v="0"/>
    <x v="2"/>
    <s v="28-Jun-1992"/>
    <x v="1882"/>
    <x v="1"/>
    <s v="tier - 1"/>
    <x v="3"/>
    <x v="1694"/>
  </r>
  <r>
    <x v="1883"/>
    <s v="  Alison W"/>
    <x v="445"/>
    <x v="450"/>
    <s v="No"/>
    <s v="No"/>
    <s v="No"/>
    <n v="1"/>
    <s v="No"/>
    <x v="1"/>
    <x v="2"/>
    <s v="18-Jun-1992"/>
    <x v="1883"/>
    <x v="1"/>
    <s v="tier - 3"/>
    <x v="2"/>
    <x v="203"/>
  </r>
  <r>
    <x v="1884"/>
    <s v="  Tammara C"/>
    <x v="491"/>
    <x v="89"/>
    <s v="No"/>
    <s v="No"/>
    <s v="No"/>
    <n v="0"/>
    <s v="No"/>
    <x v="2"/>
    <x v="2"/>
    <s v="06-Aug-1991"/>
    <x v="1884"/>
    <x v="1"/>
    <s v="tier - 1"/>
    <x v="1"/>
    <x v="1695"/>
  </r>
  <r>
    <x v="1885"/>
    <s v="  Dorota"/>
    <x v="751"/>
    <x v="436"/>
    <s v="No"/>
    <s v="No"/>
    <s v="No"/>
    <n v="0"/>
    <s v="No"/>
    <x v="1"/>
    <x v="2"/>
    <s v="21-Aug-1994"/>
    <x v="1885"/>
    <x v="1"/>
    <s v="tier - 3"/>
    <x v="1"/>
    <x v="1696"/>
  </r>
  <r>
    <x v="1886"/>
    <s v="  Jose Norberto Sr"/>
    <x v="1168"/>
    <x v="635"/>
    <s v="No"/>
    <s v="No"/>
    <s v="No"/>
    <n v="0"/>
    <s v="No"/>
    <x v="0"/>
    <x v="1"/>
    <s v="14-Dec-1990"/>
    <x v="1886"/>
    <x v="1"/>
    <s v="tier - 3"/>
    <x v="3"/>
    <x v="1697"/>
  </r>
  <r>
    <x v="1887"/>
    <s v="  Peter"/>
    <x v="848"/>
    <x v="652"/>
    <s v="No"/>
    <s v="No"/>
    <s v="No"/>
    <n v="0"/>
    <s v="No"/>
    <x v="0"/>
    <x v="1"/>
    <s v="01-Dec-1990"/>
    <x v="1887"/>
    <x v="2"/>
    <s v="tier - 2"/>
    <x v="0"/>
    <x v="1698"/>
  </r>
  <r>
    <x v="1888"/>
    <s v="  Bryant"/>
    <x v="596"/>
    <x v="653"/>
    <s v="No"/>
    <s v="No"/>
    <s v="No"/>
    <n v="0"/>
    <s v="No"/>
    <x v="0"/>
    <x v="0"/>
    <s v="18-Oct-2002"/>
    <x v="1888"/>
    <x v="1"/>
    <s v="tier - 1"/>
    <x v="1"/>
    <x v="1699"/>
  </r>
  <r>
    <x v="1889"/>
    <s v="  Christina"/>
    <x v="1179"/>
    <x v="614"/>
    <s v="Yes"/>
    <s v="No"/>
    <s v="Yes"/>
    <n v="1"/>
    <s v="No"/>
    <x v="3"/>
    <x v="2"/>
    <s v="16-Sep-1983"/>
    <x v="1889"/>
    <x v="1"/>
    <s v="tier - 1"/>
    <x v="0"/>
    <x v="1700"/>
  </r>
  <r>
    <x v="1890"/>
    <s v="  John"/>
    <x v="893"/>
    <x v="352"/>
    <s v="Yes"/>
    <s v="No"/>
    <s v="No"/>
    <n v="1"/>
    <s v="No"/>
    <x v="0"/>
    <x v="2"/>
    <s v="14-Sep-1995"/>
    <x v="1890"/>
    <x v="2"/>
    <s v="tier - 3"/>
    <x v="1"/>
    <x v="1701"/>
  </r>
  <r>
    <x v="1891"/>
    <s v="  Eduardo"/>
    <x v="866"/>
    <x v="202"/>
    <s v="No"/>
    <s v="No"/>
    <s v="Yes"/>
    <n v="1"/>
    <s v="No"/>
    <x v="0"/>
    <x v="2"/>
    <s v="13-Aug-1993"/>
    <x v="1891"/>
    <x v="1"/>
    <s v="tier - 1"/>
    <x v="0"/>
    <x v="1493"/>
  </r>
  <r>
    <x v="1892"/>
    <s v="  Laura M"/>
    <x v="1180"/>
    <x v="635"/>
    <s v="Yes"/>
    <s v="No"/>
    <s v="No"/>
    <n v="1"/>
    <s v="No"/>
    <x v="2"/>
    <x v="1"/>
    <s v="30-Nov-1988"/>
    <x v="1892"/>
    <x v="1"/>
    <s v="tier - 1"/>
    <x v="0"/>
    <x v="1702"/>
  </r>
  <r>
    <x v="1893"/>
    <s v="  Charlie"/>
    <x v="331"/>
    <x v="198"/>
    <s v="No"/>
    <s v="No"/>
    <s v="Yes"/>
    <n v="1"/>
    <s v="No"/>
    <x v="1"/>
    <x v="2"/>
    <s v="26-Dec-1993"/>
    <x v="1893"/>
    <x v="2"/>
    <s v="tier - 3"/>
    <x v="5"/>
    <x v="1703"/>
  </r>
  <r>
    <x v="1894"/>
    <s v="  Melissa D"/>
    <x v="1181"/>
    <x v="1"/>
    <s v="Yes"/>
    <s v="No"/>
    <s v="Yes"/>
    <n v="1"/>
    <s v="No"/>
    <x v="3"/>
    <x v="1"/>
    <s v="10-Nov-1983"/>
    <x v="1894"/>
    <x v="1"/>
    <s v="tier - 1"/>
    <x v="0"/>
    <x v="1704"/>
  </r>
  <r>
    <x v="1895"/>
    <s v="  Dan C"/>
    <x v="1182"/>
    <x v="58"/>
    <s v="No"/>
    <s v="No"/>
    <s v="No"/>
    <n v="1"/>
    <s v="No"/>
    <x v="3"/>
    <x v="1"/>
    <s v="07-Jul-1984"/>
    <x v="1895"/>
    <x v="1"/>
    <s v="tier - 1"/>
    <x v="0"/>
    <x v="690"/>
  </r>
  <r>
    <x v="1896"/>
    <s v="  Matthew"/>
    <x v="377"/>
    <x v="495"/>
    <s v="No"/>
    <s v="No"/>
    <s v="No"/>
    <n v="1"/>
    <s v="No"/>
    <x v="2"/>
    <x v="2"/>
    <s v="11-Oct-1992"/>
    <x v="1896"/>
    <x v="2"/>
    <s v="tier - 3"/>
    <x v="1"/>
    <x v="406"/>
  </r>
  <r>
    <x v="1897"/>
    <s v="  Wesley C"/>
    <x v="387"/>
    <x v="273"/>
    <s v="No"/>
    <s v="yes"/>
    <s v="No"/>
    <n v="2"/>
    <s v="No"/>
    <x v="2"/>
    <x v="2"/>
    <s v="13-Sep-2000"/>
    <x v="1897"/>
    <x v="1"/>
    <s v="tier - 1"/>
    <x v="5"/>
    <x v="1705"/>
  </r>
  <r>
    <x v="1898"/>
    <s v="  Christopher"/>
    <x v="317"/>
    <x v="326"/>
    <s v="No"/>
    <s v="No"/>
    <s v="No"/>
    <n v="0"/>
    <s v="No"/>
    <x v="2"/>
    <x v="2"/>
    <s v="10-Jul-1989"/>
    <x v="1898"/>
    <x v="1"/>
    <s v="tier - 1"/>
    <x v="0"/>
    <x v="1601"/>
  </r>
  <r>
    <x v="1899"/>
    <s v="  Jessica"/>
    <x v="1174"/>
    <x v="348"/>
    <s v="No"/>
    <s v="No"/>
    <s v="No"/>
    <n v="0"/>
    <s v="No"/>
    <x v="0"/>
    <x v="1"/>
    <s v="01-Nov-1990"/>
    <x v="1899"/>
    <x v="1"/>
    <s v="tier - 2"/>
    <x v="0"/>
    <x v="1706"/>
  </r>
  <r>
    <x v="1900"/>
    <s v="  Christin"/>
    <x v="1183"/>
    <x v="427"/>
    <s v="No"/>
    <s v="No"/>
    <s v="No"/>
    <n v="0"/>
    <s v="No"/>
    <x v="0"/>
    <x v="1"/>
    <s v="22-Nov-1990"/>
    <x v="1900"/>
    <x v="1"/>
    <s v="tier - 2"/>
    <x v="3"/>
    <x v="1707"/>
  </r>
  <r>
    <x v="1901"/>
    <s v="  Sara"/>
    <x v="54"/>
    <x v="226"/>
    <s v="Yes"/>
    <s v="No"/>
    <s v="No"/>
    <n v="0"/>
    <s v="No"/>
    <x v="0"/>
    <x v="2"/>
    <s v="08-Sep-1996"/>
    <x v="1901"/>
    <x v="1"/>
    <s v="tier - 2"/>
    <x v="3"/>
    <x v="1708"/>
  </r>
  <r>
    <x v="1902"/>
    <s v="  Elizabeth"/>
    <x v="264"/>
    <x v="216"/>
    <s v="Yes"/>
    <s v="No"/>
    <s v="No"/>
    <n v="0"/>
    <s v="No"/>
    <x v="1"/>
    <x v="1"/>
    <s v="17-Aug-1996"/>
    <x v="1902"/>
    <x v="1"/>
    <s v="tier - 2"/>
    <x v="0"/>
    <x v="1709"/>
  </r>
  <r>
    <x v="1903"/>
    <s v="  Margaret P"/>
    <x v="427"/>
    <x v="321"/>
    <s v="No"/>
    <s v="No"/>
    <s v="No"/>
    <n v="0"/>
    <s v="No"/>
    <x v="1"/>
    <x v="2"/>
    <s v="29-Jul-1990"/>
    <x v="1903"/>
    <x v="1"/>
    <s v="tier - 3"/>
    <x v="0"/>
    <x v="1710"/>
  </r>
  <r>
    <x v="1904"/>
    <s v="  Tiffany K"/>
    <x v="1046"/>
    <x v="85"/>
    <s v="Yes"/>
    <s v="No"/>
    <s v="No"/>
    <n v="1"/>
    <s v="No"/>
    <x v="0"/>
    <x v="1"/>
    <s v="11-Jul-1995"/>
    <x v="1904"/>
    <x v="1"/>
    <s v="tier - 2"/>
    <x v="1"/>
    <x v="1711"/>
  </r>
  <r>
    <x v="1905"/>
    <s v="  David M"/>
    <x v="277"/>
    <x v="125"/>
    <s v="No"/>
    <s v="No"/>
    <s v="No"/>
    <n v="0"/>
    <s v="No"/>
    <x v="1"/>
    <x v="2"/>
    <s v="10-Jul-1999"/>
    <x v="1905"/>
    <x v="1"/>
    <s v="tier - 3"/>
    <x v="14"/>
    <x v="1712"/>
  </r>
  <r>
    <x v="1906"/>
    <s v="  Christine E"/>
    <x v="1161"/>
    <x v="635"/>
    <s v="No"/>
    <s v="No"/>
    <s v="Yes"/>
    <n v="1"/>
    <s v="No"/>
    <x v="1"/>
    <x v="1"/>
    <s v="11-Nov-1993"/>
    <x v="1906"/>
    <x v="1"/>
    <s v="tier - 2"/>
    <x v="0"/>
    <x v="1713"/>
  </r>
  <r>
    <x v="1907"/>
    <s v="  Donna"/>
    <x v="49"/>
    <x v="326"/>
    <s v="No"/>
    <s v="No"/>
    <s v="Yes"/>
    <n v="1"/>
    <s v="No"/>
    <x v="0"/>
    <x v="2"/>
    <s v="29-Sep-1993"/>
    <x v="1907"/>
    <x v="1"/>
    <s v="tier - 3"/>
    <x v="2"/>
    <x v="1714"/>
  </r>
  <r>
    <x v="1908"/>
    <s v="  Rod"/>
    <x v="41"/>
    <x v="338"/>
    <s v="Yes"/>
    <s v="No"/>
    <s v="No"/>
    <n v="1"/>
    <s v="No"/>
    <x v="0"/>
    <x v="2"/>
    <s v="24-Oct-1988"/>
    <x v="1908"/>
    <x v="2"/>
    <s v="tier - 1"/>
    <x v="0"/>
    <x v="506"/>
  </r>
  <r>
    <x v="1909"/>
    <s v="  Joe"/>
    <x v="1184"/>
    <x v="221"/>
    <s v="No"/>
    <s v="No"/>
    <s v="No"/>
    <n v="0"/>
    <s v="No"/>
    <x v="0"/>
    <x v="0"/>
    <s v="15-Jun-2002"/>
    <x v="1909"/>
    <x v="1"/>
    <s v="tier - 3"/>
    <x v="3"/>
    <x v="1715"/>
  </r>
  <r>
    <x v="1910"/>
    <s v="  Kayleigh"/>
    <x v="940"/>
    <x v="39"/>
    <s v="No"/>
    <s v="yes"/>
    <s v="No"/>
    <n v="2"/>
    <s v="No"/>
    <x v="0"/>
    <x v="2"/>
    <s v="10-Jul-2000"/>
    <x v="1910"/>
    <x v="1"/>
    <s v="tier - 2"/>
    <x v="2"/>
    <x v="1716"/>
  </r>
  <r>
    <x v="1911"/>
    <s v="  Lorcan A"/>
    <x v="279"/>
    <x v="587"/>
    <s v="Yes"/>
    <s v="No"/>
    <s v="No"/>
    <n v="0"/>
    <s v="No"/>
    <x v="3"/>
    <x v="2"/>
    <s v="05-Jul-1985"/>
    <x v="1911"/>
    <x v="1"/>
    <s v="tier - 2"/>
    <x v="0"/>
    <x v="1717"/>
  </r>
  <r>
    <x v="1912"/>
    <s v="  Billy"/>
    <x v="190"/>
    <x v="194"/>
    <s v="Yes"/>
    <s v="No"/>
    <s v="Yes"/>
    <n v="1"/>
    <s v="No"/>
    <x v="1"/>
    <x v="1"/>
    <s v="24-Nov-1997"/>
    <x v="1912"/>
    <x v="2"/>
    <s v="tier - 3"/>
    <x v="3"/>
    <x v="1718"/>
  </r>
  <r>
    <x v="1913"/>
    <s v="  Paul M"/>
    <x v="1185"/>
    <x v="269"/>
    <s v="Yes"/>
    <s v="No"/>
    <s v="No"/>
    <n v="0"/>
    <s v="No"/>
    <x v="3"/>
    <x v="0"/>
    <s v="27-Aug-1981"/>
    <x v="1913"/>
    <x v="1"/>
    <s v="tier - 2"/>
    <x v="0"/>
    <x v="1719"/>
  </r>
  <r>
    <x v="1914"/>
    <s v="  Brenda M"/>
    <x v="1186"/>
    <x v="46"/>
    <s v="No"/>
    <s v="No"/>
    <s v="Yes"/>
    <n v="1"/>
    <s v="No"/>
    <x v="1"/>
    <x v="2"/>
    <s v="14-Sep-1993"/>
    <x v="1914"/>
    <x v="1"/>
    <s v="tier - 2"/>
    <x v="1"/>
    <x v="1720"/>
  </r>
  <r>
    <x v="1915"/>
    <s v="  Jeff H"/>
    <x v="1187"/>
    <x v="550"/>
    <s v="No"/>
    <s v="yes"/>
    <s v="No"/>
    <n v="1"/>
    <s v="No"/>
    <x v="0"/>
    <x v="2"/>
    <s v="13-Jul-2004"/>
    <x v="1915"/>
    <x v="1"/>
    <s v="tier - 2"/>
    <x v="1"/>
    <x v="1721"/>
  </r>
  <r>
    <x v="1916"/>
    <s v="  Michael"/>
    <x v="26"/>
    <x v="436"/>
    <s v="Yes"/>
    <s v="No"/>
    <s v="No"/>
    <n v="0"/>
    <s v="No"/>
    <x v="0"/>
    <x v="2"/>
    <s v="23-Oct-1996"/>
    <x v="1916"/>
    <x v="0"/>
    <s v="tier - 3"/>
    <x v="1"/>
    <x v="1722"/>
  </r>
  <r>
    <x v="1917"/>
    <s v="  Jan"/>
    <x v="1188"/>
    <x v="273"/>
    <s v="No"/>
    <s v="No"/>
    <s v="No"/>
    <n v="0"/>
    <s v="No"/>
    <x v="0"/>
    <x v="2"/>
    <s v="25-Jul-1991"/>
    <x v="1917"/>
    <x v="1"/>
    <s v="tier - 3"/>
    <x v="0"/>
    <x v="1471"/>
  </r>
  <r>
    <x v="1918"/>
    <s v="  Bernard"/>
    <x v="467"/>
    <x v="276"/>
    <s v="No"/>
    <s v="No"/>
    <s v="No"/>
    <n v="0"/>
    <s v="No"/>
    <x v="1"/>
    <x v="2"/>
    <s v="24-Jun-1990"/>
    <x v="1918"/>
    <x v="0"/>
    <s v="tier - 1"/>
    <x v="1"/>
    <x v="1723"/>
  </r>
  <r>
    <x v="1919"/>
    <s v="  Craig"/>
    <x v="429"/>
    <x v="170"/>
    <s v="Yes"/>
    <s v="No"/>
    <s v="No"/>
    <n v="0"/>
    <s v="No"/>
    <x v="2"/>
    <x v="2"/>
    <s v="18-Oct-2001"/>
    <x v="1919"/>
    <x v="1"/>
    <s v="tier - 2"/>
    <x v="4"/>
    <x v="1724"/>
  </r>
  <r>
    <x v="1920"/>
    <s v="  Bryn"/>
    <x v="1189"/>
    <x v="111"/>
    <s v="Yes"/>
    <s v="No"/>
    <s v="No"/>
    <n v="0"/>
    <s v="No"/>
    <x v="0"/>
    <x v="2"/>
    <s v="06-Jun-2001"/>
    <x v="1920"/>
    <x v="1"/>
    <s v="tier - 3"/>
    <x v="15"/>
    <x v="1725"/>
  </r>
  <r>
    <x v="1921"/>
    <s v="  Michael"/>
    <x v="26"/>
    <x v="651"/>
    <s v="No"/>
    <s v="No"/>
    <s v="No"/>
    <n v="0"/>
    <s v="No"/>
    <x v="0"/>
    <x v="1"/>
    <s v="19-Aug-1991"/>
    <x v="1921"/>
    <x v="2"/>
    <s v="tier - 1"/>
    <x v="4"/>
    <x v="1726"/>
  </r>
  <r>
    <x v="1922"/>
    <s v="  Benjamin"/>
    <x v="1190"/>
    <x v="337"/>
    <s v="No"/>
    <s v="No"/>
    <s v="No"/>
    <n v="0"/>
    <s v="No"/>
    <x v="2"/>
    <x v="2"/>
    <s v="12-Aug-1994"/>
    <x v="1922"/>
    <x v="2"/>
    <s v="tier - 2"/>
    <x v="3"/>
    <x v="1629"/>
  </r>
  <r>
    <x v="1923"/>
    <s v="  Jay"/>
    <x v="1068"/>
    <x v="447"/>
    <s v="Yes"/>
    <s v="No"/>
    <s v="No"/>
    <n v="0"/>
    <s v="No"/>
    <x v="3"/>
    <x v="0"/>
    <s v="29-Sep-1981"/>
    <x v="1923"/>
    <x v="1"/>
    <s v="tier - 3"/>
    <x v="1"/>
    <x v="1727"/>
  </r>
  <r>
    <x v="1924"/>
    <s v="  William"/>
    <x v="217"/>
    <x v="124"/>
    <s v="No"/>
    <s v="No"/>
    <s v="No"/>
    <n v="0"/>
    <s v="No"/>
    <x v="0"/>
    <x v="2"/>
    <s v="24-Jun-1999"/>
    <x v="1924"/>
    <x v="1"/>
    <s v="tier - 3"/>
    <x v="1"/>
    <x v="1728"/>
  </r>
  <r>
    <x v="1925"/>
    <s v="  Shelley"/>
    <x v="1191"/>
    <x v="507"/>
    <s v="Yes"/>
    <s v="No"/>
    <s v="No"/>
    <n v="1"/>
    <s v="No"/>
    <x v="2"/>
    <x v="2"/>
    <s v="28-Aug-1988"/>
    <x v="1925"/>
    <x v="1"/>
    <s v="tier - 3"/>
    <x v="0"/>
    <x v="1729"/>
  </r>
  <r>
    <x v="1926"/>
    <s v="  Jekaterina"/>
    <x v="1192"/>
    <x v="62"/>
    <s v="Yes"/>
    <s v="No"/>
    <s v="No"/>
    <n v="0"/>
    <s v="No"/>
    <x v="3"/>
    <x v="0"/>
    <s v="13-Dec-1981"/>
    <x v="1926"/>
    <x v="1"/>
    <s v="tier - 1"/>
    <x v="0"/>
    <x v="1730"/>
  </r>
  <r>
    <x v="1927"/>
    <s v="  Daniel"/>
    <x v="1193"/>
    <x v="329"/>
    <s v="No"/>
    <s v="No"/>
    <s v="No"/>
    <n v="1"/>
    <s v="No"/>
    <x v="2"/>
    <x v="2"/>
    <s v="24-Oct-1987"/>
    <x v="1927"/>
    <x v="1"/>
    <s v="tier - 3"/>
    <x v="0"/>
    <x v="1731"/>
  </r>
  <r>
    <x v="1928"/>
    <s v="  Pauline"/>
    <x v="149"/>
    <x v="237"/>
    <s v="No"/>
    <s v="No"/>
    <s v="No"/>
    <n v="0"/>
    <s v="No"/>
    <x v="0"/>
    <x v="2"/>
    <s v="21-Nov-1994"/>
    <x v="1928"/>
    <x v="1"/>
    <s v="tier - 1"/>
    <x v="0"/>
    <x v="1732"/>
  </r>
  <r>
    <x v="1929"/>
    <s v="  Colleen"/>
    <x v="770"/>
    <x v="145"/>
    <s v="No"/>
    <s v="No"/>
    <s v="No"/>
    <n v="0"/>
    <s v="No"/>
    <x v="1"/>
    <x v="2"/>
    <s v="24-Oct-1991"/>
    <x v="1929"/>
    <x v="1"/>
    <s v="tier - 3"/>
    <x v="3"/>
    <x v="1733"/>
  </r>
  <r>
    <x v="1930"/>
    <s v="  Aleah K"/>
    <x v="234"/>
    <x v="149"/>
    <s v="No"/>
    <s v="No"/>
    <s v="No"/>
    <n v="0"/>
    <s v="No"/>
    <x v="1"/>
    <x v="1"/>
    <s v="25-Aug-1991"/>
    <x v="1930"/>
    <x v="1"/>
    <s v="tier - 1"/>
    <x v="0"/>
    <x v="1734"/>
  </r>
  <r>
    <x v="1931"/>
    <s v="  Mare"/>
    <x v="664"/>
    <x v="74"/>
    <s v="No"/>
    <s v="No"/>
    <s v="No"/>
    <n v="0"/>
    <s v="No"/>
    <x v="1"/>
    <x v="1"/>
    <s v="28-Oct-1991"/>
    <x v="1931"/>
    <x v="1"/>
    <s v="tier - 2"/>
    <x v="0"/>
    <x v="1735"/>
  </r>
  <r>
    <x v="1932"/>
    <s v="  Kevin"/>
    <x v="1194"/>
    <x v="172"/>
    <s v="Yes"/>
    <s v="No"/>
    <s v="No"/>
    <n v="1"/>
    <s v="No"/>
    <x v="3"/>
    <x v="0"/>
    <s v="09-Sep-1986"/>
    <x v="1932"/>
    <x v="1"/>
    <s v="tier - 2"/>
    <x v="0"/>
    <x v="1736"/>
  </r>
  <r>
    <x v="1933"/>
    <s v="  Jessica"/>
    <x v="497"/>
    <x v="412"/>
    <s v="No"/>
    <s v="No"/>
    <s v="Yes"/>
    <n v="1"/>
    <s v="No"/>
    <x v="1"/>
    <x v="1"/>
    <s v="22-Jun-1993"/>
    <x v="1933"/>
    <x v="1"/>
    <s v="tier - 2"/>
    <x v="1"/>
    <x v="1209"/>
  </r>
  <r>
    <x v="1934"/>
    <s v="  Amanda R"/>
    <x v="649"/>
    <x v="244"/>
    <s v="No"/>
    <s v="No"/>
    <s v="No"/>
    <n v="0"/>
    <s v="No"/>
    <x v="3"/>
    <x v="2"/>
    <s v="22-Aug-1994"/>
    <x v="1934"/>
    <x v="1"/>
    <s v="tier - 3"/>
    <x v="2"/>
    <x v="1737"/>
  </r>
  <r>
    <x v="1935"/>
    <s v="  Murray W"/>
    <x v="1195"/>
    <x v="654"/>
    <s v="Yes"/>
    <s v="No"/>
    <s v="No"/>
    <n v="1"/>
    <s v="No"/>
    <x v="3"/>
    <x v="0"/>
    <s v="01-Dec-1986"/>
    <x v="1935"/>
    <x v="1"/>
    <s v="tier - 2"/>
    <x v="0"/>
    <x v="1738"/>
  </r>
  <r>
    <x v="1936"/>
    <s v="  Meghan P"/>
    <x v="342"/>
    <x v="245"/>
    <s v="No"/>
    <s v="yes"/>
    <s v="No"/>
    <n v="1"/>
    <s v="No"/>
    <x v="0"/>
    <x v="1"/>
    <s v="05-Nov-2004"/>
    <x v="1936"/>
    <x v="1"/>
    <s v="tier - 2"/>
    <x v="15"/>
    <x v="1739"/>
  </r>
  <r>
    <x v="1937"/>
    <s v="  David"/>
    <x v="215"/>
    <x v="372"/>
    <s v="No"/>
    <s v="No"/>
    <s v="No"/>
    <n v="0"/>
    <s v="No"/>
    <x v="0"/>
    <x v="2"/>
    <s v="02-Dec-1989"/>
    <x v="1937"/>
    <x v="1"/>
    <s v="tier - 2"/>
    <x v="0"/>
    <x v="1740"/>
  </r>
  <r>
    <x v="1938"/>
    <s v="  Seth"/>
    <x v="1196"/>
    <x v="60"/>
    <s v="Yes"/>
    <s v="No"/>
    <s v="No"/>
    <n v="1"/>
    <s v="No"/>
    <x v="2"/>
    <x v="1"/>
    <s v="18-Aug-1988"/>
    <x v="1938"/>
    <x v="1"/>
    <s v="tier - 3"/>
    <x v="0"/>
    <x v="1741"/>
  </r>
  <r>
    <x v="1939"/>
    <s v="  Michael P"/>
    <x v="595"/>
    <x v="167"/>
    <s v="Yes"/>
    <s v="No"/>
    <s v="No"/>
    <n v="1"/>
    <s v="No"/>
    <x v="0"/>
    <x v="2"/>
    <s v="21-Oct-1995"/>
    <x v="1939"/>
    <x v="1"/>
    <s v="tier - 3"/>
    <x v="3"/>
    <x v="1742"/>
  </r>
  <r>
    <x v="1940"/>
    <s v="  Russell M"/>
    <x v="1029"/>
    <x v="356"/>
    <s v="Yes"/>
    <s v="No"/>
    <s v="No"/>
    <n v="0"/>
    <s v="No"/>
    <x v="3"/>
    <x v="0"/>
    <s v="14-Dec-1981"/>
    <x v="1940"/>
    <x v="1"/>
    <s v="tier - 2"/>
    <x v="0"/>
    <x v="1743"/>
  </r>
  <r>
    <x v="1941"/>
    <s v="  Martin"/>
    <x v="1197"/>
    <x v="174"/>
    <s v="No"/>
    <s v="No"/>
    <s v="Yes"/>
    <n v="1"/>
    <s v="No"/>
    <x v="0"/>
    <x v="2"/>
    <s v="10-Jul-2003"/>
    <x v="1941"/>
    <x v="1"/>
    <s v="tier - 2"/>
    <x v="14"/>
    <x v="1744"/>
  </r>
  <r>
    <x v="1942"/>
    <s v="  Michael"/>
    <x v="1080"/>
    <x v="52"/>
    <s v="No"/>
    <s v="No"/>
    <s v="No"/>
    <n v="1"/>
    <s v="No"/>
    <x v="3"/>
    <x v="2"/>
    <s v="06-Jul-1984"/>
    <x v="1942"/>
    <x v="1"/>
    <s v="tier - 3"/>
    <x v="0"/>
    <x v="1745"/>
  </r>
  <r>
    <x v="1943"/>
    <s v="  Miles"/>
    <x v="199"/>
    <x v="169"/>
    <s v="No"/>
    <s v="No"/>
    <s v="No"/>
    <n v="1"/>
    <s v="No"/>
    <x v="0"/>
    <x v="1"/>
    <s v="14-Sep-1992"/>
    <x v="1943"/>
    <x v="2"/>
    <s v="tier - 1"/>
    <x v="3"/>
    <x v="467"/>
  </r>
  <r>
    <x v="1944"/>
    <s v="  Amanda"/>
    <x v="1198"/>
    <x v="326"/>
    <s v="No"/>
    <s v="No"/>
    <s v="No"/>
    <n v="0"/>
    <s v="No"/>
    <x v="2"/>
    <x v="2"/>
    <s v="08-Nov-1990"/>
    <x v="1944"/>
    <x v="1"/>
    <s v="tier - 3"/>
    <x v="3"/>
    <x v="1746"/>
  </r>
  <r>
    <x v="1945"/>
    <s v="  Roger"/>
    <x v="247"/>
    <x v="419"/>
    <s v="No"/>
    <s v="No"/>
    <s v="No"/>
    <n v="1"/>
    <s v="No"/>
    <x v="1"/>
    <x v="2"/>
    <s v="17-Nov-1992"/>
    <x v="1945"/>
    <x v="0"/>
    <s v="tier - 2"/>
    <x v="7"/>
    <x v="1747"/>
  </r>
  <r>
    <x v="1946"/>
    <s v="  Brock J"/>
    <x v="1170"/>
    <x v="330"/>
    <s v="Yes"/>
    <s v="No"/>
    <s v="No"/>
    <n v="0"/>
    <s v="No"/>
    <x v="3"/>
    <x v="1"/>
    <s v="14-Jun-1985"/>
    <x v="1946"/>
    <x v="1"/>
    <s v="tier - 1"/>
    <x v="0"/>
    <x v="1748"/>
  </r>
  <r>
    <x v="1947"/>
    <s v="  Stephen F"/>
    <x v="1199"/>
    <x v="89"/>
    <s v="No"/>
    <s v="No"/>
    <s v="No"/>
    <n v="0"/>
    <s v="No"/>
    <x v="2"/>
    <x v="2"/>
    <s v="11-Oct-1990"/>
    <x v="1947"/>
    <x v="1"/>
    <s v="tier - 1"/>
    <x v="0"/>
    <x v="1749"/>
  </r>
  <r>
    <x v="1948"/>
    <s v="  Missy"/>
    <x v="1038"/>
    <x v="213"/>
    <s v="Yes"/>
    <s v="No"/>
    <s v="No"/>
    <n v="1"/>
    <s v="No"/>
    <x v="2"/>
    <x v="1"/>
    <s v="04-Nov-1988"/>
    <x v="1948"/>
    <x v="1"/>
    <s v="tier - 1"/>
    <x v="0"/>
    <x v="1750"/>
  </r>
  <r>
    <x v="1949"/>
    <s v="  William"/>
    <x v="680"/>
    <x v="339"/>
    <s v="No"/>
    <s v="No"/>
    <s v="No"/>
    <n v="0"/>
    <s v="No"/>
    <x v="0"/>
    <x v="2"/>
    <s v="12-Aug-1999"/>
    <x v="1949"/>
    <x v="1"/>
    <s v="tier - 2"/>
    <x v="3"/>
    <x v="1751"/>
  </r>
  <r>
    <x v="1950"/>
    <s v="  Lauren M"/>
    <x v="878"/>
    <x v="470"/>
    <s v="Yes"/>
    <s v="No"/>
    <s v="Yes"/>
    <n v="1"/>
    <s v="No"/>
    <x v="2"/>
    <x v="2"/>
    <s v="04-Nov-1997"/>
    <x v="1950"/>
    <x v="1"/>
    <s v="tier - 2"/>
    <x v="1"/>
    <x v="1752"/>
  </r>
  <r>
    <x v="1951"/>
    <s v="  Apolo U"/>
    <x v="204"/>
    <x v="497"/>
    <s v="No"/>
    <s v="No"/>
    <s v="No"/>
    <n v="0"/>
    <s v="No"/>
    <x v="0"/>
    <x v="2"/>
    <s v="06-Jun-1999"/>
    <x v="1951"/>
    <x v="1"/>
    <s v="tier - 3"/>
    <x v="3"/>
    <x v="1753"/>
  </r>
  <r>
    <x v="1952"/>
    <s v="  Alfons"/>
    <x v="1200"/>
    <x v="555"/>
    <s v="Yes"/>
    <s v="No"/>
    <s v="No"/>
    <n v="1"/>
    <s v="No"/>
    <x v="3"/>
    <x v="0"/>
    <s v="27-Dec-1986"/>
    <x v="1952"/>
    <x v="1"/>
    <s v="tier - 2"/>
    <x v="0"/>
    <x v="1754"/>
  </r>
  <r>
    <x v="1953"/>
    <s v="  Amber"/>
    <x v="44"/>
    <x v="47"/>
    <s v="Yes"/>
    <s v="No"/>
    <s v="No"/>
    <n v="0"/>
    <s v="No"/>
    <x v="0"/>
    <x v="2"/>
    <s v="11-Nov-2001"/>
    <x v="1953"/>
    <x v="1"/>
    <s v="tier - 2"/>
    <x v="1"/>
    <x v="1755"/>
  </r>
  <r>
    <x v="1954"/>
    <s v="  Leah C"/>
    <x v="105"/>
    <x v="337"/>
    <s v="Yes"/>
    <s v="No"/>
    <s v="No"/>
    <n v="1"/>
    <s v="No"/>
    <x v="0"/>
    <x v="2"/>
    <s v="23-Aug-1995"/>
    <x v="1954"/>
    <x v="1"/>
    <s v="tier - 3"/>
    <x v="3"/>
    <x v="1756"/>
  </r>
  <r>
    <x v="1955"/>
    <s v="  Lilia"/>
    <x v="1201"/>
    <x v="49"/>
    <s v="Yes"/>
    <s v="No"/>
    <s v="No"/>
    <n v="1"/>
    <s v="No"/>
    <x v="3"/>
    <x v="2"/>
    <s v="18-Aug-1988"/>
    <x v="1955"/>
    <x v="1"/>
    <s v="tier - 1"/>
    <x v="1"/>
    <x v="1741"/>
  </r>
  <r>
    <x v="1956"/>
    <s v="  Danny"/>
    <x v="1097"/>
    <x v="655"/>
    <s v="Yes"/>
    <s v="No"/>
    <s v="No"/>
    <n v="0"/>
    <s v="No"/>
    <x v="3"/>
    <x v="0"/>
    <s v="10-Oct-1981"/>
    <x v="1956"/>
    <x v="1"/>
    <s v="tier - 1"/>
    <x v="0"/>
    <x v="1757"/>
  </r>
  <r>
    <x v="1957"/>
    <s v="  Lauren"/>
    <x v="358"/>
    <x v="39"/>
    <s v="Yes"/>
    <s v="No"/>
    <s v="No"/>
    <n v="1"/>
    <s v="No"/>
    <x v="2"/>
    <x v="2"/>
    <s v="16-Jun-1995"/>
    <x v="1957"/>
    <x v="1"/>
    <s v="tier - 1"/>
    <x v="0"/>
    <x v="1758"/>
  </r>
  <r>
    <x v="1958"/>
    <s v="  Courtney"/>
    <x v="524"/>
    <x v="127"/>
    <s v="Yes"/>
    <s v="No"/>
    <s v="No"/>
    <n v="1"/>
    <s v="No"/>
    <x v="1"/>
    <x v="2"/>
    <s v="09-Oct-1995"/>
    <x v="1958"/>
    <x v="1"/>
    <s v="tier - 3"/>
    <x v="2"/>
    <x v="1759"/>
  </r>
  <r>
    <x v="1959"/>
    <s v="  Elizabeth"/>
    <x v="838"/>
    <x v="195"/>
    <s v="No"/>
    <s v="No"/>
    <s v="No"/>
    <n v="0"/>
    <s v="No"/>
    <x v="0"/>
    <x v="1"/>
    <s v="24-Sep-1994"/>
    <x v="1959"/>
    <x v="1"/>
    <s v="tier - 3"/>
    <x v="1"/>
    <x v="1760"/>
  </r>
  <r>
    <x v="1960"/>
    <s v="  Satomi"/>
    <x v="500"/>
    <x v="374"/>
    <s v="No"/>
    <s v="No"/>
    <s v="No"/>
    <n v="1"/>
    <s v="No"/>
    <x v="1"/>
    <x v="2"/>
    <s v="22-Dec-1992"/>
    <x v="1960"/>
    <x v="1"/>
    <s v="tier - 3"/>
    <x v="3"/>
    <x v="1761"/>
  </r>
  <r>
    <x v="1961"/>
    <s v="  Matthew D"/>
    <x v="1202"/>
    <x v="18"/>
    <s v="Yes"/>
    <s v="No"/>
    <s v="No"/>
    <n v="1"/>
    <s v="No"/>
    <x v="2"/>
    <x v="2"/>
    <s v="15-Oct-1988"/>
    <x v="1961"/>
    <x v="1"/>
    <s v="tier - 1"/>
    <x v="0"/>
    <x v="1762"/>
  </r>
  <r>
    <x v="1962"/>
    <s v="  Peter T II"/>
    <x v="235"/>
    <x v="145"/>
    <s v="No"/>
    <s v="No"/>
    <s v="Yes"/>
    <n v="1"/>
    <s v="No"/>
    <x v="0"/>
    <x v="2"/>
    <s v="24-Aug-2003"/>
    <x v="1962"/>
    <x v="1"/>
    <s v="tier - 2"/>
    <x v="1"/>
    <x v="585"/>
  </r>
  <r>
    <x v="1963"/>
    <s v="  Manuel"/>
    <x v="191"/>
    <x v="184"/>
    <s v="No"/>
    <s v="No"/>
    <s v="No"/>
    <n v="1"/>
    <s v="No"/>
    <x v="1"/>
    <x v="1"/>
    <s v="16-Sep-1998"/>
    <x v="1963"/>
    <x v="2"/>
    <s v="tier - 3"/>
    <x v="1"/>
    <x v="1763"/>
  </r>
  <r>
    <x v="1964"/>
    <s v="  Kindsey P"/>
    <x v="619"/>
    <x v="178"/>
    <s v="No"/>
    <s v="No"/>
    <s v="No"/>
    <n v="0"/>
    <s v="No"/>
    <x v="0"/>
    <x v="1"/>
    <s v="22-Sep-1999"/>
    <x v="1964"/>
    <x v="1"/>
    <s v="tier - 2"/>
    <x v="0"/>
    <x v="1526"/>
  </r>
  <r>
    <x v="1965"/>
    <s v="  Thomas G"/>
    <x v="157"/>
    <x v="544"/>
    <s v="Yes"/>
    <s v="No"/>
    <s v="No"/>
    <n v="0"/>
    <s v="No"/>
    <x v="0"/>
    <x v="2"/>
    <s v="18-Sep-1996"/>
    <x v="1965"/>
    <x v="0"/>
    <s v="tier - 2"/>
    <x v="5"/>
    <x v="1764"/>
  </r>
  <r>
    <x v="1966"/>
    <s v="  Kyle S"/>
    <x v="765"/>
    <x v="122"/>
    <s v="Yes"/>
    <s v="No"/>
    <s v="No"/>
    <n v="0"/>
    <s v="No"/>
    <x v="2"/>
    <x v="2"/>
    <s v="19-Sep-1996"/>
    <x v="1966"/>
    <x v="2"/>
    <s v="tier - 3"/>
    <x v="3"/>
    <x v="1765"/>
  </r>
  <r>
    <x v="1967"/>
    <s v="  Alexander J"/>
    <x v="217"/>
    <x v="33"/>
    <s v="No"/>
    <s v="yes"/>
    <s v="No"/>
    <n v="1"/>
    <s v="No"/>
    <x v="0"/>
    <x v="1"/>
    <s v="26-Jun-2004"/>
    <x v="1967"/>
    <x v="1"/>
    <s v="tier - 3"/>
    <x v="4"/>
    <x v="1766"/>
  </r>
  <r>
    <x v="1968"/>
    <s v="  Dustin L"/>
    <x v="42"/>
    <x v="67"/>
    <s v="No"/>
    <s v="No"/>
    <s v="Yes"/>
    <n v="1"/>
    <s v="No"/>
    <x v="0"/>
    <x v="2"/>
    <s v="12-Oct-1993"/>
    <x v="1968"/>
    <x v="1"/>
    <s v="tier - 2"/>
    <x v="0"/>
    <x v="1767"/>
  </r>
  <r>
    <x v="1969"/>
    <s v="  Chloe"/>
    <x v="181"/>
    <x v="95"/>
    <s v="No"/>
    <s v="No"/>
    <s v="Yes"/>
    <n v="1"/>
    <s v="No"/>
    <x v="0"/>
    <x v="2"/>
    <s v="29-Jul-2003"/>
    <x v="1969"/>
    <x v="1"/>
    <s v="tier - 1"/>
    <x v="15"/>
    <x v="1768"/>
  </r>
  <r>
    <x v="1970"/>
    <s v="  Cailtlin"/>
    <x v="1203"/>
    <x v="176"/>
    <s v="No"/>
    <s v="No"/>
    <s v="No"/>
    <n v="1"/>
    <s v="No"/>
    <x v="3"/>
    <x v="2"/>
    <s v="14-Sep-1987"/>
    <x v="1970"/>
    <x v="1"/>
    <s v="tier - 1"/>
    <x v="3"/>
    <x v="1769"/>
  </r>
  <r>
    <x v="1971"/>
    <s v="  Joshua"/>
    <x v="105"/>
    <x v="614"/>
    <s v="Yes"/>
    <s v="yes"/>
    <s v="No"/>
    <n v="2"/>
    <s v="No"/>
    <x v="0"/>
    <x v="2"/>
    <s v="20-Jun-2000"/>
    <x v="1971"/>
    <x v="1"/>
    <s v="tier - 1"/>
    <x v="3"/>
    <x v="1770"/>
  </r>
  <r>
    <x v="1972"/>
    <s v="  Chuy"/>
    <x v="966"/>
    <x v="223"/>
    <s v="Yes"/>
    <s v="No"/>
    <s v="No"/>
    <n v="1"/>
    <s v="No"/>
    <x v="3"/>
    <x v="0"/>
    <s v="27-Aug-1986"/>
    <x v="1972"/>
    <x v="1"/>
    <s v="tier - 1"/>
    <x v="0"/>
    <x v="1771"/>
  </r>
  <r>
    <x v="1973"/>
    <s v="  Laurie B"/>
    <x v="812"/>
    <x v="112"/>
    <s v="Yes"/>
    <s v="No"/>
    <s v="No"/>
    <n v="0"/>
    <s v="No"/>
    <x v="0"/>
    <x v="2"/>
    <s v="26-Dec-2001"/>
    <x v="1973"/>
    <x v="1"/>
    <s v="tier - 2"/>
    <x v="3"/>
    <x v="1772"/>
  </r>
  <r>
    <x v="1974"/>
    <s v="  Rachel B"/>
    <x v="1021"/>
    <x v="102"/>
    <s v="Yes"/>
    <s v="No"/>
    <s v="No"/>
    <n v="0"/>
    <s v="No"/>
    <x v="0"/>
    <x v="2"/>
    <s v="19-Dec-1996"/>
    <x v="1974"/>
    <x v="1"/>
    <s v="tier - 2"/>
    <x v="3"/>
    <x v="1773"/>
  </r>
  <r>
    <x v="1975"/>
    <s v="  Liza"/>
    <x v="1204"/>
    <x v="320"/>
    <s v="No"/>
    <s v="yes"/>
    <s v="No"/>
    <n v="1"/>
    <s v="No"/>
    <x v="0"/>
    <x v="2"/>
    <s v="16-Jul-2004"/>
    <x v="1975"/>
    <x v="1"/>
    <s v="tier - 2"/>
    <x v="8"/>
    <x v="714"/>
  </r>
  <r>
    <x v="1976"/>
    <s v="  Lindsey"/>
    <x v="264"/>
    <x v="206"/>
    <s v="Yes"/>
    <s v="No"/>
    <s v="No"/>
    <n v="0"/>
    <s v="No"/>
    <x v="1"/>
    <x v="2"/>
    <s v="27-Oct-1996"/>
    <x v="1976"/>
    <x v="1"/>
    <s v="tier - 3"/>
    <x v="0"/>
    <x v="1774"/>
  </r>
  <r>
    <x v="1977"/>
    <s v="  Lindsay E"/>
    <x v="844"/>
    <x v="197"/>
    <s v="Yes"/>
    <s v="No"/>
    <s v="No"/>
    <n v="0"/>
    <s v="No"/>
    <x v="1"/>
    <x v="2"/>
    <s v="10-Aug-1996"/>
    <x v="1977"/>
    <x v="1"/>
    <s v="tier - 3"/>
    <x v="0"/>
    <x v="1775"/>
  </r>
  <r>
    <x v="1978"/>
    <s v="  Kathleen M"/>
    <x v="570"/>
    <x v="283"/>
    <s v="Yes"/>
    <s v="No"/>
    <s v="No"/>
    <n v="0"/>
    <s v="No"/>
    <x v="1"/>
    <x v="2"/>
    <s v="13-Nov-1996"/>
    <x v="1978"/>
    <x v="1"/>
    <s v="tier - 2"/>
    <x v="2"/>
    <x v="1776"/>
  </r>
  <r>
    <x v="1979"/>
    <s v="  Aya"/>
    <x v="477"/>
    <x v="544"/>
    <s v="Yes"/>
    <s v="No"/>
    <s v="No"/>
    <n v="0"/>
    <s v="No"/>
    <x v="2"/>
    <x v="2"/>
    <s v="14-Dec-1996"/>
    <x v="1979"/>
    <x v="1"/>
    <s v="tier - 1"/>
    <x v="3"/>
    <x v="1777"/>
  </r>
  <r>
    <x v="1980"/>
    <s v="  Carolyn R"/>
    <x v="4"/>
    <x v="82"/>
    <s v="No"/>
    <s v="No"/>
    <s v="Yes"/>
    <n v="1"/>
    <s v="No"/>
    <x v="0"/>
    <x v="2"/>
    <s v="07-Oct-1993"/>
    <x v="1980"/>
    <x v="1"/>
    <s v="tier - 2"/>
    <x v="0"/>
    <x v="1778"/>
  </r>
  <r>
    <x v="1981"/>
    <s v="  Bethany"/>
    <x v="675"/>
    <x v="93"/>
    <s v="Yes"/>
    <s v="No"/>
    <s v="No"/>
    <n v="1"/>
    <s v="No"/>
    <x v="2"/>
    <x v="2"/>
    <s v="23-Jun-1995"/>
    <x v="1981"/>
    <x v="1"/>
    <s v="tier - 3"/>
    <x v="1"/>
    <x v="1779"/>
  </r>
  <r>
    <x v="1982"/>
    <s v="  Holly A"/>
    <x v="436"/>
    <x v="89"/>
    <s v="No"/>
    <s v="No"/>
    <s v="Yes"/>
    <n v="1"/>
    <s v="No"/>
    <x v="1"/>
    <x v="2"/>
    <s v="28-Oct-1993"/>
    <x v="1982"/>
    <x v="1"/>
    <s v="tier - 1"/>
    <x v="3"/>
    <x v="1780"/>
  </r>
  <r>
    <x v="1983"/>
    <s v="  Ping"/>
    <x v="1205"/>
    <x v="315"/>
    <s v="No"/>
    <s v="No"/>
    <s v="No"/>
    <n v="0"/>
    <s v="No"/>
    <x v="2"/>
    <x v="2"/>
    <s v="01-Sep-1991"/>
    <x v="1983"/>
    <x v="1"/>
    <s v="tier - 1"/>
    <x v="0"/>
    <x v="1781"/>
  </r>
  <r>
    <x v="1984"/>
    <s v="  Tim"/>
    <x v="304"/>
    <x v="336"/>
    <s v="Yes"/>
    <s v="No"/>
    <s v="Yes"/>
    <n v="1"/>
    <s v="No"/>
    <x v="1"/>
    <x v="1"/>
    <s v="20-Jun-1997"/>
    <x v="1984"/>
    <x v="2"/>
    <s v="tier - 3"/>
    <x v="6"/>
    <x v="1782"/>
  </r>
  <r>
    <x v="1985"/>
    <s v="  John"/>
    <x v="1084"/>
    <x v="361"/>
    <s v="No"/>
    <s v="No"/>
    <s v="Yes"/>
    <n v="1"/>
    <s v="No"/>
    <x v="0"/>
    <x v="2"/>
    <s v="18-Nov-2003"/>
    <x v="1985"/>
    <x v="1"/>
    <s v="tier - 1"/>
    <x v="14"/>
    <x v="1783"/>
  </r>
  <r>
    <x v="1986"/>
    <s v="  Cynthia"/>
    <x v="1206"/>
    <x v="633"/>
    <s v="No"/>
    <s v="No"/>
    <s v="Yes"/>
    <n v="1"/>
    <s v="No"/>
    <x v="0"/>
    <x v="2"/>
    <s v="05-Dec-2003"/>
    <x v="1986"/>
    <x v="1"/>
    <s v="tier - 2"/>
    <x v="15"/>
    <x v="1784"/>
  </r>
  <r>
    <x v="1987"/>
    <s v="  Emmett"/>
    <x v="629"/>
    <x v="85"/>
    <s v="Yes"/>
    <s v="No"/>
    <s v="No"/>
    <n v="0"/>
    <s v="No"/>
    <x v="0"/>
    <x v="1"/>
    <s v="17-Nov-1996"/>
    <x v="1987"/>
    <x v="1"/>
    <s v="tier - 2"/>
    <x v="1"/>
    <x v="1785"/>
  </r>
  <r>
    <x v="1988"/>
    <s v="  Kate"/>
    <x v="1207"/>
    <x v="40"/>
    <s v="No"/>
    <s v="No"/>
    <s v="Yes"/>
    <n v="1"/>
    <s v="No"/>
    <x v="0"/>
    <x v="2"/>
    <s v="03-Jul-2003"/>
    <x v="1988"/>
    <x v="1"/>
    <s v="tier - 3"/>
    <x v="3"/>
    <x v="229"/>
  </r>
  <r>
    <x v="1989"/>
    <s v="  Christopher L"/>
    <x v="854"/>
    <x v="473"/>
    <s v="Yes"/>
    <s v="No"/>
    <s v="No"/>
    <n v="0"/>
    <s v="No"/>
    <x v="1"/>
    <x v="2"/>
    <s v="06-Oct-2001"/>
    <x v="1989"/>
    <x v="1"/>
    <s v="tier - 1"/>
    <x v="6"/>
    <x v="1786"/>
  </r>
  <r>
    <x v="1990"/>
    <s v="  Christopher P"/>
    <x v="680"/>
    <x v="149"/>
    <s v="No"/>
    <s v="No"/>
    <s v="No"/>
    <n v="0"/>
    <s v="No"/>
    <x v="0"/>
    <x v="1"/>
    <s v="01-Jul-1994"/>
    <x v="1990"/>
    <x v="1"/>
    <s v="tier - 3"/>
    <x v="3"/>
    <x v="543"/>
  </r>
  <r>
    <x v="1991"/>
    <s v="  Christopher W"/>
    <x v="1208"/>
    <x v="336"/>
    <s v="No"/>
    <s v="No"/>
    <s v="No"/>
    <n v="0"/>
    <s v="No"/>
    <x v="0"/>
    <x v="1"/>
    <s v="02-Dec-1994"/>
    <x v="1991"/>
    <x v="2"/>
    <s v="tier - 1"/>
    <x v="4"/>
    <x v="1787"/>
  </r>
  <r>
    <x v="1992"/>
    <s v="  Norman H"/>
    <x v="1209"/>
    <x v="249"/>
    <s v="No"/>
    <s v="No"/>
    <s v="No"/>
    <n v="0"/>
    <s v="No"/>
    <x v="2"/>
    <x v="2"/>
    <s v="13-Nov-1991"/>
    <x v="1992"/>
    <x v="2"/>
    <s v="tier - 2"/>
    <x v="3"/>
    <x v="1788"/>
  </r>
  <r>
    <x v="1993"/>
    <s v="  Susan"/>
    <x v="11"/>
    <x v="186"/>
    <s v="Yes"/>
    <s v="No"/>
    <s v="Yes"/>
    <n v="1"/>
    <s v="No"/>
    <x v="0"/>
    <x v="1"/>
    <s v="02-Sep-1997"/>
    <x v="1993"/>
    <x v="1"/>
    <s v="tier - 3"/>
    <x v="0"/>
    <x v="1789"/>
  </r>
  <r>
    <x v="1994"/>
    <s v="  Tatyana K"/>
    <x v="1210"/>
    <x v="249"/>
    <s v="Yes"/>
    <s v="No"/>
    <s v="Yes"/>
    <n v="1"/>
    <s v="No"/>
    <x v="0"/>
    <x v="2"/>
    <s v="02-Aug-1997"/>
    <x v="1994"/>
    <x v="1"/>
    <s v="tier - 3"/>
    <x v="0"/>
    <x v="1790"/>
  </r>
  <r>
    <x v="1995"/>
    <s v="  Chrissy"/>
    <x v="276"/>
    <x v="419"/>
    <s v="Yes"/>
    <s v="No"/>
    <s v="Yes"/>
    <n v="1"/>
    <s v="No"/>
    <x v="1"/>
    <x v="2"/>
    <s v="06-Jul-1997"/>
    <x v="1995"/>
    <x v="1"/>
    <s v="tier - 2"/>
    <x v="2"/>
    <x v="1791"/>
  </r>
  <r>
    <x v="1996"/>
    <s v="  Carrie"/>
    <x v="1211"/>
    <x v="212"/>
    <s v="Yes"/>
    <s v="No"/>
    <s v="Yes"/>
    <n v="1"/>
    <s v="No"/>
    <x v="2"/>
    <x v="2"/>
    <s v="22-Dec-1997"/>
    <x v="1996"/>
    <x v="1"/>
    <s v="tier - 3"/>
    <x v="3"/>
    <x v="1792"/>
  </r>
  <r>
    <x v="1997"/>
    <s v="  Halle"/>
    <x v="1040"/>
    <x v="106"/>
    <s v="Yes"/>
    <s v="No"/>
    <s v="Yes"/>
    <n v="1"/>
    <s v="No"/>
    <x v="2"/>
    <x v="1"/>
    <s v="05-Jul-1997"/>
    <x v="1997"/>
    <x v="1"/>
    <s v="tier - 3"/>
    <x v="2"/>
    <x v="1793"/>
  </r>
  <r>
    <x v="1998"/>
    <s v="  Carolyn"/>
    <x v="1212"/>
    <x v="169"/>
    <s v="Yes"/>
    <s v="No"/>
    <s v="No"/>
    <n v="0"/>
    <s v="No"/>
    <x v="0"/>
    <x v="1"/>
    <s v="11-Oct-1996"/>
    <x v="1998"/>
    <x v="1"/>
    <s v="tier - 3"/>
    <x v="1"/>
    <x v="1794"/>
  </r>
  <r>
    <x v="1999"/>
    <s v="  Tara D"/>
    <x v="1213"/>
    <x v="186"/>
    <s v="Yes"/>
    <s v="No"/>
    <s v="No"/>
    <n v="0"/>
    <s v="No"/>
    <x v="2"/>
    <x v="1"/>
    <s v="02-Sep-2001"/>
    <x v="1999"/>
    <x v="1"/>
    <s v="tier - 2"/>
    <x v="0"/>
    <x v="1795"/>
  </r>
  <r>
    <x v="2000"/>
    <s v="  Rasim M"/>
    <x v="1214"/>
    <x v="34"/>
    <s v="Yes"/>
    <s v="yes"/>
    <s v="No"/>
    <n v="2"/>
    <s v="No"/>
    <x v="1"/>
    <x v="1"/>
    <s v="23-Sep-2000"/>
    <x v="2000"/>
    <x v="1"/>
    <s v="tier - 2"/>
    <x v="1"/>
    <x v="1796"/>
  </r>
  <r>
    <x v="2001"/>
    <s v="  Dina"/>
    <x v="361"/>
    <x v="69"/>
    <s v="Yes"/>
    <s v="No"/>
    <s v="No"/>
    <n v="0"/>
    <s v="No"/>
    <x v="2"/>
    <x v="2"/>
    <s v="03-Jul-1996"/>
    <x v="2001"/>
    <x v="1"/>
    <s v="tier - 1"/>
    <x v="1"/>
    <x v="1797"/>
  </r>
  <r>
    <x v="2002"/>
    <s v="  Lisa"/>
    <x v="699"/>
    <x v="34"/>
    <s v="Yes"/>
    <s v="No"/>
    <s v="No"/>
    <n v="0"/>
    <s v="No"/>
    <x v="2"/>
    <x v="1"/>
    <s v="14-Aug-1996"/>
    <x v="2002"/>
    <x v="1"/>
    <s v="tier - 2"/>
    <x v="1"/>
    <x v="1798"/>
  </r>
  <r>
    <x v="2003"/>
    <s v="  Caitrin"/>
    <x v="127"/>
    <x v="49"/>
    <s v="No"/>
    <s v="No"/>
    <s v="No"/>
    <n v="0"/>
    <s v="No"/>
    <x v="0"/>
    <x v="2"/>
    <s v="06-Jul-1994"/>
    <x v="2003"/>
    <x v="1"/>
    <s v="tier - 1"/>
    <x v="3"/>
    <x v="1799"/>
  </r>
  <r>
    <x v="2004"/>
    <s v="  Adriana S"/>
    <x v="82"/>
    <x v="507"/>
    <s v="No"/>
    <s v="No"/>
    <s v="No"/>
    <n v="0"/>
    <s v="No"/>
    <x v="0"/>
    <x v="2"/>
    <s v="25-Oct-1994"/>
    <x v="2004"/>
    <x v="1"/>
    <s v="tier - 3"/>
    <x v="0"/>
    <x v="1800"/>
  </r>
  <r>
    <x v="2005"/>
    <s v="  Megan"/>
    <x v="1026"/>
    <x v="319"/>
    <s v="Yes"/>
    <s v="No"/>
    <s v="No"/>
    <n v="0"/>
    <s v="No"/>
    <x v="3"/>
    <x v="2"/>
    <s v="29-Aug-2001"/>
    <x v="2005"/>
    <x v="1"/>
    <s v="tier - 3"/>
    <x v="2"/>
    <x v="1801"/>
  </r>
  <r>
    <x v="2006"/>
    <s v="  Kristen M"/>
    <x v="1215"/>
    <x v="544"/>
    <s v="No"/>
    <s v="No"/>
    <s v="Yes"/>
    <n v="1"/>
    <s v="No"/>
    <x v="1"/>
    <x v="2"/>
    <s v="25-Sep-1993"/>
    <x v="2006"/>
    <x v="1"/>
    <s v="tier - 3"/>
    <x v="0"/>
    <x v="1802"/>
  </r>
  <r>
    <x v="2007"/>
    <s v="  Alix"/>
    <x v="809"/>
    <x v="206"/>
    <s v="No"/>
    <s v="No"/>
    <s v="No"/>
    <n v="0"/>
    <s v="No"/>
    <x v="1"/>
    <x v="2"/>
    <s v="10-Jul-1994"/>
    <x v="2007"/>
    <x v="1"/>
    <s v="tier - 1"/>
    <x v="3"/>
    <x v="1803"/>
  </r>
  <r>
    <x v="2008"/>
    <s v="  Kakushin"/>
    <x v="1216"/>
    <x v="45"/>
    <s v="No"/>
    <s v="No"/>
    <s v="No"/>
    <n v="0"/>
    <s v="No"/>
    <x v="1"/>
    <x v="2"/>
    <s v="25-Jun-1999"/>
    <x v="2008"/>
    <x v="1"/>
    <s v="tier - 3"/>
    <x v="14"/>
    <x v="1804"/>
  </r>
  <r>
    <x v="2009"/>
    <s v="  Michael J"/>
    <x v="1217"/>
    <x v="198"/>
    <s v="No"/>
    <s v="No"/>
    <s v="No"/>
    <n v="1"/>
    <s v="No"/>
    <x v="3"/>
    <x v="2"/>
    <s v="01-Aug-1987"/>
    <x v="2009"/>
    <x v="1"/>
    <s v="tier - 2"/>
    <x v="0"/>
    <x v="1805"/>
  </r>
  <r>
    <x v="2010"/>
    <s v="  Bradley"/>
    <x v="711"/>
    <x v="206"/>
    <s v="Yes"/>
    <s v="No"/>
    <s v="No"/>
    <n v="0"/>
    <s v="No"/>
    <x v="2"/>
    <x v="2"/>
    <s v="13-Oct-2001"/>
    <x v="2010"/>
    <x v="1"/>
    <s v="tier - 1"/>
    <x v="1"/>
    <x v="1806"/>
  </r>
  <r>
    <x v="2011"/>
    <s v="  Matt"/>
    <x v="497"/>
    <x v="78"/>
    <s v="Yes"/>
    <s v="No"/>
    <s v="No"/>
    <n v="1"/>
    <s v="No"/>
    <x v="1"/>
    <x v="2"/>
    <s v="10-Sep-1995"/>
    <x v="2011"/>
    <x v="2"/>
    <s v="tier - 1"/>
    <x v="6"/>
    <x v="1807"/>
  </r>
  <r>
    <x v="2012"/>
    <s v="  Amanda C"/>
    <x v="1218"/>
    <x v="425"/>
    <s v="No"/>
    <s v="No"/>
    <s v="No"/>
    <n v="0"/>
    <s v="No"/>
    <x v="3"/>
    <x v="1"/>
    <s v="01-Oct-1989"/>
    <x v="2012"/>
    <x v="1"/>
    <s v="tier - 1"/>
    <x v="1"/>
    <x v="1808"/>
  </r>
  <r>
    <x v="2013"/>
    <s v="  Valur"/>
    <x v="26"/>
    <x v="540"/>
    <s v="No"/>
    <s v="No"/>
    <s v="No"/>
    <n v="0"/>
    <s v="No"/>
    <x v="0"/>
    <x v="2"/>
    <s v="26-Sep-1994"/>
    <x v="2013"/>
    <x v="2"/>
    <s v="tier - 1"/>
    <x v="1"/>
    <x v="1809"/>
  </r>
  <r>
    <x v="2014"/>
    <s v="  Erica J"/>
    <x v="47"/>
    <x v="656"/>
    <s v="No"/>
    <s v="No"/>
    <s v="No"/>
    <n v="0"/>
    <s v="No"/>
    <x v="0"/>
    <x v="0"/>
    <s v="21-Jun-2002"/>
    <x v="2014"/>
    <x v="1"/>
    <s v="tier - 3"/>
    <x v="0"/>
    <x v="1810"/>
  </r>
  <r>
    <x v="2015"/>
    <s v="  Stephen F"/>
    <x v="1219"/>
    <x v="21"/>
    <s v="Yes"/>
    <s v="No"/>
    <s v="Yes"/>
    <n v="1"/>
    <s v="No"/>
    <x v="1"/>
    <x v="1"/>
    <s v="22-Dec-1997"/>
    <x v="2015"/>
    <x v="1"/>
    <s v="tier - 2"/>
    <x v="3"/>
    <x v="1792"/>
  </r>
  <r>
    <x v="2016"/>
    <s v="  Lissa"/>
    <x v="401"/>
    <x v="280"/>
    <s v="No"/>
    <s v="No"/>
    <s v="No"/>
    <n v="1"/>
    <s v="No"/>
    <x v="1"/>
    <x v="2"/>
    <s v="09-Aug-1998"/>
    <x v="2016"/>
    <x v="1"/>
    <s v="tier - 1"/>
    <x v="8"/>
    <x v="1811"/>
  </r>
  <r>
    <x v="2017"/>
    <s v="  Megan"/>
    <x v="397"/>
    <x v="334"/>
    <s v="No"/>
    <s v="No"/>
    <s v="No"/>
    <n v="1"/>
    <s v="No"/>
    <x v="1"/>
    <x v="1"/>
    <s v="15-Sep-1998"/>
    <x v="2017"/>
    <x v="1"/>
    <s v="tier - 3"/>
    <x v="2"/>
    <x v="1812"/>
  </r>
  <r>
    <x v="2018"/>
    <s v="  Alyson"/>
    <x v="2"/>
    <x v="577"/>
    <s v="Yes"/>
    <s v="No"/>
    <s v="Yes"/>
    <n v="1"/>
    <s v="No"/>
    <x v="0"/>
    <x v="2"/>
    <s v="19-Dec-1997"/>
    <x v="2018"/>
    <x v="1"/>
    <s v="tier - 3"/>
    <x v="1"/>
    <x v="1813"/>
  </r>
  <r>
    <x v="2019"/>
    <s v="  Chance B"/>
    <x v="1155"/>
    <x v="212"/>
    <s v="Yes"/>
    <s v="No"/>
    <s v="No"/>
    <n v="1"/>
    <s v="No"/>
    <x v="3"/>
    <x v="2"/>
    <s v="28-Sep-1988"/>
    <x v="2019"/>
    <x v="1"/>
    <s v="tier - 2"/>
    <x v="1"/>
    <x v="1814"/>
  </r>
  <r>
    <x v="2020"/>
    <s v="  Sean P"/>
    <x v="1"/>
    <x v="464"/>
    <s v="No"/>
    <s v="No"/>
    <s v="No"/>
    <n v="0"/>
    <s v="No"/>
    <x v="0"/>
    <x v="0"/>
    <s v="15-Dec-2002"/>
    <x v="2020"/>
    <x v="1"/>
    <s v="tier - 3"/>
    <x v="1"/>
    <x v="1815"/>
  </r>
  <r>
    <x v="2021"/>
    <s v="  Therese"/>
    <x v="1220"/>
    <x v="237"/>
    <s v="No"/>
    <s v="No"/>
    <s v="No"/>
    <n v="0"/>
    <s v="No"/>
    <x v="2"/>
    <x v="2"/>
    <s v="20-Nov-1991"/>
    <x v="2021"/>
    <x v="1"/>
    <s v="tier - 2"/>
    <x v="0"/>
    <x v="1816"/>
  </r>
  <r>
    <x v="2022"/>
    <s v="  Beau"/>
    <x v="1221"/>
    <x v="237"/>
    <s v="No"/>
    <s v="No"/>
    <s v="No"/>
    <n v="1"/>
    <s v="No"/>
    <x v="3"/>
    <x v="2"/>
    <s v="18-Jun-1987"/>
    <x v="2022"/>
    <x v="1"/>
    <s v="tier - 3"/>
    <x v="0"/>
    <x v="1817"/>
  </r>
  <r>
    <x v="2023"/>
    <s v="  Kelsey M"/>
    <x v="345"/>
    <x v="171"/>
    <s v="Yes"/>
    <s v="No"/>
    <s v="No"/>
    <n v="1"/>
    <s v="No"/>
    <x v="2"/>
    <x v="2"/>
    <s v="24-Sep-1995"/>
    <x v="2023"/>
    <x v="1"/>
    <s v="tier - 1"/>
    <x v="3"/>
    <x v="1818"/>
  </r>
  <r>
    <x v="2024"/>
    <s v="  Gretchen"/>
    <x v="1222"/>
    <x v="207"/>
    <s v="No"/>
    <s v="No"/>
    <s v="No"/>
    <n v="0"/>
    <s v="No"/>
    <x v="1"/>
    <x v="0"/>
    <s v="30-Sep-2002"/>
    <x v="2024"/>
    <x v="1"/>
    <s v="tier - 3"/>
    <x v="1"/>
    <x v="1819"/>
  </r>
  <r>
    <x v="2025"/>
    <s v="  Nicholas E"/>
    <x v="1035"/>
    <x v="95"/>
    <s v="Yes"/>
    <s v="No"/>
    <s v="No"/>
    <n v="0"/>
    <s v="No"/>
    <x v="0"/>
    <x v="2"/>
    <s v="30-Jun-1996"/>
    <x v="2025"/>
    <x v="1"/>
    <s v="tier - 2"/>
    <x v="0"/>
    <x v="1820"/>
  </r>
  <r>
    <x v="2026"/>
    <s v="  Deborah"/>
    <x v="1023"/>
    <x v="102"/>
    <s v="No"/>
    <s v="No"/>
    <s v="Yes"/>
    <n v="1"/>
    <s v="No"/>
    <x v="2"/>
    <x v="2"/>
    <s v="05-Jun-2003"/>
    <x v="2026"/>
    <x v="1"/>
    <s v="tier - 2"/>
    <x v="3"/>
    <x v="1821"/>
  </r>
  <r>
    <x v="2027"/>
    <s v="  Chuck W"/>
    <x v="391"/>
    <x v="280"/>
    <s v="Yes"/>
    <s v="No"/>
    <s v="No"/>
    <n v="0"/>
    <s v="No"/>
    <x v="0"/>
    <x v="2"/>
    <s v="13-Jun-1996"/>
    <x v="2027"/>
    <x v="1"/>
    <s v="tier - 2"/>
    <x v="3"/>
    <x v="1822"/>
  </r>
  <r>
    <x v="2028"/>
    <s v="  Daniel"/>
    <x v="454"/>
    <x v="470"/>
    <s v="Yes"/>
    <s v="No"/>
    <s v="No"/>
    <n v="0"/>
    <s v="No"/>
    <x v="1"/>
    <x v="2"/>
    <s v="24-Oct-1996"/>
    <x v="2028"/>
    <x v="1"/>
    <s v="tier - 2"/>
    <x v="0"/>
    <x v="1823"/>
  </r>
  <r>
    <x v="2029"/>
    <s v="  Amany"/>
    <x v="702"/>
    <x v="375"/>
    <s v="No"/>
    <s v="No"/>
    <s v="No"/>
    <n v="0"/>
    <s v="No"/>
    <x v="0"/>
    <x v="2"/>
    <s v="01-Nov-1999"/>
    <x v="2029"/>
    <x v="1"/>
    <s v="tier - 2"/>
    <x v="2"/>
    <x v="1824"/>
  </r>
  <r>
    <x v="2030"/>
    <s v="  Kipling"/>
    <x v="389"/>
    <x v="122"/>
    <s v="Yes"/>
    <s v="yes"/>
    <s v="No"/>
    <n v="2"/>
    <s v="No"/>
    <x v="1"/>
    <x v="2"/>
    <s v="14-Jul-2000"/>
    <x v="2030"/>
    <x v="1"/>
    <s v="tier - 1"/>
    <x v="1"/>
    <x v="1825"/>
  </r>
  <r>
    <x v="2031"/>
    <s v="  Duncan"/>
    <x v="1223"/>
    <x v="219"/>
    <s v="Yes"/>
    <s v="No"/>
    <s v="No"/>
    <n v="0"/>
    <s v="No"/>
    <x v="1"/>
    <x v="2"/>
    <s v="21-Jun-1996"/>
    <x v="2031"/>
    <x v="2"/>
    <s v="tier - 3"/>
    <x v="4"/>
    <x v="1826"/>
  </r>
  <r>
    <x v="2032"/>
    <s v="  Louis C"/>
    <x v="438"/>
    <x v="637"/>
    <s v="No"/>
    <s v="No"/>
    <s v="Yes"/>
    <n v="1"/>
    <s v="No"/>
    <x v="1"/>
    <x v="1"/>
    <s v="12-Aug-1993"/>
    <x v="2032"/>
    <x v="0"/>
    <s v="tier - 3"/>
    <x v="0"/>
    <x v="1827"/>
  </r>
  <r>
    <x v="2033"/>
    <s v="  Daniel J"/>
    <x v="755"/>
    <x v="334"/>
    <s v="No"/>
    <s v="No"/>
    <s v="Yes"/>
    <n v="1"/>
    <s v="No"/>
    <x v="1"/>
    <x v="1"/>
    <s v="01-Nov-1993"/>
    <x v="2033"/>
    <x v="2"/>
    <s v="tier - 3"/>
    <x v="3"/>
    <x v="1828"/>
  </r>
  <r>
    <x v="2034"/>
    <s v="  Ildiko M"/>
    <x v="408"/>
    <x v="144"/>
    <s v="No"/>
    <s v="No"/>
    <s v="No"/>
    <n v="1"/>
    <s v="No"/>
    <x v="0"/>
    <x v="2"/>
    <s v="04-Sep-1998"/>
    <x v="2034"/>
    <x v="1"/>
    <s v="tier - 3"/>
    <x v="1"/>
    <x v="1829"/>
  </r>
  <r>
    <x v="2035"/>
    <s v="  Melinda E"/>
    <x v="386"/>
    <x v="352"/>
    <s v="No"/>
    <s v="No"/>
    <s v="No"/>
    <n v="1"/>
    <s v="No"/>
    <x v="1"/>
    <x v="2"/>
    <s v="17-Jun-1998"/>
    <x v="2035"/>
    <x v="1"/>
    <s v="tier - 3"/>
    <x v="1"/>
    <x v="1830"/>
  </r>
  <r>
    <x v="2036"/>
    <s v="  Ashley M"/>
    <x v="388"/>
    <x v="614"/>
    <s v="No"/>
    <s v="No"/>
    <s v="No"/>
    <n v="1"/>
    <s v="No"/>
    <x v="2"/>
    <x v="2"/>
    <s v="15-Nov-1998"/>
    <x v="2036"/>
    <x v="1"/>
    <s v="tier - 3"/>
    <x v="1"/>
    <x v="1831"/>
  </r>
  <r>
    <x v="2037"/>
    <s v="  Stephanie"/>
    <x v="1224"/>
    <x v="251"/>
    <s v="No"/>
    <s v="yes"/>
    <s v="No"/>
    <n v="1"/>
    <s v="No"/>
    <x v="1"/>
    <x v="2"/>
    <s v="01-Oct-2000"/>
    <x v="2037"/>
    <x v="1"/>
    <s v="tier - 3"/>
    <x v="3"/>
    <x v="1832"/>
  </r>
  <r>
    <x v="2038"/>
    <s v="  Sean P"/>
    <x v="1225"/>
    <x v="3"/>
    <s v="No"/>
    <s v="No"/>
    <s v="Yes"/>
    <n v="1"/>
    <s v="No"/>
    <x v="2"/>
    <x v="1"/>
    <s v="23-Sep-2003"/>
    <x v="2038"/>
    <x v="1"/>
    <s v="tier - 1"/>
    <x v="1"/>
    <x v="1833"/>
  </r>
  <r>
    <x v="2039"/>
    <s v="  Emily G"/>
    <x v="1226"/>
    <x v="196"/>
    <s v="No"/>
    <s v="yes"/>
    <s v="No"/>
    <n v="1"/>
    <s v="No"/>
    <x v="0"/>
    <x v="2"/>
    <s v="04-Aug-2004"/>
    <x v="2039"/>
    <x v="1"/>
    <s v="tier - 3"/>
    <x v="0"/>
    <x v="456"/>
  </r>
  <r>
    <x v="2040"/>
    <s v="  Malcolm"/>
    <x v="352"/>
    <x v="21"/>
    <s v="No"/>
    <s v="No"/>
    <s v="No"/>
    <n v="0"/>
    <s v="No"/>
    <x v="1"/>
    <x v="1"/>
    <s v="24-Dec-1999"/>
    <x v="2040"/>
    <x v="1"/>
    <s v="tier - 3"/>
    <x v="1"/>
    <x v="979"/>
  </r>
  <r>
    <x v="2041"/>
    <s v="  Danilo"/>
    <x v="1227"/>
    <x v="85"/>
    <s v="No"/>
    <s v="No"/>
    <s v="No"/>
    <n v="0"/>
    <s v="No"/>
    <x v="3"/>
    <x v="1"/>
    <s v="29-Aug-1999"/>
    <x v="2041"/>
    <x v="1"/>
    <s v="tier - 1"/>
    <x v="1"/>
    <x v="1834"/>
  </r>
  <r>
    <x v="2042"/>
    <s v="  Mikko"/>
    <x v="1121"/>
    <x v="268"/>
    <s v="No"/>
    <s v="yes"/>
    <s v="No"/>
    <n v="1"/>
    <s v="No"/>
    <x v="0"/>
    <x v="1"/>
    <s v="14-Nov-2004"/>
    <x v="2042"/>
    <x v="1"/>
    <s v="tier - 1"/>
    <x v="14"/>
    <x v="1835"/>
  </r>
  <r>
    <x v="2043"/>
    <s v="  Paula C"/>
    <x v="1228"/>
    <x v="60"/>
    <s v="Yes"/>
    <s v="No"/>
    <s v="Yes"/>
    <n v="1"/>
    <s v="No"/>
    <x v="1"/>
    <x v="1"/>
    <s v="10-Aug-1997"/>
    <x v="2043"/>
    <x v="1"/>
    <s v="tier - 1"/>
    <x v="1"/>
    <x v="1836"/>
  </r>
  <r>
    <x v="2044"/>
    <s v="  Kirsten N"/>
    <x v="964"/>
    <x v="24"/>
    <s v="No"/>
    <s v="yes"/>
    <s v="No"/>
    <n v="1"/>
    <s v="No"/>
    <x v="0"/>
    <x v="2"/>
    <s v="11-Oct-2000"/>
    <x v="2044"/>
    <x v="1"/>
    <s v="tier - 1"/>
    <x v="2"/>
    <x v="1837"/>
  </r>
  <r>
    <x v="2045"/>
    <s v="  Christy"/>
    <x v="217"/>
    <x v="209"/>
    <s v="Yes"/>
    <s v="yes"/>
    <s v="No"/>
    <n v="1"/>
    <s v="No"/>
    <x v="0"/>
    <x v="2"/>
    <s v="03-Oct-2000"/>
    <x v="2045"/>
    <x v="1"/>
    <s v="tier - 3"/>
    <x v="2"/>
    <x v="1838"/>
  </r>
  <r>
    <x v="2046"/>
    <s v="  Jennifer"/>
    <x v="567"/>
    <x v="180"/>
    <s v="No"/>
    <s v="yes"/>
    <s v="No"/>
    <n v="1"/>
    <s v="No"/>
    <x v="2"/>
    <x v="2"/>
    <s v="17-Dec-2000"/>
    <x v="2046"/>
    <x v="1"/>
    <s v="tier - 3"/>
    <x v="2"/>
    <x v="207"/>
  </r>
  <r>
    <x v="2047"/>
    <s v="  Jingjing"/>
    <x v="1229"/>
    <x v="147"/>
    <s v="No"/>
    <s v="No"/>
    <s v="Yes"/>
    <n v="1"/>
    <s v="No"/>
    <x v="0"/>
    <x v="1"/>
    <s v="03-Dec-2003"/>
    <x v="2047"/>
    <x v="1"/>
    <s v="tier - 3"/>
    <x v="1"/>
    <x v="1839"/>
  </r>
  <r>
    <x v="2048"/>
    <s v="  Morgan"/>
    <x v="375"/>
    <x v="562"/>
    <s v="Yes"/>
    <s v="No"/>
    <s v="Yes"/>
    <n v="1"/>
    <s v="No"/>
    <x v="0"/>
    <x v="1"/>
    <s v="06-Oct-1997"/>
    <x v="2048"/>
    <x v="2"/>
    <s v="tier - 3"/>
    <x v="4"/>
    <x v="1840"/>
  </r>
  <r>
    <x v="2049"/>
    <s v="  Patrick J"/>
    <x v="1230"/>
    <x v="24"/>
    <s v="Yes"/>
    <s v="No"/>
    <s v="No"/>
    <n v="1"/>
    <s v="No"/>
    <x v="3"/>
    <x v="2"/>
    <s v="20-Aug-1988"/>
    <x v="2049"/>
    <x v="1"/>
    <s v="tier - 2"/>
    <x v="0"/>
    <x v="1841"/>
  </r>
  <r>
    <x v="2050"/>
    <s v="  Frankline"/>
    <x v="577"/>
    <x v="347"/>
    <s v="Yes"/>
    <s v="No"/>
    <s v="Yes"/>
    <n v="1"/>
    <s v="No"/>
    <x v="1"/>
    <x v="2"/>
    <s v="30-Oct-1997"/>
    <x v="2050"/>
    <x v="0"/>
    <s v="tier - 3"/>
    <x v="7"/>
    <x v="1842"/>
  </r>
  <r>
    <x v="2051"/>
    <s v="  Laura T"/>
    <x v="80"/>
    <x v="577"/>
    <s v="No"/>
    <s v="No"/>
    <s v="Yes"/>
    <n v="1"/>
    <s v="No"/>
    <x v="0"/>
    <x v="2"/>
    <s v="06-Aug-2003"/>
    <x v="2051"/>
    <x v="1"/>
    <s v="tier - 2"/>
    <x v="1"/>
    <x v="1843"/>
  </r>
  <r>
    <x v="2052"/>
    <s v="  Natalia"/>
    <x v="854"/>
    <x v="83"/>
    <s v="No"/>
    <s v="No"/>
    <s v="Yes"/>
    <n v="1"/>
    <s v="No"/>
    <x v="1"/>
    <x v="2"/>
    <s v="01-Dec-2003"/>
    <x v="2052"/>
    <x v="1"/>
    <s v="tier - 3"/>
    <x v="1"/>
    <x v="1844"/>
  </r>
  <r>
    <x v="2053"/>
    <s v="  Jennifer L"/>
    <x v="403"/>
    <x v="133"/>
    <s v="No"/>
    <s v="No"/>
    <s v="Yes"/>
    <n v="1"/>
    <s v="No"/>
    <x v="2"/>
    <x v="2"/>
    <s v="21-Nov-2003"/>
    <x v="2053"/>
    <x v="1"/>
    <s v="tier - 2"/>
    <x v="1"/>
    <x v="1845"/>
  </r>
  <r>
    <x v="2054"/>
    <s v="  Brooke"/>
    <x v="1018"/>
    <x v="180"/>
    <s v="No"/>
    <s v="No"/>
    <s v="Yes"/>
    <n v="1"/>
    <s v="No"/>
    <x v="2"/>
    <x v="2"/>
    <s v="17-Jul-2003"/>
    <x v="2054"/>
    <x v="1"/>
    <s v="tier - 2"/>
    <x v="1"/>
    <x v="1846"/>
  </r>
  <r>
    <x v="2055"/>
    <s v="  Jeremy M"/>
    <x v="210"/>
    <x v="90"/>
    <s v="Yes"/>
    <s v="No"/>
    <s v="No"/>
    <n v="0"/>
    <s v="No"/>
    <x v="0"/>
    <x v="2"/>
    <s v="13-Jun-1996"/>
    <x v="2055"/>
    <x v="1"/>
    <s v="tier - 1"/>
    <x v="1"/>
    <x v="1822"/>
  </r>
  <r>
    <x v="2056"/>
    <s v="  Megan L"/>
    <x v="389"/>
    <x v="203"/>
    <s v="No"/>
    <s v="No"/>
    <s v="No"/>
    <n v="0"/>
    <s v="No"/>
    <x v="1"/>
    <x v="2"/>
    <s v="11-Jun-1999"/>
    <x v="2056"/>
    <x v="1"/>
    <s v="tier - 2"/>
    <x v="1"/>
    <x v="1847"/>
  </r>
  <r>
    <x v="2057"/>
    <s v="  Bryan"/>
    <x v="9"/>
    <x v="635"/>
    <s v="No"/>
    <s v="No"/>
    <s v="No"/>
    <n v="0"/>
    <s v="No"/>
    <x v="0"/>
    <x v="1"/>
    <s v="02-Oct-1994"/>
    <x v="2057"/>
    <x v="2"/>
    <s v="tier - 2"/>
    <x v="0"/>
    <x v="1848"/>
  </r>
  <r>
    <x v="2058"/>
    <s v="  Marny"/>
    <x v="1231"/>
    <x v="90"/>
    <s v="No"/>
    <s v="No"/>
    <s v="No"/>
    <n v="0"/>
    <s v="No"/>
    <x v="2"/>
    <x v="2"/>
    <s v="17-Sep-1994"/>
    <x v="2058"/>
    <x v="1"/>
    <s v="tier - 2"/>
    <x v="0"/>
    <x v="1849"/>
  </r>
  <r>
    <x v="2059"/>
    <s v="  Marc"/>
    <x v="1232"/>
    <x v="102"/>
    <s v="Yes"/>
    <s v="No"/>
    <s v="No"/>
    <n v="0"/>
    <s v="No"/>
    <x v="3"/>
    <x v="2"/>
    <s v="05-Aug-1996"/>
    <x v="2059"/>
    <x v="2"/>
    <s v="tier - 2"/>
    <x v="1"/>
    <x v="1850"/>
  </r>
  <r>
    <x v="2060"/>
    <s v="  Benjamin L"/>
    <x v="32"/>
    <x v="85"/>
    <s v="No"/>
    <s v="yes"/>
    <s v="No"/>
    <n v="1"/>
    <s v="No"/>
    <x v="0"/>
    <x v="1"/>
    <s v="09-Dec-2000"/>
    <x v="2060"/>
    <x v="1"/>
    <s v="tier - 1"/>
    <x v="1"/>
    <x v="1851"/>
  </r>
  <r>
    <x v="2061"/>
    <s v="  Rob G"/>
    <x v="237"/>
    <x v="652"/>
    <s v="No"/>
    <s v="yes"/>
    <s v="No"/>
    <n v="1"/>
    <s v="No"/>
    <x v="1"/>
    <x v="1"/>
    <s v="24-Jun-2000"/>
    <x v="2061"/>
    <x v="1"/>
    <s v="tier - 2"/>
    <x v="1"/>
    <x v="1852"/>
  </r>
  <r>
    <x v="2062"/>
    <s v="  Stefanie A"/>
    <x v="782"/>
    <x v="376"/>
    <s v="Yes"/>
    <s v="No"/>
    <s v="Yes"/>
    <n v="1"/>
    <s v="No"/>
    <x v="0"/>
    <x v="2"/>
    <s v="26-Aug-1997"/>
    <x v="2062"/>
    <x v="1"/>
    <s v="tier - 1"/>
    <x v="3"/>
    <x v="537"/>
  </r>
  <r>
    <x v="2063"/>
    <s v="  Stephanie"/>
    <x v="350"/>
    <x v="21"/>
    <s v="Yes"/>
    <s v="No"/>
    <s v="No"/>
    <n v="0"/>
    <s v="No"/>
    <x v="1"/>
    <x v="1"/>
    <s v="26-Aug-2001"/>
    <x v="2063"/>
    <x v="1"/>
    <s v="tier - 1"/>
    <x v="3"/>
    <x v="1853"/>
  </r>
  <r>
    <x v="2064"/>
    <s v="  Caroline F"/>
    <x v="905"/>
    <x v="135"/>
    <s v="Yes"/>
    <s v="No"/>
    <s v="No"/>
    <n v="0"/>
    <s v="No"/>
    <x v="2"/>
    <x v="2"/>
    <s v="28-Jul-2001"/>
    <x v="2064"/>
    <x v="1"/>
    <s v="tier - 2"/>
    <x v="2"/>
    <x v="1854"/>
  </r>
  <r>
    <x v="2065"/>
    <s v="  Julia J"/>
    <x v="1233"/>
    <x v="146"/>
    <s v="Yes"/>
    <s v="No"/>
    <s v="No"/>
    <n v="0"/>
    <s v="No"/>
    <x v="3"/>
    <x v="2"/>
    <s v="15-Oct-2001"/>
    <x v="2065"/>
    <x v="1"/>
    <s v="tier - 3"/>
    <x v="3"/>
    <x v="1855"/>
  </r>
  <r>
    <x v="2066"/>
    <s v="  Jack"/>
    <x v="1234"/>
    <x v="640"/>
    <s v="No"/>
    <s v="No"/>
    <s v="No"/>
    <n v="0"/>
    <s v="No"/>
    <x v="1"/>
    <x v="0"/>
    <s v="20-Jul-2002"/>
    <x v="2066"/>
    <x v="1"/>
    <s v="tier - 2"/>
    <x v="14"/>
    <x v="1856"/>
  </r>
  <r>
    <x v="2067"/>
    <s v="  Bernat"/>
    <x v="201"/>
    <x v="657"/>
    <s v="No"/>
    <s v="No"/>
    <s v="No"/>
    <n v="0"/>
    <s v="No"/>
    <x v="0"/>
    <x v="0"/>
    <s v="11-Oct-2002"/>
    <x v="2067"/>
    <x v="1"/>
    <s v="tier - 3"/>
    <x v="0"/>
    <x v="387"/>
  </r>
  <r>
    <x v="2068"/>
    <s v="  Hicham"/>
    <x v="1235"/>
    <x v="174"/>
    <s v="No"/>
    <s v="No"/>
    <s v="No"/>
    <n v="0"/>
    <s v="No"/>
    <x v="3"/>
    <x v="2"/>
    <s v="17-Nov-1991"/>
    <x v="2068"/>
    <x v="1"/>
    <s v="tier - 1"/>
    <x v="0"/>
    <x v="1026"/>
  </r>
  <r>
    <x v="2069"/>
    <s v="  Sarah"/>
    <x v="966"/>
    <x v="505"/>
    <s v="No"/>
    <s v="No"/>
    <s v="No"/>
    <n v="0"/>
    <s v="No"/>
    <x v="3"/>
    <x v="2"/>
    <s v="01-Oct-1990"/>
    <x v="2069"/>
    <x v="1"/>
    <s v="tier - 2"/>
    <x v="0"/>
    <x v="1857"/>
  </r>
  <r>
    <x v="2070"/>
    <s v="  Anthony S"/>
    <x v="144"/>
    <x v="82"/>
    <s v="Yes"/>
    <s v="No"/>
    <s v="Yes"/>
    <n v="1"/>
    <s v="No"/>
    <x v="0"/>
    <x v="2"/>
    <s v="28-Jul-1997"/>
    <x v="2070"/>
    <x v="2"/>
    <s v="tier - 3"/>
    <x v="1"/>
    <x v="916"/>
  </r>
  <r>
    <x v="2071"/>
    <s v="  Elisabetta"/>
    <x v="429"/>
    <x v="331"/>
    <s v="Yes"/>
    <s v="yes"/>
    <s v="No"/>
    <n v="2"/>
    <s v="No"/>
    <x v="2"/>
    <x v="1"/>
    <s v="25-Aug-2000"/>
    <x v="2071"/>
    <x v="1"/>
    <s v="tier - 3"/>
    <x v="1"/>
    <x v="1858"/>
  </r>
  <r>
    <x v="2072"/>
    <s v="  Trevor N"/>
    <x v="589"/>
    <x v="176"/>
    <s v="Yes"/>
    <s v="No"/>
    <s v="Yes"/>
    <n v="1"/>
    <s v="No"/>
    <x v="1"/>
    <x v="2"/>
    <s v="02-Nov-1997"/>
    <x v="2072"/>
    <x v="2"/>
    <s v="tier - 1"/>
    <x v="1"/>
    <x v="1859"/>
  </r>
  <r>
    <x v="2073"/>
    <s v="  Nancy"/>
    <x v="1236"/>
    <x v="562"/>
    <s v="No"/>
    <s v="No"/>
    <s v="No"/>
    <n v="0"/>
    <s v="No"/>
    <x v="3"/>
    <x v="1"/>
    <s v="05-Aug-1991"/>
    <x v="2073"/>
    <x v="1"/>
    <s v="tier - 1"/>
    <x v="0"/>
    <x v="1860"/>
  </r>
  <r>
    <x v="2074"/>
    <s v="  Allison R"/>
    <x v="1237"/>
    <x v="100"/>
    <s v="No"/>
    <s v="yes"/>
    <s v="No"/>
    <n v="1"/>
    <s v="No"/>
    <x v="1"/>
    <x v="1"/>
    <s v="06-Sep-2004"/>
    <x v="2074"/>
    <x v="1"/>
    <s v="tier - 2"/>
    <x v="1"/>
    <x v="681"/>
  </r>
  <r>
    <x v="2075"/>
    <s v="  Robert J"/>
    <x v="534"/>
    <x v="267"/>
    <s v="Yes"/>
    <s v="No"/>
    <s v="No"/>
    <n v="1"/>
    <s v="No"/>
    <x v="0"/>
    <x v="2"/>
    <s v="15-Oct-1995"/>
    <x v="2075"/>
    <x v="2"/>
    <s v="tier - 3"/>
    <x v="0"/>
    <x v="1861"/>
  </r>
  <r>
    <x v="2076"/>
    <s v="  Nicholas"/>
    <x v="235"/>
    <x v="515"/>
    <s v="Yes"/>
    <s v="No"/>
    <s v="No"/>
    <n v="1"/>
    <s v="No"/>
    <x v="0"/>
    <x v="2"/>
    <s v="09-Jul-1995"/>
    <x v="2076"/>
    <x v="2"/>
    <s v="tier - 3"/>
    <x v="0"/>
    <x v="1862"/>
  </r>
  <r>
    <x v="2077"/>
    <s v="  Kevin L"/>
    <x v="662"/>
    <x v="169"/>
    <s v="Yes"/>
    <s v="No"/>
    <s v="No"/>
    <n v="1"/>
    <s v="No"/>
    <x v="0"/>
    <x v="1"/>
    <s v="14-Oct-1995"/>
    <x v="2077"/>
    <x v="2"/>
    <s v="tier - 1"/>
    <x v="3"/>
    <x v="1683"/>
  </r>
  <r>
    <x v="2078"/>
    <s v="  Bryan"/>
    <x v="1238"/>
    <x v="563"/>
    <s v="Yes"/>
    <s v="No"/>
    <s v="No"/>
    <n v="1"/>
    <s v="No"/>
    <x v="2"/>
    <x v="1"/>
    <s v="06-Nov-1995"/>
    <x v="2078"/>
    <x v="2"/>
    <s v="tier - 2"/>
    <x v="0"/>
    <x v="1863"/>
  </r>
  <r>
    <x v="2079"/>
    <s v="  Janae N"/>
    <x v="1188"/>
    <x v="358"/>
    <s v="No"/>
    <s v="No"/>
    <s v="No"/>
    <n v="1"/>
    <s v="No"/>
    <x v="0"/>
    <x v="2"/>
    <s v="20-Jun-1998"/>
    <x v="2079"/>
    <x v="1"/>
    <s v="tier - 2"/>
    <x v="0"/>
    <x v="323"/>
  </r>
  <r>
    <x v="2080"/>
    <s v="  Audrey"/>
    <x v="1210"/>
    <x v="188"/>
    <s v="No"/>
    <s v="No"/>
    <s v="No"/>
    <n v="1"/>
    <s v="No"/>
    <x v="0"/>
    <x v="2"/>
    <s v="02-Jul-1998"/>
    <x v="2080"/>
    <x v="1"/>
    <s v="tier - 3"/>
    <x v="0"/>
    <x v="1864"/>
  </r>
  <r>
    <x v="2081"/>
    <s v="  Laura"/>
    <x v="586"/>
    <x v="658"/>
    <s v="No"/>
    <s v="No"/>
    <s v="No"/>
    <n v="1"/>
    <s v="No"/>
    <x v="1"/>
    <x v="1"/>
    <s v="17-Aug-1998"/>
    <x v="2081"/>
    <x v="1"/>
    <s v="tier - 3"/>
    <x v="0"/>
    <x v="1865"/>
  </r>
  <r>
    <x v="2082"/>
    <s v="  Nicole F"/>
    <x v="375"/>
    <x v="659"/>
    <s v="No"/>
    <s v="No"/>
    <s v="No"/>
    <n v="0"/>
    <s v="No"/>
    <x v="0"/>
    <x v="0"/>
    <s v="11-Jul-2002"/>
    <x v="2082"/>
    <x v="1"/>
    <s v="tier - 2"/>
    <x v="2"/>
    <x v="1866"/>
  </r>
  <r>
    <x v="2083"/>
    <s v="  Krista L"/>
    <x v="450"/>
    <x v="60"/>
    <s v="No"/>
    <s v="No"/>
    <s v="No"/>
    <n v="1"/>
    <s v="No"/>
    <x v="2"/>
    <x v="1"/>
    <s v="19-Nov-1998"/>
    <x v="2083"/>
    <x v="1"/>
    <s v="tier - 1"/>
    <x v="3"/>
    <x v="1867"/>
  </r>
  <r>
    <x v="2084"/>
    <s v="  Denise"/>
    <x v="570"/>
    <x v="163"/>
    <s v="No"/>
    <s v="No"/>
    <s v="No"/>
    <n v="0"/>
    <s v="No"/>
    <x v="1"/>
    <x v="0"/>
    <s v="29-Jul-2002"/>
    <x v="2084"/>
    <x v="1"/>
    <s v="tier - 1"/>
    <x v="2"/>
    <x v="1868"/>
  </r>
  <r>
    <x v="2085"/>
    <s v="  Ariel"/>
    <x v="1239"/>
    <x v="330"/>
    <s v="No"/>
    <s v="No"/>
    <s v="No"/>
    <n v="0"/>
    <s v="No"/>
    <x v="0"/>
    <x v="1"/>
    <s v="21-Nov-1999"/>
    <x v="2085"/>
    <x v="1"/>
    <s v="tier - 2"/>
    <x v="0"/>
    <x v="1869"/>
  </r>
  <r>
    <x v="2086"/>
    <s v="  Jeremy"/>
    <x v="40"/>
    <x v="141"/>
    <s v="No"/>
    <s v="No"/>
    <s v="No"/>
    <n v="0"/>
    <s v="No"/>
    <x v="0"/>
    <x v="2"/>
    <s v="12-Nov-1999"/>
    <x v="2086"/>
    <x v="1"/>
    <s v="tier - 2"/>
    <x v="3"/>
    <x v="140"/>
  </r>
  <r>
    <x v="2087"/>
    <s v="  Rosalie"/>
    <x v="437"/>
    <x v="335"/>
    <s v="Yes"/>
    <s v="No"/>
    <s v="No"/>
    <n v="0"/>
    <s v="No"/>
    <x v="0"/>
    <x v="2"/>
    <s v="03-Jun-2001"/>
    <x v="2087"/>
    <x v="1"/>
    <s v="tier - 3"/>
    <x v="1"/>
    <x v="1870"/>
  </r>
  <r>
    <x v="2088"/>
    <s v="  Jay"/>
    <x v="1018"/>
    <x v="164"/>
    <s v="No"/>
    <s v="No"/>
    <s v="No"/>
    <n v="0"/>
    <s v="No"/>
    <x v="2"/>
    <x v="2"/>
    <s v="10-Aug-1999"/>
    <x v="2088"/>
    <x v="1"/>
    <s v="tier - 1"/>
    <x v="9"/>
    <x v="669"/>
  </r>
  <r>
    <x v="2089"/>
    <s v="  Vitaliy"/>
    <x v="374"/>
    <x v="46"/>
    <s v="No"/>
    <s v="No"/>
    <s v="No"/>
    <n v="0"/>
    <s v="No"/>
    <x v="2"/>
    <x v="2"/>
    <s v="17-Dec-1999"/>
    <x v="2089"/>
    <x v="1"/>
    <s v="tier - 1"/>
    <x v="7"/>
    <x v="1871"/>
  </r>
  <r>
    <x v="2090"/>
    <s v="  Benjamin W"/>
    <x v="1240"/>
    <x v="635"/>
    <s v="Yes"/>
    <s v="No"/>
    <s v="No"/>
    <n v="1"/>
    <s v="No"/>
    <x v="3"/>
    <x v="1"/>
    <s v="12-Dec-1988"/>
    <x v="2090"/>
    <x v="1"/>
    <s v="tier - 2"/>
    <x v="0"/>
    <x v="1872"/>
  </r>
  <r>
    <x v="2091"/>
    <s v="  Jesse"/>
    <x v="443"/>
    <x v="485"/>
    <s v="No"/>
    <s v="No"/>
    <s v="No"/>
    <n v="0"/>
    <s v="No"/>
    <x v="0"/>
    <x v="0"/>
    <s v="05-Nov-2002"/>
    <x v="2091"/>
    <x v="1"/>
    <s v="tier - 1"/>
    <x v="1"/>
    <x v="1873"/>
  </r>
  <r>
    <x v="2092"/>
    <s v="  Mark"/>
    <x v="351"/>
    <x v="563"/>
    <s v="No"/>
    <s v="No"/>
    <s v="No"/>
    <n v="1"/>
    <s v="No"/>
    <x v="2"/>
    <x v="1"/>
    <s v="21-Oct-1998"/>
    <x v="2092"/>
    <x v="2"/>
    <s v="tier - 3"/>
    <x v="1"/>
    <x v="1874"/>
  </r>
  <r>
    <x v="2093"/>
    <s v="  Lauren"/>
    <x v="1241"/>
    <x v="412"/>
    <s v="No"/>
    <s v="No"/>
    <s v="Yes"/>
    <n v="1"/>
    <s v="No"/>
    <x v="1"/>
    <x v="1"/>
    <s v="18-Nov-2003"/>
    <x v="2093"/>
    <x v="1"/>
    <s v="tier - 3"/>
    <x v="3"/>
    <x v="1783"/>
  </r>
  <r>
    <x v="2094"/>
    <s v="  Massimiliano"/>
    <x v="768"/>
    <x v="202"/>
    <s v="Yes"/>
    <s v="No"/>
    <s v="No"/>
    <n v="0"/>
    <s v="No"/>
    <x v="0"/>
    <x v="2"/>
    <s v="17-Dec-1996"/>
    <x v="2094"/>
    <x v="1"/>
    <s v="tier - 1"/>
    <x v="0"/>
    <x v="1875"/>
  </r>
  <r>
    <x v="2095"/>
    <s v="  Josh"/>
    <x v="993"/>
    <x v="65"/>
    <s v="No"/>
    <s v="yes"/>
    <s v="No"/>
    <n v="1"/>
    <s v="No"/>
    <x v="1"/>
    <x v="1"/>
    <s v="06-Sep-2004"/>
    <x v="2095"/>
    <x v="1"/>
    <s v="tier - 3"/>
    <x v="0"/>
    <x v="681"/>
  </r>
  <r>
    <x v="2096"/>
    <s v="  Kiyokatsu"/>
    <x v="1211"/>
    <x v="189"/>
    <s v="Yes"/>
    <s v="No"/>
    <s v="No"/>
    <n v="0"/>
    <s v="No"/>
    <x v="2"/>
    <x v="2"/>
    <s v="28-Nov-1996"/>
    <x v="2096"/>
    <x v="0"/>
    <s v="tier - 2"/>
    <x v="3"/>
    <x v="1876"/>
  </r>
  <r>
    <x v="2097"/>
    <s v="  Amanda L"/>
    <x v="1242"/>
    <x v="192"/>
    <s v="No"/>
    <s v="No"/>
    <s v="No"/>
    <n v="0"/>
    <s v="No"/>
    <x v="3"/>
    <x v="2"/>
    <s v="05-Oct-1989"/>
    <x v="2097"/>
    <x v="1"/>
    <s v="tier - 1"/>
    <x v="0"/>
    <x v="1877"/>
  </r>
  <r>
    <x v="2098"/>
    <s v="  Matthew"/>
    <x v="1232"/>
    <x v="226"/>
    <s v="No"/>
    <s v="No"/>
    <s v="No"/>
    <n v="0"/>
    <s v="No"/>
    <x v="3"/>
    <x v="2"/>
    <s v="16-Jun-1991"/>
    <x v="2098"/>
    <x v="1"/>
    <s v="tier - 1"/>
    <x v="0"/>
    <x v="1878"/>
  </r>
  <r>
    <x v="2099"/>
    <s v="  Julia M"/>
    <x v="141"/>
    <x v="53"/>
    <s v="No"/>
    <s v="No"/>
    <s v="No"/>
    <n v="0"/>
    <s v="No"/>
    <x v="0"/>
    <x v="0"/>
    <s v="12-Nov-2002"/>
    <x v="2099"/>
    <x v="1"/>
    <s v="tier - 1"/>
    <x v="1"/>
    <x v="1879"/>
  </r>
  <r>
    <x v="2100"/>
    <s v="  Rhea"/>
    <x v="331"/>
    <x v="580"/>
    <s v="No"/>
    <s v="No"/>
    <s v="No"/>
    <n v="0"/>
    <s v="No"/>
    <x v="1"/>
    <x v="0"/>
    <s v="15-Jul-2002"/>
    <x v="2100"/>
    <x v="1"/>
    <s v="tier - 1"/>
    <x v="1"/>
    <x v="1880"/>
  </r>
  <r>
    <x v="2101"/>
    <s v="  Justin"/>
    <x v="170"/>
    <x v="226"/>
    <s v="Yes"/>
    <s v="yes"/>
    <s v="No"/>
    <n v="2"/>
    <s v="No"/>
    <x v="0"/>
    <x v="2"/>
    <s v="11-Dec-2000"/>
    <x v="2101"/>
    <x v="1"/>
    <s v="tier - 3"/>
    <x v="4"/>
    <x v="1611"/>
  </r>
  <r>
    <x v="2102"/>
    <s v="  Shamus M"/>
    <x v="467"/>
    <x v="34"/>
    <s v="Yes"/>
    <s v="yes"/>
    <s v="No"/>
    <n v="2"/>
    <s v="No"/>
    <x v="1"/>
    <x v="1"/>
    <s v="30-Jun-2000"/>
    <x v="2102"/>
    <x v="1"/>
    <s v="tier - 2"/>
    <x v="11"/>
    <x v="1881"/>
  </r>
  <r>
    <x v="2103"/>
    <s v="  Mike"/>
    <x v="417"/>
    <x v="78"/>
    <s v="No"/>
    <s v="No"/>
    <s v="Yes"/>
    <n v="1"/>
    <s v="No"/>
    <x v="1"/>
    <x v="2"/>
    <s v="10-Dec-2003"/>
    <x v="2103"/>
    <x v="1"/>
    <s v="tier - 3"/>
    <x v="1"/>
    <x v="1882"/>
  </r>
  <r>
    <x v="2104"/>
    <s v="  Mary Beth"/>
    <x v="866"/>
    <x v="135"/>
    <s v="No"/>
    <s v="yes"/>
    <s v="No"/>
    <n v="1"/>
    <s v="No"/>
    <x v="0"/>
    <x v="2"/>
    <s v="12-Dec-2004"/>
    <x v="2104"/>
    <x v="1"/>
    <s v="tier - 1"/>
    <x v="0"/>
    <x v="1883"/>
  </r>
  <r>
    <x v="2105"/>
    <s v="  Erin"/>
    <x v="412"/>
    <x v="184"/>
    <s v="No"/>
    <s v="yes"/>
    <s v="No"/>
    <n v="1"/>
    <s v="No"/>
    <x v="0"/>
    <x v="1"/>
    <s v="25-Sep-2004"/>
    <x v="2105"/>
    <x v="1"/>
    <s v="tier - 1"/>
    <x v="2"/>
    <x v="1884"/>
  </r>
  <r>
    <x v="2106"/>
    <s v="  Hallie"/>
    <x v="1212"/>
    <x v="497"/>
    <s v="No"/>
    <s v="yes"/>
    <s v="No"/>
    <n v="1"/>
    <s v="No"/>
    <x v="0"/>
    <x v="2"/>
    <s v="13-Jun-2004"/>
    <x v="2106"/>
    <x v="1"/>
    <s v="tier - 1"/>
    <x v="2"/>
    <x v="1885"/>
  </r>
  <r>
    <x v="2107"/>
    <s v="  Paige P"/>
    <x v="1243"/>
    <x v="105"/>
    <s v="No"/>
    <s v="No"/>
    <s v="No"/>
    <n v="0"/>
    <s v="No"/>
    <x v="2"/>
    <x v="1"/>
    <s v="17-Nov-1994"/>
    <x v="2107"/>
    <x v="1"/>
    <s v="tier - 2"/>
    <x v="0"/>
    <x v="1256"/>
  </r>
  <r>
    <x v="2108"/>
    <s v="  Ji"/>
    <x v="144"/>
    <x v="200"/>
    <s v="No"/>
    <s v="yes"/>
    <s v="No"/>
    <n v="1"/>
    <s v="No"/>
    <x v="0"/>
    <x v="1"/>
    <s v="27-Jul-2004"/>
    <x v="2108"/>
    <x v="1"/>
    <s v="tier - 2"/>
    <x v="2"/>
    <x v="1445"/>
  </r>
  <r>
    <x v="2109"/>
    <s v="  Carissa A"/>
    <x v="893"/>
    <x v="192"/>
    <s v="No"/>
    <s v="yes"/>
    <s v="No"/>
    <n v="1"/>
    <s v="No"/>
    <x v="0"/>
    <x v="2"/>
    <s v="06-Aug-2004"/>
    <x v="2109"/>
    <x v="1"/>
    <s v="tier - 2"/>
    <x v="2"/>
    <x v="1886"/>
  </r>
  <r>
    <x v="2110"/>
    <s v="  Mona"/>
    <x v="141"/>
    <x v="264"/>
    <s v="No"/>
    <s v="yes"/>
    <s v="No"/>
    <n v="1"/>
    <s v="No"/>
    <x v="0"/>
    <x v="2"/>
    <s v="13-Nov-2004"/>
    <x v="2110"/>
    <x v="1"/>
    <s v="tier - 3"/>
    <x v="2"/>
    <x v="1887"/>
  </r>
  <r>
    <x v="2111"/>
    <s v="  Kristin R"/>
    <x v="703"/>
    <x v="31"/>
    <s v="No"/>
    <s v="yes"/>
    <s v="No"/>
    <n v="1"/>
    <s v="No"/>
    <x v="0"/>
    <x v="2"/>
    <s v="28-Oct-2004"/>
    <x v="2111"/>
    <x v="1"/>
    <s v="tier - 2"/>
    <x v="2"/>
    <x v="1888"/>
  </r>
  <r>
    <x v="2112"/>
    <s v="  Beth"/>
    <x v="402"/>
    <x v="24"/>
    <s v="No"/>
    <s v="yes"/>
    <s v="No"/>
    <n v="1"/>
    <s v="No"/>
    <x v="0"/>
    <x v="2"/>
    <s v="06-Aug-2004"/>
    <x v="2112"/>
    <x v="1"/>
    <s v="tier - 2"/>
    <x v="2"/>
    <x v="1886"/>
  </r>
  <r>
    <x v="2113"/>
    <s v="  Allison"/>
    <x v="1244"/>
    <x v="270"/>
    <s v="No"/>
    <s v="yes"/>
    <s v="No"/>
    <n v="1"/>
    <s v="No"/>
    <x v="2"/>
    <x v="2"/>
    <s v="27-Jul-2004"/>
    <x v="2113"/>
    <x v="1"/>
    <s v="tier - 3"/>
    <x v="0"/>
    <x v="1445"/>
  </r>
  <r>
    <x v="2114"/>
    <s v="  Ashley E"/>
    <x v="360"/>
    <x v="139"/>
    <s v="No"/>
    <s v="yes"/>
    <s v="No"/>
    <n v="1"/>
    <s v="No"/>
    <x v="1"/>
    <x v="2"/>
    <s v="12-Sep-2004"/>
    <x v="2114"/>
    <x v="1"/>
    <s v="tier - 2"/>
    <x v="2"/>
    <x v="1889"/>
  </r>
  <r>
    <x v="2115"/>
    <s v="  Hilary K"/>
    <x v="984"/>
    <x v="324"/>
    <s v="No"/>
    <s v="yes"/>
    <s v="No"/>
    <n v="1"/>
    <s v="No"/>
    <x v="1"/>
    <x v="2"/>
    <s v="03-Sep-2004"/>
    <x v="2115"/>
    <x v="1"/>
    <s v="tier - 1"/>
    <x v="8"/>
    <x v="1890"/>
  </r>
  <r>
    <x v="2116"/>
    <s v="  Dominique"/>
    <x v="369"/>
    <x v="111"/>
    <s v="No"/>
    <s v="yes"/>
    <s v="No"/>
    <n v="1"/>
    <s v="No"/>
    <x v="1"/>
    <x v="2"/>
    <s v="07-Dec-2004"/>
    <x v="2116"/>
    <x v="1"/>
    <s v="tier - 3"/>
    <x v="2"/>
    <x v="1891"/>
  </r>
  <r>
    <x v="2117"/>
    <s v="  Carlos I"/>
    <x v="1245"/>
    <x v="31"/>
    <s v="No"/>
    <s v="No"/>
    <s v="No"/>
    <n v="0"/>
    <s v="No"/>
    <x v="3"/>
    <x v="2"/>
    <s v="16-Dec-1991"/>
    <x v="2117"/>
    <x v="1"/>
    <s v="tier - 2"/>
    <x v="1"/>
    <x v="1892"/>
  </r>
  <r>
    <x v="2118"/>
    <s v="  Matthew"/>
    <x v="1246"/>
    <x v="251"/>
    <s v="No"/>
    <s v="No"/>
    <s v="No"/>
    <n v="0"/>
    <s v="No"/>
    <x v="2"/>
    <x v="2"/>
    <s v="27-Sep-1994"/>
    <x v="2118"/>
    <x v="1"/>
    <s v="tier - 2"/>
    <x v="0"/>
    <x v="1893"/>
  </r>
  <r>
    <x v="2119"/>
    <s v="  Kara"/>
    <x v="889"/>
    <x v="497"/>
    <s v="No"/>
    <s v="yes"/>
    <s v="No"/>
    <n v="1"/>
    <s v="No"/>
    <x v="0"/>
    <x v="2"/>
    <s v="23-Aug-2000"/>
    <x v="2119"/>
    <x v="1"/>
    <s v="tier - 2"/>
    <x v="3"/>
    <x v="1894"/>
  </r>
  <r>
    <x v="2120"/>
    <s v="  Sarah S"/>
    <x v="1247"/>
    <x v="450"/>
    <s v="No"/>
    <s v="yes"/>
    <s v="No"/>
    <n v="1"/>
    <s v="No"/>
    <x v="1"/>
    <x v="2"/>
    <s v="10-Dec-2000"/>
    <x v="2120"/>
    <x v="1"/>
    <s v="tier - 2"/>
    <x v="0"/>
    <x v="1895"/>
  </r>
  <r>
    <x v="2121"/>
    <s v="  Shauna R"/>
    <x v="909"/>
    <x v="58"/>
    <s v="No"/>
    <s v="yes"/>
    <s v="No"/>
    <n v="1"/>
    <s v="No"/>
    <x v="1"/>
    <x v="1"/>
    <s v="29-Nov-2000"/>
    <x v="2121"/>
    <x v="1"/>
    <s v="tier - 3"/>
    <x v="0"/>
    <x v="1896"/>
  </r>
  <r>
    <x v="2122"/>
    <s v="  Lindsay J"/>
    <x v="346"/>
    <x v="150"/>
    <s v="No"/>
    <s v="yes"/>
    <s v="No"/>
    <n v="1"/>
    <s v="No"/>
    <x v="1"/>
    <x v="2"/>
    <s v="22-Oct-2000"/>
    <x v="2122"/>
    <x v="1"/>
    <s v="tier - 2"/>
    <x v="3"/>
    <x v="1897"/>
  </r>
  <r>
    <x v="2123"/>
    <s v="  Danya A"/>
    <x v="925"/>
    <x v="148"/>
    <s v="Yes"/>
    <s v="yes"/>
    <s v="No"/>
    <n v="1"/>
    <s v="No"/>
    <x v="2"/>
    <x v="1"/>
    <s v="27-Dec-2000"/>
    <x v="2123"/>
    <x v="1"/>
    <s v="tier - 3"/>
    <x v="3"/>
    <x v="247"/>
  </r>
  <r>
    <x v="2124"/>
    <s v="  Lorraine"/>
    <x v="1248"/>
    <x v="87"/>
    <s v="No"/>
    <s v="yes"/>
    <s v="No"/>
    <n v="1"/>
    <s v="No"/>
    <x v="0"/>
    <x v="1"/>
    <s v="04-Oct-2004"/>
    <x v="2124"/>
    <x v="1"/>
    <s v="tier - 1"/>
    <x v="3"/>
    <x v="936"/>
  </r>
  <r>
    <x v="2125"/>
    <s v="  Jennifer L"/>
    <x v="661"/>
    <x v="176"/>
    <s v="No"/>
    <s v="No"/>
    <s v="Yes"/>
    <n v="1"/>
    <s v="No"/>
    <x v="0"/>
    <x v="2"/>
    <s v="19-Aug-2003"/>
    <x v="2125"/>
    <x v="1"/>
    <s v="tier - 1"/>
    <x v="1"/>
    <x v="1898"/>
  </r>
  <r>
    <x v="2126"/>
    <s v="  Jesus Sr"/>
    <x v="664"/>
    <x v="652"/>
    <s v="Yes"/>
    <s v="No"/>
    <s v="Yes"/>
    <n v="1"/>
    <s v="No"/>
    <x v="1"/>
    <x v="1"/>
    <s v="03-Sep-1997"/>
    <x v="2126"/>
    <x v="2"/>
    <s v="tier - 1"/>
    <x v="0"/>
    <x v="1899"/>
  </r>
  <r>
    <x v="2127"/>
    <s v="  Kristen"/>
    <x v="879"/>
    <x v="252"/>
    <s v="No"/>
    <s v="No"/>
    <s v="Yes"/>
    <n v="1"/>
    <s v="No"/>
    <x v="0"/>
    <x v="2"/>
    <s v="26-Sep-2003"/>
    <x v="2127"/>
    <x v="1"/>
    <s v="tier - 2"/>
    <x v="1"/>
    <x v="1900"/>
  </r>
  <r>
    <x v="2128"/>
    <s v="  Catherine C"/>
    <x v="1249"/>
    <x v="324"/>
    <s v="No"/>
    <s v="No"/>
    <s v="Yes"/>
    <n v="1"/>
    <s v="No"/>
    <x v="0"/>
    <x v="2"/>
    <s v="01-Sep-2003"/>
    <x v="2128"/>
    <x v="1"/>
    <s v="tier - 3"/>
    <x v="1"/>
    <x v="338"/>
  </r>
  <r>
    <x v="2129"/>
    <s v="  Paula"/>
    <x v="355"/>
    <x v="46"/>
    <s v="No"/>
    <s v="No"/>
    <s v="Yes"/>
    <n v="1"/>
    <s v="No"/>
    <x v="0"/>
    <x v="2"/>
    <s v="22-Dec-2003"/>
    <x v="2129"/>
    <x v="1"/>
    <s v="tier - 3"/>
    <x v="1"/>
    <x v="1901"/>
  </r>
  <r>
    <x v="2130"/>
    <s v="  Evan"/>
    <x v="88"/>
    <x v="436"/>
    <s v="No"/>
    <s v="No"/>
    <s v="Yes"/>
    <n v="1"/>
    <s v="No"/>
    <x v="0"/>
    <x v="2"/>
    <s v="30-Aug-2003"/>
    <x v="2130"/>
    <x v="1"/>
    <s v="tier - 1"/>
    <x v="1"/>
    <x v="1902"/>
  </r>
  <r>
    <x v="2131"/>
    <s v="  Nathan J"/>
    <x v="1250"/>
    <x v="299"/>
    <s v="No"/>
    <s v="yes"/>
    <s v="No"/>
    <n v="1"/>
    <s v="No"/>
    <x v="1"/>
    <x v="2"/>
    <s v="04-Nov-2004"/>
    <x v="2131"/>
    <x v="1"/>
    <s v="tier - 1"/>
    <x v="1"/>
    <x v="1903"/>
  </r>
  <r>
    <x v="2132"/>
    <s v="  Ashley M"/>
    <x v="878"/>
    <x v="623"/>
    <s v="No"/>
    <s v="No"/>
    <s v="Yes"/>
    <n v="1"/>
    <s v="No"/>
    <x v="2"/>
    <x v="1"/>
    <s v="30-Sep-2003"/>
    <x v="2132"/>
    <x v="1"/>
    <s v="tier - 3"/>
    <x v="1"/>
    <x v="1904"/>
  </r>
  <r>
    <x v="2133"/>
    <s v="  Jason"/>
    <x v="947"/>
    <x v="80"/>
    <s v="No"/>
    <s v="No"/>
    <s v="No"/>
    <n v="0"/>
    <s v="No"/>
    <x v="3"/>
    <x v="2"/>
    <s v="21-Jul-1989"/>
    <x v="2133"/>
    <x v="1"/>
    <s v="tier - 2"/>
    <x v="0"/>
    <x v="1905"/>
  </r>
  <r>
    <x v="2134"/>
    <s v="  Marshall"/>
    <x v="352"/>
    <x v="450"/>
    <s v="Yes"/>
    <s v="No"/>
    <s v="No"/>
    <n v="0"/>
    <s v="No"/>
    <x v="1"/>
    <x v="2"/>
    <s v="28-Nov-2001"/>
    <x v="2134"/>
    <x v="1"/>
    <s v="tier - 1"/>
    <x v="4"/>
    <x v="1906"/>
  </r>
  <r>
    <x v="2135"/>
    <s v="  Lavar"/>
    <x v="986"/>
    <x v="143"/>
    <s v="Yes"/>
    <s v="No"/>
    <s v="No"/>
    <n v="0"/>
    <s v="No"/>
    <x v="2"/>
    <x v="2"/>
    <s v="22-Jun-2001"/>
    <x v="2135"/>
    <x v="2"/>
    <s v="tier - 2"/>
    <x v="3"/>
    <x v="1907"/>
  </r>
  <r>
    <x v="2136"/>
    <s v="  Charlie T"/>
    <x v="497"/>
    <x v="336"/>
    <s v="Yes"/>
    <s v="No"/>
    <s v="No"/>
    <n v="0"/>
    <s v="No"/>
    <x v="1"/>
    <x v="1"/>
    <s v="14-Aug-2001"/>
    <x v="2136"/>
    <x v="2"/>
    <s v="tier - 2"/>
    <x v="9"/>
    <x v="1908"/>
  </r>
  <r>
    <x v="2137"/>
    <s v="  Lauren"/>
    <x v="292"/>
    <x v="144"/>
    <s v="No"/>
    <s v="yes"/>
    <s v="No"/>
    <n v="1"/>
    <s v="No"/>
    <x v="1"/>
    <x v="2"/>
    <s v="12-Jun-2004"/>
    <x v="2137"/>
    <x v="2"/>
    <s v="tier - 2"/>
    <x v="15"/>
    <x v="1909"/>
  </r>
  <r>
    <x v="2138"/>
    <s v="  Arthur"/>
    <x v="355"/>
    <x v="79"/>
    <s v="Yes"/>
    <s v="yes"/>
    <s v="No"/>
    <n v="2"/>
    <s v="No"/>
    <x v="0"/>
    <x v="2"/>
    <s v="26-Jul-2000"/>
    <x v="2138"/>
    <x v="2"/>
    <s v="tier - 3"/>
    <x v="1"/>
    <x v="1910"/>
  </r>
  <r>
    <x v="2139"/>
    <s v="  Thomas"/>
    <x v="524"/>
    <x v="109"/>
    <s v="Yes"/>
    <s v="yes"/>
    <s v="No"/>
    <n v="2"/>
    <s v="No"/>
    <x v="1"/>
    <x v="1"/>
    <s v="02-Sep-2000"/>
    <x v="2139"/>
    <x v="2"/>
    <s v="tier - 3"/>
    <x v="1"/>
    <x v="1911"/>
  </r>
  <r>
    <x v="2140"/>
    <s v="  Jennifer"/>
    <x v="1188"/>
    <x v="338"/>
    <s v="Yes"/>
    <s v="No"/>
    <s v="No"/>
    <n v="0"/>
    <s v="No"/>
    <x v="0"/>
    <x v="2"/>
    <s v="04-Aug-2001"/>
    <x v="2140"/>
    <x v="2"/>
    <s v="tier - 2"/>
    <x v="0"/>
    <x v="1912"/>
  </r>
  <r>
    <x v="2141"/>
    <s v="  Tammy"/>
    <x v="1251"/>
    <x v="49"/>
    <s v="Yes"/>
    <s v="No"/>
    <s v="No"/>
    <n v="0"/>
    <s v="No"/>
    <x v="0"/>
    <x v="2"/>
    <s v="06-Sep-2001"/>
    <x v="2141"/>
    <x v="2"/>
    <s v="tier - 2"/>
    <x v="0"/>
    <x v="1913"/>
  </r>
  <r>
    <x v="2142"/>
    <s v="  Lena"/>
    <x v="72"/>
    <x v="146"/>
    <s v="Yes"/>
    <s v="No"/>
    <s v="No"/>
    <n v="0"/>
    <s v="No"/>
    <x v="0"/>
    <x v="2"/>
    <s v="01-Jul-2001"/>
    <x v="2142"/>
    <x v="2"/>
    <s v="tier - 1"/>
    <x v="3"/>
    <x v="1914"/>
  </r>
  <r>
    <x v="2143"/>
    <s v="  Valentina"/>
    <x v="809"/>
    <x v="109"/>
    <s v="Yes"/>
    <s v="No"/>
    <s v="No"/>
    <n v="0"/>
    <s v="No"/>
    <x v="1"/>
    <x v="1"/>
    <s v="14-Aug-2001"/>
    <x v="2143"/>
    <x v="2"/>
    <s v="tier - 2"/>
    <x v="3"/>
    <x v="1908"/>
  </r>
  <r>
    <x v="2144"/>
    <s v="  Russell N"/>
    <x v="28"/>
    <x v="280"/>
    <s v="No"/>
    <s v="No"/>
    <s v="No"/>
    <n v="1"/>
    <s v="No"/>
    <x v="0"/>
    <x v="2"/>
    <s v="14-Sep-1998"/>
    <x v="2144"/>
    <x v="2"/>
    <s v="tier - 2"/>
    <x v="0"/>
    <x v="1915"/>
  </r>
  <r>
    <x v="2145"/>
    <s v="  Scott R"/>
    <x v="1252"/>
    <x v="660"/>
    <s v="No"/>
    <s v="No"/>
    <s v="No"/>
    <n v="0"/>
    <s v="No"/>
    <x v="0"/>
    <x v="0"/>
    <s v="29-Sep-2002"/>
    <x v="2145"/>
    <x v="2"/>
    <s v="tier - 3"/>
    <x v="4"/>
    <x v="1916"/>
  </r>
  <r>
    <x v="2146"/>
    <s v="  Jose Francisco Sr"/>
    <x v="701"/>
    <x v="589"/>
    <s v="No"/>
    <s v="No"/>
    <s v="No"/>
    <n v="1"/>
    <s v="No"/>
    <x v="0"/>
    <x v="1"/>
    <s v="29-Dec-1998"/>
    <x v="2146"/>
    <x v="2"/>
    <s v="tier - 1"/>
    <x v="0"/>
    <x v="1917"/>
  </r>
  <r>
    <x v="2147"/>
    <s v="  Paul J"/>
    <x v="409"/>
    <x v="101"/>
    <s v="No"/>
    <s v="No"/>
    <s v="No"/>
    <n v="0"/>
    <s v="No"/>
    <x v="0"/>
    <x v="0"/>
    <s v="16-Jul-2002"/>
    <x v="2147"/>
    <x v="2"/>
    <s v="tier - 3"/>
    <x v="3"/>
    <x v="1918"/>
  </r>
  <r>
    <x v="2148"/>
    <s v="  Adam"/>
    <x v="514"/>
    <x v="259"/>
    <s v="No"/>
    <s v="No"/>
    <s v="No"/>
    <n v="1"/>
    <s v="No"/>
    <x v="1"/>
    <x v="1"/>
    <s v="29-Sep-1998"/>
    <x v="2148"/>
    <x v="2"/>
    <s v="tier - 1"/>
    <x v="3"/>
    <x v="1919"/>
  </r>
  <r>
    <x v="2149"/>
    <s v="  Edward J"/>
    <x v="809"/>
    <x v="351"/>
    <s v="No"/>
    <s v="No"/>
    <s v="No"/>
    <n v="1"/>
    <s v="No"/>
    <x v="1"/>
    <x v="2"/>
    <s v="05-Oct-1998"/>
    <x v="2149"/>
    <x v="2"/>
    <s v="tier - 1"/>
    <x v="3"/>
    <x v="1920"/>
  </r>
  <r>
    <x v="2150"/>
    <s v="  Patrick A"/>
    <x v="1023"/>
    <x v="180"/>
    <s v="No"/>
    <s v="No"/>
    <s v="No"/>
    <n v="1"/>
    <s v="No"/>
    <x v="2"/>
    <x v="2"/>
    <s v="28-Sep-1998"/>
    <x v="2150"/>
    <x v="2"/>
    <s v="tier - 3"/>
    <x v="3"/>
    <x v="1921"/>
  </r>
  <r>
    <x v="2151"/>
    <s v="  Geraint H"/>
    <x v="445"/>
    <x v="502"/>
    <s v="No"/>
    <s v="No"/>
    <s v="No"/>
    <n v="0"/>
    <s v="No"/>
    <x v="1"/>
    <x v="0"/>
    <s v="29-Jul-2002"/>
    <x v="2151"/>
    <x v="2"/>
    <s v="tier - 2"/>
    <x v="4"/>
    <x v="1868"/>
  </r>
  <r>
    <x v="2152"/>
    <s v="  Dj"/>
    <x v="1253"/>
    <x v="292"/>
    <s v="No"/>
    <s v="No"/>
    <s v="No"/>
    <n v="0"/>
    <s v="No"/>
    <x v="2"/>
    <x v="0"/>
    <s v="07-Sep-2002"/>
    <x v="2152"/>
    <x v="2"/>
    <s v="tier - 1"/>
    <x v="3"/>
    <x v="1922"/>
  </r>
  <r>
    <x v="2153"/>
    <s v="  Zachary A"/>
    <x v="27"/>
    <x v="482"/>
    <s v="Yes"/>
    <s v="No"/>
    <s v="No"/>
    <n v="0"/>
    <s v="No"/>
    <x v="0"/>
    <x v="2"/>
    <s v="09-Dec-2001"/>
    <x v="2153"/>
    <x v="2"/>
    <s v="tier - 2"/>
    <x v="1"/>
    <x v="1923"/>
  </r>
  <r>
    <x v="2154"/>
    <s v="  Brian W"/>
    <x v="1046"/>
    <x v="206"/>
    <s v="Yes"/>
    <s v="No"/>
    <s v="No"/>
    <n v="0"/>
    <s v="No"/>
    <x v="0"/>
    <x v="2"/>
    <s v="03-Aug-2001"/>
    <x v="2154"/>
    <x v="2"/>
    <s v="tier - 3"/>
    <x v="1"/>
    <x v="1924"/>
  </r>
  <r>
    <x v="2155"/>
    <s v="  Joe"/>
    <x v="1254"/>
    <x v="47"/>
    <s v="No"/>
    <s v="No"/>
    <s v="No"/>
    <n v="0"/>
    <s v="No"/>
    <x v="2"/>
    <x v="2"/>
    <s v="06-Oct-1994"/>
    <x v="2155"/>
    <x v="2"/>
    <s v="tier - 3"/>
    <x v="0"/>
    <x v="1925"/>
  </r>
  <r>
    <x v="2156"/>
    <s v="  Stephen"/>
    <x v="331"/>
    <x v="83"/>
    <s v="Yes"/>
    <s v="No"/>
    <s v="No"/>
    <n v="0"/>
    <s v="No"/>
    <x v="1"/>
    <x v="2"/>
    <s v="10-Aug-2001"/>
    <x v="2156"/>
    <x v="2"/>
    <s v="tier - 1"/>
    <x v="1"/>
    <x v="1926"/>
  </r>
  <r>
    <x v="2157"/>
    <s v="  Ellen L"/>
    <x v="766"/>
    <x v="661"/>
    <s v="No"/>
    <s v="No"/>
    <s v="No"/>
    <n v="0"/>
    <s v="No"/>
    <x v="0"/>
    <x v="0"/>
    <s v="21-Aug-2002"/>
    <x v="2157"/>
    <x v="2"/>
    <s v="tier - 1"/>
    <x v="3"/>
    <x v="1597"/>
  </r>
  <r>
    <x v="2158"/>
    <s v="  Cindy"/>
    <x v="409"/>
    <x v="307"/>
    <s v="No"/>
    <s v="No"/>
    <s v="No"/>
    <n v="0"/>
    <s v="No"/>
    <x v="0"/>
    <x v="0"/>
    <s v="29-Aug-2002"/>
    <x v="2158"/>
    <x v="2"/>
    <s v="tier - 2"/>
    <x v="0"/>
    <x v="1927"/>
  </r>
  <r>
    <x v="2159"/>
    <s v="  Abigail R"/>
    <x v="336"/>
    <x v="217"/>
    <s v="No"/>
    <s v="No"/>
    <s v="No"/>
    <n v="0"/>
    <s v="No"/>
    <x v="0"/>
    <x v="0"/>
    <s v="29-Oct-2002"/>
    <x v="2159"/>
    <x v="2"/>
    <s v="tier - 1"/>
    <x v="0"/>
    <x v="1928"/>
  </r>
  <r>
    <x v="2160"/>
    <s v="  Amy L"/>
    <x v="404"/>
    <x v="303"/>
    <s v="No"/>
    <s v="No"/>
    <s v="No"/>
    <n v="0"/>
    <s v="No"/>
    <x v="1"/>
    <x v="0"/>
    <s v="22-Sep-2002"/>
    <x v="2160"/>
    <x v="2"/>
    <s v="tier - 2"/>
    <x v="3"/>
    <x v="1929"/>
  </r>
  <r>
    <x v="2161"/>
    <s v="  Amy"/>
    <x v="1255"/>
    <x v="46"/>
    <s v="Yes"/>
    <s v="No"/>
    <s v="No"/>
    <n v="0"/>
    <s v="No"/>
    <x v="2"/>
    <x v="2"/>
    <s v="02-Jul-1996"/>
    <x v="2161"/>
    <x v="2"/>
    <s v="tier - 3"/>
    <x v="1"/>
    <x v="1930"/>
  </r>
  <r>
    <x v="2162"/>
    <s v="  Grace H"/>
    <x v="481"/>
    <x v="105"/>
    <s v="No"/>
    <s v="yes"/>
    <s v="No"/>
    <n v="1"/>
    <s v="No"/>
    <x v="1"/>
    <x v="1"/>
    <s v="27-Dec-2004"/>
    <x v="2162"/>
    <x v="2"/>
    <s v="tier - 1"/>
    <x v="15"/>
    <x v="1931"/>
  </r>
  <r>
    <x v="2163"/>
    <s v="  Caitie J"/>
    <x v="1256"/>
    <x v="189"/>
    <s v="No"/>
    <s v="No"/>
    <s v="No"/>
    <n v="0"/>
    <s v="No"/>
    <x v="2"/>
    <x v="2"/>
    <s v="06-Dec-1994"/>
    <x v="2163"/>
    <x v="2"/>
    <s v="tier - 2"/>
    <x v="1"/>
    <x v="1932"/>
  </r>
  <r>
    <x v="2164"/>
    <s v="  Benjamin"/>
    <x v="1241"/>
    <x v="167"/>
    <s v="No"/>
    <s v="No"/>
    <s v="Yes"/>
    <n v="1"/>
    <s v="No"/>
    <x v="1"/>
    <x v="2"/>
    <s v="20-Jul-2003"/>
    <x v="2164"/>
    <x v="2"/>
    <s v="tier - 2"/>
    <x v="3"/>
    <x v="1933"/>
  </r>
  <r>
    <x v="2165"/>
    <s v="  Ian T"/>
    <x v="372"/>
    <x v="366"/>
    <s v="No"/>
    <s v="No"/>
    <s v="No"/>
    <n v="0"/>
    <s v="No"/>
    <x v="0"/>
    <x v="1"/>
    <s v="12-Dec-1999"/>
    <x v="2165"/>
    <x v="2"/>
    <s v="tier - 2"/>
    <x v="0"/>
    <x v="1934"/>
  </r>
  <r>
    <x v="2166"/>
    <s v="  Tadese"/>
    <x v="473"/>
    <x v="366"/>
    <s v="No"/>
    <s v="No"/>
    <s v="Yes"/>
    <n v="1"/>
    <s v="No"/>
    <x v="2"/>
    <x v="1"/>
    <s v="04-Aug-2003"/>
    <x v="2166"/>
    <x v="2"/>
    <s v="tier - 2"/>
    <x v="3"/>
    <x v="1935"/>
  </r>
  <r>
    <x v="2167"/>
    <s v="  Jonathan"/>
    <x v="405"/>
    <x v="89"/>
    <s v="No"/>
    <s v="No"/>
    <s v="Yes"/>
    <n v="1"/>
    <s v="No"/>
    <x v="2"/>
    <x v="2"/>
    <s v="11-Aug-2003"/>
    <x v="2167"/>
    <x v="2"/>
    <s v="tier - 3"/>
    <x v="3"/>
    <x v="1936"/>
  </r>
  <r>
    <x v="2168"/>
    <s v="  Dathan"/>
    <x v="169"/>
    <x v="299"/>
    <s v="No"/>
    <s v="No"/>
    <s v="No"/>
    <n v="0"/>
    <s v="No"/>
    <x v="0"/>
    <x v="2"/>
    <s v="01-Oct-1999"/>
    <x v="2168"/>
    <x v="2"/>
    <s v="tier - 2"/>
    <x v="3"/>
    <x v="194"/>
  </r>
  <r>
    <x v="2169"/>
    <s v="  Eric"/>
    <x v="84"/>
    <x v="332"/>
    <s v="No"/>
    <s v="No"/>
    <s v="No"/>
    <n v="0"/>
    <s v="No"/>
    <x v="0"/>
    <x v="2"/>
    <s v="17-Nov-1999"/>
    <x v="2169"/>
    <x v="2"/>
    <s v="tier - 3"/>
    <x v="0"/>
    <x v="1937"/>
  </r>
  <r>
    <x v="2170"/>
    <s v="  Allison M"/>
    <x v="1257"/>
    <x v="24"/>
    <s v="No"/>
    <s v="yes"/>
    <s v="No"/>
    <n v="1"/>
    <s v="No"/>
    <x v="1"/>
    <x v="2"/>
    <s v="19-Aug-2004"/>
    <x v="2170"/>
    <x v="2"/>
    <s v="tier - 1"/>
    <x v="1"/>
    <x v="1938"/>
  </r>
  <r>
    <x v="2171"/>
    <s v="  Paul"/>
    <x v="1171"/>
    <x v="253"/>
    <s v="No"/>
    <s v="No"/>
    <s v="No"/>
    <n v="0"/>
    <s v="No"/>
    <x v="1"/>
    <x v="2"/>
    <s v="25-Sep-1999"/>
    <x v="2171"/>
    <x v="2"/>
    <s v="tier - 3"/>
    <x v="0"/>
    <x v="1939"/>
  </r>
  <r>
    <x v="2172"/>
    <s v="  Aaron R"/>
    <x v="252"/>
    <x v="397"/>
    <s v="No"/>
    <s v="No"/>
    <s v="No"/>
    <n v="0"/>
    <s v="No"/>
    <x v="1"/>
    <x v="0"/>
    <s v="13-Dec-2002"/>
    <x v="2172"/>
    <x v="2"/>
    <s v="tier - 3"/>
    <x v="1"/>
    <x v="1940"/>
  </r>
  <r>
    <x v="2173"/>
    <s v="  Caitlin H"/>
    <x v="1258"/>
    <x v="66"/>
    <s v="No"/>
    <s v="No"/>
    <s v="Yes"/>
    <n v="1"/>
    <s v="No"/>
    <x v="0"/>
    <x v="2"/>
    <s v="19-Nov-2003"/>
    <x v="2173"/>
    <x v="2"/>
    <s v="tier - 1"/>
    <x v="3"/>
    <x v="1941"/>
  </r>
  <r>
    <x v="2174"/>
    <s v="  Harald E"/>
    <x v="1259"/>
    <x v="70"/>
    <s v="No"/>
    <s v="No"/>
    <s v="No"/>
    <n v="1"/>
    <s v="No"/>
    <x v="1"/>
    <x v="2"/>
    <s v="07-Oct-1998"/>
    <x v="2174"/>
    <x v="2"/>
    <s v="tier - 3"/>
    <x v="0"/>
    <x v="1942"/>
  </r>
  <r>
    <x v="2175"/>
    <s v="  Siobhan A"/>
    <x v="174"/>
    <x v="226"/>
    <s v="No"/>
    <s v="No"/>
    <s v="Yes"/>
    <n v="1"/>
    <s v="No"/>
    <x v="0"/>
    <x v="2"/>
    <s v="26-Sep-2003"/>
    <x v="2175"/>
    <x v="2"/>
    <s v="tier - 1"/>
    <x v="3"/>
    <x v="1900"/>
  </r>
  <r>
    <x v="2176"/>
    <s v="  Andrea J"/>
    <x v="356"/>
    <x v="228"/>
    <s v="No"/>
    <s v="No"/>
    <s v="Yes"/>
    <n v="1"/>
    <s v="No"/>
    <x v="1"/>
    <x v="2"/>
    <s v="28-Jul-2003"/>
    <x v="2176"/>
    <x v="2"/>
    <s v="tier - 1"/>
    <x v="3"/>
    <x v="1943"/>
  </r>
  <r>
    <x v="2177"/>
    <s v="  Marie"/>
    <x v="692"/>
    <x v="561"/>
    <s v="No"/>
    <s v="No"/>
    <s v="Yes"/>
    <n v="1"/>
    <s v="No"/>
    <x v="1"/>
    <x v="1"/>
    <s v="25-Jul-2003"/>
    <x v="2177"/>
    <x v="2"/>
    <s v="tier - 1"/>
    <x v="3"/>
    <x v="434"/>
  </r>
  <r>
    <x v="2178"/>
    <s v="  Rachel A"/>
    <x v="278"/>
    <x v="134"/>
    <s v="No"/>
    <s v="No"/>
    <s v="Yes"/>
    <n v="1"/>
    <s v="No"/>
    <x v="2"/>
    <x v="2"/>
    <s v="14-Nov-2003"/>
    <x v="2178"/>
    <x v="2"/>
    <s v="tier - 2"/>
    <x v="3"/>
    <x v="1944"/>
  </r>
  <r>
    <x v="2179"/>
    <s v="  Emma"/>
    <x v="856"/>
    <x v="39"/>
    <s v="No"/>
    <s v="No"/>
    <s v="Yes"/>
    <n v="1"/>
    <s v="No"/>
    <x v="2"/>
    <x v="2"/>
    <s v="09-Nov-2003"/>
    <x v="2179"/>
    <x v="2"/>
    <s v="tier - 2"/>
    <x v="3"/>
    <x v="1945"/>
  </r>
  <r>
    <x v="2180"/>
    <s v="  Kiersten"/>
    <x v="1260"/>
    <x v="633"/>
    <s v="No"/>
    <s v="No"/>
    <s v="Yes"/>
    <n v="1"/>
    <s v="No"/>
    <x v="2"/>
    <x v="2"/>
    <s v="01-Sep-2003"/>
    <x v="2180"/>
    <x v="2"/>
    <s v="tier - 2"/>
    <x v="3"/>
    <x v="338"/>
  </r>
  <r>
    <x v="2181"/>
    <s v="  Rachael"/>
    <x v="1031"/>
    <x v="188"/>
    <s v="No"/>
    <s v="No"/>
    <s v="Yes"/>
    <n v="1"/>
    <s v="No"/>
    <x v="3"/>
    <x v="2"/>
    <s v="21-Nov-2003"/>
    <x v="2181"/>
    <x v="2"/>
    <s v="tier - 3"/>
    <x v="3"/>
    <x v="1845"/>
  </r>
  <r>
    <x v="2182"/>
    <s v="  Timothy P"/>
    <x v="40"/>
    <x v="412"/>
    <s v="No"/>
    <s v="yes"/>
    <s v="No"/>
    <n v="1"/>
    <s v="No"/>
    <x v="0"/>
    <x v="1"/>
    <s v="09-Sep-2004"/>
    <x v="2182"/>
    <x v="2"/>
    <s v="tier - 1"/>
    <x v="0"/>
    <x v="1946"/>
  </r>
  <r>
    <x v="2183"/>
    <s v="  Lelisa"/>
    <x v="1261"/>
    <x v="93"/>
    <s v="No"/>
    <s v="yes"/>
    <s v="No"/>
    <n v="1"/>
    <s v="No"/>
    <x v="0"/>
    <x v="2"/>
    <s v="21-Oct-2004"/>
    <x v="2183"/>
    <x v="2"/>
    <s v="tier - 2"/>
    <x v="0"/>
    <x v="1947"/>
  </r>
  <r>
    <x v="2184"/>
    <s v="  Nate"/>
    <x v="848"/>
    <x v="299"/>
    <s v="No"/>
    <s v="yes"/>
    <s v="No"/>
    <n v="1"/>
    <s v="No"/>
    <x v="0"/>
    <x v="2"/>
    <s v="11-Sep-2004"/>
    <x v="2184"/>
    <x v="2"/>
    <s v="tier - 3"/>
    <x v="0"/>
    <x v="1948"/>
  </r>
  <r>
    <x v="2185"/>
    <s v="  Chris C"/>
    <x v="891"/>
    <x v="540"/>
    <s v="No"/>
    <s v="yes"/>
    <s v="No"/>
    <n v="1"/>
    <s v="No"/>
    <x v="1"/>
    <x v="2"/>
    <s v="10-Jun-2004"/>
    <x v="2185"/>
    <x v="2"/>
    <s v="tier - 3"/>
    <x v="0"/>
    <x v="1949"/>
  </r>
  <r>
    <x v="2186"/>
    <s v="  Scott"/>
    <x v="191"/>
    <x v="79"/>
    <s v="No"/>
    <s v="yes"/>
    <s v="No"/>
    <n v="1"/>
    <s v="No"/>
    <x v="1"/>
    <x v="2"/>
    <s v="21-Sep-2004"/>
    <x v="2186"/>
    <x v="2"/>
    <s v="tier - 1"/>
    <x v="4"/>
    <x v="1950"/>
  </r>
  <r>
    <x v="2187"/>
    <s v="  Kevin"/>
    <x v="1262"/>
    <x v="133"/>
    <s v="No"/>
    <s v="yes"/>
    <s v="No"/>
    <n v="1"/>
    <s v="No"/>
    <x v="2"/>
    <x v="2"/>
    <s v="19-Sep-2004"/>
    <x v="2187"/>
    <x v="2"/>
    <s v="tier - 3"/>
    <x v="0"/>
    <x v="1951"/>
  </r>
  <r>
    <x v="2188"/>
    <s v="  Erik C"/>
    <x v="379"/>
    <x v="173"/>
    <s v="No"/>
    <s v="yes"/>
    <s v="No"/>
    <n v="1"/>
    <s v="No"/>
    <x v="1"/>
    <x v="2"/>
    <s v="12-Dec-2004"/>
    <x v="2188"/>
    <x v="2"/>
    <s v="tier - 1"/>
    <x v="9"/>
    <x v="1883"/>
  </r>
  <r>
    <x v="2189"/>
    <s v="  Shawn C"/>
    <x v="247"/>
    <x v="107"/>
    <s v="No"/>
    <s v="yes"/>
    <s v="No"/>
    <n v="1"/>
    <s v="No"/>
    <x v="1"/>
    <x v="2"/>
    <s v="17-Oct-2004"/>
    <x v="2189"/>
    <x v="2"/>
    <s v="tier - 2"/>
    <x v="4"/>
    <x v="1952"/>
  </r>
  <r>
    <x v="2190"/>
    <s v="  Vajin L"/>
    <x v="711"/>
    <x v="173"/>
    <s v="No"/>
    <s v="yes"/>
    <s v="No"/>
    <n v="1"/>
    <s v="No"/>
    <x v="2"/>
    <x v="2"/>
    <s v="06-Dec-2004"/>
    <x v="2190"/>
    <x v="1"/>
    <s v="tier - 2"/>
    <x v="5"/>
    <x v="1953"/>
  </r>
  <r>
    <x v="2191"/>
    <s v="  John K"/>
    <x v="564"/>
    <x v="133"/>
    <s v="No"/>
    <s v="yes"/>
    <s v="No"/>
    <n v="1"/>
    <s v="No"/>
    <x v="2"/>
    <x v="2"/>
    <s v="14-Dec-2004"/>
    <x v="2191"/>
    <x v="1"/>
    <s v="tier - 3"/>
    <x v="11"/>
    <x v="1954"/>
  </r>
  <r>
    <x v="2192"/>
    <s v="  Kevin J"/>
    <x v="335"/>
    <x v="388"/>
    <s v="No"/>
    <s v="yes"/>
    <s v="No"/>
    <n v="1"/>
    <s v="No"/>
    <x v="2"/>
    <x v="2"/>
    <s v="07-Nov-2004"/>
    <x v="2192"/>
    <x v="1"/>
    <s v="tier - 1"/>
    <x v="4"/>
    <x v="1955"/>
  </r>
  <r>
    <x v="2193"/>
    <s v="  Kirby W"/>
    <x v="675"/>
    <x v="164"/>
    <s v="No"/>
    <s v="yes"/>
    <s v="No"/>
    <n v="1"/>
    <s v="No"/>
    <x v="2"/>
    <x v="2"/>
    <s v="10-Dec-2004"/>
    <x v="2193"/>
    <x v="1"/>
    <s v="tier - 3"/>
    <x v="9"/>
    <x v="1956"/>
  </r>
  <r>
    <x v="2194"/>
    <s v="  J A"/>
    <x v="1263"/>
    <x v="576"/>
    <s v="No"/>
    <s v="yes"/>
    <s v="No"/>
    <n v="1"/>
    <s v="No"/>
    <x v="3"/>
    <x v="2"/>
    <s v="17-Nov-2004"/>
    <x v="2194"/>
    <x v="1"/>
    <s v="tier - 2"/>
    <x v="5"/>
    <x v="1957"/>
  </r>
  <r>
    <x v="2195"/>
    <s v="  Dustin G"/>
    <x v="815"/>
    <x v="203"/>
    <s v="No"/>
    <s v="yes"/>
    <s v="No"/>
    <n v="1"/>
    <s v="No"/>
    <x v="0"/>
    <x v="2"/>
    <s v="21-Oct-2000"/>
    <x v="2195"/>
    <x v="1"/>
    <s v="tier - 2"/>
    <x v="3"/>
    <x v="1958"/>
  </r>
  <r>
    <x v="2196"/>
    <s v="  Anthony G"/>
    <x v="1261"/>
    <x v="272"/>
    <s v="No"/>
    <s v="yes"/>
    <s v="No"/>
    <n v="1"/>
    <s v="No"/>
    <x v="0"/>
    <x v="1"/>
    <s v="10-Jun-2000"/>
    <x v="2196"/>
    <x v="1"/>
    <s v="tier - 2"/>
    <x v="0"/>
    <x v="1959"/>
  </r>
  <r>
    <x v="2197"/>
    <s v="  Ryan"/>
    <x v="480"/>
    <x v="74"/>
    <s v="Yes"/>
    <s v="yes"/>
    <s v="No"/>
    <n v="1"/>
    <s v="No"/>
    <x v="1"/>
    <x v="1"/>
    <s v="23-Oct-2000"/>
    <x v="2197"/>
    <x v="1"/>
    <s v="tier - 2"/>
    <x v="0"/>
    <x v="1960"/>
  </r>
  <r>
    <x v="2198"/>
    <s v="  Eric N"/>
    <x v="4"/>
    <x v="67"/>
    <s v="No"/>
    <s v="No"/>
    <s v="Yes"/>
    <n v="1"/>
    <s v="No"/>
    <x v="0"/>
    <x v="2"/>
    <s v="30-Dec-2003"/>
    <x v="2198"/>
    <x v="1"/>
    <s v="tier - 1"/>
    <x v="1"/>
    <x v="420"/>
  </r>
  <r>
    <x v="2199"/>
    <s v="  Connor"/>
    <x v="375"/>
    <x v="500"/>
    <s v="No"/>
    <s v="No"/>
    <s v="Yes"/>
    <n v="1"/>
    <s v="No"/>
    <x v="0"/>
    <x v="2"/>
    <s v="21-Aug-2003"/>
    <x v="2199"/>
    <x v="1"/>
    <s v="tier - 2"/>
    <x v="1"/>
    <x v="1961"/>
  </r>
  <r>
    <x v="2200"/>
    <s v="  Patrick H"/>
    <x v="375"/>
    <x v="550"/>
    <s v="No"/>
    <s v="No"/>
    <s v="Yes"/>
    <n v="1"/>
    <s v="No"/>
    <x v="0"/>
    <x v="2"/>
    <s v="16-Sep-2003"/>
    <x v="2199"/>
    <x v="1"/>
    <s v="tier - 2"/>
    <x v="1"/>
    <x v="1962"/>
  </r>
  <r>
    <x v="2201"/>
    <s v="  Tyler"/>
    <x v="422"/>
    <x v="321"/>
    <s v="No"/>
    <s v="No"/>
    <s v="Yes"/>
    <n v="1"/>
    <s v="No"/>
    <x v="1"/>
    <x v="2"/>
    <s v="30-Dec-2003"/>
    <x v="2200"/>
    <x v="1"/>
    <s v="tier - 3"/>
    <x v="1"/>
    <x v="420"/>
  </r>
  <r>
    <x v="2202"/>
    <s v="  Deborah L"/>
    <x v="1095"/>
    <x v="315"/>
    <s v="No"/>
    <s v="yes"/>
    <s v="No"/>
    <n v="1"/>
    <s v="No"/>
    <x v="0"/>
    <x v="2"/>
    <s v="13-Jun-2004"/>
    <x v="2201"/>
    <x v="1"/>
    <s v="tier - 2"/>
    <x v="0"/>
    <x v="1885"/>
  </r>
  <r>
    <x v="2203"/>
    <s v="  Andrea K"/>
    <x v="754"/>
    <x v="214"/>
    <s v="No"/>
    <s v="yes"/>
    <s v="No"/>
    <n v="1"/>
    <s v="No"/>
    <x v="0"/>
    <x v="1"/>
    <s v="08-Aug-2004"/>
    <x v="2202"/>
    <x v="1"/>
    <s v="tier - 1"/>
    <x v="0"/>
    <x v="1963"/>
  </r>
  <r>
    <x v="2204"/>
    <s v="  Elleree"/>
    <x v="568"/>
    <x v="336"/>
    <s v="No"/>
    <s v="yes"/>
    <s v="No"/>
    <n v="1"/>
    <s v="No"/>
    <x v="0"/>
    <x v="1"/>
    <s v="13-Dec-2004"/>
    <x v="2203"/>
    <x v="1"/>
    <s v="tier - 2"/>
    <x v="0"/>
    <x v="1964"/>
  </r>
  <r>
    <x v="2205"/>
    <s v="  Brandon J"/>
    <x v="417"/>
    <x v="161"/>
    <s v="No"/>
    <s v="No"/>
    <s v="Yes"/>
    <n v="1"/>
    <s v="No"/>
    <x v="1"/>
    <x v="2"/>
    <s v="16-Sep-2003"/>
    <x v="2204"/>
    <x v="1"/>
    <s v="tier - 2"/>
    <x v="1"/>
    <x v="1962"/>
  </r>
  <r>
    <x v="2206"/>
    <s v="  Steve"/>
    <x v="524"/>
    <x v="300"/>
    <s v="No"/>
    <s v="No"/>
    <s v="Yes"/>
    <n v="1"/>
    <s v="No"/>
    <x v="1"/>
    <x v="1"/>
    <s v="03-Oct-2003"/>
    <x v="2205"/>
    <x v="1"/>
    <s v="tier - 2"/>
    <x v="1"/>
    <x v="1965"/>
  </r>
  <r>
    <x v="2207"/>
    <s v="  Nina Wavik Sr"/>
    <x v="166"/>
    <x v="125"/>
    <s v="No"/>
    <s v="yes"/>
    <s v="No"/>
    <n v="1"/>
    <s v="No"/>
    <x v="0"/>
    <x v="2"/>
    <s v="09-Jul-2004"/>
    <x v="2206"/>
    <x v="1"/>
    <s v="tier - 1"/>
    <x v="0"/>
    <x v="785"/>
  </r>
  <r>
    <x v="2208"/>
    <s v="  Dani"/>
    <x v="168"/>
    <x v="212"/>
    <s v="No"/>
    <s v="yes"/>
    <s v="No"/>
    <n v="1"/>
    <s v="No"/>
    <x v="0"/>
    <x v="2"/>
    <s v="05-Dec-2004"/>
    <x v="2207"/>
    <x v="1"/>
    <s v="tier - 3"/>
    <x v="0"/>
    <x v="134"/>
  </r>
  <r>
    <x v="2209"/>
    <s v="  Jennifer A"/>
    <x v="172"/>
    <x v="206"/>
    <s v="No"/>
    <s v="yes"/>
    <s v="No"/>
    <n v="1"/>
    <s v="No"/>
    <x v="0"/>
    <x v="2"/>
    <s v="04-Oct-2004"/>
    <x v="2208"/>
    <x v="1"/>
    <s v="tier - 2"/>
    <x v="0"/>
    <x v="936"/>
  </r>
  <r>
    <x v="2210"/>
    <s v="  Martin"/>
    <x v="361"/>
    <x v="251"/>
    <s v="No"/>
    <s v="No"/>
    <s v="Yes"/>
    <n v="1"/>
    <s v="No"/>
    <x v="2"/>
    <x v="2"/>
    <s v="17-Jul-2003"/>
    <x v="2209"/>
    <x v="1"/>
    <s v="tier - 1"/>
    <x v="1"/>
    <x v="1846"/>
  </r>
  <r>
    <x v="2211"/>
    <s v="  Steve"/>
    <x v="491"/>
    <x v="34"/>
    <s v="No"/>
    <s v="No"/>
    <s v="Yes"/>
    <n v="1"/>
    <s v="No"/>
    <x v="2"/>
    <x v="1"/>
    <s v="04-Dec-2003"/>
    <x v="2210"/>
    <x v="1"/>
    <s v="tier - 2"/>
    <x v="1"/>
    <x v="1966"/>
  </r>
  <r>
    <x v="2212"/>
    <s v="  Christopher"/>
    <x v="1264"/>
    <x v="102"/>
    <s v="No"/>
    <s v="No"/>
    <s v="Yes"/>
    <n v="1"/>
    <s v="No"/>
    <x v="2"/>
    <x v="2"/>
    <s v="09-Sep-2003"/>
    <x v="2211"/>
    <x v="1"/>
    <s v="tier - 3"/>
    <x v="1"/>
    <x v="254"/>
  </r>
  <r>
    <x v="2213"/>
    <s v="  Kathryn M"/>
    <x v="32"/>
    <x v="141"/>
    <s v="No"/>
    <s v="yes"/>
    <s v="No"/>
    <n v="1"/>
    <s v="No"/>
    <x v="0"/>
    <x v="2"/>
    <s v="25-Jul-2004"/>
    <x v="2212"/>
    <x v="1"/>
    <s v="tier - 1"/>
    <x v="0"/>
    <x v="1967"/>
  </r>
  <r>
    <x v="2214"/>
    <s v="  Emily"/>
    <x v="201"/>
    <x v="214"/>
    <s v="No"/>
    <s v="yes"/>
    <s v="No"/>
    <n v="1"/>
    <s v="No"/>
    <x v="0"/>
    <x v="1"/>
    <s v="21-Aug-2004"/>
    <x v="2213"/>
    <x v="1"/>
    <s v="tier - 2"/>
    <x v="0"/>
    <x v="1968"/>
  </r>
  <r>
    <x v="2215"/>
    <s v="  Trent A"/>
    <x v="1265"/>
    <x v="662"/>
    <s v="No"/>
    <s v="No"/>
    <s v="Yes"/>
    <n v="1"/>
    <s v="No"/>
    <x v="3"/>
    <x v="2"/>
    <s v="14-Sep-2003"/>
    <x v="2214"/>
    <x v="1"/>
    <s v="tier - 2"/>
    <x v="1"/>
    <x v="1969"/>
  </r>
  <r>
    <x v="2216"/>
    <s v="  Jennifer E"/>
    <x v="1266"/>
    <x v="330"/>
    <s v="Yes"/>
    <s v="No"/>
    <s v="No"/>
    <n v="1"/>
    <s v="No"/>
    <x v="2"/>
    <x v="1"/>
    <s v="05-Aug-1995"/>
    <x v="2215"/>
    <x v="1"/>
    <s v="tier - 1"/>
    <x v="0"/>
    <x v="1970"/>
  </r>
  <r>
    <x v="2217"/>
    <s v="  Polly"/>
    <x v="1137"/>
    <x v="31"/>
    <s v="No"/>
    <s v="yes"/>
    <s v="No"/>
    <n v="1"/>
    <s v="No"/>
    <x v="1"/>
    <x v="2"/>
    <s v="22-Jul-2004"/>
    <x v="2216"/>
    <x v="1"/>
    <s v="tier - 1"/>
    <x v="0"/>
    <x v="1971"/>
  </r>
  <r>
    <x v="2218"/>
    <s v="  Elizabeth"/>
    <x v="1267"/>
    <x v="85"/>
    <s v="No"/>
    <s v="yes"/>
    <s v="No"/>
    <n v="1"/>
    <s v="No"/>
    <x v="2"/>
    <x v="1"/>
    <s v="19-Nov-2004"/>
    <x v="2217"/>
    <x v="1"/>
    <s v="tier - 3"/>
    <x v="0"/>
    <x v="1972"/>
  </r>
  <r>
    <x v="2219"/>
    <s v="  Tiffany A"/>
    <x v="1268"/>
    <x v="325"/>
    <s v="No"/>
    <s v="No"/>
    <s v="No"/>
    <n v="1"/>
    <s v="No"/>
    <x v="2"/>
    <x v="2"/>
    <s v="22-Sep-1992"/>
    <x v="2218"/>
    <x v="1"/>
    <s v="tier - 1"/>
    <x v="0"/>
    <x v="1973"/>
  </r>
  <r>
    <x v="2220"/>
    <s v="  Cole"/>
    <x v="172"/>
    <x v="67"/>
    <s v="Yes"/>
    <s v="No"/>
    <s v="No"/>
    <n v="0"/>
    <s v="No"/>
    <x v="0"/>
    <x v="2"/>
    <s v="05-Dec-2001"/>
    <x v="2219"/>
    <x v="1"/>
    <s v="tier - 2"/>
    <x v="0"/>
    <x v="1974"/>
  </r>
  <r>
    <x v="2221"/>
    <s v="  Matthew T"/>
    <x v="4"/>
    <x v="188"/>
    <s v="Yes"/>
    <s v="No"/>
    <s v="No"/>
    <n v="0"/>
    <s v="No"/>
    <x v="0"/>
    <x v="2"/>
    <s v="02-Jun-2001"/>
    <x v="2220"/>
    <x v="1"/>
    <s v="tier - 2"/>
    <x v="0"/>
    <x v="1975"/>
  </r>
  <r>
    <x v="2222"/>
    <s v="  Zachary"/>
    <x v="1269"/>
    <x v="161"/>
    <s v="Yes"/>
    <s v="No"/>
    <s v="No"/>
    <n v="0"/>
    <s v="No"/>
    <x v="0"/>
    <x v="2"/>
    <s v="07-Jul-2001"/>
    <x v="2221"/>
    <x v="1"/>
    <s v="tier - 3"/>
    <x v="3"/>
    <x v="1976"/>
  </r>
  <r>
    <x v="2223"/>
    <s v="  Matthew T"/>
    <x v="358"/>
    <x v="219"/>
    <s v="Yes"/>
    <s v="No"/>
    <s v="No"/>
    <n v="0"/>
    <s v="No"/>
    <x v="2"/>
    <x v="2"/>
    <s v="25-Aug-2001"/>
    <x v="2222"/>
    <x v="1"/>
    <s v="tier - 3"/>
    <x v="0"/>
    <x v="1977"/>
  </r>
  <r>
    <x v="2224"/>
    <s v="  Pat"/>
    <x v="1270"/>
    <x v="10"/>
    <s v="No"/>
    <s v="No"/>
    <s v="No"/>
    <n v="1"/>
    <s v="No"/>
    <x v="3"/>
    <x v="1"/>
    <s v="19-Jun-1998"/>
    <x v="2223"/>
    <x v="1"/>
    <s v="tier - 2"/>
    <x v="0"/>
    <x v="1978"/>
  </r>
  <r>
    <x v="2225"/>
    <s v="  Ashley"/>
    <x v="1271"/>
    <x v="70"/>
    <s v="Yes"/>
    <s v="No"/>
    <s v="No"/>
    <n v="1"/>
    <s v="No"/>
    <x v="3"/>
    <x v="2"/>
    <s v="07-Oct-1995"/>
    <x v="2224"/>
    <x v="1"/>
    <s v="tier - 3"/>
    <x v="0"/>
    <x v="1979"/>
  </r>
  <r>
    <x v="2226"/>
    <s v="  Elizabeth A"/>
    <x v="1272"/>
    <x v="167"/>
    <s v="Yes"/>
    <s v="No"/>
    <s v="Yes"/>
    <n v="1"/>
    <s v="No"/>
    <x v="3"/>
    <x v="2"/>
    <s v="09-Jun-1997"/>
    <x v="2225"/>
    <x v="1"/>
    <s v="tier - 1"/>
    <x v="1"/>
    <x v="1980"/>
  </r>
  <r>
    <x v="2227"/>
    <s v="  Rebecca M"/>
    <x v="1273"/>
    <x v="146"/>
    <s v="No"/>
    <s v="No"/>
    <s v="No"/>
    <n v="1"/>
    <s v="No"/>
    <x v="3"/>
    <x v="2"/>
    <s v="07-Dec-1998"/>
    <x v="2226"/>
    <x v="1"/>
    <s v="tier - 1"/>
    <x v="0"/>
    <x v="1981"/>
  </r>
  <r>
    <x v="2228"/>
    <s v="  Ruth"/>
    <x v="1274"/>
    <x v="450"/>
    <s v="No"/>
    <s v="No"/>
    <s v="Yes"/>
    <n v="1"/>
    <s v="No"/>
    <x v="2"/>
    <x v="2"/>
    <s v="20-Jun-2003"/>
    <x v="2227"/>
    <x v="1"/>
    <s v="tier - 2"/>
    <x v="0"/>
    <x v="1982"/>
  </r>
  <r>
    <x v="2229"/>
    <s v="  Gregory S"/>
    <x v="910"/>
    <x v="109"/>
    <s v="Yes"/>
    <s v="No"/>
    <s v="Yes"/>
    <n v="1"/>
    <s v="No"/>
    <x v="3"/>
    <x v="1"/>
    <s v="19-Jun-1997"/>
    <x v="2228"/>
    <x v="1"/>
    <s v="tier - 1"/>
    <x v="0"/>
    <x v="1983"/>
  </r>
  <r>
    <x v="2230"/>
    <s v="  Alexandra S"/>
    <x v="279"/>
    <x v="40"/>
    <s v="No"/>
    <s v="yes"/>
    <s v="No"/>
    <n v="1"/>
    <s v="No"/>
    <x v="3"/>
    <x v="2"/>
    <s v="01-Sep-2000"/>
    <x v="2229"/>
    <x v="1"/>
    <s v="tier - 2"/>
    <x v="0"/>
    <x v="1984"/>
  </r>
  <r>
    <x v="2231"/>
    <s v="  Hillary"/>
    <x v="1176"/>
    <x v="577"/>
    <s v="Yes"/>
    <s v="No"/>
    <s v="Yes"/>
    <n v="1"/>
    <s v="No"/>
    <x v="3"/>
    <x v="2"/>
    <s v="05-Dec-1997"/>
    <x v="2230"/>
    <x v="1"/>
    <s v="tier - 2"/>
    <x v="0"/>
    <x v="1985"/>
  </r>
  <r>
    <x v="2232"/>
    <s v="  Amy K"/>
    <x v="1036"/>
    <x v="409"/>
    <s v="Yes"/>
    <s v="No"/>
    <s v="No"/>
    <n v="0"/>
    <s v="No"/>
    <x v="2"/>
    <x v="2"/>
    <s v="23-Aug-2001"/>
    <x v="2231"/>
    <x v="1"/>
    <s v="tier - 2"/>
    <x v="0"/>
    <x v="1986"/>
  </r>
  <r>
    <x v="2233"/>
    <s v="  Scott"/>
    <x v="1080"/>
    <x v="92"/>
    <s v="Yes"/>
    <s v="No"/>
    <s v="No"/>
    <n v="0"/>
    <s v="No"/>
    <x v="3"/>
    <x v="2"/>
    <s v="23-Jun-1996"/>
    <x v="2232"/>
    <x v="1"/>
    <s v="tier - 3"/>
    <x v="0"/>
    <x v="1987"/>
  </r>
  <r>
    <x v="2234"/>
    <s v="  John"/>
    <x v="1245"/>
    <x v="508"/>
    <s v="Yes"/>
    <s v="No"/>
    <s v="Yes"/>
    <n v="1"/>
    <s v="No"/>
    <x v="3"/>
    <x v="2"/>
    <s v="27-Oct-1997"/>
    <x v="2233"/>
    <x v="1"/>
    <s v="tier - 3"/>
    <x v="3"/>
    <x v="1988"/>
  </r>
  <r>
    <x v="2235"/>
    <s v="  Maaikel"/>
    <x v="1275"/>
    <x v="24"/>
    <s v="No"/>
    <s v="No"/>
    <s v="No"/>
    <n v="1"/>
    <s v="No"/>
    <x v="2"/>
    <x v="2"/>
    <s v="05-Sep-1998"/>
    <x v="2234"/>
    <x v="1"/>
    <s v="tier - 2"/>
    <x v="0"/>
    <x v="1989"/>
  </r>
  <r>
    <x v="2236"/>
    <s v="  Daniel C"/>
    <x v="161"/>
    <x v="663"/>
    <s v="No"/>
    <s v="No"/>
    <s v="No"/>
    <n v="0"/>
    <s v="No"/>
    <x v="0"/>
    <x v="0"/>
    <s v="22-Dec-2002"/>
    <x v="2235"/>
    <x v="1"/>
    <s v="tier - 1"/>
    <x v="0"/>
    <x v="1990"/>
  </r>
  <r>
    <x v="2237"/>
    <s v="  Christopher S"/>
    <x v="1151"/>
    <x v="496"/>
    <s v="No"/>
    <s v="No"/>
    <s v="No"/>
    <n v="0"/>
    <s v="No"/>
    <x v="2"/>
    <x v="0"/>
    <s v="14-Nov-2002"/>
    <x v="2236"/>
    <x v="1"/>
    <s v="tier - 2"/>
    <x v="0"/>
    <x v="1991"/>
  </r>
  <r>
    <x v="2238"/>
    <s v="  William R"/>
    <x v="1276"/>
    <x v="21"/>
    <s v="No"/>
    <s v="No"/>
    <s v="No"/>
    <n v="0"/>
    <s v="No"/>
    <x v="2"/>
    <x v="1"/>
    <s v="06-Jul-1999"/>
    <x v="2237"/>
    <x v="1"/>
    <s v="tier - 2"/>
    <x v="0"/>
    <x v="1992"/>
  </r>
  <r>
    <x v="2239"/>
    <s v="  Lyndsy"/>
    <x v="1277"/>
    <x v="564"/>
    <s v="No"/>
    <s v="No"/>
    <s v="No"/>
    <n v="0"/>
    <s v="No"/>
    <x v="3"/>
    <x v="0"/>
    <s v="15-Aug-2002"/>
    <x v="2238"/>
    <x v="1"/>
    <s v="tier - 1"/>
    <x v="0"/>
    <x v="1993"/>
  </r>
  <r>
    <x v="2240"/>
    <s v="  Jessica"/>
    <x v="300"/>
    <x v="538"/>
    <s v="No"/>
    <s v="No"/>
    <s v="No"/>
    <n v="1"/>
    <s v="No"/>
    <x v="2"/>
    <x v="2"/>
    <s v="03-Dec-1998"/>
    <x v="2239"/>
    <x v="1"/>
    <s v="tier - 1"/>
    <x v="0"/>
    <x v="1994"/>
  </r>
  <r>
    <x v="2241"/>
    <s v="  Anna"/>
    <x v="1169"/>
    <x v="120"/>
    <s v="Yes"/>
    <s v="No"/>
    <s v="Yes"/>
    <n v="1"/>
    <s v="No"/>
    <x v="2"/>
    <x v="2"/>
    <s v="07-Nov-1997"/>
    <x v="2240"/>
    <x v="1"/>
    <s v="tier - 2"/>
    <x v="1"/>
    <x v="1995"/>
  </r>
  <r>
    <x v="2242"/>
    <s v="  Jordan"/>
    <x v="1015"/>
    <x v="198"/>
    <s v="Yes"/>
    <s v="No"/>
    <s v="No"/>
    <n v="1"/>
    <s v="No"/>
    <x v="3"/>
    <x v="2"/>
    <s v="30-Jul-1995"/>
    <x v="2241"/>
    <x v="1"/>
    <s v="tier - 3"/>
    <x v="1"/>
    <x v="1996"/>
  </r>
  <r>
    <x v="2243"/>
    <s v="  Brian"/>
    <x v="1278"/>
    <x v="149"/>
    <s v="No"/>
    <s v="No"/>
    <s v="No"/>
    <n v="1"/>
    <s v="No"/>
    <x v="2"/>
    <x v="1"/>
    <s v="12-Jul-1998"/>
    <x v="2242"/>
    <x v="1"/>
    <s v="tier - 3"/>
    <x v="0"/>
    <x v="1997"/>
  </r>
  <r>
    <x v="2244"/>
    <s v="  Katherine A"/>
    <x v="496"/>
    <x v="249"/>
    <s v="No"/>
    <s v="No"/>
    <s v="No"/>
    <n v="0"/>
    <s v="No"/>
    <x v="2"/>
    <x v="2"/>
    <s v="14-Oct-1999"/>
    <x v="2243"/>
    <x v="1"/>
    <s v="tier - 3"/>
    <x v="0"/>
    <x v="1998"/>
  </r>
  <r>
    <x v="2245"/>
    <s v="  Melanie"/>
    <x v="1279"/>
    <x v="565"/>
    <s v="No"/>
    <s v="No"/>
    <s v="No"/>
    <n v="0"/>
    <s v="No"/>
    <x v="2"/>
    <x v="0"/>
    <s v="13-Oct-2002"/>
    <x v="2244"/>
    <x v="1"/>
    <s v="tier - 2"/>
    <x v="0"/>
    <x v="1999"/>
  </r>
  <r>
    <x v="2246"/>
    <s v="  Jessica"/>
    <x v="1280"/>
    <x v="117"/>
    <s v="No"/>
    <s v="No"/>
    <s v="No"/>
    <n v="0"/>
    <s v="No"/>
    <x v="2"/>
    <x v="2"/>
    <s v="02-Dec-1999"/>
    <x v="2245"/>
    <x v="1"/>
    <s v="tier - 2"/>
    <x v="0"/>
    <x v="370"/>
  </r>
  <r>
    <x v="2247"/>
    <s v="  Eric S"/>
    <x v="1281"/>
    <x v="498"/>
    <s v="No"/>
    <s v="No"/>
    <s v="No"/>
    <n v="0"/>
    <s v="No"/>
    <x v="3"/>
    <x v="0"/>
    <s v="10-Dec-2002"/>
    <x v="2245"/>
    <x v="1"/>
    <s v="tier - 2"/>
    <x v="1"/>
    <x v="2000"/>
  </r>
  <r>
    <x v="2248"/>
    <s v="  Joseph"/>
    <x v="1282"/>
    <x v="79"/>
    <s v="Yes"/>
    <s v="No"/>
    <s v="No"/>
    <n v="0"/>
    <s v="No"/>
    <x v="3"/>
    <x v="2"/>
    <s v="29-Nov-2001"/>
    <x v="2246"/>
    <x v="1"/>
    <s v="tier - 3"/>
    <x v="1"/>
    <x v="2001"/>
  </r>
  <r>
    <x v="2249"/>
    <s v="  Mary"/>
    <x v="1283"/>
    <x v="523"/>
    <s v="No"/>
    <s v="No"/>
    <s v="No"/>
    <n v="1"/>
    <s v="No"/>
    <x v="2"/>
    <x v="2"/>
    <s v="04-Jun-1998"/>
    <x v="2247"/>
    <x v="1"/>
    <s v="tier - 2"/>
    <x v="0"/>
    <x v="2002"/>
  </r>
  <r>
    <x v="2250"/>
    <s v="  Natalie"/>
    <x v="1013"/>
    <x v="209"/>
    <s v="No"/>
    <s v="yes"/>
    <s v="No"/>
    <n v="1"/>
    <s v="No"/>
    <x v="3"/>
    <x v="2"/>
    <s v="26-Jun-2000"/>
    <x v="2248"/>
    <x v="1"/>
    <s v="tier - 2"/>
    <x v="0"/>
    <x v="2003"/>
  </r>
  <r>
    <x v="2251"/>
    <s v="  Christopher"/>
    <x v="1244"/>
    <x v="276"/>
    <s v="No"/>
    <s v="yes"/>
    <s v="No"/>
    <n v="1"/>
    <s v="No"/>
    <x v="2"/>
    <x v="2"/>
    <s v="28-Jul-2004"/>
    <x v="2249"/>
    <x v="1"/>
    <s v="tier - 3"/>
    <x v="0"/>
    <x v="2004"/>
  </r>
  <r>
    <x v="2252"/>
    <s v="  Sonja"/>
    <x v="1284"/>
    <x v="561"/>
    <s v="No"/>
    <s v="yes"/>
    <s v="No"/>
    <n v="1"/>
    <s v="No"/>
    <x v="2"/>
    <x v="1"/>
    <s v="30-Sep-2004"/>
    <x v="2250"/>
    <x v="1"/>
    <s v="tier - 1"/>
    <x v="0"/>
    <x v="2005"/>
  </r>
  <r>
    <x v="2253"/>
    <s v="  Alexandra"/>
    <x v="1285"/>
    <x v="329"/>
    <s v="Yes"/>
    <s v="No"/>
    <s v="Yes"/>
    <n v="1"/>
    <s v="No"/>
    <x v="3"/>
    <x v="2"/>
    <s v="26-Oct-1997"/>
    <x v="2251"/>
    <x v="1"/>
    <s v="tier - 2"/>
    <x v="1"/>
    <x v="2006"/>
  </r>
  <r>
    <x v="2254"/>
    <s v="  Martha L"/>
    <x v="1286"/>
    <x v="403"/>
    <s v="No"/>
    <s v="No"/>
    <s v="No"/>
    <n v="0"/>
    <s v="No"/>
    <x v="2"/>
    <x v="0"/>
    <s v="04-Dec-2002"/>
    <x v="2252"/>
    <x v="1"/>
    <s v="tier - 1"/>
    <x v="0"/>
    <x v="2007"/>
  </r>
  <r>
    <x v="2255"/>
    <s v="  Ryan C"/>
    <x v="1287"/>
    <x v="425"/>
    <s v="No"/>
    <s v="No"/>
    <s v="Yes"/>
    <n v="1"/>
    <s v="No"/>
    <x v="0"/>
    <x v="1"/>
    <s v="21-Nov-2003"/>
    <x v="2253"/>
    <x v="1"/>
    <s v="tier - 3"/>
    <x v="3"/>
    <x v="1845"/>
  </r>
  <r>
    <x v="2256"/>
    <s v="  Cliff"/>
    <x v="169"/>
    <x v="155"/>
    <s v="No"/>
    <s v="No"/>
    <s v="Yes"/>
    <n v="1"/>
    <s v="No"/>
    <x v="0"/>
    <x v="1"/>
    <s v="15-Aug-2003"/>
    <x v="2254"/>
    <x v="1"/>
    <s v="tier - 3"/>
    <x v="3"/>
    <x v="2008"/>
  </r>
  <r>
    <x v="2257"/>
    <s v="  Blue"/>
    <x v="97"/>
    <x v="351"/>
    <s v="No"/>
    <s v="No"/>
    <s v="Yes"/>
    <n v="1"/>
    <s v="No"/>
    <x v="0"/>
    <x v="2"/>
    <s v="30-Oct-2003"/>
    <x v="2255"/>
    <x v="1"/>
    <s v="tier - 3"/>
    <x v="3"/>
    <x v="2009"/>
  </r>
  <r>
    <x v="2258"/>
    <s v="  Jeffrey M"/>
    <x v="217"/>
    <x v="372"/>
    <s v="No"/>
    <s v="No"/>
    <s v="Yes"/>
    <n v="1"/>
    <s v="No"/>
    <x v="0"/>
    <x v="2"/>
    <s v="13-Oct-2003"/>
    <x v="2256"/>
    <x v="1"/>
    <s v="tier - 3"/>
    <x v="3"/>
    <x v="2010"/>
  </r>
  <r>
    <x v="2259"/>
    <s v="  Andrew"/>
    <x v="625"/>
    <x v="115"/>
    <s v="No"/>
    <s v="No"/>
    <s v="Yes"/>
    <n v="1"/>
    <s v="No"/>
    <x v="1"/>
    <x v="2"/>
    <s v="10-Dec-2003"/>
    <x v="2257"/>
    <x v="1"/>
    <s v="tier - 2"/>
    <x v="3"/>
    <x v="1882"/>
  </r>
  <r>
    <x v="2260"/>
    <s v="  Julia"/>
    <x v="1165"/>
    <x v="614"/>
    <s v="Yes"/>
    <s v="No"/>
    <s v="Yes"/>
    <n v="1"/>
    <s v="No"/>
    <x v="3"/>
    <x v="2"/>
    <s v="04-Nov-1997"/>
    <x v="2258"/>
    <x v="1"/>
    <s v="tier - 2"/>
    <x v="0"/>
    <x v="1752"/>
  </r>
  <r>
    <x v="2261"/>
    <s v="  Daniel"/>
    <x v="368"/>
    <x v="138"/>
    <s v="No"/>
    <s v="No"/>
    <s v="Yes"/>
    <n v="1"/>
    <s v="No"/>
    <x v="1"/>
    <x v="2"/>
    <s v="15-Sep-2003"/>
    <x v="2259"/>
    <x v="1"/>
    <s v="tier - 3"/>
    <x v="3"/>
    <x v="2011"/>
  </r>
  <r>
    <x v="2262"/>
    <s v="  Jaime"/>
    <x v="1288"/>
    <x v="326"/>
    <s v="No"/>
    <s v="No"/>
    <s v="Yes"/>
    <n v="1"/>
    <s v="No"/>
    <x v="2"/>
    <x v="2"/>
    <s v="08-Sep-2003"/>
    <x v="2260"/>
    <x v="1"/>
    <s v="tier - 1"/>
    <x v="3"/>
    <x v="2012"/>
  </r>
  <r>
    <x v="2263"/>
    <s v="  Mohd Syahidan"/>
    <x v="1289"/>
    <x v="240"/>
    <s v="No"/>
    <s v="No"/>
    <s v="Yes"/>
    <n v="1"/>
    <s v="No"/>
    <x v="2"/>
    <x v="1"/>
    <s v="15-Sep-2003"/>
    <x v="2261"/>
    <x v="1"/>
    <s v="tier - 1"/>
    <x v="3"/>
    <x v="2011"/>
  </r>
  <r>
    <x v="2264"/>
    <s v="  Matthew"/>
    <x v="477"/>
    <x v="89"/>
    <s v="No"/>
    <s v="No"/>
    <s v="Yes"/>
    <n v="1"/>
    <s v="No"/>
    <x v="2"/>
    <x v="2"/>
    <s v="02-Aug-2003"/>
    <x v="2262"/>
    <x v="1"/>
    <s v="tier - 2"/>
    <x v="3"/>
    <x v="2013"/>
  </r>
  <r>
    <x v="2265"/>
    <s v="  Elizabeth S"/>
    <x v="1290"/>
    <x v="350"/>
    <s v="No"/>
    <s v="No"/>
    <s v="No"/>
    <n v="0"/>
    <s v="No"/>
    <x v="2"/>
    <x v="0"/>
    <s v="01-Jul-2002"/>
    <x v="2263"/>
    <x v="1"/>
    <s v="tier - 2"/>
    <x v="0"/>
    <x v="2014"/>
  </r>
  <r>
    <x v="2266"/>
    <s v="  Katie"/>
    <x v="1291"/>
    <x v="231"/>
    <s v="No"/>
    <s v="No"/>
    <s v="No"/>
    <n v="1"/>
    <s v="No"/>
    <x v="3"/>
    <x v="1"/>
    <s v="11-Oct-1998"/>
    <x v="2264"/>
    <x v="1"/>
    <s v="tier - 1"/>
    <x v="1"/>
    <x v="2015"/>
  </r>
  <r>
    <x v="2267"/>
    <s v="  Christi A"/>
    <x v="1292"/>
    <x v="355"/>
    <s v="No"/>
    <s v="No"/>
    <s v="No"/>
    <n v="0"/>
    <s v="No"/>
    <x v="2"/>
    <x v="0"/>
    <s v="12-Dec-2002"/>
    <x v="2265"/>
    <x v="1"/>
    <s v="tier - 2"/>
    <x v="0"/>
    <x v="2016"/>
  </r>
  <r>
    <x v="2268"/>
    <s v="  Sandra K"/>
    <x v="1293"/>
    <x v="49"/>
    <s v="No"/>
    <s v="No"/>
    <s v="No"/>
    <n v="1"/>
    <s v="No"/>
    <x v="2"/>
    <x v="2"/>
    <s v="13-Jul-1998"/>
    <x v="2266"/>
    <x v="1"/>
    <s v="tier - 1"/>
    <x v="0"/>
    <x v="2017"/>
  </r>
  <r>
    <x v="2269"/>
    <s v="  Katharine"/>
    <x v="1058"/>
    <x v="70"/>
    <s v="No"/>
    <s v="yes"/>
    <s v="No"/>
    <n v="1"/>
    <s v="No"/>
    <x v="2"/>
    <x v="2"/>
    <s v="16-Oct-2004"/>
    <x v="2267"/>
    <x v="1"/>
    <s v="tier - 1"/>
    <x v="1"/>
    <x v="2018"/>
  </r>
  <r>
    <x v="2270"/>
    <s v="  Jerome"/>
    <x v="515"/>
    <x v="577"/>
    <s v="No"/>
    <s v="yes"/>
    <s v="No"/>
    <n v="1"/>
    <s v="No"/>
    <x v="2"/>
    <x v="2"/>
    <s v="09-Jul-2004"/>
    <x v="2268"/>
    <x v="1"/>
    <s v="tier - 1"/>
    <x v="0"/>
    <x v="785"/>
  </r>
  <r>
    <x v="2271"/>
    <s v="  Julia R"/>
    <x v="1294"/>
    <x v="200"/>
    <s v="Yes"/>
    <s v="No"/>
    <s v="No"/>
    <n v="0"/>
    <s v="No"/>
    <x v="3"/>
    <x v="1"/>
    <s v="04-Nov-1996"/>
    <x v="2269"/>
    <x v="1"/>
    <s v="tier - 3"/>
    <x v="1"/>
    <x v="2019"/>
  </r>
  <r>
    <x v="2272"/>
    <s v="  Sean Henry"/>
    <x v="1295"/>
    <x v="193"/>
    <s v="No"/>
    <s v="yes"/>
    <s v="No"/>
    <n v="1"/>
    <s v="No"/>
    <x v="3"/>
    <x v="2"/>
    <s v="02-Jun-2004"/>
    <x v="2270"/>
    <x v="1"/>
    <s v="tier - 1"/>
    <x v="0"/>
    <x v="865"/>
  </r>
  <r>
    <x v="2273"/>
    <s v="  Rachel A"/>
    <x v="1296"/>
    <x v="4"/>
    <s v="No"/>
    <s v="No"/>
    <s v="No"/>
    <n v="1"/>
    <s v="No"/>
    <x v="2"/>
    <x v="2"/>
    <s v="06-Oct-1992"/>
    <x v="2271"/>
    <x v="1"/>
    <s v="tier - 3"/>
    <x v="0"/>
    <x v="2020"/>
  </r>
  <r>
    <x v="2274"/>
    <s v="  Jim"/>
    <x v="1297"/>
    <x v="614"/>
    <s v="No"/>
    <s v="No"/>
    <s v="No"/>
    <n v="0"/>
    <s v="No"/>
    <x v="3"/>
    <x v="2"/>
    <s v="28-Jun-1999"/>
    <x v="2272"/>
    <x v="1"/>
    <s v="tier - 3"/>
    <x v="1"/>
    <x v="2021"/>
  </r>
  <r>
    <x v="2275"/>
    <s v="  Tim"/>
    <x v="1298"/>
    <x v="664"/>
    <s v="No"/>
    <s v="No"/>
    <s v="No"/>
    <n v="0"/>
    <s v="No"/>
    <x v="2"/>
    <x v="0"/>
    <s v="26-Aug-2002"/>
    <x v="2273"/>
    <x v="1"/>
    <s v="tier - 1"/>
    <x v="0"/>
    <x v="2022"/>
  </r>
  <r>
    <x v="2276"/>
    <s v="  Abby L"/>
    <x v="1299"/>
    <x v="259"/>
    <s v="Yes"/>
    <s v="No"/>
    <s v="Yes"/>
    <n v="1"/>
    <s v="No"/>
    <x v="2"/>
    <x v="1"/>
    <s v="28-Jun-1997"/>
    <x v="2274"/>
    <x v="1"/>
    <s v="tier - 2"/>
    <x v="0"/>
    <x v="2023"/>
  </r>
  <r>
    <x v="2277"/>
    <s v="  Mark"/>
    <x v="1300"/>
    <x v="273"/>
    <s v="Yes"/>
    <s v="No"/>
    <s v="No"/>
    <n v="0"/>
    <s v="No"/>
    <x v="3"/>
    <x v="2"/>
    <s v="11-Aug-1996"/>
    <x v="2275"/>
    <x v="1"/>
    <s v="tier - 3"/>
    <x v="0"/>
    <x v="2024"/>
  </r>
  <r>
    <x v="2278"/>
    <s v="  Ali"/>
    <x v="1010"/>
    <x v="98"/>
    <s v="Yes"/>
    <s v="No"/>
    <s v="No"/>
    <n v="0"/>
    <s v="No"/>
    <x v="2"/>
    <x v="2"/>
    <s v="12-Nov-2001"/>
    <x v="2276"/>
    <x v="1"/>
    <s v="tier - 1"/>
    <x v="0"/>
    <x v="2025"/>
  </r>
  <r>
    <x v="2279"/>
    <s v="  Joshua"/>
    <x v="1301"/>
    <x v="400"/>
    <s v="No"/>
    <s v="No"/>
    <s v="No"/>
    <n v="0"/>
    <s v="No"/>
    <x v="3"/>
    <x v="0"/>
    <s v="11-Jun-2002"/>
    <x v="2277"/>
    <x v="1"/>
    <s v="tier - 3"/>
    <x v="1"/>
    <x v="2026"/>
  </r>
  <r>
    <x v="2280"/>
    <s v="  Pierre"/>
    <x v="1302"/>
    <x v="321"/>
    <s v="No"/>
    <s v="yes"/>
    <s v="No"/>
    <n v="1"/>
    <s v="No"/>
    <x v="0"/>
    <x v="2"/>
    <s v="11-Nov-2004"/>
    <x v="2278"/>
    <x v="1"/>
    <s v="tier - 3"/>
    <x v="0"/>
    <x v="2027"/>
  </r>
  <r>
    <x v="2281"/>
    <s v="  Kate"/>
    <x v="1303"/>
    <x v="93"/>
    <s v="No"/>
    <s v="No"/>
    <s v="No"/>
    <n v="0"/>
    <s v="No"/>
    <x v="2"/>
    <x v="2"/>
    <s v="26-Jul-1994"/>
    <x v="2279"/>
    <x v="1"/>
    <s v="tier - 1"/>
    <x v="0"/>
    <x v="2028"/>
  </r>
  <r>
    <x v="2282"/>
    <s v="  David"/>
    <x v="1304"/>
    <x v="576"/>
    <s v="No"/>
    <s v="yes"/>
    <s v="No"/>
    <n v="1"/>
    <s v="No"/>
    <x v="0"/>
    <x v="2"/>
    <s v="18-Jul-2004"/>
    <x v="2280"/>
    <x v="1"/>
    <s v="tier - 2"/>
    <x v="0"/>
    <x v="1656"/>
  </r>
  <r>
    <x v="2283"/>
    <s v="  Carla"/>
    <x v="1305"/>
    <x v="325"/>
    <s v="No"/>
    <s v="No"/>
    <s v="Yes"/>
    <n v="1"/>
    <s v="No"/>
    <x v="3"/>
    <x v="2"/>
    <s v="12-Jun-2003"/>
    <x v="2281"/>
    <x v="1"/>
    <s v="tier - 1"/>
    <x v="1"/>
    <x v="2029"/>
  </r>
  <r>
    <x v="2284"/>
    <s v="  Alvaro Sr"/>
    <x v="8"/>
    <x v="216"/>
    <s v="No"/>
    <s v="yes"/>
    <s v="No"/>
    <n v="1"/>
    <s v="No"/>
    <x v="0"/>
    <x v="1"/>
    <s v="10-Jun-2004"/>
    <x v="2282"/>
    <x v="1"/>
    <s v="tier - 2"/>
    <x v="0"/>
    <x v="1949"/>
  </r>
  <r>
    <x v="2285"/>
    <s v="  Hope"/>
    <x v="1306"/>
    <x v="582"/>
    <s v="No"/>
    <s v="No"/>
    <s v="No"/>
    <n v="0"/>
    <s v="No"/>
    <x v="3"/>
    <x v="0"/>
    <s v="01-Oct-2002"/>
    <x v="2283"/>
    <x v="2"/>
    <s v="tier - 2"/>
    <x v="3"/>
    <x v="2030"/>
  </r>
  <r>
    <x v="2286"/>
    <s v="  Mark P"/>
    <x v="866"/>
    <x v="52"/>
    <s v="No"/>
    <s v="yes"/>
    <s v="No"/>
    <n v="1"/>
    <s v="No"/>
    <x v="0"/>
    <x v="2"/>
    <s v="12-Sep-2004"/>
    <x v="2284"/>
    <x v="2"/>
    <s v="tier - 3"/>
    <x v="0"/>
    <x v="1889"/>
  </r>
  <r>
    <x v="2287"/>
    <s v="  Desiree"/>
    <x v="1307"/>
    <x v="337"/>
    <s v="Yes"/>
    <s v="No"/>
    <s v="No"/>
    <n v="0"/>
    <s v="No"/>
    <x v="3"/>
    <x v="2"/>
    <s v="25-Oct-2001"/>
    <x v="2285"/>
    <x v="2"/>
    <s v="tier - 1"/>
    <x v="0"/>
    <x v="2031"/>
  </r>
  <r>
    <x v="2288"/>
    <s v="  Mario Jr"/>
    <x v="139"/>
    <x v="159"/>
    <s v="No"/>
    <s v="yes"/>
    <s v="No"/>
    <n v="1"/>
    <s v="No"/>
    <x v="0"/>
    <x v="2"/>
    <s v="27-Nov-2004"/>
    <x v="2286"/>
    <x v="2"/>
    <s v="tier - 2"/>
    <x v="0"/>
    <x v="2032"/>
  </r>
  <r>
    <x v="2289"/>
    <s v="  Lusapho"/>
    <x v="97"/>
    <x v="212"/>
    <s v="No"/>
    <s v="yes"/>
    <s v="No"/>
    <n v="1"/>
    <s v="No"/>
    <x v="0"/>
    <x v="2"/>
    <s v="15-Oct-2004"/>
    <x v="2287"/>
    <x v="2"/>
    <s v="tier - 1"/>
    <x v="0"/>
    <x v="2033"/>
  </r>
  <r>
    <x v="2290"/>
    <s v="  Erin C"/>
    <x v="515"/>
    <x v="665"/>
    <s v="No"/>
    <s v="No"/>
    <s v="No"/>
    <n v="0"/>
    <s v="No"/>
    <x v="2"/>
    <x v="0"/>
    <s v="11-Aug-2002"/>
    <x v="2288"/>
    <x v="2"/>
    <s v="tier - 1"/>
    <x v="0"/>
    <x v="2034"/>
  </r>
  <r>
    <x v="2291"/>
    <s v="  Alan F"/>
    <x v="534"/>
    <x v="268"/>
    <s v="No"/>
    <s v="yes"/>
    <s v="No"/>
    <n v="1"/>
    <s v="No"/>
    <x v="0"/>
    <x v="1"/>
    <s v="28-Nov-2004"/>
    <x v="2289"/>
    <x v="2"/>
    <s v="tier - 3"/>
    <x v="0"/>
    <x v="2035"/>
  </r>
  <r>
    <x v="2292"/>
    <s v="  Ryan"/>
    <x v="161"/>
    <x v="637"/>
    <s v="No"/>
    <s v="yes"/>
    <s v="No"/>
    <n v="1"/>
    <s v="No"/>
    <x v="0"/>
    <x v="1"/>
    <s v="11-Jun-2004"/>
    <x v="2290"/>
    <x v="2"/>
    <s v="tier - 3"/>
    <x v="0"/>
    <x v="2036"/>
  </r>
  <r>
    <x v="2293"/>
    <s v="  Hope"/>
    <x v="1308"/>
    <x v="268"/>
    <s v="No"/>
    <s v="yes"/>
    <s v="No"/>
    <n v="1"/>
    <s v="No"/>
    <x v="2"/>
    <x v="1"/>
    <s v="06-Oct-2004"/>
    <x v="2291"/>
    <x v="2"/>
    <s v="tier - 3"/>
    <x v="0"/>
    <x v="2037"/>
  </r>
  <r>
    <x v="2294"/>
    <s v="  Josh"/>
    <x v="1309"/>
    <x v="402"/>
    <s v="No"/>
    <s v="No"/>
    <s v="No"/>
    <n v="0"/>
    <s v="No"/>
    <x v="3"/>
    <x v="0"/>
    <s v="19-Jul-2002"/>
    <x v="2292"/>
    <x v="2"/>
    <s v="tier - 1"/>
    <x v="0"/>
    <x v="2038"/>
  </r>
  <r>
    <x v="2295"/>
    <s v="  Jacob J"/>
    <x v="705"/>
    <x v="206"/>
    <s v="No"/>
    <s v="yes"/>
    <s v="No"/>
    <n v="1"/>
    <s v="No"/>
    <x v="0"/>
    <x v="2"/>
    <s v="14-Jun-2004"/>
    <x v="2293"/>
    <x v="2"/>
    <s v="tier - 1"/>
    <x v="0"/>
    <x v="2039"/>
  </r>
  <r>
    <x v="2296"/>
    <s v="  Jose Tomas"/>
    <x v="358"/>
    <x v="161"/>
    <s v="No"/>
    <s v="yes"/>
    <s v="No"/>
    <n v="1"/>
    <s v="No"/>
    <x v="2"/>
    <x v="2"/>
    <s v="12-Nov-2004"/>
    <x v="2294"/>
    <x v="2"/>
    <s v="tier - 1"/>
    <x v="0"/>
    <x v="2040"/>
  </r>
  <r>
    <x v="2297"/>
    <s v="  Mary Evan"/>
    <x v="1310"/>
    <x v="666"/>
    <s v="No"/>
    <s v="No"/>
    <s v="No"/>
    <n v="0"/>
    <s v="No"/>
    <x v="3"/>
    <x v="0"/>
    <s v="13-Aug-2002"/>
    <x v="2295"/>
    <x v="2"/>
    <s v="tier - 3"/>
    <x v="0"/>
    <x v="2041"/>
  </r>
  <r>
    <x v="2298"/>
    <s v="  Justin K"/>
    <x v="1158"/>
    <x v="124"/>
    <s v="No"/>
    <s v="No"/>
    <s v="No"/>
    <n v="1"/>
    <s v="No"/>
    <x v="3"/>
    <x v="2"/>
    <s v="26-Dec-1998"/>
    <x v="2296"/>
    <x v="2"/>
    <s v="tier - 2"/>
    <x v="0"/>
    <x v="2042"/>
  </r>
  <r>
    <x v="2299"/>
    <s v="  Patrick"/>
    <x v="1033"/>
    <x v="196"/>
    <s v="Yes"/>
    <s v="No"/>
    <s v="Yes"/>
    <n v="1"/>
    <s v="No"/>
    <x v="3"/>
    <x v="2"/>
    <s v="13-Aug-1997"/>
    <x v="2297"/>
    <x v="2"/>
    <s v="tier - 3"/>
    <x v="0"/>
    <x v="2043"/>
  </r>
  <r>
    <x v="2300"/>
    <s v="  Roman"/>
    <x v="1311"/>
    <x v="335"/>
    <s v="No"/>
    <s v="yes"/>
    <s v="No"/>
    <n v="1"/>
    <s v="No"/>
    <x v="2"/>
    <x v="2"/>
    <s v="24-Aug-2004"/>
    <x v="2298"/>
    <x v="2"/>
    <s v="tier - 3"/>
    <x v="0"/>
    <x v="2044"/>
  </r>
  <r>
    <x v="2301"/>
    <s v="  David"/>
    <x v="1312"/>
    <x v="66"/>
    <s v="No"/>
    <s v="No"/>
    <s v="Yes"/>
    <n v="1"/>
    <s v="No"/>
    <x v="3"/>
    <x v="2"/>
    <s v="28-Sep-1993"/>
    <x v="2299"/>
    <x v="2"/>
    <s v="tier - 1"/>
    <x v="0"/>
    <x v="503"/>
  </r>
  <r>
    <x v="2302"/>
    <s v="  Evelyn L"/>
    <x v="1313"/>
    <x v="3"/>
    <s v="Yes"/>
    <s v="No"/>
    <s v="No"/>
    <n v="1"/>
    <s v="No"/>
    <x v="3"/>
    <x v="1"/>
    <s v="01-Jun-1995"/>
    <x v="2300"/>
    <x v="2"/>
    <s v="tier - 2"/>
    <x v="0"/>
    <x v="2045"/>
  </r>
  <r>
    <x v="2303"/>
    <s v="  Jim"/>
    <x v="1314"/>
    <x v="467"/>
    <s v="No"/>
    <s v="No"/>
    <s v="No"/>
    <n v="0"/>
    <s v="No"/>
    <x v="3"/>
    <x v="0"/>
    <s v="01-Jul-2002"/>
    <x v="2301"/>
    <x v="2"/>
    <s v="tier - 2"/>
    <x v="1"/>
    <x v="2014"/>
  </r>
  <r>
    <x v="2304"/>
    <s v="  Matthew S"/>
    <x v="1315"/>
    <x v="456"/>
    <s v="No"/>
    <s v="No"/>
    <s v="No"/>
    <n v="0"/>
    <s v="No"/>
    <x v="3"/>
    <x v="0"/>
    <s v="20-Jul-2002"/>
    <x v="2302"/>
    <x v="2"/>
    <s v="tier - 1"/>
    <x v="0"/>
    <x v="1856"/>
  </r>
  <r>
    <x v="2305"/>
    <s v="  Kenneth"/>
    <x v="1316"/>
    <x v="320"/>
    <s v="No"/>
    <s v="No"/>
    <s v="No"/>
    <n v="0"/>
    <s v="No"/>
    <x v="3"/>
    <x v="2"/>
    <s v="17-Nov-1994"/>
    <x v="2303"/>
    <x v="2"/>
    <s v="tier - 2"/>
    <x v="0"/>
    <x v="1256"/>
  </r>
  <r>
    <x v="2306"/>
    <s v="  Andrea"/>
    <x v="1317"/>
    <x v="150"/>
    <s v="Yes"/>
    <s v="No"/>
    <s v="No"/>
    <n v="1"/>
    <s v="No"/>
    <x v="2"/>
    <x v="2"/>
    <s v="05-Oct-1995"/>
    <x v="2304"/>
    <x v="2"/>
    <s v="tier - 1"/>
    <x v="0"/>
    <x v="2046"/>
  </r>
  <r>
    <x v="2307"/>
    <s v="  Kristina"/>
    <x v="1318"/>
    <x v="67"/>
    <s v="No"/>
    <s v="No"/>
    <s v="No"/>
    <n v="0"/>
    <s v="No"/>
    <x v="3"/>
    <x v="2"/>
    <s v="05-Aug-1999"/>
    <x v="2305"/>
    <x v="2"/>
    <s v="tier - 2"/>
    <x v="0"/>
    <x v="2047"/>
  </r>
  <r>
    <x v="2308"/>
    <s v="  Kristen"/>
    <x v="1319"/>
    <x v="330"/>
    <s v="No"/>
    <s v="yes"/>
    <s v="No"/>
    <n v="1"/>
    <s v="No"/>
    <x v="2"/>
    <x v="1"/>
    <s v="09-Oct-2000"/>
    <x v="2306"/>
    <x v="2"/>
    <s v="tier - 2"/>
    <x v="0"/>
    <x v="2048"/>
  </r>
  <r>
    <x v="2309"/>
    <s v="  Matthew"/>
    <x v="1209"/>
    <x v="173"/>
    <s v="No"/>
    <s v="No"/>
    <s v="No"/>
    <n v="0"/>
    <s v="No"/>
    <x v="2"/>
    <x v="2"/>
    <s v="22-Nov-1994"/>
    <x v="2307"/>
    <x v="2"/>
    <s v="tier - 2"/>
    <x v="0"/>
    <x v="2049"/>
  </r>
  <r>
    <x v="2310"/>
    <s v="  Kathleen"/>
    <x v="1320"/>
    <x v="409"/>
    <s v="Yes"/>
    <s v="No"/>
    <s v="No"/>
    <n v="0"/>
    <s v="No"/>
    <x v="1"/>
    <x v="2"/>
    <s v="19-Aug-2001"/>
    <x v="2308"/>
    <x v="2"/>
    <s v="tier - 2"/>
    <x v="0"/>
    <x v="2050"/>
  </r>
  <r>
    <x v="2311"/>
    <s v="  Lindsey"/>
    <x v="1321"/>
    <x v="267"/>
    <s v="Yes"/>
    <s v="No"/>
    <s v="No"/>
    <n v="1"/>
    <s v="No"/>
    <x v="2"/>
    <x v="2"/>
    <s v="28-Oct-1995"/>
    <x v="2309"/>
    <x v="2"/>
    <s v="tier - 1"/>
    <x v="0"/>
    <x v="2051"/>
  </r>
  <r>
    <x v="2312"/>
    <s v="  Robert"/>
    <x v="447"/>
    <x v="140"/>
    <s v="No"/>
    <s v="No"/>
    <s v="No"/>
    <n v="0"/>
    <s v="No"/>
    <x v="2"/>
    <x v="2"/>
    <s v="30-Oct-1994"/>
    <x v="2310"/>
    <x v="2"/>
    <s v="tier - 1"/>
    <x v="0"/>
    <x v="2052"/>
  </r>
  <r>
    <x v="2313"/>
    <s v="  Sarah E"/>
    <x v="1322"/>
    <x v="184"/>
    <s v="No"/>
    <s v="No"/>
    <s v="Yes"/>
    <n v="1"/>
    <s v="No"/>
    <x v="2"/>
    <x v="1"/>
    <s v="27-Nov-1993"/>
    <x v="2311"/>
    <x v="2"/>
    <s v="tier - 1"/>
    <x v="0"/>
    <x v="2053"/>
  </r>
  <r>
    <x v="2314"/>
    <s v="  Flannery"/>
    <x v="254"/>
    <x v="319"/>
    <s v="No"/>
    <s v="yes"/>
    <s v="No"/>
    <n v="1"/>
    <s v="No"/>
    <x v="2"/>
    <x v="2"/>
    <s v="18-Nov-2000"/>
    <x v="2312"/>
    <x v="2"/>
    <s v="tier - 1"/>
    <x v="0"/>
    <x v="2054"/>
  </r>
  <r>
    <x v="2315"/>
    <s v="  John T"/>
    <x v="1323"/>
    <x v="119"/>
    <s v="No"/>
    <s v="yes"/>
    <s v="No"/>
    <n v="1"/>
    <s v="No"/>
    <x v="1"/>
    <x v="1"/>
    <s v="07-Oct-2004"/>
    <x v="2313"/>
    <x v="2"/>
    <s v="tier - 2"/>
    <x v="3"/>
    <x v="2055"/>
  </r>
  <r>
    <x v="2316"/>
    <s v="  Koji"/>
    <x v="1324"/>
    <x v="336"/>
    <s v="Yes"/>
    <s v="No"/>
    <s v="No"/>
    <n v="1"/>
    <s v="No"/>
    <x v="2"/>
    <x v="1"/>
    <s v="07-Dec-1995"/>
    <x v="2314"/>
    <x v="2"/>
    <s v="tier - 2"/>
    <x v="0"/>
    <x v="2056"/>
  </r>
  <r>
    <x v="2317"/>
    <s v="  Candice M"/>
    <x v="1325"/>
    <x v="49"/>
    <s v="Yes"/>
    <s v="No"/>
    <s v="No"/>
    <n v="0"/>
    <s v="No"/>
    <x v="2"/>
    <x v="2"/>
    <s v="18-Sep-1996"/>
    <x v="2315"/>
    <x v="2"/>
    <s v="tier - 2"/>
    <x v="1"/>
    <x v="1764"/>
  </r>
  <r>
    <x v="2318"/>
    <s v="  Theodore A"/>
    <x v="1326"/>
    <x v="208"/>
    <s v="No"/>
    <s v="No"/>
    <s v="Yes"/>
    <n v="1"/>
    <s v="No"/>
    <x v="3"/>
    <x v="1"/>
    <s v="28-Jun-1993"/>
    <x v="2316"/>
    <x v="2"/>
    <s v="tier - 3"/>
    <x v="0"/>
    <x v="2057"/>
  </r>
  <r>
    <x v="2319"/>
    <s v="  Lindy"/>
    <x v="1058"/>
    <x v="102"/>
    <s v="Yes"/>
    <s v="No"/>
    <s v="No"/>
    <n v="0"/>
    <s v="No"/>
    <x v="2"/>
    <x v="2"/>
    <s v="22-Oct-1996"/>
    <x v="2317"/>
    <x v="2"/>
    <s v="tier - 3"/>
    <x v="0"/>
    <x v="2058"/>
  </r>
  <r>
    <x v="2320"/>
    <s v="  Thomas"/>
    <x v="1130"/>
    <x v="508"/>
    <s v="No"/>
    <s v="No"/>
    <s v="Yes"/>
    <n v="1"/>
    <s v="No"/>
    <x v="3"/>
    <x v="2"/>
    <s v="09-Aug-1993"/>
    <x v="2317"/>
    <x v="2"/>
    <s v="tier - 1"/>
    <x v="0"/>
    <x v="2059"/>
  </r>
  <r>
    <x v="2321"/>
    <s v="  Holly"/>
    <x v="1327"/>
    <x v="126"/>
    <s v="No"/>
    <s v="No"/>
    <s v="No"/>
    <n v="0"/>
    <s v="No"/>
    <x v="2"/>
    <x v="0"/>
    <s v="19-Sep-2002"/>
    <x v="2318"/>
    <x v="2"/>
    <s v="tier - 1"/>
    <x v="1"/>
    <x v="2060"/>
  </r>
  <r>
    <x v="2322"/>
    <s v="  Matthew"/>
    <x v="1328"/>
    <x v="425"/>
    <s v="No"/>
    <s v="No"/>
    <s v="No"/>
    <n v="0"/>
    <s v="No"/>
    <x v="2"/>
    <x v="1"/>
    <s v="14-Dec-1999"/>
    <x v="2319"/>
    <x v="2"/>
    <s v="tier - 1"/>
    <x v="0"/>
    <x v="2061"/>
  </r>
  <r>
    <x v="2323"/>
    <s v="  Meghan K"/>
    <x v="1329"/>
    <x v="264"/>
    <s v="No"/>
    <s v="No"/>
    <s v="No"/>
    <n v="0"/>
    <s v="No"/>
    <x v="2"/>
    <x v="2"/>
    <s v="26-Dec-1999"/>
    <x v="2320"/>
    <x v="1"/>
    <s v="tier - 3"/>
    <x v="0"/>
    <x v="2062"/>
  </r>
  <r>
    <x v="2324"/>
    <s v="  Fred"/>
    <x v="1330"/>
    <x v="117"/>
    <s v="Yes"/>
    <s v="No"/>
    <s v="No"/>
    <n v="0"/>
    <s v="No"/>
    <x v="2"/>
    <x v="2"/>
    <s v="12-Sep-2001"/>
    <x v="2321"/>
    <x v="2"/>
    <s v="tier - 2"/>
    <x v="0"/>
    <x v="2063"/>
  </r>
  <r>
    <x v="2325"/>
    <s v="  Sebastian"/>
    <x v="698"/>
    <x v="374"/>
    <s v="Yes"/>
    <s v="No"/>
    <s v="Yes"/>
    <n v="1"/>
    <s v="No"/>
    <x v="2"/>
    <x v="2"/>
    <s v="09-Nov-1997"/>
    <x v="2322"/>
    <x v="2"/>
    <s v="tier - 3"/>
    <x v="0"/>
    <x v="2064"/>
  </r>
  <r>
    <x v="2326"/>
    <s v="  Laura"/>
    <x v="1331"/>
    <x v="156"/>
    <s v="No"/>
    <s v="No"/>
    <s v="No"/>
    <n v="0"/>
    <s v="No"/>
    <x v="2"/>
    <x v="0"/>
    <s v="29-Nov-2002"/>
    <x v="2323"/>
    <x v="2"/>
    <s v="tier - 2"/>
    <x v="1"/>
    <x v="2065"/>
  </r>
  <r>
    <x v="2327"/>
    <s v="  Nicole"/>
    <x v="1332"/>
    <x v="274"/>
    <s v="Yes"/>
    <s v="No"/>
    <s v="No"/>
    <n v="1"/>
    <s v="No"/>
    <x v="3"/>
    <x v="2"/>
    <s v="04-Jul-1995"/>
    <x v="2324"/>
    <x v="2"/>
    <s v="tier - 3"/>
    <x v="0"/>
    <x v="523"/>
  </r>
  <r>
    <x v="2328"/>
    <s v="  Susan E"/>
    <x v="1333"/>
    <x v="151"/>
    <s v="No"/>
    <s v="No"/>
    <s v="Yes"/>
    <n v="1"/>
    <s v="No"/>
    <x v="3"/>
    <x v="2"/>
    <s v="01-Jun-1993"/>
    <x v="2324"/>
    <x v="2"/>
    <s v="tier - 3"/>
    <x v="0"/>
    <x v="2066"/>
  </r>
  <r>
    <x v="2329"/>
    <s v="  Katy"/>
    <x v="1329"/>
    <x v="144"/>
    <s v="Yes"/>
    <s v="No"/>
    <s v="No"/>
    <n v="0"/>
    <s v="No"/>
    <x v="2"/>
    <x v="2"/>
    <s v="20-Nov-2001"/>
    <x v="2325"/>
    <x v="2"/>
    <s v="tier - 3"/>
    <x v="1"/>
    <x v="2067"/>
  </r>
  <r>
    <x v="2330"/>
    <s v="  Jordan"/>
    <x v="1112"/>
    <x v="252"/>
    <s v="No"/>
    <s v="No"/>
    <s v="No"/>
    <n v="1"/>
    <s v="No"/>
    <x v="2"/>
    <x v="2"/>
    <s v="27-Jul-1998"/>
    <x v="2326"/>
    <x v="2"/>
    <s v="tier - 3"/>
    <x v="0"/>
    <x v="2068"/>
  </r>
  <r>
    <x v="2331"/>
    <s v="  Juan D"/>
    <x v="1056"/>
    <x v="288"/>
    <s v="No"/>
    <s v="No"/>
    <s v="No"/>
    <n v="1"/>
    <s v="No"/>
    <x v="3"/>
    <x v="1"/>
    <s v="13-Sep-1992"/>
    <x v="2327"/>
    <x v="2"/>
    <s v="tier - 3"/>
    <x v="0"/>
    <x v="172"/>
  </r>
  <r>
    <x v="2332"/>
    <s v="  Julie"/>
    <x v="1140"/>
    <x v="348"/>
    <s v="No"/>
    <s v="No"/>
    <s v="Yes"/>
    <n v="1"/>
    <s v="No"/>
    <x v="3"/>
    <x v="1"/>
    <s v="30-Jun-1993"/>
    <x v="2328"/>
    <x v="1"/>
    <s v="tier - 1"/>
    <x v="0"/>
    <x v="2069"/>
  </r>
  <r>
    <x v="2333"/>
    <s v="  Evan P"/>
    <x v="318"/>
    <x v="495"/>
    <s v="No"/>
    <s v="No"/>
    <s v="No"/>
    <n v="1"/>
    <s v="No"/>
    <x v="3"/>
    <x v="2"/>
    <s v="30-Nov-1992"/>
    <x v="2329"/>
    <x v="1"/>
    <s v="tier - 1"/>
    <x v="0"/>
    <x v="124"/>
  </r>
  <r>
    <x v="2334"/>
    <s v="  Aaron K"/>
    <x v="1334"/>
    <x v="523"/>
    <s v="No"/>
    <s v="No"/>
    <s v="No"/>
    <n v="1"/>
    <s v="No"/>
    <x v="3"/>
    <x v="2"/>
    <s v="09-Jul-1992"/>
    <x v="2330"/>
    <x v="1"/>
    <s v="tier - 3"/>
    <x v="0"/>
    <x v="2070"/>
  </r>
  <r>
    <x v="2335"/>
    <m/>
    <x v="1335"/>
    <x v="667"/>
    <m/>
    <m/>
    <m/>
    <m/>
    <m/>
    <x v="4"/>
    <x v="3"/>
    <m/>
    <x v="2331"/>
    <x v="3"/>
    <m/>
    <x v="17"/>
    <x v="20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92631-AC98-43AE-8755-CA878E72F484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8" firstHeaderRow="1" firstDataRow="1" firstDataCol="1"/>
  <pivotFields count="10">
    <pivotField showAll="0">
      <items count="2337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x="2335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>
      <items count="4">
        <item h="1" x="1"/>
        <item x="0"/>
        <item h="1" x="2"/>
        <item t="default"/>
      </items>
    </pivotField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moker" fld="7" subtotal="count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9578-3860-4330-9DC7-FD101E7C0910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3:E10" firstHeaderRow="1" firstDataRow="2" firstDataCol="1"/>
  <pivotFields count="10">
    <pivotField showAll="0"/>
    <pivotField showAll="0"/>
    <pivotField dataField="1" showAll="0"/>
    <pivotField showAll="0"/>
    <pivotField axis="axisCol" multipleItemSelectionAllowed="1" showAll="0">
      <items count="4">
        <item x="0"/>
        <item h="1" x="1"/>
        <item x="2"/>
        <item t="default"/>
      </items>
    </pivotField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3">
    <i>
      <x/>
    </i>
    <i>
      <x v="2"/>
    </i>
    <i t="grand">
      <x/>
    </i>
  </colItems>
  <dataFields count="1">
    <dataField name="Average of HBA1C" fld="2" subtotal="average" baseField="4" baseItem="1"/>
  </dataFields>
  <formats count="2">
    <format dxfId="9">
      <pivotArea grandRow="1" outline="0" collapsedLevelsAreSubtotals="1" fieldPosition="0"/>
    </format>
    <format dxfId="8">
      <pivotArea field="6" grandCol="1" collapsedLevelsAreSubtotals="1" axis="axisRow" fieldPosition="0">
        <references count="1">
          <reference field="6" count="0"/>
        </references>
      </pivotArea>
    </format>
  </formats>
  <chartFormats count="37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26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1"/>
          </reference>
        </references>
      </pivotArea>
    </chartFormat>
    <chartFormat chart="12" format="27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2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29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1"/>
          </reference>
        </references>
      </pivotArea>
    </chartFormat>
    <chartFormat chart="13" format="30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6" count="1" selected="0">
            <x v="2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6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0"/>
          </reference>
        </references>
      </pivotArea>
    </chartFormat>
    <chartFormat chart="8" format="27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1"/>
          </reference>
        </references>
      </pivotArea>
    </chartFormat>
    <chartFormat chart="8" format="28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2"/>
          </reference>
        </references>
      </pivotArea>
    </chartFormat>
    <chartFormat chart="8" format="2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3"/>
          </reference>
        </references>
      </pivotArea>
    </chartFormat>
    <chartFormat chart="8" format="30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4"/>
          </reference>
        </references>
      </pivotArea>
    </chartFormat>
    <chartFormat chart="8" format="3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8" format="32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1"/>
          </reference>
        </references>
      </pivotArea>
    </chartFormat>
    <chartFormat chart="8" format="33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2"/>
          </reference>
        </references>
      </pivotArea>
    </chartFormat>
    <chartFormat chart="8" format="34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3"/>
          </reference>
        </references>
      </pivotArea>
    </chartFormat>
    <chartFormat chart="8" format="35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4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0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1"/>
          </reference>
        </references>
      </pivotArea>
    </chartFormat>
    <chartFormat chart="16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2"/>
          </reference>
        </references>
      </pivotArea>
    </chartFormat>
    <chartFormat chart="16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3"/>
          </reference>
        </references>
      </pivotArea>
    </chartFormat>
    <chartFormat chart="16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6" count="1" selected="0">
            <x v="4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16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1"/>
          </reference>
        </references>
      </pivotArea>
    </chartFormat>
    <chartFormat chart="16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2"/>
          </reference>
        </references>
      </pivotArea>
    </chartFormat>
    <chartFormat chart="16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3"/>
          </reference>
        </references>
      </pivotArea>
    </chartFormat>
    <chartFormat chart="16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69D21-E404-4524-99B9-F96B99E67087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:F9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charges" fld="12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B990D-4221-4E3E-BBE0-198B6CC2EBE3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:F22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19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x="17"/>
        <item t="default"/>
      </items>
    </pivotField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charges" fld="12" subtotal="average" baseField="13" baseItem="0"/>
  </dataFields>
  <formats count="6">
    <format dxfId="7">
      <pivotArea outline="0" collapsedLevelsAreSubtotals="1" fieldPosition="0"/>
    </format>
    <format dxfId="6">
      <pivotArea field="15" type="button" dataOnly="0" labelOnly="1" outline="0" axis="axisRow" fieldPosition="0"/>
    </format>
    <format dxfId="5">
      <pivotArea dataOnly="0" labelOnly="1" fieldPosition="0">
        <references count="1">
          <reference field="15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13" count="0"/>
        </references>
      </pivotArea>
    </format>
    <format dxfId="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26341-DA9A-4A57-9B11-87628AB4AC7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B673" firstHeaderRow="1" firstDataRow="1" firstDataCol="1" rowPageCount="1" colPageCount="1"/>
  <pivotFields count="17">
    <pivotField showAll="0"/>
    <pivotField showAll="0"/>
    <pivotField dataField="1" showAll="0">
      <items count="1337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x="1335"/>
        <item t="default"/>
      </items>
    </pivotField>
    <pivotField axis="axisRow" showAll="0">
      <items count="669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x="6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73">
        <item x="1188"/>
        <item x="1185"/>
        <item x="1931"/>
        <item x="191"/>
        <item x="1375"/>
        <item x="1645"/>
        <item x="1954"/>
        <item x="1964"/>
        <item x="1883"/>
        <item x="1956"/>
        <item x="1891"/>
        <item x="1953"/>
        <item x="134"/>
        <item x="2035"/>
        <item x="2032"/>
        <item x="1625"/>
        <item x="1972"/>
        <item x="1957"/>
        <item x="1323"/>
        <item x="1835"/>
        <item x="1887"/>
        <item x="2040"/>
        <item x="2027"/>
        <item x="296"/>
        <item x="1955"/>
        <item x="1739"/>
        <item x="1903"/>
        <item x="252"/>
        <item x="1888"/>
        <item x="1947"/>
        <item x="1952"/>
        <item x="2018"/>
        <item x="2033"/>
        <item x="231"/>
        <item x="2055"/>
        <item x="2037"/>
        <item x="936"/>
        <item x="2005"/>
        <item x="1884"/>
        <item x="1950"/>
        <item x="1951"/>
        <item x="1889"/>
        <item x="1948"/>
        <item x="526"/>
        <item x="1946"/>
        <item x="681"/>
        <item x="382"/>
        <item x="1890"/>
        <item x="196"/>
        <item x="2044"/>
        <item x="1555"/>
        <item x="1968"/>
        <item x="1938"/>
        <item x="557"/>
        <item x="1963"/>
        <item x="1886"/>
        <item x="456"/>
        <item x="416"/>
        <item x="2004"/>
        <item x="1445"/>
        <item x="1967"/>
        <item x="1971"/>
        <item x="1656"/>
        <item x="616"/>
        <item x="714"/>
        <item x="1489"/>
        <item x="1721"/>
        <item x="785"/>
        <item x="691"/>
        <item x="1766"/>
        <item x="2039"/>
        <item x="1885"/>
        <item x="1909"/>
        <item x="2036"/>
        <item x="1949"/>
        <item x="1569"/>
        <item x="865"/>
        <item x="307"/>
        <item x="420"/>
        <item x="562"/>
        <item x="1901"/>
        <item x="582"/>
        <item x="431"/>
        <item x="1241"/>
        <item x="1882"/>
        <item x="187"/>
        <item x="1784"/>
        <item x="1966"/>
        <item x="1839"/>
        <item x="1844"/>
        <item x="260"/>
        <item x="1845"/>
        <item x="1941"/>
        <item x="1783"/>
        <item x="1944"/>
        <item x="1945"/>
        <item x="551"/>
        <item x="553"/>
        <item x="2009"/>
        <item x="2010"/>
        <item x="275"/>
        <item x="235"/>
        <item x="1635"/>
        <item x="1965"/>
        <item x="1651"/>
        <item x="1904"/>
        <item x="445"/>
        <item x="1900"/>
        <item x="1833"/>
        <item x="227"/>
        <item x="1962"/>
        <item x="2011"/>
        <item x="1969"/>
        <item x="251"/>
        <item x="568"/>
        <item x="254"/>
        <item x="2012"/>
        <item x="192"/>
        <item x="1406"/>
        <item x="338"/>
        <item x="1902"/>
        <item x="585"/>
        <item x="1961"/>
        <item x="1898"/>
        <item x="2008"/>
        <item x="1490"/>
        <item x="1936"/>
        <item x="1843"/>
        <item x="1935"/>
        <item x="2013"/>
        <item x="1768"/>
        <item x="1943"/>
        <item x="434"/>
        <item x="511"/>
        <item x="1933"/>
        <item x="1846"/>
        <item x="115"/>
        <item x="542"/>
        <item x="1744"/>
        <item x="229"/>
        <item x="1633"/>
        <item x="178"/>
        <item x="1982"/>
        <item x="2029"/>
        <item x="1681"/>
        <item x="708"/>
        <item x="1821"/>
        <item x="244"/>
        <item x="1990"/>
        <item x="1815"/>
        <item x="1940"/>
        <item x="2016"/>
        <item x="2000"/>
        <item x="358"/>
        <item x="2007"/>
        <item x="2065"/>
        <item x="1991"/>
        <item x="1879"/>
        <item x="1873"/>
        <item x="1928"/>
        <item x="1699"/>
        <item x="1999"/>
        <item x="387"/>
        <item x="2030"/>
        <item x="1819"/>
        <item x="1916"/>
        <item x="161"/>
        <item x="647"/>
        <item x="1929"/>
        <item x="927"/>
        <item x="2060"/>
        <item x="144"/>
        <item x="587"/>
        <item x="1922"/>
        <item x="1927"/>
        <item x="2022"/>
        <item x="256"/>
        <item x="1597"/>
        <item x="1993"/>
        <item x="2041"/>
        <item x="2034"/>
        <item x="1868"/>
        <item x="1503"/>
        <item x="1856"/>
        <item x="2038"/>
        <item x="1918"/>
        <item x="1880"/>
        <item x="1866"/>
        <item x="479"/>
        <item x="2014"/>
        <item x="561"/>
        <item x="1612"/>
        <item x="1810"/>
        <item x="378"/>
        <item x="1715"/>
        <item x="2026"/>
        <item x="1772"/>
        <item x="957"/>
        <item x="1285"/>
        <item x="1923"/>
        <item x="1974"/>
        <item x="2001"/>
        <item x="1906"/>
        <item x="2067"/>
        <item x="2025"/>
        <item x="1755"/>
        <item x="1158"/>
        <item x="2031"/>
        <item x="1724"/>
        <item x="1583"/>
        <item x="1855"/>
        <item x="1806"/>
        <item x="1786"/>
        <item x="1257"/>
        <item x="533"/>
        <item x="2063"/>
        <item x="1913"/>
        <item x="1795"/>
        <item x="1801"/>
        <item x="442"/>
        <item x="1853"/>
        <item x="1977"/>
        <item x="1986"/>
        <item x="2050"/>
        <item x="1908"/>
        <item x="1926"/>
        <item x="1912"/>
        <item x="1924"/>
        <item x="394"/>
        <item x="1854"/>
        <item x="621"/>
        <item x="1976"/>
        <item x="1914"/>
        <item x="579"/>
        <item x="1907"/>
        <item x="1606"/>
        <item x="1725"/>
        <item x="390"/>
        <item x="1870"/>
        <item x="1975"/>
        <item x="1303"/>
        <item x="247"/>
        <item x="389"/>
        <item x="207"/>
        <item x="1611"/>
        <item x="1895"/>
        <item x="1851"/>
        <item x="1379"/>
        <item x="1896"/>
        <item x="1215"/>
        <item x="1680"/>
        <item x="208"/>
        <item x="2054"/>
        <item x="377"/>
        <item x="249"/>
        <item x="1960"/>
        <item x="1897"/>
        <item x="1958"/>
        <item x="160"/>
        <item x="1837"/>
        <item x="2048"/>
        <item x="1838"/>
        <item x="1832"/>
        <item x="1796"/>
        <item x="956"/>
        <item x="965"/>
        <item x="1705"/>
        <item x="1554"/>
        <item x="167"/>
        <item x="1911"/>
        <item x="1984"/>
        <item x="1858"/>
        <item x="1894"/>
        <item x="40"/>
        <item x="1910"/>
        <item x="295"/>
        <item x="1825"/>
        <item x="1716"/>
        <item x="1641"/>
        <item x="1881"/>
        <item x="2003"/>
        <item x="1852"/>
        <item x="1770"/>
        <item x="1959"/>
        <item x="2062"/>
        <item x="1262"/>
        <item x="979"/>
        <item x="352"/>
        <item x="1871"/>
        <item x="522"/>
        <item x="2061"/>
        <item x="1934"/>
        <item x="370"/>
        <item x="1566"/>
        <item x="1869"/>
        <item x="1657"/>
        <item x="1937"/>
        <item x="140"/>
        <item x="243"/>
        <item x="1824"/>
        <item x="530"/>
        <item x="1998"/>
        <item x="415"/>
        <item x="194"/>
        <item x="1939"/>
        <item x="1526"/>
        <item x="300"/>
        <item x="1457"/>
        <item x="349"/>
        <item x="201"/>
        <item x="1834"/>
        <item x="437"/>
        <item x="1164"/>
        <item x="757"/>
        <item x="1751"/>
        <item x="669"/>
        <item x="1352"/>
        <item x="2047"/>
        <item x="1712"/>
        <item x="1992"/>
        <item x="91"/>
        <item x="2021"/>
        <item x="1804"/>
        <item x="1728"/>
        <item x="1577"/>
        <item x="1282"/>
        <item x="453"/>
        <item x="1847"/>
        <item x="1753"/>
        <item x="1917"/>
        <item x="2042"/>
        <item x="218"/>
        <item x="1688"/>
        <item x="1981"/>
        <item x="1994"/>
        <item x="1693"/>
        <item x="399"/>
        <item x="1867"/>
        <item x="809"/>
        <item x="1831"/>
        <item x="304"/>
        <item x="1874"/>
        <item x="2015"/>
        <item x="1942"/>
        <item x="1920"/>
        <item x="1279"/>
        <item x="1919"/>
        <item x="1921"/>
        <item x="519"/>
        <item x="1763"/>
        <item x="1812"/>
        <item x="1915"/>
        <item x="658"/>
        <item x="1989"/>
        <item x="1829"/>
        <item x="223"/>
        <item x="1865"/>
        <item x="1811"/>
        <item x="507"/>
        <item x="151"/>
        <item x="2068"/>
        <item x="2017"/>
        <item x="1997"/>
        <item x="1061"/>
        <item x="1864"/>
        <item x="1640"/>
        <item x="233"/>
        <item x="1084"/>
        <item x="323"/>
        <item x="1978"/>
        <item x="1830"/>
        <item x="400"/>
        <item x="239"/>
        <item x="2002"/>
        <item x="560"/>
        <item x="1792"/>
        <item x="1263"/>
        <item x="1813"/>
        <item x="67"/>
        <item x="1985"/>
        <item x="1584"/>
        <item x="1261"/>
        <item x="1672"/>
        <item x="1148"/>
        <item x="1718"/>
        <item x="2064"/>
        <item x="1995"/>
        <item x="1752"/>
        <item x="1859"/>
        <item x="1842"/>
        <item x="1300"/>
        <item x="1988"/>
        <item x="2006"/>
        <item x="1224"/>
        <item x="484"/>
        <item x="1653"/>
        <item x="606"/>
        <item x="360"/>
        <item x="1840"/>
        <item x="1291"/>
        <item x="1604"/>
        <item x="361"/>
        <item x="1689"/>
        <item x="1041"/>
        <item x="1899"/>
        <item x="1789"/>
        <item x="537"/>
        <item x="222"/>
        <item x="1432"/>
        <item x="2043"/>
        <item x="1836"/>
        <item x="248"/>
        <item x="430"/>
        <item x="1790"/>
        <item x="1582"/>
        <item x="916"/>
        <item x="1578"/>
        <item x="216"/>
        <item x="1791"/>
        <item x="1793"/>
        <item x="2023"/>
        <item x="1782"/>
        <item x="1983"/>
        <item x="527"/>
        <item x="197"/>
        <item x="1980"/>
        <item x="1643"/>
        <item x="1773"/>
        <item x="1875"/>
        <item x="1777"/>
        <item x="1876"/>
        <item x="1276"/>
        <item x="1785"/>
        <item x="1776"/>
        <item x="664"/>
        <item x="2019"/>
        <item x="1774"/>
        <item x="1638"/>
        <item x="1823"/>
        <item x="1722"/>
        <item x="2058"/>
        <item x="1114"/>
        <item x="1794"/>
        <item x="1765"/>
        <item x="1764"/>
        <item x="1289"/>
        <item x="1708"/>
        <item x="407"/>
        <item x="199"/>
        <item x="1709"/>
        <item x="1798"/>
        <item x="2024"/>
        <item x="1775"/>
        <item x="1070"/>
        <item x="1850"/>
        <item x="1479"/>
        <item x="961"/>
        <item x="1055"/>
        <item x="1436"/>
        <item x="1448"/>
        <item x="1797"/>
        <item x="1930"/>
        <item x="1820"/>
        <item x="1987"/>
        <item x="1826"/>
        <item x="1301"/>
        <item x="1822"/>
        <item x="563"/>
        <item x="228"/>
        <item x="580"/>
        <item x="929"/>
        <item x="2056"/>
        <item x="269"/>
        <item x="1613"/>
        <item x="514"/>
        <item x="1863"/>
        <item x="168"/>
        <item x="1362"/>
        <item x="2051"/>
        <item x="1742"/>
        <item x="570"/>
        <item x="226"/>
        <item x="1861"/>
        <item x="1683"/>
        <item x="1759"/>
        <item x="1979"/>
        <item x="2046"/>
        <item x="1690"/>
        <item x="1608"/>
        <item x="583"/>
        <item x="293"/>
        <item x="1818"/>
        <item x="1245"/>
        <item x="1701"/>
        <item x="1275"/>
        <item x="1807"/>
        <item x="1473"/>
        <item x="1756"/>
        <item x="1501"/>
        <item x="818"/>
        <item x="118"/>
        <item x="1970"/>
        <item x="525"/>
        <item x="637"/>
        <item x="1996"/>
        <item x="1711"/>
        <item x="1862"/>
        <item x="266"/>
        <item x="523"/>
        <item x="1779"/>
        <item x="1758"/>
        <item x="404"/>
        <item x="1565"/>
        <item x="2045"/>
        <item x="1666"/>
        <item x="1548"/>
        <item x="1932"/>
        <item x="1787"/>
        <item x="2049"/>
        <item x="1732"/>
        <item x="1256"/>
        <item x="1519"/>
        <item x="1553"/>
        <item x="1478"/>
        <item x="1678"/>
        <item x="1675"/>
        <item x="2052"/>
        <item x="6"/>
        <item x="1677"/>
        <item x="1800"/>
        <item x="1662"/>
        <item x="1234"/>
        <item x="1663"/>
        <item x="1925"/>
        <item x="428"/>
        <item x="1848"/>
        <item x="1893"/>
        <item x="1809"/>
        <item x="246"/>
        <item x="1760"/>
        <item x="1849"/>
        <item x="405"/>
        <item x="282"/>
        <item x="973"/>
        <item x="488"/>
        <item x="1737"/>
        <item x="1696"/>
        <item x="1293"/>
        <item x="1629"/>
        <item x="1492"/>
        <item x="264"/>
        <item x="2028"/>
        <item x="890"/>
        <item x="1803"/>
        <item x="1381"/>
        <item x="230"/>
        <item x="1799"/>
        <item x="374"/>
        <item x="543"/>
        <item x="1660"/>
        <item x="738"/>
        <item x="1394"/>
        <item x="478"/>
        <item x="193"/>
        <item x="1703"/>
        <item x="1664"/>
        <item x="592"/>
        <item x="1574"/>
        <item x="1137"/>
        <item x="253"/>
        <item x="2053"/>
        <item x="1713"/>
        <item x="1194"/>
        <item x="1235"/>
        <item x="574"/>
        <item x="1511"/>
        <item x="1828"/>
        <item x="1780"/>
        <item x="1497"/>
        <item x="1450"/>
        <item x="1767"/>
        <item x="39"/>
        <item x="1778"/>
        <item x="1315"/>
        <item x="1714"/>
        <item x="503"/>
        <item x="789"/>
        <item x="1802"/>
        <item x="1720"/>
        <item x="285"/>
        <item x="475"/>
        <item x="495"/>
        <item x="1665"/>
        <item x="1493"/>
        <item x="1827"/>
        <item x="1280"/>
        <item x="2059"/>
        <item x="594"/>
        <item x="1353"/>
        <item x="325"/>
        <item x="1310"/>
        <item x="529"/>
        <item x="1598"/>
        <item x="2069"/>
        <item x="1648"/>
        <item x="2057"/>
        <item x="1209"/>
        <item x="1567"/>
        <item x="1580"/>
        <item x="1507"/>
        <item x="2066"/>
        <item x="516"/>
        <item x="524"/>
        <item x="1761"/>
        <item x="740"/>
        <item x="124"/>
        <item x="1747"/>
        <item x="1514"/>
        <item x="552"/>
        <item x="406"/>
        <item x="184"/>
        <item x="2020"/>
        <item x="1630"/>
        <item x="1143"/>
        <item x="1973"/>
        <item x="1536"/>
        <item x="467"/>
        <item x="172"/>
        <item x="1610"/>
        <item x="1195"/>
        <item x="173"/>
        <item x="1098"/>
        <item x="491"/>
        <item x="1621"/>
        <item x="1667"/>
        <item x="725"/>
        <item x="1066"/>
        <item x="759"/>
        <item x="90"/>
        <item x="993"/>
        <item x="1655"/>
        <item x="2070"/>
        <item x="337"/>
        <item x="180"/>
        <item x="359"/>
        <item x="1694"/>
        <item x="1687"/>
        <item x="984"/>
        <item x="203"/>
        <item x="190"/>
        <item x="362"/>
        <item x="1259"/>
        <item x="1892"/>
        <item x="1685"/>
        <item x="1595"/>
        <item x="1816"/>
        <item x="1026"/>
        <item x="1788"/>
        <item x="135"/>
        <item x="847"/>
        <item x="1686"/>
        <item x="137"/>
        <item x="171"/>
        <item x="1735"/>
        <item x="1733"/>
        <item x="862"/>
        <item x="1626"/>
        <item x="316"/>
        <item x="501"/>
        <item x="1674"/>
        <item x="694"/>
        <item x="1586"/>
        <item x="1661"/>
        <item x="1781"/>
        <item x="1593"/>
        <item x="844"/>
        <item x="1551"/>
        <item x="1734"/>
        <item x="497"/>
        <item x="1596"/>
        <item x="380"/>
        <item x="653"/>
        <item x="1726"/>
        <item x="1695"/>
        <item x="1860"/>
        <item x="1471"/>
        <item x="1537"/>
        <item x="1658"/>
        <item x="1383"/>
        <item x="1337"/>
        <item x="962"/>
        <item x="1878"/>
        <item x="176"/>
        <item x="3"/>
        <item x="354"/>
        <item x="1676"/>
        <item x="549"/>
        <item x="347"/>
        <item x="1697"/>
        <item x="373"/>
        <item x="342"/>
        <item x="1698"/>
        <item x="1600"/>
        <item x="1707"/>
        <item x="454"/>
        <item x="1646"/>
        <item x="159"/>
        <item x="1746"/>
        <item x="1706"/>
        <item x="829"/>
        <item x="544"/>
        <item x="166"/>
        <item x="261"/>
        <item x="1749"/>
        <item x="1572"/>
        <item x="747"/>
        <item x="1857"/>
        <item x="273"/>
        <item x="1636"/>
        <item x="234"/>
        <item x="1644"/>
        <item x="1634"/>
        <item x="728"/>
        <item x="1673"/>
        <item x="1129"/>
        <item x="1573"/>
        <item x="1469"/>
        <item x="1442"/>
        <item x="487"/>
        <item x="1637"/>
        <item x="1710"/>
        <item x="1659"/>
        <item x="139"/>
        <item x="272"/>
        <item x="992"/>
        <item x="1723"/>
        <item x="1228"/>
        <item x="1405"/>
        <item x="320"/>
        <item x="822"/>
        <item x="1373"/>
        <item x="941"/>
        <item x="1616"/>
        <item x="1618"/>
        <item x="535"/>
        <item x="1740"/>
        <item x="981"/>
        <item x="834"/>
        <item x="355"/>
        <item x="1401"/>
        <item x="1546"/>
        <item x="1549"/>
        <item x="1542"/>
        <item x="1244"/>
        <item x="146"/>
        <item x="959"/>
        <item x="1399"/>
        <item x="443"/>
        <item x="1258"/>
        <item x="903"/>
        <item x="1877"/>
        <item x="1808"/>
        <item x="572"/>
        <item x="1642"/>
        <item x="149"/>
        <item x="1605"/>
        <item x="926"/>
        <item x="1480"/>
        <item x="1415"/>
        <item x="1619"/>
        <item x="660"/>
        <item x="1905"/>
        <item x="1561"/>
        <item x="659"/>
        <item x="1601"/>
        <item x="1691"/>
        <item x="1437"/>
        <item x="4"/>
        <item x="169"/>
        <item x="504"/>
        <item x="318"/>
        <item x="610"/>
        <item x="1649"/>
        <item x="1679"/>
        <item x="170"/>
        <item x="1294"/>
        <item x="1872"/>
        <item x="599"/>
        <item x="1702"/>
        <item x="213"/>
        <item x="1521"/>
        <item x="674"/>
        <item x="933"/>
        <item x="1587"/>
        <item x="1750"/>
        <item x="1461"/>
        <item x="506"/>
        <item x="1459"/>
        <item x="1762"/>
        <item x="156"/>
        <item x="1814"/>
        <item x="1599"/>
        <item x="1182"/>
        <item x="215"/>
        <item x="1668"/>
        <item x="367"/>
        <item x="1029"/>
        <item x="298"/>
        <item x="1590"/>
        <item x="1729"/>
        <item x="1155"/>
        <item x="588"/>
        <item x="1841"/>
        <item x="1741"/>
        <item x="810"/>
        <item x="1543"/>
        <item x="589"/>
        <item x="1529"/>
        <item x="481"/>
        <item x="381"/>
        <item x="1670"/>
        <item x="798"/>
        <item x="45"/>
        <item x="1115"/>
        <item x="1588"/>
        <item x="1050"/>
        <item x="1113"/>
        <item x="1654"/>
        <item x="1591"/>
        <item x="1647"/>
        <item x="900"/>
        <item x="1482"/>
        <item x="1563"/>
        <item x="1518"/>
        <item x="1650"/>
        <item x="493"/>
        <item x="1622"/>
        <item x="1576"/>
        <item x="1102"/>
        <item x="1179"/>
        <item x="1253"/>
        <item x="1731"/>
        <item x="1508"/>
        <item x="477"/>
        <item x="593"/>
        <item x="845"/>
        <item x="1500"/>
        <item x="1620"/>
        <item x="1769"/>
        <item x="1575"/>
        <item x="1430"/>
        <item x="1428"/>
        <item x="1623"/>
        <item x="1557"/>
        <item x="1355"/>
        <item x="107"/>
        <item x="1805"/>
        <item x="1494"/>
        <item x="1502"/>
        <item x="112"/>
        <item x="328"/>
        <item x="1491"/>
        <item x="1271"/>
        <item x="1562"/>
        <item x="496"/>
        <item x="1564"/>
        <item x="1007"/>
        <item x="1617"/>
        <item x="1817"/>
        <item x="131"/>
        <item x="401"/>
        <item x="1624"/>
        <item x="50"/>
        <item x="1754"/>
        <item x="1125"/>
        <item x="1603"/>
        <item x="1416"/>
        <item x="711"/>
        <item x="280"/>
        <item x="1738"/>
        <item x="718"/>
        <item x="1523"/>
        <item x="1602"/>
        <item x="1560"/>
        <item x="1558"/>
        <item x="238"/>
        <item x="1531"/>
        <item x="1441"/>
        <item x="1559"/>
        <item x="1736"/>
        <item x="853"/>
        <item x="1627"/>
        <item x="1334"/>
        <item x="982"/>
        <item x="1771"/>
        <item x="154"/>
        <item x="833"/>
        <item x="520"/>
        <item x="1669"/>
        <item x="302"/>
        <item x="1392"/>
        <item x="466"/>
        <item x="1545"/>
        <item x="138"/>
        <item x="892"/>
        <item x="1335"/>
        <item x="1532"/>
        <item x="1585"/>
        <item x="141"/>
        <item x="1319"/>
        <item x="1391"/>
        <item x="1547"/>
        <item x="500"/>
        <item x="1384"/>
        <item x="1539"/>
        <item x="1443"/>
        <item x="1367"/>
        <item x="258"/>
        <item x="366"/>
        <item x="356"/>
        <item x="351"/>
        <item x="1240"/>
        <item x="1444"/>
        <item x="165"/>
        <item x="329"/>
        <item x="363"/>
        <item x="96"/>
        <item x="1329"/>
        <item x="764"/>
        <item x="103"/>
        <item x="1036"/>
        <item x="1465"/>
        <item x="33"/>
        <item x="343"/>
        <item x="705"/>
        <item x="1458"/>
        <item x="127"/>
        <item x="474"/>
        <item x="719"/>
        <item x="1374"/>
        <item x="1524"/>
        <item x="716"/>
        <item x="595"/>
        <item x="109"/>
        <item x="732"/>
        <item x="1463"/>
        <item x="1425"/>
        <item x="1472"/>
        <item x="111"/>
        <item x="262"/>
        <item x="472"/>
        <item x="1398"/>
        <item x="1717"/>
        <item x="1639"/>
        <item x="1499"/>
        <item x="1748"/>
        <item x="912"/>
        <item x="1404"/>
        <item x="883"/>
        <item x="1498"/>
        <item x="1351"/>
        <item x="1486"/>
        <item x="70"/>
        <item x="1423"/>
        <item x="1571"/>
        <item x="1609"/>
        <item x="1475"/>
        <item x="1464"/>
        <item x="1412"/>
        <item x="236"/>
        <item x="1451"/>
        <item x="1477"/>
        <item x="1414"/>
        <item x="1487"/>
        <item x="1692"/>
        <item x="288"/>
        <item x="1372"/>
        <item x="1541"/>
        <item x="852"/>
        <item x="1424"/>
        <item x="1295"/>
        <item x="1530"/>
        <item x="1435"/>
        <item x="1516"/>
        <item x="786"/>
        <item x="1540"/>
        <item x="1321"/>
        <item x="255"/>
        <item x="721"/>
        <item x="690"/>
        <item x="1745"/>
        <item x="1402"/>
        <item x="1348"/>
        <item x="605"/>
        <item x="1197"/>
        <item x="744"/>
        <item x="1544"/>
        <item x="1178"/>
        <item x="452"/>
        <item x="299"/>
        <item x="505"/>
        <item x="1053"/>
        <item x="1338"/>
        <item x="1682"/>
        <item x="688"/>
        <item x="1470"/>
        <item x="1704"/>
        <item x="793"/>
        <item x="1568"/>
        <item x="913"/>
        <item x="1440"/>
        <item x="104"/>
        <item x="480"/>
        <item x="1522"/>
        <item x="237"/>
        <item x="1309"/>
        <item x="1700"/>
        <item x="88"/>
        <item x="303"/>
        <item x="1506"/>
        <item x="1248"/>
        <item x="425"/>
        <item x="1247"/>
        <item x="1439"/>
        <item x="1339"/>
        <item x="225"/>
        <item x="153"/>
        <item x="1177"/>
        <item x="1141"/>
        <item x="1299"/>
        <item x="858"/>
        <item x="462"/>
        <item x="1314"/>
        <item x="1395"/>
        <item x="1225"/>
        <item x="905"/>
        <item x="110"/>
        <item x="1410"/>
        <item x="438"/>
        <item x="106"/>
        <item x="1495"/>
        <item x="1272"/>
        <item x="494"/>
        <item x="344"/>
        <item x="1130"/>
        <item x="1180"/>
        <item x="1411"/>
        <item x="876"/>
        <item x="604"/>
        <item x="1409"/>
        <item x="321"/>
        <item x="1431"/>
        <item x="556"/>
        <item x="885"/>
        <item x="1366"/>
        <item x="857"/>
        <item x="753"/>
        <item x="1420"/>
        <item x="1356"/>
        <item x="1417"/>
        <item x="1218"/>
        <item x="1340"/>
        <item x="648"/>
        <item x="1365"/>
        <item x="1086"/>
        <item x="1408"/>
        <item x="1534"/>
        <item x="123"/>
        <item x="1418"/>
        <item x="1433"/>
        <item x="126"/>
        <item x="601"/>
        <item x="1025"/>
        <item x="1496"/>
        <item x="591"/>
        <item x="221"/>
        <item x="1671"/>
        <item x="1227"/>
        <item x="158"/>
        <item x="1684"/>
        <item x="1252"/>
        <item x="1187"/>
        <item x="1273"/>
        <item x="1743"/>
        <item x="1730"/>
        <item x="1124"/>
        <item x="1311"/>
        <item x="202"/>
        <item x="268"/>
        <item x="651"/>
        <item x="1528"/>
        <item x="774"/>
        <item x="1089"/>
        <item x="1757"/>
        <item x="1386"/>
        <item x="100"/>
        <item x="365"/>
        <item x="939"/>
        <item x="1460"/>
        <item x="1727"/>
        <item x="277"/>
        <item x="1388"/>
        <item x="1400"/>
        <item x="1387"/>
        <item x="1510"/>
        <item x="1719"/>
        <item x="1449"/>
        <item x="1333"/>
        <item x="322"/>
        <item x="1631"/>
        <item x="1077"/>
        <item x="315"/>
        <item x="717"/>
        <item x="101"/>
        <item x="1422"/>
        <item x="1413"/>
        <item x="1346"/>
        <item x="1313"/>
        <item x="119"/>
        <item x="641"/>
        <item x="1614"/>
        <item x="1264"/>
        <item x="1376"/>
        <item x="1377"/>
        <item x="1512"/>
        <item x="1332"/>
        <item x="1039"/>
        <item x="643"/>
        <item x="270"/>
        <item x="457"/>
        <item x="1527"/>
        <item x="1385"/>
        <item x="47"/>
        <item x="492"/>
        <item x="1438"/>
        <item x="1167"/>
        <item x="1016"/>
        <item x="1360"/>
        <item x="1281"/>
        <item x="602"/>
        <item x="1484"/>
        <item x="483"/>
        <item x="1344"/>
        <item x="1122"/>
        <item x="1343"/>
        <item x="129"/>
        <item x="600"/>
        <item x="1505"/>
        <item x="441"/>
        <item x="1269"/>
        <item x="1581"/>
        <item x="455"/>
        <item x="1371"/>
        <item x="949"/>
        <item x="1369"/>
        <item x="147"/>
        <item x="1481"/>
        <item x="1488"/>
        <item x="1361"/>
        <item x="1283"/>
        <item x="1359"/>
        <item x="911"/>
        <item x="565"/>
        <item x="336"/>
        <item x="1305"/>
        <item x="1628"/>
        <item x="1358"/>
        <item x="1345"/>
        <item x="1284"/>
        <item x="1652"/>
        <item x="145"/>
        <item x="1421"/>
        <item x="1049"/>
        <item x="60"/>
        <item x="1083"/>
        <item x="1138"/>
        <item x="1607"/>
        <item x="133"/>
        <item x="775"/>
        <item x="635"/>
        <item x="515"/>
        <item x="435"/>
        <item x="536"/>
        <item x="878"/>
        <item x="198"/>
        <item x="485"/>
        <item x="661"/>
        <item x="644"/>
        <item x="855"/>
        <item x="513"/>
        <item x="86"/>
        <item x="540"/>
        <item x="745"/>
        <item x="448"/>
        <item x="449"/>
        <item x="1320"/>
        <item x="89"/>
        <item x="1570"/>
        <item x="152"/>
        <item x="313"/>
        <item x="1306"/>
        <item x="102"/>
        <item x="446"/>
        <item x="1190"/>
        <item x="34"/>
        <item x="1476"/>
        <item x="1210"/>
        <item x="162"/>
        <item x="1101"/>
        <item x="1380"/>
        <item x="820"/>
        <item x="66"/>
        <item x="502"/>
        <item x="1317"/>
        <item x="1322"/>
        <item x="1203"/>
        <item x="919"/>
        <item x="1270"/>
        <item x="9"/>
        <item x="105"/>
        <item x="206"/>
        <item x="1149"/>
        <item x="1370"/>
        <item x="1296"/>
        <item x="1268"/>
        <item x="1307"/>
        <item x="335"/>
        <item x="1288"/>
        <item x="625"/>
        <item x="1579"/>
        <item x="1308"/>
        <item x="284"/>
        <item x="1287"/>
        <item x="54"/>
        <item x="1222"/>
        <item x="1393"/>
        <item x="1298"/>
        <item x="128"/>
        <item x="1615"/>
        <item x="1517"/>
        <item x="489"/>
        <item x="1455"/>
        <item x="598"/>
        <item x="1520"/>
        <item x="1347"/>
        <item x="631"/>
        <item x="1265"/>
        <item x="1231"/>
        <item x="1286"/>
        <item x="1006"/>
        <item x="30"/>
        <item x="122"/>
        <item x="1349"/>
        <item x="792"/>
        <item x="331"/>
        <item x="762"/>
        <item x="120"/>
        <item x="1221"/>
        <item x="1211"/>
        <item x="1357"/>
        <item x="1535"/>
        <item x="1363"/>
        <item x="1191"/>
        <item x="1193"/>
        <item x="1318"/>
        <item x="117"/>
        <item x="1632"/>
        <item x="346"/>
        <item x="1316"/>
        <item x="461"/>
        <item x="1174"/>
        <item x="1242"/>
        <item x="1134"/>
        <item x="1005"/>
        <item x="58"/>
        <item x="534"/>
        <item x="1173"/>
        <item x="289"/>
        <item x="1116"/>
        <item x="1304"/>
        <item x="575"/>
        <item x="1175"/>
        <item x="1075"/>
        <item x="1336"/>
        <item x="1202"/>
        <item x="1172"/>
        <item x="1267"/>
        <item x="81"/>
        <item x="566"/>
        <item x="843"/>
        <item x="174"/>
        <item x="114"/>
        <item x="988"/>
        <item x="1189"/>
        <item x="1254"/>
        <item x="219"/>
        <item x="99"/>
        <item x="1192"/>
        <item x="1378"/>
        <item x="1589"/>
        <item x="1"/>
        <item x="1069"/>
        <item x="1427"/>
        <item x="93"/>
        <item x="1144"/>
        <item x="1243"/>
        <item x="1045"/>
        <item x="1330"/>
        <item x="130"/>
        <item x="538"/>
        <item x="31"/>
        <item x="68"/>
        <item x="663"/>
        <item x="232"/>
        <item x="990"/>
        <item x="1434"/>
        <item x="333"/>
        <item x="1105"/>
        <item x="1106"/>
        <item x="76"/>
        <item x="1419"/>
        <item x="1156"/>
        <item x="1107"/>
        <item x="409"/>
        <item x="1297"/>
        <item x="1277"/>
        <item x="204"/>
        <item x="987"/>
        <item x="693"/>
        <item x="608"/>
        <item x="276"/>
        <item x="155"/>
        <item x="1126"/>
        <item x="305"/>
        <item x="1219"/>
        <item x="749"/>
        <item x="278"/>
        <item x="1010"/>
        <item x="617"/>
        <item x="450"/>
        <item x="1154"/>
        <item x="1208"/>
        <item x="1207"/>
        <item x="1220"/>
        <item x="943"/>
        <item x="1350"/>
        <item x="1165"/>
        <item x="136"/>
        <item x="1157"/>
        <item x="317"/>
        <item x="1233"/>
        <item x="444"/>
        <item x="281"/>
        <item x="1236"/>
        <item x="398"/>
        <item x="645"/>
        <item x="464"/>
        <item x="1123"/>
        <item x="108"/>
        <item x="75"/>
        <item x="426"/>
        <item x="164"/>
        <item x="1186"/>
        <item x="326"/>
        <item x="291"/>
        <item x="632"/>
        <item x="55"/>
        <item x="74"/>
        <item x="1201"/>
        <item x="1538"/>
        <item x="1181"/>
        <item x="287"/>
        <item x="432"/>
        <item x="220"/>
        <item x="555"/>
        <item x="1183"/>
        <item x="319"/>
        <item x="1382"/>
        <item x="64"/>
        <item x="1250"/>
        <item x="729"/>
        <item x="1184"/>
        <item x="1426"/>
        <item x="1171"/>
        <item x="1095"/>
        <item x="576"/>
        <item x="241"/>
        <item x="1342"/>
        <item x="95"/>
        <item x="1146"/>
        <item x="1043"/>
        <item x="735"/>
        <item x="1238"/>
        <item x="532"/>
        <item x="410"/>
        <item x="188"/>
        <item x="385"/>
        <item x="1368"/>
        <item x="44"/>
        <item x="1040"/>
        <item x="683"/>
        <item x="1213"/>
        <item x="963"/>
        <item x="960"/>
        <item x="983"/>
        <item x="195"/>
        <item x="1104"/>
        <item x="77"/>
        <item x="1556"/>
        <item x="1260"/>
        <item x="459"/>
        <item x="1483"/>
        <item x="292"/>
        <item x="1022"/>
        <item x="1214"/>
        <item x="801"/>
        <item x="384"/>
        <item x="1525"/>
        <item x="1447"/>
        <item x="345"/>
        <item x="590"/>
        <item x="418"/>
        <item x="1140"/>
        <item x="1162"/>
        <item x="458"/>
        <item x="1552"/>
        <item x="958"/>
        <item x="607"/>
        <item x="573"/>
        <item x="1121"/>
        <item x="1142"/>
        <item x="1168"/>
        <item x="1093"/>
        <item x="36"/>
        <item x="569"/>
        <item x="1216"/>
        <item x="613"/>
        <item x="1139"/>
        <item x="205"/>
        <item x="1078"/>
        <item x="869"/>
        <item x="1513"/>
        <item x="615"/>
        <item x="1594"/>
        <item x="835"/>
        <item x="1151"/>
        <item x="1103"/>
        <item x="1212"/>
        <item x="87"/>
        <item x="424"/>
        <item x="1127"/>
        <item x="1096"/>
        <item x="113"/>
        <item x="212"/>
        <item x="1092"/>
        <item x="1090"/>
        <item x="1031"/>
        <item x="1592"/>
        <item x="1466"/>
        <item x="211"/>
        <item x="1331"/>
        <item x="1533"/>
        <item x="427"/>
        <item x="967"/>
        <item x="1118"/>
        <item x="1038"/>
        <item x="1015"/>
        <item x="1019"/>
        <item x="788"/>
        <item x="1018"/>
        <item x="65"/>
        <item x="1068"/>
        <item x="1150"/>
        <item x="1032"/>
        <item x="1229"/>
        <item x="1230"/>
        <item x="1407"/>
        <item x="324"/>
        <item x="185"/>
        <item x="1023"/>
        <item x="896"/>
        <item x="1176"/>
        <item x="386"/>
        <item x="423"/>
        <item x="609"/>
        <item x="1166"/>
        <item x="419"/>
        <item x="1087"/>
        <item x="1196"/>
        <item x="1550"/>
        <item x="997"/>
        <item x="1136"/>
        <item x="918"/>
        <item x="179"/>
        <item x="1135"/>
        <item x="1249"/>
        <item x="1152"/>
        <item x="150"/>
        <item x="1042"/>
        <item x="1153"/>
        <item x="1454"/>
        <item x="271"/>
        <item x="1504"/>
        <item x="1515"/>
        <item x="986"/>
        <item x="1082"/>
        <item x="279"/>
        <item x="795"/>
        <item x="771"/>
        <item x="397"/>
        <item x="932"/>
        <item x="1094"/>
        <item x="286"/>
        <item x="411"/>
        <item x="56"/>
        <item x="1200"/>
        <item x="1453"/>
        <item x="84"/>
        <item x="259"/>
        <item x="1199"/>
        <item x="945"/>
        <item x="821"/>
        <item x="85"/>
        <item x="1325"/>
        <item x="1044"/>
        <item x="586"/>
        <item x="245"/>
        <item x="308"/>
        <item x="393"/>
        <item x="682"/>
        <item x="1037"/>
        <item x="1456"/>
        <item x="1067"/>
        <item x="486"/>
        <item x="92"/>
        <item x="71"/>
        <item x="1145"/>
        <item x="1109"/>
        <item x="937"/>
        <item x="312"/>
        <item x="142"/>
        <item x="1060"/>
        <item x="974"/>
        <item x="901"/>
        <item x="1509"/>
        <item x="1396"/>
        <item x="29"/>
        <item x="897"/>
        <item x="1097"/>
        <item x="1110"/>
        <item x="630"/>
        <item x="955"/>
        <item x="1057"/>
        <item x="59"/>
        <item x="761"/>
        <item x="42"/>
        <item x="1064"/>
        <item x="1108"/>
        <item x="79"/>
        <item x="1274"/>
        <item x="1112"/>
        <item x="1052"/>
        <item x="1058"/>
        <item x="19"/>
        <item x="1004"/>
        <item x="214"/>
        <item x="1204"/>
        <item x="910"/>
        <item x="1020"/>
        <item x="1205"/>
        <item x="242"/>
        <item x="267"/>
        <item x="1161"/>
        <item x="564"/>
        <item x="634"/>
        <item x="38"/>
        <item x="209"/>
        <item x="1120"/>
        <item x="1079"/>
        <item x="1063"/>
        <item x="421"/>
        <item x="1059"/>
        <item x="1119"/>
        <item x="1003"/>
        <item x="1160"/>
        <item x="439"/>
        <item x="550"/>
        <item x="23"/>
        <item x="1035"/>
        <item x="977"/>
        <item x="1085"/>
        <item x="1239"/>
        <item x="391"/>
        <item x="886"/>
        <item x="414"/>
        <item x="403"/>
        <item x="301"/>
        <item x="433"/>
        <item x="1403"/>
        <item x="157"/>
        <item x="1128"/>
        <item x="1131"/>
        <item x="518"/>
        <item x="1467"/>
        <item x="906"/>
        <item x="1452"/>
        <item x="914"/>
        <item x="1462"/>
        <item x="372"/>
        <item x="1080"/>
        <item x="94"/>
        <item x="1074"/>
        <item x="2"/>
        <item x="383"/>
        <item x="143"/>
        <item x="1429"/>
        <item x="1073"/>
        <item x="1132"/>
        <item x="1051"/>
        <item x="422"/>
        <item x="545"/>
        <item x="899"/>
        <item x="182"/>
        <item x="577"/>
        <item x="799"/>
        <item x="1072"/>
        <item x="1485"/>
        <item x="934"/>
        <item x="1030"/>
        <item x="1251"/>
        <item x="257"/>
        <item x="1390"/>
        <item x="944"/>
        <item x="408"/>
        <item x="1474"/>
        <item x="942"/>
        <item x="1000"/>
        <item x="772"/>
        <item x="52"/>
        <item x="948"/>
        <item x="811"/>
        <item x="1111"/>
        <item x="429"/>
        <item x="881"/>
        <item x="971"/>
        <item x="1468"/>
        <item x="163"/>
        <item x="1047"/>
        <item x="715"/>
        <item x="650"/>
        <item x="368"/>
        <item x="470"/>
        <item x="884"/>
        <item x="938"/>
        <item x="677"/>
        <item x="766"/>
        <item x="1008"/>
        <item x="623"/>
        <item x="283"/>
        <item x="1163"/>
        <item x="1446"/>
        <item x="460"/>
        <item x="1099"/>
        <item x="1048"/>
        <item x="940"/>
        <item x="969"/>
        <item x="1062"/>
        <item x="904"/>
        <item x="1169"/>
        <item x="83"/>
        <item x="509"/>
        <item x="306"/>
        <item x="722"/>
        <item x="402"/>
        <item x="1002"/>
        <item x="332"/>
        <item x="1017"/>
        <item x="1364"/>
        <item x="1046"/>
        <item x="947"/>
        <item x="27"/>
        <item x="1021"/>
        <item x="1100"/>
        <item x="1014"/>
        <item x="689"/>
        <item x="69"/>
        <item x="680"/>
        <item x="395"/>
        <item x="850"/>
        <item x="815"/>
        <item x="13"/>
        <item x="817"/>
        <item x="43"/>
        <item x="898"/>
        <item x="972"/>
        <item x="816"/>
        <item x="640"/>
        <item x="1065"/>
        <item x="925"/>
        <item x="274"/>
        <item x="849"/>
        <item x="964"/>
        <item x="175"/>
        <item x="567"/>
        <item x="0"/>
        <item x="931"/>
        <item x="116"/>
        <item x="1033"/>
        <item x="1012"/>
        <item x="1341"/>
        <item x="1013"/>
        <item x="396"/>
        <item x="62"/>
        <item x="975"/>
        <item x="1024"/>
        <item x="620"/>
        <item x="726"/>
        <item x="1397"/>
        <item x="547"/>
        <item x="294"/>
        <item x="413"/>
        <item x="1290"/>
        <item x="1354"/>
        <item x="902"/>
        <item x="1081"/>
        <item x="851"/>
        <item x="633"/>
        <item x="369"/>
        <item x="217"/>
        <item x="78"/>
        <item x="915"/>
        <item x="469"/>
        <item x="998"/>
        <item x="980"/>
        <item x="667"/>
        <item x="866"/>
        <item x="978"/>
        <item x="189"/>
        <item x="675"/>
        <item x="224"/>
        <item x="985"/>
        <item x="976"/>
        <item x="1034"/>
        <item x="790"/>
        <item x="41"/>
        <item x="465"/>
        <item x="1147"/>
        <item x="952"/>
        <item x="652"/>
        <item x="517"/>
        <item x="831"/>
        <item x="868"/>
        <item x="668"/>
        <item x="765"/>
        <item x="1302"/>
        <item x="132"/>
        <item x="499"/>
        <item x="655"/>
        <item x="1292"/>
        <item x="867"/>
        <item x="265"/>
        <item x="63"/>
        <item x="61"/>
        <item x="995"/>
        <item x="314"/>
        <item x="935"/>
        <item x="1232"/>
        <item x="824"/>
        <item x="1328"/>
        <item x="781"/>
        <item x="804"/>
        <item x="1001"/>
        <item x="1389"/>
        <item x="832"/>
        <item x="1091"/>
        <item x="854"/>
        <item x="953"/>
        <item x="830"/>
        <item x="498"/>
        <item x="736"/>
        <item x="712"/>
        <item x="887"/>
        <item x="954"/>
        <item x="1056"/>
        <item x="999"/>
        <item x="49"/>
        <item x="46"/>
        <item x="891"/>
        <item x="72"/>
        <item x="1076"/>
        <item x="951"/>
        <item x="907"/>
        <item x="888"/>
        <item x="476"/>
        <item x="436"/>
        <item x="97"/>
        <item x="482"/>
        <item x="946"/>
        <item x="837"/>
        <item x="877"/>
        <item x="996"/>
        <item x="814"/>
        <item x="388"/>
        <item x="889"/>
        <item x="950"/>
        <item x="48"/>
        <item x="121"/>
        <item x="541"/>
        <item x="909"/>
        <item x="1198"/>
        <item x="181"/>
        <item x="1278"/>
        <item x="895"/>
        <item x="371"/>
        <item x="966"/>
        <item x="1312"/>
        <item x="584"/>
        <item x="970"/>
        <item x="53"/>
        <item x="751"/>
        <item x="871"/>
        <item x="1133"/>
        <item x="654"/>
        <item x="894"/>
        <item x="768"/>
        <item x="860"/>
        <item x="57"/>
        <item x="612"/>
        <item x="11"/>
        <item x="1170"/>
        <item x="364"/>
        <item x="531"/>
        <item x="807"/>
        <item x="875"/>
        <item x="923"/>
        <item x="873"/>
        <item x="559"/>
        <item x="802"/>
        <item x="1071"/>
        <item x="1159"/>
        <item x="440"/>
        <item x="51"/>
        <item x="1237"/>
        <item x="468"/>
        <item x="646"/>
        <item x="1266"/>
        <item x="1324"/>
        <item x="994"/>
        <item x="1326"/>
        <item x="908"/>
        <item x="672"/>
        <item x="968"/>
        <item x="548"/>
        <item x="856"/>
        <item x="1327"/>
        <item x="861"/>
        <item x="864"/>
        <item x="417"/>
        <item x="1088"/>
        <item x="920"/>
        <item x="879"/>
        <item x="800"/>
        <item x="463"/>
        <item x="882"/>
        <item x="18"/>
        <item x="838"/>
        <item x="1011"/>
        <item x="80"/>
        <item x="859"/>
        <item x="521"/>
        <item x="746"/>
        <item x="769"/>
        <item x="874"/>
        <item x="724"/>
        <item x="1217"/>
        <item x="618"/>
        <item x="210"/>
        <item x="991"/>
        <item x="819"/>
        <item x="863"/>
        <item x="1009"/>
        <item x="842"/>
        <item x="924"/>
        <item x="872"/>
        <item x="922"/>
        <item x="921"/>
        <item x="841"/>
        <item x="870"/>
        <item x="840"/>
        <item x="893"/>
        <item x="148"/>
        <item x="917"/>
        <item x="558"/>
        <item x="82"/>
        <item x="698"/>
        <item x="622"/>
        <item x="539"/>
        <item x="510"/>
        <item x="794"/>
        <item x="348"/>
        <item x="930"/>
        <item x="546"/>
        <item x="1226"/>
        <item x="828"/>
        <item x="508"/>
        <item x="656"/>
        <item x="787"/>
        <item x="1028"/>
        <item x="825"/>
        <item x="1206"/>
        <item x="758"/>
        <item x="310"/>
        <item x="8"/>
        <item x="783"/>
        <item x="827"/>
        <item x="447"/>
        <item x="392"/>
        <item x="808"/>
        <item x="784"/>
        <item x="782"/>
        <item x="17"/>
        <item x="720"/>
        <item x="826"/>
        <item x="177"/>
        <item x="200"/>
        <item x="791"/>
        <item x="839"/>
        <item x="836"/>
        <item x="673"/>
        <item x="490"/>
        <item x="554"/>
        <item x="928"/>
        <item x="696"/>
        <item x="697"/>
        <item x="528"/>
        <item x="578"/>
        <item x="880"/>
        <item x="1117"/>
        <item x="848"/>
        <item x="603"/>
        <item x="512"/>
        <item x="37"/>
        <item x="250"/>
        <item x="752"/>
        <item x="32"/>
        <item x="657"/>
        <item x="639"/>
        <item x="750"/>
        <item x="1223"/>
        <item x="806"/>
        <item x="186"/>
        <item x="451"/>
        <item x="846"/>
        <item x="629"/>
        <item x="471"/>
        <item x="813"/>
        <item x="12"/>
        <item x="1255"/>
        <item x="796"/>
        <item x="823"/>
        <item x="73"/>
        <item x="309"/>
        <item x="989"/>
        <item x="619"/>
        <item x="98"/>
        <item x="797"/>
        <item x="15"/>
        <item x="1246"/>
        <item x="1054"/>
        <item x="754"/>
        <item x="5"/>
        <item x="760"/>
        <item x="571"/>
        <item x="702"/>
        <item x="340"/>
        <item x="805"/>
        <item x="770"/>
        <item x="1027"/>
        <item x="803"/>
        <item x="125"/>
        <item x="240"/>
        <item x="473"/>
        <item x="263"/>
        <item x="773"/>
        <item x="626"/>
        <item x="334"/>
        <item x="14"/>
        <item x="755"/>
        <item x="812"/>
        <item x="723"/>
        <item x="767"/>
        <item x="763"/>
        <item x="737"/>
        <item x="412"/>
        <item x="686"/>
        <item x="297"/>
        <item x="756"/>
        <item x="780"/>
        <item x="28"/>
        <item x="341"/>
        <item x="183"/>
        <item x="353"/>
        <item x="739"/>
        <item x="692"/>
        <item x="20"/>
        <item x="35"/>
        <item x="733"/>
        <item x="290"/>
        <item x="776"/>
        <item x="350"/>
        <item x="26"/>
        <item x="748"/>
        <item x="695"/>
        <item x="779"/>
        <item x="777"/>
        <item x="734"/>
        <item x="636"/>
        <item x="731"/>
        <item x="624"/>
        <item x="730"/>
        <item x="707"/>
        <item x="727"/>
        <item x="376"/>
        <item x="357"/>
        <item x="778"/>
        <item x="701"/>
        <item x="611"/>
        <item x="704"/>
        <item x="676"/>
        <item x="741"/>
        <item x="743"/>
        <item x="339"/>
        <item x="627"/>
        <item x="742"/>
        <item x="662"/>
        <item x="684"/>
        <item x="327"/>
        <item x="685"/>
        <item x="706"/>
        <item x="21"/>
        <item x="614"/>
        <item x="699"/>
        <item x="700"/>
        <item x="713"/>
        <item x="665"/>
        <item x="10"/>
        <item x="24"/>
        <item x="703"/>
        <item x="666"/>
        <item x="628"/>
        <item x="379"/>
        <item x="709"/>
        <item x="710"/>
        <item x="16"/>
        <item x="597"/>
        <item x="642"/>
        <item x="679"/>
        <item x="581"/>
        <item x="687"/>
        <item x="670"/>
        <item x="25"/>
        <item x="671"/>
        <item x="22"/>
        <item x="311"/>
        <item x="638"/>
        <item x="649"/>
        <item x="678"/>
        <item x="375"/>
        <item x="7"/>
        <item x="596"/>
        <item x="330"/>
        <item x="2071"/>
        <item t="default"/>
      </items>
    </pivotField>
  </pivotFields>
  <rowFields count="1">
    <field x="3"/>
  </rowFields>
  <rowItems count="6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 t="grand">
      <x/>
    </i>
  </rowItems>
  <colItems count="1">
    <i/>
  </colItems>
  <pageFields count="1">
    <pageField fld="16" hier="-1"/>
  </pageFields>
  <dataFields count="1">
    <dataField name="Sum of BMI" fld="2" baseField="0" baseItem="0"/>
  </dataFields>
  <formats count="2">
    <format dxfId="1">
      <pivotArea dataOnly="0" labelOnly="1" fieldPosition="0">
        <references count="1">
          <reference field="16" count="0"/>
        </references>
      </pivotArea>
    </format>
    <format dxfId="0">
      <pivotArea dataOnly="0" labelOnly="1" fieldPosition="0">
        <references count="1">
          <reference field="16" count="0"/>
        </references>
      </pivotArea>
    </format>
  </format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36"/>
  <sheetViews>
    <sheetView workbookViewId="0"/>
  </sheetViews>
  <sheetFormatPr defaultColWidth="14.44140625" defaultRowHeight="15" customHeight="1" x14ac:dyDescent="0.3"/>
  <cols>
    <col min="1" max="1" width="15.5546875" style="23" customWidth="1"/>
    <col min="2" max="2" width="8.88671875" style="23"/>
    <col min="3" max="3" width="19.21875" style="23" bestFit="1" customWidth="1"/>
    <col min="4" max="4" width="16.6640625" style="23" bestFit="1" customWidth="1"/>
    <col min="5" max="26" width="8.6640625" customWidth="1"/>
  </cols>
  <sheetData>
    <row r="1" spans="1:4" ht="15.6" x14ac:dyDescent="0.3">
      <c r="A1" s="21" t="s">
        <v>22</v>
      </c>
      <c r="B1" s="21" t="s">
        <v>5989</v>
      </c>
      <c r="C1" s="21" t="s">
        <v>5987</v>
      </c>
      <c r="D1" s="21" t="s">
        <v>5988</v>
      </c>
    </row>
    <row r="2" spans="1:4" ht="15" customHeight="1" x14ac:dyDescent="0.3">
      <c r="A2" s="22" t="s">
        <v>39</v>
      </c>
      <c r="B2" s="23" t="s">
        <v>3945</v>
      </c>
      <c r="C2" s="23" t="s">
        <v>457</v>
      </c>
      <c r="D2" s="23" t="s">
        <v>3983</v>
      </c>
    </row>
    <row r="3" spans="1:4" ht="15" customHeight="1" x14ac:dyDescent="0.3">
      <c r="A3" s="22" t="s">
        <v>40</v>
      </c>
      <c r="B3" s="23" t="s">
        <v>3946</v>
      </c>
      <c r="C3" s="23" t="s">
        <v>385</v>
      </c>
      <c r="D3" s="23" t="s">
        <v>3984</v>
      </c>
    </row>
    <row r="4" spans="1:4" ht="15" customHeight="1" x14ac:dyDescent="0.3">
      <c r="A4" s="22" t="s">
        <v>41</v>
      </c>
      <c r="B4" s="23" t="s">
        <v>3946</v>
      </c>
      <c r="C4" s="23" t="s">
        <v>1046</v>
      </c>
      <c r="D4" s="23" t="s">
        <v>3985</v>
      </c>
    </row>
    <row r="5" spans="1:4" ht="15" customHeight="1" x14ac:dyDescent="0.3">
      <c r="A5" s="22" t="s">
        <v>42</v>
      </c>
      <c r="B5" s="23" t="s">
        <v>3945</v>
      </c>
      <c r="C5" s="23" t="s">
        <v>2305</v>
      </c>
      <c r="D5" s="23" t="s">
        <v>3986</v>
      </c>
    </row>
    <row r="6" spans="1:4" ht="15" customHeight="1" x14ac:dyDescent="0.3">
      <c r="A6" s="22" t="s">
        <v>43</v>
      </c>
      <c r="B6" s="23" t="s">
        <v>3945</v>
      </c>
      <c r="C6" s="23" t="s">
        <v>3948</v>
      </c>
      <c r="D6" s="23" t="s">
        <v>3987</v>
      </c>
    </row>
    <row r="7" spans="1:4" ht="15" customHeight="1" x14ac:dyDescent="0.3">
      <c r="A7" s="22" t="s">
        <v>44</v>
      </c>
      <c r="B7" s="23" t="s">
        <v>3946</v>
      </c>
      <c r="C7" s="23" t="s">
        <v>3949</v>
      </c>
      <c r="D7" s="23" t="s">
        <v>3988</v>
      </c>
    </row>
    <row r="8" spans="1:4" ht="15" customHeight="1" x14ac:dyDescent="0.3">
      <c r="A8" s="22" t="s">
        <v>45</v>
      </c>
      <c r="B8" s="23" t="s">
        <v>3946</v>
      </c>
      <c r="C8" s="23" t="s">
        <v>697</v>
      </c>
      <c r="D8" s="23" t="s">
        <v>3989</v>
      </c>
    </row>
    <row r="9" spans="1:4" ht="15" customHeight="1" x14ac:dyDescent="0.3">
      <c r="A9" s="22" t="s">
        <v>46</v>
      </c>
      <c r="B9" s="23" t="s">
        <v>3946</v>
      </c>
      <c r="C9" s="23" t="s">
        <v>495</v>
      </c>
      <c r="D9" s="23" t="s">
        <v>3990</v>
      </c>
    </row>
    <row r="10" spans="1:4" ht="15" customHeight="1" x14ac:dyDescent="0.3">
      <c r="A10" s="22" t="s">
        <v>47</v>
      </c>
      <c r="B10" s="23" t="s">
        <v>3946</v>
      </c>
      <c r="C10" s="23" t="s">
        <v>3950</v>
      </c>
      <c r="D10" s="23" t="s">
        <v>3991</v>
      </c>
    </row>
    <row r="11" spans="1:4" ht="15" customHeight="1" x14ac:dyDescent="0.3">
      <c r="A11" s="22" t="s">
        <v>48</v>
      </c>
      <c r="B11" s="23" t="s">
        <v>3945</v>
      </c>
      <c r="C11" s="23" t="s">
        <v>3951</v>
      </c>
      <c r="D11" s="23" t="s">
        <v>3992</v>
      </c>
    </row>
    <row r="12" spans="1:4" ht="15" customHeight="1" x14ac:dyDescent="0.3">
      <c r="A12" s="22" t="s">
        <v>49</v>
      </c>
      <c r="B12" s="23" t="s">
        <v>3945</v>
      </c>
      <c r="C12" s="23" t="s">
        <v>3952</v>
      </c>
      <c r="D12" s="23" t="s">
        <v>3993</v>
      </c>
    </row>
    <row r="13" spans="1:4" ht="15" customHeight="1" x14ac:dyDescent="0.3">
      <c r="A13" s="22" t="s">
        <v>50</v>
      </c>
      <c r="B13" s="23" t="s">
        <v>3946</v>
      </c>
      <c r="C13" s="23" t="s">
        <v>154</v>
      </c>
      <c r="D13" s="23" t="s">
        <v>3994</v>
      </c>
    </row>
    <row r="14" spans="1:4" ht="15" customHeight="1" x14ac:dyDescent="0.3">
      <c r="A14" s="22" t="s">
        <v>51</v>
      </c>
      <c r="B14" s="23" t="s">
        <v>3946</v>
      </c>
      <c r="C14" s="23" t="s">
        <v>3953</v>
      </c>
      <c r="D14" s="23" t="s">
        <v>3995</v>
      </c>
    </row>
    <row r="15" spans="1:4" ht="15" customHeight="1" x14ac:dyDescent="0.3">
      <c r="A15" s="22" t="s">
        <v>52</v>
      </c>
      <c r="B15" s="23" t="s">
        <v>3946</v>
      </c>
      <c r="C15" s="23" t="s">
        <v>3954</v>
      </c>
      <c r="D15" s="23" t="s">
        <v>3996</v>
      </c>
    </row>
    <row r="16" spans="1:4" ht="15" customHeight="1" x14ac:dyDescent="0.3">
      <c r="A16" s="22" t="s">
        <v>53</v>
      </c>
      <c r="B16" s="23" t="s">
        <v>3945</v>
      </c>
      <c r="C16" s="23" t="s">
        <v>3955</v>
      </c>
      <c r="D16" s="23" t="s">
        <v>3997</v>
      </c>
    </row>
    <row r="17" spans="1:4" ht="15" customHeight="1" x14ac:dyDescent="0.3">
      <c r="A17" s="22" t="s">
        <v>54</v>
      </c>
      <c r="B17" s="23" t="s">
        <v>3946</v>
      </c>
      <c r="C17" s="23" t="s">
        <v>3956</v>
      </c>
      <c r="D17" s="23" t="s">
        <v>3998</v>
      </c>
    </row>
    <row r="18" spans="1:4" ht="15" customHeight="1" x14ac:dyDescent="0.3">
      <c r="A18" s="22" t="s">
        <v>55</v>
      </c>
      <c r="B18" s="23" t="s">
        <v>3945</v>
      </c>
      <c r="C18" s="23" t="s">
        <v>2788</v>
      </c>
      <c r="D18" s="23" t="s">
        <v>3999</v>
      </c>
    </row>
    <row r="19" spans="1:4" ht="15" customHeight="1" x14ac:dyDescent="0.3">
      <c r="A19" s="22" t="s">
        <v>56</v>
      </c>
      <c r="B19" s="23" t="s">
        <v>3945</v>
      </c>
      <c r="C19" s="23" t="s">
        <v>3957</v>
      </c>
      <c r="D19" s="23" t="s">
        <v>4000</v>
      </c>
    </row>
    <row r="20" spans="1:4" ht="15" customHeight="1" x14ac:dyDescent="0.3">
      <c r="A20" s="22" t="s">
        <v>57</v>
      </c>
      <c r="B20" s="23" t="s">
        <v>3946</v>
      </c>
      <c r="C20" s="23" t="s">
        <v>3958</v>
      </c>
      <c r="D20" s="23" t="s">
        <v>4001</v>
      </c>
    </row>
    <row r="21" spans="1:4" ht="15.75" customHeight="1" x14ac:dyDescent="0.3">
      <c r="A21" s="22" t="s">
        <v>58</v>
      </c>
      <c r="B21" s="23" t="s">
        <v>3946</v>
      </c>
      <c r="C21" s="23" t="s">
        <v>201</v>
      </c>
      <c r="D21" s="23" t="s">
        <v>4002</v>
      </c>
    </row>
    <row r="22" spans="1:4" ht="15.75" customHeight="1" x14ac:dyDescent="0.3">
      <c r="A22" s="22" t="s">
        <v>59</v>
      </c>
      <c r="B22" s="23" t="s">
        <v>3946</v>
      </c>
      <c r="C22" s="23" t="s">
        <v>3959</v>
      </c>
      <c r="D22" s="23" t="s">
        <v>4003</v>
      </c>
    </row>
    <row r="23" spans="1:4" ht="15.75" customHeight="1" x14ac:dyDescent="0.3">
      <c r="A23" s="22" t="s">
        <v>60</v>
      </c>
      <c r="B23" s="23" t="s">
        <v>3945</v>
      </c>
      <c r="C23" s="23" t="s">
        <v>3960</v>
      </c>
      <c r="D23" s="23" t="s">
        <v>4004</v>
      </c>
    </row>
    <row r="24" spans="1:4" ht="15.75" customHeight="1" x14ac:dyDescent="0.3">
      <c r="A24" s="22" t="s">
        <v>61</v>
      </c>
      <c r="B24" s="23" t="s">
        <v>3945</v>
      </c>
      <c r="C24" s="23" t="s">
        <v>2007</v>
      </c>
      <c r="D24" s="23" t="s">
        <v>4005</v>
      </c>
    </row>
    <row r="25" spans="1:4" ht="15.75" customHeight="1" x14ac:dyDescent="0.3">
      <c r="A25" s="22" t="s">
        <v>62</v>
      </c>
      <c r="B25" s="23" t="s">
        <v>3946</v>
      </c>
      <c r="C25" s="23" t="s">
        <v>2723</v>
      </c>
      <c r="D25" s="23" t="s">
        <v>4006</v>
      </c>
    </row>
    <row r="26" spans="1:4" ht="15.75" customHeight="1" x14ac:dyDescent="0.3">
      <c r="A26" s="22" t="s">
        <v>63</v>
      </c>
      <c r="B26" s="23" t="s">
        <v>3946</v>
      </c>
      <c r="C26" s="23" t="s">
        <v>3961</v>
      </c>
      <c r="D26" s="23" t="s">
        <v>4007</v>
      </c>
    </row>
    <row r="27" spans="1:4" ht="15.75" customHeight="1" x14ac:dyDescent="0.3">
      <c r="A27" s="22" t="s">
        <v>64</v>
      </c>
      <c r="B27" s="23" t="s">
        <v>3946</v>
      </c>
      <c r="C27" s="23" t="s">
        <v>489</v>
      </c>
      <c r="D27" s="23" t="s">
        <v>4008</v>
      </c>
    </row>
    <row r="28" spans="1:4" ht="15.75" customHeight="1" x14ac:dyDescent="0.3">
      <c r="A28" s="22" t="s">
        <v>65</v>
      </c>
      <c r="B28" s="23" t="s">
        <v>3946</v>
      </c>
      <c r="C28" s="23" t="s">
        <v>3962</v>
      </c>
      <c r="D28" s="23" t="s">
        <v>4009</v>
      </c>
    </row>
    <row r="29" spans="1:4" ht="15.75" customHeight="1" x14ac:dyDescent="0.3">
      <c r="A29" s="22" t="s">
        <v>66</v>
      </c>
      <c r="B29" s="23" t="s">
        <v>3945</v>
      </c>
      <c r="C29" s="23" t="s">
        <v>2681</v>
      </c>
      <c r="D29" s="23" t="s">
        <v>4010</v>
      </c>
    </row>
    <row r="30" spans="1:4" ht="15.75" customHeight="1" x14ac:dyDescent="0.3">
      <c r="A30" s="22" t="s">
        <v>67</v>
      </c>
      <c r="B30" s="23" t="s">
        <v>3946</v>
      </c>
      <c r="C30" s="23" t="s">
        <v>495</v>
      </c>
      <c r="D30" s="23" t="s">
        <v>4011</v>
      </c>
    </row>
    <row r="31" spans="1:4" ht="15.75" customHeight="1" x14ac:dyDescent="0.3">
      <c r="A31" s="22" t="s">
        <v>68</v>
      </c>
      <c r="B31" s="23" t="s">
        <v>3945</v>
      </c>
      <c r="C31" s="23" t="s">
        <v>156</v>
      </c>
      <c r="D31" s="23" t="s">
        <v>4012</v>
      </c>
    </row>
    <row r="32" spans="1:4" ht="15.75" customHeight="1" x14ac:dyDescent="0.3">
      <c r="A32" s="22" t="s">
        <v>69</v>
      </c>
      <c r="B32" s="23" t="s">
        <v>3945</v>
      </c>
      <c r="C32" s="23" t="s">
        <v>3963</v>
      </c>
      <c r="D32" s="23" t="s">
        <v>4013</v>
      </c>
    </row>
    <row r="33" spans="1:4" ht="15.75" customHeight="1" x14ac:dyDescent="0.3">
      <c r="A33" s="22" t="s">
        <v>70</v>
      </c>
      <c r="B33" s="23" t="s">
        <v>3946</v>
      </c>
      <c r="C33" s="23" t="s">
        <v>3964</v>
      </c>
      <c r="D33" s="23" t="s">
        <v>4014</v>
      </c>
    </row>
    <row r="34" spans="1:4" ht="15.75" customHeight="1" x14ac:dyDescent="0.3">
      <c r="A34" s="22" t="s">
        <v>71</v>
      </c>
      <c r="B34" s="23" t="s">
        <v>3946</v>
      </c>
      <c r="C34" s="23" t="s">
        <v>3965</v>
      </c>
      <c r="D34" s="23" t="s">
        <v>4015</v>
      </c>
    </row>
    <row r="35" spans="1:4" ht="15.75" customHeight="1" x14ac:dyDescent="0.3">
      <c r="A35" s="22" t="s">
        <v>72</v>
      </c>
      <c r="B35" s="23" t="s">
        <v>3945</v>
      </c>
      <c r="C35" s="23" t="s">
        <v>1364</v>
      </c>
      <c r="D35" s="23" t="s">
        <v>4016</v>
      </c>
    </row>
    <row r="36" spans="1:4" ht="15.75" customHeight="1" x14ac:dyDescent="0.3">
      <c r="A36" s="22" t="s">
        <v>73</v>
      </c>
      <c r="B36" s="23" t="s">
        <v>3945</v>
      </c>
      <c r="C36" s="23" t="s">
        <v>3966</v>
      </c>
      <c r="D36" s="23" t="s">
        <v>4017</v>
      </c>
    </row>
    <row r="37" spans="1:4" ht="15.75" customHeight="1" x14ac:dyDescent="0.3">
      <c r="A37" s="22" t="s">
        <v>74</v>
      </c>
      <c r="B37" s="23" t="s">
        <v>3946</v>
      </c>
      <c r="C37" s="23" t="s">
        <v>3967</v>
      </c>
      <c r="D37" s="23" t="s">
        <v>4018</v>
      </c>
    </row>
    <row r="38" spans="1:4" ht="15.75" customHeight="1" x14ac:dyDescent="0.3">
      <c r="A38" s="22" t="s">
        <v>75</v>
      </c>
      <c r="B38" s="23" t="s">
        <v>3946</v>
      </c>
      <c r="C38" s="23" t="s">
        <v>1776</v>
      </c>
      <c r="D38" s="23" t="s">
        <v>4019</v>
      </c>
    </row>
    <row r="39" spans="1:4" ht="15.75" customHeight="1" x14ac:dyDescent="0.3">
      <c r="A39" s="22" t="s">
        <v>76</v>
      </c>
      <c r="B39" s="23" t="s">
        <v>3945</v>
      </c>
      <c r="C39" s="23" t="s">
        <v>3968</v>
      </c>
      <c r="D39" s="23" t="s">
        <v>4020</v>
      </c>
    </row>
    <row r="40" spans="1:4" ht="15.75" customHeight="1" x14ac:dyDescent="0.3">
      <c r="A40" s="22" t="s">
        <v>77</v>
      </c>
      <c r="B40" s="23" t="s">
        <v>3945</v>
      </c>
      <c r="C40" s="23" t="s">
        <v>2046</v>
      </c>
      <c r="D40" s="23" t="s">
        <v>4021</v>
      </c>
    </row>
    <row r="41" spans="1:4" ht="15.75" customHeight="1" x14ac:dyDescent="0.3">
      <c r="A41" s="22" t="s">
        <v>78</v>
      </c>
      <c r="B41" s="23" t="s">
        <v>3946</v>
      </c>
      <c r="C41" s="23" t="s">
        <v>1467</v>
      </c>
      <c r="D41" s="23" t="s">
        <v>4022</v>
      </c>
    </row>
    <row r="42" spans="1:4" ht="15.75" customHeight="1" x14ac:dyDescent="0.3">
      <c r="A42" s="22" t="s">
        <v>79</v>
      </c>
      <c r="B42" s="23" t="s">
        <v>3946</v>
      </c>
      <c r="C42" s="23" t="s">
        <v>3969</v>
      </c>
      <c r="D42" s="23" t="s">
        <v>4023</v>
      </c>
    </row>
    <row r="43" spans="1:4" ht="15.75" customHeight="1" x14ac:dyDescent="0.3">
      <c r="A43" s="22" t="s">
        <v>80</v>
      </c>
      <c r="B43" s="23" t="s">
        <v>3945</v>
      </c>
      <c r="C43" s="23" t="s">
        <v>3970</v>
      </c>
      <c r="D43" s="23" t="s">
        <v>4024</v>
      </c>
    </row>
    <row r="44" spans="1:4" ht="15.75" customHeight="1" x14ac:dyDescent="0.3">
      <c r="A44" s="22" t="s">
        <v>81</v>
      </c>
      <c r="B44" s="23" t="s">
        <v>3945</v>
      </c>
      <c r="C44" s="23" t="s">
        <v>2007</v>
      </c>
      <c r="D44" s="23" t="s">
        <v>4025</v>
      </c>
    </row>
    <row r="45" spans="1:4" ht="15.75" customHeight="1" x14ac:dyDescent="0.3">
      <c r="A45" s="22" t="s">
        <v>82</v>
      </c>
      <c r="B45" s="23" t="s">
        <v>3946</v>
      </c>
      <c r="C45" s="23" t="s">
        <v>1514</v>
      </c>
      <c r="D45" s="23" t="s">
        <v>4026</v>
      </c>
    </row>
    <row r="46" spans="1:4" ht="15.75" customHeight="1" x14ac:dyDescent="0.3">
      <c r="A46" s="22" t="s">
        <v>83</v>
      </c>
      <c r="B46" s="23" t="s">
        <v>3946</v>
      </c>
      <c r="C46" s="23" t="s">
        <v>2447</v>
      </c>
      <c r="D46" s="23" t="s">
        <v>4027</v>
      </c>
    </row>
    <row r="47" spans="1:4" ht="15.75" customHeight="1" x14ac:dyDescent="0.3">
      <c r="A47" s="22" t="s">
        <v>84</v>
      </c>
      <c r="B47" s="23" t="s">
        <v>3945</v>
      </c>
      <c r="C47" s="23" t="s">
        <v>3971</v>
      </c>
      <c r="D47" s="23" t="s">
        <v>4028</v>
      </c>
    </row>
    <row r="48" spans="1:4" ht="15.75" customHeight="1" x14ac:dyDescent="0.3">
      <c r="A48" s="22" t="s">
        <v>85</v>
      </c>
      <c r="B48" s="23" t="s">
        <v>3946</v>
      </c>
      <c r="C48" s="23" t="s">
        <v>1733</v>
      </c>
      <c r="D48" s="23" t="s">
        <v>4029</v>
      </c>
    </row>
    <row r="49" spans="1:4" ht="15.75" customHeight="1" x14ac:dyDescent="0.3">
      <c r="A49" s="22" t="s">
        <v>86</v>
      </c>
      <c r="B49" s="23" t="s">
        <v>3945</v>
      </c>
      <c r="C49" s="23" t="s">
        <v>1632</v>
      </c>
      <c r="D49" s="23" t="s">
        <v>4024</v>
      </c>
    </row>
    <row r="50" spans="1:4" ht="15.75" customHeight="1" x14ac:dyDescent="0.3">
      <c r="A50" s="22" t="s">
        <v>87</v>
      </c>
      <c r="B50" s="23" t="s">
        <v>3946</v>
      </c>
      <c r="C50" s="23" t="s">
        <v>3972</v>
      </c>
      <c r="D50" s="23" t="s">
        <v>4030</v>
      </c>
    </row>
    <row r="51" spans="1:4" ht="15.75" customHeight="1" x14ac:dyDescent="0.3">
      <c r="A51" s="22" t="s">
        <v>88</v>
      </c>
      <c r="B51" s="23" t="s">
        <v>3946</v>
      </c>
      <c r="C51" s="23" t="s">
        <v>714</v>
      </c>
      <c r="D51" s="23" t="s">
        <v>4031</v>
      </c>
    </row>
    <row r="52" spans="1:4" ht="15.75" customHeight="1" x14ac:dyDescent="0.3">
      <c r="A52" s="22" t="s">
        <v>89</v>
      </c>
      <c r="B52" s="23" t="s">
        <v>3946</v>
      </c>
      <c r="C52" s="23" t="s">
        <v>3973</v>
      </c>
      <c r="D52" s="23" t="s">
        <v>4032</v>
      </c>
    </row>
    <row r="53" spans="1:4" ht="15.75" customHeight="1" x14ac:dyDescent="0.3">
      <c r="A53" s="22" t="s">
        <v>90</v>
      </c>
      <c r="B53" s="23" t="s">
        <v>3945</v>
      </c>
      <c r="C53" s="23" t="s">
        <v>390</v>
      </c>
      <c r="D53" s="23" t="s">
        <v>4033</v>
      </c>
    </row>
    <row r="54" spans="1:4" ht="15.75" customHeight="1" x14ac:dyDescent="0.3">
      <c r="A54" s="22" t="s">
        <v>91</v>
      </c>
      <c r="B54" s="23" t="s">
        <v>3946</v>
      </c>
      <c r="C54" s="23" t="s">
        <v>154</v>
      </c>
      <c r="D54" s="23" t="s">
        <v>4034</v>
      </c>
    </row>
    <row r="55" spans="1:4" ht="15.75" customHeight="1" x14ac:dyDescent="0.3">
      <c r="A55" s="22" t="s">
        <v>92</v>
      </c>
      <c r="B55" s="23" t="s">
        <v>3946</v>
      </c>
      <c r="C55" s="23" t="s">
        <v>497</v>
      </c>
      <c r="D55" s="23" t="s">
        <v>4035</v>
      </c>
    </row>
    <row r="56" spans="1:4" ht="15.75" customHeight="1" x14ac:dyDescent="0.3">
      <c r="A56" s="22" t="s">
        <v>93</v>
      </c>
      <c r="B56" s="23" t="s">
        <v>3945</v>
      </c>
      <c r="C56" s="23" t="s">
        <v>3974</v>
      </c>
      <c r="D56" s="23" t="s">
        <v>4036</v>
      </c>
    </row>
    <row r="57" spans="1:4" ht="15.75" customHeight="1" x14ac:dyDescent="0.3">
      <c r="A57" s="22" t="s">
        <v>94</v>
      </c>
      <c r="B57" s="23" t="s">
        <v>3945</v>
      </c>
      <c r="C57" s="23" t="s">
        <v>3182</v>
      </c>
      <c r="D57" s="23" t="s">
        <v>4037</v>
      </c>
    </row>
    <row r="58" spans="1:4" ht="15.75" customHeight="1" x14ac:dyDescent="0.3">
      <c r="A58" s="22" t="s">
        <v>95</v>
      </c>
      <c r="B58" s="23" t="s">
        <v>3946</v>
      </c>
      <c r="C58" s="23" t="s">
        <v>3975</v>
      </c>
      <c r="D58" s="23" t="s">
        <v>4038</v>
      </c>
    </row>
    <row r="59" spans="1:4" ht="15.75" customHeight="1" x14ac:dyDescent="0.3">
      <c r="A59" s="22" t="s">
        <v>96</v>
      </c>
      <c r="B59" s="23" t="s">
        <v>3945</v>
      </c>
      <c r="C59" s="23" t="s">
        <v>841</v>
      </c>
      <c r="D59" s="23" t="s">
        <v>4039</v>
      </c>
    </row>
    <row r="60" spans="1:4" ht="15.75" customHeight="1" x14ac:dyDescent="0.3">
      <c r="A60" s="22" t="s">
        <v>97</v>
      </c>
      <c r="B60" s="23" t="s">
        <v>3946</v>
      </c>
      <c r="C60" s="23" t="s">
        <v>3976</v>
      </c>
      <c r="D60" s="23" t="s">
        <v>4040</v>
      </c>
    </row>
    <row r="61" spans="1:4" ht="15.75" customHeight="1" x14ac:dyDescent="0.3">
      <c r="A61" s="22" t="s">
        <v>98</v>
      </c>
      <c r="B61" s="23" t="s">
        <v>3945</v>
      </c>
      <c r="C61" s="23" t="s">
        <v>3977</v>
      </c>
      <c r="D61" s="23" t="s">
        <v>4041</v>
      </c>
    </row>
    <row r="62" spans="1:4" ht="15.75" customHeight="1" x14ac:dyDescent="0.3">
      <c r="A62" s="22" t="s">
        <v>99</v>
      </c>
      <c r="B62" s="23" t="s">
        <v>3946</v>
      </c>
      <c r="C62" s="23" t="s">
        <v>1663</v>
      </c>
      <c r="D62" s="23" t="s">
        <v>4042</v>
      </c>
    </row>
    <row r="63" spans="1:4" ht="15.75" customHeight="1" x14ac:dyDescent="0.3">
      <c r="A63" s="22" t="s">
        <v>100</v>
      </c>
      <c r="B63" s="23" t="s">
        <v>3945</v>
      </c>
      <c r="C63" s="23" t="s">
        <v>3978</v>
      </c>
      <c r="D63" s="23" t="s">
        <v>4043</v>
      </c>
    </row>
    <row r="64" spans="1:4" ht="15.75" customHeight="1" x14ac:dyDescent="0.3">
      <c r="A64" s="22" t="s">
        <v>101</v>
      </c>
      <c r="B64" s="23" t="s">
        <v>3945</v>
      </c>
      <c r="C64" s="23" t="s">
        <v>1716</v>
      </c>
      <c r="D64" s="23" t="s">
        <v>4044</v>
      </c>
    </row>
    <row r="65" spans="1:4" ht="15.75" customHeight="1" x14ac:dyDescent="0.3">
      <c r="A65" s="22" t="s">
        <v>102</v>
      </c>
      <c r="B65" s="23" t="s">
        <v>3946</v>
      </c>
      <c r="C65" s="23" t="s">
        <v>154</v>
      </c>
      <c r="D65" s="23" t="s">
        <v>4045</v>
      </c>
    </row>
    <row r="66" spans="1:4" ht="15.75" customHeight="1" x14ac:dyDescent="0.3">
      <c r="A66" s="22" t="s">
        <v>103</v>
      </c>
      <c r="B66" s="23" t="s">
        <v>3946</v>
      </c>
      <c r="C66" s="23" t="s">
        <v>3979</v>
      </c>
      <c r="D66" s="23" t="s">
        <v>4046</v>
      </c>
    </row>
    <row r="67" spans="1:4" ht="15.75" customHeight="1" x14ac:dyDescent="0.3">
      <c r="A67" s="22" t="s">
        <v>104</v>
      </c>
      <c r="B67" s="23" t="s">
        <v>3945</v>
      </c>
      <c r="C67" s="23" t="s">
        <v>561</v>
      </c>
      <c r="D67" s="23" t="s">
        <v>4047</v>
      </c>
    </row>
    <row r="68" spans="1:4" ht="15.75" customHeight="1" x14ac:dyDescent="0.3">
      <c r="A68" s="22" t="s">
        <v>105</v>
      </c>
      <c r="B68" s="23" t="s">
        <v>3946</v>
      </c>
      <c r="C68" s="23" t="s">
        <v>166</v>
      </c>
      <c r="D68" s="23" t="s">
        <v>4048</v>
      </c>
    </row>
    <row r="69" spans="1:4" ht="15.75" customHeight="1" x14ac:dyDescent="0.3">
      <c r="A69" s="22" t="s">
        <v>106</v>
      </c>
      <c r="B69" s="23" t="s">
        <v>3946</v>
      </c>
      <c r="C69" s="23" t="s">
        <v>1538</v>
      </c>
      <c r="D69" s="23" t="s">
        <v>4049</v>
      </c>
    </row>
    <row r="70" spans="1:4" ht="15.75" customHeight="1" x14ac:dyDescent="0.3">
      <c r="A70" s="22" t="s">
        <v>107</v>
      </c>
      <c r="B70" s="23" t="s">
        <v>3945</v>
      </c>
      <c r="C70" s="23" t="s">
        <v>3980</v>
      </c>
      <c r="D70" s="23" t="s">
        <v>4050</v>
      </c>
    </row>
    <row r="71" spans="1:4" ht="15.75" customHeight="1" x14ac:dyDescent="0.3">
      <c r="A71" s="22" t="s">
        <v>108</v>
      </c>
      <c r="B71" s="23" t="s">
        <v>3946</v>
      </c>
      <c r="C71" s="23" t="s">
        <v>3981</v>
      </c>
      <c r="D71" s="23" t="s">
        <v>4051</v>
      </c>
    </row>
    <row r="72" spans="1:4" ht="15.75" customHeight="1" x14ac:dyDescent="0.3">
      <c r="A72" s="22" t="s">
        <v>109</v>
      </c>
      <c r="B72" s="23" t="s">
        <v>3946</v>
      </c>
      <c r="C72" s="23" t="s">
        <v>884</v>
      </c>
      <c r="D72" s="23" t="s">
        <v>4052</v>
      </c>
    </row>
    <row r="73" spans="1:4" ht="15.75" customHeight="1" x14ac:dyDescent="0.3">
      <c r="A73" s="22" t="s">
        <v>110</v>
      </c>
      <c r="B73" s="23" t="s">
        <v>3946</v>
      </c>
      <c r="C73" s="23" t="s">
        <v>3982</v>
      </c>
      <c r="D73" s="23" t="s">
        <v>4053</v>
      </c>
    </row>
    <row r="74" spans="1:4" ht="15.75" customHeight="1" x14ac:dyDescent="0.3">
      <c r="A74" s="22" t="s">
        <v>111</v>
      </c>
      <c r="B74" s="23" t="s">
        <v>3945</v>
      </c>
      <c r="C74" s="23" t="s">
        <v>112</v>
      </c>
      <c r="D74" s="23" t="s">
        <v>4054</v>
      </c>
    </row>
    <row r="75" spans="1:4" ht="15.75" customHeight="1" x14ac:dyDescent="0.3">
      <c r="A75" s="22" t="s">
        <v>113</v>
      </c>
      <c r="B75" s="23" t="s">
        <v>3945</v>
      </c>
      <c r="C75" s="23" t="s">
        <v>114</v>
      </c>
      <c r="D75" s="23" t="s">
        <v>4055</v>
      </c>
    </row>
    <row r="76" spans="1:4" ht="15.75" customHeight="1" x14ac:dyDescent="0.3">
      <c r="A76" s="22" t="s">
        <v>115</v>
      </c>
      <c r="B76" s="23" t="s">
        <v>3945</v>
      </c>
      <c r="C76" s="23" t="s">
        <v>116</v>
      </c>
      <c r="D76" s="23" t="s">
        <v>4056</v>
      </c>
    </row>
    <row r="77" spans="1:4" ht="15.75" customHeight="1" x14ac:dyDescent="0.3">
      <c r="A77" s="22" t="s">
        <v>117</v>
      </c>
      <c r="B77" s="23" t="s">
        <v>3946</v>
      </c>
      <c r="C77" s="23" t="s">
        <v>118</v>
      </c>
      <c r="D77" s="23" t="s">
        <v>4057</v>
      </c>
    </row>
    <row r="78" spans="1:4" ht="15.75" customHeight="1" x14ac:dyDescent="0.3">
      <c r="A78" s="22" t="s">
        <v>119</v>
      </c>
      <c r="B78" s="23" t="s">
        <v>3945</v>
      </c>
      <c r="C78" s="23" t="s">
        <v>120</v>
      </c>
      <c r="D78" s="23" t="s">
        <v>4058</v>
      </c>
    </row>
    <row r="79" spans="1:4" ht="15.75" customHeight="1" x14ac:dyDescent="0.3">
      <c r="A79" s="22" t="s">
        <v>121</v>
      </c>
      <c r="B79" s="23" t="s">
        <v>3945</v>
      </c>
      <c r="C79" s="23" t="s">
        <v>122</v>
      </c>
      <c r="D79" s="23" t="s">
        <v>4059</v>
      </c>
    </row>
    <row r="80" spans="1:4" ht="15.75" customHeight="1" x14ac:dyDescent="0.3">
      <c r="A80" s="22" t="s">
        <v>123</v>
      </c>
      <c r="B80" s="23" t="s">
        <v>3946</v>
      </c>
      <c r="C80" s="23" t="s">
        <v>124</v>
      </c>
      <c r="D80" s="23" t="s">
        <v>4060</v>
      </c>
    </row>
    <row r="81" spans="1:4" ht="15.75" customHeight="1" x14ac:dyDescent="0.3">
      <c r="A81" s="22" t="s">
        <v>125</v>
      </c>
      <c r="B81" s="23" t="s">
        <v>3945</v>
      </c>
      <c r="C81" s="23" t="s">
        <v>126</v>
      </c>
      <c r="D81" s="23" t="s">
        <v>4061</v>
      </c>
    </row>
    <row r="82" spans="1:4" ht="15.75" customHeight="1" x14ac:dyDescent="0.3">
      <c r="A82" s="22" t="s">
        <v>127</v>
      </c>
      <c r="B82" s="23" t="s">
        <v>3945</v>
      </c>
      <c r="C82" s="23" t="s">
        <v>128</v>
      </c>
      <c r="D82" s="23" t="s">
        <v>4062</v>
      </c>
    </row>
    <row r="83" spans="1:4" ht="15.75" customHeight="1" x14ac:dyDescent="0.3">
      <c r="A83" s="22" t="s">
        <v>129</v>
      </c>
      <c r="B83" s="23" t="s">
        <v>3946</v>
      </c>
      <c r="C83" s="23" t="s">
        <v>130</v>
      </c>
      <c r="D83" s="23" t="s">
        <v>4063</v>
      </c>
    </row>
    <row r="84" spans="1:4" ht="15.75" customHeight="1" x14ac:dyDescent="0.3">
      <c r="A84" s="22" t="s">
        <v>131</v>
      </c>
      <c r="B84" s="23" t="s">
        <v>3945</v>
      </c>
      <c r="C84" s="23" t="s">
        <v>132</v>
      </c>
      <c r="D84" s="23" t="s">
        <v>4064</v>
      </c>
    </row>
    <row r="85" spans="1:4" ht="15.75" customHeight="1" x14ac:dyDescent="0.3">
      <c r="A85" s="22" t="s">
        <v>133</v>
      </c>
      <c r="B85" s="23" t="s">
        <v>3946</v>
      </c>
      <c r="C85" s="23" t="s">
        <v>134</v>
      </c>
      <c r="D85" s="23" t="s">
        <v>4065</v>
      </c>
    </row>
    <row r="86" spans="1:4" ht="15.75" customHeight="1" x14ac:dyDescent="0.3">
      <c r="A86" s="22" t="s">
        <v>135</v>
      </c>
      <c r="B86" s="23" t="s">
        <v>3946</v>
      </c>
      <c r="C86" s="23" t="s">
        <v>136</v>
      </c>
      <c r="D86" s="23" t="s">
        <v>4066</v>
      </c>
    </row>
    <row r="87" spans="1:4" ht="15.75" customHeight="1" x14ac:dyDescent="0.3">
      <c r="A87" s="22" t="s">
        <v>137</v>
      </c>
      <c r="B87" s="23" t="s">
        <v>3946</v>
      </c>
      <c r="C87" s="23" t="s">
        <v>138</v>
      </c>
      <c r="D87" s="23" t="s">
        <v>4067</v>
      </c>
    </row>
    <row r="88" spans="1:4" ht="15.75" customHeight="1" x14ac:dyDescent="0.3">
      <c r="A88" s="22" t="s">
        <v>139</v>
      </c>
      <c r="B88" s="23" t="s">
        <v>3946</v>
      </c>
      <c r="C88" s="23" t="s">
        <v>140</v>
      </c>
      <c r="D88" s="23" t="s">
        <v>4068</v>
      </c>
    </row>
    <row r="89" spans="1:4" ht="15.75" customHeight="1" x14ac:dyDescent="0.3">
      <c r="A89" s="22" t="s">
        <v>141</v>
      </c>
      <c r="B89" s="23" t="s">
        <v>3945</v>
      </c>
      <c r="C89" s="23" t="s">
        <v>142</v>
      </c>
      <c r="D89" s="23" t="s">
        <v>4069</v>
      </c>
    </row>
    <row r="90" spans="1:4" ht="15.75" customHeight="1" x14ac:dyDescent="0.3">
      <c r="A90" s="22" t="s">
        <v>143</v>
      </c>
      <c r="B90" s="23" t="s">
        <v>3945</v>
      </c>
      <c r="C90" s="23" t="s">
        <v>144</v>
      </c>
      <c r="D90" s="23" t="s">
        <v>4070</v>
      </c>
    </row>
    <row r="91" spans="1:4" ht="15.75" customHeight="1" x14ac:dyDescent="0.3">
      <c r="A91" s="22" t="s">
        <v>145</v>
      </c>
      <c r="B91" s="23" t="s">
        <v>3945</v>
      </c>
      <c r="C91" s="23" t="s">
        <v>146</v>
      </c>
      <c r="D91" s="23" t="s">
        <v>4071</v>
      </c>
    </row>
    <row r="92" spans="1:4" ht="15.75" customHeight="1" x14ac:dyDescent="0.3">
      <c r="A92" s="22" t="s">
        <v>147</v>
      </c>
      <c r="B92" s="23" t="s">
        <v>3945</v>
      </c>
      <c r="C92" s="23" t="s">
        <v>148</v>
      </c>
      <c r="D92" s="23" t="s">
        <v>4072</v>
      </c>
    </row>
    <row r="93" spans="1:4" ht="15.75" customHeight="1" x14ac:dyDescent="0.3">
      <c r="A93" s="22" t="s">
        <v>149</v>
      </c>
      <c r="B93" s="23" t="s">
        <v>3945</v>
      </c>
      <c r="C93" s="23" t="s">
        <v>150</v>
      </c>
      <c r="D93" s="23" t="s">
        <v>4073</v>
      </c>
    </row>
    <row r="94" spans="1:4" ht="15.75" customHeight="1" x14ac:dyDescent="0.3">
      <c r="A94" s="22" t="s">
        <v>151</v>
      </c>
      <c r="B94" s="23" t="s">
        <v>3946</v>
      </c>
      <c r="C94" s="23" t="s">
        <v>152</v>
      </c>
      <c r="D94" s="23" t="s">
        <v>4074</v>
      </c>
    </row>
    <row r="95" spans="1:4" ht="15.75" customHeight="1" x14ac:dyDescent="0.3">
      <c r="A95" s="22" t="s">
        <v>153</v>
      </c>
      <c r="B95" s="23" t="s">
        <v>3946</v>
      </c>
      <c r="C95" s="23" t="s">
        <v>154</v>
      </c>
      <c r="D95" s="23" t="s">
        <v>4075</v>
      </c>
    </row>
    <row r="96" spans="1:4" ht="15.75" customHeight="1" x14ac:dyDescent="0.3">
      <c r="A96" s="22" t="s">
        <v>155</v>
      </c>
      <c r="B96" s="23" t="s">
        <v>3945</v>
      </c>
      <c r="C96" s="23" t="s">
        <v>156</v>
      </c>
      <c r="D96" s="23" t="s">
        <v>4076</v>
      </c>
    </row>
    <row r="97" spans="1:4" ht="15.75" customHeight="1" x14ac:dyDescent="0.3">
      <c r="A97" s="22" t="s">
        <v>157</v>
      </c>
      <c r="B97" s="23" t="s">
        <v>3946</v>
      </c>
      <c r="C97" s="23" t="s">
        <v>158</v>
      </c>
      <c r="D97" s="23" t="s">
        <v>4077</v>
      </c>
    </row>
    <row r="98" spans="1:4" ht="15.75" customHeight="1" x14ac:dyDescent="0.3">
      <c r="A98" s="22" t="s">
        <v>159</v>
      </c>
      <c r="B98" s="23" t="s">
        <v>3945</v>
      </c>
      <c r="C98" s="23" t="s">
        <v>160</v>
      </c>
      <c r="D98" s="23" t="s">
        <v>4078</v>
      </c>
    </row>
    <row r="99" spans="1:4" ht="15.75" customHeight="1" x14ac:dyDescent="0.3">
      <c r="A99" s="22" t="s">
        <v>161</v>
      </c>
      <c r="B99" s="23" t="s">
        <v>3945</v>
      </c>
      <c r="C99" s="23" t="s">
        <v>162</v>
      </c>
      <c r="D99" s="23" t="s">
        <v>4079</v>
      </c>
    </row>
    <row r="100" spans="1:4" ht="15.75" customHeight="1" x14ac:dyDescent="0.3">
      <c r="A100" s="22" t="s">
        <v>163</v>
      </c>
      <c r="B100" s="23" t="s">
        <v>3946</v>
      </c>
      <c r="C100" s="23" t="s">
        <v>164</v>
      </c>
      <c r="D100" s="23" t="s">
        <v>4080</v>
      </c>
    </row>
    <row r="101" spans="1:4" ht="15.75" customHeight="1" x14ac:dyDescent="0.3">
      <c r="A101" s="22" t="s">
        <v>165</v>
      </c>
      <c r="B101" s="23" t="s">
        <v>3946</v>
      </c>
      <c r="C101" s="23" t="s">
        <v>166</v>
      </c>
      <c r="D101" s="23" t="s">
        <v>4081</v>
      </c>
    </row>
    <row r="102" spans="1:4" ht="15.75" customHeight="1" x14ac:dyDescent="0.3">
      <c r="A102" s="22" t="s">
        <v>167</v>
      </c>
      <c r="B102" s="23" t="s">
        <v>3946</v>
      </c>
      <c r="C102" s="23" t="s">
        <v>168</v>
      </c>
      <c r="D102" s="23" t="s">
        <v>4082</v>
      </c>
    </row>
    <row r="103" spans="1:4" ht="15.75" customHeight="1" x14ac:dyDescent="0.3">
      <c r="A103" s="22" t="s">
        <v>169</v>
      </c>
      <c r="B103" s="23" t="s">
        <v>3945</v>
      </c>
      <c r="C103" s="23" t="s">
        <v>170</v>
      </c>
      <c r="D103" s="23" t="s">
        <v>4083</v>
      </c>
    </row>
    <row r="104" spans="1:4" ht="15.75" customHeight="1" x14ac:dyDescent="0.3">
      <c r="A104" s="22" t="s">
        <v>171</v>
      </c>
      <c r="B104" s="23" t="s">
        <v>3946</v>
      </c>
      <c r="C104" s="23" t="s">
        <v>172</v>
      </c>
      <c r="D104" s="23" t="s">
        <v>4084</v>
      </c>
    </row>
    <row r="105" spans="1:4" ht="15.75" customHeight="1" x14ac:dyDescent="0.3">
      <c r="A105" s="22" t="s">
        <v>173</v>
      </c>
      <c r="B105" s="23" t="s">
        <v>3946</v>
      </c>
      <c r="C105" s="23" t="s">
        <v>174</v>
      </c>
      <c r="D105" s="23" t="s">
        <v>4085</v>
      </c>
    </row>
    <row r="106" spans="1:4" ht="15.75" customHeight="1" x14ac:dyDescent="0.3">
      <c r="A106" s="22" t="s">
        <v>175</v>
      </c>
      <c r="B106" s="23" t="s">
        <v>3946</v>
      </c>
      <c r="C106" s="23" t="s">
        <v>176</v>
      </c>
      <c r="D106" s="23" t="s">
        <v>4086</v>
      </c>
    </row>
    <row r="107" spans="1:4" ht="15.75" customHeight="1" x14ac:dyDescent="0.3">
      <c r="A107" s="22" t="s">
        <v>177</v>
      </c>
      <c r="B107" s="23" t="s">
        <v>3946</v>
      </c>
      <c r="C107" s="23" t="s">
        <v>178</v>
      </c>
      <c r="D107" s="23" t="s">
        <v>4087</v>
      </c>
    </row>
    <row r="108" spans="1:4" ht="15.75" customHeight="1" x14ac:dyDescent="0.3">
      <c r="A108" s="22" t="s">
        <v>179</v>
      </c>
      <c r="B108" s="23" t="s">
        <v>3946</v>
      </c>
      <c r="C108" s="23" t="s">
        <v>180</v>
      </c>
      <c r="D108" s="23" t="s">
        <v>4088</v>
      </c>
    </row>
    <row r="109" spans="1:4" ht="15.75" customHeight="1" x14ac:dyDescent="0.3">
      <c r="A109" s="22" t="s">
        <v>181</v>
      </c>
      <c r="B109" s="23" t="s">
        <v>3945</v>
      </c>
      <c r="C109" s="23" t="s">
        <v>182</v>
      </c>
      <c r="D109" s="23" t="s">
        <v>4089</v>
      </c>
    </row>
    <row r="110" spans="1:4" ht="15.75" customHeight="1" x14ac:dyDescent="0.3">
      <c r="A110" s="22" t="s">
        <v>183</v>
      </c>
      <c r="B110" s="23" t="s">
        <v>3945</v>
      </c>
      <c r="C110" s="23" t="s">
        <v>184</v>
      </c>
      <c r="D110" s="23" t="s">
        <v>4090</v>
      </c>
    </row>
    <row r="111" spans="1:4" ht="15.75" customHeight="1" x14ac:dyDescent="0.3">
      <c r="A111" s="22" t="s">
        <v>185</v>
      </c>
      <c r="B111" s="23" t="s">
        <v>3946</v>
      </c>
      <c r="C111" s="23" t="s">
        <v>152</v>
      </c>
      <c r="D111" s="23" t="s">
        <v>4091</v>
      </c>
    </row>
    <row r="112" spans="1:4" ht="15.75" customHeight="1" x14ac:dyDescent="0.3">
      <c r="A112" s="22" t="s">
        <v>186</v>
      </c>
      <c r="B112" s="23" t="s">
        <v>3946</v>
      </c>
      <c r="C112" s="23" t="s">
        <v>187</v>
      </c>
      <c r="D112" s="23" t="s">
        <v>4092</v>
      </c>
    </row>
    <row r="113" spans="1:4" ht="15.75" customHeight="1" x14ac:dyDescent="0.3">
      <c r="A113" s="22" t="s">
        <v>188</v>
      </c>
      <c r="B113" s="23" t="s">
        <v>3945</v>
      </c>
      <c r="C113" s="23" t="s">
        <v>189</v>
      </c>
      <c r="D113" s="23" t="s">
        <v>4093</v>
      </c>
    </row>
    <row r="114" spans="1:4" ht="15.75" customHeight="1" x14ac:dyDescent="0.3">
      <c r="A114" s="22" t="s">
        <v>190</v>
      </c>
      <c r="B114" s="23" t="s">
        <v>3945</v>
      </c>
      <c r="C114" s="23" t="s">
        <v>191</v>
      </c>
      <c r="D114" s="23" t="s">
        <v>4094</v>
      </c>
    </row>
    <row r="115" spans="1:4" ht="15.75" customHeight="1" x14ac:dyDescent="0.3">
      <c r="A115" s="22" t="s">
        <v>192</v>
      </c>
      <c r="B115" s="23" t="s">
        <v>3946</v>
      </c>
      <c r="C115" s="23" t="s">
        <v>193</v>
      </c>
      <c r="D115" s="23" t="s">
        <v>4095</v>
      </c>
    </row>
    <row r="116" spans="1:4" ht="15.75" customHeight="1" x14ac:dyDescent="0.3">
      <c r="A116" s="22" t="s">
        <v>194</v>
      </c>
      <c r="B116" s="23" t="s">
        <v>3946</v>
      </c>
      <c r="C116" s="23" t="s">
        <v>195</v>
      </c>
      <c r="D116" s="23" t="s">
        <v>4096</v>
      </c>
    </row>
    <row r="117" spans="1:4" ht="15.75" customHeight="1" x14ac:dyDescent="0.3">
      <c r="A117" s="22" t="s">
        <v>196</v>
      </c>
      <c r="B117" s="23" t="s">
        <v>3945</v>
      </c>
      <c r="C117" s="23" t="s">
        <v>197</v>
      </c>
      <c r="D117" s="23" t="s">
        <v>4097</v>
      </c>
    </row>
    <row r="118" spans="1:4" ht="15.75" customHeight="1" x14ac:dyDescent="0.3">
      <c r="A118" s="22" t="s">
        <v>198</v>
      </c>
      <c r="B118" s="23" t="s">
        <v>3946</v>
      </c>
      <c r="C118" s="23" t="s">
        <v>199</v>
      </c>
      <c r="D118" s="23" t="s">
        <v>4098</v>
      </c>
    </row>
    <row r="119" spans="1:4" ht="15.75" customHeight="1" x14ac:dyDescent="0.3">
      <c r="A119" s="22" t="s">
        <v>200</v>
      </c>
      <c r="B119" s="23" t="s">
        <v>3946</v>
      </c>
      <c r="C119" s="23" t="s">
        <v>201</v>
      </c>
      <c r="D119" s="23" t="s">
        <v>4099</v>
      </c>
    </row>
    <row r="120" spans="1:4" ht="15.75" customHeight="1" x14ac:dyDescent="0.3">
      <c r="A120" s="22" t="s">
        <v>202</v>
      </c>
      <c r="B120" s="23" t="s">
        <v>3946</v>
      </c>
      <c r="C120" s="23" t="s">
        <v>203</v>
      </c>
      <c r="D120" s="23" t="s">
        <v>4100</v>
      </c>
    </row>
    <row r="121" spans="1:4" ht="15.75" customHeight="1" x14ac:dyDescent="0.3">
      <c r="A121" s="22" t="s">
        <v>204</v>
      </c>
      <c r="B121" s="23" t="s">
        <v>3946</v>
      </c>
      <c r="C121" s="23" t="s">
        <v>205</v>
      </c>
      <c r="D121" s="23" t="s">
        <v>4101</v>
      </c>
    </row>
    <row r="122" spans="1:4" ht="15.75" customHeight="1" x14ac:dyDescent="0.3">
      <c r="A122" s="22" t="s">
        <v>206</v>
      </c>
      <c r="B122" s="23" t="s">
        <v>3946</v>
      </c>
      <c r="C122" s="23" t="s">
        <v>207</v>
      </c>
      <c r="D122" s="23" t="s">
        <v>4102</v>
      </c>
    </row>
    <row r="123" spans="1:4" ht="15.75" customHeight="1" x14ac:dyDescent="0.3">
      <c r="A123" s="22" t="s">
        <v>208</v>
      </c>
      <c r="B123" s="23" t="s">
        <v>3946</v>
      </c>
      <c r="C123" s="23" t="s">
        <v>209</v>
      </c>
      <c r="D123" s="23" t="s">
        <v>4103</v>
      </c>
    </row>
    <row r="124" spans="1:4" ht="15.75" customHeight="1" x14ac:dyDescent="0.3">
      <c r="A124" s="22" t="s">
        <v>210</v>
      </c>
      <c r="B124" s="23" t="s">
        <v>3945</v>
      </c>
      <c r="C124" s="23" t="s">
        <v>211</v>
      </c>
      <c r="D124" s="23" t="s">
        <v>4104</v>
      </c>
    </row>
    <row r="125" spans="1:4" ht="15.75" customHeight="1" x14ac:dyDescent="0.3">
      <c r="A125" s="22" t="s">
        <v>212</v>
      </c>
      <c r="B125" s="23" t="s">
        <v>3946</v>
      </c>
      <c r="C125" s="23" t="s">
        <v>213</v>
      </c>
      <c r="D125" s="23" t="s">
        <v>4105</v>
      </c>
    </row>
    <row r="126" spans="1:4" ht="15.75" customHeight="1" x14ac:dyDescent="0.3">
      <c r="A126" s="22" t="s">
        <v>214</v>
      </c>
      <c r="B126" s="23" t="s">
        <v>3945</v>
      </c>
      <c r="C126" s="23" t="s">
        <v>215</v>
      </c>
      <c r="D126" s="23" t="s">
        <v>4106</v>
      </c>
    </row>
    <row r="127" spans="1:4" ht="15.75" customHeight="1" x14ac:dyDescent="0.3">
      <c r="A127" s="22" t="s">
        <v>216</v>
      </c>
      <c r="B127" s="23" t="s">
        <v>3946</v>
      </c>
      <c r="C127" s="23" t="s">
        <v>217</v>
      </c>
      <c r="D127" s="23" t="s">
        <v>4107</v>
      </c>
    </row>
    <row r="128" spans="1:4" ht="15.75" customHeight="1" x14ac:dyDescent="0.3">
      <c r="A128" s="22" t="s">
        <v>218</v>
      </c>
      <c r="B128" s="23" t="s">
        <v>3946</v>
      </c>
      <c r="C128" s="23" t="s">
        <v>219</v>
      </c>
      <c r="D128" s="23" t="s">
        <v>4108</v>
      </c>
    </row>
    <row r="129" spans="1:4" ht="15.75" customHeight="1" x14ac:dyDescent="0.3">
      <c r="A129" s="22" t="s">
        <v>220</v>
      </c>
      <c r="B129" s="23" t="s">
        <v>3946</v>
      </c>
      <c r="C129" s="23" t="s">
        <v>221</v>
      </c>
      <c r="D129" s="23" t="s">
        <v>4109</v>
      </c>
    </row>
    <row r="130" spans="1:4" ht="15.75" customHeight="1" x14ac:dyDescent="0.3">
      <c r="A130" s="22" t="s">
        <v>222</v>
      </c>
      <c r="B130" s="23" t="s">
        <v>3946</v>
      </c>
      <c r="C130" s="23" t="s">
        <v>223</v>
      </c>
      <c r="D130" s="23" t="s">
        <v>4110</v>
      </c>
    </row>
    <row r="131" spans="1:4" ht="15.75" customHeight="1" x14ac:dyDescent="0.3">
      <c r="A131" s="22" t="s">
        <v>224</v>
      </c>
      <c r="B131" s="23" t="s">
        <v>3946</v>
      </c>
      <c r="C131" s="23" t="s">
        <v>225</v>
      </c>
      <c r="D131" s="23" t="s">
        <v>4111</v>
      </c>
    </row>
    <row r="132" spans="1:4" ht="15.75" customHeight="1" x14ac:dyDescent="0.3">
      <c r="A132" s="22" t="s">
        <v>226</v>
      </c>
      <c r="B132" s="23" t="s">
        <v>3946</v>
      </c>
      <c r="C132" s="23" t="s">
        <v>227</v>
      </c>
      <c r="D132" s="23" t="s">
        <v>4112</v>
      </c>
    </row>
    <row r="133" spans="1:4" ht="15.75" customHeight="1" x14ac:dyDescent="0.3">
      <c r="A133" s="22" t="s">
        <v>228</v>
      </c>
      <c r="B133" s="23" t="s">
        <v>3945</v>
      </c>
      <c r="C133" s="23" t="s">
        <v>229</v>
      </c>
      <c r="D133" s="23" t="s">
        <v>4113</v>
      </c>
    </row>
    <row r="134" spans="1:4" ht="15.75" customHeight="1" x14ac:dyDescent="0.3">
      <c r="A134" s="22" t="s">
        <v>230</v>
      </c>
      <c r="B134" s="23" t="s">
        <v>3946</v>
      </c>
      <c r="C134" s="23" t="s">
        <v>231</v>
      </c>
      <c r="D134" s="23" t="s">
        <v>4114</v>
      </c>
    </row>
    <row r="135" spans="1:4" ht="15.75" customHeight="1" x14ac:dyDescent="0.3">
      <c r="A135" s="22" t="s">
        <v>232</v>
      </c>
      <c r="B135" s="23" t="s">
        <v>3946</v>
      </c>
      <c r="C135" s="23" t="s">
        <v>233</v>
      </c>
      <c r="D135" s="23" t="s">
        <v>4115</v>
      </c>
    </row>
    <row r="136" spans="1:4" ht="15.75" customHeight="1" x14ac:dyDescent="0.3">
      <c r="A136" s="22" t="s">
        <v>234</v>
      </c>
      <c r="B136" s="23" t="s">
        <v>3945</v>
      </c>
      <c r="C136" s="23" t="s">
        <v>235</v>
      </c>
      <c r="D136" s="23" t="s">
        <v>4116</v>
      </c>
    </row>
    <row r="137" spans="1:4" ht="15.75" customHeight="1" x14ac:dyDescent="0.3">
      <c r="A137" s="22" t="s">
        <v>236</v>
      </c>
      <c r="B137" s="23" t="s">
        <v>3945</v>
      </c>
      <c r="C137" s="23" t="s">
        <v>237</v>
      </c>
      <c r="D137" s="23" t="s">
        <v>4117</v>
      </c>
    </row>
    <row r="138" spans="1:4" ht="15.75" customHeight="1" x14ac:dyDescent="0.3">
      <c r="A138" s="22" t="s">
        <v>238</v>
      </c>
      <c r="B138" s="23" t="s">
        <v>3945</v>
      </c>
      <c r="C138" s="23" t="s">
        <v>239</v>
      </c>
      <c r="D138" s="23" t="s">
        <v>4118</v>
      </c>
    </row>
    <row r="139" spans="1:4" ht="15.75" customHeight="1" x14ac:dyDescent="0.3">
      <c r="A139" s="22" t="s">
        <v>240</v>
      </c>
      <c r="B139" s="23" t="s">
        <v>3946</v>
      </c>
      <c r="C139" s="23" t="s">
        <v>241</v>
      </c>
      <c r="D139" s="23" t="s">
        <v>4119</v>
      </c>
    </row>
    <row r="140" spans="1:4" ht="15.75" customHeight="1" x14ac:dyDescent="0.3">
      <c r="A140" s="22" t="s">
        <v>242</v>
      </c>
      <c r="B140" s="23" t="s">
        <v>3946</v>
      </c>
      <c r="C140" s="23" t="s">
        <v>243</v>
      </c>
      <c r="D140" s="23" t="s">
        <v>4120</v>
      </c>
    </row>
    <row r="141" spans="1:4" ht="15.75" customHeight="1" x14ac:dyDescent="0.3">
      <c r="A141" s="22" t="s">
        <v>244</v>
      </c>
      <c r="B141" s="23" t="s">
        <v>3946</v>
      </c>
      <c r="C141" s="23" t="s">
        <v>245</v>
      </c>
      <c r="D141" s="23" t="s">
        <v>4121</v>
      </c>
    </row>
    <row r="142" spans="1:4" ht="15.75" customHeight="1" x14ac:dyDescent="0.3">
      <c r="A142" s="22" t="s">
        <v>246</v>
      </c>
      <c r="B142" s="23" t="s">
        <v>3946</v>
      </c>
      <c r="C142" s="23" t="s">
        <v>247</v>
      </c>
      <c r="D142" s="23" t="s">
        <v>4122</v>
      </c>
    </row>
    <row r="143" spans="1:4" ht="15.75" customHeight="1" x14ac:dyDescent="0.3">
      <c r="A143" s="22" t="s">
        <v>248</v>
      </c>
      <c r="B143" s="23" t="s">
        <v>3946</v>
      </c>
      <c r="C143" s="23" t="s">
        <v>249</v>
      </c>
      <c r="D143" s="23" t="s">
        <v>4123</v>
      </c>
    </row>
    <row r="144" spans="1:4" ht="15.75" customHeight="1" x14ac:dyDescent="0.3">
      <c r="A144" s="22" t="s">
        <v>250</v>
      </c>
      <c r="B144" s="23" t="s">
        <v>3945</v>
      </c>
      <c r="C144" s="23" t="s">
        <v>251</v>
      </c>
      <c r="D144" s="23" t="s">
        <v>4124</v>
      </c>
    </row>
    <row r="145" spans="1:4" ht="15.75" customHeight="1" x14ac:dyDescent="0.3">
      <c r="A145" s="22" t="s">
        <v>252</v>
      </c>
      <c r="B145" s="23" t="s">
        <v>3946</v>
      </c>
      <c r="C145" s="23" t="s">
        <v>253</v>
      </c>
      <c r="D145" s="23" t="s">
        <v>4125</v>
      </c>
    </row>
    <row r="146" spans="1:4" ht="15.75" customHeight="1" x14ac:dyDescent="0.3">
      <c r="A146" s="22" t="s">
        <v>254</v>
      </c>
      <c r="B146" s="23" t="s">
        <v>3946</v>
      </c>
      <c r="C146" s="23" t="s">
        <v>255</v>
      </c>
      <c r="D146" s="23" t="s">
        <v>4126</v>
      </c>
    </row>
    <row r="147" spans="1:4" ht="15.75" customHeight="1" x14ac:dyDescent="0.3">
      <c r="A147" s="22" t="s">
        <v>256</v>
      </c>
      <c r="B147" s="23" t="s">
        <v>3945</v>
      </c>
      <c r="C147" s="23" t="s">
        <v>257</v>
      </c>
      <c r="D147" s="23" t="s">
        <v>4127</v>
      </c>
    </row>
    <row r="148" spans="1:4" ht="15.75" customHeight="1" x14ac:dyDescent="0.3">
      <c r="A148" s="22" t="s">
        <v>258</v>
      </c>
      <c r="B148" s="23" t="s">
        <v>3946</v>
      </c>
      <c r="C148" s="23" t="s">
        <v>259</v>
      </c>
      <c r="D148" s="23" t="s">
        <v>4062</v>
      </c>
    </row>
    <row r="149" spans="1:4" ht="15.75" customHeight="1" x14ac:dyDescent="0.3">
      <c r="A149" s="22" t="s">
        <v>260</v>
      </c>
      <c r="B149" s="23" t="s">
        <v>3946</v>
      </c>
      <c r="C149" s="23" t="s">
        <v>261</v>
      </c>
      <c r="D149" s="23" t="s">
        <v>4128</v>
      </c>
    </row>
    <row r="150" spans="1:4" ht="15.75" customHeight="1" x14ac:dyDescent="0.3">
      <c r="A150" s="22" t="s">
        <v>262</v>
      </c>
      <c r="B150" s="23" t="s">
        <v>3946</v>
      </c>
      <c r="C150" s="23" t="s">
        <v>263</v>
      </c>
      <c r="D150" s="23" t="s">
        <v>4129</v>
      </c>
    </row>
    <row r="151" spans="1:4" ht="15.75" customHeight="1" x14ac:dyDescent="0.3">
      <c r="A151" s="22" t="s">
        <v>264</v>
      </c>
      <c r="B151" s="23" t="s">
        <v>3946</v>
      </c>
      <c r="C151" s="23" t="s">
        <v>265</v>
      </c>
      <c r="D151" s="23" t="s">
        <v>4130</v>
      </c>
    </row>
    <row r="152" spans="1:4" ht="15.75" customHeight="1" x14ac:dyDescent="0.3">
      <c r="A152" s="22" t="s">
        <v>266</v>
      </c>
      <c r="B152" s="23" t="s">
        <v>3945</v>
      </c>
      <c r="C152" s="23" t="s">
        <v>267</v>
      </c>
      <c r="D152" s="23" t="s">
        <v>4131</v>
      </c>
    </row>
    <row r="153" spans="1:4" ht="15.75" customHeight="1" x14ac:dyDescent="0.3">
      <c r="A153" s="22" t="s">
        <v>268</v>
      </c>
      <c r="B153" s="23" t="s">
        <v>3946</v>
      </c>
      <c r="C153" s="23" t="s">
        <v>259</v>
      </c>
      <c r="D153" s="23" t="s">
        <v>4132</v>
      </c>
    </row>
    <row r="154" spans="1:4" ht="15.75" customHeight="1" x14ac:dyDescent="0.3">
      <c r="A154" s="22" t="s">
        <v>269</v>
      </c>
      <c r="B154" s="23" t="s">
        <v>3946</v>
      </c>
      <c r="C154" s="23" t="s">
        <v>270</v>
      </c>
      <c r="D154" s="23" t="s">
        <v>4133</v>
      </c>
    </row>
    <row r="155" spans="1:4" ht="15.75" customHeight="1" x14ac:dyDescent="0.3">
      <c r="A155" s="22" t="s">
        <v>271</v>
      </c>
      <c r="B155" s="23" t="s">
        <v>3946</v>
      </c>
      <c r="C155" s="23" t="s">
        <v>272</v>
      </c>
      <c r="D155" s="23" t="s">
        <v>4134</v>
      </c>
    </row>
    <row r="156" spans="1:4" ht="15.75" customHeight="1" x14ac:dyDescent="0.3">
      <c r="A156" s="22" t="s">
        <v>273</v>
      </c>
      <c r="B156" s="23" t="s">
        <v>3946</v>
      </c>
      <c r="C156" s="23" t="s">
        <v>274</v>
      </c>
      <c r="D156" s="23" t="s">
        <v>4135</v>
      </c>
    </row>
    <row r="157" spans="1:4" ht="15.75" customHeight="1" x14ac:dyDescent="0.3">
      <c r="A157" s="22" t="s">
        <v>275</v>
      </c>
      <c r="B157" s="23" t="s">
        <v>3946</v>
      </c>
      <c r="C157" s="23" t="s">
        <v>276</v>
      </c>
      <c r="D157" s="23" t="s">
        <v>4136</v>
      </c>
    </row>
    <row r="158" spans="1:4" ht="15.75" customHeight="1" x14ac:dyDescent="0.3">
      <c r="A158" s="22" t="s">
        <v>277</v>
      </c>
      <c r="B158" s="23" t="s">
        <v>3946</v>
      </c>
      <c r="C158" s="23" t="s">
        <v>166</v>
      </c>
      <c r="D158" s="23" t="s">
        <v>4137</v>
      </c>
    </row>
    <row r="159" spans="1:4" ht="15.75" customHeight="1" x14ac:dyDescent="0.3">
      <c r="A159" s="22" t="s">
        <v>278</v>
      </c>
      <c r="B159" s="23" t="s">
        <v>3945</v>
      </c>
      <c r="C159" s="23" t="s">
        <v>279</v>
      </c>
      <c r="D159" s="23" t="s">
        <v>4138</v>
      </c>
    </row>
    <row r="160" spans="1:4" ht="15.75" customHeight="1" x14ac:dyDescent="0.3">
      <c r="A160" s="22" t="s">
        <v>280</v>
      </c>
      <c r="B160" s="23" t="s">
        <v>3945</v>
      </c>
      <c r="C160" s="23" t="s">
        <v>281</v>
      </c>
      <c r="D160" s="23" t="s">
        <v>4139</v>
      </c>
    </row>
    <row r="161" spans="1:4" ht="15.75" customHeight="1" x14ac:dyDescent="0.3">
      <c r="A161" s="22" t="s">
        <v>282</v>
      </c>
      <c r="B161" s="23" t="s">
        <v>3946</v>
      </c>
      <c r="C161" s="23" t="s">
        <v>283</v>
      </c>
      <c r="D161" s="23" t="s">
        <v>4140</v>
      </c>
    </row>
    <row r="162" spans="1:4" ht="15.75" customHeight="1" x14ac:dyDescent="0.3">
      <c r="A162" s="22" t="s">
        <v>284</v>
      </c>
      <c r="B162" s="23" t="s">
        <v>3946</v>
      </c>
      <c r="C162" s="23" t="s">
        <v>285</v>
      </c>
      <c r="D162" s="23" t="s">
        <v>4141</v>
      </c>
    </row>
    <row r="163" spans="1:4" ht="15.75" customHeight="1" x14ac:dyDescent="0.3">
      <c r="A163" s="22" t="s">
        <v>286</v>
      </c>
      <c r="B163" s="23" t="s">
        <v>3946</v>
      </c>
      <c r="C163" s="23" t="s">
        <v>287</v>
      </c>
      <c r="D163" s="23" t="s">
        <v>4142</v>
      </c>
    </row>
    <row r="164" spans="1:4" ht="15.75" customHeight="1" x14ac:dyDescent="0.3">
      <c r="A164" s="22" t="s">
        <v>288</v>
      </c>
      <c r="B164" s="23" t="s">
        <v>3946</v>
      </c>
      <c r="C164" s="23" t="s">
        <v>289</v>
      </c>
      <c r="D164" s="23" t="s">
        <v>4143</v>
      </c>
    </row>
    <row r="165" spans="1:4" ht="15.75" customHeight="1" x14ac:dyDescent="0.3">
      <c r="A165" s="22" t="s">
        <v>290</v>
      </c>
      <c r="B165" s="23" t="s">
        <v>3946</v>
      </c>
      <c r="C165" s="23" t="s">
        <v>291</v>
      </c>
      <c r="D165" s="23" t="s">
        <v>4144</v>
      </c>
    </row>
    <row r="166" spans="1:4" ht="15.75" customHeight="1" x14ac:dyDescent="0.3">
      <c r="A166" s="22" t="s">
        <v>292</v>
      </c>
      <c r="B166" s="23" t="s">
        <v>3945</v>
      </c>
      <c r="C166" s="23" t="s">
        <v>293</v>
      </c>
      <c r="D166" s="23" t="s">
        <v>4145</v>
      </c>
    </row>
    <row r="167" spans="1:4" ht="15.75" customHeight="1" x14ac:dyDescent="0.3">
      <c r="A167" s="22" t="s">
        <v>294</v>
      </c>
      <c r="B167" s="23" t="s">
        <v>3946</v>
      </c>
      <c r="C167" s="23" t="s">
        <v>295</v>
      </c>
      <c r="D167" s="23" t="s">
        <v>4146</v>
      </c>
    </row>
    <row r="168" spans="1:4" ht="15.75" customHeight="1" x14ac:dyDescent="0.3">
      <c r="A168" s="22" t="s">
        <v>296</v>
      </c>
      <c r="B168" s="23" t="s">
        <v>3945</v>
      </c>
      <c r="C168" s="23" t="s">
        <v>297</v>
      </c>
      <c r="D168" s="23" t="s">
        <v>4147</v>
      </c>
    </row>
    <row r="169" spans="1:4" ht="15.75" customHeight="1" x14ac:dyDescent="0.3">
      <c r="A169" s="22" t="s">
        <v>298</v>
      </c>
      <c r="B169" s="23" t="s">
        <v>3945</v>
      </c>
      <c r="C169" s="23" t="s">
        <v>299</v>
      </c>
      <c r="D169" s="23" t="s">
        <v>4148</v>
      </c>
    </row>
    <row r="170" spans="1:4" ht="15.75" customHeight="1" x14ac:dyDescent="0.3">
      <c r="A170" s="22" t="s">
        <v>300</v>
      </c>
      <c r="B170" s="23" t="s">
        <v>3946</v>
      </c>
      <c r="C170" s="23" t="s">
        <v>301</v>
      </c>
      <c r="D170" s="23" t="s">
        <v>4149</v>
      </c>
    </row>
    <row r="171" spans="1:4" ht="15.75" customHeight="1" x14ac:dyDescent="0.3">
      <c r="A171" s="22" t="s">
        <v>302</v>
      </c>
      <c r="B171" s="23" t="s">
        <v>3946</v>
      </c>
      <c r="C171" s="23" t="s">
        <v>303</v>
      </c>
      <c r="D171" s="23" t="s">
        <v>4150</v>
      </c>
    </row>
    <row r="172" spans="1:4" ht="15.75" customHeight="1" x14ac:dyDescent="0.3">
      <c r="A172" s="22" t="s">
        <v>304</v>
      </c>
      <c r="B172" s="23" t="s">
        <v>3945</v>
      </c>
      <c r="C172" s="23" t="s">
        <v>156</v>
      </c>
      <c r="D172" s="23" t="s">
        <v>4151</v>
      </c>
    </row>
    <row r="173" spans="1:4" ht="15.75" customHeight="1" x14ac:dyDescent="0.3">
      <c r="A173" s="22" t="s">
        <v>305</v>
      </c>
      <c r="B173" s="23" t="s">
        <v>3945</v>
      </c>
      <c r="C173" s="23" t="s">
        <v>306</v>
      </c>
      <c r="D173" s="23" t="s">
        <v>4152</v>
      </c>
    </row>
    <row r="174" spans="1:4" ht="15.75" customHeight="1" x14ac:dyDescent="0.3">
      <c r="A174" s="22" t="s">
        <v>307</v>
      </c>
      <c r="B174" s="23" t="s">
        <v>3946</v>
      </c>
      <c r="C174" s="23" t="s">
        <v>308</v>
      </c>
      <c r="D174" s="23" t="s">
        <v>4153</v>
      </c>
    </row>
    <row r="175" spans="1:4" ht="15.75" customHeight="1" x14ac:dyDescent="0.3">
      <c r="A175" s="22" t="s">
        <v>309</v>
      </c>
      <c r="B175" s="23" t="s">
        <v>3945</v>
      </c>
      <c r="C175" s="23" t="s">
        <v>184</v>
      </c>
      <c r="D175" s="23" t="s">
        <v>4154</v>
      </c>
    </row>
    <row r="176" spans="1:4" ht="15.75" customHeight="1" x14ac:dyDescent="0.3">
      <c r="A176" s="22" t="s">
        <v>310</v>
      </c>
      <c r="B176" s="23" t="s">
        <v>3946</v>
      </c>
      <c r="C176" s="23" t="s">
        <v>311</v>
      </c>
      <c r="D176" s="23" t="s">
        <v>4155</v>
      </c>
    </row>
    <row r="177" spans="1:4" ht="15.75" customHeight="1" x14ac:dyDescent="0.3">
      <c r="A177" s="22" t="s">
        <v>312</v>
      </c>
      <c r="B177" s="23" t="s">
        <v>3946</v>
      </c>
      <c r="C177" s="23" t="s">
        <v>201</v>
      </c>
      <c r="D177" s="23" t="s">
        <v>4156</v>
      </c>
    </row>
    <row r="178" spans="1:4" ht="15.75" customHeight="1" x14ac:dyDescent="0.3">
      <c r="A178" s="22" t="s">
        <v>313</v>
      </c>
      <c r="B178" s="23" t="s">
        <v>3945</v>
      </c>
      <c r="C178" s="23" t="s">
        <v>314</v>
      </c>
      <c r="D178" s="23" t="s">
        <v>4157</v>
      </c>
    </row>
    <row r="179" spans="1:4" ht="15.75" customHeight="1" x14ac:dyDescent="0.3">
      <c r="A179" s="22" t="s">
        <v>315</v>
      </c>
      <c r="B179" s="23" t="s">
        <v>3945</v>
      </c>
      <c r="C179" s="23" t="s">
        <v>316</v>
      </c>
      <c r="D179" s="23" t="s">
        <v>4158</v>
      </c>
    </row>
    <row r="180" spans="1:4" ht="15.75" customHeight="1" x14ac:dyDescent="0.3">
      <c r="A180" s="22" t="s">
        <v>317</v>
      </c>
      <c r="B180" s="23" t="s">
        <v>3945</v>
      </c>
      <c r="C180" s="23" t="s">
        <v>318</v>
      </c>
      <c r="D180" s="23" t="s">
        <v>4159</v>
      </c>
    </row>
    <row r="181" spans="1:4" ht="15.75" customHeight="1" x14ac:dyDescent="0.3">
      <c r="A181" s="22" t="s">
        <v>319</v>
      </c>
      <c r="B181" s="23" t="s">
        <v>3945</v>
      </c>
      <c r="C181" s="23" t="s">
        <v>320</v>
      </c>
      <c r="D181" s="23" t="s">
        <v>4160</v>
      </c>
    </row>
    <row r="182" spans="1:4" ht="15.75" customHeight="1" x14ac:dyDescent="0.3">
      <c r="A182" s="22" t="s">
        <v>321</v>
      </c>
      <c r="B182" s="23" t="s">
        <v>3945</v>
      </c>
      <c r="C182" s="23" t="s">
        <v>322</v>
      </c>
      <c r="D182" s="23" t="s">
        <v>4161</v>
      </c>
    </row>
    <row r="183" spans="1:4" ht="15.75" customHeight="1" x14ac:dyDescent="0.3">
      <c r="A183" s="22" t="s">
        <v>323</v>
      </c>
      <c r="B183" s="23" t="s">
        <v>3946</v>
      </c>
      <c r="C183" s="23" t="s">
        <v>324</v>
      </c>
      <c r="D183" s="23" t="s">
        <v>4162</v>
      </c>
    </row>
    <row r="184" spans="1:4" ht="15.75" customHeight="1" x14ac:dyDescent="0.3">
      <c r="A184" s="22" t="s">
        <v>325</v>
      </c>
      <c r="B184" s="23" t="s">
        <v>3946</v>
      </c>
      <c r="C184" s="23" t="s">
        <v>326</v>
      </c>
      <c r="D184" s="23" t="s">
        <v>4163</v>
      </c>
    </row>
    <row r="185" spans="1:4" ht="15.75" customHeight="1" x14ac:dyDescent="0.3">
      <c r="A185" s="22" t="s">
        <v>327</v>
      </c>
      <c r="B185" s="23" t="s">
        <v>3946</v>
      </c>
      <c r="C185" s="23" t="s">
        <v>328</v>
      </c>
      <c r="D185" s="23" t="s">
        <v>4164</v>
      </c>
    </row>
    <row r="186" spans="1:4" ht="15.75" customHeight="1" x14ac:dyDescent="0.3">
      <c r="A186" s="22" t="s">
        <v>329</v>
      </c>
      <c r="B186" s="23" t="s">
        <v>3946</v>
      </c>
      <c r="C186" s="23" t="s">
        <v>330</v>
      </c>
      <c r="D186" s="23" t="s">
        <v>4165</v>
      </c>
    </row>
    <row r="187" spans="1:4" ht="15.75" customHeight="1" x14ac:dyDescent="0.3">
      <c r="A187" s="22" t="s">
        <v>331</v>
      </c>
      <c r="B187" s="23" t="s">
        <v>3945</v>
      </c>
      <c r="C187" s="23" t="s">
        <v>332</v>
      </c>
      <c r="D187" s="23" t="s">
        <v>4166</v>
      </c>
    </row>
    <row r="188" spans="1:4" ht="15.75" customHeight="1" x14ac:dyDescent="0.3">
      <c r="A188" s="22" t="s">
        <v>333</v>
      </c>
      <c r="B188" s="23" t="s">
        <v>3946</v>
      </c>
      <c r="C188" s="23" t="s">
        <v>334</v>
      </c>
      <c r="D188" s="23" t="s">
        <v>4167</v>
      </c>
    </row>
    <row r="189" spans="1:4" ht="15.75" customHeight="1" x14ac:dyDescent="0.3">
      <c r="A189" s="22" t="s">
        <v>335</v>
      </c>
      <c r="B189" s="23" t="s">
        <v>3946</v>
      </c>
      <c r="C189" s="23" t="s">
        <v>336</v>
      </c>
      <c r="D189" s="23" t="s">
        <v>4168</v>
      </c>
    </row>
    <row r="190" spans="1:4" ht="15.75" customHeight="1" x14ac:dyDescent="0.3">
      <c r="A190" s="22" t="s">
        <v>337</v>
      </c>
      <c r="B190" s="23" t="s">
        <v>3945</v>
      </c>
      <c r="C190" s="23" t="s">
        <v>338</v>
      </c>
      <c r="D190" s="23" t="s">
        <v>4169</v>
      </c>
    </row>
    <row r="191" spans="1:4" ht="15.75" customHeight="1" x14ac:dyDescent="0.3">
      <c r="A191" s="22" t="s">
        <v>339</v>
      </c>
      <c r="B191" s="23" t="s">
        <v>3945</v>
      </c>
      <c r="C191" s="23" t="s">
        <v>340</v>
      </c>
      <c r="D191" s="23" t="s">
        <v>4170</v>
      </c>
    </row>
    <row r="192" spans="1:4" ht="15.75" customHeight="1" x14ac:dyDescent="0.3">
      <c r="A192" s="22" t="s">
        <v>341</v>
      </c>
      <c r="B192" s="23" t="s">
        <v>3946</v>
      </c>
      <c r="C192" s="23" t="s">
        <v>342</v>
      </c>
      <c r="D192" s="23" t="s">
        <v>4171</v>
      </c>
    </row>
    <row r="193" spans="1:4" ht="15.75" customHeight="1" x14ac:dyDescent="0.3">
      <c r="A193" s="22" t="s">
        <v>343</v>
      </c>
      <c r="B193" s="23" t="s">
        <v>3946</v>
      </c>
      <c r="C193" s="23" t="s">
        <v>344</v>
      </c>
      <c r="D193" s="23" t="s">
        <v>4172</v>
      </c>
    </row>
    <row r="194" spans="1:4" ht="15.75" customHeight="1" x14ac:dyDescent="0.3">
      <c r="A194" s="22" t="s">
        <v>345</v>
      </c>
      <c r="B194" s="23" t="s">
        <v>3945</v>
      </c>
      <c r="C194" s="23" t="s">
        <v>346</v>
      </c>
      <c r="D194" s="23" t="s">
        <v>4173</v>
      </c>
    </row>
    <row r="195" spans="1:4" ht="15.75" customHeight="1" x14ac:dyDescent="0.3">
      <c r="A195" s="22" t="s">
        <v>347</v>
      </c>
      <c r="B195" s="23" t="s">
        <v>3946</v>
      </c>
      <c r="C195" s="23" t="s">
        <v>348</v>
      </c>
      <c r="D195" s="23" t="s">
        <v>4174</v>
      </c>
    </row>
    <row r="196" spans="1:4" ht="15.75" customHeight="1" x14ac:dyDescent="0.3">
      <c r="A196" s="22" t="s">
        <v>349</v>
      </c>
      <c r="B196" s="23" t="s">
        <v>3946</v>
      </c>
      <c r="C196" s="23" t="s">
        <v>350</v>
      </c>
      <c r="D196" s="23" t="s">
        <v>4175</v>
      </c>
    </row>
    <row r="197" spans="1:4" ht="15.75" customHeight="1" x14ac:dyDescent="0.3">
      <c r="A197" s="22" t="s">
        <v>351</v>
      </c>
      <c r="B197" s="23" t="s">
        <v>3946</v>
      </c>
      <c r="C197" s="23" t="s">
        <v>352</v>
      </c>
      <c r="D197" s="23" t="s">
        <v>4176</v>
      </c>
    </row>
    <row r="198" spans="1:4" ht="15.75" customHeight="1" x14ac:dyDescent="0.3">
      <c r="A198" s="22" t="s">
        <v>353</v>
      </c>
      <c r="B198" s="23" t="s">
        <v>3946</v>
      </c>
      <c r="C198" s="23" t="s">
        <v>354</v>
      </c>
      <c r="D198" s="23" t="s">
        <v>4177</v>
      </c>
    </row>
    <row r="199" spans="1:4" ht="15.75" customHeight="1" x14ac:dyDescent="0.3">
      <c r="A199" s="22" t="s">
        <v>355</v>
      </c>
      <c r="B199" s="23" t="s">
        <v>3946</v>
      </c>
      <c r="C199" s="23" t="s">
        <v>249</v>
      </c>
      <c r="D199" s="23" t="s">
        <v>4178</v>
      </c>
    </row>
    <row r="200" spans="1:4" ht="15.75" customHeight="1" x14ac:dyDescent="0.3">
      <c r="A200" s="22" t="s">
        <v>356</v>
      </c>
      <c r="B200" s="23" t="s">
        <v>3945</v>
      </c>
      <c r="C200" s="23" t="s">
        <v>357</v>
      </c>
      <c r="D200" s="23" t="s">
        <v>4179</v>
      </c>
    </row>
    <row r="201" spans="1:4" ht="15.75" customHeight="1" x14ac:dyDescent="0.3">
      <c r="A201" s="22" t="s">
        <v>358</v>
      </c>
      <c r="B201" s="23" t="s">
        <v>3946</v>
      </c>
      <c r="C201" s="23" t="s">
        <v>243</v>
      </c>
      <c r="D201" s="23" t="s">
        <v>4180</v>
      </c>
    </row>
    <row r="202" spans="1:4" ht="15.75" customHeight="1" x14ac:dyDescent="0.3">
      <c r="A202" s="22" t="s">
        <v>359</v>
      </c>
      <c r="B202" s="23" t="s">
        <v>3946</v>
      </c>
      <c r="C202" s="23" t="s">
        <v>360</v>
      </c>
      <c r="D202" s="23" t="s">
        <v>4181</v>
      </c>
    </row>
    <row r="203" spans="1:4" ht="15.75" customHeight="1" x14ac:dyDescent="0.3">
      <c r="A203" s="22" t="s">
        <v>361</v>
      </c>
      <c r="B203" s="23" t="s">
        <v>3946</v>
      </c>
      <c r="C203" s="23" t="s">
        <v>362</v>
      </c>
      <c r="D203" s="23" t="s">
        <v>4182</v>
      </c>
    </row>
    <row r="204" spans="1:4" ht="15.75" customHeight="1" x14ac:dyDescent="0.3">
      <c r="A204" s="22" t="s">
        <v>363</v>
      </c>
      <c r="B204" s="23" t="s">
        <v>3946</v>
      </c>
      <c r="C204" s="23" t="s">
        <v>364</v>
      </c>
      <c r="D204" s="23" t="s">
        <v>4183</v>
      </c>
    </row>
    <row r="205" spans="1:4" ht="15.75" customHeight="1" x14ac:dyDescent="0.3">
      <c r="A205" s="22" t="s">
        <v>365</v>
      </c>
      <c r="B205" s="23" t="s">
        <v>3945</v>
      </c>
      <c r="C205" s="23" t="s">
        <v>142</v>
      </c>
      <c r="D205" s="23" t="s">
        <v>4184</v>
      </c>
    </row>
    <row r="206" spans="1:4" ht="15.75" customHeight="1" x14ac:dyDescent="0.3">
      <c r="A206" s="22" t="s">
        <v>366</v>
      </c>
      <c r="B206" s="23" t="s">
        <v>3946</v>
      </c>
      <c r="C206" s="23" t="s">
        <v>367</v>
      </c>
      <c r="D206" s="23" t="s">
        <v>4185</v>
      </c>
    </row>
    <row r="207" spans="1:4" ht="15.75" customHeight="1" x14ac:dyDescent="0.3">
      <c r="A207" s="22" t="s">
        <v>368</v>
      </c>
      <c r="B207" s="23" t="s">
        <v>3945</v>
      </c>
      <c r="C207" s="23" t="s">
        <v>369</v>
      </c>
      <c r="D207" s="23" t="s">
        <v>4186</v>
      </c>
    </row>
    <row r="208" spans="1:4" ht="15.75" customHeight="1" x14ac:dyDescent="0.3">
      <c r="A208" s="22" t="s">
        <v>370</v>
      </c>
      <c r="B208" s="23" t="s">
        <v>3945</v>
      </c>
      <c r="C208" s="23" t="s">
        <v>371</v>
      </c>
      <c r="D208" s="23" t="s">
        <v>4187</v>
      </c>
    </row>
    <row r="209" spans="1:4" ht="15.75" customHeight="1" x14ac:dyDescent="0.3">
      <c r="A209" s="22" t="s">
        <v>372</v>
      </c>
      <c r="B209" s="23" t="s">
        <v>3946</v>
      </c>
      <c r="C209" s="23" t="s">
        <v>373</v>
      </c>
      <c r="D209" s="23" t="s">
        <v>4188</v>
      </c>
    </row>
    <row r="210" spans="1:4" ht="15.75" customHeight="1" x14ac:dyDescent="0.3">
      <c r="A210" s="22" t="s">
        <v>374</v>
      </c>
      <c r="B210" s="23" t="s">
        <v>3945</v>
      </c>
      <c r="C210" s="23" t="s">
        <v>375</v>
      </c>
      <c r="D210" s="23" t="s">
        <v>4189</v>
      </c>
    </row>
    <row r="211" spans="1:4" ht="15.75" customHeight="1" x14ac:dyDescent="0.3">
      <c r="A211" s="22" t="s">
        <v>376</v>
      </c>
      <c r="B211" s="23" t="s">
        <v>3945</v>
      </c>
      <c r="C211" s="23" t="s">
        <v>377</v>
      </c>
      <c r="D211" s="23" t="s">
        <v>4190</v>
      </c>
    </row>
    <row r="212" spans="1:4" ht="15.75" customHeight="1" x14ac:dyDescent="0.3">
      <c r="A212" s="22" t="s">
        <v>378</v>
      </c>
      <c r="B212" s="23" t="s">
        <v>3946</v>
      </c>
      <c r="C212" s="23" t="s">
        <v>379</v>
      </c>
      <c r="D212" s="23" t="s">
        <v>4191</v>
      </c>
    </row>
    <row r="213" spans="1:4" ht="15.75" customHeight="1" x14ac:dyDescent="0.3">
      <c r="A213" s="22" t="s">
        <v>380</v>
      </c>
      <c r="B213" s="23" t="s">
        <v>3946</v>
      </c>
      <c r="C213" s="23" t="s">
        <v>381</v>
      </c>
      <c r="D213" s="23" t="s">
        <v>4192</v>
      </c>
    </row>
    <row r="214" spans="1:4" ht="15.75" customHeight="1" x14ac:dyDescent="0.3">
      <c r="A214" s="22" t="s">
        <v>382</v>
      </c>
      <c r="B214" s="23" t="s">
        <v>3946</v>
      </c>
      <c r="C214" s="23" t="s">
        <v>383</v>
      </c>
      <c r="D214" s="23" t="s">
        <v>4193</v>
      </c>
    </row>
    <row r="215" spans="1:4" ht="15.75" customHeight="1" x14ac:dyDescent="0.3">
      <c r="A215" s="22" t="s">
        <v>384</v>
      </c>
      <c r="B215" s="23" t="s">
        <v>3946</v>
      </c>
      <c r="C215" s="23" t="s">
        <v>385</v>
      </c>
      <c r="D215" s="23" t="s">
        <v>4194</v>
      </c>
    </row>
    <row r="216" spans="1:4" ht="15.75" customHeight="1" x14ac:dyDescent="0.3">
      <c r="A216" s="22" t="s">
        <v>386</v>
      </c>
      <c r="B216" s="23" t="s">
        <v>3945</v>
      </c>
      <c r="C216" s="23" t="s">
        <v>162</v>
      </c>
      <c r="D216" s="23" t="s">
        <v>4195</v>
      </c>
    </row>
    <row r="217" spans="1:4" ht="15.75" customHeight="1" x14ac:dyDescent="0.3">
      <c r="A217" s="22" t="s">
        <v>387</v>
      </c>
      <c r="B217" s="23" t="s">
        <v>3946</v>
      </c>
      <c r="C217" s="23" t="s">
        <v>388</v>
      </c>
      <c r="D217" s="23" t="s">
        <v>4196</v>
      </c>
    </row>
    <row r="218" spans="1:4" ht="15.75" customHeight="1" x14ac:dyDescent="0.3">
      <c r="A218" s="22" t="s">
        <v>389</v>
      </c>
      <c r="B218" s="23" t="s">
        <v>3946</v>
      </c>
      <c r="C218" s="23" t="s">
        <v>390</v>
      </c>
      <c r="D218" s="23" t="s">
        <v>4197</v>
      </c>
    </row>
    <row r="219" spans="1:4" ht="15.75" customHeight="1" x14ac:dyDescent="0.3">
      <c r="A219" s="22" t="s">
        <v>391</v>
      </c>
      <c r="B219" s="23" t="s">
        <v>3946</v>
      </c>
      <c r="C219" s="23" t="s">
        <v>134</v>
      </c>
      <c r="D219" s="23" t="s">
        <v>4198</v>
      </c>
    </row>
    <row r="220" spans="1:4" ht="15.75" customHeight="1" x14ac:dyDescent="0.3">
      <c r="A220" s="22" t="s">
        <v>392</v>
      </c>
      <c r="B220" s="23" t="s">
        <v>3946</v>
      </c>
      <c r="C220" s="23" t="s">
        <v>393</v>
      </c>
      <c r="D220" s="23" t="s">
        <v>4199</v>
      </c>
    </row>
    <row r="221" spans="1:4" ht="15.75" customHeight="1" x14ac:dyDescent="0.3">
      <c r="A221" s="22" t="s">
        <v>394</v>
      </c>
      <c r="B221" s="23" t="s">
        <v>3946</v>
      </c>
      <c r="C221" s="23" t="s">
        <v>395</v>
      </c>
      <c r="D221" s="23" t="s">
        <v>4062</v>
      </c>
    </row>
    <row r="222" spans="1:4" ht="15.75" customHeight="1" x14ac:dyDescent="0.3">
      <c r="A222" s="22" t="s">
        <v>396</v>
      </c>
      <c r="B222" s="23" t="s">
        <v>3945</v>
      </c>
      <c r="C222" s="23" t="s">
        <v>397</v>
      </c>
      <c r="D222" s="23" t="s">
        <v>4200</v>
      </c>
    </row>
    <row r="223" spans="1:4" ht="15.75" customHeight="1" x14ac:dyDescent="0.3">
      <c r="A223" s="22" t="s">
        <v>398</v>
      </c>
      <c r="B223" s="23" t="s">
        <v>3946</v>
      </c>
      <c r="C223" s="23" t="s">
        <v>399</v>
      </c>
      <c r="D223" s="23" t="s">
        <v>4201</v>
      </c>
    </row>
    <row r="224" spans="1:4" ht="15.75" customHeight="1" x14ac:dyDescent="0.3">
      <c r="A224" s="22" t="s">
        <v>400</v>
      </c>
      <c r="B224" s="23" t="s">
        <v>3946</v>
      </c>
      <c r="C224" s="23" t="s">
        <v>401</v>
      </c>
      <c r="D224" s="23" t="s">
        <v>4202</v>
      </c>
    </row>
    <row r="225" spans="1:4" ht="15.75" customHeight="1" x14ac:dyDescent="0.3">
      <c r="A225" s="22" t="s">
        <v>402</v>
      </c>
      <c r="B225" s="23" t="s">
        <v>3945</v>
      </c>
      <c r="C225" s="23" t="s">
        <v>403</v>
      </c>
      <c r="D225" s="23" t="s">
        <v>4203</v>
      </c>
    </row>
    <row r="226" spans="1:4" ht="15.75" customHeight="1" x14ac:dyDescent="0.3">
      <c r="A226" s="22" t="s">
        <v>404</v>
      </c>
      <c r="B226" s="23" t="s">
        <v>3945</v>
      </c>
      <c r="C226" s="23" t="s">
        <v>126</v>
      </c>
      <c r="D226" s="23" t="s">
        <v>4204</v>
      </c>
    </row>
    <row r="227" spans="1:4" ht="15.75" customHeight="1" x14ac:dyDescent="0.3">
      <c r="A227" s="22" t="s">
        <v>405</v>
      </c>
      <c r="B227" s="23" t="s">
        <v>3946</v>
      </c>
      <c r="C227" s="23" t="s">
        <v>406</v>
      </c>
      <c r="D227" s="23" t="s">
        <v>4046</v>
      </c>
    </row>
    <row r="228" spans="1:4" ht="15.75" customHeight="1" x14ac:dyDescent="0.3">
      <c r="A228" s="22" t="s">
        <v>407</v>
      </c>
      <c r="B228" s="23" t="s">
        <v>3945</v>
      </c>
      <c r="C228" s="23" t="s">
        <v>408</v>
      </c>
      <c r="D228" s="23" t="s">
        <v>4205</v>
      </c>
    </row>
    <row r="229" spans="1:4" ht="15.75" customHeight="1" x14ac:dyDescent="0.3">
      <c r="A229" s="22" t="s">
        <v>409</v>
      </c>
      <c r="B229" s="23" t="s">
        <v>3946</v>
      </c>
      <c r="C229" s="23" t="s">
        <v>410</v>
      </c>
      <c r="D229" s="23" t="s">
        <v>4206</v>
      </c>
    </row>
    <row r="230" spans="1:4" ht="15.75" customHeight="1" x14ac:dyDescent="0.3">
      <c r="A230" s="22" t="s">
        <v>411</v>
      </c>
      <c r="B230" s="23" t="s">
        <v>3945</v>
      </c>
      <c r="C230" s="23" t="s">
        <v>412</v>
      </c>
      <c r="D230" s="23" t="s">
        <v>4207</v>
      </c>
    </row>
    <row r="231" spans="1:4" ht="15.75" customHeight="1" x14ac:dyDescent="0.3">
      <c r="A231" s="22" t="s">
        <v>413</v>
      </c>
      <c r="B231" s="23" t="s">
        <v>3945</v>
      </c>
      <c r="C231" s="23" t="s">
        <v>414</v>
      </c>
      <c r="D231" s="23" t="s">
        <v>4208</v>
      </c>
    </row>
    <row r="232" spans="1:4" ht="15.75" customHeight="1" x14ac:dyDescent="0.3">
      <c r="A232" s="22" t="s">
        <v>415</v>
      </c>
      <c r="B232" s="23" t="s">
        <v>3946</v>
      </c>
      <c r="C232" s="23" t="s">
        <v>416</v>
      </c>
      <c r="D232" s="23" t="s">
        <v>4209</v>
      </c>
    </row>
    <row r="233" spans="1:4" ht="15.75" customHeight="1" x14ac:dyDescent="0.3">
      <c r="A233" s="22" t="s">
        <v>417</v>
      </c>
      <c r="B233" s="23" t="s">
        <v>3946</v>
      </c>
      <c r="C233" s="23" t="s">
        <v>418</v>
      </c>
      <c r="D233" s="23" t="s">
        <v>4210</v>
      </c>
    </row>
    <row r="234" spans="1:4" ht="15.75" customHeight="1" x14ac:dyDescent="0.3">
      <c r="A234" s="22" t="s">
        <v>419</v>
      </c>
      <c r="B234" s="23" t="s">
        <v>3946</v>
      </c>
      <c r="C234" s="23" t="s">
        <v>420</v>
      </c>
      <c r="D234" s="23" t="s">
        <v>4211</v>
      </c>
    </row>
    <row r="235" spans="1:4" ht="15.75" customHeight="1" x14ac:dyDescent="0.3">
      <c r="A235" s="22" t="s">
        <v>421</v>
      </c>
      <c r="B235" s="23" t="s">
        <v>3946</v>
      </c>
      <c r="C235" s="23" t="s">
        <v>422</v>
      </c>
      <c r="D235" s="23" t="s">
        <v>4212</v>
      </c>
    </row>
    <row r="236" spans="1:4" ht="15.75" customHeight="1" x14ac:dyDescent="0.3">
      <c r="A236" s="22" t="s">
        <v>423</v>
      </c>
      <c r="B236" s="23" t="s">
        <v>3946</v>
      </c>
      <c r="C236" s="23" t="s">
        <v>410</v>
      </c>
      <c r="D236" s="23" t="s">
        <v>4115</v>
      </c>
    </row>
    <row r="237" spans="1:4" ht="15.75" customHeight="1" x14ac:dyDescent="0.3">
      <c r="A237" s="22" t="s">
        <v>424</v>
      </c>
      <c r="B237" s="23" t="s">
        <v>3945</v>
      </c>
      <c r="C237" s="23" t="s">
        <v>425</v>
      </c>
      <c r="D237" s="23" t="s">
        <v>4213</v>
      </c>
    </row>
    <row r="238" spans="1:4" ht="15.75" customHeight="1" x14ac:dyDescent="0.3">
      <c r="A238" s="22" t="s">
        <v>426</v>
      </c>
      <c r="B238" s="23" t="s">
        <v>3946</v>
      </c>
      <c r="C238" s="23" t="s">
        <v>427</v>
      </c>
      <c r="D238" s="23" t="s">
        <v>4214</v>
      </c>
    </row>
    <row r="239" spans="1:4" ht="15.75" customHeight="1" x14ac:dyDescent="0.3">
      <c r="A239" s="22" t="s">
        <v>428</v>
      </c>
      <c r="B239" s="23" t="s">
        <v>3946</v>
      </c>
      <c r="C239" s="23" t="s">
        <v>429</v>
      </c>
      <c r="D239" s="23" t="s">
        <v>4215</v>
      </c>
    </row>
    <row r="240" spans="1:4" ht="15.75" customHeight="1" x14ac:dyDescent="0.3">
      <c r="A240" s="22" t="s">
        <v>430</v>
      </c>
      <c r="B240" s="23" t="s">
        <v>3945</v>
      </c>
      <c r="C240" s="23" t="s">
        <v>431</v>
      </c>
      <c r="D240" s="23" t="s">
        <v>4216</v>
      </c>
    </row>
    <row r="241" spans="1:4" ht="15.75" customHeight="1" x14ac:dyDescent="0.3">
      <c r="A241" s="22" t="s">
        <v>432</v>
      </c>
      <c r="B241" s="23" t="s">
        <v>3945</v>
      </c>
      <c r="C241" s="23" t="s">
        <v>433</v>
      </c>
      <c r="D241" s="23" t="s">
        <v>4217</v>
      </c>
    </row>
    <row r="242" spans="1:4" ht="15.75" customHeight="1" x14ac:dyDescent="0.3">
      <c r="A242" s="22" t="s">
        <v>434</v>
      </c>
      <c r="B242" s="23" t="s">
        <v>3946</v>
      </c>
      <c r="C242" s="23" t="s">
        <v>435</v>
      </c>
      <c r="D242" s="23" t="s">
        <v>4218</v>
      </c>
    </row>
    <row r="243" spans="1:4" ht="15.75" customHeight="1" x14ac:dyDescent="0.3">
      <c r="A243" s="22" t="s">
        <v>436</v>
      </c>
      <c r="B243" s="23" t="s">
        <v>3946</v>
      </c>
      <c r="C243" s="23" t="s">
        <v>437</v>
      </c>
      <c r="D243" s="23" t="s">
        <v>4219</v>
      </c>
    </row>
    <row r="244" spans="1:4" ht="15.75" customHeight="1" x14ac:dyDescent="0.3">
      <c r="A244" s="22" t="s">
        <v>438</v>
      </c>
      <c r="B244" s="23" t="s">
        <v>3946</v>
      </c>
      <c r="C244" s="23" t="s">
        <v>439</v>
      </c>
      <c r="D244" s="23" t="s">
        <v>4220</v>
      </c>
    </row>
    <row r="245" spans="1:4" ht="15.75" customHeight="1" x14ac:dyDescent="0.3">
      <c r="A245" s="22" t="s">
        <v>440</v>
      </c>
      <c r="B245" s="23" t="s">
        <v>3946</v>
      </c>
      <c r="C245" s="23" t="s">
        <v>441</v>
      </c>
      <c r="D245" s="23" t="s">
        <v>4221</v>
      </c>
    </row>
    <row r="246" spans="1:4" ht="15.75" customHeight="1" x14ac:dyDescent="0.3">
      <c r="A246" s="22" t="s">
        <v>442</v>
      </c>
      <c r="B246" s="23" t="s">
        <v>3946</v>
      </c>
      <c r="C246" s="23" t="s">
        <v>443</v>
      </c>
      <c r="D246" s="23" t="s">
        <v>4222</v>
      </c>
    </row>
    <row r="247" spans="1:4" ht="15.75" customHeight="1" x14ac:dyDescent="0.3">
      <c r="A247" s="22" t="s">
        <v>444</v>
      </c>
      <c r="B247" s="23" t="s">
        <v>3946</v>
      </c>
      <c r="C247" s="23" t="s">
        <v>445</v>
      </c>
      <c r="D247" s="23" t="s">
        <v>4223</v>
      </c>
    </row>
    <row r="248" spans="1:4" ht="15.75" customHeight="1" x14ac:dyDescent="0.3">
      <c r="A248" s="22" t="s">
        <v>446</v>
      </c>
      <c r="B248" s="23" t="s">
        <v>3945</v>
      </c>
      <c r="C248" s="23" t="s">
        <v>447</v>
      </c>
      <c r="D248" s="23" t="s">
        <v>4224</v>
      </c>
    </row>
    <row r="249" spans="1:4" ht="15.75" customHeight="1" x14ac:dyDescent="0.3">
      <c r="A249" s="22" t="s">
        <v>448</v>
      </c>
      <c r="B249" s="23" t="s">
        <v>3945</v>
      </c>
      <c r="C249" s="23" t="s">
        <v>449</v>
      </c>
      <c r="D249" s="23" t="s">
        <v>4225</v>
      </c>
    </row>
    <row r="250" spans="1:4" ht="15.75" customHeight="1" x14ac:dyDescent="0.3">
      <c r="A250" s="22" t="s">
        <v>450</v>
      </c>
      <c r="B250" s="23" t="s">
        <v>3945</v>
      </c>
      <c r="C250" s="23" t="s">
        <v>451</v>
      </c>
      <c r="D250" s="23" t="s">
        <v>4226</v>
      </c>
    </row>
    <row r="251" spans="1:4" ht="15.75" customHeight="1" x14ac:dyDescent="0.3">
      <c r="A251" s="22" t="s">
        <v>452</v>
      </c>
      <c r="B251" s="23" t="s">
        <v>3945</v>
      </c>
      <c r="C251" s="23" t="s">
        <v>453</v>
      </c>
      <c r="D251" s="23" t="s">
        <v>4227</v>
      </c>
    </row>
    <row r="252" spans="1:4" ht="15.75" customHeight="1" x14ac:dyDescent="0.3">
      <c r="A252" s="22" t="s">
        <v>454</v>
      </c>
      <c r="B252" s="23" t="s">
        <v>3945</v>
      </c>
      <c r="C252" s="23" t="s">
        <v>455</v>
      </c>
      <c r="D252" s="23" t="s">
        <v>4228</v>
      </c>
    </row>
    <row r="253" spans="1:4" ht="15.75" customHeight="1" x14ac:dyDescent="0.3">
      <c r="A253" s="22" t="s">
        <v>456</v>
      </c>
      <c r="B253" s="23" t="s">
        <v>3945</v>
      </c>
      <c r="C253" s="23" t="s">
        <v>457</v>
      </c>
      <c r="D253" s="23" t="s">
        <v>4229</v>
      </c>
    </row>
    <row r="254" spans="1:4" ht="15.75" customHeight="1" x14ac:dyDescent="0.3">
      <c r="A254" s="22" t="s">
        <v>458</v>
      </c>
      <c r="B254" s="23" t="s">
        <v>3945</v>
      </c>
      <c r="C254" s="23" t="s">
        <v>459</v>
      </c>
      <c r="D254" s="23" t="s">
        <v>4230</v>
      </c>
    </row>
    <row r="255" spans="1:4" ht="15.75" customHeight="1" x14ac:dyDescent="0.3">
      <c r="A255" s="22" t="s">
        <v>460</v>
      </c>
      <c r="B255" s="23" t="s">
        <v>3946</v>
      </c>
      <c r="C255" s="23" t="s">
        <v>390</v>
      </c>
      <c r="D255" s="23" t="s">
        <v>4231</v>
      </c>
    </row>
    <row r="256" spans="1:4" ht="15.75" customHeight="1" x14ac:dyDescent="0.3">
      <c r="A256" s="22" t="s">
        <v>461</v>
      </c>
      <c r="B256" s="23" t="s">
        <v>3946</v>
      </c>
      <c r="C256" s="23" t="s">
        <v>462</v>
      </c>
      <c r="D256" s="23" t="s">
        <v>4232</v>
      </c>
    </row>
    <row r="257" spans="1:4" ht="15.75" customHeight="1" x14ac:dyDescent="0.3">
      <c r="A257" s="22" t="s">
        <v>463</v>
      </c>
      <c r="B257" s="23" t="s">
        <v>3946</v>
      </c>
      <c r="C257" s="23" t="s">
        <v>464</v>
      </c>
      <c r="D257" s="23" t="s">
        <v>4233</v>
      </c>
    </row>
    <row r="258" spans="1:4" ht="15.75" customHeight="1" x14ac:dyDescent="0.3">
      <c r="A258" s="22" t="s">
        <v>465</v>
      </c>
      <c r="B258" s="23" t="s">
        <v>3946</v>
      </c>
      <c r="C258" s="23" t="s">
        <v>466</v>
      </c>
      <c r="D258" s="23" t="s">
        <v>4234</v>
      </c>
    </row>
    <row r="259" spans="1:4" ht="15.75" customHeight="1" x14ac:dyDescent="0.3">
      <c r="A259" s="22" t="s">
        <v>467</v>
      </c>
      <c r="B259" s="23" t="s">
        <v>3946</v>
      </c>
      <c r="C259" s="23" t="s">
        <v>468</v>
      </c>
      <c r="D259" s="23" t="s">
        <v>4235</v>
      </c>
    </row>
    <row r="260" spans="1:4" ht="15.75" customHeight="1" x14ac:dyDescent="0.3">
      <c r="A260" s="22" t="s">
        <v>469</v>
      </c>
      <c r="B260" s="23" t="s">
        <v>3946</v>
      </c>
      <c r="C260" s="23" t="s">
        <v>470</v>
      </c>
      <c r="D260" s="23" t="s">
        <v>4236</v>
      </c>
    </row>
    <row r="261" spans="1:4" ht="15.75" customHeight="1" x14ac:dyDescent="0.3">
      <c r="A261" s="22" t="s">
        <v>471</v>
      </c>
      <c r="B261" s="23" t="s">
        <v>3945</v>
      </c>
      <c r="C261" s="23" t="s">
        <v>472</v>
      </c>
      <c r="D261" s="23" t="s">
        <v>4237</v>
      </c>
    </row>
    <row r="262" spans="1:4" ht="15.75" customHeight="1" x14ac:dyDescent="0.3">
      <c r="A262" s="22" t="s">
        <v>473</v>
      </c>
      <c r="B262" s="23" t="s">
        <v>3946</v>
      </c>
      <c r="C262" s="23" t="s">
        <v>474</v>
      </c>
      <c r="D262" s="23" t="s">
        <v>4238</v>
      </c>
    </row>
    <row r="263" spans="1:4" ht="15.75" customHeight="1" x14ac:dyDescent="0.3">
      <c r="A263" s="22" t="s">
        <v>475</v>
      </c>
      <c r="B263" s="23" t="s">
        <v>3945</v>
      </c>
      <c r="C263" s="23" t="s">
        <v>476</v>
      </c>
      <c r="D263" s="23" t="s">
        <v>4239</v>
      </c>
    </row>
    <row r="264" spans="1:4" ht="15.75" customHeight="1" x14ac:dyDescent="0.3">
      <c r="A264" s="22" t="s">
        <v>477</v>
      </c>
      <c r="B264" s="23" t="s">
        <v>3946</v>
      </c>
      <c r="C264" s="23" t="s">
        <v>478</v>
      </c>
      <c r="D264" s="23" t="s">
        <v>4240</v>
      </c>
    </row>
    <row r="265" spans="1:4" ht="15.75" customHeight="1" x14ac:dyDescent="0.3">
      <c r="A265" s="22" t="s">
        <v>479</v>
      </c>
      <c r="B265" s="23" t="s">
        <v>3945</v>
      </c>
      <c r="C265" s="23" t="s">
        <v>480</v>
      </c>
      <c r="D265" s="23" t="s">
        <v>4241</v>
      </c>
    </row>
    <row r="266" spans="1:4" ht="15.75" customHeight="1" x14ac:dyDescent="0.3">
      <c r="A266" s="22" t="s">
        <v>481</v>
      </c>
      <c r="B266" s="23" t="s">
        <v>3945</v>
      </c>
      <c r="C266" s="23" t="s">
        <v>482</v>
      </c>
      <c r="D266" s="23" t="s">
        <v>4242</v>
      </c>
    </row>
    <row r="267" spans="1:4" ht="15.75" customHeight="1" x14ac:dyDescent="0.3">
      <c r="A267" s="22" t="s">
        <v>483</v>
      </c>
      <c r="B267" s="23" t="s">
        <v>3946</v>
      </c>
      <c r="C267" s="23" t="s">
        <v>401</v>
      </c>
      <c r="D267" s="23" t="s">
        <v>4243</v>
      </c>
    </row>
    <row r="268" spans="1:4" ht="15.75" customHeight="1" x14ac:dyDescent="0.3">
      <c r="A268" s="22" t="s">
        <v>484</v>
      </c>
      <c r="B268" s="23" t="s">
        <v>3945</v>
      </c>
      <c r="C268" s="23" t="s">
        <v>485</v>
      </c>
      <c r="D268" s="23" t="s">
        <v>4244</v>
      </c>
    </row>
    <row r="269" spans="1:4" ht="15.75" customHeight="1" x14ac:dyDescent="0.3">
      <c r="A269" s="22" t="s">
        <v>486</v>
      </c>
      <c r="B269" s="23" t="s">
        <v>3945</v>
      </c>
      <c r="C269" s="23" t="s">
        <v>487</v>
      </c>
      <c r="D269" s="23" t="s">
        <v>4170</v>
      </c>
    </row>
    <row r="270" spans="1:4" ht="15.75" customHeight="1" x14ac:dyDescent="0.3">
      <c r="A270" s="22" t="s">
        <v>488</v>
      </c>
      <c r="B270" s="23" t="s">
        <v>3946</v>
      </c>
      <c r="C270" s="23" t="s">
        <v>489</v>
      </c>
      <c r="D270" s="23" t="s">
        <v>4245</v>
      </c>
    </row>
    <row r="271" spans="1:4" ht="15.75" customHeight="1" x14ac:dyDescent="0.3">
      <c r="A271" s="22" t="s">
        <v>490</v>
      </c>
      <c r="B271" s="23" t="s">
        <v>3946</v>
      </c>
      <c r="C271" s="23" t="s">
        <v>491</v>
      </c>
      <c r="D271" s="23" t="s">
        <v>4246</v>
      </c>
    </row>
    <row r="272" spans="1:4" ht="15.75" customHeight="1" x14ac:dyDescent="0.3">
      <c r="A272" s="22" t="s">
        <v>492</v>
      </c>
      <c r="B272" s="23" t="s">
        <v>3946</v>
      </c>
      <c r="C272" s="23" t="s">
        <v>493</v>
      </c>
      <c r="D272" s="23" t="s">
        <v>4247</v>
      </c>
    </row>
    <row r="273" spans="1:4" ht="15.75" customHeight="1" x14ac:dyDescent="0.3">
      <c r="A273" s="22" t="s">
        <v>494</v>
      </c>
      <c r="B273" s="23" t="s">
        <v>3946</v>
      </c>
      <c r="C273" s="23" t="s">
        <v>495</v>
      </c>
      <c r="D273" s="23" t="s">
        <v>4248</v>
      </c>
    </row>
    <row r="274" spans="1:4" ht="15.75" customHeight="1" x14ac:dyDescent="0.3">
      <c r="A274" s="22" t="s">
        <v>496</v>
      </c>
      <c r="B274" s="23" t="s">
        <v>3946</v>
      </c>
      <c r="C274" s="23" t="s">
        <v>497</v>
      </c>
      <c r="D274" s="23" t="s">
        <v>4249</v>
      </c>
    </row>
    <row r="275" spans="1:4" ht="15.75" customHeight="1" x14ac:dyDescent="0.3">
      <c r="A275" s="22" t="s">
        <v>498</v>
      </c>
      <c r="B275" s="23" t="s">
        <v>3946</v>
      </c>
      <c r="C275" s="23" t="s">
        <v>499</v>
      </c>
      <c r="D275" s="23" t="s">
        <v>4250</v>
      </c>
    </row>
    <row r="276" spans="1:4" ht="15.75" customHeight="1" x14ac:dyDescent="0.3">
      <c r="A276" s="22" t="s">
        <v>500</v>
      </c>
      <c r="B276" s="23" t="s">
        <v>3946</v>
      </c>
      <c r="C276" s="23" t="s">
        <v>501</v>
      </c>
      <c r="D276" s="23" t="s">
        <v>4251</v>
      </c>
    </row>
    <row r="277" spans="1:4" ht="15.75" customHeight="1" x14ac:dyDescent="0.3">
      <c r="A277" s="22" t="s">
        <v>502</v>
      </c>
      <c r="B277" s="23" t="s">
        <v>3946</v>
      </c>
      <c r="C277" s="23" t="s">
        <v>367</v>
      </c>
      <c r="D277" s="23" t="s">
        <v>4252</v>
      </c>
    </row>
    <row r="278" spans="1:4" ht="15.75" customHeight="1" x14ac:dyDescent="0.3">
      <c r="A278" s="22" t="s">
        <v>503</v>
      </c>
      <c r="B278" s="23" t="s">
        <v>3946</v>
      </c>
      <c r="C278" s="23" t="s">
        <v>504</v>
      </c>
      <c r="D278" s="23" t="s">
        <v>4253</v>
      </c>
    </row>
    <row r="279" spans="1:4" ht="15.75" customHeight="1" x14ac:dyDescent="0.3">
      <c r="A279" s="22" t="s">
        <v>505</v>
      </c>
      <c r="B279" s="23" t="s">
        <v>3946</v>
      </c>
      <c r="C279" s="23" t="s">
        <v>506</v>
      </c>
      <c r="D279" s="23" t="s">
        <v>4254</v>
      </c>
    </row>
    <row r="280" spans="1:4" ht="15.75" customHeight="1" x14ac:dyDescent="0.3">
      <c r="A280" s="22" t="s">
        <v>507</v>
      </c>
      <c r="B280" s="23" t="s">
        <v>3945</v>
      </c>
      <c r="C280" s="23" t="s">
        <v>508</v>
      </c>
      <c r="D280" s="23" t="s">
        <v>4161</v>
      </c>
    </row>
    <row r="281" spans="1:4" ht="15.75" customHeight="1" x14ac:dyDescent="0.3">
      <c r="A281" s="22" t="s">
        <v>509</v>
      </c>
      <c r="B281" s="23" t="s">
        <v>3946</v>
      </c>
      <c r="C281" s="23" t="s">
        <v>510</v>
      </c>
      <c r="D281" s="23" t="s">
        <v>4255</v>
      </c>
    </row>
    <row r="282" spans="1:4" ht="15.75" customHeight="1" x14ac:dyDescent="0.3">
      <c r="A282" s="22" t="s">
        <v>511</v>
      </c>
      <c r="B282" s="23" t="s">
        <v>3945</v>
      </c>
      <c r="C282" s="23" t="s">
        <v>512</v>
      </c>
      <c r="D282" s="23" t="s">
        <v>4256</v>
      </c>
    </row>
    <row r="283" spans="1:4" ht="15.75" customHeight="1" x14ac:dyDescent="0.3">
      <c r="A283" s="22" t="s">
        <v>513</v>
      </c>
      <c r="B283" s="23" t="s">
        <v>3946</v>
      </c>
      <c r="C283" s="23" t="s">
        <v>514</v>
      </c>
      <c r="D283" s="23" t="s">
        <v>4075</v>
      </c>
    </row>
    <row r="284" spans="1:4" ht="15.75" customHeight="1" x14ac:dyDescent="0.3">
      <c r="A284" s="22" t="s">
        <v>515</v>
      </c>
      <c r="B284" s="23" t="s">
        <v>3946</v>
      </c>
      <c r="C284" s="23" t="s">
        <v>516</v>
      </c>
      <c r="D284" s="23" t="s">
        <v>4257</v>
      </c>
    </row>
    <row r="285" spans="1:4" ht="15.75" customHeight="1" x14ac:dyDescent="0.3">
      <c r="A285" s="22" t="s">
        <v>517</v>
      </c>
      <c r="B285" s="23" t="s">
        <v>3946</v>
      </c>
      <c r="C285" s="23" t="s">
        <v>518</v>
      </c>
      <c r="D285" s="23" t="s">
        <v>4258</v>
      </c>
    </row>
    <row r="286" spans="1:4" ht="15.75" customHeight="1" x14ac:dyDescent="0.3">
      <c r="A286" s="22" t="s">
        <v>519</v>
      </c>
      <c r="B286" s="23" t="s">
        <v>3946</v>
      </c>
      <c r="C286" s="23" t="s">
        <v>520</v>
      </c>
      <c r="D286" s="23" t="s">
        <v>4259</v>
      </c>
    </row>
    <row r="287" spans="1:4" ht="15.75" customHeight="1" x14ac:dyDescent="0.3">
      <c r="A287" s="22" t="s">
        <v>521</v>
      </c>
      <c r="B287" s="23" t="s">
        <v>3945</v>
      </c>
      <c r="C287" s="23" t="s">
        <v>522</v>
      </c>
      <c r="D287" s="23" t="s">
        <v>4260</v>
      </c>
    </row>
    <row r="288" spans="1:4" ht="15.75" customHeight="1" x14ac:dyDescent="0.3">
      <c r="A288" s="22" t="s">
        <v>523</v>
      </c>
      <c r="B288" s="23" t="s">
        <v>3945</v>
      </c>
      <c r="C288" s="23" t="s">
        <v>524</v>
      </c>
      <c r="D288" s="23" t="s">
        <v>4261</v>
      </c>
    </row>
    <row r="289" spans="1:4" ht="15.75" customHeight="1" x14ac:dyDescent="0.3">
      <c r="A289" s="22" t="s">
        <v>525</v>
      </c>
      <c r="B289" s="23" t="s">
        <v>3946</v>
      </c>
      <c r="C289" s="23" t="s">
        <v>367</v>
      </c>
      <c r="D289" s="23" t="s">
        <v>4262</v>
      </c>
    </row>
    <row r="290" spans="1:4" ht="15.75" customHeight="1" x14ac:dyDescent="0.3">
      <c r="A290" s="22" t="s">
        <v>526</v>
      </c>
      <c r="B290" s="23" t="s">
        <v>3946</v>
      </c>
      <c r="C290" s="23" t="s">
        <v>527</v>
      </c>
      <c r="D290" s="23" t="s">
        <v>4263</v>
      </c>
    </row>
    <row r="291" spans="1:4" ht="15.75" customHeight="1" x14ac:dyDescent="0.3">
      <c r="A291" s="22" t="s">
        <v>528</v>
      </c>
      <c r="B291" s="23" t="s">
        <v>3946</v>
      </c>
      <c r="C291" s="23" t="s">
        <v>406</v>
      </c>
      <c r="D291" s="23" t="s">
        <v>4264</v>
      </c>
    </row>
    <row r="292" spans="1:4" ht="15.75" customHeight="1" x14ac:dyDescent="0.3">
      <c r="A292" s="22" t="s">
        <v>529</v>
      </c>
      <c r="B292" s="23" t="s">
        <v>3946</v>
      </c>
      <c r="C292" s="23" t="s">
        <v>530</v>
      </c>
      <c r="D292" s="23" t="s">
        <v>4265</v>
      </c>
    </row>
    <row r="293" spans="1:4" ht="15.75" customHeight="1" x14ac:dyDescent="0.3">
      <c r="A293" s="22" t="s">
        <v>531</v>
      </c>
      <c r="B293" s="23" t="s">
        <v>3946</v>
      </c>
      <c r="C293" s="23" t="s">
        <v>532</v>
      </c>
      <c r="D293" s="23" t="s">
        <v>4266</v>
      </c>
    </row>
    <row r="294" spans="1:4" ht="15.75" customHeight="1" x14ac:dyDescent="0.3">
      <c r="A294" s="22" t="s">
        <v>533</v>
      </c>
      <c r="B294" s="23" t="s">
        <v>3946</v>
      </c>
      <c r="C294" s="23" t="s">
        <v>534</v>
      </c>
      <c r="D294" s="23" t="s">
        <v>4267</v>
      </c>
    </row>
    <row r="295" spans="1:4" ht="15.75" customHeight="1" x14ac:dyDescent="0.3">
      <c r="A295" s="22" t="s">
        <v>535</v>
      </c>
      <c r="B295" s="23" t="s">
        <v>3945</v>
      </c>
      <c r="C295" s="23" t="s">
        <v>536</v>
      </c>
      <c r="D295" s="23" t="s">
        <v>4268</v>
      </c>
    </row>
    <row r="296" spans="1:4" ht="15.75" customHeight="1" x14ac:dyDescent="0.3">
      <c r="A296" s="22" t="s">
        <v>537</v>
      </c>
      <c r="B296" s="23" t="s">
        <v>3946</v>
      </c>
      <c r="C296" s="23" t="s">
        <v>538</v>
      </c>
      <c r="D296" s="23" t="s">
        <v>4269</v>
      </c>
    </row>
    <row r="297" spans="1:4" ht="15.75" customHeight="1" x14ac:dyDescent="0.3">
      <c r="A297" s="22" t="s">
        <v>539</v>
      </c>
      <c r="B297" s="23" t="s">
        <v>3946</v>
      </c>
      <c r="C297" s="23" t="s">
        <v>540</v>
      </c>
      <c r="D297" s="23" t="s">
        <v>4270</v>
      </c>
    </row>
    <row r="298" spans="1:4" ht="15.75" customHeight="1" x14ac:dyDescent="0.3">
      <c r="A298" s="22" t="s">
        <v>541</v>
      </c>
      <c r="B298" s="23" t="s">
        <v>3946</v>
      </c>
      <c r="C298" s="23" t="s">
        <v>542</v>
      </c>
      <c r="D298" s="23" t="s">
        <v>4271</v>
      </c>
    </row>
    <row r="299" spans="1:4" ht="15.75" customHeight="1" x14ac:dyDescent="0.3">
      <c r="A299" s="22" t="s">
        <v>543</v>
      </c>
      <c r="B299" s="23" t="s">
        <v>3945</v>
      </c>
      <c r="C299" s="23" t="s">
        <v>544</v>
      </c>
      <c r="D299" s="23" t="s">
        <v>4272</v>
      </c>
    </row>
    <row r="300" spans="1:4" ht="15.75" customHeight="1" x14ac:dyDescent="0.3">
      <c r="A300" s="22" t="s">
        <v>545</v>
      </c>
      <c r="B300" s="23" t="s">
        <v>3946</v>
      </c>
      <c r="C300" s="23" t="s">
        <v>546</v>
      </c>
      <c r="D300" s="23" t="s">
        <v>4273</v>
      </c>
    </row>
    <row r="301" spans="1:4" ht="15.75" customHeight="1" x14ac:dyDescent="0.3">
      <c r="A301" s="22" t="s">
        <v>547</v>
      </c>
      <c r="B301" s="23" t="s">
        <v>3945</v>
      </c>
      <c r="C301" s="23" t="s">
        <v>548</v>
      </c>
      <c r="D301" s="23" t="s">
        <v>4274</v>
      </c>
    </row>
    <row r="302" spans="1:4" ht="15.75" customHeight="1" x14ac:dyDescent="0.3">
      <c r="A302" s="22" t="s">
        <v>549</v>
      </c>
      <c r="B302" s="23" t="s">
        <v>3946</v>
      </c>
      <c r="C302" s="23" t="s">
        <v>550</v>
      </c>
      <c r="D302" s="23" t="s">
        <v>4220</v>
      </c>
    </row>
    <row r="303" spans="1:4" ht="15.75" customHeight="1" x14ac:dyDescent="0.3">
      <c r="A303" s="22" t="s">
        <v>551</v>
      </c>
      <c r="B303" s="23" t="s">
        <v>3945</v>
      </c>
      <c r="C303" s="23" t="s">
        <v>132</v>
      </c>
      <c r="D303" s="23" t="s">
        <v>4275</v>
      </c>
    </row>
    <row r="304" spans="1:4" ht="15.75" customHeight="1" x14ac:dyDescent="0.3">
      <c r="A304" s="22" t="s">
        <v>552</v>
      </c>
      <c r="B304" s="23" t="s">
        <v>3946</v>
      </c>
      <c r="C304" s="23" t="s">
        <v>553</v>
      </c>
      <c r="D304" s="23" t="s">
        <v>4276</v>
      </c>
    </row>
    <row r="305" spans="1:4" ht="15.75" customHeight="1" x14ac:dyDescent="0.3">
      <c r="A305" s="22" t="s">
        <v>554</v>
      </c>
      <c r="B305" s="23" t="s">
        <v>3945</v>
      </c>
      <c r="C305" s="23" t="s">
        <v>555</v>
      </c>
      <c r="D305" s="23" t="s">
        <v>4277</v>
      </c>
    </row>
    <row r="306" spans="1:4" ht="15.75" customHeight="1" x14ac:dyDescent="0.3">
      <c r="A306" s="22" t="s">
        <v>556</v>
      </c>
      <c r="B306" s="23" t="s">
        <v>3945</v>
      </c>
      <c r="C306" s="23" t="s">
        <v>557</v>
      </c>
      <c r="D306" s="23" t="s">
        <v>4278</v>
      </c>
    </row>
    <row r="307" spans="1:4" ht="15.75" customHeight="1" x14ac:dyDescent="0.3">
      <c r="A307" s="22" t="s">
        <v>558</v>
      </c>
      <c r="B307" s="23" t="s">
        <v>3945</v>
      </c>
      <c r="C307" s="23" t="s">
        <v>559</v>
      </c>
      <c r="D307" s="23" t="s">
        <v>4217</v>
      </c>
    </row>
    <row r="308" spans="1:4" ht="15.75" customHeight="1" x14ac:dyDescent="0.3">
      <c r="A308" s="22" t="s">
        <v>560</v>
      </c>
      <c r="B308" s="23" t="s">
        <v>3945</v>
      </c>
      <c r="C308" s="23" t="s">
        <v>561</v>
      </c>
      <c r="D308" s="23" t="s">
        <v>4279</v>
      </c>
    </row>
    <row r="309" spans="1:4" ht="15.75" customHeight="1" x14ac:dyDescent="0.3">
      <c r="A309" s="22" t="s">
        <v>562</v>
      </c>
      <c r="B309" s="23" t="s">
        <v>3946</v>
      </c>
      <c r="C309" s="23" t="s">
        <v>563</v>
      </c>
      <c r="D309" s="23" t="s">
        <v>4280</v>
      </c>
    </row>
    <row r="310" spans="1:4" ht="15.75" customHeight="1" x14ac:dyDescent="0.3">
      <c r="A310" s="22" t="s">
        <v>564</v>
      </c>
      <c r="B310" s="23" t="s">
        <v>3945</v>
      </c>
      <c r="C310" s="23" t="s">
        <v>565</v>
      </c>
      <c r="D310" s="23" t="s">
        <v>4281</v>
      </c>
    </row>
    <row r="311" spans="1:4" ht="15.75" customHeight="1" x14ac:dyDescent="0.3">
      <c r="A311" s="22" t="s">
        <v>566</v>
      </c>
      <c r="B311" s="23" t="s">
        <v>3945</v>
      </c>
      <c r="C311" s="23" t="s">
        <v>567</v>
      </c>
      <c r="D311" s="23" t="s">
        <v>4282</v>
      </c>
    </row>
    <row r="312" spans="1:4" ht="15.75" customHeight="1" x14ac:dyDescent="0.3">
      <c r="A312" s="22" t="s">
        <v>568</v>
      </c>
      <c r="B312" s="23" t="s">
        <v>3946</v>
      </c>
      <c r="C312" s="23" t="s">
        <v>569</v>
      </c>
      <c r="D312" s="23" t="s">
        <v>4052</v>
      </c>
    </row>
    <row r="313" spans="1:4" ht="15.75" customHeight="1" x14ac:dyDescent="0.3">
      <c r="A313" s="22" t="s">
        <v>570</v>
      </c>
      <c r="B313" s="23" t="s">
        <v>3946</v>
      </c>
      <c r="C313" s="23" t="s">
        <v>571</v>
      </c>
      <c r="D313" s="23" t="s">
        <v>4283</v>
      </c>
    </row>
    <row r="314" spans="1:4" ht="15.75" customHeight="1" x14ac:dyDescent="0.3">
      <c r="A314" s="22" t="s">
        <v>572</v>
      </c>
      <c r="B314" s="23" t="s">
        <v>3946</v>
      </c>
      <c r="C314" s="23" t="s">
        <v>573</v>
      </c>
      <c r="D314" s="23" t="s">
        <v>4284</v>
      </c>
    </row>
    <row r="315" spans="1:4" ht="15.75" customHeight="1" x14ac:dyDescent="0.3">
      <c r="A315" s="22" t="s">
        <v>574</v>
      </c>
      <c r="B315" s="23" t="s">
        <v>3945</v>
      </c>
      <c r="C315" s="23" t="s">
        <v>575</v>
      </c>
      <c r="D315" s="23" t="s">
        <v>4285</v>
      </c>
    </row>
    <row r="316" spans="1:4" ht="15.75" customHeight="1" x14ac:dyDescent="0.3">
      <c r="A316" s="22" t="s">
        <v>576</v>
      </c>
      <c r="B316" s="23" t="s">
        <v>3945</v>
      </c>
      <c r="C316" s="23" t="s">
        <v>577</v>
      </c>
      <c r="D316" s="23" t="s">
        <v>4286</v>
      </c>
    </row>
    <row r="317" spans="1:4" ht="15.75" customHeight="1" x14ac:dyDescent="0.3">
      <c r="A317" s="22" t="s">
        <v>578</v>
      </c>
      <c r="B317" s="23" t="s">
        <v>3946</v>
      </c>
      <c r="C317" s="23" t="s">
        <v>311</v>
      </c>
      <c r="D317" s="23" t="s">
        <v>4287</v>
      </c>
    </row>
    <row r="318" spans="1:4" ht="15.75" customHeight="1" x14ac:dyDescent="0.3">
      <c r="A318" s="22" t="s">
        <v>579</v>
      </c>
      <c r="B318" s="23" t="s">
        <v>3946</v>
      </c>
      <c r="C318" s="23" t="s">
        <v>201</v>
      </c>
      <c r="D318" s="23" t="s">
        <v>4288</v>
      </c>
    </row>
    <row r="319" spans="1:4" ht="15.75" customHeight="1" x14ac:dyDescent="0.3">
      <c r="A319" s="22" t="s">
        <v>580</v>
      </c>
      <c r="B319" s="23" t="s">
        <v>3946</v>
      </c>
      <c r="C319" s="23" t="s">
        <v>581</v>
      </c>
      <c r="D319" s="23" t="s">
        <v>4289</v>
      </c>
    </row>
    <row r="320" spans="1:4" ht="15.75" customHeight="1" x14ac:dyDescent="0.3">
      <c r="A320" s="22" t="s">
        <v>582</v>
      </c>
      <c r="B320" s="23" t="s">
        <v>3946</v>
      </c>
      <c r="C320" s="23" t="s">
        <v>583</v>
      </c>
      <c r="D320" s="23" t="s">
        <v>4290</v>
      </c>
    </row>
    <row r="321" spans="1:4" ht="15.75" customHeight="1" x14ac:dyDescent="0.3">
      <c r="A321" s="22" t="s">
        <v>584</v>
      </c>
      <c r="B321" s="23" t="s">
        <v>3945</v>
      </c>
      <c r="C321" s="23" t="s">
        <v>585</v>
      </c>
      <c r="D321" s="23" t="s">
        <v>4291</v>
      </c>
    </row>
    <row r="322" spans="1:4" ht="15.75" customHeight="1" x14ac:dyDescent="0.3">
      <c r="A322" s="22" t="s">
        <v>586</v>
      </c>
      <c r="B322" s="23" t="s">
        <v>3945</v>
      </c>
      <c r="C322" s="23" t="s">
        <v>587</v>
      </c>
      <c r="D322" s="23" t="s">
        <v>4292</v>
      </c>
    </row>
    <row r="323" spans="1:4" ht="15.75" customHeight="1" x14ac:dyDescent="0.3">
      <c r="A323" s="22" t="s">
        <v>588</v>
      </c>
      <c r="B323" s="23" t="s">
        <v>3946</v>
      </c>
      <c r="C323" s="23" t="s">
        <v>589</v>
      </c>
      <c r="D323" s="23" t="s">
        <v>4293</v>
      </c>
    </row>
    <row r="324" spans="1:4" ht="15.75" customHeight="1" x14ac:dyDescent="0.3">
      <c r="A324" s="22" t="s">
        <v>590</v>
      </c>
      <c r="B324" s="23" t="s">
        <v>3946</v>
      </c>
      <c r="C324" s="23" t="s">
        <v>591</v>
      </c>
      <c r="D324" s="23" t="s">
        <v>4257</v>
      </c>
    </row>
    <row r="325" spans="1:4" ht="15.75" customHeight="1" x14ac:dyDescent="0.3">
      <c r="A325" s="22" t="s">
        <v>592</v>
      </c>
      <c r="B325" s="23" t="s">
        <v>3946</v>
      </c>
      <c r="C325" s="23" t="s">
        <v>272</v>
      </c>
      <c r="D325" s="23" t="s">
        <v>4294</v>
      </c>
    </row>
    <row r="326" spans="1:4" ht="15.75" customHeight="1" x14ac:dyDescent="0.3">
      <c r="A326" s="22" t="s">
        <v>593</v>
      </c>
      <c r="B326" s="23" t="s">
        <v>3945</v>
      </c>
      <c r="C326" s="23" t="s">
        <v>594</v>
      </c>
      <c r="D326" s="23" t="s">
        <v>4295</v>
      </c>
    </row>
    <row r="327" spans="1:4" ht="15.75" customHeight="1" x14ac:dyDescent="0.3">
      <c r="A327" s="22" t="s">
        <v>595</v>
      </c>
      <c r="B327" s="23" t="s">
        <v>3946</v>
      </c>
      <c r="C327" s="23" t="s">
        <v>596</v>
      </c>
      <c r="D327" s="23" t="s">
        <v>4296</v>
      </c>
    </row>
    <row r="328" spans="1:4" ht="15.75" customHeight="1" x14ac:dyDescent="0.3">
      <c r="A328" s="22" t="s">
        <v>597</v>
      </c>
      <c r="B328" s="23" t="s">
        <v>3946</v>
      </c>
      <c r="C328" s="23" t="s">
        <v>416</v>
      </c>
      <c r="D328" s="23" t="s">
        <v>4297</v>
      </c>
    </row>
    <row r="329" spans="1:4" ht="15.75" customHeight="1" x14ac:dyDescent="0.3">
      <c r="A329" s="22" t="s">
        <v>598</v>
      </c>
      <c r="B329" s="23" t="s">
        <v>3946</v>
      </c>
      <c r="C329" s="23" t="s">
        <v>599</v>
      </c>
      <c r="D329" s="23" t="s">
        <v>4298</v>
      </c>
    </row>
    <row r="330" spans="1:4" ht="15.75" customHeight="1" x14ac:dyDescent="0.3">
      <c r="A330" s="22" t="s">
        <v>600</v>
      </c>
      <c r="B330" s="23" t="s">
        <v>3946</v>
      </c>
      <c r="C330" s="23" t="s">
        <v>406</v>
      </c>
      <c r="D330" s="23" t="s">
        <v>4299</v>
      </c>
    </row>
    <row r="331" spans="1:4" ht="15.75" customHeight="1" x14ac:dyDescent="0.3">
      <c r="A331" s="22" t="s">
        <v>601</v>
      </c>
      <c r="B331" s="23" t="s">
        <v>3946</v>
      </c>
      <c r="C331" s="23" t="s">
        <v>602</v>
      </c>
      <c r="D331" s="23" t="s">
        <v>4300</v>
      </c>
    </row>
    <row r="332" spans="1:4" ht="15.75" customHeight="1" x14ac:dyDescent="0.3">
      <c r="A332" s="22" t="s">
        <v>603</v>
      </c>
      <c r="B332" s="23" t="s">
        <v>3946</v>
      </c>
      <c r="C332" s="23" t="s">
        <v>604</v>
      </c>
      <c r="D332" s="23" t="s">
        <v>4301</v>
      </c>
    </row>
    <row r="333" spans="1:4" ht="15.75" customHeight="1" x14ac:dyDescent="0.3">
      <c r="A333" s="22" t="s">
        <v>605</v>
      </c>
      <c r="B333" s="23" t="s">
        <v>3946</v>
      </c>
      <c r="C333" s="23" t="s">
        <v>583</v>
      </c>
      <c r="D333" s="23" t="s">
        <v>4302</v>
      </c>
    </row>
    <row r="334" spans="1:4" ht="15.75" customHeight="1" x14ac:dyDescent="0.3">
      <c r="A334" s="22" t="s">
        <v>606</v>
      </c>
      <c r="B334" s="23" t="s">
        <v>3945</v>
      </c>
      <c r="C334" s="23" t="s">
        <v>607</v>
      </c>
      <c r="D334" s="23" t="s">
        <v>4303</v>
      </c>
    </row>
    <row r="335" spans="1:4" ht="15.75" customHeight="1" x14ac:dyDescent="0.3">
      <c r="A335" s="22" t="s">
        <v>608</v>
      </c>
      <c r="B335" s="23" t="s">
        <v>3946</v>
      </c>
      <c r="C335" s="23" t="s">
        <v>609</v>
      </c>
      <c r="D335" s="23" t="s">
        <v>4304</v>
      </c>
    </row>
    <row r="336" spans="1:4" ht="15.75" customHeight="1" x14ac:dyDescent="0.3">
      <c r="A336" s="22" t="s">
        <v>610</v>
      </c>
      <c r="B336" s="23" t="s">
        <v>3945</v>
      </c>
      <c r="C336" s="23" t="s">
        <v>611</v>
      </c>
      <c r="D336" s="23" t="s">
        <v>4305</v>
      </c>
    </row>
    <row r="337" spans="1:4" ht="15.75" customHeight="1" x14ac:dyDescent="0.3">
      <c r="A337" s="22" t="s">
        <v>612</v>
      </c>
      <c r="B337" s="23" t="s">
        <v>3946</v>
      </c>
      <c r="C337" s="23" t="s">
        <v>613</v>
      </c>
      <c r="D337" s="23" t="s">
        <v>4306</v>
      </c>
    </row>
    <row r="338" spans="1:4" ht="15.75" customHeight="1" x14ac:dyDescent="0.3">
      <c r="A338" s="22" t="s">
        <v>614</v>
      </c>
      <c r="B338" s="23" t="s">
        <v>3945</v>
      </c>
      <c r="C338" s="23" t="s">
        <v>615</v>
      </c>
      <c r="D338" s="23" t="s">
        <v>4307</v>
      </c>
    </row>
    <row r="339" spans="1:4" ht="15.75" customHeight="1" x14ac:dyDescent="0.3">
      <c r="A339" s="22" t="s">
        <v>616</v>
      </c>
      <c r="B339" s="23" t="s">
        <v>3945</v>
      </c>
      <c r="C339" s="23" t="s">
        <v>369</v>
      </c>
      <c r="D339" s="23" t="s">
        <v>4308</v>
      </c>
    </row>
    <row r="340" spans="1:4" ht="15.75" customHeight="1" x14ac:dyDescent="0.3">
      <c r="A340" s="22" t="s">
        <v>617</v>
      </c>
      <c r="B340" s="23" t="s">
        <v>3946</v>
      </c>
      <c r="C340" s="23" t="s">
        <v>291</v>
      </c>
      <c r="D340" s="23" t="s">
        <v>4309</v>
      </c>
    </row>
    <row r="341" spans="1:4" ht="15.75" customHeight="1" x14ac:dyDescent="0.3">
      <c r="A341" s="22" t="s">
        <v>618</v>
      </c>
      <c r="B341" s="23" t="s">
        <v>3945</v>
      </c>
      <c r="C341" s="23" t="s">
        <v>619</v>
      </c>
      <c r="D341" s="23" t="s">
        <v>4310</v>
      </c>
    </row>
    <row r="342" spans="1:4" ht="15.75" customHeight="1" x14ac:dyDescent="0.3">
      <c r="A342" s="22" t="s">
        <v>620</v>
      </c>
      <c r="B342" s="23" t="s">
        <v>3945</v>
      </c>
      <c r="C342" s="23" t="s">
        <v>621</v>
      </c>
      <c r="D342" s="23" t="s">
        <v>4311</v>
      </c>
    </row>
    <row r="343" spans="1:4" ht="15.75" customHeight="1" x14ac:dyDescent="0.3">
      <c r="A343" s="22" t="s">
        <v>622</v>
      </c>
      <c r="B343" s="23" t="s">
        <v>3945</v>
      </c>
      <c r="C343" s="23" t="s">
        <v>623</v>
      </c>
      <c r="D343" s="23" t="s">
        <v>4312</v>
      </c>
    </row>
    <row r="344" spans="1:4" ht="15.75" customHeight="1" x14ac:dyDescent="0.3">
      <c r="A344" s="22" t="s">
        <v>624</v>
      </c>
      <c r="B344" s="23" t="s">
        <v>3945</v>
      </c>
      <c r="C344" s="23" t="s">
        <v>162</v>
      </c>
      <c r="D344" s="23" t="s">
        <v>4313</v>
      </c>
    </row>
    <row r="345" spans="1:4" ht="15.75" customHeight="1" x14ac:dyDescent="0.3">
      <c r="A345" s="22" t="s">
        <v>625</v>
      </c>
      <c r="B345" s="23" t="s">
        <v>3946</v>
      </c>
      <c r="C345" s="23" t="s">
        <v>626</v>
      </c>
      <c r="D345" s="23" t="s">
        <v>4314</v>
      </c>
    </row>
    <row r="346" spans="1:4" ht="15.75" customHeight="1" x14ac:dyDescent="0.3">
      <c r="A346" s="22" t="s">
        <v>627</v>
      </c>
      <c r="B346" s="23" t="s">
        <v>3945</v>
      </c>
      <c r="C346" s="23" t="s">
        <v>628</v>
      </c>
      <c r="D346" s="23" t="s">
        <v>4315</v>
      </c>
    </row>
    <row r="347" spans="1:4" ht="15.75" customHeight="1" x14ac:dyDescent="0.3">
      <c r="A347" s="22" t="s">
        <v>629</v>
      </c>
      <c r="B347" s="23" t="s">
        <v>3946</v>
      </c>
      <c r="C347" s="23" t="s">
        <v>390</v>
      </c>
      <c r="D347" s="23" t="s">
        <v>4316</v>
      </c>
    </row>
    <row r="348" spans="1:4" ht="15.75" customHeight="1" x14ac:dyDescent="0.3">
      <c r="A348" s="22" t="s">
        <v>630</v>
      </c>
      <c r="B348" s="23" t="s">
        <v>3945</v>
      </c>
      <c r="C348" s="23" t="s">
        <v>631</v>
      </c>
      <c r="D348" s="23" t="s">
        <v>4317</v>
      </c>
    </row>
    <row r="349" spans="1:4" ht="15.75" customHeight="1" x14ac:dyDescent="0.3">
      <c r="A349" s="22" t="s">
        <v>632</v>
      </c>
      <c r="B349" s="23" t="s">
        <v>3945</v>
      </c>
      <c r="C349" s="23" t="s">
        <v>633</v>
      </c>
      <c r="D349" s="23" t="s">
        <v>4318</v>
      </c>
    </row>
    <row r="350" spans="1:4" ht="15.75" customHeight="1" x14ac:dyDescent="0.3">
      <c r="A350" s="22" t="s">
        <v>634</v>
      </c>
      <c r="B350" s="23" t="s">
        <v>3946</v>
      </c>
      <c r="C350" s="23" t="s">
        <v>635</v>
      </c>
      <c r="D350" s="23" t="s">
        <v>4319</v>
      </c>
    </row>
    <row r="351" spans="1:4" ht="15.75" customHeight="1" x14ac:dyDescent="0.3">
      <c r="A351" s="22" t="s">
        <v>636</v>
      </c>
      <c r="B351" s="23" t="s">
        <v>3945</v>
      </c>
      <c r="C351" s="23" t="s">
        <v>637</v>
      </c>
      <c r="D351" s="23" t="s">
        <v>4320</v>
      </c>
    </row>
    <row r="352" spans="1:4" ht="15.75" customHeight="1" x14ac:dyDescent="0.3">
      <c r="A352" s="22" t="s">
        <v>638</v>
      </c>
      <c r="B352" s="23" t="s">
        <v>3946</v>
      </c>
      <c r="C352" s="23" t="s">
        <v>639</v>
      </c>
      <c r="D352" s="23" t="s">
        <v>4321</v>
      </c>
    </row>
    <row r="353" spans="1:4" ht="15.75" customHeight="1" x14ac:dyDescent="0.3">
      <c r="A353" s="22" t="s">
        <v>640</v>
      </c>
      <c r="B353" s="23" t="s">
        <v>3945</v>
      </c>
      <c r="C353" s="23" t="s">
        <v>641</v>
      </c>
      <c r="D353" s="23" t="s">
        <v>4322</v>
      </c>
    </row>
    <row r="354" spans="1:4" ht="15.75" customHeight="1" x14ac:dyDescent="0.3">
      <c r="A354" s="22" t="s">
        <v>642</v>
      </c>
      <c r="B354" s="23" t="s">
        <v>3946</v>
      </c>
      <c r="C354" s="23" t="s">
        <v>643</v>
      </c>
      <c r="D354" s="23" t="s">
        <v>4062</v>
      </c>
    </row>
    <row r="355" spans="1:4" ht="15.75" customHeight="1" x14ac:dyDescent="0.3">
      <c r="A355" s="22" t="s">
        <v>644</v>
      </c>
      <c r="B355" s="23" t="s">
        <v>3945</v>
      </c>
      <c r="C355" s="23" t="s">
        <v>645</v>
      </c>
      <c r="D355" s="23" t="s">
        <v>4323</v>
      </c>
    </row>
    <row r="356" spans="1:4" ht="15.75" customHeight="1" x14ac:dyDescent="0.3">
      <c r="A356" s="22" t="s">
        <v>646</v>
      </c>
      <c r="B356" s="23" t="s">
        <v>3945</v>
      </c>
      <c r="C356" s="23" t="s">
        <v>647</v>
      </c>
      <c r="D356" s="23" t="s">
        <v>4324</v>
      </c>
    </row>
    <row r="357" spans="1:4" ht="15.75" customHeight="1" x14ac:dyDescent="0.3">
      <c r="A357" s="22" t="s">
        <v>648</v>
      </c>
      <c r="B357" s="23" t="s">
        <v>3945</v>
      </c>
      <c r="C357" s="23" t="s">
        <v>649</v>
      </c>
      <c r="D357" s="23" t="s">
        <v>4325</v>
      </c>
    </row>
    <row r="358" spans="1:4" ht="15.75" customHeight="1" x14ac:dyDescent="0.3">
      <c r="A358" s="22" t="s">
        <v>650</v>
      </c>
      <c r="B358" s="23" t="s">
        <v>3946</v>
      </c>
      <c r="C358" s="23" t="s">
        <v>651</v>
      </c>
      <c r="D358" s="23" t="s">
        <v>4326</v>
      </c>
    </row>
    <row r="359" spans="1:4" ht="15.75" customHeight="1" x14ac:dyDescent="0.3">
      <c r="A359" s="22" t="s">
        <v>652</v>
      </c>
      <c r="B359" s="23" t="s">
        <v>3946</v>
      </c>
      <c r="C359" s="23" t="s">
        <v>653</v>
      </c>
      <c r="D359" s="23" t="s">
        <v>4327</v>
      </c>
    </row>
    <row r="360" spans="1:4" ht="15.75" customHeight="1" x14ac:dyDescent="0.3">
      <c r="A360" s="22" t="s">
        <v>654</v>
      </c>
      <c r="B360" s="23" t="s">
        <v>3946</v>
      </c>
      <c r="C360" s="23" t="s">
        <v>655</v>
      </c>
      <c r="D360" s="23" t="s">
        <v>4328</v>
      </c>
    </row>
    <row r="361" spans="1:4" ht="15.75" customHeight="1" x14ac:dyDescent="0.3">
      <c r="A361" s="22" t="s">
        <v>656</v>
      </c>
      <c r="B361" s="23" t="s">
        <v>3946</v>
      </c>
      <c r="C361" s="23" t="s">
        <v>657</v>
      </c>
      <c r="D361" s="23" t="s">
        <v>4169</v>
      </c>
    </row>
    <row r="362" spans="1:4" ht="15.75" customHeight="1" x14ac:dyDescent="0.3">
      <c r="A362" s="22" t="s">
        <v>658</v>
      </c>
      <c r="B362" s="23" t="s">
        <v>3946</v>
      </c>
      <c r="C362" s="23" t="s">
        <v>659</v>
      </c>
      <c r="D362" s="23" t="s">
        <v>4329</v>
      </c>
    </row>
    <row r="363" spans="1:4" ht="15.75" customHeight="1" x14ac:dyDescent="0.3">
      <c r="A363" s="22" t="s">
        <v>660</v>
      </c>
      <c r="B363" s="23" t="s">
        <v>3946</v>
      </c>
      <c r="C363" s="23" t="s">
        <v>166</v>
      </c>
      <c r="D363" s="23" t="s">
        <v>4330</v>
      </c>
    </row>
    <row r="364" spans="1:4" ht="15.75" customHeight="1" x14ac:dyDescent="0.3">
      <c r="A364" s="22" t="s">
        <v>661</v>
      </c>
      <c r="B364" s="23" t="s">
        <v>3946</v>
      </c>
      <c r="C364" s="23" t="s">
        <v>662</v>
      </c>
      <c r="D364" s="23" t="s">
        <v>4331</v>
      </c>
    </row>
    <row r="365" spans="1:4" ht="15.75" customHeight="1" x14ac:dyDescent="0.3">
      <c r="A365" s="22" t="s">
        <v>663</v>
      </c>
      <c r="B365" s="23" t="s">
        <v>3945</v>
      </c>
      <c r="C365" s="23" t="s">
        <v>664</v>
      </c>
      <c r="D365" s="23" t="s">
        <v>4332</v>
      </c>
    </row>
    <row r="366" spans="1:4" ht="15.75" customHeight="1" x14ac:dyDescent="0.3">
      <c r="A366" s="22" t="s">
        <v>665</v>
      </c>
      <c r="B366" s="23" t="s">
        <v>3945</v>
      </c>
      <c r="C366" s="23" t="s">
        <v>666</v>
      </c>
      <c r="D366" s="23" t="s">
        <v>4333</v>
      </c>
    </row>
    <row r="367" spans="1:4" ht="15.75" customHeight="1" x14ac:dyDescent="0.3">
      <c r="A367" s="22" t="s">
        <v>667</v>
      </c>
      <c r="B367" s="23" t="s">
        <v>3946</v>
      </c>
      <c r="C367" s="23" t="s">
        <v>668</v>
      </c>
      <c r="D367" s="23" t="s">
        <v>4334</v>
      </c>
    </row>
    <row r="368" spans="1:4" ht="15.75" customHeight="1" x14ac:dyDescent="0.3">
      <c r="A368" s="22" t="s">
        <v>669</v>
      </c>
      <c r="B368" s="23" t="s">
        <v>3946</v>
      </c>
      <c r="C368" s="23" t="s">
        <v>670</v>
      </c>
      <c r="D368" s="23" t="s">
        <v>4335</v>
      </c>
    </row>
    <row r="369" spans="1:4" ht="15.75" customHeight="1" x14ac:dyDescent="0.3">
      <c r="A369" s="22" t="s">
        <v>671</v>
      </c>
      <c r="B369" s="23" t="s">
        <v>3945</v>
      </c>
      <c r="C369" s="23" t="s">
        <v>672</v>
      </c>
      <c r="D369" s="23" t="s">
        <v>4336</v>
      </c>
    </row>
    <row r="370" spans="1:4" ht="15.75" customHeight="1" x14ac:dyDescent="0.3">
      <c r="A370" s="22" t="s">
        <v>673</v>
      </c>
      <c r="B370" s="23" t="s">
        <v>3946</v>
      </c>
      <c r="C370" s="23" t="s">
        <v>674</v>
      </c>
      <c r="D370" s="23" t="s">
        <v>4337</v>
      </c>
    </row>
    <row r="371" spans="1:4" ht="15.75" customHeight="1" x14ac:dyDescent="0.3">
      <c r="A371" s="22" t="s">
        <v>675</v>
      </c>
      <c r="B371" s="23" t="s">
        <v>3946</v>
      </c>
      <c r="C371" s="23" t="s">
        <v>676</v>
      </c>
      <c r="D371" s="23" t="s">
        <v>4338</v>
      </c>
    </row>
    <row r="372" spans="1:4" ht="15.75" customHeight="1" x14ac:dyDescent="0.3">
      <c r="A372" s="22" t="s">
        <v>677</v>
      </c>
      <c r="B372" s="23" t="s">
        <v>3945</v>
      </c>
      <c r="C372" s="23" t="s">
        <v>678</v>
      </c>
      <c r="D372" s="23" t="s">
        <v>4339</v>
      </c>
    </row>
    <row r="373" spans="1:4" ht="15.75" customHeight="1" x14ac:dyDescent="0.3">
      <c r="A373" s="22" t="s">
        <v>679</v>
      </c>
      <c r="B373" s="23" t="s">
        <v>3946</v>
      </c>
      <c r="C373" s="23" t="s">
        <v>680</v>
      </c>
      <c r="D373" s="23" t="s">
        <v>4340</v>
      </c>
    </row>
    <row r="374" spans="1:4" ht="15.75" customHeight="1" x14ac:dyDescent="0.3">
      <c r="A374" s="22" t="s">
        <v>681</v>
      </c>
      <c r="B374" s="23" t="s">
        <v>3945</v>
      </c>
      <c r="C374" s="23" t="s">
        <v>682</v>
      </c>
      <c r="D374" s="23" t="s">
        <v>4341</v>
      </c>
    </row>
    <row r="375" spans="1:4" ht="15.75" customHeight="1" x14ac:dyDescent="0.3">
      <c r="A375" s="22" t="s">
        <v>683</v>
      </c>
      <c r="B375" s="23" t="s">
        <v>3945</v>
      </c>
      <c r="C375" s="23" t="s">
        <v>522</v>
      </c>
      <c r="D375" s="23" t="s">
        <v>4342</v>
      </c>
    </row>
    <row r="376" spans="1:4" ht="15.75" customHeight="1" x14ac:dyDescent="0.3">
      <c r="A376" s="22" t="s">
        <v>684</v>
      </c>
      <c r="B376" s="23" t="s">
        <v>3945</v>
      </c>
      <c r="C376" s="23" t="s">
        <v>685</v>
      </c>
      <c r="D376" s="23" t="s">
        <v>4343</v>
      </c>
    </row>
    <row r="377" spans="1:4" ht="15.75" customHeight="1" x14ac:dyDescent="0.3">
      <c r="A377" s="22" t="s">
        <v>686</v>
      </c>
      <c r="B377" s="23" t="s">
        <v>3946</v>
      </c>
      <c r="C377" s="23" t="s">
        <v>687</v>
      </c>
      <c r="D377" s="23" t="s">
        <v>4344</v>
      </c>
    </row>
    <row r="378" spans="1:4" ht="15.75" customHeight="1" x14ac:dyDescent="0.3">
      <c r="A378" s="22" t="s">
        <v>688</v>
      </c>
      <c r="B378" s="23" t="s">
        <v>3946</v>
      </c>
      <c r="C378" s="23" t="s">
        <v>272</v>
      </c>
      <c r="D378" s="23" t="s">
        <v>4345</v>
      </c>
    </row>
    <row r="379" spans="1:4" ht="15.75" customHeight="1" x14ac:dyDescent="0.3">
      <c r="A379" s="22" t="s">
        <v>689</v>
      </c>
      <c r="B379" s="23" t="s">
        <v>3945</v>
      </c>
      <c r="C379" s="23" t="s">
        <v>690</v>
      </c>
      <c r="D379" s="23" t="s">
        <v>4346</v>
      </c>
    </row>
    <row r="380" spans="1:4" ht="15.75" customHeight="1" x14ac:dyDescent="0.3">
      <c r="A380" s="22" t="s">
        <v>691</v>
      </c>
      <c r="B380" s="23" t="s">
        <v>3945</v>
      </c>
      <c r="C380" s="23" t="s">
        <v>346</v>
      </c>
      <c r="D380" s="23" t="s">
        <v>4347</v>
      </c>
    </row>
    <row r="381" spans="1:4" ht="15.75" customHeight="1" x14ac:dyDescent="0.3">
      <c r="A381" s="22" t="s">
        <v>692</v>
      </c>
      <c r="B381" s="23" t="s">
        <v>3946</v>
      </c>
      <c r="C381" s="23" t="s">
        <v>693</v>
      </c>
      <c r="D381" s="23" t="s">
        <v>4348</v>
      </c>
    </row>
    <row r="382" spans="1:4" ht="15.75" customHeight="1" x14ac:dyDescent="0.3">
      <c r="A382" s="22" t="s">
        <v>694</v>
      </c>
      <c r="B382" s="23" t="s">
        <v>3945</v>
      </c>
      <c r="C382" s="23" t="s">
        <v>695</v>
      </c>
      <c r="D382" s="23" t="s">
        <v>4349</v>
      </c>
    </row>
    <row r="383" spans="1:4" ht="15.75" customHeight="1" x14ac:dyDescent="0.3">
      <c r="A383" s="22" t="s">
        <v>696</v>
      </c>
      <c r="B383" s="23" t="s">
        <v>3946</v>
      </c>
      <c r="C383" s="23" t="s">
        <v>697</v>
      </c>
      <c r="D383" s="23" t="s">
        <v>4350</v>
      </c>
    </row>
    <row r="384" spans="1:4" ht="15.75" customHeight="1" x14ac:dyDescent="0.3">
      <c r="A384" s="22" t="s">
        <v>698</v>
      </c>
      <c r="B384" s="23" t="s">
        <v>3946</v>
      </c>
      <c r="C384" s="23" t="s">
        <v>420</v>
      </c>
      <c r="D384" s="23" t="s">
        <v>4351</v>
      </c>
    </row>
    <row r="385" spans="1:4" ht="15.75" customHeight="1" x14ac:dyDescent="0.3">
      <c r="A385" s="22" t="s">
        <v>699</v>
      </c>
      <c r="B385" s="23" t="s">
        <v>3945</v>
      </c>
      <c r="C385" s="23" t="s">
        <v>120</v>
      </c>
      <c r="D385" s="23" t="s">
        <v>4352</v>
      </c>
    </row>
    <row r="386" spans="1:4" ht="15.75" customHeight="1" x14ac:dyDescent="0.3">
      <c r="A386" s="22" t="s">
        <v>700</v>
      </c>
      <c r="B386" s="23" t="s">
        <v>3946</v>
      </c>
      <c r="C386" s="23" t="s">
        <v>701</v>
      </c>
      <c r="D386" s="23" t="s">
        <v>4353</v>
      </c>
    </row>
    <row r="387" spans="1:4" ht="15.75" customHeight="1" x14ac:dyDescent="0.3">
      <c r="A387" s="22" t="s">
        <v>702</v>
      </c>
      <c r="B387" s="23" t="s">
        <v>3946</v>
      </c>
      <c r="C387" s="23" t="s">
        <v>703</v>
      </c>
      <c r="D387" s="23" t="s">
        <v>4354</v>
      </c>
    </row>
    <row r="388" spans="1:4" ht="15.75" customHeight="1" x14ac:dyDescent="0.3">
      <c r="A388" s="22" t="s">
        <v>704</v>
      </c>
      <c r="B388" s="23" t="s">
        <v>3945</v>
      </c>
      <c r="C388" s="23" t="s">
        <v>705</v>
      </c>
      <c r="D388" s="23" t="s">
        <v>4355</v>
      </c>
    </row>
    <row r="389" spans="1:4" ht="15.75" customHeight="1" x14ac:dyDescent="0.3">
      <c r="A389" s="22" t="s">
        <v>706</v>
      </c>
      <c r="B389" s="23" t="s">
        <v>3946</v>
      </c>
      <c r="C389" s="23" t="s">
        <v>707</v>
      </c>
      <c r="D389" s="23" t="s">
        <v>4356</v>
      </c>
    </row>
    <row r="390" spans="1:4" ht="15.75" customHeight="1" x14ac:dyDescent="0.3">
      <c r="A390" s="22" t="s">
        <v>708</v>
      </c>
      <c r="B390" s="23" t="s">
        <v>3945</v>
      </c>
      <c r="C390" s="23" t="s">
        <v>567</v>
      </c>
      <c r="D390" s="23" t="s">
        <v>4357</v>
      </c>
    </row>
    <row r="391" spans="1:4" ht="15.75" customHeight="1" x14ac:dyDescent="0.3">
      <c r="A391" s="22" t="s">
        <v>709</v>
      </c>
      <c r="B391" s="23" t="s">
        <v>3945</v>
      </c>
      <c r="C391" s="23" t="s">
        <v>710</v>
      </c>
      <c r="D391" s="23" t="s">
        <v>4358</v>
      </c>
    </row>
    <row r="392" spans="1:4" ht="15.75" customHeight="1" x14ac:dyDescent="0.3">
      <c r="A392" s="22" t="s">
        <v>711</v>
      </c>
      <c r="B392" s="23" t="s">
        <v>3946</v>
      </c>
      <c r="C392" s="23" t="s">
        <v>712</v>
      </c>
      <c r="D392" s="23" t="s">
        <v>4359</v>
      </c>
    </row>
    <row r="393" spans="1:4" ht="15.75" customHeight="1" x14ac:dyDescent="0.3">
      <c r="A393" s="22" t="s">
        <v>713</v>
      </c>
      <c r="B393" s="23" t="s">
        <v>3946</v>
      </c>
      <c r="C393" s="23" t="s">
        <v>714</v>
      </c>
      <c r="D393" s="23" t="s">
        <v>4360</v>
      </c>
    </row>
    <row r="394" spans="1:4" ht="15.75" customHeight="1" x14ac:dyDescent="0.3">
      <c r="A394" s="22" t="s">
        <v>715</v>
      </c>
      <c r="B394" s="23" t="s">
        <v>3945</v>
      </c>
      <c r="C394" s="23" t="s">
        <v>716</v>
      </c>
      <c r="D394" s="23" t="s">
        <v>4361</v>
      </c>
    </row>
    <row r="395" spans="1:4" ht="15.75" customHeight="1" x14ac:dyDescent="0.3">
      <c r="A395" s="22" t="s">
        <v>717</v>
      </c>
      <c r="B395" s="23" t="s">
        <v>3946</v>
      </c>
      <c r="C395" s="23" t="s">
        <v>718</v>
      </c>
      <c r="D395" s="23" t="s">
        <v>4186</v>
      </c>
    </row>
    <row r="396" spans="1:4" ht="15.75" customHeight="1" x14ac:dyDescent="0.3">
      <c r="A396" s="22" t="s">
        <v>719</v>
      </c>
      <c r="B396" s="23" t="s">
        <v>3945</v>
      </c>
      <c r="C396" s="23" t="s">
        <v>720</v>
      </c>
      <c r="D396" s="23" t="s">
        <v>4362</v>
      </c>
    </row>
    <row r="397" spans="1:4" ht="15.75" customHeight="1" x14ac:dyDescent="0.3">
      <c r="A397" s="22" t="s">
        <v>721</v>
      </c>
      <c r="B397" s="23" t="s">
        <v>3945</v>
      </c>
      <c r="C397" s="23" t="s">
        <v>722</v>
      </c>
      <c r="D397" s="23" t="s">
        <v>4363</v>
      </c>
    </row>
    <row r="398" spans="1:4" ht="15.75" customHeight="1" x14ac:dyDescent="0.3">
      <c r="A398" s="22" t="s">
        <v>723</v>
      </c>
      <c r="B398" s="23" t="s">
        <v>3945</v>
      </c>
      <c r="C398" s="23" t="s">
        <v>724</v>
      </c>
      <c r="D398" s="23" t="s">
        <v>4364</v>
      </c>
    </row>
    <row r="399" spans="1:4" ht="15.75" customHeight="1" x14ac:dyDescent="0.3">
      <c r="A399" s="22" t="s">
        <v>725</v>
      </c>
      <c r="B399" s="23" t="s">
        <v>3946</v>
      </c>
      <c r="C399" s="23" t="s">
        <v>726</v>
      </c>
      <c r="D399" s="23" t="s">
        <v>4365</v>
      </c>
    </row>
    <row r="400" spans="1:4" ht="15.75" customHeight="1" x14ac:dyDescent="0.3">
      <c r="A400" s="22" t="s">
        <v>727</v>
      </c>
      <c r="B400" s="23" t="s">
        <v>3945</v>
      </c>
      <c r="C400" s="23" t="s">
        <v>142</v>
      </c>
      <c r="D400" s="23" t="s">
        <v>4366</v>
      </c>
    </row>
    <row r="401" spans="1:4" ht="15.75" customHeight="1" x14ac:dyDescent="0.3">
      <c r="A401" s="22" t="s">
        <v>728</v>
      </c>
      <c r="B401" s="23" t="s">
        <v>3945</v>
      </c>
      <c r="C401" s="23" t="s">
        <v>729</v>
      </c>
      <c r="D401" s="23" t="s">
        <v>4367</v>
      </c>
    </row>
    <row r="402" spans="1:4" ht="15.75" customHeight="1" x14ac:dyDescent="0.3">
      <c r="A402" s="22" t="s">
        <v>730</v>
      </c>
      <c r="B402" s="23" t="s">
        <v>3946</v>
      </c>
      <c r="C402" s="23" t="s">
        <v>731</v>
      </c>
      <c r="D402" s="23" t="s">
        <v>4368</v>
      </c>
    </row>
    <row r="403" spans="1:4" ht="15.75" customHeight="1" x14ac:dyDescent="0.3">
      <c r="A403" s="22" t="s">
        <v>732</v>
      </c>
      <c r="B403" s="23" t="s">
        <v>3945</v>
      </c>
      <c r="C403" s="23" t="s">
        <v>733</v>
      </c>
      <c r="D403" s="23" t="s">
        <v>4369</v>
      </c>
    </row>
    <row r="404" spans="1:4" ht="15.75" customHeight="1" x14ac:dyDescent="0.3">
      <c r="A404" s="22" t="s">
        <v>734</v>
      </c>
      <c r="B404" s="23" t="s">
        <v>3945</v>
      </c>
      <c r="C404" s="23" t="s">
        <v>735</v>
      </c>
      <c r="D404" s="23" t="s">
        <v>4370</v>
      </c>
    </row>
    <row r="405" spans="1:4" ht="15.75" customHeight="1" x14ac:dyDescent="0.3">
      <c r="A405" s="22" t="s">
        <v>736</v>
      </c>
      <c r="B405" s="23" t="s">
        <v>3946</v>
      </c>
      <c r="C405" s="23" t="s">
        <v>737</v>
      </c>
      <c r="D405" s="23" t="s">
        <v>4371</v>
      </c>
    </row>
    <row r="406" spans="1:4" ht="15.75" customHeight="1" x14ac:dyDescent="0.3">
      <c r="A406" s="22" t="s">
        <v>738</v>
      </c>
      <c r="B406" s="23" t="s">
        <v>3946</v>
      </c>
      <c r="C406" s="23" t="s">
        <v>739</v>
      </c>
      <c r="D406" s="23" t="s">
        <v>4372</v>
      </c>
    </row>
    <row r="407" spans="1:4" ht="15.75" customHeight="1" x14ac:dyDescent="0.3">
      <c r="A407" s="22" t="s">
        <v>740</v>
      </c>
      <c r="B407" s="23" t="s">
        <v>3946</v>
      </c>
      <c r="C407" s="23" t="s">
        <v>741</v>
      </c>
      <c r="D407" s="23" t="s">
        <v>4373</v>
      </c>
    </row>
    <row r="408" spans="1:4" ht="15.75" customHeight="1" x14ac:dyDescent="0.3">
      <c r="A408" s="22" t="s">
        <v>742</v>
      </c>
      <c r="B408" s="23" t="s">
        <v>3946</v>
      </c>
      <c r="C408" s="23" t="s">
        <v>743</v>
      </c>
      <c r="D408" s="23" t="s">
        <v>4374</v>
      </c>
    </row>
    <row r="409" spans="1:4" ht="15.75" customHeight="1" x14ac:dyDescent="0.3">
      <c r="A409" s="22" t="s">
        <v>744</v>
      </c>
      <c r="B409" s="23" t="s">
        <v>3946</v>
      </c>
      <c r="C409" s="23" t="s">
        <v>745</v>
      </c>
      <c r="D409" s="23" t="s">
        <v>4375</v>
      </c>
    </row>
    <row r="410" spans="1:4" ht="15.75" customHeight="1" x14ac:dyDescent="0.3">
      <c r="A410" s="22" t="s">
        <v>746</v>
      </c>
      <c r="B410" s="23" t="s">
        <v>3946</v>
      </c>
      <c r="C410" s="23" t="s">
        <v>747</v>
      </c>
      <c r="D410" s="23" t="s">
        <v>4376</v>
      </c>
    </row>
    <row r="411" spans="1:4" ht="15.75" customHeight="1" x14ac:dyDescent="0.3">
      <c r="A411" s="22" t="s">
        <v>748</v>
      </c>
      <c r="B411" s="23" t="s">
        <v>3945</v>
      </c>
      <c r="C411" s="23" t="s">
        <v>749</v>
      </c>
      <c r="D411" s="23" t="s">
        <v>4377</v>
      </c>
    </row>
    <row r="412" spans="1:4" ht="15.75" customHeight="1" x14ac:dyDescent="0.3">
      <c r="A412" s="22" t="s">
        <v>750</v>
      </c>
      <c r="B412" s="23" t="s">
        <v>3945</v>
      </c>
      <c r="C412" s="23" t="s">
        <v>751</v>
      </c>
      <c r="D412" s="23" t="s">
        <v>4378</v>
      </c>
    </row>
    <row r="413" spans="1:4" ht="15.75" customHeight="1" x14ac:dyDescent="0.3">
      <c r="A413" s="22" t="s">
        <v>752</v>
      </c>
      <c r="B413" s="23" t="s">
        <v>3946</v>
      </c>
      <c r="C413" s="23" t="s">
        <v>753</v>
      </c>
      <c r="D413" s="23" t="s">
        <v>4379</v>
      </c>
    </row>
    <row r="414" spans="1:4" ht="15.75" customHeight="1" x14ac:dyDescent="0.3">
      <c r="A414" s="22" t="s">
        <v>754</v>
      </c>
      <c r="B414" s="23" t="s">
        <v>3945</v>
      </c>
      <c r="C414" s="23" t="s">
        <v>755</v>
      </c>
      <c r="D414" s="23" t="s">
        <v>4380</v>
      </c>
    </row>
    <row r="415" spans="1:4" ht="15.75" customHeight="1" x14ac:dyDescent="0.3">
      <c r="A415" s="22" t="s">
        <v>756</v>
      </c>
      <c r="B415" s="23" t="s">
        <v>3945</v>
      </c>
      <c r="C415" s="23" t="s">
        <v>757</v>
      </c>
      <c r="D415" s="23" t="s">
        <v>4381</v>
      </c>
    </row>
    <row r="416" spans="1:4" ht="15.75" customHeight="1" x14ac:dyDescent="0.3">
      <c r="A416" s="22" t="s">
        <v>758</v>
      </c>
      <c r="B416" s="23" t="s">
        <v>3946</v>
      </c>
      <c r="C416" s="23" t="s">
        <v>759</v>
      </c>
      <c r="D416" s="23" t="s">
        <v>4382</v>
      </c>
    </row>
    <row r="417" spans="1:4" ht="15.75" customHeight="1" x14ac:dyDescent="0.3">
      <c r="A417" s="22" t="s">
        <v>760</v>
      </c>
      <c r="B417" s="23" t="s">
        <v>3946</v>
      </c>
      <c r="C417" s="23" t="s">
        <v>697</v>
      </c>
      <c r="D417" s="23" t="s">
        <v>4383</v>
      </c>
    </row>
    <row r="418" spans="1:4" ht="15.75" customHeight="1" x14ac:dyDescent="0.3">
      <c r="A418" s="22" t="s">
        <v>761</v>
      </c>
      <c r="B418" s="23" t="s">
        <v>3945</v>
      </c>
      <c r="C418" s="23" t="s">
        <v>762</v>
      </c>
      <c r="D418" s="23" t="s">
        <v>4384</v>
      </c>
    </row>
    <row r="419" spans="1:4" ht="15.75" customHeight="1" x14ac:dyDescent="0.3">
      <c r="A419" s="22" t="s">
        <v>763</v>
      </c>
      <c r="B419" s="23" t="s">
        <v>3945</v>
      </c>
      <c r="C419" s="23" t="s">
        <v>628</v>
      </c>
      <c r="D419" s="23" t="s">
        <v>4385</v>
      </c>
    </row>
    <row r="420" spans="1:4" ht="15.75" customHeight="1" x14ac:dyDescent="0.3">
      <c r="A420" s="22" t="s">
        <v>764</v>
      </c>
      <c r="B420" s="23" t="s">
        <v>3945</v>
      </c>
      <c r="C420" s="23" t="s">
        <v>765</v>
      </c>
      <c r="D420" s="23" t="s">
        <v>4386</v>
      </c>
    </row>
    <row r="421" spans="1:4" ht="15.75" customHeight="1" x14ac:dyDescent="0.3">
      <c r="A421" s="22" t="s">
        <v>766</v>
      </c>
      <c r="B421" s="23" t="s">
        <v>3945</v>
      </c>
      <c r="C421" s="23" t="s">
        <v>767</v>
      </c>
      <c r="D421" s="23" t="s">
        <v>4387</v>
      </c>
    </row>
    <row r="422" spans="1:4" ht="15.75" customHeight="1" x14ac:dyDescent="0.3">
      <c r="A422" s="22" t="s">
        <v>768</v>
      </c>
      <c r="B422" s="23" t="s">
        <v>3946</v>
      </c>
      <c r="C422" s="23" t="s">
        <v>769</v>
      </c>
      <c r="D422" s="23" t="s">
        <v>4388</v>
      </c>
    </row>
    <row r="423" spans="1:4" ht="15.75" customHeight="1" x14ac:dyDescent="0.3">
      <c r="A423" s="22" t="s">
        <v>770</v>
      </c>
      <c r="B423" s="23" t="s">
        <v>3945</v>
      </c>
      <c r="C423" s="23" t="s">
        <v>771</v>
      </c>
      <c r="D423" s="23" t="s">
        <v>4092</v>
      </c>
    </row>
    <row r="424" spans="1:4" ht="15.75" customHeight="1" x14ac:dyDescent="0.3">
      <c r="A424" s="22" t="s">
        <v>772</v>
      </c>
      <c r="B424" s="23" t="s">
        <v>3945</v>
      </c>
      <c r="C424" s="23" t="s">
        <v>773</v>
      </c>
      <c r="D424" s="23" t="s">
        <v>4389</v>
      </c>
    </row>
    <row r="425" spans="1:4" ht="15.75" customHeight="1" x14ac:dyDescent="0.3">
      <c r="A425" s="22" t="s">
        <v>774</v>
      </c>
      <c r="B425" s="23" t="s">
        <v>3945</v>
      </c>
      <c r="C425" s="23" t="s">
        <v>775</v>
      </c>
      <c r="D425" s="23" t="s">
        <v>4390</v>
      </c>
    </row>
    <row r="426" spans="1:4" ht="15.75" customHeight="1" x14ac:dyDescent="0.3">
      <c r="A426" s="22" t="s">
        <v>776</v>
      </c>
      <c r="B426" s="23" t="s">
        <v>3946</v>
      </c>
      <c r="C426" s="23" t="s">
        <v>757</v>
      </c>
      <c r="D426" s="23" t="s">
        <v>4391</v>
      </c>
    </row>
    <row r="427" spans="1:4" ht="15.75" customHeight="1" x14ac:dyDescent="0.3">
      <c r="A427" s="22" t="s">
        <v>777</v>
      </c>
      <c r="B427" s="23" t="s">
        <v>3946</v>
      </c>
      <c r="C427" s="23" t="s">
        <v>367</v>
      </c>
      <c r="D427" s="23" t="s">
        <v>4392</v>
      </c>
    </row>
    <row r="428" spans="1:4" ht="15.75" customHeight="1" x14ac:dyDescent="0.3">
      <c r="A428" s="22" t="s">
        <v>778</v>
      </c>
      <c r="B428" s="23" t="s">
        <v>3945</v>
      </c>
      <c r="C428" s="23" t="s">
        <v>779</v>
      </c>
      <c r="D428" s="23" t="s">
        <v>4393</v>
      </c>
    </row>
    <row r="429" spans="1:4" ht="15.75" customHeight="1" x14ac:dyDescent="0.3">
      <c r="A429" s="22" t="s">
        <v>780</v>
      </c>
      <c r="B429" s="23" t="s">
        <v>3945</v>
      </c>
      <c r="C429" s="23" t="s">
        <v>781</v>
      </c>
      <c r="D429" s="23" t="s">
        <v>4394</v>
      </c>
    </row>
    <row r="430" spans="1:4" ht="15.75" customHeight="1" x14ac:dyDescent="0.3">
      <c r="A430" s="22" t="s">
        <v>782</v>
      </c>
      <c r="B430" s="23" t="s">
        <v>3945</v>
      </c>
      <c r="C430" s="23" t="s">
        <v>126</v>
      </c>
      <c r="D430" s="23" t="s">
        <v>4395</v>
      </c>
    </row>
    <row r="431" spans="1:4" ht="15.75" customHeight="1" x14ac:dyDescent="0.3">
      <c r="A431" s="22" t="s">
        <v>783</v>
      </c>
      <c r="B431" s="23" t="s">
        <v>3945</v>
      </c>
      <c r="C431" s="23" t="s">
        <v>784</v>
      </c>
      <c r="D431" s="23" t="s">
        <v>4396</v>
      </c>
    </row>
    <row r="432" spans="1:4" ht="15.75" customHeight="1" x14ac:dyDescent="0.3">
      <c r="A432" s="22" t="s">
        <v>785</v>
      </c>
      <c r="B432" s="23" t="s">
        <v>3945</v>
      </c>
      <c r="C432" s="23" t="s">
        <v>786</v>
      </c>
      <c r="D432" s="23" t="s">
        <v>4397</v>
      </c>
    </row>
    <row r="433" spans="1:4" ht="15.75" customHeight="1" x14ac:dyDescent="0.3">
      <c r="A433" s="22" t="s">
        <v>787</v>
      </c>
      <c r="B433" s="23" t="s">
        <v>3945</v>
      </c>
      <c r="C433" s="23" t="s">
        <v>788</v>
      </c>
      <c r="D433" s="23" t="s">
        <v>4398</v>
      </c>
    </row>
    <row r="434" spans="1:4" ht="15.75" customHeight="1" x14ac:dyDescent="0.3">
      <c r="A434" s="22" t="s">
        <v>789</v>
      </c>
      <c r="B434" s="23" t="s">
        <v>3946</v>
      </c>
      <c r="C434" s="23" t="s">
        <v>743</v>
      </c>
      <c r="D434" s="23" t="s">
        <v>4399</v>
      </c>
    </row>
    <row r="435" spans="1:4" ht="15.75" customHeight="1" x14ac:dyDescent="0.3">
      <c r="A435" s="22" t="s">
        <v>790</v>
      </c>
      <c r="B435" s="23" t="s">
        <v>3945</v>
      </c>
      <c r="C435" s="23" t="s">
        <v>142</v>
      </c>
      <c r="D435" s="23" t="s">
        <v>4400</v>
      </c>
    </row>
    <row r="436" spans="1:4" ht="15.75" customHeight="1" x14ac:dyDescent="0.3">
      <c r="A436" s="22" t="s">
        <v>791</v>
      </c>
      <c r="B436" s="23" t="s">
        <v>3946</v>
      </c>
      <c r="C436" s="23" t="s">
        <v>792</v>
      </c>
      <c r="D436" s="23" t="s">
        <v>4401</v>
      </c>
    </row>
    <row r="437" spans="1:4" ht="15.75" customHeight="1" x14ac:dyDescent="0.3">
      <c r="A437" s="22" t="s">
        <v>793</v>
      </c>
      <c r="B437" s="23" t="s">
        <v>3946</v>
      </c>
      <c r="C437" s="23" t="s">
        <v>794</v>
      </c>
      <c r="D437" s="23" t="s">
        <v>4402</v>
      </c>
    </row>
    <row r="438" spans="1:4" ht="15.75" customHeight="1" x14ac:dyDescent="0.3">
      <c r="A438" s="22" t="s">
        <v>795</v>
      </c>
      <c r="B438" s="23" t="s">
        <v>3946</v>
      </c>
      <c r="C438" s="23" t="s">
        <v>796</v>
      </c>
      <c r="D438" s="23" t="s">
        <v>4403</v>
      </c>
    </row>
    <row r="439" spans="1:4" ht="15.75" customHeight="1" x14ac:dyDescent="0.3">
      <c r="A439" s="22" t="s">
        <v>797</v>
      </c>
      <c r="B439" s="23" t="s">
        <v>3945</v>
      </c>
      <c r="C439" s="23" t="s">
        <v>666</v>
      </c>
      <c r="D439" s="23" t="s">
        <v>4404</v>
      </c>
    </row>
    <row r="440" spans="1:4" ht="15.75" customHeight="1" x14ac:dyDescent="0.3">
      <c r="A440" s="22" t="s">
        <v>798</v>
      </c>
      <c r="B440" s="23" t="s">
        <v>3946</v>
      </c>
      <c r="C440" s="23" t="s">
        <v>799</v>
      </c>
      <c r="D440" s="23" t="s">
        <v>4405</v>
      </c>
    </row>
    <row r="441" spans="1:4" ht="15.75" customHeight="1" x14ac:dyDescent="0.3">
      <c r="A441" s="22" t="s">
        <v>800</v>
      </c>
      <c r="B441" s="23" t="s">
        <v>3945</v>
      </c>
      <c r="C441" s="23" t="s">
        <v>801</v>
      </c>
      <c r="D441" s="23" t="s">
        <v>4406</v>
      </c>
    </row>
    <row r="442" spans="1:4" ht="15.75" customHeight="1" x14ac:dyDescent="0.3">
      <c r="A442" s="22" t="s">
        <v>802</v>
      </c>
      <c r="B442" s="23" t="s">
        <v>3945</v>
      </c>
      <c r="C442" s="23" t="s">
        <v>803</v>
      </c>
      <c r="D442" s="23" t="s">
        <v>4407</v>
      </c>
    </row>
    <row r="443" spans="1:4" ht="15.75" customHeight="1" x14ac:dyDescent="0.3">
      <c r="A443" s="22" t="s">
        <v>804</v>
      </c>
      <c r="B443" s="23" t="s">
        <v>3946</v>
      </c>
      <c r="C443" s="23" t="s">
        <v>805</v>
      </c>
      <c r="D443" s="23" t="s">
        <v>4408</v>
      </c>
    </row>
    <row r="444" spans="1:4" ht="15.75" customHeight="1" x14ac:dyDescent="0.3">
      <c r="A444" s="22" t="s">
        <v>806</v>
      </c>
      <c r="B444" s="23" t="s">
        <v>3946</v>
      </c>
      <c r="C444" s="23" t="s">
        <v>807</v>
      </c>
      <c r="D444" s="23" t="s">
        <v>4051</v>
      </c>
    </row>
    <row r="445" spans="1:4" ht="15.75" customHeight="1" x14ac:dyDescent="0.3">
      <c r="A445" s="22" t="s">
        <v>808</v>
      </c>
      <c r="B445" s="23" t="s">
        <v>3945</v>
      </c>
      <c r="C445" s="23" t="s">
        <v>809</v>
      </c>
      <c r="D445" s="23" t="s">
        <v>4409</v>
      </c>
    </row>
    <row r="446" spans="1:4" ht="15.75" customHeight="1" x14ac:dyDescent="0.3">
      <c r="A446" s="22" t="s">
        <v>810</v>
      </c>
      <c r="B446" s="23" t="s">
        <v>3945</v>
      </c>
      <c r="C446" s="23" t="s">
        <v>811</v>
      </c>
      <c r="D446" s="23" t="s">
        <v>4410</v>
      </c>
    </row>
    <row r="447" spans="1:4" ht="15.75" customHeight="1" x14ac:dyDescent="0.3">
      <c r="A447" s="22" t="s">
        <v>812</v>
      </c>
      <c r="B447" s="23" t="s">
        <v>3946</v>
      </c>
      <c r="C447" s="23" t="s">
        <v>599</v>
      </c>
      <c r="D447" s="23" t="s">
        <v>4411</v>
      </c>
    </row>
    <row r="448" spans="1:4" ht="15.75" customHeight="1" x14ac:dyDescent="0.3">
      <c r="A448" s="22" t="s">
        <v>813</v>
      </c>
      <c r="B448" s="23" t="s">
        <v>3945</v>
      </c>
      <c r="C448" s="23" t="s">
        <v>814</v>
      </c>
      <c r="D448" s="23" t="s">
        <v>4412</v>
      </c>
    </row>
    <row r="449" spans="1:4" ht="15.75" customHeight="1" x14ac:dyDescent="0.3">
      <c r="A449" s="22" t="s">
        <v>815</v>
      </c>
      <c r="B449" s="23" t="s">
        <v>3946</v>
      </c>
      <c r="C449" s="23" t="s">
        <v>816</v>
      </c>
      <c r="D449" s="23" t="s">
        <v>4413</v>
      </c>
    </row>
    <row r="450" spans="1:4" ht="15.75" customHeight="1" x14ac:dyDescent="0.3">
      <c r="A450" s="22" t="s">
        <v>817</v>
      </c>
      <c r="B450" s="23" t="s">
        <v>3946</v>
      </c>
      <c r="C450" s="23" t="s">
        <v>818</v>
      </c>
      <c r="D450" s="23" t="s">
        <v>4414</v>
      </c>
    </row>
    <row r="451" spans="1:4" ht="15.75" customHeight="1" x14ac:dyDescent="0.3">
      <c r="A451" s="22" t="s">
        <v>819</v>
      </c>
      <c r="B451" s="23" t="s">
        <v>3945</v>
      </c>
      <c r="C451" s="23" t="s">
        <v>820</v>
      </c>
      <c r="D451" s="23" t="s">
        <v>4415</v>
      </c>
    </row>
    <row r="452" spans="1:4" ht="15.75" customHeight="1" x14ac:dyDescent="0.3">
      <c r="A452" s="22" t="s">
        <v>821</v>
      </c>
      <c r="B452" s="23" t="s">
        <v>3945</v>
      </c>
      <c r="C452" s="23" t="s">
        <v>822</v>
      </c>
      <c r="D452" s="23" t="s">
        <v>4320</v>
      </c>
    </row>
    <row r="453" spans="1:4" ht="15.75" customHeight="1" x14ac:dyDescent="0.3">
      <c r="A453" s="22" t="s">
        <v>823</v>
      </c>
      <c r="B453" s="23" t="s">
        <v>3946</v>
      </c>
      <c r="C453" s="23" t="s">
        <v>824</v>
      </c>
      <c r="D453" s="23" t="s">
        <v>4033</v>
      </c>
    </row>
    <row r="454" spans="1:4" ht="15.75" customHeight="1" x14ac:dyDescent="0.3">
      <c r="A454" s="22" t="s">
        <v>825</v>
      </c>
      <c r="B454" s="23" t="s">
        <v>3945</v>
      </c>
      <c r="C454" s="23" t="s">
        <v>826</v>
      </c>
      <c r="D454" s="23" t="s">
        <v>4416</v>
      </c>
    </row>
    <row r="455" spans="1:4" ht="15.75" customHeight="1" x14ac:dyDescent="0.3">
      <c r="A455" s="22" t="s">
        <v>827</v>
      </c>
      <c r="B455" s="23" t="s">
        <v>3946</v>
      </c>
      <c r="C455" s="23" t="s">
        <v>231</v>
      </c>
      <c r="D455" s="23" t="s">
        <v>4417</v>
      </c>
    </row>
    <row r="456" spans="1:4" ht="15.75" customHeight="1" x14ac:dyDescent="0.3">
      <c r="A456" s="22" t="s">
        <v>828</v>
      </c>
      <c r="B456" s="23" t="s">
        <v>3946</v>
      </c>
      <c r="C456" s="23" t="s">
        <v>697</v>
      </c>
      <c r="D456" s="23" t="s">
        <v>4418</v>
      </c>
    </row>
    <row r="457" spans="1:4" ht="15.75" customHeight="1" x14ac:dyDescent="0.3">
      <c r="A457" s="22" t="s">
        <v>829</v>
      </c>
      <c r="B457" s="23" t="s">
        <v>3946</v>
      </c>
      <c r="C457" s="23" t="s">
        <v>830</v>
      </c>
      <c r="D457" s="23" t="s">
        <v>4419</v>
      </c>
    </row>
    <row r="458" spans="1:4" ht="15.75" customHeight="1" x14ac:dyDescent="0.3">
      <c r="A458" s="22" t="s">
        <v>831</v>
      </c>
      <c r="B458" s="23" t="s">
        <v>3946</v>
      </c>
      <c r="C458" s="23" t="s">
        <v>527</v>
      </c>
      <c r="D458" s="23" t="s">
        <v>4420</v>
      </c>
    </row>
    <row r="459" spans="1:4" ht="15.75" customHeight="1" x14ac:dyDescent="0.3">
      <c r="A459" s="22" t="s">
        <v>832</v>
      </c>
      <c r="B459" s="23" t="s">
        <v>3946</v>
      </c>
      <c r="C459" s="23" t="s">
        <v>833</v>
      </c>
      <c r="D459" s="23" t="s">
        <v>4421</v>
      </c>
    </row>
    <row r="460" spans="1:4" ht="15.75" customHeight="1" x14ac:dyDescent="0.3">
      <c r="A460" s="22" t="s">
        <v>834</v>
      </c>
      <c r="B460" s="23" t="s">
        <v>3945</v>
      </c>
      <c r="C460" s="23" t="s">
        <v>835</v>
      </c>
      <c r="D460" s="23" t="s">
        <v>4422</v>
      </c>
    </row>
    <row r="461" spans="1:4" ht="15.75" customHeight="1" x14ac:dyDescent="0.3">
      <c r="A461" s="22" t="s">
        <v>836</v>
      </c>
      <c r="B461" s="23" t="s">
        <v>3946</v>
      </c>
      <c r="C461" s="23" t="s">
        <v>837</v>
      </c>
      <c r="D461" s="23" t="s">
        <v>4046</v>
      </c>
    </row>
    <row r="462" spans="1:4" ht="15.75" customHeight="1" x14ac:dyDescent="0.3">
      <c r="A462" s="22" t="s">
        <v>838</v>
      </c>
      <c r="B462" s="23" t="s">
        <v>3945</v>
      </c>
      <c r="C462" s="23" t="s">
        <v>839</v>
      </c>
      <c r="D462" s="23" t="s">
        <v>4269</v>
      </c>
    </row>
    <row r="463" spans="1:4" ht="15.75" customHeight="1" x14ac:dyDescent="0.3">
      <c r="A463" s="22" t="s">
        <v>840</v>
      </c>
      <c r="B463" s="23" t="s">
        <v>3945</v>
      </c>
      <c r="C463" s="23" t="s">
        <v>841</v>
      </c>
      <c r="D463" s="23" t="s">
        <v>4062</v>
      </c>
    </row>
    <row r="464" spans="1:4" ht="15.75" customHeight="1" x14ac:dyDescent="0.3">
      <c r="A464" s="22" t="s">
        <v>842</v>
      </c>
      <c r="B464" s="23" t="s">
        <v>3945</v>
      </c>
      <c r="C464" s="23" t="s">
        <v>843</v>
      </c>
      <c r="D464" s="23" t="s">
        <v>4423</v>
      </c>
    </row>
    <row r="465" spans="1:4" ht="15.75" customHeight="1" x14ac:dyDescent="0.3">
      <c r="A465" s="22" t="s">
        <v>844</v>
      </c>
      <c r="B465" s="23" t="s">
        <v>3946</v>
      </c>
      <c r="C465" s="23" t="s">
        <v>845</v>
      </c>
      <c r="D465" s="23" t="s">
        <v>4424</v>
      </c>
    </row>
    <row r="466" spans="1:4" ht="15.75" customHeight="1" x14ac:dyDescent="0.3">
      <c r="A466" s="22" t="s">
        <v>846</v>
      </c>
      <c r="B466" s="23" t="s">
        <v>3945</v>
      </c>
      <c r="C466" s="23" t="s">
        <v>120</v>
      </c>
      <c r="D466" s="23" t="s">
        <v>4425</v>
      </c>
    </row>
    <row r="467" spans="1:4" ht="15.75" customHeight="1" x14ac:dyDescent="0.3">
      <c r="A467" s="22" t="s">
        <v>847</v>
      </c>
      <c r="B467" s="23" t="s">
        <v>3946</v>
      </c>
      <c r="C467" s="23" t="s">
        <v>848</v>
      </c>
      <c r="D467" s="23" t="s">
        <v>4426</v>
      </c>
    </row>
    <row r="468" spans="1:4" ht="15.75" customHeight="1" x14ac:dyDescent="0.3">
      <c r="A468" s="22" t="s">
        <v>849</v>
      </c>
      <c r="B468" s="23" t="s">
        <v>3946</v>
      </c>
      <c r="C468" s="23" t="s">
        <v>850</v>
      </c>
      <c r="D468" s="23" t="s">
        <v>4049</v>
      </c>
    </row>
    <row r="469" spans="1:4" ht="15.75" customHeight="1" x14ac:dyDescent="0.3">
      <c r="A469" s="22" t="s">
        <v>851</v>
      </c>
      <c r="B469" s="23" t="s">
        <v>3945</v>
      </c>
      <c r="C469" s="23" t="s">
        <v>852</v>
      </c>
      <c r="D469" s="23" t="s">
        <v>4427</v>
      </c>
    </row>
    <row r="470" spans="1:4" ht="15.75" customHeight="1" x14ac:dyDescent="0.3">
      <c r="A470" s="22" t="s">
        <v>853</v>
      </c>
      <c r="B470" s="23" t="s">
        <v>3945</v>
      </c>
      <c r="C470" s="23" t="s">
        <v>854</v>
      </c>
      <c r="D470" s="23" t="s">
        <v>4428</v>
      </c>
    </row>
    <row r="471" spans="1:4" ht="15.75" customHeight="1" x14ac:dyDescent="0.3">
      <c r="A471" s="22" t="s">
        <v>855</v>
      </c>
      <c r="B471" s="23" t="s">
        <v>3946</v>
      </c>
      <c r="C471" s="23" t="s">
        <v>856</v>
      </c>
      <c r="D471" s="23" t="s">
        <v>4429</v>
      </c>
    </row>
    <row r="472" spans="1:4" ht="15.75" customHeight="1" x14ac:dyDescent="0.3">
      <c r="A472" s="22" t="s">
        <v>857</v>
      </c>
      <c r="B472" s="23" t="s">
        <v>3946</v>
      </c>
      <c r="C472" s="23" t="s">
        <v>858</v>
      </c>
      <c r="D472" s="23" t="s">
        <v>4430</v>
      </c>
    </row>
    <row r="473" spans="1:4" ht="15.75" customHeight="1" x14ac:dyDescent="0.3">
      <c r="A473" s="22" t="s">
        <v>859</v>
      </c>
      <c r="B473" s="23" t="s">
        <v>3946</v>
      </c>
      <c r="C473" s="23" t="s">
        <v>406</v>
      </c>
      <c r="D473" s="23" t="s">
        <v>4431</v>
      </c>
    </row>
    <row r="474" spans="1:4" ht="15.75" customHeight="1" x14ac:dyDescent="0.3">
      <c r="A474" s="22" t="s">
        <v>860</v>
      </c>
      <c r="B474" s="23" t="s">
        <v>3946</v>
      </c>
      <c r="C474" s="23" t="s">
        <v>861</v>
      </c>
      <c r="D474" s="23" t="s">
        <v>4222</v>
      </c>
    </row>
    <row r="475" spans="1:4" ht="15.75" customHeight="1" x14ac:dyDescent="0.3">
      <c r="A475" s="22" t="s">
        <v>862</v>
      </c>
      <c r="B475" s="23" t="s">
        <v>3946</v>
      </c>
      <c r="C475" s="23" t="s">
        <v>154</v>
      </c>
      <c r="D475" s="23" t="s">
        <v>4432</v>
      </c>
    </row>
    <row r="476" spans="1:4" ht="15.75" customHeight="1" x14ac:dyDescent="0.3">
      <c r="A476" s="22" t="s">
        <v>863</v>
      </c>
      <c r="B476" s="23" t="s">
        <v>3946</v>
      </c>
      <c r="C476" s="23" t="s">
        <v>864</v>
      </c>
      <c r="D476" s="23" t="s">
        <v>4433</v>
      </c>
    </row>
    <row r="477" spans="1:4" ht="15.75" customHeight="1" x14ac:dyDescent="0.3">
      <c r="A477" s="22" t="s">
        <v>865</v>
      </c>
      <c r="B477" s="23" t="s">
        <v>3946</v>
      </c>
      <c r="C477" s="23" t="s">
        <v>866</v>
      </c>
      <c r="D477" s="23" t="s">
        <v>4434</v>
      </c>
    </row>
    <row r="478" spans="1:4" ht="15.75" customHeight="1" x14ac:dyDescent="0.3">
      <c r="A478" s="22" t="s">
        <v>867</v>
      </c>
      <c r="B478" s="23" t="s">
        <v>3945</v>
      </c>
      <c r="C478" s="23" t="s">
        <v>868</v>
      </c>
      <c r="D478" s="23" t="s">
        <v>4435</v>
      </c>
    </row>
    <row r="479" spans="1:4" ht="15.75" customHeight="1" x14ac:dyDescent="0.3">
      <c r="A479" s="22" t="s">
        <v>869</v>
      </c>
      <c r="B479" s="23" t="s">
        <v>3946</v>
      </c>
      <c r="C479" s="23" t="s">
        <v>870</v>
      </c>
      <c r="D479" s="23" t="s">
        <v>4436</v>
      </c>
    </row>
    <row r="480" spans="1:4" ht="15.75" customHeight="1" x14ac:dyDescent="0.3">
      <c r="A480" s="22" t="s">
        <v>871</v>
      </c>
      <c r="B480" s="23" t="s">
        <v>3946</v>
      </c>
      <c r="C480" s="23" t="s">
        <v>872</v>
      </c>
      <c r="D480" s="23" t="s">
        <v>4437</v>
      </c>
    </row>
    <row r="481" spans="1:4" ht="15.75" customHeight="1" x14ac:dyDescent="0.3">
      <c r="A481" s="22" t="s">
        <v>873</v>
      </c>
      <c r="B481" s="23" t="s">
        <v>3946</v>
      </c>
      <c r="C481" s="23" t="s">
        <v>874</v>
      </c>
      <c r="D481" s="23" t="s">
        <v>4438</v>
      </c>
    </row>
    <row r="482" spans="1:4" ht="15.75" customHeight="1" x14ac:dyDescent="0.3">
      <c r="A482" s="22" t="s">
        <v>875</v>
      </c>
      <c r="B482" s="23" t="s">
        <v>3946</v>
      </c>
      <c r="C482" s="23" t="s">
        <v>326</v>
      </c>
      <c r="D482" s="23" t="s">
        <v>4439</v>
      </c>
    </row>
    <row r="483" spans="1:4" ht="15.75" customHeight="1" x14ac:dyDescent="0.3">
      <c r="A483" s="22" t="s">
        <v>876</v>
      </c>
      <c r="B483" s="23" t="s">
        <v>3946</v>
      </c>
      <c r="C483" s="23" t="s">
        <v>877</v>
      </c>
      <c r="D483" s="23" t="s">
        <v>4440</v>
      </c>
    </row>
    <row r="484" spans="1:4" ht="15.75" customHeight="1" x14ac:dyDescent="0.3">
      <c r="A484" s="22" t="s">
        <v>878</v>
      </c>
      <c r="B484" s="23" t="s">
        <v>3945</v>
      </c>
      <c r="C484" s="23" t="s">
        <v>879</v>
      </c>
      <c r="D484" s="23" t="s">
        <v>4441</v>
      </c>
    </row>
    <row r="485" spans="1:4" ht="15.75" customHeight="1" x14ac:dyDescent="0.3">
      <c r="A485" s="22" t="s">
        <v>880</v>
      </c>
      <c r="B485" s="23" t="s">
        <v>3945</v>
      </c>
      <c r="C485" s="23" t="s">
        <v>881</v>
      </c>
      <c r="D485" s="23" t="s">
        <v>4112</v>
      </c>
    </row>
    <row r="486" spans="1:4" ht="15.75" customHeight="1" x14ac:dyDescent="0.3">
      <c r="A486" s="22" t="s">
        <v>882</v>
      </c>
      <c r="B486" s="23" t="s">
        <v>3946</v>
      </c>
      <c r="C486" s="23" t="s">
        <v>276</v>
      </c>
      <c r="D486" s="23" t="s">
        <v>4442</v>
      </c>
    </row>
    <row r="487" spans="1:4" ht="15.75" customHeight="1" x14ac:dyDescent="0.3">
      <c r="A487" s="22" t="s">
        <v>883</v>
      </c>
      <c r="B487" s="23" t="s">
        <v>3946</v>
      </c>
      <c r="C487" s="23" t="s">
        <v>884</v>
      </c>
      <c r="D487" s="23" t="s">
        <v>4299</v>
      </c>
    </row>
    <row r="488" spans="1:4" ht="15.75" customHeight="1" x14ac:dyDescent="0.3">
      <c r="A488" s="22" t="s">
        <v>885</v>
      </c>
      <c r="B488" s="23" t="s">
        <v>3947</v>
      </c>
      <c r="C488" s="23" t="s">
        <v>886</v>
      </c>
      <c r="D488" s="23" t="s">
        <v>4443</v>
      </c>
    </row>
    <row r="489" spans="1:4" ht="15.75" customHeight="1" x14ac:dyDescent="0.3">
      <c r="A489" s="22" t="s">
        <v>887</v>
      </c>
      <c r="B489" s="23" t="s">
        <v>3945</v>
      </c>
      <c r="C489" s="23" t="s">
        <v>888</v>
      </c>
      <c r="D489" s="23" t="s">
        <v>4444</v>
      </c>
    </row>
    <row r="490" spans="1:4" ht="15.75" customHeight="1" x14ac:dyDescent="0.3">
      <c r="A490" s="22" t="s">
        <v>889</v>
      </c>
      <c r="B490" s="23" t="s">
        <v>3946</v>
      </c>
      <c r="C490" s="23" t="s">
        <v>233</v>
      </c>
      <c r="D490" s="23" t="s">
        <v>4445</v>
      </c>
    </row>
    <row r="491" spans="1:4" ht="15.75" customHeight="1" x14ac:dyDescent="0.3">
      <c r="A491" s="22" t="s">
        <v>890</v>
      </c>
      <c r="B491" s="23" t="s">
        <v>3946</v>
      </c>
      <c r="C491" s="23" t="s">
        <v>697</v>
      </c>
      <c r="D491" s="23" t="s">
        <v>4446</v>
      </c>
    </row>
    <row r="492" spans="1:4" ht="15.75" customHeight="1" x14ac:dyDescent="0.3">
      <c r="A492" s="22" t="s">
        <v>891</v>
      </c>
      <c r="B492" s="23" t="s">
        <v>3945</v>
      </c>
      <c r="C492" s="23" t="s">
        <v>892</v>
      </c>
      <c r="D492" s="23" t="s">
        <v>4447</v>
      </c>
    </row>
    <row r="493" spans="1:4" ht="15.75" customHeight="1" x14ac:dyDescent="0.3">
      <c r="A493" s="22" t="s">
        <v>893</v>
      </c>
      <c r="B493" s="23" t="s">
        <v>3945</v>
      </c>
      <c r="C493" s="23" t="s">
        <v>894</v>
      </c>
      <c r="D493" s="23" t="s">
        <v>4448</v>
      </c>
    </row>
    <row r="494" spans="1:4" ht="15.75" customHeight="1" x14ac:dyDescent="0.3">
      <c r="A494" s="22" t="s">
        <v>895</v>
      </c>
      <c r="B494" s="23" t="s">
        <v>3945</v>
      </c>
      <c r="C494" s="23" t="s">
        <v>555</v>
      </c>
      <c r="D494" s="23" t="s">
        <v>4449</v>
      </c>
    </row>
    <row r="495" spans="1:4" ht="15.75" customHeight="1" x14ac:dyDescent="0.3">
      <c r="A495" s="22" t="s">
        <v>896</v>
      </c>
      <c r="B495" s="23" t="s">
        <v>3946</v>
      </c>
      <c r="C495" s="23" t="s">
        <v>897</v>
      </c>
      <c r="D495" s="23" t="s">
        <v>4450</v>
      </c>
    </row>
    <row r="496" spans="1:4" ht="15.75" customHeight="1" x14ac:dyDescent="0.3">
      <c r="A496" s="22" t="s">
        <v>898</v>
      </c>
      <c r="B496" s="23" t="s">
        <v>3946</v>
      </c>
      <c r="C496" s="23" t="s">
        <v>899</v>
      </c>
      <c r="D496" s="23" t="s">
        <v>4439</v>
      </c>
    </row>
    <row r="497" spans="1:4" ht="15.75" customHeight="1" x14ac:dyDescent="0.3">
      <c r="A497" s="22" t="s">
        <v>900</v>
      </c>
      <c r="B497" s="23" t="s">
        <v>3947</v>
      </c>
      <c r="C497" s="23" t="s">
        <v>162</v>
      </c>
      <c r="D497" s="23" t="s">
        <v>4451</v>
      </c>
    </row>
    <row r="498" spans="1:4" ht="15.75" customHeight="1" x14ac:dyDescent="0.3">
      <c r="A498" s="22" t="s">
        <v>901</v>
      </c>
      <c r="B498" s="23" t="s">
        <v>3945</v>
      </c>
      <c r="C498" s="23" t="s">
        <v>902</v>
      </c>
      <c r="D498" s="23" t="s">
        <v>4452</v>
      </c>
    </row>
    <row r="499" spans="1:4" ht="15.75" customHeight="1" x14ac:dyDescent="0.3">
      <c r="A499" s="22" t="s">
        <v>903</v>
      </c>
      <c r="B499" s="23" t="s">
        <v>3946</v>
      </c>
      <c r="C499" s="23" t="s">
        <v>406</v>
      </c>
      <c r="D499" s="23" t="s">
        <v>4453</v>
      </c>
    </row>
    <row r="500" spans="1:4" ht="15.75" customHeight="1" x14ac:dyDescent="0.3">
      <c r="A500" s="22" t="s">
        <v>904</v>
      </c>
      <c r="B500" s="23" t="s">
        <v>3945</v>
      </c>
      <c r="C500" s="23" t="s">
        <v>905</v>
      </c>
      <c r="D500" s="23" t="s">
        <v>4454</v>
      </c>
    </row>
    <row r="501" spans="1:4" ht="15.75" customHeight="1" x14ac:dyDescent="0.3">
      <c r="A501" s="22" t="s">
        <v>906</v>
      </c>
      <c r="B501" s="23" t="s">
        <v>3945</v>
      </c>
      <c r="C501" s="23" t="s">
        <v>162</v>
      </c>
      <c r="D501" s="23" t="s">
        <v>4455</v>
      </c>
    </row>
    <row r="502" spans="1:4" ht="15.75" customHeight="1" x14ac:dyDescent="0.3">
      <c r="A502" s="22" t="s">
        <v>907</v>
      </c>
      <c r="B502" s="23" t="s">
        <v>3946</v>
      </c>
      <c r="C502" s="23" t="s">
        <v>908</v>
      </c>
      <c r="D502" s="23" t="s">
        <v>4456</v>
      </c>
    </row>
    <row r="503" spans="1:4" ht="15.75" customHeight="1" x14ac:dyDescent="0.3">
      <c r="A503" s="22" t="s">
        <v>909</v>
      </c>
      <c r="B503" s="23" t="s">
        <v>3946</v>
      </c>
      <c r="C503" s="23" t="s">
        <v>910</v>
      </c>
      <c r="D503" s="23" t="s">
        <v>4051</v>
      </c>
    </row>
    <row r="504" spans="1:4" ht="15.75" customHeight="1" x14ac:dyDescent="0.3">
      <c r="A504" s="22" t="s">
        <v>911</v>
      </c>
      <c r="B504" s="23" t="s">
        <v>3945</v>
      </c>
      <c r="C504" s="23" t="s">
        <v>912</v>
      </c>
      <c r="D504" s="23" t="s">
        <v>4457</v>
      </c>
    </row>
    <row r="505" spans="1:4" ht="15.75" customHeight="1" x14ac:dyDescent="0.3">
      <c r="A505" s="22" t="s">
        <v>913</v>
      </c>
      <c r="B505" s="23" t="s">
        <v>3945</v>
      </c>
      <c r="C505" s="23" t="s">
        <v>914</v>
      </c>
      <c r="D505" s="23" t="s">
        <v>4458</v>
      </c>
    </row>
    <row r="506" spans="1:4" ht="15.75" customHeight="1" x14ac:dyDescent="0.3">
      <c r="A506" s="22" t="s">
        <v>915</v>
      </c>
      <c r="B506" s="23" t="s">
        <v>3945</v>
      </c>
      <c r="C506" s="23" t="s">
        <v>126</v>
      </c>
      <c r="D506" s="23" t="s">
        <v>4459</v>
      </c>
    </row>
    <row r="507" spans="1:4" ht="15.75" customHeight="1" x14ac:dyDescent="0.3">
      <c r="A507" s="22" t="s">
        <v>916</v>
      </c>
      <c r="B507" s="23" t="s">
        <v>3945</v>
      </c>
      <c r="C507" s="23" t="s">
        <v>917</v>
      </c>
      <c r="D507" s="23" t="s">
        <v>4460</v>
      </c>
    </row>
    <row r="508" spans="1:4" ht="15.75" customHeight="1" x14ac:dyDescent="0.3">
      <c r="A508" s="22" t="s">
        <v>918</v>
      </c>
      <c r="B508" s="23" t="s">
        <v>3946</v>
      </c>
      <c r="C508" s="23" t="s">
        <v>919</v>
      </c>
      <c r="D508" s="23" t="s">
        <v>4461</v>
      </c>
    </row>
    <row r="509" spans="1:4" ht="15.75" customHeight="1" x14ac:dyDescent="0.3">
      <c r="A509" s="22" t="s">
        <v>920</v>
      </c>
      <c r="B509" s="23" t="s">
        <v>3946</v>
      </c>
      <c r="C509" s="23" t="s">
        <v>921</v>
      </c>
      <c r="D509" s="23" t="s">
        <v>4462</v>
      </c>
    </row>
    <row r="510" spans="1:4" ht="15.75" customHeight="1" x14ac:dyDescent="0.3">
      <c r="A510" s="22" t="s">
        <v>922</v>
      </c>
      <c r="B510" s="23" t="s">
        <v>3945</v>
      </c>
      <c r="C510" s="23" t="s">
        <v>923</v>
      </c>
      <c r="D510" s="23" t="s">
        <v>4463</v>
      </c>
    </row>
    <row r="511" spans="1:4" ht="15.75" customHeight="1" x14ac:dyDescent="0.3">
      <c r="A511" s="22" t="s">
        <v>924</v>
      </c>
      <c r="B511" s="23" t="s">
        <v>3946</v>
      </c>
      <c r="C511" s="23" t="s">
        <v>925</v>
      </c>
      <c r="D511" s="23" t="s">
        <v>4464</v>
      </c>
    </row>
    <row r="512" spans="1:4" ht="15.75" customHeight="1" x14ac:dyDescent="0.3">
      <c r="A512" s="22" t="s">
        <v>926</v>
      </c>
      <c r="B512" s="23" t="s">
        <v>3946</v>
      </c>
      <c r="C512" s="23" t="s">
        <v>657</v>
      </c>
      <c r="D512" s="23" t="s">
        <v>4465</v>
      </c>
    </row>
    <row r="513" spans="1:4" ht="15.75" customHeight="1" x14ac:dyDescent="0.3">
      <c r="A513" s="22" t="s">
        <v>927</v>
      </c>
      <c r="B513" s="23" t="s">
        <v>3946</v>
      </c>
      <c r="C513" s="23" t="s">
        <v>276</v>
      </c>
      <c r="D513" s="23" t="s">
        <v>4466</v>
      </c>
    </row>
    <row r="514" spans="1:4" ht="15.75" customHeight="1" x14ac:dyDescent="0.3">
      <c r="A514" s="22" t="s">
        <v>928</v>
      </c>
      <c r="B514" s="23" t="s">
        <v>3946</v>
      </c>
      <c r="C514" s="23" t="s">
        <v>929</v>
      </c>
      <c r="D514" s="23" t="s">
        <v>4467</v>
      </c>
    </row>
    <row r="515" spans="1:4" ht="15.75" customHeight="1" x14ac:dyDescent="0.3">
      <c r="A515" s="22" t="s">
        <v>930</v>
      </c>
      <c r="B515" s="23" t="s">
        <v>3945</v>
      </c>
      <c r="C515" s="23" t="s">
        <v>931</v>
      </c>
      <c r="D515" s="23" t="s">
        <v>4468</v>
      </c>
    </row>
    <row r="516" spans="1:4" ht="15.75" customHeight="1" x14ac:dyDescent="0.3">
      <c r="A516" s="22" t="s">
        <v>932</v>
      </c>
      <c r="B516" s="23" t="s">
        <v>3946</v>
      </c>
      <c r="C516" s="23" t="s">
        <v>933</v>
      </c>
      <c r="D516" s="23" t="s">
        <v>4469</v>
      </c>
    </row>
    <row r="517" spans="1:4" ht="15.75" customHeight="1" x14ac:dyDescent="0.3">
      <c r="A517" s="22" t="s">
        <v>934</v>
      </c>
      <c r="B517" s="23" t="s">
        <v>3946</v>
      </c>
      <c r="C517" s="23" t="s">
        <v>166</v>
      </c>
      <c r="D517" s="23" t="s">
        <v>4470</v>
      </c>
    </row>
    <row r="518" spans="1:4" ht="15.75" customHeight="1" x14ac:dyDescent="0.3">
      <c r="A518" s="22" t="s">
        <v>935</v>
      </c>
      <c r="B518" s="23" t="s">
        <v>3945</v>
      </c>
      <c r="C518" s="23" t="s">
        <v>184</v>
      </c>
      <c r="D518" s="23" t="s">
        <v>4471</v>
      </c>
    </row>
    <row r="519" spans="1:4" ht="15.75" customHeight="1" x14ac:dyDescent="0.3">
      <c r="A519" s="22" t="s">
        <v>936</v>
      </c>
      <c r="B519" s="23" t="s">
        <v>3945</v>
      </c>
      <c r="C519" s="23" t="s">
        <v>905</v>
      </c>
      <c r="D519" s="23" t="s">
        <v>4472</v>
      </c>
    </row>
    <row r="520" spans="1:4" ht="15.75" customHeight="1" x14ac:dyDescent="0.3">
      <c r="A520" s="22" t="s">
        <v>937</v>
      </c>
      <c r="B520" s="23" t="s">
        <v>3946</v>
      </c>
      <c r="C520" s="23" t="s">
        <v>731</v>
      </c>
      <c r="D520" s="23" t="s">
        <v>4473</v>
      </c>
    </row>
    <row r="521" spans="1:4" ht="15.75" customHeight="1" x14ac:dyDescent="0.3">
      <c r="A521" s="22" t="s">
        <v>938</v>
      </c>
      <c r="B521" s="23" t="s">
        <v>3945</v>
      </c>
      <c r="C521" s="23" t="s">
        <v>939</v>
      </c>
      <c r="D521" s="23" t="s">
        <v>4474</v>
      </c>
    </row>
    <row r="522" spans="1:4" ht="15.75" customHeight="1" x14ac:dyDescent="0.3">
      <c r="A522" s="22" t="s">
        <v>940</v>
      </c>
      <c r="B522" s="23" t="s">
        <v>3946</v>
      </c>
      <c r="C522" s="23" t="s">
        <v>941</v>
      </c>
      <c r="D522" s="23" t="s">
        <v>4475</v>
      </c>
    </row>
    <row r="523" spans="1:4" ht="15.75" customHeight="1" x14ac:dyDescent="0.3">
      <c r="A523" s="22" t="s">
        <v>942</v>
      </c>
      <c r="B523" s="23" t="s">
        <v>3946</v>
      </c>
      <c r="C523" s="23" t="s">
        <v>489</v>
      </c>
      <c r="D523" s="23" t="s">
        <v>4476</v>
      </c>
    </row>
    <row r="524" spans="1:4" ht="15.75" customHeight="1" x14ac:dyDescent="0.3">
      <c r="A524" s="22" t="s">
        <v>943</v>
      </c>
      <c r="B524" s="23" t="s">
        <v>3945</v>
      </c>
      <c r="C524" s="23" t="s">
        <v>944</v>
      </c>
      <c r="D524" s="23" t="s">
        <v>4477</v>
      </c>
    </row>
    <row r="525" spans="1:4" ht="15.75" customHeight="1" x14ac:dyDescent="0.3">
      <c r="A525" s="22" t="s">
        <v>945</v>
      </c>
      <c r="B525" s="23" t="s">
        <v>3947</v>
      </c>
      <c r="C525" s="23" t="s">
        <v>946</v>
      </c>
      <c r="D525" s="23" t="s">
        <v>4478</v>
      </c>
    </row>
    <row r="526" spans="1:4" ht="15.75" customHeight="1" x14ac:dyDescent="0.3">
      <c r="A526" s="22" t="s">
        <v>947</v>
      </c>
      <c r="B526" s="23" t="s">
        <v>3945</v>
      </c>
      <c r="C526" s="23" t="s">
        <v>948</v>
      </c>
      <c r="D526" s="23" t="s">
        <v>4479</v>
      </c>
    </row>
    <row r="527" spans="1:4" ht="15.75" customHeight="1" x14ac:dyDescent="0.3">
      <c r="A527" s="22" t="s">
        <v>949</v>
      </c>
      <c r="B527" s="23" t="s">
        <v>3945</v>
      </c>
      <c r="C527" s="23" t="s">
        <v>338</v>
      </c>
      <c r="D527" s="23" t="s">
        <v>4480</v>
      </c>
    </row>
    <row r="528" spans="1:4" ht="15.75" customHeight="1" x14ac:dyDescent="0.3">
      <c r="A528" s="22" t="s">
        <v>950</v>
      </c>
      <c r="B528" s="23" t="s">
        <v>3947</v>
      </c>
      <c r="C528" s="23" t="s">
        <v>951</v>
      </c>
      <c r="D528" s="23" t="s">
        <v>4481</v>
      </c>
    </row>
    <row r="529" spans="1:4" ht="15.75" customHeight="1" x14ac:dyDescent="0.3">
      <c r="A529" s="22" t="s">
        <v>952</v>
      </c>
      <c r="B529" s="23" t="s">
        <v>3945</v>
      </c>
      <c r="C529" s="23" t="s">
        <v>841</v>
      </c>
      <c r="D529" s="23" t="s">
        <v>4482</v>
      </c>
    </row>
    <row r="530" spans="1:4" ht="15.75" customHeight="1" x14ac:dyDescent="0.3">
      <c r="A530" s="22" t="s">
        <v>953</v>
      </c>
      <c r="B530" s="23" t="s">
        <v>3946</v>
      </c>
      <c r="C530" s="23" t="s">
        <v>464</v>
      </c>
      <c r="D530" s="23" t="s">
        <v>4483</v>
      </c>
    </row>
    <row r="531" spans="1:4" ht="15.75" customHeight="1" x14ac:dyDescent="0.3">
      <c r="A531" s="22" t="s">
        <v>954</v>
      </c>
      <c r="B531" s="23" t="s">
        <v>3946</v>
      </c>
      <c r="C531" s="23" t="s">
        <v>955</v>
      </c>
      <c r="D531" s="23" t="s">
        <v>4484</v>
      </c>
    </row>
    <row r="532" spans="1:4" ht="15.75" customHeight="1" x14ac:dyDescent="0.3">
      <c r="A532" s="22" t="s">
        <v>956</v>
      </c>
      <c r="B532" s="23" t="s">
        <v>3945</v>
      </c>
      <c r="C532" s="23" t="s">
        <v>957</v>
      </c>
      <c r="D532" s="23" t="s">
        <v>4485</v>
      </c>
    </row>
    <row r="533" spans="1:4" ht="15.75" customHeight="1" x14ac:dyDescent="0.3">
      <c r="A533" s="22" t="s">
        <v>958</v>
      </c>
      <c r="B533" s="23" t="s">
        <v>3946</v>
      </c>
      <c r="C533" s="23" t="s">
        <v>255</v>
      </c>
      <c r="D533" s="23" t="s">
        <v>4486</v>
      </c>
    </row>
    <row r="534" spans="1:4" ht="15.75" customHeight="1" x14ac:dyDescent="0.3">
      <c r="A534" s="22" t="s">
        <v>959</v>
      </c>
      <c r="B534" s="23" t="s">
        <v>3945</v>
      </c>
      <c r="C534" s="23" t="s">
        <v>960</v>
      </c>
      <c r="D534" s="23" t="s">
        <v>4487</v>
      </c>
    </row>
    <row r="535" spans="1:4" ht="15.75" customHeight="1" x14ac:dyDescent="0.3">
      <c r="A535" s="22" t="s">
        <v>961</v>
      </c>
      <c r="B535" s="23" t="s">
        <v>3946</v>
      </c>
      <c r="C535" s="23" t="s">
        <v>921</v>
      </c>
      <c r="D535" s="23" t="s">
        <v>4488</v>
      </c>
    </row>
    <row r="536" spans="1:4" ht="15.75" customHeight="1" x14ac:dyDescent="0.3">
      <c r="A536" s="22" t="s">
        <v>962</v>
      </c>
      <c r="B536" s="23" t="s">
        <v>3945</v>
      </c>
      <c r="C536" s="23" t="s">
        <v>963</v>
      </c>
      <c r="D536" s="23" t="s">
        <v>4489</v>
      </c>
    </row>
    <row r="537" spans="1:4" ht="15.75" customHeight="1" x14ac:dyDescent="0.3">
      <c r="A537" s="22" t="s">
        <v>964</v>
      </c>
      <c r="B537" s="23" t="s">
        <v>3946</v>
      </c>
      <c r="C537" s="23" t="s">
        <v>965</v>
      </c>
      <c r="D537" s="23" t="s">
        <v>4051</v>
      </c>
    </row>
    <row r="538" spans="1:4" ht="15.75" customHeight="1" x14ac:dyDescent="0.3">
      <c r="A538" s="22" t="s">
        <v>966</v>
      </c>
      <c r="B538" s="23" t="s">
        <v>3945</v>
      </c>
      <c r="C538" s="23" t="s">
        <v>967</v>
      </c>
      <c r="D538" s="23" t="s">
        <v>4490</v>
      </c>
    </row>
    <row r="539" spans="1:4" ht="15.75" customHeight="1" x14ac:dyDescent="0.3">
      <c r="A539" s="22" t="s">
        <v>968</v>
      </c>
      <c r="B539" s="23" t="s">
        <v>3945</v>
      </c>
      <c r="C539" s="23" t="s">
        <v>969</v>
      </c>
      <c r="D539" s="23" t="s">
        <v>4491</v>
      </c>
    </row>
    <row r="540" spans="1:4" ht="15.75" customHeight="1" x14ac:dyDescent="0.3">
      <c r="A540" s="22" t="s">
        <v>970</v>
      </c>
      <c r="B540" s="23" t="s">
        <v>3945</v>
      </c>
      <c r="C540" s="23" t="s">
        <v>957</v>
      </c>
      <c r="D540" s="23" t="s">
        <v>4492</v>
      </c>
    </row>
    <row r="541" spans="1:4" ht="15.75" customHeight="1" x14ac:dyDescent="0.3">
      <c r="A541" s="22" t="s">
        <v>971</v>
      </c>
      <c r="B541" s="23" t="s">
        <v>3946</v>
      </c>
      <c r="C541" s="23" t="s">
        <v>166</v>
      </c>
      <c r="D541" s="23" t="s">
        <v>4493</v>
      </c>
    </row>
    <row r="542" spans="1:4" ht="15.75" customHeight="1" x14ac:dyDescent="0.3">
      <c r="A542" s="22" t="s">
        <v>972</v>
      </c>
      <c r="B542" s="23" t="s">
        <v>3946</v>
      </c>
      <c r="C542" s="23" t="s">
        <v>973</v>
      </c>
      <c r="D542" s="23" t="s">
        <v>4494</v>
      </c>
    </row>
    <row r="543" spans="1:4" ht="15.75" customHeight="1" x14ac:dyDescent="0.3">
      <c r="A543" s="22" t="s">
        <v>974</v>
      </c>
      <c r="B543" s="23" t="s">
        <v>3946</v>
      </c>
      <c r="C543" s="23" t="s">
        <v>975</v>
      </c>
      <c r="D543" s="23" t="s">
        <v>4495</v>
      </c>
    </row>
    <row r="544" spans="1:4" ht="15.75" customHeight="1" x14ac:dyDescent="0.3">
      <c r="A544" s="22" t="s">
        <v>976</v>
      </c>
      <c r="B544" s="23" t="s">
        <v>3945</v>
      </c>
      <c r="C544" s="23" t="s">
        <v>414</v>
      </c>
      <c r="D544" s="23" t="s">
        <v>4496</v>
      </c>
    </row>
    <row r="545" spans="1:4" ht="15.75" customHeight="1" x14ac:dyDescent="0.3">
      <c r="A545" s="22" t="s">
        <v>977</v>
      </c>
      <c r="B545" s="23" t="s">
        <v>3945</v>
      </c>
      <c r="C545" s="23" t="s">
        <v>978</v>
      </c>
      <c r="D545" s="23" t="s">
        <v>4497</v>
      </c>
    </row>
    <row r="546" spans="1:4" ht="15.75" customHeight="1" x14ac:dyDescent="0.3">
      <c r="A546" s="22" t="s">
        <v>979</v>
      </c>
      <c r="B546" s="23" t="s">
        <v>3947</v>
      </c>
      <c r="C546" s="23" t="s">
        <v>980</v>
      </c>
      <c r="D546" s="23" t="s">
        <v>4498</v>
      </c>
    </row>
    <row r="547" spans="1:4" ht="15.75" customHeight="1" x14ac:dyDescent="0.3">
      <c r="A547" s="22" t="s">
        <v>981</v>
      </c>
      <c r="B547" s="23" t="s">
        <v>3946</v>
      </c>
      <c r="C547" s="23" t="s">
        <v>687</v>
      </c>
      <c r="D547" s="23" t="s">
        <v>4499</v>
      </c>
    </row>
    <row r="548" spans="1:4" ht="15.75" customHeight="1" x14ac:dyDescent="0.3">
      <c r="A548" s="22" t="s">
        <v>982</v>
      </c>
      <c r="B548" s="23" t="s">
        <v>3945</v>
      </c>
      <c r="C548" s="23" t="s">
        <v>983</v>
      </c>
      <c r="D548" s="23" t="s">
        <v>4500</v>
      </c>
    </row>
    <row r="549" spans="1:4" ht="15.75" customHeight="1" x14ac:dyDescent="0.3">
      <c r="A549" s="22" t="s">
        <v>984</v>
      </c>
      <c r="B549" s="23" t="s">
        <v>3946</v>
      </c>
      <c r="C549" s="23" t="s">
        <v>985</v>
      </c>
      <c r="D549" s="23" t="s">
        <v>4501</v>
      </c>
    </row>
    <row r="550" spans="1:4" ht="15.75" customHeight="1" x14ac:dyDescent="0.3">
      <c r="A550" s="22" t="s">
        <v>986</v>
      </c>
      <c r="B550" s="23" t="s">
        <v>3946</v>
      </c>
      <c r="C550" s="23" t="s">
        <v>987</v>
      </c>
      <c r="D550" s="23" t="s">
        <v>4502</v>
      </c>
    </row>
    <row r="551" spans="1:4" ht="15.75" customHeight="1" x14ac:dyDescent="0.3">
      <c r="A551" s="22" t="s">
        <v>988</v>
      </c>
      <c r="B551" s="23" t="s">
        <v>3946</v>
      </c>
      <c r="C551" s="23" t="s">
        <v>989</v>
      </c>
      <c r="D551" s="23" t="s">
        <v>4503</v>
      </c>
    </row>
    <row r="552" spans="1:4" ht="15.75" customHeight="1" x14ac:dyDescent="0.3">
      <c r="A552" s="22" t="s">
        <v>990</v>
      </c>
      <c r="B552" s="23" t="s">
        <v>3945</v>
      </c>
      <c r="C552" s="23" t="s">
        <v>991</v>
      </c>
      <c r="D552" s="23" t="s">
        <v>4504</v>
      </c>
    </row>
    <row r="553" spans="1:4" ht="15.75" customHeight="1" x14ac:dyDescent="0.3">
      <c r="A553" s="22" t="s">
        <v>992</v>
      </c>
      <c r="B553" s="23" t="s">
        <v>3946</v>
      </c>
      <c r="C553" s="23" t="s">
        <v>858</v>
      </c>
      <c r="D553" s="23" t="s">
        <v>4160</v>
      </c>
    </row>
    <row r="554" spans="1:4" ht="15.75" customHeight="1" x14ac:dyDescent="0.3">
      <c r="A554" s="22" t="s">
        <v>993</v>
      </c>
      <c r="B554" s="23" t="s">
        <v>3946</v>
      </c>
      <c r="C554" s="23" t="s">
        <v>994</v>
      </c>
      <c r="D554" s="23" t="s">
        <v>4505</v>
      </c>
    </row>
    <row r="555" spans="1:4" ht="15.75" customHeight="1" x14ac:dyDescent="0.3">
      <c r="A555" s="22" t="s">
        <v>995</v>
      </c>
      <c r="B555" s="23" t="s">
        <v>3945</v>
      </c>
      <c r="C555" s="23" t="s">
        <v>996</v>
      </c>
      <c r="D555" s="23" t="s">
        <v>4506</v>
      </c>
    </row>
    <row r="556" spans="1:4" ht="15.75" customHeight="1" x14ac:dyDescent="0.3">
      <c r="A556" s="22" t="s">
        <v>997</v>
      </c>
      <c r="B556" s="23" t="s">
        <v>3946</v>
      </c>
      <c r="C556" s="23" t="s">
        <v>168</v>
      </c>
      <c r="D556" s="23" t="s">
        <v>4507</v>
      </c>
    </row>
    <row r="557" spans="1:4" ht="15.75" customHeight="1" x14ac:dyDescent="0.3">
      <c r="A557" s="22" t="s">
        <v>998</v>
      </c>
      <c r="B557" s="23" t="s">
        <v>3946</v>
      </c>
      <c r="C557" s="23" t="s">
        <v>999</v>
      </c>
      <c r="D557" s="23" t="s">
        <v>4508</v>
      </c>
    </row>
    <row r="558" spans="1:4" ht="15.75" customHeight="1" x14ac:dyDescent="0.3">
      <c r="A558" s="22" t="s">
        <v>1000</v>
      </c>
      <c r="B558" s="23" t="s">
        <v>3945</v>
      </c>
      <c r="C558" s="23" t="s">
        <v>1001</v>
      </c>
      <c r="D558" s="23" t="s">
        <v>4509</v>
      </c>
    </row>
    <row r="559" spans="1:4" ht="15.75" customHeight="1" x14ac:dyDescent="0.3">
      <c r="A559" s="22" t="s">
        <v>1002</v>
      </c>
      <c r="B559" s="23" t="s">
        <v>3946</v>
      </c>
      <c r="C559" s="23" t="s">
        <v>152</v>
      </c>
      <c r="D559" s="23" t="s">
        <v>4510</v>
      </c>
    </row>
    <row r="560" spans="1:4" ht="15.75" customHeight="1" x14ac:dyDescent="0.3">
      <c r="A560" s="22" t="s">
        <v>1003</v>
      </c>
      <c r="B560" s="23" t="s">
        <v>3945</v>
      </c>
      <c r="C560" s="23" t="s">
        <v>868</v>
      </c>
      <c r="D560" s="23" t="s">
        <v>4511</v>
      </c>
    </row>
    <row r="561" spans="1:4" ht="15.75" customHeight="1" x14ac:dyDescent="0.3">
      <c r="A561" s="22" t="s">
        <v>1004</v>
      </c>
      <c r="B561" s="23" t="s">
        <v>3946</v>
      </c>
      <c r="C561" s="23" t="s">
        <v>1005</v>
      </c>
      <c r="D561" s="23" t="s">
        <v>4512</v>
      </c>
    </row>
    <row r="562" spans="1:4" ht="15.75" customHeight="1" x14ac:dyDescent="0.3">
      <c r="A562" s="22" t="s">
        <v>1006</v>
      </c>
      <c r="B562" s="23" t="s">
        <v>3945</v>
      </c>
      <c r="C562" s="23" t="s">
        <v>1007</v>
      </c>
      <c r="D562" s="23" t="s">
        <v>4513</v>
      </c>
    </row>
    <row r="563" spans="1:4" ht="15.75" customHeight="1" x14ac:dyDescent="0.3">
      <c r="A563" s="22" t="s">
        <v>1008</v>
      </c>
      <c r="B563" s="23" t="s">
        <v>3946</v>
      </c>
      <c r="C563" s="23" t="s">
        <v>1009</v>
      </c>
      <c r="D563" s="23" t="s">
        <v>4514</v>
      </c>
    </row>
    <row r="564" spans="1:4" ht="15.75" customHeight="1" x14ac:dyDescent="0.3">
      <c r="A564" s="22" t="s">
        <v>1010</v>
      </c>
      <c r="B564" s="23" t="s">
        <v>3946</v>
      </c>
      <c r="C564" s="23" t="s">
        <v>1011</v>
      </c>
      <c r="D564" s="23" t="s">
        <v>4515</v>
      </c>
    </row>
    <row r="565" spans="1:4" ht="15.75" customHeight="1" x14ac:dyDescent="0.3">
      <c r="A565" s="22" t="s">
        <v>1012</v>
      </c>
      <c r="B565" s="23" t="s">
        <v>3945</v>
      </c>
      <c r="C565" s="23" t="s">
        <v>1013</v>
      </c>
      <c r="D565" s="23" t="s">
        <v>4516</v>
      </c>
    </row>
    <row r="566" spans="1:4" ht="15.75" customHeight="1" x14ac:dyDescent="0.3">
      <c r="A566" s="22" t="s">
        <v>1014</v>
      </c>
      <c r="B566" s="23" t="s">
        <v>3947</v>
      </c>
      <c r="C566" s="23" t="s">
        <v>957</v>
      </c>
      <c r="D566" s="23" t="s">
        <v>4517</v>
      </c>
    </row>
    <row r="567" spans="1:4" ht="15.75" customHeight="1" x14ac:dyDescent="0.3">
      <c r="A567" s="22" t="s">
        <v>1015</v>
      </c>
      <c r="B567" s="23" t="s">
        <v>3946</v>
      </c>
      <c r="C567" s="23" t="s">
        <v>1016</v>
      </c>
      <c r="D567" s="23" t="s">
        <v>4518</v>
      </c>
    </row>
    <row r="568" spans="1:4" ht="15.75" customHeight="1" x14ac:dyDescent="0.3">
      <c r="A568" s="22" t="s">
        <v>1017</v>
      </c>
      <c r="B568" s="23" t="s">
        <v>3945</v>
      </c>
      <c r="C568" s="23" t="s">
        <v>1018</v>
      </c>
      <c r="D568" s="23" t="s">
        <v>4519</v>
      </c>
    </row>
    <row r="569" spans="1:4" ht="15.75" customHeight="1" x14ac:dyDescent="0.3">
      <c r="A569" s="22" t="s">
        <v>1019</v>
      </c>
      <c r="B569" s="23" t="s">
        <v>3945</v>
      </c>
      <c r="C569" s="23" t="s">
        <v>1020</v>
      </c>
      <c r="D569" s="23" t="s">
        <v>4520</v>
      </c>
    </row>
    <row r="570" spans="1:4" ht="15.75" customHeight="1" x14ac:dyDescent="0.3">
      <c r="A570" s="22" t="s">
        <v>1021</v>
      </c>
      <c r="B570" s="23" t="s">
        <v>3945</v>
      </c>
      <c r="C570" s="23" t="s">
        <v>1022</v>
      </c>
      <c r="D570" s="23" t="s">
        <v>4521</v>
      </c>
    </row>
    <row r="571" spans="1:4" ht="15.75" customHeight="1" x14ac:dyDescent="0.3">
      <c r="A571" s="22" t="s">
        <v>1023</v>
      </c>
      <c r="B571" s="23" t="s">
        <v>3946</v>
      </c>
      <c r="C571" s="23" t="s">
        <v>1024</v>
      </c>
      <c r="D571" s="23" t="s">
        <v>4522</v>
      </c>
    </row>
    <row r="572" spans="1:4" ht="15.75" customHeight="1" x14ac:dyDescent="0.3">
      <c r="A572" s="22" t="s">
        <v>1025</v>
      </c>
      <c r="B572" s="23" t="s">
        <v>3946</v>
      </c>
      <c r="C572" s="23" t="s">
        <v>1026</v>
      </c>
      <c r="D572" s="23" t="s">
        <v>4523</v>
      </c>
    </row>
    <row r="573" spans="1:4" ht="15.75" customHeight="1" x14ac:dyDescent="0.3">
      <c r="A573" s="22" t="s">
        <v>1027</v>
      </c>
      <c r="B573" s="23" t="s">
        <v>3946</v>
      </c>
      <c r="C573" s="23" t="s">
        <v>360</v>
      </c>
      <c r="D573" s="23" t="s">
        <v>4524</v>
      </c>
    </row>
    <row r="574" spans="1:4" ht="15.75" customHeight="1" x14ac:dyDescent="0.3">
      <c r="A574" s="22" t="s">
        <v>1028</v>
      </c>
      <c r="B574" s="23" t="s">
        <v>3947</v>
      </c>
      <c r="C574" s="23" t="s">
        <v>1029</v>
      </c>
      <c r="D574" s="23" t="s">
        <v>4525</v>
      </c>
    </row>
    <row r="575" spans="1:4" ht="15.75" customHeight="1" x14ac:dyDescent="0.3">
      <c r="A575" s="22" t="s">
        <v>1030</v>
      </c>
      <c r="B575" s="23" t="s">
        <v>3946</v>
      </c>
      <c r="C575" s="23" t="s">
        <v>1031</v>
      </c>
      <c r="D575" s="23" t="s">
        <v>4526</v>
      </c>
    </row>
    <row r="576" spans="1:4" ht="15.75" customHeight="1" x14ac:dyDescent="0.3">
      <c r="A576" s="22" t="s">
        <v>1032</v>
      </c>
      <c r="B576" s="23" t="s">
        <v>3946</v>
      </c>
      <c r="C576" s="23" t="s">
        <v>1033</v>
      </c>
      <c r="D576" s="23" t="s">
        <v>4527</v>
      </c>
    </row>
    <row r="577" spans="1:4" ht="15.75" customHeight="1" x14ac:dyDescent="0.3">
      <c r="A577" s="22" t="s">
        <v>1034</v>
      </c>
      <c r="B577" s="23" t="s">
        <v>3945</v>
      </c>
      <c r="C577" s="23" t="s">
        <v>1035</v>
      </c>
      <c r="D577" s="23" t="s">
        <v>4528</v>
      </c>
    </row>
    <row r="578" spans="1:4" ht="15.75" customHeight="1" x14ac:dyDescent="0.3">
      <c r="A578" s="22" t="s">
        <v>1036</v>
      </c>
      <c r="B578" s="23" t="s">
        <v>3947</v>
      </c>
      <c r="C578" s="23" t="s">
        <v>211</v>
      </c>
      <c r="D578" s="23" t="s">
        <v>4529</v>
      </c>
    </row>
    <row r="579" spans="1:4" ht="15.75" customHeight="1" x14ac:dyDescent="0.3">
      <c r="A579" s="22" t="s">
        <v>1037</v>
      </c>
      <c r="B579" s="23" t="s">
        <v>3946</v>
      </c>
      <c r="C579" s="23" t="s">
        <v>1038</v>
      </c>
      <c r="D579" s="23" t="s">
        <v>4530</v>
      </c>
    </row>
    <row r="580" spans="1:4" ht="15.75" customHeight="1" x14ac:dyDescent="0.3">
      <c r="A580" s="22" t="s">
        <v>1039</v>
      </c>
      <c r="B580" s="23" t="s">
        <v>3945</v>
      </c>
      <c r="C580" s="23" t="s">
        <v>1040</v>
      </c>
      <c r="D580" s="23" t="s">
        <v>4531</v>
      </c>
    </row>
    <row r="581" spans="1:4" ht="15.75" customHeight="1" x14ac:dyDescent="0.3">
      <c r="A581" s="22" t="s">
        <v>1041</v>
      </c>
      <c r="B581" s="23" t="s">
        <v>3945</v>
      </c>
      <c r="C581" s="23" t="s">
        <v>1042</v>
      </c>
      <c r="D581" s="23" t="s">
        <v>4532</v>
      </c>
    </row>
    <row r="582" spans="1:4" ht="15.75" customHeight="1" x14ac:dyDescent="0.3">
      <c r="A582" s="22" t="s">
        <v>1043</v>
      </c>
      <c r="B582" s="23" t="s">
        <v>3946</v>
      </c>
      <c r="C582" s="23" t="s">
        <v>1044</v>
      </c>
      <c r="D582" s="23" t="s">
        <v>4533</v>
      </c>
    </row>
    <row r="583" spans="1:4" ht="15.75" customHeight="1" x14ac:dyDescent="0.3">
      <c r="A583" s="22" t="s">
        <v>1045</v>
      </c>
      <c r="B583" s="23" t="s">
        <v>3946</v>
      </c>
      <c r="C583" s="23" t="s">
        <v>1046</v>
      </c>
      <c r="D583" s="23" t="s">
        <v>4534</v>
      </c>
    </row>
    <row r="584" spans="1:4" ht="15.75" customHeight="1" x14ac:dyDescent="0.3">
      <c r="A584" s="22" t="s">
        <v>1047</v>
      </c>
      <c r="B584" s="23" t="s">
        <v>3945</v>
      </c>
      <c r="C584" s="23" t="s">
        <v>1048</v>
      </c>
      <c r="D584" s="23" t="s">
        <v>4535</v>
      </c>
    </row>
    <row r="585" spans="1:4" ht="15.75" customHeight="1" x14ac:dyDescent="0.3">
      <c r="A585" s="22" t="s">
        <v>1049</v>
      </c>
      <c r="B585" s="23" t="s">
        <v>3946</v>
      </c>
      <c r="C585" s="23" t="s">
        <v>753</v>
      </c>
      <c r="D585" s="23" t="s">
        <v>4536</v>
      </c>
    </row>
    <row r="586" spans="1:4" ht="15.75" customHeight="1" x14ac:dyDescent="0.3">
      <c r="A586" s="22" t="s">
        <v>1050</v>
      </c>
      <c r="B586" s="23" t="s">
        <v>3945</v>
      </c>
      <c r="C586" s="23" t="s">
        <v>1051</v>
      </c>
      <c r="D586" s="23" t="s">
        <v>4537</v>
      </c>
    </row>
    <row r="587" spans="1:4" ht="15.75" customHeight="1" x14ac:dyDescent="0.3">
      <c r="A587" s="22" t="s">
        <v>1052</v>
      </c>
      <c r="B587" s="23" t="s">
        <v>3945</v>
      </c>
      <c r="C587" s="23" t="s">
        <v>666</v>
      </c>
      <c r="D587" s="23" t="s">
        <v>4538</v>
      </c>
    </row>
    <row r="588" spans="1:4" ht="15.75" customHeight="1" x14ac:dyDescent="0.3">
      <c r="A588" s="22" t="s">
        <v>1053</v>
      </c>
      <c r="B588" s="23" t="s">
        <v>3945</v>
      </c>
      <c r="C588" s="23" t="s">
        <v>1054</v>
      </c>
      <c r="D588" s="23" t="s">
        <v>4539</v>
      </c>
    </row>
    <row r="589" spans="1:4" ht="15.75" customHeight="1" x14ac:dyDescent="0.3">
      <c r="A589" s="22" t="s">
        <v>1055</v>
      </c>
      <c r="B589" s="23" t="s">
        <v>3945</v>
      </c>
      <c r="C589" s="23" t="s">
        <v>1056</v>
      </c>
      <c r="D589" s="23" t="s">
        <v>4540</v>
      </c>
    </row>
    <row r="590" spans="1:4" ht="15.75" customHeight="1" x14ac:dyDescent="0.3">
      <c r="A590" s="22" t="s">
        <v>1057</v>
      </c>
      <c r="B590" s="23" t="s">
        <v>3947</v>
      </c>
      <c r="C590" s="23" t="s">
        <v>1058</v>
      </c>
      <c r="D590" s="23" t="s">
        <v>4060</v>
      </c>
    </row>
    <row r="591" spans="1:4" ht="15.75" customHeight="1" x14ac:dyDescent="0.3">
      <c r="A591" s="22" t="s">
        <v>1059</v>
      </c>
      <c r="B591" s="23" t="s">
        <v>3945</v>
      </c>
      <c r="C591" s="23" t="s">
        <v>1060</v>
      </c>
      <c r="D591" s="23" t="s">
        <v>4541</v>
      </c>
    </row>
    <row r="592" spans="1:4" ht="15.75" customHeight="1" x14ac:dyDescent="0.3">
      <c r="A592" s="22" t="s">
        <v>1061</v>
      </c>
      <c r="B592" s="23" t="s">
        <v>3946</v>
      </c>
      <c r="C592" s="23" t="s">
        <v>470</v>
      </c>
      <c r="D592" s="23" t="s">
        <v>4542</v>
      </c>
    </row>
    <row r="593" spans="1:4" ht="15.75" customHeight="1" x14ac:dyDescent="0.3">
      <c r="A593" s="22" t="s">
        <v>1062</v>
      </c>
      <c r="B593" s="23" t="s">
        <v>3945</v>
      </c>
      <c r="C593" s="23" t="s">
        <v>1063</v>
      </c>
      <c r="D593" s="23" t="s">
        <v>4049</v>
      </c>
    </row>
    <row r="594" spans="1:4" ht="15.75" customHeight="1" x14ac:dyDescent="0.3">
      <c r="A594" s="22" t="s">
        <v>1064</v>
      </c>
      <c r="B594" s="23" t="s">
        <v>3945</v>
      </c>
      <c r="C594" s="23" t="s">
        <v>1065</v>
      </c>
      <c r="D594" s="23" t="s">
        <v>4543</v>
      </c>
    </row>
    <row r="595" spans="1:4" ht="15.75" customHeight="1" x14ac:dyDescent="0.3">
      <c r="A595" s="22" t="s">
        <v>1066</v>
      </c>
      <c r="B595" s="23" t="s">
        <v>3947</v>
      </c>
      <c r="C595" s="23" t="s">
        <v>1067</v>
      </c>
      <c r="D595" s="23" t="s">
        <v>4544</v>
      </c>
    </row>
    <row r="596" spans="1:4" ht="15.75" customHeight="1" x14ac:dyDescent="0.3">
      <c r="A596" s="22" t="s">
        <v>1068</v>
      </c>
      <c r="B596" s="23" t="s">
        <v>3945</v>
      </c>
      <c r="C596" s="23" t="s">
        <v>1069</v>
      </c>
      <c r="D596" s="23" t="s">
        <v>4545</v>
      </c>
    </row>
    <row r="597" spans="1:4" ht="15.75" customHeight="1" x14ac:dyDescent="0.3">
      <c r="A597" s="22" t="s">
        <v>1070</v>
      </c>
      <c r="B597" s="23" t="s">
        <v>3946</v>
      </c>
      <c r="C597" s="23" t="s">
        <v>1071</v>
      </c>
      <c r="D597" s="23" t="s">
        <v>4546</v>
      </c>
    </row>
    <row r="598" spans="1:4" ht="15.75" customHeight="1" x14ac:dyDescent="0.3">
      <c r="A598" s="22" t="s">
        <v>1072</v>
      </c>
      <c r="B598" s="23" t="s">
        <v>3946</v>
      </c>
      <c r="C598" s="23" t="s">
        <v>1073</v>
      </c>
      <c r="D598" s="23" t="s">
        <v>4547</v>
      </c>
    </row>
    <row r="599" spans="1:4" ht="15.75" customHeight="1" x14ac:dyDescent="0.3">
      <c r="A599" s="22" t="s">
        <v>1074</v>
      </c>
      <c r="B599" s="23" t="s">
        <v>3945</v>
      </c>
      <c r="C599" s="23" t="s">
        <v>1075</v>
      </c>
      <c r="D599" s="23" t="s">
        <v>4548</v>
      </c>
    </row>
    <row r="600" spans="1:4" ht="15.75" customHeight="1" x14ac:dyDescent="0.3">
      <c r="A600" s="22" t="s">
        <v>1076</v>
      </c>
      <c r="B600" s="23" t="s">
        <v>3945</v>
      </c>
      <c r="C600" s="23" t="s">
        <v>1077</v>
      </c>
      <c r="D600" s="23" t="s">
        <v>4549</v>
      </c>
    </row>
    <row r="601" spans="1:4" ht="15.75" customHeight="1" x14ac:dyDescent="0.3">
      <c r="A601" s="22" t="s">
        <v>1078</v>
      </c>
      <c r="B601" s="23" t="s">
        <v>3946</v>
      </c>
      <c r="C601" s="23" t="s">
        <v>1079</v>
      </c>
      <c r="D601" s="23" t="s">
        <v>4550</v>
      </c>
    </row>
    <row r="602" spans="1:4" ht="15.75" customHeight="1" x14ac:dyDescent="0.3">
      <c r="A602" s="22" t="s">
        <v>1080</v>
      </c>
      <c r="B602" s="23" t="s">
        <v>3945</v>
      </c>
      <c r="C602" s="23" t="s">
        <v>1081</v>
      </c>
      <c r="D602" s="23" t="s">
        <v>4551</v>
      </c>
    </row>
    <row r="603" spans="1:4" ht="15.75" customHeight="1" x14ac:dyDescent="0.3">
      <c r="A603" s="22" t="s">
        <v>1082</v>
      </c>
      <c r="B603" s="23" t="s">
        <v>3947</v>
      </c>
      <c r="C603" s="23" t="s">
        <v>346</v>
      </c>
      <c r="D603" s="23" t="s">
        <v>4552</v>
      </c>
    </row>
    <row r="604" spans="1:4" ht="15.75" customHeight="1" x14ac:dyDescent="0.3">
      <c r="A604" s="22" t="s">
        <v>1083</v>
      </c>
      <c r="B604" s="23" t="s">
        <v>3947</v>
      </c>
      <c r="C604" s="23" t="s">
        <v>1084</v>
      </c>
      <c r="D604" s="23" t="s">
        <v>4553</v>
      </c>
    </row>
    <row r="605" spans="1:4" ht="15.75" customHeight="1" x14ac:dyDescent="0.3">
      <c r="A605" s="22" t="s">
        <v>1085</v>
      </c>
      <c r="B605" s="23" t="s">
        <v>3946</v>
      </c>
      <c r="C605" s="23" t="s">
        <v>1044</v>
      </c>
      <c r="D605" s="23" t="s">
        <v>4554</v>
      </c>
    </row>
    <row r="606" spans="1:4" ht="15.75" customHeight="1" x14ac:dyDescent="0.3">
      <c r="A606" s="22" t="s">
        <v>1086</v>
      </c>
      <c r="B606" s="23" t="s">
        <v>3946</v>
      </c>
      <c r="C606" s="23" t="s">
        <v>1087</v>
      </c>
      <c r="D606" s="23" t="s">
        <v>4097</v>
      </c>
    </row>
    <row r="607" spans="1:4" ht="15.75" customHeight="1" x14ac:dyDescent="0.3">
      <c r="A607" s="22" t="s">
        <v>1088</v>
      </c>
      <c r="B607" s="23" t="s">
        <v>3946</v>
      </c>
      <c r="C607" s="23" t="s">
        <v>1089</v>
      </c>
      <c r="D607" s="23" t="s">
        <v>4555</v>
      </c>
    </row>
    <row r="608" spans="1:4" ht="15.75" customHeight="1" x14ac:dyDescent="0.3">
      <c r="A608" s="22" t="s">
        <v>1090</v>
      </c>
      <c r="B608" s="23" t="s">
        <v>3946</v>
      </c>
      <c r="C608" s="23" t="s">
        <v>1091</v>
      </c>
      <c r="D608" s="23" t="s">
        <v>4556</v>
      </c>
    </row>
    <row r="609" spans="1:4" ht="15.75" customHeight="1" x14ac:dyDescent="0.3">
      <c r="A609" s="22" t="s">
        <v>1092</v>
      </c>
      <c r="B609" s="23" t="s">
        <v>3946</v>
      </c>
      <c r="C609" s="23" t="s">
        <v>1093</v>
      </c>
      <c r="D609" s="23" t="s">
        <v>4557</v>
      </c>
    </row>
    <row r="610" spans="1:4" ht="15.75" customHeight="1" x14ac:dyDescent="0.3">
      <c r="A610" s="22" t="s">
        <v>1094</v>
      </c>
      <c r="B610" s="23" t="s">
        <v>3946</v>
      </c>
      <c r="C610" s="23" t="s">
        <v>1095</v>
      </c>
      <c r="D610" s="23" t="s">
        <v>4558</v>
      </c>
    </row>
    <row r="611" spans="1:4" ht="15.75" customHeight="1" x14ac:dyDescent="0.3">
      <c r="A611" s="22" t="s">
        <v>1096</v>
      </c>
      <c r="B611" s="23" t="s">
        <v>3947</v>
      </c>
      <c r="C611" s="23" t="s">
        <v>1097</v>
      </c>
      <c r="D611" s="23" t="s">
        <v>4559</v>
      </c>
    </row>
    <row r="612" spans="1:4" ht="15.75" customHeight="1" x14ac:dyDescent="0.3">
      <c r="A612" s="22" t="s">
        <v>1098</v>
      </c>
      <c r="B612" s="23" t="s">
        <v>3946</v>
      </c>
      <c r="C612" s="23" t="s">
        <v>1099</v>
      </c>
      <c r="D612" s="23" t="s">
        <v>4560</v>
      </c>
    </row>
    <row r="613" spans="1:4" ht="15.75" customHeight="1" x14ac:dyDescent="0.3">
      <c r="A613" s="22" t="s">
        <v>1100</v>
      </c>
      <c r="B613" s="23" t="s">
        <v>3945</v>
      </c>
      <c r="C613" s="23" t="s">
        <v>472</v>
      </c>
      <c r="D613" s="23" t="s">
        <v>4561</v>
      </c>
    </row>
    <row r="614" spans="1:4" ht="15.75" customHeight="1" x14ac:dyDescent="0.3">
      <c r="A614" s="22" t="s">
        <v>1101</v>
      </c>
      <c r="B614" s="23" t="s">
        <v>3945</v>
      </c>
      <c r="C614" s="23" t="s">
        <v>1102</v>
      </c>
      <c r="D614" s="23" t="s">
        <v>4562</v>
      </c>
    </row>
    <row r="615" spans="1:4" ht="15.75" customHeight="1" x14ac:dyDescent="0.3">
      <c r="A615" s="22" t="s">
        <v>1103</v>
      </c>
      <c r="B615" s="23" t="s">
        <v>3946</v>
      </c>
      <c r="C615" s="23" t="s">
        <v>1104</v>
      </c>
      <c r="D615" s="23" t="s">
        <v>4563</v>
      </c>
    </row>
    <row r="616" spans="1:4" ht="15.75" customHeight="1" x14ac:dyDescent="0.3">
      <c r="A616" s="22" t="s">
        <v>1105</v>
      </c>
      <c r="B616" s="23" t="s">
        <v>3945</v>
      </c>
      <c r="C616" s="23" t="s">
        <v>1106</v>
      </c>
      <c r="D616" s="23" t="s">
        <v>4564</v>
      </c>
    </row>
    <row r="617" spans="1:4" ht="15.75" customHeight="1" x14ac:dyDescent="0.3">
      <c r="A617" s="22" t="s">
        <v>1107</v>
      </c>
      <c r="B617" s="23" t="s">
        <v>3945</v>
      </c>
      <c r="C617" s="23" t="s">
        <v>1108</v>
      </c>
      <c r="D617" s="23" t="s">
        <v>4052</v>
      </c>
    </row>
    <row r="618" spans="1:4" ht="15.75" customHeight="1" x14ac:dyDescent="0.3">
      <c r="A618" s="22" t="s">
        <v>1109</v>
      </c>
      <c r="B618" s="23" t="s">
        <v>3947</v>
      </c>
      <c r="C618" s="23" t="s">
        <v>338</v>
      </c>
      <c r="D618" s="23" t="s">
        <v>4257</v>
      </c>
    </row>
    <row r="619" spans="1:4" ht="15.75" customHeight="1" x14ac:dyDescent="0.3">
      <c r="A619" s="22" t="s">
        <v>1110</v>
      </c>
      <c r="B619" s="23" t="s">
        <v>3945</v>
      </c>
      <c r="C619" s="23" t="s">
        <v>332</v>
      </c>
      <c r="D619" s="23" t="s">
        <v>4565</v>
      </c>
    </row>
    <row r="620" spans="1:4" ht="15.75" customHeight="1" x14ac:dyDescent="0.3">
      <c r="A620" s="22" t="s">
        <v>1111</v>
      </c>
      <c r="B620" s="23" t="s">
        <v>3945</v>
      </c>
      <c r="C620" s="23" t="s">
        <v>431</v>
      </c>
      <c r="D620" s="23" t="s">
        <v>4566</v>
      </c>
    </row>
    <row r="621" spans="1:4" ht="15.75" customHeight="1" x14ac:dyDescent="0.3">
      <c r="A621" s="22" t="s">
        <v>1112</v>
      </c>
      <c r="B621" s="23" t="s">
        <v>3945</v>
      </c>
      <c r="C621" s="23" t="s">
        <v>1113</v>
      </c>
      <c r="D621" s="23" t="s">
        <v>4567</v>
      </c>
    </row>
    <row r="622" spans="1:4" ht="15.75" customHeight="1" x14ac:dyDescent="0.3">
      <c r="A622" s="22" t="s">
        <v>1114</v>
      </c>
      <c r="B622" s="23" t="s">
        <v>3947</v>
      </c>
      <c r="C622" s="23" t="s">
        <v>1115</v>
      </c>
      <c r="D622" s="23" t="s">
        <v>4568</v>
      </c>
    </row>
    <row r="623" spans="1:4" ht="15.75" customHeight="1" x14ac:dyDescent="0.3">
      <c r="A623" s="22" t="s">
        <v>1116</v>
      </c>
      <c r="B623" s="23" t="s">
        <v>3946</v>
      </c>
      <c r="C623" s="23" t="s">
        <v>1117</v>
      </c>
      <c r="D623" s="23" t="s">
        <v>4569</v>
      </c>
    </row>
    <row r="624" spans="1:4" ht="15.75" customHeight="1" x14ac:dyDescent="0.3">
      <c r="A624" s="22" t="s">
        <v>1118</v>
      </c>
      <c r="B624" s="23" t="s">
        <v>3945</v>
      </c>
      <c r="C624" s="23" t="s">
        <v>1119</v>
      </c>
      <c r="D624" s="23" t="s">
        <v>4570</v>
      </c>
    </row>
    <row r="625" spans="1:4" ht="15.75" customHeight="1" x14ac:dyDescent="0.3">
      <c r="A625" s="22" t="s">
        <v>1120</v>
      </c>
      <c r="B625" s="23" t="s">
        <v>3946</v>
      </c>
      <c r="C625" s="23" t="s">
        <v>1121</v>
      </c>
      <c r="D625" s="23" t="s">
        <v>4571</v>
      </c>
    </row>
    <row r="626" spans="1:4" ht="15.75" customHeight="1" x14ac:dyDescent="0.3">
      <c r="A626" s="22" t="s">
        <v>1122</v>
      </c>
      <c r="B626" s="23" t="s">
        <v>3946</v>
      </c>
      <c r="C626" s="23" t="s">
        <v>1123</v>
      </c>
      <c r="D626" s="23" t="s">
        <v>4572</v>
      </c>
    </row>
    <row r="627" spans="1:4" ht="15.75" customHeight="1" x14ac:dyDescent="0.3">
      <c r="A627" s="22" t="s">
        <v>1124</v>
      </c>
      <c r="B627" s="23" t="s">
        <v>3946</v>
      </c>
      <c r="C627" s="23" t="s">
        <v>1125</v>
      </c>
      <c r="D627" s="23" t="s">
        <v>4573</v>
      </c>
    </row>
    <row r="628" spans="1:4" ht="15.75" customHeight="1" x14ac:dyDescent="0.3">
      <c r="A628" s="22" t="s">
        <v>1126</v>
      </c>
      <c r="B628" s="23" t="s">
        <v>3946</v>
      </c>
      <c r="C628" s="23" t="s">
        <v>1127</v>
      </c>
      <c r="D628" s="23" t="s">
        <v>4574</v>
      </c>
    </row>
    <row r="629" spans="1:4" ht="15.75" customHeight="1" x14ac:dyDescent="0.3">
      <c r="A629" s="22" t="s">
        <v>1128</v>
      </c>
      <c r="B629" s="23" t="s">
        <v>3947</v>
      </c>
      <c r="C629" s="23" t="s">
        <v>1129</v>
      </c>
      <c r="D629" s="23" t="s">
        <v>4575</v>
      </c>
    </row>
    <row r="630" spans="1:4" ht="15.75" customHeight="1" x14ac:dyDescent="0.3">
      <c r="A630" s="22" t="s">
        <v>1130</v>
      </c>
      <c r="B630" s="23" t="s">
        <v>3946</v>
      </c>
      <c r="C630" s="23" t="s">
        <v>1131</v>
      </c>
      <c r="D630" s="23" t="s">
        <v>4576</v>
      </c>
    </row>
    <row r="631" spans="1:4" ht="15.75" customHeight="1" x14ac:dyDescent="0.3">
      <c r="A631" s="22" t="s">
        <v>1132</v>
      </c>
      <c r="B631" s="23" t="s">
        <v>3945</v>
      </c>
      <c r="C631" s="23" t="s">
        <v>1133</v>
      </c>
      <c r="D631" s="23" t="s">
        <v>4247</v>
      </c>
    </row>
    <row r="632" spans="1:4" ht="15.75" customHeight="1" x14ac:dyDescent="0.3">
      <c r="A632" s="22" t="s">
        <v>1134</v>
      </c>
      <c r="B632" s="23" t="s">
        <v>3947</v>
      </c>
      <c r="C632" s="23" t="s">
        <v>1135</v>
      </c>
      <c r="D632" s="23" t="s">
        <v>4577</v>
      </c>
    </row>
    <row r="633" spans="1:4" ht="15.75" customHeight="1" x14ac:dyDescent="0.3">
      <c r="A633" s="22" t="s">
        <v>1136</v>
      </c>
      <c r="B633" s="23" t="s">
        <v>3946</v>
      </c>
      <c r="C633" s="23" t="s">
        <v>401</v>
      </c>
      <c r="D633" s="23" t="s">
        <v>4578</v>
      </c>
    </row>
    <row r="634" spans="1:4" ht="15.75" customHeight="1" x14ac:dyDescent="0.3">
      <c r="A634" s="22" t="s">
        <v>1137</v>
      </c>
      <c r="B634" s="23" t="s">
        <v>3946</v>
      </c>
      <c r="C634" s="23" t="s">
        <v>753</v>
      </c>
      <c r="D634" s="23" t="s">
        <v>4579</v>
      </c>
    </row>
    <row r="635" spans="1:4" ht="15.75" customHeight="1" x14ac:dyDescent="0.3">
      <c r="A635" s="22" t="s">
        <v>1138</v>
      </c>
      <c r="B635" s="23" t="s">
        <v>3947</v>
      </c>
      <c r="C635" s="23" t="s">
        <v>1139</v>
      </c>
      <c r="D635" s="23" t="s">
        <v>4580</v>
      </c>
    </row>
    <row r="636" spans="1:4" ht="15.75" customHeight="1" x14ac:dyDescent="0.3">
      <c r="A636" s="22" t="s">
        <v>1140</v>
      </c>
      <c r="B636" s="23" t="s">
        <v>3946</v>
      </c>
      <c r="C636" s="23" t="s">
        <v>1141</v>
      </c>
      <c r="D636" s="23" t="s">
        <v>4302</v>
      </c>
    </row>
    <row r="637" spans="1:4" ht="15.75" customHeight="1" x14ac:dyDescent="0.3">
      <c r="A637" s="22" t="s">
        <v>1142</v>
      </c>
      <c r="B637" s="23" t="s">
        <v>3947</v>
      </c>
      <c r="C637" s="23" t="s">
        <v>1143</v>
      </c>
      <c r="D637" s="23" t="s">
        <v>4581</v>
      </c>
    </row>
    <row r="638" spans="1:4" ht="15.75" customHeight="1" x14ac:dyDescent="0.3">
      <c r="A638" s="22" t="s">
        <v>1144</v>
      </c>
      <c r="B638" s="23" t="s">
        <v>3945</v>
      </c>
      <c r="C638" s="23" t="s">
        <v>447</v>
      </c>
      <c r="D638" s="23" t="s">
        <v>4582</v>
      </c>
    </row>
    <row r="639" spans="1:4" ht="15.75" customHeight="1" x14ac:dyDescent="0.3">
      <c r="A639" s="22" t="s">
        <v>1145</v>
      </c>
      <c r="B639" s="23" t="s">
        <v>3946</v>
      </c>
      <c r="C639" s="23" t="s">
        <v>213</v>
      </c>
      <c r="D639" s="23" t="s">
        <v>4583</v>
      </c>
    </row>
    <row r="640" spans="1:4" ht="15.75" customHeight="1" x14ac:dyDescent="0.3">
      <c r="A640" s="22" t="s">
        <v>1146</v>
      </c>
      <c r="B640" s="23" t="s">
        <v>3945</v>
      </c>
      <c r="C640" s="23" t="s">
        <v>1147</v>
      </c>
      <c r="D640" s="23" t="s">
        <v>4584</v>
      </c>
    </row>
    <row r="641" spans="1:4" ht="15.75" customHeight="1" x14ac:dyDescent="0.3">
      <c r="A641" s="22" t="s">
        <v>1148</v>
      </c>
      <c r="B641" s="23" t="s">
        <v>3947</v>
      </c>
      <c r="C641" s="23" t="s">
        <v>1149</v>
      </c>
      <c r="D641" s="23" t="s">
        <v>3986</v>
      </c>
    </row>
    <row r="642" spans="1:4" ht="15.75" customHeight="1" x14ac:dyDescent="0.3">
      <c r="A642" s="22" t="s">
        <v>1150</v>
      </c>
      <c r="B642" s="23" t="s">
        <v>3946</v>
      </c>
      <c r="C642" s="23" t="s">
        <v>1151</v>
      </c>
      <c r="D642" s="23" t="s">
        <v>4585</v>
      </c>
    </row>
    <row r="643" spans="1:4" ht="15.75" customHeight="1" x14ac:dyDescent="0.3">
      <c r="A643" s="22" t="s">
        <v>1152</v>
      </c>
      <c r="B643" s="23" t="s">
        <v>3945</v>
      </c>
      <c r="C643" s="23" t="s">
        <v>1153</v>
      </c>
      <c r="D643" s="23" t="s">
        <v>4046</v>
      </c>
    </row>
    <row r="644" spans="1:4" ht="15.75" customHeight="1" x14ac:dyDescent="0.3">
      <c r="A644" s="22" t="s">
        <v>1154</v>
      </c>
      <c r="B644" s="23" t="s">
        <v>3946</v>
      </c>
      <c r="C644" s="23" t="s">
        <v>697</v>
      </c>
      <c r="D644" s="23" t="s">
        <v>4586</v>
      </c>
    </row>
    <row r="645" spans="1:4" ht="15.75" customHeight="1" x14ac:dyDescent="0.3">
      <c r="A645" s="22" t="s">
        <v>1155</v>
      </c>
      <c r="B645" s="23" t="s">
        <v>3946</v>
      </c>
      <c r="C645" s="23" t="s">
        <v>1156</v>
      </c>
      <c r="D645" s="23" t="s">
        <v>4587</v>
      </c>
    </row>
    <row r="646" spans="1:4" ht="15.75" customHeight="1" x14ac:dyDescent="0.3">
      <c r="A646" s="22" t="s">
        <v>1157</v>
      </c>
      <c r="B646" s="23" t="s">
        <v>3945</v>
      </c>
      <c r="C646" s="23" t="s">
        <v>729</v>
      </c>
      <c r="D646" s="23" t="s">
        <v>4588</v>
      </c>
    </row>
    <row r="647" spans="1:4" ht="15.75" customHeight="1" x14ac:dyDescent="0.3">
      <c r="A647" s="22" t="s">
        <v>1158</v>
      </c>
      <c r="B647" s="23" t="s">
        <v>3945</v>
      </c>
      <c r="C647" s="23" t="s">
        <v>1159</v>
      </c>
      <c r="D647" s="23" t="s">
        <v>4589</v>
      </c>
    </row>
    <row r="648" spans="1:4" ht="15.75" customHeight="1" x14ac:dyDescent="0.3">
      <c r="A648" s="22" t="s">
        <v>1160</v>
      </c>
      <c r="B648" s="23" t="s">
        <v>3945</v>
      </c>
      <c r="C648" s="23" t="s">
        <v>1161</v>
      </c>
      <c r="D648" s="23" t="s">
        <v>4590</v>
      </c>
    </row>
    <row r="649" spans="1:4" ht="15.75" customHeight="1" x14ac:dyDescent="0.3">
      <c r="A649" s="22" t="s">
        <v>1162</v>
      </c>
      <c r="B649" s="23" t="s">
        <v>3946</v>
      </c>
      <c r="C649" s="23" t="s">
        <v>1163</v>
      </c>
      <c r="D649" s="23" t="s">
        <v>4591</v>
      </c>
    </row>
    <row r="650" spans="1:4" ht="15.75" customHeight="1" x14ac:dyDescent="0.3">
      <c r="A650" s="22" t="s">
        <v>1164</v>
      </c>
      <c r="B650" s="23" t="s">
        <v>3946</v>
      </c>
      <c r="C650" s="23" t="s">
        <v>731</v>
      </c>
      <c r="D650" s="23" t="s">
        <v>4592</v>
      </c>
    </row>
    <row r="651" spans="1:4" ht="15.75" customHeight="1" x14ac:dyDescent="0.3">
      <c r="A651" s="22" t="s">
        <v>1165</v>
      </c>
      <c r="B651" s="23" t="s">
        <v>3945</v>
      </c>
      <c r="C651" s="23" t="s">
        <v>1166</v>
      </c>
      <c r="D651" s="23" t="s">
        <v>4593</v>
      </c>
    </row>
    <row r="652" spans="1:4" ht="15.75" customHeight="1" x14ac:dyDescent="0.3">
      <c r="A652" s="22" t="s">
        <v>1167</v>
      </c>
      <c r="B652" s="23" t="s">
        <v>3946</v>
      </c>
      <c r="C652" s="23" t="s">
        <v>154</v>
      </c>
      <c r="D652" s="23" t="s">
        <v>4594</v>
      </c>
    </row>
    <row r="653" spans="1:4" ht="15.75" customHeight="1" x14ac:dyDescent="0.3">
      <c r="A653" s="22" t="s">
        <v>1168</v>
      </c>
      <c r="B653" s="23" t="s">
        <v>3945</v>
      </c>
      <c r="C653" s="23" t="s">
        <v>1169</v>
      </c>
      <c r="D653" s="23" t="s">
        <v>4595</v>
      </c>
    </row>
    <row r="654" spans="1:4" ht="15.75" customHeight="1" x14ac:dyDescent="0.3">
      <c r="A654" s="22" t="s">
        <v>1170</v>
      </c>
      <c r="B654" s="23" t="s">
        <v>3946</v>
      </c>
      <c r="C654" s="23" t="s">
        <v>1171</v>
      </c>
      <c r="D654" s="23" t="s">
        <v>4596</v>
      </c>
    </row>
    <row r="655" spans="1:4" ht="15.75" customHeight="1" x14ac:dyDescent="0.3">
      <c r="A655" s="22" t="s">
        <v>1172</v>
      </c>
      <c r="B655" s="23" t="s">
        <v>3946</v>
      </c>
      <c r="C655" s="23" t="s">
        <v>158</v>
      </c>
      <c r="D655" s="23" t="s">
        <v>4597</v>
      </c>
    </row>
    <row r="656" spans="1:4" ht="15.75" customHeight="1" x14ac:dyDescent="0.3">
      <c r="A656" s="22" t="s">
        <v>1173</v>
      </c>
      <c r="B656" s="23" t="s">
        <v>3946</v>
      </c>
      <c r="C656" s="23" t="s">
        <v>1174</v>
      </c>
      <c r="D656" s="23" t="s">
        <v>4598</v>
      </c>
    </row>
    <row r="657" spans="1:4" ht="15.75" customHeight="1" x14ac:dyDescent="0.3">
      <c r="A657" s="22" t="s">
        <v>1175</v>
      </c>
      <c r="B657" s="23" t="s">
        <v>3946</v>
      </c>
      <c r="C657" s="23" t="s">
        <v>1176</v>
      </c>
      <c r="D657" s="23" t="s">
        <v>4599</v>
      </c>
    </row>
    <row r="658" spans="1:4" ht="15.75" customHeight="1" x14ac:dyDescent="0.3">
      <c r="A658" s="22" t="s">
        <v>1177</v>
      </c>
      <c r="B658" s="23" t="s">
        <v>3945</v>
      </c>
      <c r="C658" s="23" t="s">
        <v>1178</v>
      </c>
      <c r="D658" s="23" t="s">
        <v>4600</v>
      </c>
    </row>
    <row r="659" spans="1:4" ht="15.75" customHeight="1" x14ac:dyDescent="0.3">
      <c r="A659" s="22" t="s">
        <v>1179</v>
      </c>
      <c r="B659" s="23" t="s">
        <v>3945</v>
      </c>
      <c r="C659" s="23" t="s">
        <v>1180</v>
      </c>
      <c r="D659" s="23" t="s">
        <v>4601</v>
      </c>
    </row>
    <row r="660" spans="1:4" ht="15.75" customHeight="1" x14ac:dyDescent="0.3">
      <c r="A660" s="22" t="s">
        <v>1181</v>
      </c>
      <c r="B660" s="23" t="s">
        <v>3945</v>
      </c>
      <c r="C660" s="23" t="s">
        <v>1182</v>
      </c>
      <c r="D660" s="23" t="s">
        <v>4602</v>
      </c>
    </row>
    <row r="661" spans="1:4" ht="15.75" customHeight="1" x14ac:dyDescent="0.3">
      <c r="A661" s="22" t="s">
        <v>1183</v>
      </c>
      <c r="B661" s="23" t="s">
        <v>3945</v>
      </c>
      <c r="C661" s="23" t="s">
        <v>1184</v>
      </c>
      <c r="D661" s="23" t="s">
        <v>4603</v>
      </c>
    </row>
    <row r="662" spans="1:4" ht="15.75" customHeight="1" x14ac:dyDescent="0.3">
      <c r="A662" s="22" t="s">
        <v>1185</v>
      </c>
      <c r="B662" s="23" t="s">
        <v>3946</v>
      </c>
      <c r="C662" s="23" t="s">
        <v>1186</v>
      </c>
      <c r="D662" s="23" t="s">
        <v>4604</v>
      </c>
    </row>
    <row r="663" spans="1:4" ht="15.75" customHeight="1" x14ac:dyDescent="0.3">
      <c r="A663" s="22" t="s">
        <v>1187</v>
      </c>
      <c r="B663" s="23" t="s">
        <v>3946</v>
      </c>
      <c r="C663" s="23" t="s">
        <v>1188</v>
      </c>
      <c r="D663" s="23" t="s">
        <v>4605</v>
      </c>
    </row>
    <row r="664" spans="1:4" ht="15.75" customHeight="1" x14ac:dyDescent="0.3">
      <c r="A664" s="22" t="s">
        <v>1189</v>
      </c>
      <c r="B664" s="23" t="s">
        <v>3946</v>
      </c>
      <c r="C664" s="23" t="s">
        <v>1190</v>
      </c>
      <c r="D664" s="23" t="s">
        <v>4606</v>
      </c>
    </row>
    <row r="665" spans="1:4" ht="15.75" customHeight="1" x14ac:dyDescent="0.3">
      <c r="A665" s="22" t="s">
        <v>1191</v>
      </c>
      <c r="B665" s="23" t="s">
        <v>3945</v>
      </c>
      <c r="C665" s="23" t="s">
        <v>1192</v>
      </c>
      <c r="D665" s="23" t="s">
        <v>4607</v>
      </c>
    </row>
    <row r="666" spans="1:4" ht="15.75" customHeight="1" x14ac:dyDescent="0.3">
      <c r="A666" s="22" t="s">
        <v>1193</v>
      </c>
      <c r="B666" s="23" t="s">
        <v>3945</v>
      </c>
      <c r="C666" s="23" t="s">
        <v>1194</v>
      </c>
      <c r="D666" s="23" t="s">
        <v>4608</v>
      </c>
    </row>
    <row r="667" spans="1:4" ht="15.75" customHeight="1" x14ac:dyDescent="0.3">
      <c r="A667" s="22" t="s">
        <v>1195</v>
      </c>
      <c r="B667" s="23" t="s">
        <v>3946</v>
      </c>
      <c r="C667" s="23" t="s">
        <v>1196</v>
      </c>
      <c r="D667" s="23" t="s">
        <v>4609</v>
      </c>
    </row>
    <row r="668" spans="1:4" ht="15.75" customHeight="1" x14ac:dyDescent="0.3">
      <c r="A668" s="22" t="s">
        <v>1197</v>
      </c>
      <c r="B668" s="23" t="s">
        <v>3947</v>
      </c>
      <c r="C668" s="23" t="s">
        <v>1007</v>
      </c>
      <c r="D668" s="23" t="s">
        <v>4610</v>
      </c>
    </row>
    <row r="669" spans="1:4" ht="15.75" customHeight="1" x14ac:dyDescent="0.3">
      <c r="A669" s="22" t="s">
        <v>1198</v>
      </c>
      <c r="B669" s="23" t="s">
        <v>3947</v>
      </c>
      <c r="C669" s="23" t="s">
        <v>1199</v>
      </c>
      <c r="D669" s="23" t="s">
        <v>4611</v>
      </c>
    </row>
    <row r="670" spans="1:4" ht="15.75" customHeight="1" x14ac:dyDescent="0.3">
      <c r="A670" s="22" t="s">
        <v>1200</v>
      </c>
      <c r="B670" s="23" t="s">
        <v>3946</v>
      </c>
      <c r="C670" s="23" t="s">
        <v>330</v>
      </c>
      <c r="D670" s="23" t="s">
        <v>4612</v>
      </c>
    </row>
    <row r="671" spans="1:4" ht="15.75" customHeight="1" x14ac:dyDescent="0.3">
      <c r="A671" s="22" t="s">
        <v>1201</v>
      </c>
      <c r="B671" s="23" t="s">
        <v>3947</v>
      </c>
      <c r="C671" s="23" t="s">
        <v>126</v>
      </c>
      <c r="D671" s="23" t="s">
        <v>4334</v>
      </c>
    </row>
    <row r="672" spans="1:4" ht="15.75" customHeight="1" x14ac:dyDescent="0.3">
      <c r="A672" s="22" t="s">
        <v>1202</v>
      </c>
      <c r="B672" s="23" t="s">
        <v>3946</v>
      </c>
      <c r="C672" s="23" t="s">
        <v>1203</v>
      </c>
      <c r="D672" s="23" t="s">
        <v>4613</v>
      </c>
    </row>
    <row r="673" spans="1:4" ht="15.75" customHeight="1" x14ac:dyDescent="0.3">
      <c r="A673" s="22" t="s">
        <v>1204</v>
      </c>
      <c r="B673" s="23" t="s">
        <v>3945</v>
      </c>
      <c r="C673" s="23" t="s">
        <v>1205</v>
      </c>
      <c r="D673" s="23" t="s">
        <v>4614</v>
      </c>
    </row>
    <row r="674" spans="1:4" ht="15.75" customHeight="1" x14ac:dyDescent="0.3">
      <c r="A674" s="22" t="s">
        <v>1206</v>
      </c>
      <c r="B674" s="23" t="s">
        <v>3945</v>
      </c>
      <c r="C674" s="23" t="s">
        <v>1207</v>
      </c>
      <c r="D674" s="23" t="s">
        <v>4615</v>
      </c>
    </row>
    <row r="675" spans="1:4" ht="15.75" customHeight="1" x14ac:dyDescent="0.3">
      <c r="A675" s="22" t="s">
        <v>1208</v>
      </c>
      <c r="B675" s="23" t="s">
        <v>3945</v>
      </c>
      <c r="C675" s="23" t="s">
        <v>1209</v>
      </c>
      <c r="D675" s="23" t="s">
        <v>4616</v>
      </c>
    </row>
    <row r="676" spans="1:4" ht="15.75" customHeight="1" x14ac:dyDescent="0.3">
      <c r="A676" s="22" t="s">
        <v>1210</v>
      </c>
      <c r="B676" s="23" t="s">
        <v>3945</v>
      </c>
      <c r="C676" s="23" t="s">
        <v>1211</v>
      </c>
      <c r="D676" s="23" t="s">
        <v>4617</v>
      </c>
    </row>
    <row r="677" spans="1:4" ht="15.75" customHeight="1" x14ac:dyDescent="0.3">
      <c r="A677" s="22" t="s">
        <v>1212</v>
      </c>
      <c r="B677" s="23" t="s">
        <v>3945</v>
      </c>
      <c r="C677" s="23" t="s">
        <v>1213</v>
      </c>
      <c r="D677" s="23" t="s">
        <v>4618</v>
      </c>
    </row>
    <row r="678" spans="1:4" ht="15.75" customHeight="1" x14ac:dyDescent="0.3">
      <c r="A678" s="22" t="s">
        <v>1214</v>
      </c>
      <c r="B678" s="23" t="s">
        <v>3947</v>
      </c>
      <c r="C678" s="23" t="s">
        <v>1215</v>
      </c>
      <c r="D678" s="23" t="s">
        <v>4619</v>
      </c>
    </row>
    <row r="679" spans="1:4" ht="15.75" customHeight="1" x14ac:dyDescent="0.3">
      <c r="A679" s="22" t="s">
        <v>1216</v>
      </c>
      <c r="B679" s="23" t="s">
        <v>3945</v>
      </c>
      <c r="C679" s="23" t="s">
        <v>1217</v>
      </c>
      <c r="D679" s="23" t="s">
        <v>4620</v>
      </c>
    </row>
    <row r="680" spans="1:4" ht="15.75" customHeight="1" x14ac:dyDescent="0.3">
      <c r="A680" s="22" t="s">
        <v>1218</v>
      </c>
      <c r="B680" s="23" t="s">
        <v>3946</v>
      </c>
      <c r="C680" s="23" t="s">
        <v>1219</v>
      </c>
      <c r="D680" s="23" t="s">
        <v>4621</v>
      </c>
    </row>
    <row r="681" spans="1:4" ht="15.75" customHeight="1" x14ac:dyDescent="0.3">
      <c r="A681" s="22" t="s">
        <v>1220</v>
      </c>
      <c r="B681" s="23" t="s">
        <v>3946</v>
      </c>
      <c r="C681" s="23" t="s">
        <v>726</v>
      </c>
      <c r="D681" s="23" t="s">
        <v>4622</v>
      </c>
    </row>
    <row r="682" spans="1:4" ht="15.75" customHeight="1" x14ac:dyDescent="0.3">
      <c r="A682" s="22" t="s">
        <v>1221</v>
      </c>
      <c r="B682" s="23" t="s">
        <v>3945</v>
      </c>
      <c r="C682" s="23" t="s">
        <v>1222</v>
      </c>
      <c r="D682" s="23" t="s">
        <v>4623</v>
      </c>
    </row>
    <row r="683" spans="1:4" ht="15.75" customHeight="1" x14ac:dyDescent="0.3">
      <c r="A683" s="22" t="s">
        <v>1223</v>
      </c>
      <c r="B683" s="23" t="s">
        <v>3947</v>
      </c>
      <c r="C683" s="23" t="s">
        <v>1224</v>
      </c>
      <c r="D683" s="23" t="s">
        <v>4624</v>
      </c>
    </row>
    <row r="684" spans="1:4" ht="15.75" customHeight="1" x14ac:dyDescent="0.3">
      <c r="A684" s="22" t="s">
        <v>1225</v>
      </c>
      <c r="B684" s="23" t="s">
        <v>3945</v>
      </c>
      <c r="C684" s="23" t="s">
        <v>162</v>
      </c>
      <c r="D684" s="23" t="s">
        <v>4625</v>
      </c>
    </row>
    <row r="685" spans="1:4" ht="15.75" customHeight="1" x14ac:dyDescent="0.3">
      <c r="A685" s="22" t="s">
        <v>1226</v>
      </c>
      <c r="B685" s="23" t="s">
        <v>3945</v>
      </c>
      <c r="C685" s="23" t="s">
        <v>1227</v>
      </c>
      <c r="D685" s="23" t="s">
        <v>4626</v>
      </c>
    </row>
    <row r="686" spans="1:4" ht="15.75" customHeight="1" x14ac:dyDescent="0.3">
      <c r="A686" s="22" t="s">
        <v>1228</v>
      </c>
      <c r="B686" s="23" t="s">
        <v>3946</v>
      </c>
      <c r="C686" s="23" t="s">
        <v>1229</v>
      </c>
      <c r="D686" s="23" t="s">
        <v>4627</v>
      </c>
    </row>
    <row r="687" spans="1:4" ht="15.75" customHeight="1" x14ac:dyDescent="0.3">
      <c r="A687" s="22" t="s">
        <v>1230</v>
      </c>
      <c r="B687" s="23" t="s">
        <v>3946</v>
      </c>
      <c r="C687" s="23" t="s">
        <v>1231</v>
      </c>
      <c r="D687" s="23" t="s">
        <v>4628</v>
      </c>
    </row>
    <row r="688" spans="1:4" ht="15.75" customHeight="1" x14ac:dyDescent="0.3">
      <c r="A688" s="22" t="s">
        <v>1232</v>
      </c>
      <c r="B688" s="23" t="s">
        <v>3945</v>
      </c>
      <c r="C688" s="23" t="s">
        <v>1233</v>
      </c>
      <c r="D688" s="23" t="s">
        <v>4629</v>
      </c>
    </row>
    <row r="689" spans="1:4" ht="15.75" customHeight="1" x14ac:dyDescent="0.3">
      <c r="A689" s="22" t="s">
        <v>1234</v>
      </c>
      <c r="B689" s="23" t="s">
        <v>3945</v>
      </c>
      <c r="C689" s="23" t="s">
        <v>1235</v>
      </c>
      <c r="D689" s="23" t="s">
        <v>4630</v>
      </c>
    </row>
    <row r="690" spans="1:4" ht="15.75" customHeight="1" x14ac:dyDescent="0.3">
      <c r="A690" s="22" t="s">
        <v>1236</v>
      </c>
      <c r="B690" s="23" t="s">
        <v>3945</v>
      </c>
      <c r="C690" s="23" t="s">
        <v>1237</v>
      </c>
      <c r="D690" s="23" t="s">
        <v>4631</v>
      </c>
    </row>
    <row r="691" spans="1:4" ht="15.75" customHeight="1" x14ac:dyDescent="0.3">
      <c r="A691" s="22" t="s">
        <v>1238</v>
      </c>
      <c r="B691" s="23" t="s">
        <v>3945</v>
      </c>
      <c r="C691" s="23" t="s">
        <v>1239</v>
      </c>
      <c r="D691" s="23" t="s">
        <v>4632</v>
      </c>
    </row>
    <row r="692" spans="1:4" ht="15.75" customHeight="1" x14ac:dyDescent="0.3">
      <c r="A692" s="22" t="s">
        <v>1240</v>
      </c>
      <c r="B692" s="23" t="s">
        <v>3945</v>
      </c>
      <c r="C692" s="23" t="s">
        <v>1241</v>
      </c>
      <c r="D692" s="23" t="s">
        <v>4633</v>
      </c>
    </row>
    <row r="693" spans="1:4" ht="15.75" customHeight="1" x14ac:dyDescent="0.3">
      <c r="A693" s="22" t="s">
        <v>1242</v>
      </c>
      <c r="B693" s="23" t="s">
        <v>3946</v>
      </c>
      <c r="C693" s="23" t="s">
        <v>1243</v>
      </c>
      <c r="D693" s="23" t="s">
        <v>4634</v>
      </c>
    </row>
    <row r="694" spans="1:4" ht="15.75" customHeight="1" x14ac:dyDescent="0.3">
      <c r="A694" s="22" t="s">
        <v>1244</v>
      </c>
      <c r="B694" s="23" t="s">
        <v>3947</v>
      </c>
      <c r="C694" s="23" t="s">
        <v>1245</v>
      </c>
      <c r="D694" s="23" t="s">
        <v>4635</v>
      </c>
    </row>
    <row r="695" spans="1:4" ht="15.75" customHeight="1" x14ac:dyDescent="0.3">
      <c r="A695" s="22" t="s">
        <v>1246</v>
      </c>
      <c r="B695" s="23" t="s">
        <v>3945</v>
      </c>
      <c r="C695" s="23" t="s">
        <v>1247</v>
      </c>
      <c r="D695" s="23" t="s">
        <v>4636</v>
      </c>
    </row>
    <row r="696" spans="1:4" ht="15.75" customHeight="1" x14ac:dyDescent="0.3">
      <c r="A696" s="22" t="s">
        <v>1248</v>
      </c>
      <c r="B696" s="23" t="s">
        <v>3946</v>
      </c>
      <c r="C696" s="23" t="s">
        <v>1249</v>
      </c>
      <c r="D696" s="23" t="s">
        <v>4637</v>
      </c>
    </row>
    <row r="697" spans="1:4" ht="15.75" customHeight="1" x14ac:dyDescent="0.3">
      <c r="A697" s="22" t="s">
        <v>1250</v>
      </c>
      <c r="B697" s="23" t="s">
        <v>3946</v>
      </c>
      <c r="C697" s="23" t="s">
        <v>1251</v>
      </c>
      <c r="D697" s="23" t="s">
        <v>4638</v>
      </c>
    </row>
    <row r="698" spans="1:4" ht="15.75" customHeight="1" x14ac:dyDescent="0.3">
      <c r="A698" s="22" t="s">
        <v>1252</v>
      </c>
      <c r="B698" s="23" t="s">
        <v>3946</v>
      </c>
      <c r="C698" s="23" t="s">
        <v>1253</v>
      </c>
      <c r="D698" s="23" t="s">
        <v>4639</v>
      </c>
    </row>
    <row r="699" spans="1:4" ht="15.75" customHeight="1" x14ac:dyDescent="0.3">
      <c r="A699" s="22" t="s">
        <v>1254</v>
      </c>
      <c r="B699" s="23" t="s">
        <v>3945</v>
      </c>
      <c r="C699" s="23" t="s">
        <v>132</v>
      </c>
      <c r="D699" s="23" t="s">
        <v>4640</v>
      </c>
    </row>
    <row r="700" spans="1:4" ht="15.75" customHeight="1" x14ac:dyDescent="0.3">
      <c r="A700" s="22" t="s">
        <v>1255</v>
      </c>
      <c r="B700" s="23" t="s">
        <v>3945</v>
      </c>
      <c r="C700" s="23" t="s">
        <v>1256</v>
      </c>
      <c r="D700" s="23" t="s">
        <v>4641</v>
      </c>
    </row>
    <row r="701" spans="1:4" ht="15.75" customHeight="1" x14ac:dyDescent="0.3">
      <c r="A701" s="22" t="s">
        <v>1257</v>
      </c>
      <c r="B701" s="23" t="s">
        <v>3946</v>
      </c>
      <c r="C701" s="23" t="s">
        <v>1258</v>
      </c>
      <c r="D701" s="23" t="s">
        <v>4642</v>
      </c>
    </row>
    <row r="702" spans="1:4" ht="15.75" customHeight="1" x14ac:dyDescent="0.3">
      <c r="A702" s="22" t="s">
        <v>1259</v>
      </c>
      <c r="B702" s="23" t="s">
        <v>3947</v>
      </c>
      <c r="C702" s="23" t="s">
        <v>1260</v>
      </c>
      <c r="D702" s="23" t="s">
        <v>4643</v>
      </c>
    </row>
    <row r="703" spans="1:4" ht="15.75" customHeight="1" x14ac:dyDescent="0.3">
      <c r="A703" s="22" t="s">
        <v>1261</v>
      </c>
      <c r="B703" s="23" t="s">
        <v>3946</v>
      </c>
      <c r="C703" s="23" t="s">
        <v>1262</v>
      </c>
      <c r="D703" s="23" t="s">
        <v>4644</v>
      </c>
    </row>
    <row r="704" spans="1:4" ht="15.75" customHeight="1" x14ac:dyDescent="0.3">
      <c r="A704" s="22" t="s">
        <v>1263</v>
      </c>
      <c r="B704" s="23" t="s">
        <v>3946</v>
      </c>
      <c r="C704" s="23" t="s">
        <v>1264</v>
      </c>
      <c r="D704" s="23" t="s">
        <v>4645</v>
      </c>
    </row>
    <row r="705" spans="1:4" ht="15.75" customHeight="1" x14ac:dyDescent="0.3">
      <c r="A705" s="22" t="s">
        <v>1265</v>
      </c>
      <c r="B705" s="23" t="s">
        <v>3945</v>
      </c>
      <c r="C705" s="23" t="s">
        <v>120</v>
      </c>
      <c r="D705" s="23" t="s">
        <v>4646</v>
      </c>
    </row>
    <row r="706" spans="1:4" ht="15.75" customHeight="1" x14ac:dyDescent="0.3">
      <c r="A706" s="22" t="s">
        <v>1266</v>
      </c>
      <c r="B706" s="23" t="s">
        <v>3945</v>
      </c>
      <c r="C706" s="23" t="s">
        <v>1267</v>
      </c>
      <c r="D706" s="23" t="s">
        <v>4647</v>
      </c>
    </row>
    <row r="707" spans="1:4" ht="15.75" customHeight="1" x14ac:dyDescent="0.3">
      <c r="A707" s="22" t="s">
        <v>1268</v>
      </c>
      <c r="B707" s="23" t="s">
        <v>3946</v>
      </c>
      <c r="C707" s="23" t="s">
        <v>1269</v>
      </c>
      <c r="D707" s="23" t="s">
        <v>4648</v>
      </c>
    </row>
    <row r="708" spans="1:4" ht="15.75" customHeight="1" x14ac:dyDescent="0.3">
      <c r="A708" s="22" t="s">
        <v>1270</v>
      </c>
      <c r="B708" s="23" t="s">
        <v>3945</v>
      </c>
      <c r="C708" s="23" t="s">
        <v>773</v>
      </c>
      <c r="D708" s="23" t="s">
        <v>4649</v>
      </c>
    </row>
    <row r="709" spans="1:4" ht="15.75" customHeight="1" x14ac:dyDescent="0.3">
      <c r="A709" s="22" t="s">
        <v>1271</v>
      </c>
      <c r="B709" s="23" t="s">
        <v>3947</v>
      </c>
      <c r="C709" s="23" t="s">
        <v>957</v>
      </c>
      <c r="D709" s="23" t="s">
        <v>4439</v>
      </c>
    </row>
    <row r="710" spans="1:4" ht="15.75" customHeight="1" x14ac:dyDescent="0.3">
      <c r="A710" s="22" t="s">
        <v>1272</v>
      </c>
      <c r="B710" s="23" t="s">
        <v>3947</v>
      </c>
      <c r="C710" s="23" t="s">
        <v>1273</v>
      </c>
      <c r="D710" s="23" t="s">
        <v>4650</v>
      </c>
    </row>
    <row r="711" spans="1:4" ht="15.75" customHeight="1" x14ac:dyDescent="0.3">
      <c r="A711" s="22" t="s">
        <v>1274</v>
      </c>
      <c r="B711" s="23" t="s">
        <v>3945</v>
      </c>
      <c r="C711" s="23" t="s">
        <v>1275</v>
      </c>
      <c r="D711" s="23" t="s">
        <v>4651</v>
      </c>
    </row>
    <row r="712" spans="1:4" ht="15.75" customHeight="1" x14ac:dyDescent="0.3">
      <c r="A712" s="22" t="s">
        <v>1276</v>
      </c>
      <c r="B712" s="23" t="s">
        <v>3945</v>
      </c>
      <c r="C712" s="23" t="s">
        <v>1277</v>
      </c>
      <c r="D712" s="23" t="s">
        <v>4652</v>
      </c>
    </row>
    <row r="713" spans="1:4" ht="15.75" customHeight="1" x14ac:dyDescent="0.3">
      <c r="A713" s="22" t="s">
        <v>1278</v>
      </c>
      <c r="B713" s="23" t="s">
        <v>3945</v>
      </c>
      <c r="C713" s="23" t="s">
        <v>1279</v>
      </c>
      <c r="D713" s="23" t="s">
        <v>4653</v>
      </c>
    </row>
    <row r="714" spans="1:4" ht="15.75" customHeight="1" x14ac:dyDescent="0.3">
      <c r="A714" s="22" t="s">
        <v>1280</v>
      </c>
      <c r="B714" s="23" t="s">
        <v>3946</v>
      </c>
      <c r="C714" s="23" t="s">
        <v>1281</v>
      </c>
      <c r="D714" s="23" t="s">
        <v>4654</v>
      </c>
    </row>
    <row r="715" spans="1:4" ht="15.75" customHeight="1" x14ac:dyDescent="0.3">
      <c r="A715" s="22" t="s">
        <v>1282</v>
      </c>
      <c r="B715" s="23" t="s">
        <v>3947</v>
      </c>
      <c r="C715" s="23" t="s">
        <v>451</v>
      </c>
      <c r="D715" s="23" t="s">
        <v>4655</v>
      </c>
    </row>
    <row r="716" spans="1:4" ht="15.75" customHeight="1" x14ac:dyDescent="0.3">
      <c r="A716" s="22" t="s">
        <v>1283</v>
      </c>
      <c r="B716" s="23" t="s">
        <v>3947</v>
      </c>
      <c r="C716" s="23" t="s">
        <v>1284</v>
      </c>
      <c r="D716" s="23" t="s">
        <v>4046</v>
      </c>
    </row>
    <row r="717" spans="1:4" ht="15.75" customHeight="1" x14ac:dyDescent="0.3">
      <c r="A717" s="22" t="s">
        <v>1285</v>
      </c>
      <c r="B717" s="23" t="s">
        <v>3945</v>
      </c>
      <c r="C717" s="23" t="s">
        <v>1286</v>
      </c>
      <c r="D717" s="23" t="s">
        <v>4656</v>
      </c>
    </row>
    <row r="718" spans="1:4" ht="15.75" customHeight="1" x14ac:dyDescent="0.3">
      <c r="A718" s="22" t="s">
        <v>1287</v>
      </c>
      <c r="B718" s="23" t="s">
        <v>3945</v>
      </c>
      <c r="C718" s="23" t="s">
        <v>1288</v>
      </c>
      <c r="D718" s="23" t="s">
        <v>4657</v>
      </c>
    </row>
    <row r="719" spans="1:4" ht="15.75" customHeight="1" x14ac:dyDescent="0.3">
      <c r="A719" s="22" t="s">
        <v>1289</v>
      </c>
      <c r="B719" s="23" t="s">
        <v>3946</v>
      </c>
      <c r="C719" s="23" t="s">
        <v>1290</v>
      </c>
      <c r="D719" s="23" t="s">
        <v>4658</v>
      </c>
    </row>
    <row r="720" spans="1:4" ht="15.75" customHeight="1" x14ac:dyDescent="0.3">
      <c r="A720" s="22" t="s">
        <v>1291</v>
      </c>
      <c r="B720" s="23" t="s">
        <v>3946</v>
      </c>
      <c r="C720" s="23" t="s">
        <v>1292</v>
      </c>
      <c r="D720" s="23" t="s">
        <v>4659</v>
      </c>
    </row>
    <row r="721" spans="1:4" ht="15.75" customHeight="1" x14ac:dyDescent="0.3">
      <c r="A721" s="22" t="s">
        <v>1293</v>
      </c>
      <c r="B721" s="23" t="s">
        <v>3946</v>
      </c>
      <c r="C721" s="23" t="s">
        <v>1294</v>
      </c>
      <c r="D721" s="23" t="s">
        <v>4660</v>
      </c>
    </row>
    <row r="722" spans="1:4" ht="15.75" customHeight="1" x14ac:dyDescent="0.3">
      <c r="A722" s="22" t="s">
        <v>1295</v>
      </c>
      <c r="B722" s="23" t="s">
        <v>3945</v>
      </c>
      <c r="C722" s="23" t="s">
        <v>156</v>
      </c>
      <c r="D722" s="23" t="s">
        <v>4661</v>
      </c>
    </row>
    <row r="723" spans="1:4" ht="15.75" customHeight="1" x14ac:dyDescent="0.3">
      <c r="A723" s="22" t="s">
        <v>1296</v>
      </c>
      <c r="B723" s="23" t="s">
        <v>3945</v>
      </c>
      <c r="C723" s="23" t="s">
        <v>749</v>
      </c>
      <c r="D723" s="23" t="s">
        <v>4662</v>
      </c>
    </row>
    <row r="724" spans="1:4" ht="15.75" customHeight="1" x14ac:dyDescent="0.3">
      <c r="A724" s="22" t="s">
        <v>1297</v>
      </c>
      <c r="B724" s="23" t="s">
        <v>3945</v>
      </c>
      <c r="C724" s="23" t="s">
        <v>1298</v>
      </c>
      <c r="D724" s="23" t="s">
        <v>4663</v>
      </c>
    </row>
    <row r="725" spans="1:4" ht="15.75" customHeight="1" x14ac:dyDescent="0.3">
      <c r="A725" s="22" t="s">
        <v>1299</v>
      </c>
      <c r="B725" s="23" t="s">
        <v>3947</v>
      </c>
      <c r="C725" s="23" t="s">
        <v>894</v>
      </c>
      <c r="D725" s="23" t="s">
        <v>4664</v>
      </c>
    </row>
    <row r="726" spans="1:4" ht="15.75" customHeight="1" x14ac:dyDescent="0.3">
      <c r="A726" s="22" t="s">
        <v>1300</v>
      </c>
      <c r="B726" s="23" t="s">
        <v>3946</v>
      </c>
      <c r="C726" s="23" t="s">
        <v>1301</v>
      </c>
      <c r="D726" s="23" t="s">
        <v>4665</v>
      </c>
    </row>
    <row r="727" spans="1:4" ht="15.75" customHeight="1" x14ac:dyDescent="0.3">
      <c r="A727" s="22" t="s">
        <v>1302</v>
      </c>
      <c r="B727" s="23" t="s">
        <v>3946</v>
      </c>
      <c r="C727" s="23" t="s">
        <v>499</v>
      </c>
      <c r="D727" s="23" t="s">
        <v>4070</v>
      </c>
    </row>
    <row r="728" spans="1:4" ht="15.75" customHeight="1" x14ac:dyDescent="0.3">
      <c r="A728" s="22" t="s">
        <v>1303</v>
      </c>
      <c r="B728" s="23" t="s">
        <v>3946</v>
      </c>
      <c r="C728" s="23" t="s">
        <v>201</v>
      </c>
      <c r="D728" s="23" t="s">
        <v>4666</v>
      </c>
    </row>
    <row r="729" spans="1:4" ht="15.75" customHeight="1" x14ac:dyDescent="0.3">
      <c r="A729" s="22" t="s">
        <v>1304</v>
      </c>
      <c r="B729" s="23" t="s">
        <v>3946</v>
      </c>
      <c r="C729" s="23" t="s">
        <v>1305</v>
      </c>
      <c r="D729" s="23" t="s">
        <v>4667</v>
      </c>
    </row>
    <row r="730" spans="1:4" ht="15.75" customHeight="1" x14ac:dyDescent="0.3">
      <c r="A730" s="22" t="s">
        <v>1306</v>
      </c>
      <c r="B730" s="23" t="s">
        <v>3946</v>
      </c>
      <c r="C730" s="23" t="s">
        <v>1307</v>
      </c>
      <c r="D730" s="23" t="s">
        <v>4659</v>
      </c>
    </row>
    <row r="731" spans="1:4" ht="15.75" customHeight="1" x14ac:dyDescent="0.3">
      <c r="A731" s="22" t="s">
        <v>1308</v>
      </c>
      <c r="B731" s="23" t="s">
        <v>3945</v>
      </c>
      <c r="C731" s="23" t="s">
        <v>1309</v>
      </c>
      <c r="D731" s="23" t="s">
        <v>4668</v>
      </c>
    </row>
    <row r="732" spans="1:4" ht="15.75" customHeight="1" x14ac:dyDescent="0.3">
      <c r="A732" s="22" t="s">
        <v>1310</v>
      </c>
      <c r="B732" s="23" t="s">
        <v>3945</v>
      </c>
      <c r="C732" s="23" t="s">
        <v>320</v>
      </c>
      <c r="D732" s="23" t="s">
        <v>4669</v>
      </c>
    </row>
    <row r="733" spans="1:4" ht="15.75" customHeight="1" x14ac:dyDescent="0.3">
      <c r="A733" s="22" t="s">
        <v>1311</v>
      </c>
      <c r="B733" s="23" t="s">
        <v>3946</v>
      </c>
      <c r="C733" s="23" t="s">
        <v>1312</v>
      </c>
      <c r="D733" s="23" t="s">
        <v>4670</v>
      </c>
    </row>
    <row r="734" spans="1:4" ht="15.75" customHeight="1" x14ac:dyDescent="0.3">
      <c r="A734" s="22" t="s">
        <v>1313</v>
      </c>
      <c r="B734" s="23" t="s">
        <v>3945</v>
      </c>
      <c r="C734" s="23" t="s">
        <v>1314</v>
      </c>
      <c r="D734" s="23" t="s">
        <v>4671</v>
      </c>
    </row>
    <row r="735" spans="1:4" ht="15.75" customHeight="1" x14ac:dyDescent="0.3">
      <c r="A735" s="22" t="s">
        <v>1315</v>
      </c>
      <c r="B735" s="23" t="s">
        <v>3945</v>
      </c>
      <c r="C735" s="23" t="s">
        <v>1316</v>
      </c>
      <c r="D735" s="23" t="s">
        <v>4049</v>
      </c>
    </row>
    <row r="736" spans="1:4" ht="15.75" customHeight="1" x14ac:dyDescent="0.3">
      <c r="A736" s="22" t="s">
        <v>1317</v>
      </c>
      <c r="B736" s="23" t="s">
        <v>3945</v>
      </c>
      <c r="C736" s="23" t="s">
        <v>1318</v>
      </c>
      <c r="D736" s="23" t="s">
        <v>4672</v>
      </c>
    </row>
    <row r="737" spans="1:4" ht="15.75" customHeight="1" x14ac:dyDescent="0.3">
      <c r="A737" s="22" t="s">
        <v>1319</v>
      </c>
      <c r="B737" s="23" t="s">
        <v>3945</v>
      </c>
      <c r="C737" s="23" t="s">
        <v>1320</v>
      </c>
      <c r="D737" s="23" t="s">
        <v>4673</v>
      </c>
    </row>
    <row r="738" spans="1:4" ht="15.75" customHeight="1" x14ac:dyDescent="0.3">
      <c r="A738" s="22" t="s">
        <v>1321</v>
      </c>
      <c r="B738" s="23" t="s">
        <v>3946</v>
      </c>
      <c r="C738" s="23" t="s">
        <v>550</v>
      </c>
      <c r="D738" s="23" t="s">
        <v>4674</v>
      </c>
    </row>
    <row r="739" spans="1:4" ht="15.75" customHeight="1" x14ac:dyDescent="0.3">
      <c r="A739" s="22" t="s">
        <v>1322</v>
      </c>
      <c r="B739" s="23" t="s">
        <v>3946</v>
      </c>
      <c r="C739" s="23" t="s">
        <v>1323</v>
      </c>
      <c r="D739" s="23" t="s">
        <v>4675</v>
      </c>
    </row>
    <row r="740" spans="1:4" ht="15.75" customHeight="1" x14ac:dyDescent="0.3">
      <c r="A740" s="22" t="s">
        <v>1324</v>
      </c>
      <c r="B740" s="23" t="s">
        <v>3946</v>
      </c>
      <c r="C740" s="23" t="s">
        <v>1325</v>
      </c>
      <c r="D740" s="23" t="s">
        <v>4676</v>
      </c>
    </row>
    <row r="741" spans="1:4" ht="15.75" customHeight="1" x14ac:dyDescent="0.3">
      <c r="A741" s="22" t="s">
        <v>1326</v>
      </c>
      <c r="B741" s="23" t="s">
        <v>3947</v>
      </c>
      <c r="C741" s="23" t="s">
        <v>1327</v>
      </c>
      <c r="D741" s="23" t="s">
        <v>4677</v>
      </c>
    </row>
    <row r="742" spans="1:4" ht="15.75" customHeight="1" x14ac:dyDescent="0.3">
      <c r="A742" s="22" t="s">
        <v>1328</v>
      </c>
      <c r="B742" s="23" t="s">
        <v>3946</v>
      </c>
      <c r="C742" s="23" t="s">
        <v>406</v>
      </c>
      <c r="D742" s="23" t="s">
        <v>4678</v>
      </c>
    </row>
    <row r="743" spans="1:4" ht="15.75" customHeight="1" x14ac:dyDescent="0.3">
      <c r="A743" s="22" t="s">
        <v>1329</v>
      </c>
      <c r="B743" s="23" t="s">
        <v>3946</v>
      </c>
      <c r="C743" s="23" t="s">
        <v>1330</v>
      </c>
      <c r="D743" s="23" t="s">
        <v>4679</v>
      </c>
    </row>
    <row r="744" spans="1:4" ht="15.75" customHeight="1" x14ac:dyDescent="0.3">
      <c r="A744" s="22" t="s">
        <v>1331</v>
      </c>
      <c r="B744" s="23" t="s">
        <v>3947</v>
      </c>
      <c r="C744" s="23" t="s">
        <v>820</v>
      </c>
      <c r="D744" s="23" t="s">
        <v>4680</v>
      </c>
    </row>
    <row r="745" spans="1:4" ht="15.75" customHeight="1" x14ac:dyDescent="0.3">
      <c r="A745" s="22" t="s">
        <v>1332</v>
      </c>
      <c r="B745" s="23" t="s">
        <v>3947</v>
      </c>
      <c r="C745" s="23" t="s">
        <v>1333</v>
      </c>
      <c r="D745" s="23" t="s">
        <v>4004</v>
      </c>
    </row>
    <row r="746" spans="1:4" ht="15.75" customHeight="1" x14ac:dyDescent="0.3">
      <c r="A746" s="22" t="s">
        <v>1334</v>
      </c>
      <c r="B746" s="23" t="s">
        <v>3945</v>
      </c>
      <c r="C746" s="23" t="s">
        <v>1335</v>
      </c>
      <c r="D746" s="23" t="s">
        <v>4681</v>
      </c>
    </row>
    <row r="747" spans="1:4" ht="15.75" customHeight="1" x14ac:dyDescent="0.3">
      <c r="A747" s="22" t="s">
        <v>1336</v>
      </c>
      <c r="B747" s="23" t="s">
        <v>3946</v>
      </c>
      <c r="C747" s="23" t="s">
        <v>1337</v>
      </c>
      <c r="D747" s="23" t="s">
        <v>4682</v>
      </c>
    </row>
    <row r="748" spans="1:4" ht="15.75" customHeight="1" x14ac:dyDescent="0.3">
      <c r="A748" s="22" t="s">
        <v>1338</v>
      </c>
      <c r="B748" s="23" t="s">
        <v>3947</v>
      </c>
      <c r="C748" s="23" t="s">
        <v>1339</v>
      </c>
      <c r="D748" s="23" t="s">
        <v>4683</v>
      </c>
    </row>
    <row r="749" spans="1:4" ht="15.75" customHeight="1" x14ac:dyDescent="0.3">
      <c r="A749" s="22" t="s">
        <v>1340</v>
      </c>
      <c r="B749" s="23" t="s">
        <v>3946</v>
      </c>
      <c r="C749" s="23" t="s">
        <v>406</v>
      </c>
      <c r="D749" s="23" t="s">
        <v>4684</v>
      </c>
    </row>
    <row r="750" spans="1:4" ht="15.75" customHeight="1" x14ac:dyDescent="0.3">
      <c r="A750" s="22" t="s">
        <v>1341</v>
      </c>
      <c r="B750" s="23" t="s">
        <v>3946</v>
      </c>
      <c r="C750" s="23" t="s">
        <v>166</v>
      </c>
      <c r="D750" s="23" t="s">
        <v>4685</v>
      </c>
    </row>
    <row r="751" spans="1:4" ht="15.75" customHeight="1" x14ac:dyDescent="0.3">
      <c r="A751" s="22" t="s">
        <v>1342</v>
      </c>
      <c r="B751" s="23" t="s">
        <v>3945</v>
      </c>
      <c r="C751" s="23" t="s">
        <v>561</v>
      </c>
      <c r="D751" s="23" t="s">
        <v>4686</v>
      </c>
    </row>
    <row r="752" spans="1:4" ht="15.75" customHeight="1" x14ac:dyDescent="0.3">
      <c r="A752" s="22" t="s">
        <v>1343</v>
      </c>
      <c r="B752" s="23" t="s">
        <v>3946</v>
      </c>
      <c r="C752" s="23" t="s">
        <v>134</v>
      </c>
      <c r="D752" s="23" t="s">
        <v>4687</v>
      </c>
    </row>
    <row r="753" spans="1:4" ht="15.75" customHeight="1" x14ac:dyDescent="0.3">
      <c r="A753" s="22" t="s">
        <v>1344</v>
      </c>
      <c r="B753" s="23" t="s">
        <v>3945</v>
      </c>
      <c r="C753" s="23" t="s">
        <v>1345</v>
      </c>
      <c r="D753" s="23" t="s">
        <v>4688</v>
      </c>
    </row>
    <row r="754" spans="1:4" ht="15.75" customHeight="1" x14ac:dyDescent="0.3">
      <c r="A754" s="22" t="s">
        <v>1346</v>
      </c>
      <c r="B754" s="23" t="s">
        <v>3945</v>
      </c>
      <c r="C754" s="23" t="s">
        <v>1347</v>
      </c>
      <c r="D754" s="23" t="s">
        <v>4689</v>
      </c>
    </row>
    <row r="755" spans="1:4" ht="15.75" customHeight="1" x14ac:dyDescent="0.3">
      <c r="A755" s="22" t="s">
        <v>1348</v>
      </c>
      <c r="B755" s="23" t="s">
        <v>3945</v>
      </c>
      <c r="C755" s="23" t="s">
        <v>1349</v>
      </c>
      <c r="D755" s="23" t="s">
        <v>4690</v>
      </c>
    </row>
    <row r="756" spans="1:4" ht="15.75" customHeight="1" x14ac:dyDescent="0.3">
      <c r="A756" s="22" t="s">
        <v>1350</v>
      </c>
      <c r="B756" s="23" t="s">
        <v>3947</v>
      </c>
      <c r="C756" s="23" t="s">
        <v>1351</v>
      </c>
      <c r="D756" s="23" t="s">
        <v>4691</v>
      </c>
    </row>
    <row r="757" spans="1:4" ht="15.75" customHeight="1" x14ac:dyDescent="0.3">
      <c r="A757" s="22" t="s">
        <v>1352</v>
      </c>
      <c r="B757" s="23" t="s">
        <v>3946</v>
      </c>
      <c r="C757" s="23" t="s">
        <v>1353</v>
      </c>
      <c r="D757" s="23" t="s">
        <v>4692</v>
      </c>
    </row>
    <row r="758" spans="1:4" ht="15.75" customHeight="1" x14ac:dyDescent="0.3">
      <c r="A758" s="22" t="s">
        <v>1354</v>
      </c>
      <c r="B758" s="23" t="s">
        <v>3946</v>
      </c>
      <c r="C758" s="23" t="s">
        <v>1355</v>
      </c>
      <c r="D758" s="23" t="s">
        <v>4693</v>
      </c>
    </row>
    <row r="759" spans="1:4" ht="15.75" customHeight="1" x14ac:dyDescent="0.3">
      <c r="A759" s="22" t="s">
        <v>1356</v>
      </c>
      <c r="B759" s="23" t="s">
        <v>3946</v>
      </c>
      <c r="C759" s="23" t="s">
        <v>311</v>
      </c>
      <c r="D759" s="23" t="s">
        <v>4694</v>
      </c>
    </row>
    <row r="760" spans="1:4" ht="15.75" customHeight="1" x14ac:dyDescent="0.3">
      <c r="A760" s="22" t="s">
        <v>1357</v>
      </c>
      <c r="B760" s="23" t="s">
        <v>3946</v>
      </c>
      <c r="C760" s="23" t="s">
        <v>1358</v>
      </c>
      <c r="D760" s="23" t="s">
        <v>4695</v>
      </c>
    </row>
    <row r="761" spans="1:4" ht="15.75" customHeight="1" x14ac:dyDescent="0.3">
      <c r="A761" s="22" t="s">
        <v>1359</v>
      </c>
      <c r="B761" s="23" t="s">
        <v>3945</v>
      </c>
      <c r="C761" s="23" t="s">
        <v>1360</v>
      </c>
      <c r="D761" s="23" t="s">
        <v>4696</v>
      </c>
    </row>
    <row r="762" spans="1:4" ht="15.75" customHeight="1" x14ac:dyDescent="0.3">
      <c r="A762" s="22" t="s">
        <v>1361</v>
      </c>
      <c r="B762" s="23" t="s">
        <v>3945</v>
      </c>
      <c r="C762" s="23" t="s">
        <v>894</v>
      </c>
      <c r="D762" s="23" t="s">
        <v>4697</v>
      </c>
    </row>
    <row r="763" spans="1:4" ht="15.75" customHeight="1" x14ac:dyDescent="0.3">
      <c r="A763" s="22" t="s">
        <v>1362</v>
      </c>
      <c r="B763" s="23" t="s">
        <v>3946</v>
      </c>
      <c r="C763" s="23" t="s">
        <v>470</v>
      </c>
      <c r="D763" s="23" t="s">
        <v>4698</v>
      </c>
    </row>
    <row r="764" spans="1:4" ht="15.75" customHeight="1" x14ac:dyDescent="0.3">
      <c r="A764" s="22" t="s">
        <v>1363</v>
      </c>
      <c r="B764" s="23" t="s">
        <v>3945</v>
      </c>
      <c r="C764" s="23" t="s">
        <v>1364</v>
      </c>
      <c r="D764" s="23" t="s">
        <v>4699</v>
      </c>
    </row>
    <row r="765" spans="1:4" ht="15.75" customHeight="1" x14ac:dyDescent="0.3">
      <c r="A765" s="22" t="s">
        <v>1365</v>
      </c>
      <c r="B765" s="23" t="s">
        <v>3945</v>
      </c>
      <c r="C765" s="23" t="s">
        <v>1366</v>
      </c>
      <c r="D765" s="23" t="s">
        <v>4700</v>
      </c>
    </row>
    <row r="766" spans="1:4" ht="15.75" customHeight="1" x14ac:dyDescent="0.3">
      <c r="A766" s="22" t="s">
        <v>1367</v>
      </c>
      <c r="B766" s="23" t="s">
        <v>3945</v>
      </c>
      <c r="C766" s="23" t="s">
        <v>1368</v>
      </c>
      <c r="D766" s="23" t="s">
        <v>4701</v>
      </c>
    </row>
    <row r="767" spans="1:4" ht="15.75" customHeight="1" x14ac:dyDescent="0.3">
      <c r="A767" s="22" t="s">
        <v>1369</v>
      </c>
      <c r="B767" s="23" t="s">
        <v>3945</v>
      </c>
      <c r="C767" s="23" t="s">
        <v>1370</v>
      </c>
      <c r="D767" s="23" t="s">
        <v>4702</v>
      </c>
    </row>
    <row r="768" spans="1:4" ht="15.75" customHeight="1" x14ac:dyDescent="0.3">
      <c r="A768" s="22" t="s">
        <v>1371</v>
      </c>
      <c r="B768" s="23" t="s">
        <v>3945</v>
      </c>
      <c r="C768" s="23" t="s">
        <v>1372</v>
      </c>
      <c r="D768" s="23" t="s">
        <v>4703</v>
      </c>
    </row>
    <row r="769" spans="1:4" ht="15.75" customHeight="1" x14ac:dyDescent="0.3">
      <c r="A769" s="22" t="s">
        <v>1373</v>
      </c>
      <c r="B769" s="23" t="s">
        <v>3945</v>
      </c>
      <c r="C769" s="23" t="s">
        <v>1374</v>
      </c>
      <c r="D769" s="23" t="s">
        <v>4704</v>
      </c>
    </row>
    <row r="770" spans="1:4" ht="15.75" customHeight="1" x14ac:dyDescent="0.3">
      <c r="A770" s="22" t="s">
        <v>1375</v>
      </c>
      <c r="B770" s="23" t="s">
        <v>3945</v>
      </c>
      <c r="C770" s="23" t="s">
        <v>555</v>
      </c>
      <c r="D770" s="23" t="s">
        <v>4705</v>
      </c>
    </row>
    <row r="771" spans="1:4" ht="15.75" customHeight="1" x14ac:dyDescent="0.3">
      <c r="A771" s="22" t="s">
        <v>1376</v>
      </c>
      <c r="B771" s="23" t="s">
        <v>3945</v>
      </c>
      <c r="C771" s="23" t="s">
        <v>1377</v>
      </c>
      <c r="D771" s="23" t="s">
        <v>4706</v>
      </c>
    </row>
    <row r="772" spans="1:4" ht="15.75" customHeight="1" x14ac:dyDescent="0.3">
      <c r="A772" s="22" t="s">
        <v>1378</v>
      </c>
      <c r="B772" s="23" t="s">
        <v>3946</v>
      </c>
      <c r="C772" s="23" t="s">
        <v>385</v>
      </c>
      <c r="D772" s="23" t="s">
        <v>4707</v>
      </c>
    </row>
    <row r="773" spans="1:4" ht="15.75" customHeight="1" x14ac:dyDescent="0.3">
      <c r="A773" s="22" t="s">
        <v>1379</v>
      </c>
      <c r="B773" s="23" t="s">
        <v>3946</v>
      </c>
      <c r="C773" s="23" t="s">
        <v>272</v>
      </c>
      <c r="D773" s="23" t="s">
        <v>4708</v>
      </c>
    </row>
    <row r="774" spans="1:4" ht="15.75" customHeight="1" x14ac:dyDescent="0.3">
      <c r="A774" s="22" t="s">
        <v>1380</v>
      </c>
      <c r="B774" s="23" t="s">
        <v>3946</v>
      </c>
      <c r="C774" s="23" t="s">
        <v>291</v>
      </c>
      <c r="D774" s="23" t="s">
        <v>4709</v>
      </c>
    </row>
    <row r="775" spans="1:4" ht="15.75" customHeight="1" x14ac:dyDescent="0.3">
      <c r="A775" s="22" t="s">
        <v>1381</v>
      </c>
      <c r="B775" s="23" t="s">
        <v>3946</v>
      </c>
      <c r="C775" s="23" t="s">
        <v>406</v>
      </c>
      <c r="D775" s="23" t="s">
        <v>4710</v>
      </c>
    </row>
    <row r="776" spans="1:4" ht="15.75" customHeight="1" x14ac:dyDescent="0.3">
      <c r="A776" s="22" t="s">
        <v>1382</v>
      </c>
      <c r="B776" s="23" t="s">
        <v>3946</v>
      </c>
      <c r="C776" s="23" t="s">
        <v>1383</v>
      </c>
      <c r="D776" s="23" t="s">
        <v>4711</v>
      </c>
    </row>
    <row r="777" spans="1:4" ht="15.75" customHeight="1" x14ac:dyDescent="0.3">
      <c r="A777" s="22" t="s">
        <v>1384</v>
      </c>
      <c r="B777" s="23" t="s">
        <v>3947</v>
      </c>
      <c r="C777" s="23" t="s">
        <v>1385</v>
      </c>
      <c r="D777" s="23" t="s">
        <v>4712</v>
      </c>
    </row>
    <row r="778" spans="1:4" ht="15.75" customHeight="1" x14ac:dyDescent="0.3">
      <c r="A778" s="22" t="s">
        <v>1386</v>
      </c>
      <c r="B778" s="23" t="s">
        <v>3947</v>
      </c>
      <c r="C778" s="23" t="s">
        <v>1387</v>
      </c>
      <c r="D778" s="23" t="s">
        <v>4051</v>
      </c>
    </row>
    <row r="779" spans="1:4" ht="15.75" customHeight="1" x14ac:dyDescent="0.3">
      <c r="A779" s="22" t="s">
        <v>1388</v>
      </c>
      <c r="B779" s="23" t="s">
        <v>3945</v>
      </c>
      <c r="C779" s="23" t="s">
        <v>1389</v>
      </c>
      <c r="D779" s="23" t="s">
        <v>4713</v>
      </c>
    </row>
    <row r="780" spans="1:4" ht="15.75" customHeight="1" x14ac:dyDescent="0.3">
      <c r="A780" s="22" t="s">
        <v>1390</v>
      </c>
      <c r="B780" s="23" t="s">
        <v>3946</v>
      </c>
      <c r="C780" s="23" t="s">
        <v>367</v>
      </c>
      <c r="D780" s="23" t="s">
        <v>4714</v>
      </c>
    </row>
    <row r="781" spans="1:4" ht="15.75" customHeight="1" x14ac:dyDescent="0.3">
      <c r="A781" s="22" t="s">
        <v>1391</v>
      </c>
      <c r="B781" s="23" t="s">
        <v>3945</v>
      </c>
      <c r="C781" s="23" t="s">
        <v>773</v>
      </c>
      <c r="D781" s="23" t="s">
        <v>4715</v>
      </c>
    </row>
    <row r="782" spans="1:4" ht="15.75" customHeight="1" x14ac:dyDescent="0.3">
      <c r="A782" s="22" t="s">
        <v>1392</v>
      </c>
      <c r="B782" s="23" t="s">
        <v>3946</v>
      </c>
      <c r="C782" s="23" t="s">
        <v>1393</v>
      </c>
      <c r="D782" s="23" t="s">
        <v>4716</v>
      </c>
    </row>
    <row r="783" spans="1:4" ht="15.75" customHeight="1" x14ac:dyDescent="0.3">
      <c r="A783" s="22" t="s">
        <v>1394</v>
      </c>
      <c r="B783" s="23" t="s">
        <v>3945</v>
      </c>
      <c r="C783" s="23" t="s">
        <v>1395</v>
      </c>
      <c r="D783" s="23" t="s">
        <v>4610</v>
      </c>
    </row>
    <row r="784" spans="1:4" ht="15.75" customHeight="1" x14ac:dyDescent="0.3">
      <c r="A784" s="22" t="s">
        <v>1396</v>
      </c>
      <c r="B784" s="23" t="s">
        <v>3945</v>
      </c>
      <c r="C784" s="23" t="s">
        <v>1397</v>
      </c>
      <c r="D784" s="23" t="s">
        <v>4717</v>
      </c>
    </row>
    <row r="785" spans="1:4" ht="15.75" customHeight="1" x14ac:dyDescent="0.3">
      <c r="A785" s="22" t="s">
        <v>1398</v>
      </c>
      <c r="B785" s="23" t="s">
        <v>3945</v>
      </c>
      <c r="C785" s="23" t="s">
        <v>1399</v>
      </c>
      <c r="D785" s="23" t="s">
        <v>4718</v>
      </c>
    </row>
    <row r="786" spans="1:4" ht="15.75" customHeight="1" x14ac:dyDescent="0.3">
      <c r="A786" s="22" t="s">
        <v>1400</v>
      </c>
      <c r="B786" s="23" t="s">
        <v>3945</v>
      </c>
      <c r="C786" s="23" t="s">
        <v>1401</v>
      </c>
      <c r="D786" s="23" t="s">
        <v>4719</v>
      </c>
    </row>
    <row r="787" spans="1:4" ht="15.75" customHeight="1" x14ac:dyDescent="0.3">
      <c r="A787" s="22" t="s">
        <v>1402</v>
      </c>
      <c r="B787" s="23" t="s">
        <v>3945</v>
      </c>
      <c r="C787" s="23" t="s">
        <v>1403</v>
      </c>
      <c r="D787" s="23" t="s">
        <v>4720</v>
      </c>
    </row>
    <row r="788" spans="1:4" ht="15.75" customHeight="1" x14ac:dyDescent="0.3">
      <c r="A788" s="22" t="s">
        <v>1404</v>
      </c>
      <c r="B788" s="23" t="s">
        <v>3945</v>
      </c>
      <c r="C788" s="23" t="s">
        <v>1405</v>
      </c>
      <c r="D788" s="23" t="s">
        <v>4721</v>
      </c>
    </row>
    <row r="789" spans="1:4" ht="15.75" customHeight="1" x14ac:dyDescent="0.3">
      <c r="A789" s="22" t="s">
        <v>1406</v>
      </c>
      <c r="B789" s="23" t="s">
        <v>3946</v>
      </c>
      <c r="C789" s="23" t="s">
        <v>1407</v>
      </c>
      <c r="D789" s="23" t="s">
        <v>4022</v>
      </c>
    </row>
    <row r="790" spans="1:4" ht="15.75" customHeight="1" x14ac:dyDescent="0.3">
      <c r="A790" s="22" t="s">
        <v>1408</v>
      </c>
      <c r="B790" s="23" t="s">
        <v>3946</v>
      </c>
      <c r="C790" s="23" t="s">
        <v>1409</v>
      </c>
      <c r="D790" s="23" t="s">
        <v>4722</v>
      </c>
    </row>
    <row r="791" spans="1:4" ht="15.75" customHeight="1" x14ac:dyDescent="0.3">
      <c r="A791" s="22" t="s">
        <v>1410</v>
      </c>
      <c r="B791" s="23" t="s">
        <v>3946</v>
      </c>
      <c r="C791" s="23" t="s">
        <v>1411</v>
      </c>
      <c r="D791" s="23" t="s">
        <v>4723</v>
      </c>
    </row>
    <row r="792" spans="1:4" ht="15.75" customHeight="1" x14ac:dyDescent="0.3">
      <c r="A792" s="22" t="s">
        <v>1412</v>
      </c>
      <c r="B792" s="23" t="s">
        <v>3945</v>
      </c>
      <c r="C792" s="23" t="s">
        <v>160</v>
      </c>
      <c r="D792" s="23" t="s">
        <v>4724</v>
      </c>
    </row>
    <row r="793" spans="1:4" ht="15.75" customHeight="1" x14ac:dyDescent="0.3">
      <c r="A793" s="22" t="s">
        <v>1413</v>
      </c>
      <c r="B793" s="23" t="s">
        <v>3945</v>
      </c>
      <c r="C793" s="23" t="s">
        <v>1414</v>
      </c>
      <c r="D793" s="23" t="s">
        <v>4725</v>
      </c>
    </row>
    <row r="794" spans="1:4" ht="15.75" customHeight="1" x14ac:dyDescent="0.3">
      <c r="A794" s="22" t="s">
        <v>1415</v>
      </c>
      <c r="B794" s="23" t="s">
        <v>3947</v>
      </c>
      <c r="C794" s="23" t="s">
        <v>1416</v>
      </c>
      <c r="D794" s="23" t="s">
        <v>4726</v>
      </c>
    </row>
    <row r="795" spans="1:4" ht="15.75" customHeight="1" x14ac:dyDescent="0.3">
      <c r="A795" s="22" t="s">
        <v>1417</v>
      </c>
      <c r="B795" s="23" t="s">
        <v>3946</v>
      </c>
      <c r="C795" s="23" t="s">
        <v>1418</v>
      </c>
      <c r="D795" s="23" t="s">
        <v>4727</v>
      </c>
    </row>
    <row r="796" spans="1:4" ht="15.75" customHeight="1" x14ac:dyDescent="0.3">
      <c r="A796" s="22" t="s">
        <v>1419</v>
      </c>
      <c r="B796" s="23" t="s">
        <v>3945</v>
      </c>
      <c r="C796" s="23" t="s">
        <v>338</v>
      </c>
      <c r="D796" s="23" t="s">
        <v>4728</v>
      </c>
    </row>
    <row r="797" spans="1:4" ht="15.75" customHeight="1" x14ac:dyDescent="0.3">
      <c r="A797" s="22" t="s">
        <v>1420</v>
      </c>
      <c r="B797" s="23" t="s">
        <v>3947</v>
      </c>
      <c r="C797" s="23" t="s">
        <v>1421</v>
      </c>
      <c r="D797" s="23" t="s">
        <v>4729</v>
      </c>
    </row>
    <row r="798" spans="1:4" ht="15.75" customHeight="1" x14ac:dyDescent="0.3">
      <c r="A798" s="22" t="s">
        <v>1422</v>
      </c>
      <c r="B798" s="23" t="s">
        <v>3945</v>
      </c>
      <c r="C798" s="23" t="s">
        <v>1423</v>
      </c>
      <c r="D798" s="23" t="s">
        <v>4730</v>
      </c>
    </row>
    <row r="799" spans="1:4" ht="15.75" customHeight="1" x14ac:dyDescent="0.3">
      <c r="A799" s="22" t="s">
        <v>1424</v>
      </c>
      <c r="B799" s="23" t="s">
        <v>3947</v>
      </c>
      <c r="C799" s="23" t="s">
        <v>1425</v>
      </c>
      <c r="D799" s="23" t="s">
        <v>4731</v>
      </c>
    </row>
    <row r="800" spans="1:4" ht="15.75" customHeight="1" x14ac:dyDescent="0.3">
      <c r="A800" s="22" t="s">
        <v>1426</v>
      </c>
      <c r="B800" s="23" t="s">
        <v>3945</v>
      </c>
      <c r="C800" s="23" t="s">
        <v>1427</v>
      </c>
      <c r="D800" s="23" t="s">
        <v>4448</v>
      </c>
    </row>
    <row r="801" spans="1:4" ht="15.75" customHeight="1" x14ac:dyDescent="0.3">
      <c r="A801" s="22" t="s">
        <v>1428</v>
      </c>
      <c r="B801" s="23" t="s">
        <v>3945</v>
      </c>
      <c r="C801" s="23" t="s">
        <v>733</v>
      </c>
      <c r="D801" s="23" t="s">
        <v>4732</v>
      </c>
    </row>
    <row r="802" spans="1:4" ht="15.75" customHeight="1" x14ac:dyDescent="0.3">
      <c r="A802" s="22" t="s">
        <v>1429</v>
      </c>
      <c r="B802" s="23" t="s">
        <v>3945</v>
      </c>
      <c r="C802" s="23" t="s">
        <v>1430</v>
      </c>
      <c r="D802" s="23" t="s">
        <v>4733</v>
      </c>
    </row>
    <row r="803" spans="1:4" ht="15.75" customHeight="1" x14ac:dyDescent="0.3">
      <c r="A803" s="22" t="s">
        <v>1431</v>
      </c>
      <c r="B803" s="23" t="s">
        <v>3947</v>
      </c>
      <c r="C803" s="23" t="s">
        <v>1432</v>
      </c>
      <c r="D803" s="23" t="s">
        <v>4734</v>
      </c>
    </row>
    <row r="804" spans="1:4" ht="15.75" customHeight="1" x14ac:dyDescent="0.3">
      <c r="A804" s="22" t="s">
        <v>1433</v>
      </c>
      <c r="B804" s="23" t="s">
        <v>3945</v>
      </c>
      <c r="C804" s="23" t="s">
        <v>809</v>
      </c>
      <c r="D804" s="23" t="s">
        <v>4247</v>
      </c>
    </row>
    <row r="805" spans="1:4" ht="15.75" customHeight="1" x14ac:dyDescent="0.3">
      <c r="A805" s="22" t="s">
        <v>1434</v>
      </c>
      <c r="B805" s="23" t="s">
        <v>3945</v>
      </c>
      <c r="C805" s="23" t="s">
        <v>809</v>
      </c>
      <c r="D805" s="23" t="s">
        <v>4735</v>
      </c>
    </row>
    <row r="806" spans="1:4" ht="15.75" customHeight="1" x14ac:dyDescent="0.3">
      <c r="A806" s="22" t="s">
        <v>1435</v>
      </c>
      <c r="B806" s="23" t="s">
        <v>3946</v>
      </c>
      <c r="C806" s="23" t="s">
        <v>1436</v>
      </c>
      <c r="D806" s="23" t="s">
        <v>4736</v>
      </c>
    </row>
    <row r="807" spans="1:4" ht="15.75" customHeight="1" x14ac:dyDescent="0.3">
      <c r="A807" s="22" t="s">
        <v>1437</v>
      </c>
      <c r="B807" s="23" t="s">
        <v>3946</v>
      </c>
      <c r="C807" s="23" t="s">
        <v>495</v>
      </c>
      <c r="D807" s="23" t="s">
        <v>4737</v>
      </c>
    </row>
    <row r="808" spans="1:4" ht="15.75" customHeight="1" x14ac:dyDescent="0.3">
      <c r="A808" s="22" t="s">
        <v>1438</v>
      </c>
      <c r="B808" s="23" t="s">
        <v>3946</v>
      </c>
      <c r="C808" s="23" t="s">
        <v>1439</v>
      </c>
      <c r="D808" s="23" t="s">
        <v>4738</v>
      </c>
    </row>
    <row r="809" spans="1:4" ht="15.75" customHeight="1" x14ac:dyDescent="0.3">
      <c r="A809" s="22" t="s">
        <v>1440</v>
      </c>
      <c r="B809" s="23" t="s">
        <v>3946</v>
      </c>
      <c r="C809" s="23" t="s">
        <v>1441</v>
      </c>
      <c r="D809" s="23" t="s">
        <v>4739</v>
      </c>
    </row>
    <row r="810" spans="1:4" ht="15.75" customHeight="1" x14ac:dyDescent="0.3">
      <c r="A810" s="22" t="s">
        <v>1442</v>
      </c>
      <c r="B810" s="23" t="s">
        <v>3947</v>
      </c>
      <c r="C810" s="23" t="s">
        <v>1443</v>
      </c>
      <c r="D810" s="23" t="s">
        <v>4740</v>
      </c>
    </row>
    <row r="811" spans="1:4" ht="15.75" customHeight="1" x14ac:dyDescent="0.3">
      <c r="A811" s="22" t="s">
        <v>1444</v>
      </c>
      <c r="B811" s="23" t="s">
        <v>3946</v>
      </c>
      <c r="C811" s="23" t="s">
        <v>1445</v>
      </c>
      <c r="D811" s="23" t="s">
        <v>4741</v>
      </c>
    </row>
    <row r="812" spans="1:4" ht="15.75" customHeight="1" x14ac:dyDescent="0.3">
      <c r="A812" s="22" t="s">
        <v>1446</v>
      </c>
      <c r="B812" s="23" t="s">
        <v>3946</v>
      </c>
      <c r="C812" s="23" t="s">
        <v>213</v>
      </c>
      <c r="D812" s="23" t="s">
        <v>4742</v>
      </c>
    </row>
    <row r="813" spans="1:4" ht="15.75" customHeight="1" x14ac:dyDescent="0.3">
      <c r="A813" s="22" t="s">
        <v>1447</v>
      </c>
      <c r="B813" s="23" t="s">
        <v>3946</v>
      </c>
      <c r="C813" s="23" t="s">
        <v>1448</v>
      </c>
      <c r="D813" s="23" t="s">
        <v>4367</v>
      </c>
    </row>
    <row r="814" spans="1:4" ht="15.75" customHeight="1" x14ac:dyDescent="0.3">
      <c r="A814" s="22" t="s">
        <v>1449</v>
      </c>
      <c r="B814" s="23" t="s">
        <v>3946</v>
      </c>
      <c r="C814" s="23" t="s">
        <v>1044</v>
      </c>
      <c r="D814" s="23" t="s">
        <v>4743</v>
      </c>
    </row>
    <row r="815" spans="1:4" ht="15.75" customHeight="1" x14ac:dyDescent="0.3">
      <c r="A815" s="22" t="s">
        <v>1450</v>
      </c>
      <c r="B815" s="23" t="s">
        <v>3946</v>
      </c>
      <c r="C815" s="23" t="s">
        <v>1451</v>
      </c>
      <c r="D815" s="23" t="s">
        <v>4744</v>
      </c>
    </row>
    <row r="816" spans="1:4" ht="15.75" customHeight="1" x14ac:dyDescent="0.3">
      <c r="A816" s="22" t="s">
        <v>1452</v>
      </c>
      <c r="B816" s="23" t="s">
        <v>3946</v>
      </c>
      <c r="C816" s="23" t="s">
        <v>1453</v>
      </c>
      <c r="D816" s="23" t="s">
        <v>4745</v>
      </c>
    </row>
    <row r="817" spans="1:4" ht="15.75" customHeight="1" x14ac:dyDescent="0.3">
      <c r="A817" s="22" t="s">
        <v>1454</v>
      </c>
      <c r="B817" s="23" t="s">
        <v>3946</v>
      </c>
      <c r="C817" s="23" t="s">
        <v>1455</v>
      </c>
      <c r="D817" s="23" t="s">
        <v>4746</v>
      </c>
    </row>
    <row r="818" spans="1:4" ht="15.75" customHeight="1" x14ac:dyDescent="0.3">
      <c r="A818" s="22" t="s">
        <v>1456</v>
      </c>
      <c r="B818" s="23" t="s">
        <v>3946</v>
      </c>
      <c r="C818" s="23" t="s">
        <v>1457</v>
      </c>
      <c r="D818" s="23" t="s">
        <v>4747</v>
      </c>
    </row>
    <row r="819" spans="1:4" ht="15.75" customHeight="1" x14ac:dyDescent="0.3">
      <c r="A819" s="22" t="s">
        <v>1458</v>
      </c>
      <c r="B819" s="23" t="s">
        <v>3946</v>
      </c>
      <c r="C819" s="23" t="s">
        <v>718</v>
      </c>
      <c r="D819" s="23" t="s">
        <v>4277</v>
      </c>
    </row>
    <row r="820" spans="1:4" ht="15.75" customHeight="1" x14ac:dyDescent="0.3">
      <c r="A820" s="22" t="s">
        <v>1459</v>
      </c>
      <c r="B820" s="23" t="s">
        <v>3946</v>
      </c>
      <c r="C820" s="23" t="s">
        <v>1460</v>
      </c>
      <c r="D820" s="23" t="s">
        <v>4748</v>
      </c>
    </row>
    <row r="821" spans="1:4" ht="15.75" customHeight="1" x14ac:dyDescent="0.3">
      <c r="A821" s="22" t="s">
        <v>1461</v>
      </c>
      <c r="B821" s="23" t="s">
        <v>3945</v>
      </c>
      <c r="C821" s="23" t="s">
        <v>1063</v>
      </c>
      <c r="D821" s="23" t="s">
        <v>4749</v>
      </c>
    </row>
    <row r="822" spans="1:4" ht="15.75" customHeight="1" x14ac:dyDescent="0.3">
      <c r="A822" s="22" t="s">
        <v>1462</v>
      </c>
      <c r="B822" s="23" t="s">
        <v>3946</v>
      </c>
      <c r="C822" s="23" t="s">
        <v>1463</v>
      </c>
      <c r="D822" s="23" t="s">
        <v>4750</v>
      </c>
    </row>
    <row r="823" spans="1:4" ht="15.75" customHeight="1" x14ac:dyDescent="0.3">
      <c r="A823" s="22" t="s">
        <v>1464</v>
      </c>
      <c r="B823" s="23" t="s">
        <v>3946</v>
      </c>
      <c r="C823" s="23" t="s">
        <v>1465</v>
      </c>
      <c r="D823" s="23" t="s">
        <v>4751</v>
      </c>
    </row>
    <row r="824" spans="1:4" ht="15.75" customHeight="1" x14ac:dyDescent="0.3">
      <c r="A824" s="22" t="s">
        <v>1466</v>
      </c>
      <c r="B824" s="23" t="s">
        <v>3946</v>
      </c>
      <c r="C824" s="23" t="s">
        <v>1467</v>
      </c>
      <c r="D824" s="23" t="s">
        <v>4752</v>
      </c>
    </row>
    <row r="825" spans="1:4" ht="15.75" customHeight="1" x14ac:dyDescent="0.3">
      <c r="A825" s="22" t="s">
        <v>1468</v>
      </c>
      <c r="B825" s="23" t="s">
        <v>3946</v>
      </c>
      <c r="C825" s="23" t="s">
        <v>1469</v>
      </c>
      <c r="D825" s="23" t="s">
        <v>4632</v>
      </c>
    </row>
    <row r="826" spans="1:4" ht="15.75" customHeight="1" x14ac:dyDescent="0.3">
      <c r="A826" s="22" t="s">
        <v>1470</v>
      </c>
      <c r="B826" s="23" t="s">
        <v>3946</v>
      </c>
      <c r="C826" s="23" t="s">
        <v>1471</v>
      </c>
      <c r="D826" s="23" t="s">
        <v>4753</v>
      </c>
    </row>
    <row r="827" spans="1:4" ht="15.75" customHeight="1" x14ac:dyDescent="0.3">
      <c r="A827" s="22" t="s">
        <v>1472</v>
      </c>
      <c r="B827" s="23" t="s">
        <v>3945</v>
      </c>
      <c r="C827" s="23" t="s">
        <v>1473</v>
      </c>
      <c r="D827" s="23" t="s">
        <v>4754</v>
      </c>
    </row>
    <row r="828" spans="1:4" ht="15.75" customHeight="1" x14ac:dyDescent="0.3">
      <c r="A828" s="22" t="s">
        <v>1474</v>
      </c>
      <c r="B828" s="23" t="s">
        <v>3945</v>
      </c>
      <c r="C828" s="23" t="s">
        <v>1475</v>
      </c>
      <c r="D828" s="23" t="s">
        <v>4755</v>
      </c>
    </row>
    <row r="829" spans="1:4" ht="15.75" customHeight="1" x14ac:dyDescent="0.3">
      <c r="A829" s="22" t="s">
        <v>1476</v>
      </c>
      <c r="B829" s="23" t="s">
        <v>3947</v>
      </c>
      <c r="C829" s="23" t="s">
        <v>1477</v>
      </c>
      <c r="D829" s="23" t="s">
        <v>4448</v>
      </c>
    </row>
    <row r="830" spans="1:4" ht="15.75" customHeight="1" x14ac:dyDescent="0.3">
      <c r="A830" s="22" t="s">
        <v>1478</v>
      </c>
      <c r="B830" s="23" t="s">
        <v>3947</v>
      </c>
      <c r="C830" s="23" t="s">
        <v>1479</v>
      </c>
      <c r="D830" s="23" t="s">
        <v>4464</v>
      </c>
    </row>
    <row r="831" spans="1:4" ht="15.75" customHeight="1" x14ac:dyDescent="0.3">
      <c r="A831" s="22" t="s">
        <v>1480</v>
      </c>
      <c r="B831" s="23" t="s">
        <v>3947</v>
      </c>
      <c r="C831" s="23" t="s">
        <v>1481</v>
      </c>
      <c r="D831" s="23" t="s">
        <v>4756</v>
      </c>
    </row>
    <row r="832" spans="1:4" ht="15.75" customHeight="1" x14ac:dyDescent="0.3">
      <c r="A832" s="22" t="s">
        <v>1482</v>
      </c>
      <c r="B832" s="23" t="s">
        <v>3946</v>
      </c>
      <c r="C832" s="23" t="s">
        <v>272</v>
      </c>
      <c r="D832" s="23" t="s">
        <v>4757</v>
      </c>
    </row>
    <row r="833" spans="1:4" ht="15.75" customHeight="1" x14ac:dyDescent="0.3">
      <c r="A833" s="22" t="s">
        <v>1483</v>
      </c>
      <c r="B833" s="23" t="s">
        <v>3946</v>
      </c>
      <c r="C833" s="23" t="s">
        <v>1484</v>
      </c>
      <c r="D833" s="23" t="s">
        <v>4758</v>
      </c>
    </row>
    <row r="834" spans="1:4" ht="15.75" customHeight="1" x14ac:dyDescent="0.3">
      <c r="A834" s="22" t="s">
        <v>1485</v>
      </c>
      <c r="B834" s="23" t="s">
        <v>3946</v>
      </c>
      <c r="C834" s="23" t="s">
        <v>1486</v>
      </c>
      <c r="D834" s="23" t="s">
        <v>4759</v>
      </c>
    </row>
    <row r="835" spans="1:4" ht="15.75" customHeight="1" x14ac:dyDescent="0.3">
      <c r="A835" s="22" t="s">
        <v>1487</v>
      </c>
      <c r="B835" s="23" t="s">
        <v>3947</v>
      </c>
      <c r="C835" s="23" t="s">
        <v>1233</v>
      </c>
      <c r="D835" s="23" t="s">
        <v>4760</v>
      </c>
    </row>
    <row r="836" spans="1:4" ht="15.75" customHeight="1" x14ac:dyDescent="0.3">
      <c r="A836" s="22" t="s">
        <v>1488</v>
      </c>
      <c r="B836" s="23" t="s">
        <v>3945</v>
      </c>
      <c r="C836" s="23" t="s">
        <v>1489</v>
      </c>
      <c r="D836" s="23" t="s">
        <v>4761</v>
      </c>
    </row>
    <row r="837" spans="1:4" ht="15.75" customHeight="1" x14ac:dyDescent="0.3">
      <c r="A837" s="22" t="s">
        <v>1490</v>
      </c>
      <c r="B837" s="23" t="s">
        <v>3945</v>
      </c>
      <c r="C837" s="23" t="s">
        <v>1491</v>
      </c>
      <c r="D837" s="23" t="s">
        <v>4199</v>
      </c>
    </row>
    <row r="838" spans="1:4" ht="15.75" customHeight="1" x14ac:dyDescent="0.3">
      <c r="A838" s="22" t="s">
        <v>1492</v>
      </c>
      <c r="B838" s="23" t="s">
        <v>3945</v>
      </c>
      <c r="C838" s="23" t="s">
        <v>1493</v>
      </c>
      <c r="D838" s="23" t="s">
        <v>4762</v>
      </c>
    </row>
    <row r="839" spans="1:4" ht="15.75" customHeight="1" x14ac:dyDescent="0.3">
      <c r="A839" s="22" t="s">
        <v>1494</v>
      </c>
      <c r="B839" s="23" t="s">
        <v>3946</v>
      </c>
      <c r="C839" s="23" t="s">
        <v>1016</v>
      </c>
      <c r="D839" s="23" t="s">
        <v>4576</v>
      </c>
    </row>
    <row r="840" spans="1:4" ht="15.75" customHeight="1" x14ac:dyDescent="0.3">
      <c r="A840" s="22" t="s">
        <v>1495</v>
      </c>
      <c r="B840" s="23" t="s">
        <v>3945</v>
      </c>
      <c r="C840" s="23" t="s">
        <v>414</v>
      </c>
      <c r="D840" s="23" t="s">
        <v>4763</v>
      </c>
    </row>
    <row r="841" spans="1:4" ht="15.75" customHeight="1" x14ac:dyDescent="0.3">
      <c r="A841" s="22" t="s">
        <v>1496</v>
      </c>
      <c r="B841" s="23" t="s">
        <v>3945</v>
      </c>
      <c r="C841" s="23" t="s">
        <v>1497</v>
      </c>
      <c r="D841" s="23" t="s">
        <v>4764</v>
      </c>
    </row>
    <row r="842" spans="1:4" ht="15.75" customHeight="1" x14ac:dyDescent="0.3">
      <c r="A842" s="22" t="s">
        <v>1498</v>
      </c>
      <c r="B842" s="23" t="s">
        <v>3945</v>
      </c>
      <c r="C842" s="23" t="s">
        <v>1499</v>
      </c>
      <c r="D842" s="23" t="s">
        <v>4765</v>
      </c>
    </row>
    <row r="843" spans="1:4" ht="15.75" customHeight="1" x14ac:dyDescent="0.3">
      <c r="A843" s="22" t="s">
        <v>1500</v>
      </c>
      <c r="B843" s="23" t="s">
        <v>3945</v>
      </c>
      <c r="C843" s="23" t="s">
        <v>1385</v>
      </c>
      <c r="D843" s="23" t="s">
        <v>4766</v>
      </c>
    </row>
    <row r="844" spans="1:4" ht="15.75" customHeight="1" x14ac:dyDescent="0.3">
      <c r="A844" s="22" t="s">
        <v>1501</v>
      </c>
      <c r="B844" s="23" t="s">
        <v>3945</v>
      </c>
      <c r="C844" s="23" t="s">
        <v>1502</v>
      </c>
      <c r="D844" s="23" t="s">
        <v>4767</v>
      </c>
    </row>
    <row r="845" spans="1:4" ht="15.75" customHeight="1" x14ac:dyDescent="0.3">
      <c r="A845" s="22" t="s">
        <v>1503</v>
      </c>
      <c r="B845" s="23" t="s">
        <v>3945</v>
      </c>
      <c r="C845" s="23" t="s">
        <v>948</v>
      </c>
      <c r="D845" s="23" t="s">
        <v>4125</v>
      </c>
    </row>
    <row r="846" spans="1:4" ht="15.75" customHeight="1" x14ac:dyDescent="0.3">
      <c r="A846" s="22" t="s">
        <v>1504</v>
      </c>
      <c r="B846" s="23" t="s">
        <v>3947</v>
      </c>
      <c r="C846" s="23" t="s">
        <v>1505</v>
      </c>
      <c r="D846" s="23" t="s">
        <v>4768</v>
      </c>
    </row>
    <row r="847" spans="1:4" ht="15.75" customHeight="1" x14ac:dyDescent="0.3">
      <c r="A847" s="22" t="s">
        <v>1506</v>
      </c>
      <c r="B847" s="23" t="s">
        <v>3945</v>
      </c>
      <c r="C847" s="23" t="s">
        <v>1507</v>
      </c>
      <c r="D847" s="23" t="s">
        <v>4769</v>
      </c>
    </row>
    <row r="848" spans="1:4" ht="15.75" customHeight="1" x14ac:dyDescent="0.3">
      <c r="A848" s="22" t="s">
        <v>1508</v>
      </c>
      <c r="B848" s="23" t="s">
        <v>3945</v>
      </c>
      <c r="C848" s="23" t="s">
        <v>1509</v>
      </c>
      <c r="D848" s="23" t="s">
        <v>4770</v>
      </c>
    </row>
    <row r="849" spans="1:4" ht="15.75" customHeight="1" x14ac:dyDescent="0.3">
      <c r="A849" s="22" t="s">
        <v>1510</v>
      </c>
      <c r="B849" s="23" t="s">
        <v>3945</v>
      </c>
      <c r="C849" s="23" t="s">
        <v>1511</v>
      </c>
      <c r="D849" s="23" t="s">
        <v>4771</v>
      </c>
    </row>
    <row r="850" spans="1:4" ht="15.75" customHeight="1" x14ac:dyDescent="0.3">
      <c r="A850" s="22" t="s">
        <v>1512</v>
      </c>
      <c r="B850" s="23" t="s">
        <v>3946</v>
      </c>
      <c r="C850" s="23" t="s">
        <v>390</v>
      </c>
      <c r="D850" s="23" t="s">
        <v>4772</v>
      </c>
    </row>
    <row r="851" spans="1:4" ht="15.75" customHeight="1" x14ac:dyDescent="0.3">
      <c r="A851" s="22" t="s">
        <v>1513</v>
      </c>
      <c r="B851" s="23" t="s">
        <v>3946</v>
      </c>
      <c r="C851" s="23" t="s">
        <v>1514</v>
      </c>
      <c r="D851" s="23" t="s">
        <v>4773</v>
      </c>
    </row>
    <row r="852" spans="1:4" ht="15.75" customHeight="1" x14ac:dyDescent="0.3">
      <c r="A852" s="22" t="s">
        <v>1515</v>
      </c>
      <c r="B852" s="23" t="s">
        <v>3945</v>
      </c>
      <c r="C852" s="23" t="s">
        <v>1516</v>
      </c>
      <c r="D852" s="23" t="s">
        <v>4774</v>
      </c>
    </row>
    <row r="853" spans="1:4" ht="15.75" customHeight="1" x14ac:dyDescent="0.3">
      <c r="A853" s="22" t="s">
        <v>1517</v>
      </c>
      <c r="B853" s="23" t="s">
        <v>3947</v>
      </c>
      <c r="C853" s="23" t="s">
        <v>332</v>
      </c>
      <c r="D853" s="23" t="s">
        <v>4775</v>
      </c>
    </row>
    <row r="854" spans="1:4" ht="15.75" customHeight="1" x14ac:dyDescent="0.3">
      <c r="A854" s="22" t="s">
        <v>1518</v>
      </c>
      <c r="B854" s="23" t="s">
        <v>3946</v>
      </c>
      <c r="C854" s="23" t="s">
        <v>124</v>
      </c>
      <c r="D854" s="23" t="s">
        <v>4156</v>
      </c>
    </row>
    <row r="855" spans="1:4" ht="15.75" customHeight="1" x14ac:dyDescent="0.3">
      <c r="A855" s="22" t="s">
        <v>1519</v>
      </c>
      <c r="B855" s="23" t="s">
        <v>3946</v>
      </c>
      <c r="C855" s="23" t="s">
        <v>1520</v>
      </c>
      <c r="D855" s="23" t="s">
        <v>4776</v>
      </c>
    </row>
    <row r="856" spans="1:4" ht="15.75" customHeight="1" x14ac:dyDescent="0.3">
      <c r="A856" s="22" t="s">
        <v>1521</v>
      </c>
      <c r="B856" s="23" t="s">
        <v>3946</v>
      </c>
      <c r="C856" s="23" t="s">
        <v>410</v>
      </c>
      <c r="D856" s="23" t="s">
        <v>4777</v>
      </c>
    </row>
    <row r="857" spans="1:4" ht="15.75" customHeight="1" x14ac:dyDescent="0.3">
      <c r="A857" s="22" t="s">
        <v>1522</v>
      </c>
      <c r="B857" s="23" t="s">
        <v>3946</v>
      </c>
      <c r="C857" s="23" t="s">
        <v>1523</v>
      </c>
      <c r="D857" s="23" t="s">
        <v>4778</v>
      </c>
    </row>
    <row r="858" spans="1:4" ht="15.75" customHeight="1" x14ac:dyDescent="0.3">
      <c r="A858" s="22" t="s">
        <v>1524</v>
      </c>
      <c r="B858" s="23" t="s">
        <v>3945</v>
      </c>
      <c r="C858" s="23" t="s">
        <v>1525</v>
      </c>
      <c r="D858" s="23" t="s">
        <v>4779</v>
      </c>
    </row>
    <row r="859" spans="1:4" ht="15.75" customHeight="1" x14ac:dyDescent="0.3">
      <c r="A859" s="22" t="s">
        <v>1526</v>
      </c>
      <c r="B859" s="23" t="s">
        <v>3945</v>
      </c>
      <c r="C859" s="23" t="s">
        <v>809</v>
      </c>
      <c r="D859" s="23" t="s">
        <v>4780</v>
      </c>
    </row>
    <row r="860" spans="1:4" ht="15.75" customHeight="1" x14ac:dyDescent="0.3">
      <c r="A860" s="22" t="s">
        <v>1527</v>
      </c>
      <c r="B860" s="23" t="s">
        <v>3945</v>
      </c>
      <c r="C860" s="23" t="s">
        <v>1528</v>
      </c>
      <c r="D860" s="23" t="s">
        <v>4781</v>
      </c>
    </row>
    <row r="861" spans="1:4" ht="15.75" customHeight="1" x14ac:dyDescent="0.3">
      <c r="A861" s="22" t="s">
        <v>1529</v>
      </c>
      <c r="B861" s="23" t="s">
        <v>3945</v>
      </c>
      <c r="C861" s="23" t="s">
        <v>1530</v>
      </c>
      <c r="D861" s="23" t="s">
        <v>4782</v>
      </c>
    </row>
    <row r="862" spans="1:4" ht="15.75" customHeight="1" x14ac:dyDescent="0.3">
      <c r="A862" s="22" t="s">
        <v>1531</v>
      </c>
      <c r="B862" s="23" t="s">
        <v>3946</v>
      </c>
      <c r="C862" s="23" t="s">
        <v>390</v>
      </c>
      <c r="D862" s="23" t="s">
        <v>4783</v>
      </c>
    </row>
    <row r="863" spans="1:4" ht="15.75" customHeight="1" x14ac:dyDescent="0.3">
      <c r="A863" s="22" t="s">
        <v>1532</v>
      </c>
      <c r="B863" s="23" t="s">
        <v>3945</v>
      </c>
      <c r="C863" s="23" t="s">
        <v>615</v>
      </c>
      <c r="D863" s="23" t="s">
        <v>4784</v>
      </c>
    </row>
    <row r="864" spans="1:4" ht="15.75" customHeight="1" x14ac:dyDescent="0.3">
      <c r="A864" s="22" t="s">
        <v>1533</v>
      </c>
      <c r="B864" s="23" t="s">
        <v>3946</v>
      </c>
      <c r="C864" s="23" t="s">
        <v>1534</v>
      </c>
      <c r="D864" s="23" t="s">
        <v>4785</v>
      </c>
    </row>
    <row r="865" spans="1:4" ht="15.75" customHeight="1" x14ac:dyDescent="0.3">
      <c r="A865" s="22" t="s">
        <v>1535</v>
      </c>
      <c r="B865" s="23" t="s">
        <v>3946</v>
      </c>
      <c r="C865" s="23" t="s">
        <v>1536</v>
      </c>
      <c r="D865" s="23" t="s">
        <v>4786</v>
      </c>
    </row>
    <row r="866" spans="1:4" ht="15.75" customHeight="1" x14ac:dyDescent="0.3">
      <c r="A866" s="22" t="s">
        <v>1537</v>
      </c>
      <c r="B866" s="23" t="s">
        <v>3946</v>
      </c>
      <c r="C866" s="23" t="s">
        <v>1538</v>
      </c>
      <c r="D866" s="23" t="s">
        <v>4787</v>
      </c>
    </row>
    <row r="867" spans="1:4" ht="15.75" customHeight="1" x14ac:dyDescent="0.3">
      <c r="A867" s="22" t="s">
        <v>1539</v>
      </c>
      <c r="B867" s="23" t="s">
        <v>3947</v>
      </c>
      <c r="C867" s="23" t="s">
        <v>1540</v>
      </c>
      <c r="D867" s="23" t="s">
        <v>4788</v>
      </c>
    </row>
    <row r="868" spans="1:4" ht="15.75" customHeight="1" x14ac:dyDescent="0.3">
      <c r="A868" s="22" t="s">
        <v>1541</v>
      </c>
      <c r="B868" s="23" t="s">
        <v>3946</v>
      </c>
      <c r="C868" s="23" t="s">
        <v>1542</v>
      </c>
      <c r="D868" s="23" t="s">
        <v>4789</v>
      </c>
    </row>
    <row r="869" spans="1:4" ht="15.75" customHeight="1" x14ac:dyDescent="0.3">
      <c r="A869" s="22" t="s">
        <v>1543</v>
      </c>
      <c r="B869" s="23" t="s">
        <v>3946</v>
      </c>
      <c r="C869" s="23" t="s">
        <v>178</v>
      </c>
      <c r="D869" s="23" t="s">
        <v>4790</v>
      </c>
    </row>
    <row r="870" spans="1:4" ht="15.75" customHeight="1" x14ac:dyDescent="0.3">
      <c r="A870" s="22" t="s">
        <v>1544</v>
      </c>
      <c r="B870" s="23" t="s">
        <v>3946</v>
      </c>
      <c r="C870" s="23" t="s">
        <v>154</v>
      </c>
      <c r="D870" s="23" t="s">
        <v>4791</v>
      </c>
    </row>
    <row r="871" spans="1:4" ht="15.75" customHeight="1" x14ac:dyDescent="0.3">
      <c r="A871" s="22" t="s">
        <v>1545</v>
      </c>
      <c r="B871" s="23" t="s">
        <v>3946</v>
      </c>
      <c r="C871" s="23" t="s">
        <v>1546</v>
      </c>
      <c r="D871" s="23" t="s">
        <v>4792</v>
      </c>
    </row>
    <row r="872" spans="1:4" ht="15.75" customHeight="1" x14ac:dyDescent="0.3">
      <c r="A872" s="22" t="s">
        <v>1547</v>
      </c>
      <c r="B872" s="23" t="s">
        <v>3947</v>
      </c>
      <c r="C872" s="23" t="s">
        <v>1548</v>
      </c>
      <c r="D872" s="23" t="s">
        <v>4793</v>
      </c>
    </row>
    <row r="873" spans="1:4" ht="15.75" customHeight="1" x14ac:dyDescent="0.3">
      <c r="A873" s="22" t="s">
        <v>1549</v>
      </c>
      <c r="B873" s="23" t="s">
        <v>3945</v>
      </c>
      <c r="C873" s="23" t="s">
        <v>1550</v>
      </c>
      <c r="D873" s="23" t="s">
        <v>4794</v>
      </c>
    </row>
    <row r="874" spans="1:4" ht="15.75" customHeight="1" x14ac:dyDescent="0.3">
      <c r="A874" s="22" t="s">
        <v>1551</v>
      </c>
      <c r="B874" s="23" t="s">
        <v>3947</v>
      </c>
      <c r="C874" s="23" t="s">
        <v>773</v>
      </c>
      <c r="D874" s="23" t="s">
        <v>4795</v>
      </c>
    </row>
    <row r="875" spans="1:4" ht="15.75" customHeight="1" x14ac:dyDescent="0.3">
      <c r="A875" s="22" t="s">
        <v>1552</v>
      </c>
      <c r="B875" s="23" t="s">
        <v>3945</v>
      </c>
      <c r="C875" s="23" t="s">
        <v>1553</v>
      </c>
      <c r="D875" s="23" t="s">
        <v>4796</v>
      </c>
    </row>
    <row r="876" spans="1:4" ht="15.75" customHeight="1" x14ac:dyDescent="0.3">
      <c r="A876" s="22" t="s">
        <v>1554</v>
      </c>
      <c r="B876" s="23" t="s">
        <v>3945</v>
      </c>
      <c r="C876" s="23" t="s">
        <v>1555</v>
      </c>
      <c r="D876" s="23" t="s">
        <v>4797</v>
      </c>
    </row>
    <row r="877" spans="1:4" ht="15.75" customHeight="1" x14ac:dyDescent="0.3">
      <c r="A877" s="22" t="s">
        <v>1556</v>
      </c>
      <c r="B877" s="23" t="s">
        <v>3945</v>
      </c>
      <c r="C877" s="23" t="s">
        <v>1557</v>
      </c>
      <c r="D877" s="23" t="s">
        <v>4798</v>
      </c>
    </row>
    <row r="878" spans="1:4" ht="15.75" customHeight="1" x14ac:dyDescent="0.3">
      <c r="A878" s="22" t="s">
        <v>1558</v>
      </c>
      <c r="B878" s="23" t="s">
        <v>3947</v>
      </c>
      <c r="C878" s="23" t="s">
        <v>1169</v>
      </c>
      <c r="D878" s="23" t="s">
        <v>4799</v>
      </c>
    </row>
    <row r="879" spans="1:4" ht="15.75" customHeight="1" x14ac:dyDescent="0.3">
      <c r="A879" s="22" t="s">
        <v>1559</v>
      </c>
      <c r="B879" s="23" t="s">
        <v>3947</v>
      </c>
      <c r="C879" s="23" t="s">
        <v>1560</v>
      </c>
      <c r="D879" s="23" t="s">
        <v>4800</v>
      </c>
    </row>
    <row r="880" spans="1:4" ht="15.75" customHeight="1" x14ac:dyDescent="0.3">
      <c r="A880" s="22" t="s">
        <v>1561</v>
      </c>
      <c r="B880" s="23" t="s">
        <v>3945</v>
      </c>
      <c r="C880" s="23" t="s">
        <v>1562</v>
      </c>
      <c r="D880" s="23" t="s">
        <v>4801</v>
      </c>
    </row>
    <row r="881" spans="1:4" ht="15.75" customHeight="1" x14ac:dyDescent="0.3">
      <c r="A881" s="22" t="s">
        <v>1563</v>
      </c>
      <c r="B881" s="23" t="s">
        <v>3945</v>
      </c>
      <c r="C881" s="23" t="s">
        <v>1564</v>
      </c>
      <c r="D881" s="23" t="s">
        <v>4802</v>
      </c>
    </row>
    <row r="882" spans="1:4" ht="15.75" customHeight="1" x14ac:dyDescent="0.3">
      <c r="A882" s="22" t="s">
        <v>1565</v>
      </c>
      <c r="B882" s="23" t="s">
        <v>3945</v>
      </c>
      <c r="C882" s="23" t="s">
        <v>1566</v>
      </c>
      <c r="D882" s="23" t="s">
        <v>4803</v>
      </c>
    </row>
    <row r="883" spans="1:4" ht="15.75" customHeight="1" x14ac:dyDescent="0.3">
      <c r="A883" s="22" t="s">
        <v>1567</v>
      </c>
      <c r="B883" s="23" t="s">
        <v>3945</v>
      </c>
      <c r="C883" s="23" t="s">
        <v>508</v>
      </c>
      <c r="D883" s="23" t="s">
        <v>4804</v>
      </c>
    </row>
    <row r="884" spans="1:4" ht="15.75" customHeight="1" x14ac:dyDescent="0.3">
      <c r="A884" s="22" t="s">
        <v>1568</v>
      </c>
      <c r="B884" s="23" t="s">
        <v>3945</v>
      </c>
      <c r="C884" s="23" t="s">
        <v>1569</v>
      </c>
      <c r="D884" s="23" t="s">
        <v>4805</v>
      </c>
    </row>
    <row r="885" spans="1:4" ht="15.75" customHeight="1" x14ac:dyDescent="0.3">
      <c r="A885" s="22" t="s">
        <v>1570</v>
      </c>
      <c r="B885" s="23" t="s">
        <v>3945</v>
      </c>
      <c r="C885" s="23" t="s">
        <v>1571</v>
      </c>
      <c r="D885" s="23" t="s">
        <v>4806</v>
      </c>
    </row>
    <row r="886" spans="1:4" ht="15.75" customHeight="1" x14ac:dyDescent="0.3">
      <c r="A886" s="22" t="s">
        <v>1572</v>
      </c>
      <c r="B886" s="23" t="s">
        <v>3945</v>
      </c>
      <c r="C886" s="23" t="s">
        <v>1573</v>
      </c>
      <c r="D886" s="23" t="s">
        <v>4807</v>
      </c>
    </row>
    <row r="887" spans="1:4" ht="15.75" customHeight="1" x14ac:dyDescent="0.3">
      <c r="A887" s="22" t="s">
        <v>1574</v>
      </c>
      <c r="B887" s="23" t="s">
        <v>3945</v>
      </c>
      <c r="C887" s="23" t="s">
        <v>1575</v>
      </c>
      <c r="D887" s="23" t="s">
        <v>4808</v>
      </c>
    </row>
    <row r="888" spans="1:4" ht="15.75" customHeight="1" x14ac:dyDescent="0.3">
      <c r="A888" s="22" t="s">
        <v>1576</v>
      </c>
      <c r="B888" s="23" t="s">
        <v>3945</v>
      </c>
      <c r="C888" s="23" t="s">
        <v>1577</v>
      </c>
      <c r="D888" s="23" t="s">
        <v>4809</v>
      </c>
    </row>
    <row r="889" spans="1:4" ht="15.75" customHeight="1" x14ac:dyDescent="0.3">
      <c r="A889" s="22" t="s">
        <v>1578</v>
      </c>
      <c r="B889" s="23" t="s">
        <v>3947</v>
      </c>
      <c r="C889" s="23" t="s">
        <v>1579</v>
      </c>
      <c r="D889" s="23" t="s">
        <v>4810</v>
      </c>
    </row>
    <row r="890" spans="1:4" ht="15.75" customHeight="1" x14ac:dyDescent="0.3">
      <c r="A890" s="22" t="s">
        <v>1580</v>
      </c>
      <c r="B890" s="23" t="s">
        <v>3946</v>
      </c>
      <c r="C890" s="23" t="s">
        <v>1581</v>
      </c>
      <c r="D890" s="23" t="s">
        <v>4811</v>
      </c>
    </row>
    <row r="891" spans="1:4" ht="15.75" customHeight="1" x14ac:dyDescent="0.3">
      <c r="A891" s="22" t="s">
        <v>1582</v>
      </c>
      <c r="B891" s="23" t="s">
        <v>3946</v>
      </c>
      <c r="C891" s="23" t="s">
        <v>326</v>
      </c>
      <c r="D891" s="23" t="s">
        <v>4812</v>
      </c>
    </row>
    <row r="892" spans="1:4" ht="15.75" customHeight="1" x14ac:dyDescent="0.3">
      <c r="A892" s="22" t="s">
        <v>1583</v>
      </c>
      <c r="B892" s="23" t="s">
        <v>3946</v>
      </c>
      <c r="C892" s="23" t="s">
        <v>1584</v>
      </c>
      <c r="D892" s="23" t="s">
        <v>4813</v>
      </c>
    </row>
    <row r="893" spans="1:4" ht="15.75" customHeight="1" x14ac:dyDescent="0.3">
      <c r="A893" s="22" t="s">
        <v>1585</v>
      </c>
      <c r="B893" s="23" t="s">
        <v>3946</v>
      </c>
      <c r="C893" s="23" t="s">
        <v>1586</v>
      </c>
      <c r="D893" s="23" t="s">
        <v>4814</v>
      </c>
    </row>
    <row r="894" spans="1:4" ht="15.75" customHeight="1" x14ac:dyDescent="0.3">
      <c r="A894" s="22" t="s">
        <v>1587</v>
      </c>
      <c r="B894" s="23" t="s">
        <v>3947</v>
      </c>
      <c r="C894" s="23" t="s">
        <v>1588</v>
      </c>
      <c r="D894" s="23" t="s">
        <v>4815</v>
      </c>
    </row>
    <row r="895" spans="1:4" ht="15.75" customHeight="1" x14ac:dyDescent="0.3">
      <c r="A895" s="22" t="s">
        <v>1589</v>
      </c>
      <c r="B895" s="23" t="s">
        <v>3946</v>
      </c>
      <c r="C895" s="23" t="s">
        <v>201</v>
      </c>
      <c r="D895" s="23" t="s">
        <v>4816</v>
      </c>
    </row>
    <row r="896" spans="1:4" ht="15.75" customHeight="1" x14ac:dyDescent="0.3">
      <c r="A896" s="22" t="s">
        <v>1590</v>
      </c>
      <c r="B896" s="23" t="s">
        <v>3946</v>
      </c>
      <c r="C896" s="23" t="s">
        <v>1591</v>
      </c>
      <c r="D896" s="23" t="s">
        <v>4817</v>
      </c>
    </row>
    <row r="897" spans="1:4" ht="15.75" customHeight="1" x14ac:dyDescent="0.3">
      <c r="A897" s="22" t="s">
        <v>1592</v>
      </c>
      <c r="B897" s="23" t="s">
        <v>3945</v>
      </c>
      <c r="C897" s="23" t="s">
        <v>1593</v>
      </c>
      <c r="D897" s="23" t="s">
        <v>4818</v>
      </c>
    </row>
    <row r="898" spans="1:4" ht="15.75" customHeight="1" x14ac:dyDescent="0.3">
      <c r="A898" s="22" t="s">
        <v>1594</v>
      </c>
      <c r="B898" s="23" t="s">
        <v>3945</v>
      </c>
      <c r="C898" s="23" t="s">
        <v>1595</v>
      </c>
      <c r="D898" s="23" t="s">
        <v>4478</v>
      </c>
    </row>
    <row r="899" spans="1:4" ht="15.75" customHeight="1" x14ac:dyDescent="0.3">
      <c r="A899" s="22" t="s">
        <v>1596</v>
      </c>
      <c r="B899" s="23" t="s">
        <v>3945</v>
      </c>
      <c r="C899" s="23" t="s">
        <v>1597</v>
      </c>
      <c r="D899" s="23" t="s">
        <v>4819</v>
      </c>
    </row>
    <row r="900" spans="1:4" ht="15.75" customHeight="1" x14ac:dyDescent="0.3">
      <c r="A900" s="22" t="s">
        <v>1598</v>
      </c>
      <c r="B900" s="23" t="s">
        <v>3946</v>
      </c>
      <c r="C900" s="23" t="s">
        <v>1467</v>
      </c>
      <c r="D900" s="23" t="s">
        <v>4180</v>
      </c>
    </row>
    <row r="901" spans="1:4" ht="15.75" customHeight="1" x14ac:dyDescent="0.3">
      <c r="A901" s="22" t="s">
        <v>1599</v>
      </c>
      <c r="B901" s="23" t="s">
        <v>3947</v>
      </c>
      <c r="C901" s="23" t="s">
        <v>1600</v>
      </c>
      <c r="D901" s="23" t="s">
        <v>4197</v>
      </c>
    </row>
    <row r="902" spans="1:4" ht="15.75" customHeight="1" x14ac:dyDescent="0.3">
      <c r="A902" s="22" t="s">
        <v>1601</v>
      </c>
      <c r="B902" s="23" t="s">
        <v>3945</v>
      </c>
      <c r="C902" s="23" t="s">
        <v>1602</v>
      </c>
      <c r="D902" s="23" t="s">
        <v>4820</v>
      </c>
    </row>
    <row r="903" spans="1:4" ht="15.75" customHeight="1" x14ac:dyDescent="0.3">
      <c r="A903" s="22" t="s">
        <v>1603</v>
      </c>
      <c r="B903" s="23" t="s">
        <v>3946</v>
      </c>
      <c r="C903" s="23" t="s">
        <v>1026</v>
      </c>
      <c r="D903" s="23" t="s">
        <v>4821</v>
      </c>
    </row>
    <row r="904" spans="1:4" ht="15.75" customHeight="1" x14ac:dyDescent="0.3">
      <c r="A904" s="22" t="s">
        <v>1604</v>
      </c>
      <c r="B904" s="23" t="s">
        <v>3945</v>
      </c>
      <c r="C904" s="23" t="s">
        <v>1605</v>
      </c>
      <c r="D904" s="23" t="s">
        <v>4822</v>
      </c>
    </row>
    <row r="905" spans="1:4" ht="15.75" customHeight="1" x14ac:dyDescent="0.3">
      <c r="A905" s="22" t="s">
        <v>1606</v>
      </c>
      <c r="B905" s="23" t="s">
        <v>3945</v>
      </c>
      <c r="C905" s="23" t="s">
        <v>1607</v>
      </c>
      <c r="D905" s="23" t="s">
        <v>4823</v>
      </c>
    </row>
    <row r="906" spans="1:4" ht="15.75" customHeight="1" x14ac:dyDescent="0.3">
      <c r="A906" s="22" t="s">
        <v>1608</v>
      </c>
      <c r="B906" s="23" t="s">
        <v>3946</v>
      </c>
      <c r="C906" s="23" t="s">
        <v>1609</v>
      </c>
      <c r="D906" s="23" t="s">
        <v>4824</v>
      </c>
    </row>
    <row r="907" spans="1:4" ht="15.75" customHeight="1" x14ac:dyDescent="0.3">
      <c r="A907" s="22" t="s">
        <v>1610</v>
      </c>
      <c r="B907" s="23" t="s">
        <v>3945</v>
      </c>
      <c r="C907" s="23" t="s">
        <v>1493</v>
      </c>
      <c r="D907" s="23" t="s">
        <v>4825</v>
      </c>
    </row>
    <row r="908" spans="1:4" ht="15.75" customHeight="1" x14ac:dyDescent="0.3">
      <c r="A908" s="22" t="s">
        <v>1611</v>
      </c>
      <c r="B908" s="23" t="s">
        <v>3947</v>
      </c>
      <c r="C908" s="23" t="s">
        <v>1612</v>
      </c>
      <c r="D908" s="23" t="s">
        <v>4826</v>
      </c>
    </row>
    <row r="909" spans="1:4" ht="15.75" customHeight="1" x14ac:dyDescent="0.3">
      <c r="A909" s="22" t="s">
        <v>1613</v>
      </c>
      <c r="B909" s="23" t="s">
        <v>3946</v>
      </c>
      <c r="C909" s="23" t="s">
        <v>1614</v>
      </c>
      <c r="D909" s="23" t="s">
        <v>4827</v>
      </c>
    </row>
    <row r="910" spans="1:4" ht="15.75" customHeight="1" x14ac:dyDescent="0.3">
      <c r="A910" s="22" t="s">
        <v>1615</v>
      </c>
      <c r="B910" s="23" t="s">
        <v>3946</v>
      </c>
      <c r="C910" s="23" t="s">
        <v>583</v>
      </c>
      <c r="D910" s="23" t="s">
        <v>4828</v>
      </c>
    </row>
    <row r="911" spans="1:4" ht="15.75" customHeight="1" x14ac:dyDescent="0.3">
      <c r="A911" s="22" t="s">
        <v>1616</v>
      </c>
      <c r="B911" s="23" t="s">
        <v>3946</v>
      </c>
      <c r="C911" s="23" t="s">
        <v>1617</v>
      </c>
      <c r="D911" s="23" t="s">
        <v>4829</v>
      </c>
    </row>
    <row r="912" spans="1:4" ht="15.75" customHeight="1" x14ac:dyDescent="0.3">
      <c r="A912" s="22" t="s">
        <v>1618</v>
      </c>
      <c r="B912" s="23" t="s">
        <v>3946</v>
      </c>
      <c r="C912" s="23" t="s">
        <v>1619</v>
      </c>
      <c r="D912" s="23" t="s">
        <v>4830</v>
      </c>
    </row>
    <row r="913" spans="1:4" ht="15.75" customHeight="1" x14ac:dyDescent="0.3">
      <c r="A913" s="22" t="s">
        <v>1620</v>
      </c>
      <c r="B913" s="23" t="s">
        <v>3946</v>
      </c>
      <c r="C913" s="23" t="s">
        <v>753</v>
      </c>
      <c r="D913" s="23" t="s">
        <v>4831</v>
      </c>
    </row>
    <row r="914" spans="1:4" ht="15.75" customHeight="1" x14ac:dyDescent="0.3">
      <c r="A914" s="22" t="s">
        <v>1621</v>
      </c>
      <c r="B914" s="23" t="s">
        <v>3946</v>
      </c>
      <c r="C914" s="23" t="s">
        <v>134</v>
      </c>
      <c r="D914" s="23" t="s">
        <v>4832</v>
      </c>
    </row>
    <row r="915" spans="1:4" ht="15.75" customHeight="1" x14ac:dyDescent="0.3">
      <c r="A915" s="22" t="s">
        <v>1622</v>
      </c>
      <c r="B915" s="23" t="s">
        <v>3946</v>
      </c>
      <c r="C915" s="23" t="s">
        <v>1623</v>
      </c>
      <c r="D915" s="23" t="s">
        <v>4112</v>
      </c>
    </row>
    <row r="916" spans="1:4" ht="15.75" customHeight="1" x14ac:dyDescent="0.3">
      <c r="A916" s="22" t="s">
        <v>1624</v>
      </c>
      <c r="B916" s="23" t="s">
        <v>3946</v>
      </c>
      <c r="C916" s="23" t="s">
        <v>1625</v>
      </c>
      <c r="D916" s="23" t="s">
        <v>4833</v>
      </c>
    </row>
    <row r="917" spans="1:4" ht="15.75" customHeight="1" x14ac:dyDescent="0.3">
      <c r="A917" s="22" t="s">
        <v>1626</v>
      </c>
      <c r="B917" s="23" t="s">
        <v>3946</v>
      </c>
      <c r="C917" s="23" t="s">
        <v>1627</v>
      </c>
      <c r="D917" s="23" t="s">
        <v>4197</v>
      </c>
    </row>
    <row r="918" spans="1:4" ht="15.75" customHeight="1" x14ac:dyDescent="0.3">
      <c r="A918" s="22" t="s">
        <v>1628</v>
      </c>
      <c r="B918" s="23" t="s">
        <v>3945</v>
      </c>
      <c r="C918" s="23" t="s">
        <v>1629</v>
      </c>
      <c r="D918" s="23" t="s">
        <v>4834</v>
      </c>
    </row>
    <row r="919" spans="1:4" ht="15.75" customHeight="1" x14ac:dyDescent="0.3">
      <c r="A919" s="22" t="s">
        <v>1630</v>
      </c>
      <c r="B919" s="23" t="s">
        <v>3945</v>
      </c>
      <c r="C919" s="23" t="s">
        <v>771</v>
      </c>
      <c r="D919" s="23" t="s">
        <v>4835</v>
      </c>
    </row>
    <row r="920" spans="1:4" ht="15.75" customHeight="1" x14ac:dyDescent="0.3">
      <c r="A920" s="22" t="s">
        <v>1631</v>
      </c>
      <c r="B920" s="23" t="s">
        <v>3945</v>
      </c>
      <c r="C920" s="23" t="s">
        <v>1632</v>
      </c>
      <c r="D920" s="23" t="s">
        <v>4836</v>
      </c>
    </row>
    <row r="921" spans="1:4" ht="15.75" customHeight="1" x14ac:dyDescent="0.3">
      <c r="A921" s="22" t="s">
        <v>1633</v>
      </c>
      <c r="B921" s="23" t="s">
        <v>3945</v>
      </c>
      <c r="C921" s="23" t="s">
        <v>1634</v>
      </c>
      <c r="D921" s="23" t="s">
        <v>4837</v>
      </c>
    </row>
    <row r="922" spans="1:4" ht="15.75" customHeight="1" x14ac:dyDescent="0.3">
      <c r="A922" s="22" t="s">
        <v>1635</v>
      </c>
      <c r="B922" s="23" t="s">
        <v>3945</v>
      </c>
      <c r="C922" s="23" t="s">
        <v>1636</v>
      </c>
      <c r="D922" s="23" t="s">
        <v>4838</v>
      </c>
    </row>
    <row r="923" spans="1:4" ht="15.75" customHeight="1" x14ac:dyDescent="0.3">
      <c r="A923" s="22" t="s">
        <v>1637</v>
      </c>
      <c r="B923" s="23" t="s">
        <v>3945</v>
      </c>
      <c r="C923" s="23" t="s">
        <v>1638</v>
      </c>
      <c r="D923" s="23" t="s">
        <v>4839</v>
      </c>
    </row>
    <row r="924" spans="1:4" ht="15.75" customHeight="1" x14ac:dyDescent="0.3">
      <c r="A924" s="22" t="s">
        <v>1639</v>
      </c>
      <c r="B924" s="23" t="s">
        <v>3945</v>
      </c>
      <c r="C924" s="23" t="s">
        <v>1640</v>
      </c>
      <c r="D924" s="23" t="s">
        <v>4840</v>
      </c>
    </row>
    <row r="925" spans="1:4" ht="15.75" customHeight="1" x14ac:dyDescent="0.3">
      <c r="A925" s="22" t="s">
        <v>1641</v>
      </c>
      <c r="B925" s="23" t="s">
        <v>3945</v>
      </c>
      <c r="C925" s="23" t="s">
        <v>1642</v>
      </c>
      <c r="D925" s="23" t="s">
        <v>4841</v>
      </c>
    </row>
    <row r="926" spans="1:4" ht="15.75" customHeight="1" x14ac:dyDescent="0.3">
      <c r="A926" s="22" t="s">
        <v>1643</v>
      </c>
      <c r="B926" s="23" t="s">
        <v>3945</v>
      </c>
      <c r="C926" s="23" t="s">
        <v>1644</v>
      </c>
      <c r="D926" s="23" t="s">
        <v>4842</v>
      </c>
    </row>
    <row r="927" spans="1:4" ht="15.75" customHeight="1" x14ac:dyDescent="0.3">
      <c r="A927" s="22" t="s">
        <v>1645</v>
      </c>
      <c r="B927" s="23" t="s">
        <v>3945</v>
      </c>
      <c r="C927" s="23" t="s">
        <v>1646</v>
      </c>
      <c r="D927" s="23" t="s">
        <v>4843</v>
      </c>
    </row>
    <row r="928" spans="1:4" ht="15.75" customHeight="1" x14ac:dyDescent="0.3">
      <c r="A928" s="22" t="s">
        <v>1647</v>
      </c>
      <c r="B928" s="23" t="s">
        <v>3945</v>
      </c>
      <c r="C928" s="23" t="s">
        <v>1245</v>
      </c>
      <c r="D928" s="23" t="s">
        <v>4844</v>
      </c>
    </row>
    <row r="929" spans="1:4" ht="15.75" customHeight="1" x14ac:dyDescent="0.3">
      <c r="A929" s="22" t="s">
        <v>1648</v>
      </c>
      <c r="B929" s="23" t="s">
        <v>3945</v>
      </c>
      <c r="C929" s="23" t="s">
        <v>1649</v>
      </c>
      <c r="D929" s="23" t="s">
        <v>4845</v>
      </c>
    </row>
    <row r="930" spans="1:4" ht="15.75" customHeight="1" x14ac:dyDescent="0.3">
      <c r="A930" s="22" t="s">
        <v>1650</v>
      </c>
      <c r="B930" s="23" t="s">
        <v>3947</v>
      </c>
      <c r="C930" s="23" t="s">
        <v>1651</v>
      </c>
      <c r="D930" s="23" t="s">
        <v>4846</v>
      </c>
    </row>
    <row r="931" spans="1:4" ht="15.75" customHeight="1" x14ac:dyDescent="0.3">
      <c r="A931" s="22" t="s">
        <v>1652</v>
      </c>
      <c r="B931" s="23" t="s">
        <v>3946</v>
      </c>
      <c r="C931" s="23" t="s">
        <v>1653</v>
      </c>
      <c r="D931" s="23" t="s">
        <v>4847</v>
      </c>
    </row>
    <row r="932" spans="1:4" ht="15.75" customHeight="1" x14ac:dyDescent="0.3">
      <c r="A932" s="22" t="s">
        <v>1654</v>
      </c>
      <c r="B932" s="23" t="s">
        <v>3947</v>
      </c>
      <c r="C932" s="23" t="s">
        <v>1247</v>
      </c>
      <c r="D932" s="23" t="s">
        <v>4848</v>
      </c>
    </row>
    <row r="933" spans="1:4" ht="15.75" customHeight="1" x14ac:dyDescent="0.3">
      <c r="A933" s="22" t="s">
        <v>1655</v>
      </c>
      <c r="B933" s="23" t="s">
        <v>3946</v>
      </c>
      <c r="C933" s="23" t="s">
        <v>311</v>
      </c>
      <c r="D933" s="23" t="s">
        <v>4849</v>
      </c>
    </row>
    <row r="934" spans="1:4" ht="15.75" customHeight="1" x14ac:dyDescent="0.3">
      <c r="A934" s="22" t="s">
        <v>1656</v>
      </c>
      <c r="B934" s="23" t="s">
        <v>3946</v>
      </c>
      <c r="C934" s="23" t="s">
        <v>1657</v>
      </c>
      <c r="D934" s="23" t="s">
        <v>4850</v>
      </c>
    </row>
    <row r="935" spans="1:4" ht="15.75" customHeight="1" x14ac:dyDescent="0.3">
      <c r="A935" s="22" t="s">
        <v>1658</v>
      </c>
      <c r="B935" s="23" t="s">
        <v>3945</v>
      </c>
      <c r="C935" s="23" t="s">
        <v>1659</v>
      </c>
      <c r="D935" s="23" t="s">
        <v>3991</v>
      </c>
    </row>
    <row r="936" spans="1:4" ht="15.75" customHeight="1" x14ac:dyDescent="0.3">
      <c r="A936" s="22" t="s">
        <v>1660</v>
      </c>
      <c r="B936" s="23" t="s">
        <v>3946</v>
      </c>
      <c r="C936" s="23" t="s">
        <v>1661</v>
      </c>
      <c r="D936" s="23" t="s">
        <v>4851</v>
      </c>
    </row>
    <row r="937" spans="1:4" ht="15.75" customHeight="1" x14ac:dyDescent="0.3">
      <c r="A937" s="22" t="s">
        <v>1662</v>
      </c>
      <c r="B937" s="23" t="s">
        <v>3946</v>
      </c>
      <c r="C937" s="23" t="s">
        <v>1663</v>
      </c>
      <c r="D937" s="23" t="s">
        <v>4852</v>
      </c>
    </row>
    <row r="938" spans="1:4" ht="15.75" customHeight="1" x14ac:dyDescent="0.3">
      <c r="A938" s="22" t="s">
        <v>1664</v>
      </c>
      <c r="B938" s="23" t="s">
        <v>3947</v>
      </c>
      <c r="C938" s="23" t="s">
        <v>1665</v>
      </c>
      <c r="D938" s="23" t="s">
        <v>4834</v>
      </c>
    </row>
    <row r="939" spans="1:4" ht="15.75" customHeight="1" x14ac:dyDescent="0.3">
      <c r="A939" s="22" t="s">
        <v>1666</v>
      </c>
      <c r="B939" s="23" t="s">
        <v>3945</v>
      </c>
      <c r="C939" s="23" t="s">
        <v>1667</v>
      </c>
      <c r="D939" s="23" t="s">
        <v>4853</v>
      </c>
    </row>
    <row r="940" spans="1:4" ht="15.75" customHeight="1" x14ac:dyDescent="0.3">
      <c r="A940" s="22" t="s">
        <v>1668</v>
      </c>
      <c r="B940" s="23" t="s">
        <v>3946</v>
      </c>
      <c r="C940" s="23" t="s">
        <v>1669</v>
      </c>
      <c r="D940" s="23" t="s">
        <v>4854</v>
      </c>
    </row>
    <row r="941" spans="1:4" ht="15.75" customHeight="1" x14ac:dyDescent="0.3">
      <c r="A941" s="22" t="s">
        <v>1670</v>
      </c>
      <c r="B941" s="23" t="s">
        <v>3946</v>
      </c>
      <c r="C941" s="23" t="s">
        <v>726</v>
      </c>
      <c r="D941" s="23" t="s">
        <v>4855</v>
      </c>
    </row>
    <row r="942" spans="1:4" ht="15.75" customHeight="1" x14ac:dyDescent="0.3">
      <c r="A942" s="22" t="s">
        <v>1671</v>
      </c>
      <c r="B942" s="23" t="s">
        <v>3945</v>
      </c>
      <c r="C942" s="23" t="s">
        <v>1672</v>
      </c>
      <c r="D942" s="23" t="s">
        <v>4856</v>
      </c>
    </row>
    <row r="943" spans="1:4" ht="15.75" customHeight="1" x14ac:dyDescent="0.3">
      <c r="A943" s="22" t="s">
        <v>1673</v>
      </c>
      <c r="B943" s="23" t="s">
        <v>3945</v>
      </c>
      <c r="C943" s="23" t="s">
        <v>1674</v>
      </c>
      <c r="D943" s="23" t="s">
        <v>4857</v>
      </c>
    </row>
    <row r="944" spans="1:4" ht="15.75" customHeight="1" x14ac:dyDescent="0.3">
      <c r="A944" s="22" t="s">
        <v>1675</v>
      </c>
      <c r="B944" s="23" t="s">
        <v>3945</v>
      </c>
      <c r="C944" s="23" t="s">
        <v>1676</v>
      </c>
      <c r="D944" s="23" t="s">
        <v>4858</v>
      </c>
    </row>
    <row r="945" spans="1:4" ht="15.75" customHeight="1" x14ac:dyDescent="0.3">
      <c r="A945" s="22" t="s">
        <v>1677</v>
      </c>
      <c r="B945" s="23" t="s">
        <v>3946</v>
      </c>
      <c r="C945" s="23" t="s">
        <v>1678</v>
      </c>
      <c r="D945" s="23" t="s">
        <v>4356</v>
      </c>
    </row>
    <row r="946" spans="1:4" ht="15.75" customHeight="1" x14ac:dyDescent="0.3">
      <c r="A946" s="22" t="s">
        <v>1679</v>
      </c>
      <c r="B946" s="23" t="s">
        <v>3945</v>
      </c>
      <c r="C946" s="23" t="s">
        <v>142</v>
      </c>
      <c r="D946" s="23" t="s">
        <v>4859</v>
      </c>
    </row>
    <row r="947" spans="1:4" ht="15.75" customHeight="1" x14ac:dyDescent="0.3">
      <c r="A947" s="22" t="s">
        <v>1680</v>
      </c>
      <c r="B947" s="23" t="s">
        <v>3946</v>
      </c>
      <c r="C947" s="23" t="s">
        <v>201</v>
      </c>
      <c r="D947" s="23" t="s">
        <v>4860</v>
      </c>
    </row>
    <row r="948" spans="1:4" ht="15.75" customHeight="1" x14ac:dyDescent="0.3">
      <c r="A948" s="22" t="s">
        <v>1681</v>
      </c>
      <c r="B948" s="23" t="s">
        <v>3946</v>
      </c>
      <c r="C948" s="23" t="s">
        <v>1682</v>
      </c>
      <c r="D948" s="23" t="s">
        <v>4552</v>
      </c>
    </row>
    <row r="949" spans="1:4" ht="15.75" customHeight="1" x14ac:dyDescent="0.3">
      <c r="A949" s="22" t="s">
        <v>1683</v>
      </c>
      <c r="B949" s="23" t="s">
        <v>3946</v>
      </c>
      <c r="C949" s="23" t="s">
        <v>255</v>
      </c>
      <c r="D949" s="23" t="s">
        <v>4861</v>
      </c>
    </row>
    <row r="950" spans="1:4" ht="15.75" customHeight="1" x14ac:dyDescent="0.3">
      <c r="A950" s="22" t="s">
        <v>1684</v>
      </c>
      <c r="B950" s="23" t="s">
        <v>3946</v>
      </c>
      <c r="C950" s="23" t="s">
        <v>401</v>
      </c>
      <c r="D950" s="23" t="s">
        <v>4862</v>
      </c>
    </row>
    <row r="951" spans="1:4" ht="15.75" customHeight="1" x14ac:dyDescent="0.3">
      <c r="A951" s="22" t="s">
        <v>1685</v>
      </c>
      <c r="B951" s="23" t="s">
        <v>3946</v>
      </c>
      <c r="C951" s="23" t="s">
        <v>850</v>
      </c>
      <c r="D951" s="23" t="s">
        <v>4863</v>
      </c>
    </row>
    <row r="952" spans="1:4" ht="15.75" customHeight="1" x14ac:dyDescent="0.3">
      <c r="A952" s="22" t="s">
        <v>1686</v>
      </c>
      <c r="B952" s="23" t="s">
        <v>3945</v>
      </c>
      <c r="C952" s="23" t="s">
        <v>1687</v>
      </c>
      <c r="D952" s="23" t="s">
        <v>4864</v>
      </c>
    </row>
    <row r="953" spans="1:4" ht="15.75" customHeight="1" x14ac:dyDescent="0.3">
      <c r="A953" s="22" t="s">
        <v>1688</v>
      </c>
      <c r="B953" s="23" t="s">
        <v>3945</v>
      </c>
      <c r="C953" s="23" t="s">
        <v>1689</v>
      </c>
      <c r="D953" s="23" t="s">
        <v>4308</v>
      </c>
    </row>
    <row r="954" spans="1:4" ht="15.75" customHeight="1" x14ac:dyDescent="0.3">
      <c r="A954" s="22" t="s">
        <v>1690</v>
      </c>
      <c r="B954" s="23" t="s">
        <v>3945</v>
      </c>
      <c r="C954" s="23" t="s">
        <v>1691</v>
      </c>
      <c r="D954" s="23" t="s">
        <v>4865</v>
      </c>
    </row>
    <row r="955" spans="1:4" ht="15.75" customHeight="1" x14ac:dyDescent="0.3">
      <c r="A955" s="22" t="s">
        <v>1692</v>
      </c>
      <c r="B955" s="23" t="s">
        <v>3946</v>
      </c>
      <c r="C955" s="23" t="s">
        <v>1693</v>
      </c>
      <c r="D955" s="23" t="s">
        <v>4866</v>
      </c>
    </row>
    <row r="956" spans="1:4" ht="15.75" customHeight="1" x14ac:dyDescent="0.3">
      <c r="A956" s="22" t="s">
        <v>1694</v>
      </c>
      <c r="B956" s="23" t="s">
        <v>3946</v>
      </c>
      <c r="C956" s="23" t="s">
        <v>1546</v>
      </c>
      <c r="D956" s="23" t="s">
        <v>4867</v>
      </c>
    </row>
    <row r="957" spans="1:4" ht="15.75" customHeight="1" x14ac:dyDescent="0.3">
      <c r="A957" s="22" t="s">
        <v>1695</v>
      </c>
      <c r="B957" s="23" t="s">
        <v>3947</v>
      </c>
      <c r="C957" s="23" t="s">
        <v>1696</v>
      </c>
      <c r="D957" s="23" t="s">
        <v>4868</v>
      </c>
    </row>
    <row r="958" spans="1:4" ht="15.75" customHeight="1" x14ac:dyDescent="0.3">
      <c r="A958" s="22" t="s">
        <v>1697</v>
      </c>
      <c r="B958" s="23" t="s">
        <v>3946</v>
      </c>
      <c r="C958" s="23" t="s">
        <v>255</v>
      </c>
      <c r="D958" s="23" t="s">
        <v>4814</v>
      </c>
    </row>
    <row r="959" spans="1:4" ht="15.75" customHeight="1" x14ac:dyDescent="0.3">
      <c r="A959" s="22" t="s">
        <v>1698</v>
      </c>
      <c r="B959" s="23" t="s">
        <v>3945</v>
      </c>
      <c r="C959" s="23" t="s">
        <v>1699</v>
      </c>
      <c r="D959" s="23" t="s">
        <v>4869</v>
      </c>
    </row>
    <row r="960" spans="1:4" ht="15.75" customHeight="1" x14ac:dyDescent="0.3">
      <c r="A960" s="22" t="s">
        <v>1700</v>
      </c>
      <c r="B960" s="23" t="s">
        <v>3947</v>
      </c>
      <c r="C960" s="23" t="s">
        <v>1701</v>
      </c>
      <c r="D960" s="23" t="s">
        <v>4870</v>
      </c>
    </row>
    <row r="961" spans="1:4" ht="15.75" customHeight="1" x14ac:dyDescent="0.3">
      <c r="A961" s="22" t="s">
        <v>1702</v>
      </c>
      <c r="B961" s="23" t="s">
        <v>3945</v>
      </c>
      <c r="C961" s="23" t="s">
        <v>1237</v>
      </c>
      <c r="D961" s="23" t="s">
        <v>4871</v>
      </c>
    </row>
    <row r="962" spans="1:4" ht="15.75" customHeight="1" x14ac:dyDescent="0.3">
      <c r="A962" s="22" t="s">
        <v>1703</v>
      </c>
      <c r="B962" s="23" t="s">
        <v>3947</v>
      </c>
      <c r="C962" s="23" t="s">
        <v>733</v>
      </c>
      <c r="D962" s="23" t="s">
        <v>4872</v>
      </c>
    </row>
    <row r="963" spans="1:4" ht="15.75" customHeight="1" x14ac:dyDescent="0.3">
      <c r="A963" s="22" t="s">
        <v>1704</v>
      </c>
      <c r="B963" s="23" t="s">
        <v>3946</v>
      </c>
      <c r="C963" s="23" t="s">
        <v>569</v>
      </c>
      <c r="D963" s="23" t="s">
        <v>4268</v>
      </c>
    </row>
    <row r="964" spans="1:4" ht="15.75" customHeight="1" x14ac:dyDescent="0.3">
      <c r="A964" s="22" t="s">
        <v>1705</v>
      </c>
      <c r="B964" s="23" t="s">
        <v>3945</v>
      </c>
      <c r="C964" s="23" t="s">
        <v>1706</v>
      </c>
      <c r="D964" s="23" t="s">
        <v>4873</v>
      </c>
    </row>
    <row r="965" spans="1:4" ht="15.75" customHeight="1" x14ac:dyDescent="0.3">
      <c r="A965" s="22" t="s">
        <v>1707</v>
      </c>
      <c r="B965" s="23" t="s">
        <v>3947</v>
      </c>
      <c r="C965" s="23" t="s">
        <v>1708</v>
      </c>
      <c r="D965" s="23" t="s">
        <v>4874</v>
      </c>
    </row>
    <row r="966" spans="1:4" ht="15.75" customHeight="1" x14ac:dyDescent="0.3">
      <c r="A966" s="22" t="s">
        <v>1709</v>
      </c>
      <c r="B966" s="23" t="s">
        <v>3945</v>
      </c>
      <c r="C966" s="23" t="s">
        <v>1710</v>
      </c>
      <c r="D966" s="23" t="s">
        <v>4875</v>
      </c>
    </row>
    <row r="967" spans="1:4" ht="15.75" customHeight="1" x14ac:dyDescent="0.3">
      <c r="A967" s="22" t="s">
        <v>1711</v>
      </c>
      <c r="B967" s="23" t="s">
        <v>3945</v>
      </c>
      <c r="C967" s="23" t="s">
        <v>1712</v>
      </c>
      <c r="D967" s="23" t="s">
        <v>4876</v>
      </c>
    </row>
    <row r="968" spans="1:4" ht="15.75" customHeight="1" x14ac:dyDescent="0.3">
      <c r="A968" s="22" t="s">
        <v>1713</v>
      </c>
      <c r="B968" s="23" t="s">
        <v>3945</v>
      </c>
      <c r="C968" s="23" t="s">
        <v>1714</v>
      </c>
      <c r="D968" s="23" t="s">
        <v>4877</v>
      </c>
    </row>
    <row r="969" spans="1:4" ht="15.75" customHeight="1" x14ac:dyDescent="0.3">
      <c r="A969" s="22" t="s">
        <v>1715</v>
      </c>
      <c r="B969" s="23" t="s">
        <v>3946</v>
      </c>
      <c r="C969" s="23" t="s">
        <v>1716</v>
      </c>
      <c r="D969" s="23" t="s">
        <v>4878</v>
      </c>
    </row>
    <row r="970" spans="1:4" ht="15.75" customHeight="1" x14ac:dyDescent="0.3">
      <c r="A970" s="22" t="s">
        <v>1717</v>
      </c>
      <c r="B970" s="23" t="s">
        <v>3945</v>
      </c>
      <c r="C970" s="23" t="s">
        <v>1113</v>
      </c>
      <c r="D970" s="23" t="s">
        <v>4879</v>
      </c>
    </row>
    <row r="971" spans="1:4" ht="15.75" customHeight="1" x14ac:dyDescent="0.3">
      <c r="A971" s="22" t="s">
        <v>1718</v>
      </c>
      <c r="B971" s="23" t="s">
        <v>3946</v>
      </c>
      <c r="C971" s="23" t="s">
        <v>1719</v>
      </c>
      <c r="D971" s="23" t="s">
        <v>4880</v>
      </c>
    </row>
    <row r="972" spans="1:4" ht="15.75" customHeight="1" x14ac:dyDescent="0.3">
      <c r="A972" s="22" t="s">
        <v>1720</v>
      </c>
      <c r="B972" s="23" t="s">
        <v>3945</v>
      </c>
      <c r="C972" s="23" t="s">
        <v>749</v>
      </c>
      <c r="D972" s="23" t="s">
        <v>4881</v>
      </c>
    </row>
    <row r="973" spans="1:4" ht="15.75" customHeight="1" x14ac:dyDescent="0.3">
      <c r="A973" s="22" t="s">
        <v>1721</v>
      </c>
      <c r="B973" s="23" t="s">
        <v>3945</v>
      </c>
      <c r="C973" s="23" t="s">
        <v>1722</v>
      </c>
      <c r="D973" s="23" t="s">
        <v>4882</v>
      </c>
    </row>
    <row r="974" spans="1:4" ht="15.75" customHeight="1" x14ac:dyDescent="0.3">
      <c r="A974" s="22" t="s">
        <v>1723</v>
      </c>
      <c r="B974" s="23" t="s">
        <v>3946</v>
      </c>
      <c r="C974" s="23" t="s">
        <v>276</v>
      </c>
      <c r="D974" s="23" t="s">
        <v>4883</v>
      </c>
    </row>
    <row r="975" spans="1:4" ht="15.75" customHeight="1" x14ac:dyDescent="0.3">
      <c r="A975" s="22" t="s">
        <v>1724</v>
      </c>
      <c r="B975" s="23" t="s">
        <v>3947</v>
      </c>
      <c r="C975" s="23" t="s">
        <v>1725</v>
      </c>
      <c r="D975" s="23" t="s">
        <v>4700</v>
      </c>
    </row>
    <row r="976" spans="1:4" ht="15.75" customHeight="1" x14ac:dyDescent="0.3">
      <c r="A976" s="22" t="s">
        <v>1726</v>
      </c>
      <c r="B976" s="23" t="s">
        <v>3946</v>
      </c>
      <c r="C976" s="23" t="s">
        <v>1249</v>
      </c>
      <c r="D976" s="23" t="s">
        <v>4884</v>
      </c>
    </row>
    <row r="977" spans="1:4" ht="15.75" customHeight="1" x14ac:dyDescent="0.3">
      <c r="A977" s="22" t="s">
        <v>1727</v>
      </c>
      <c r="B977" s="23" t="s">
        <v>3947</v>
      </c>
      <c r="C977" s="23" t="s">
        <v>1728</v>
      </c>
      <c r="D977" s="23" t="s">
        <v>4885</v>
      </c>
    </row>
    <row r="978" spans="1:4" ht="15.75" customHeight="1" x14ac:dyDescent="0.3">
      <c r="A978" s="22" t="s">
        <v>1729</v>
      </c>
      <c r="B978" s="23" t="s">
        <v>3947</v>
      </c>
      <c r="C978" s="23" t="s">
        <v>1730</v>
      </c>
      <c r="D978" s="23" t="s">
        <v>4439</v>
      </c>
    </row>
    <row r="979" spans="1:4" ht="15.75" customHeight="1" x14ac:dyDescent="0.3">
      <c r="A979" s="22" t="s">
        <v>1731</v>
      </c>
      <c r="B979" s="23" t="s">
        <v>3946</v>
      </c>
      <c r="C979" s="23" t="s">
        <v>550</v>
      </c>
      <c r="D979" s="23" t="s">
        <v>4886</v>
      </c>
    </row>
    <row r="980" spans="1:4" ht="15.75" customHeight="1" x14ac:dyDescent="0.3">
      <c r="A980" s="22" t="s">
        <v>1732</v>
      </c>
      <c r="B980" s="23" t="s">
        <v>3946</v>
      </c>
      <c r="C980" s="23" t="s">
        <v>1733</v>
      </c>
      <c r="D980" s="23" t="s">
        <v>4887</v>
      </c>
    </row>
    <row r="981" spans="1:4" ht="15.75" customHeight="1" x14ac:dyDescent="0.3">
      <c r="A981" s="22" t="s">
        <v>1734</v>
      </c>
      <c r="B981" s="23" t="s">
        <v>3946</v>
      </c>
      <c r="C981" s="23" t="s">
        <v>406</v>
      </c>
      <c r="D981" s="23" t="s">
        <v>4888</v>
      </c>
    </row>
    <row r="982" spans="1:4" ht="15.75" customHeight="1" x14ac:dyDescent="0.3">
      <c r="A982" s="22" t="s">
        <v>1735</v>
      </c>
      <c r="B982" s="23" t="s">
        <v>3946</v>
      </c>
      <c r="C982" s="23" t="s">
        <v>1736</v>
      </c>
      <c r="D982" s="23" t="s">
        <v>4889</v>
      </c>
    </row>
    <row r="983" spans="1:4" ht="15.75" customHeight="1" x14ac:dyDescent="0.3">
      <c r="A983" s="22" t="s">
        <v>1737</v>
      </c>
      <c r="B983" s="23" t="s">
        <v>3946</v>
      </c>
      <c r="C983" s="23" t="s">
        <v>1738</v>
      </c>
      <c r="D983" s="23" t="s">
        <v>4890</v>
      </c>
    </row>
    <row r="984" spans="1:4" ht="15.75" customHeight="1" x14ac:dyDescent="0.3">
      <c r="A984" s="22" t="s">
        <v>1739</v>
      </c>
      <c r="B984" s="23" t="s">
        <v>3946</v>
      </c>
      <c r="C984" s="23" t="s">
        <v>416</v>
      </c>
      <c r="D984" s="23" t="s">
        <v>4891</v>
      </c>
    </row>
    <row r="985" spans="1:4" ht="15.75" customHeight="1" x14ac:dyDescent="0.3">
      <c r="A985" s="22" t="s">
        <v>1740</v>
      </c>
      <c r="B985" s="23" t="s">
        <v>3947</v>
      </c>
      <c r="C985" s="23" t="s">
        <v>1741</v>
      </c>
      <c r="D985" s="23" t="s">
        <v>4892</v>
      </c>
    </row>
    <row r="986" spans="1:4" ht="15.75" customHeight="1" x14ac:dyDescent="0.3">
      <c r="A986" s="22" t="s">
        <v>1742</v>
      </c>
      <c r="B986" s="23" t="s">
        <v>3946</v>
      </c>
      <c r="C986" s="23" t="s">
        <v>1743</v>
      </c>
      <c r="D986" s="23" t="s">
        <v>4893</v>
      </c>
    </row>
    <row r="987" spans="1:4" ht="15.75" customHeight="1" x14ac:dyDescent="0.3">
      <c r="A987" s="22" t="s">
        <v>1744</v>
      </c>
      <c r="B987" s="23" t="s">
        <v>3945</v>
      </c>
      <c r="C987" s="23" t="s">
        <v>1745</v>
      </c>
      <c r="D987" s="23" t="s">
        <v>4894</v>
      </c>
    </row>
    <row r="988" spans="1:4" ht="15.75" customHeight="1" x14ac:dyDescent="0.3">
      <c r="A988" s="22" t="s">
        <v>1746</v>
      </c>
      <c r="B988" s="23" t="s">
        <v>3945</v>
      </c>
      <c r="C988" s="23" t="s">
        <v>459</v>
      </c>
      <c r="D988" s="23" t="s">
        <v>4125</v>
      </c>
    </row>
    <row r="989" spans="1:4" ht="15.75" customHeight="1" x14ac:dyDescent="0.3">
      <c r="A989" s="22" t="s">
        <v>1747</v>
      </c>
      <c r="B989" s="23" t="s">
        <v>3947</v>
      </c>
      <c r="C989" s="23" t="s">
        <v>1571</v>
      </c>
      <c r="D989" s="23" t="s">
        <v>4895</v>
      </c>
    </row>
    <row r="990" spans="1:4" ht="15.75" customHeight="1" x14ac:dyDescent="0.3">
      <c r="A990" s="22" t="s">
        <v>1748</v>
      </c>
      <c r="B990" s="23" t="s">
        <v>3945</v>
      </c>
      <c r="C990" s="23" t="s">
        <v>1749</v>
      </c>
      <c r="D990" s="23" t="s">
        <v>4896</v>
      </c>
    </row>
    <row r="991" spans="1:4" ht="15.75" customHeight="1" x14ac:dyDescent="0.3">
      <c r="A991" s="22" t="s">
        <v>1750</v>
      </c>
      <c r="B991" s="23" t="s">
        <v>3945</v>
      </c>
      <c r="C991" s="23" t="s">
        <v>126</v>
      </c>
      <c r="D991" s="23" t="s">
        <v>4897</v>
      </c>
    </row>
    <row r="992" spans="1:4" ht="15.75" customHeight="1" x14ac:dyDescent="0.3">
      <c r="A992" s="22" t="s">
        <v>1751</v>
      </c>
      <c r="B992" s="23" t="s">
        <v>3945</v>
      </c>
      <c r="C992" s="23" t="s">
        <v>1752</v>
      </c>
      <c r="D992" s="23" t="s">
        <v>4898</v>
      </c>
    </row>
    <row r="993" spans="1:4" ht="15.75" customHeight="1" x14ac:dyDescent="0.3">
      <c r="A993" s="22" t="s">
        <v>1753</v>
      </c>
      <c r="B993" s="23" t="s">
        <v>3946</v>
      </c>
      <c r="C993" s="23" t="s">
        <v>1754</v>
      </c>
      <c r="D993" s="23" t="s">
        <v>4071</v>
      </c>
    </row>
    <row r="994" spans="1:4" ht="15.75" customHeight="1" x14ac:dyDescent="0.3">
      <c r="A994" s="22" t="s">
        <v>1755</v>
      </c>
      <c r="B994" s="23" t="s">
        <v>3946</v>
      </c>
      <c r="C994" s="23" t="s">
        <v>1756</v>
      </c>
      <c r="D994" s="23" t="s">
        <v>4899</v>
      </c>
    </row>
    <row r="995" spans="1:4" ht="15.75" customHeight="1" x14ac:dyDescent="0.3">
      <c r="A995" s="22" t="s">
        <v>1757</v>
      </c>
      <c r="B995" s="23" t="s">
        <v>3945</v>
      </c>
      <c r="C995" s="23" t="s">
        <v>1758</v>
      </c>
      <c r="D995" s="23" t="s">
        <v>4900</v>
      </c>
    </row>
    <row r="996" spans="1:4" ht="15.75" customHeight="1" x14ac:dyDescent="0.3">
      <c r="A996" s="22" t="s">
        <v>1759</v>
      </c>
      <c r="B996" s="23" t="s">
        <v>3946</v>
      </c>
      <c r="C996" s="23" t="s">
        <v>1760</v>
      </c>
      <c r="D996" s="23" t="s">
        <v>4024</v>
      </c>
    </row>
    <row r="997" spans="1:4" ht="15.75" customHeight="1" x14ac:dyDescent="0.3">
      <c r="A997" s="22" t="s">
        <v>1761</v>
      </c>
      <c r="B997" s="23" t="s">
        <v>3947</v>
      </c>
      <c r="C997" s="23" t="s">
        <v>1762</v>
      </c>
      <c r="D997" s="23" t="s">
        <v>4901</v>
      </c>
    </row>
    <row r="998" spans="1:4" ht="15.75" customHeight="1" x14ac:dyDescent="0.3">
      <c r="A998" s="22" t="s">
        <v>1763</v>
      </c>
      <c r="B998" s="23" t="s">
        <v>3946</v>
      </c>
      <c r="C998" s="23" t="s">
        <v>1764</v>
      </c>
      <c r="D998" s="23" t="s">
        <v>4007</v>
      </c>
    </row>
    <row r="999" spans="1:4" ht="15.75" customHeight="1" x14ac:dyDescent="0.3">
      <c r="A999" s="22" t="s">
        <v>1765</v>
      </c>
      <c r="B999" s="23" t="s">
        <v>3947</v>
      </c>
      <c r="C999" s="23" t="s">
        <v>820</v>
      </c>
      <c r="D999" s="23" t="s">
        <v>4902</v>
      </c>
    </row>
    <row r="1000" spans="1:4" ht="15.75" customHeight="1" x14ac:dyDescent="0.3">
      <c r="A1000" s="22" t="s">
        <v>1766</v>
      </c>
      <c r="B1000" s="23" t="s">
        <v>3946</v>
      </c>
      <c r="C1000" s="23" t="s">
        <v>1767</v>
      </c>
      <c r="D1000" s="23" t="s">
        <v>4506</v>
      </c>
    </row>
    <row r="1001" spans="1:4" ht="15" customHeight="1" x14ac:dyDescent="0.3">
      <c r="A1001" s="22" t="s">
        <v>1768</v>
      </c>
      <c r="B1001" s="23" t="s">
        <v>3947</v>
      </c>
      <c r="C1001" s="23" t="s">
        <v>1769</v>
      </c>
      <c r="D1001" s="23" t="s">
        <v>4903</v>
      </c>
    </row>
    <row r="1002" spans="1:4" ht="15" customHeight="1" x14ac:dyDescent="0.3">
      <c r="A1002" s="22" t="s">
        <v>1770</v>
      </c>
      <c r="B1002" s="23" t="s">
        <v>3946</v>
      </c>
      <c r="C1002" s="23" t="s">
        <v>130</v>
      </c>
      <c r="D1002" s="23" t="s">
        <v>4904</v>
      </c>
    </row>
    <row r="1003" spans="1:4" ht="15" customHeight="1" x14ac:dyDescent="0.3">
      <c r="A1003" s="22" t="s">
        <v>1771</v>
      </c>
      <c r="B1003" s="23" t="s">
        <v>3947</v>
      </c>
      <c r="C1003" s="23" t="s">
        <v>1772</v>
      </c>
      <c r="D1003" s="23" t="s">
        <v>4905</v>
      </c>
    </row>
    <row r="1004" spans="1:4" ht="15" customHeight="1" x14ac:dyDescent="0.3">
      <c r="A1004" s="22" t="s">
        <v>1773</v>
      </c>
      <c r="B1004" s="23" t="s">
        <v>3945</v>
      </c>
      <c r="C1004" s="23" t="s">
        <v>1774</v>
      </c>
      <c r="D1004" s="23" t="s">
        <v>4906</v>
      </c>
    </row>
    <row r="1005" spans="1:4" ht="15" customHeight="1" x14ac:dyDescent="0.3">
      <c r="A1005" s="22" t="s">
        <v>1775</v>
      </c>
      <c r="B1005" s="23" t="s">
        <v>3946</v>
      </c>
      <c r="C1005" s="23" t="s">
        <v>1776</v>
      </c>
      <c r="D1005" s="23" t="s">
        <v>4907</v>
      </c>
    </row>
    <row r="1006" spans="1:4" ht="15" customHeight="1" x14ac:dyDescent="0.3">
      <c r="A1006" s="22" t="s">
        <v>1777</v>
      </c>
      <c r="B1006" s="23" t="s">
        <v>3946</v>
      </c>
      <c r="C1006" s="23" t="s">
        <v>158</v>
      </c>
      <c r="D1006" s="23" t="s">
        <v>4908</v>
      </c>
    </row>
    <row r="1007" spans="1:4" ht="15" customHeight="1" x14ac:dyDescent="0.3">
      <c r="A1007" s="22" t="s">
        <v>1778</v>
      </c>
      <c r="B1007" s="23" t="s">
        <v>3945</v>
      </c>
      <c r="C1007" s="23" t="s">
        <v>1779</v>
      </c>
      <c r="D1007" s="23" t="s">
        <v>4909</v>
      </c>
    </row>
    <row r="1008" spans="1:4" ht="15" customHeight="1" x14ac:dyDescent="0.3">
      <c r="A1008" s="22" t="s">
        <v>1780</v>
      </c>
      <c r="B1008" s="23" t="s">
        <v>3945</v>
      </c>
      <c r="C1008" s="23" t="s">
        <v>1781</v>
      </c>
      <c r="D1008" s="23" t="s">
        <v>4238</v>
      </c>
    </row>
    <row r="1009" spans="1:4" ht="15" customHeight="1" x14ac:dyDescent="0.3">
      <c r="A1009" s="22" t="s">
        <v>1782</v>
      </c>
      <c r="B1009" s="23" t="s">
        <v>3946</v>
      </c>
      <c r="C1009" s="23" t="s">
        <v>1783</v>
      </c>
      <c r="D1009" s="23" t="s">
        <v>4910</v>
      </c>
    </row>
    <row r="1010" spans="1:4" ht="15" customHeight="1" x14ac:dyDescent="0.3">
      <c r="A1010" s="22" t="s">
        <v>1784</v>
      </c>
      <c r="B1010" s="23" t="s">
        <v>3945</v>
      </c>
      <c r="C1010" s="23" t="s">
        <v>332</v>
      </c>
      <c r="D1010" s="23" t="s">
        <v>4911</v>
      </c>
    </row>
    <row r="1011" spans="1:4" ht="15" customHeight="1" x14ac:dyDescent="0.3">
      <c r="A1011" s="22" t="s">
        <v>1785</v>
      </c>
      <c r="B1011" s="23" t="s">
        <v>3945</v>
      </c>
      <c r="C1011" s="23" t="s">
        <v>1786</v>
      </c>
      <c r="D1011" s="23" t="s">
        <v>4912</v>
      </c>
    </row>
    <row r="1012" spans="1:4" ht="15" customHeight="1" x14ac:dyDescent="0.3">
      <c r="A1012" s="22" t="s">
        <v>1787</v>
      </c>
      <c r="B1012" s="23" t="s">
        <v>3945</v>
      </c>
      <c r="C1012" s="23" t="s">
        <v>451</v>
      </c>
      <c r="D1012" s="23" t="s">
        <v>4913</v>
      </c>
    </row>
    <row r="1013" spans="1:4" ht="15" customHeight="1" x14ac:dyDescent="0.3">
      <c r="A1013" s="22" t="s">
        <v>1788</v>
      </c>
      <c r="B1013" s="23" t="s">
        <v>3945</v>
      </c>
      <c r="C1013" s="23" t="s">
        <v>1629</v>
      </c>
      <c r="D1013" s="23" t="s">
        <v>4914</v>
      </c>
    </row>
    <row r="1014" spans="1:4" ht="15" customHeight="1" x14ac:dyDescent="0.3">
      <c r="A1014" s="22" t="s">
        <v>1789</v>
      </c>
      <c r="B1014" s="23" t="s">
        <v>3945</v>
      </c>
      <c r="C1014" s="23" t="s">
        <v>1790</v>
      </c>
      <c r="D1014" s="23" t="s">
        <v>4915</v>
      </c>
    </row>
    <row r="1015" spans="1:4" ht="15" customHeight="1" x14ac:dyDescent="0.3">
      <c r="A1015" s="22" t="s">
        <v>1791</v>
      </c>
      <c r="B1015" s="23" t="s">
        <v>3945</v>
      </c>
      <c r="C1015" s="23" t="s">
        <v>951</v>
      </c>
      <c r="D1015" s="23" t="s">
        <v>4916</v>
      </c>
    </row>
    <row r="1016" spans="1:4" ht="15" customHeight="1" x14ac:dyDescent="0.3">
      <c r="A1016" s="22" t="s">
        <v>1792</v>
      </c>
      <c r="B1016" s="23" t="s">
        <v>3945</v>
      </c>
      <c r="C1016" s="23" t="s">
        <v>281</v>
      </c>
      <c r="D1016" s="23" t="s">
        <v>4917</v>
      </c>
    </row>
    <row r="1017" spans="1:4" ht="15" customHeight="1" x14ac:dyDescent="0.3">
      <c r="A1017" s="22" t="s">
        <v>1793</v>
      </c>
      <c r="B1017" s="23" t="s">
        <v>3945</v>
      </c>
      <c r="C1017" s="23" t="s">
        <v>1794</v>
      </c>
      <c r="D1017" s="23" t="s">
        <v>4918</v>
      </c>
    </row>
    <row r="1018" spans="1:4" ht="15" customHeight="1" x14ac:dyDescent="0.3">
      <c r="A1018" s="22" t="s">
        <v>1795</v>
      </c>
      <c r="B1018" s="23" t="s">
        <v>3947</v>
      </c>
      <c r="C1018" s="23" t="s">
        <v>1796</v>
      </c>
      <c r="D1018" s="23" t="s">
        <v>4919</v>
      </c>
    </row>
    <row r="1019" spans="1:4" ht="15" customHeight="1" x14ac:dyDescent="0.3">
      <c r="A1019" s="22" t="s">
        <v>1797</v>
      </c>
      <c r="B1019" s="23" t="s">
        <v>3947</v>
      </c>
      <c r="C1019" s="23" t="s">
        <v>1798</v>
      </c>
      <c r="D1019" s="23" t="s">
        <v>4920</v>
      </c>
    </row>
    <row r="1020" spans="1:4" ht="15" customHeight="1" x14ac:dyDescent="0.3">
      <c r="A1020" s="22" t="s">
        <v>1799</v>
      </c>
      <c r="B1020" s="23" t="s">
        <v>3946</v>
      </c>
      <c r="C1020" s="23" t="s">
        <v>495</v>
      </c>
      <c r="D1020" s="23" t="s">
        <v>4921</v>
      </c>
    </row>
    <row r="1021" spans="1:4" ht="15" customHeight="1" x14ac:dyDescent="0.3">
      <c r="A1021" s="22" t="s">
        <v>1800</v>
      </c>
      <c r="B1021" s="23" t="s">
        <v>3945</v>
      </c>
      <c r="C1021" s="23" t="s">
        <v>1801</v>
      </c>
      <c r="D1021" s="23" t="s">
        <v>4922</v>
      </c>
    </row>
    <row r="1022" spans="1:4" ht="15" customHeight="1" x14ac:dyDescent="0.3">
      <c r="A1022" s="22" t="s">
        <v>1802</v>
      </c>
      <c r="B1022" s="23" t="s">
        <v>3946</v>
      </c>
      <c r="C1022" s="23" t="s">
        <v>1803</v>
      </c>
      <c r="D1022" s="23" t="s">
        <v>4923</v>
      </c>
    </row>
    <row r="1023" spans="1:4" ht="15" customHeight="1" x14ac:dyDescent="0.3">
      <c r="A1023" s="22" t="s">
        <v>1804</v>
      </c>
      <c r="B1023" s="23" t="s">
        <v>3945</v>
      </c>
      <c r="C1023" s="23" t="s">
        <v>1805</v>
      </c>
      <c r="D1023" s="23" t="s">
        <v>4924</v>
      </c>
    </row>
    <row r="1024" spans="1:4" ht="15" customHeight="1" x14ac:dyDescent="0.3">
      <c r="A1024" s="22" t="s">
        <v>1806</v>
      </c>
      <c r="B1024" s="23" t="s">
        <v>3945</v>
      </c>
      <c r="C1024" s="23" t="s">
        <v>1807</v>
      </c>
      <c r="D1024" s="23" t="s">
        <v>4925</v>
      </c>
    </row>
    <row r="1025" spans="1:4" ht="15" customHeight="1" x14ac:dyDescent="0.3">
      <c r="A1025" s="22" t="s">
        <v>1808</v>
      </c>
      <c r="B1025" s="23" t="s">
        <v>3946</v>
      </c>
      <c r="C1025" s="23" t="s">
        <v>1809</v>
      </c>
      <c r="D1025" s="23" t="s">
        <v>4926</v>
      </c>
    </row>
    <row r="1026" spans="1:4" ht="15" customHeight="1" x14ac:dyDescent="0.3">
      <c r="A1026" s="22" t="s">
        <v>1810</v>
      </c>
      <c r="B1026" s="23" t="s">
        <v>3946</v>
      </c>
      <c r="C1026" s="23" t="s">
        <v>154</v>
      </c>
      <c r="D1026" s="23" t="s">
        <v>4927</v>
      </c>
    </row>
    <row r="1027" spans="1:4" ht="15" customHeight="1" x14ac:dyDescent="0.3">
      <c r="A1027" s="22" t="s">
        <v>1811</v>
      </c>
      <c r="B1027" s="23" t="s">
        <v>3946</v>
      </c>
      <c r="C1027" s="23" t="s">
        <v>1812</v>
      </c>
      <c r="D1027" s="23" t="s">
        <v>4928</v>
      </c>
    </row>
    <row r="1028" spans="1:4" ht="15" customHeight="1" x14ac:dyDescent="0.3">
      <c r="A1028" s="22" t="s">
        <v>1813</v>
      </c>
      <c r="B1028" s="23" t="s">
        <v>3945</v>
      </c>
      <c r="C1028" s="23" t="s">
        <v>1814</v>
      </c>
      <c r="D1028" s="23" t="s">
        <v>4929</v>
      </c>
    </row>
    <row r="1029" spans="1:4" ht="15" customHeight="1" x14ac:dyDescent="0.3">
      <c r="A1029" s="22" t="s">
        <v>1815</v>
      </c>
      <c r="B1029" s="23" t="s">
        <v>3946</v>
      </c>
      <c r="C1029" s="23" t="s">
        <v>1812</v>
      </c>
      <c r="D1029" s="23" t="s">
        <v>4930</v>
      </c>
    </row>
    <row r="1030" spans="1:4" ht="15" customHeight="1" x14ac:dyDescent="0.3">
      <c r="A1030" s="22" t="s">
        <v>1816</v>
      </c>
      <c r="B1030" s="23" t="s">
        <v>3946</v>
      </c>
      <c r="C1030" s="23" t="s">
        <v>130</v>
      </c>
      <c r="D1030" s="23" t="s">
        <v>4931</v>
      </c>
    </row>
    <row r="1031" spans="1:4" ht="15" customHeight="1" x14ac:dyDescent="0.3">
      <c r="A1031" s="22" t="s">
        <v>1817</v>
      </c>
      <c r="B1031" s="23" t="s">
        <v>3945</v>
      </c>
      <c r="C1031" s="23" t="s">
        <v>1818</v>
      </c>
      <c r="D1031" s="23" t="s">
        <v>4932</v>
      </c>
    </row>
    <row r="1032" spans="1:4" ht="15" customHeight="1" x14ac:dyDescent="0.3">
      <c r="A1032" s="22" t="s">
        <v>1819</v>
      </c>
      <c r="B1032" s="23" t="s">
        <v>3946</v>
      </c>
      <c r="C1032" s="23" t="s">
        <v>1820</v>
      </c>
      <c r="D1032" s="23" t="s">
        <v>4933</v>
      </c>
    </row>
    <row r="1033" spans="1:4" ht="15" customHeight="1" x14ac:dyDescent="0.3">
      <c r="A1033" s="22" t="s">
        <v>1821</v>
      </c>
      <c r="B1033" s="23" t="s">
        <v>3945</v>
      </c>
      <c r="C1033" s="23" t="s">
        <v>1822</v>
      </c>
      <c r="D1033" s="23" t="s">
        <v>4934</v>
      </c>
    </row>
    <row r="1034" spans="1:4" ht="15" customHeight="1" x14ac:dyDescent="0.3">
      <c r="A1034" s="22" t="s">
        <v>1823</v>
      </c>
      <c r="B1034" s="23" t="s">
        <v>3945</v>
      </c>
      <c r="C1034" s="23" t="s">
        <v>1824</v>
      </c>
      <c r="D1034" s="23" t="s">
        <v>4605</v>
      </c>
    </row>
    <row r="1035" spans="1:4" ht="15" customHeight="1" x14ac:dyDescent="0.3">
      <c r="A1035" s="22" t="s">
        <v>1825</v>
      </c>
      <c r="B1035" s="23" t="s">
        <v>3945</v>
      </c>
      <c r="C1035" s="23" t="s">
        <v>705</v>
      </c>
      <c r="D1035" s="23" t="s">
        <v>4935</v>
      </c>
    </row>
    <row r="1036" spans="1:4" ht="15" customHeight="1" x14ac:dyDescent="0.3">
      <c r="A1036" s="22" t="s">
        <v>1826</v>
      </c>
      <c r="B1036" s="23" t="s">
        <v>3945</v>
      </c>
      <c r="C1036" s="23" t="s">
        <v>1827</v>
      </c>
      <c r="D1036" s="23" t="s">
        <v>4936</v>
      </c>
    </row>
    <row r="1037" spans="1:4" ht="15" customHeight="1" x14ac:dyDescent="0.3">
      <c r="A1037" s="22" t="s">
        <v>1828</v>
      </c>
      <c r="B1037" s="23" t="s">
        <v>3945</v>
      </c>
      <c r="C1037" s="23" t="s">
        <v>1018</v>
      </c>
      <c r="D1037" s="23" t="s">
        <v>4937</v>
      </c>
    </row>
    <row r="1038" spans="1:4" ht="15" customHeight="1" x14ac:dyDescent="0.3">
      <c r="A1038" s="22" t="s">
        <v>1829</v>
      </c>
      <c r="B1038" s="23" t="s">
        <v>3946</v>
      </c>
      <c r="C1038" s="23" t="s">
        <v>166</v>
      </c>
      <c r="D1038" s="23" t="s">
        <v>4938</v>
      </c>
    </row>
    <row r="1039" spans="1:4" ht="15" customHeight="1" x14ac:dyDescent="0.3">
      <c r="A1039" s="22" t="s">
        <v>1830</v>
      </c>
      <c r="B1039" s="23" t="s">
        <v>3946</v>
      </c>
      <c r="C1039" s="23" t="s">
        <v>1831</v>
      </c>
      <c r="D1039" s="23" t="s">
        <v>4939</v>
      </c>
    </row>
    <row r="1040" spans="1:4" ht="15" customHeight="1" x14ac:dyDescent="0.3">
      <c r="A1040" s="22" t="s">
        <v>1832</v>
      </c>
      <c r="B1040" s="23" t="s">
        <v>3945</v>
      </c>
      <c r="C1040" s="23" t="s">
        <v>485</v>
      </c>
      <c r="D1040" s="23" t="s">
        <v>4940</v>
      </c>
    </row>
    <row r="1041" spans="1:4" ht="15" customHeight="1" x14ac:dyDescent="0.3">
      <c r="A1041" s="22" t="s">
        <v>1833</v>
      </c>
      <c r="B1041" s="23" t="s">
        <v>3945</v>
      </c>
      <c r="C1041" s="23" t="s">
        <v>1834</v>
      </c>
      <c r="D1041" s="23" t="s">
        <v>4941</v>
      </c>
    </row>
    <row r="1042" spans="1:4" ht="15" customHeight="1" x14ac:dyDescent="0.3">
      <c r="A1042" s="22" t="s">
        <v>1835</v>
      </c>
      <c r="B1042" s="23" t="s">
        <v>3946</v>
      </c>
      <c r="C1042" s="23" t="s">
        <v>285</v>
      </c>
      <c r="D1042" s="23" t="s">
        <v>4632</v>
      </c>
    </row>
    <row r="1043" spans="1:4" ht="15" customHeight="1" x14ac:dyDescent="0.3">
      <c r="A1043" s="22" t="s">
        <v>1836</v>
      </c>
      <c r="B1043" s="23" t="s">
        <v>3945</v>
      </c>
      <c r="C1043" s="23" t="s">
        <v>1837</v>
      </c>
      <c r="D1043" s="23" t="s">
        <v>4942</v>
      </c>
    </row>
    <row r="1044" spans="1:4" ht="15" customHeight="1" x14ac:dyDescent="0.3">
      <c r="A1044" s="22" t="s">
        <v>1838</v>
      </c>
      <c r="B1044" s="23" t="s">
        <v>3946</v>
      </c>
      <c r="C1044" s="23" t="s">
        <v>1839</v>
      </c>
      <c r="D1044" s="23" t="s">
        <v>4943</v>
      </c>
    </row>
    <row r="1045" spans="1:4" ht="15" customHeight="1" x14ac:dyDescent="0.3">
      <c r="A1045" s="22" t="s">
        <v>1840</v>
      </c>
      <c r="B1045" s="23" t="s">
        <v>3946</v>
      </c>
      <c r="C1045" s="23" t="s">
        <v>1841</v>
      </c>
      <c r="D1045" s="23" t="s">
        <v>4944</v>
      </c>
    </row>
    <row r="1046" spans="1:4" ht="15" customHeight="1" x14ac:dyDescent="0.3">
      <c r="A1046" s="22" t="s">
        <v>1842</v>
      </c>
      <c r="B1046" s="23" t="s">
        <v>3947</v>
      </c>
      <c r="C1046" s="23" t="s">
        <v>1843</v>
      </c>
      <c r="D1046" s="23" t="s">
        <v>4945</v>
      </c>
    </row>
    <row r="1047" spans="1:4" ht="15" customHeight="1" x14ac:dyDescent="0.3">
      <c r="A1047" s="22" t="s">
        <v>1844</v>
      </c>
      <c r="B1047" s="23" t="s">
        <v>3946</v>
      </c>
      <c r="C1047" s="23" t="s">
        <v>1845</v>
      </c>
      <c r="D1047" s="23" t="s">
        <v>4946</v>
      </c>
    </row>
    <row r="1048" spans="1:4" ht="15" customHeight="1" x14ac:dyDescent="0.3">
      <c r="A1048" s="22" t="s">
        <v>1846</v>
      </c>
      <c r="B1048" s="23" t="s">
        <v>3946</v>
      </c>
      <c r="C1048" s="23" t="s">
        <v>1812</v>
      </c>
      <c r="D1048" s="23" t="s">
        <v>4947</v>
      </c>
    </row>
    <row r="1049" spans="1:4" ht="15" customHeight="1" x14ac:dyDescent="0.3">
      <c r="A1049" s="22" t="s">
        <v>1847</v>
      </c>
      <c r="B1049" s="23" t="s">
        <v>3945</v>
      </c>
      <c r="C1049" s="23" t="s">
        <v>1848</v>
      </c>
      <c r="D1049" s="23" t="s">
        <v>4948</v>
      </c>
    </row>
    <row r="1050" spans="1:4" ht="15" customHeight="1" x14ac:dyDescent="0.3">
      <c r="A1050" s="22" t="s">
        <v>1849</v>
      </c>
      <c r="B1050" s="23" t="s">
        <v>3945</v>
      </c>
      <c r="C1050" s="23" t="s">
        <v>1850</v>
      </c>
      <c r="D1050" s="23" t="s">
        <v>4949</v>
      </c>
    </row>
    <row r="1051" spans="1:4" ht="15" customHeight="1" x14ac:dyDescent="0.3">
      <c r="A1051" s="22" t="s">
        <v>1851</v>
      </c>
      <c r="B1051" s="23" t="s">
        <v>3945</v>
      </c>
      <c r="C1051" s="23" t="s">
        <v>1247</v>
      </c>
      <c r="D1051" s="23" t="s">
        <v>4950</v>
      </c>
    </row>
    <row r="1052" spans="1:4" ht="15" customHeight="1" x14ac:dyDescent="0.3">
      <c r="A1052" s="22" t="s">
        <v>1852</v>
      </c>
      <c r="B1052" s="23" t="s">
        <v>3947</v>
      </c>
      <c r="C1052" s="23" t="s">
        <v>1853</v>
      </c>
      <c r="D1052" s="23" t="s">
        <v>4951</v>
      </c>
    </row>
    <row r="1053" spans="1:4" ht="15" customHeight="1" x14ac:dyDescent="0.3">
      <c r="A1053" s="22" t="s">
        <v>1854</v>
      </c>
      <c r="B1053" s="23" t="s">
        <v>3946</v>
      </c>
      <c r="C1053" s="23" t="s">
        <v>1855</v>
      </c>
      <c r="D1053" s="23" t="s">
        <v>4952</v>
      </c>
    </row>
    <row r="1054" spans="1:4" ht="15" customHeight="1" x14ac:dyDescent="0.3">
      <c r="A1054" s="22" t="s">
        <v>1856</v>
      </c>
      <c r="B1054" s="23" t="s">
        <v>3945</v>
      </c>
      <c r="C1054" s="23" t="s">
        <v>1857</v>
      </c>
      <c r="D1054" s="23" t="s">
        <v>4953</v>
      </c>
    </row>
    <row r="1055" spans="1:4" ht="15" customHeight="1" x14ac:dyDescent="0.3">
      <c r="A1055" s="22" t="s">
        <v>1858</v>
      </c>
      <c r="B1055" s="23" t="s">
        <v>3946</v>
      </c>
      <c r="C1055" s="23" t="s">
        <v>850</v>
      </c>
      <c r="D1055" s="23" t="s">
        <v>4954</v>
      </c>
    </row>
    <row r="1056" spans="1:4" ht="15" customHeight="1" x14ac:dyDescent="0.3">
      <c r="A1056" s="22" t="s">
        <v>1859</v>
      </c>
      <c r="B1056" s="23" t="s">
        <v>3947</v>
      </c>
      <c r="C1056" s="23" t="s">
        <v>773</v>
      </c>
      <c r="D1056" s="23" t="s">
        <v>4955</v>
      </c>
    </row>
    <row r="1057" spans="1:4" ht="15" customHeight="1" x14ac:dyDescent="0.3">
      <c r="A1057" s="22" t="s">
        <v>1860</v>
      </c>
      <c r="B1057" s="23" t="s">
        <v>3945</v>
      </c>
      <c r="C1057" s="23" t="s">
        <v>1861</v>
      </c>
      <c r="D1057" s="23" t="s">
        <v>4956</v>
      </c>
    </row>
    <row r="1058" spans="1:4" ht="15" customHeight="1" x14ac:dyDescent="0.3">
      <c r="A1058" s="22" t="s">
        <v>1862</v>
      </c>
      <c r="B1058" s="23" t="s">
        <v>3947</v>
      </c>
      <c r="C1058" s="23" t="s">
        <v>1863</v>
      </c>
      <c r="D1058" s="23" t="s">
        <v>4897</v>
      </c>
    </row>
    <row r="1059" spans="1:4" ht="15" customHeight="1" x14ac:dyDescent="0.3">
      <c r="A1059" s="22" t="s">
        <v>1864</v>
      </c>
      <c r="B1059" s="23" t="s">
        <v>3945</v>
      </c>
      <c r="C1059" s="23" t="s">
        <v>1651</v>
      </c>
      <c r="D1059" s="23" t="s">
        <v>4957</v>
      </c>
    </row>
    <row r="1060" spans="1:4" ht="15" customHeight="1" x14ac:dyDescent="0.3">
      <c r="A1060" s="22" t="s">
        <v>1865</v>
      </c>
      <c r="B1060" s="23" t="s">
        <v>3946</v>
      </c>
      <c r="C1060" s="23" t="s">
        <v>367</v>
      </c>
      <c r="D1060" s="23" t="s">
        <v>4958</v>
      </c>
    </row>
    <row r="1061" spans="1:4" ht="15" customHeight="1" x14ac:dyDescent="0.3">
      <c r="A1061" s="22" t="s">
        <v>1866</v>
      </c>
      <c r="B1061" s="23" t="s">
        <v>3946</v>
      </c>
      <c r="C1061" s="23" t="s">
        <v>1867</v>
      </c>
      <c r="D1061" s="23" t="s">
        <v>4959</v>
      </c>
    </row>
    <row r="1062" spans="1:4" ht="15" customHeight="1" x14ac:dyDescent="0.3">
      <c r="A1062" s="22" t="s">
        <v>1868</v>
      </c>
      <c r="B1062" s="23" t="s">
        <v>3946</v>
      </c>
      <c r="C1062" s="23" t="s">
        <v>1869</v>
      </c>
      <c r="D1062" s="23" t="s">
        <v>4960</v>
      </c>
    </row>
    <row r="1063" spans="1:4" ht="15" customHeight="1" x14ac:dyDescent="0.3">
      <c r="A1063" s="22" t="s">
        <v>1870</v>
      </c>
      <c r="B1063" s="23" t="s">
        <v>3946</v>
      </c>
      <c r="C1063" s="23" t="s">
        <v>1871</v>
      </c>
      <c r="D1063" s="23" t="s">
        <v>4703</v>
      </c>
    </row>
    <row r="1064" spans="1:4" ht="15" customHeight="1" x14ac:dyDescent="0.3">
      <c r="A1064" s="22" t="s">
        <v>1872</v>
      </c>
      <c r="B1064" s="23" t="s">
        <v>3946</v>
      </c>
      <c r="C1064" s="23" t="s">
        <v>1873</v>
      </c>
      <c r="D1064" s="23" t="s">
        <v>4961</v>
      </c>
    </row>
    <row r="1065" spans="1:4" ht="15" customHeight="1" x14ac:dyDescent="0.3">
      <c r="A1065" s="22" t="s">
        <v>1874</v>
      </c>
      <c r="B1065" s="23" t="s">
        <v>3946</v>
      </c>
      <c r="C1065" s="23" t="s">
        <v>1875</v>
      </c>
      <c r="D1065" s="23" t="s">
        <v>4962</v>
      </c>
    </row>
    <row r="1066" spans="1:4" ht="15" customHeight="1" x14ac:dyDescent="0.3">
      <c r="A1066" s="22" t="s">
        <v>1876</v>
      </c>
      <c r="B1066" s="23" t="s">
        <v>3945</v>
      </c>
      <c r="C1066" s="23" t="s">
        <v>1877</v>
      </c>
      <c r="D1066" s="23" t="s">
        <v>4963</v>
      </c>
    </row>
    <row r="1067" spans="1:4" ht="15" customHeight="1" x14ac:dyDescent="0.3">
      <c r="A1067" s="22" t="s">
        <v>1878</v>
      </c>
      <c r="B1067" s="23" t="s">
        <v>3946</v>
      </c>
      <c r="C1067" s="23" t="s">
        <v>1879</v>
      </c>
      <c r="D1067" s="23" t="s">
        <v>4964</v>
      </c>
    </row>
    <row r="1068" spans="1:4" ht="15" customHeight="1" x14ac:dyDescent="0.3">
      <c r="A1068" s="22" t="s">
        <v>1880</v>
      </c>
      <c r="B1068" s="23" t="s">
        <v>3945</v>
      </c>
      <c r="C1068" s="23" t="s">
        <v>1387</v>
      </c>
      <c r="D1068" s="23" t="s">
        <v>4965</v>
      </c>
    </row>
    <row r="1069" spans="1:4" ht="15" customHeight="1" x14ac:dyDescent="0.3">
      <c r="A1069" s="22" t="s">
        <v>1881</v>
      </c>
      <c r="B1069" s="23" t="s">
        <v>3946</v>
      </c>
      <c r="C1069" s="23" t="s">
        <v>697</v>
      </c>
      <c r="D1069" s="23" t="s">
        <v>4966</v>
      </c>
    </row>
    <row r="1070" spans="1:4" ht="15" customHeight="1" x14ac:dyDescent="0.3">
      <c r="A1070" s="22" t="s">
        <v>1882</v>
      </c>
      <c r="B1070" s="23" t="s">
        <v>3945</v>
      </c>
      <c r="C1070" s="23" t="s">
        <v>1883</v>
      </c>
      <c r="D1070" s="23" t="s">
        <v>4711</v>
      </c>
    </row>
    <row r="1071" spans="1:4" ht="15" customHeight="1" x14ac:dyDescent="0.3">
      <c r="A1071" s="22" t="s">
        <v>1884</v>
      </c>
      <c r="B1071" s="23" t="s">
        <v>3945</v>
      </c>
      <c r="C1071" s="23" t="s">
        <v>1885</v>
      </c>
      <c r="D1071" s="23" t="s">
        <v>4967</v>
      </c>
    </row>
    <row r="1072" spans="1:4" ht="15" customHeight="1" x14ac:dyDescent="0.3">
      <c r="A1072" s="22" t="s">
        <v>1886</v>
      </c>
      <c r="B1072" s="23" t="s">
        <v>3945</v>
      </c>
      <c r="C1072" s="23" t="s">
        <v>633</v>
      </c>
      <c r="D1072" s="23" t="s">
        <v>4968</v>
      </c>
    </row>
    <row r="1073" spans="1:4" ht="15" customHeight="1" x14ac:dyDescent="0.3">
      <c r="A1073" s="22" t="s">
        <v>1887</v>
      </c>
      <c r="B1073" s="23" t="s">
        <v>3947</v>
      </c>
      <c r="C1073" s="23" t="s">
        <v>1888</v>
      </c>
      <c r="D1073" s="23" t="s">
        <v>4969</v>
      </c>
    </row>
    <row r="1074" spans="1:4" ht="15" customHeight="1" x14ac:dyDescent="0.3">
      <c r="A1074" s="22" t="s">
        <v>1889</v>
      </c>
      <c r="B1074" s="23" t="s">
        <v>3945</v>
      </c>
      <c r="C1074" s="23" t="s">
        <v>1890</v>
      </c>
      <c r="D1074" s="23" t="s">
        <v>4970</v>
      </c>
    </row>
    <row r="1075" spans="1:4" ht="15" customHeight="1" x14ac:dyDescent="0.3">
      <c r="A1075" s="22" t="s">
        <v>1891</v>
      </c>
      <c r="B1075" s="23" t="s">
        <v>3946</v>
      </c>
      <c r="C1075" s="23" t="s">
        <v>255</v>
      </c>
      <c r="D1075" s="23" t="s">
        <v>4971</v>
      </c>
    </row>
    <row r="1076" spans="1:4" ht="15" customHeight="1" x14ac:dyDescent="0.3">
      <c r="A1076" s="22" t="s">
        <v>1892</v>
      </c>
      <c r="B1076" s="23" t="s">
        <v>3946</v>
      </c>
      <c r="C1076" s="23" t="s">
        <v>989</v>
      </c>
      <c r="D1076" s="23" t="s">
        <v>4972</v>
      </c>
    </row>
    <row r="1077" spans="1:4" ht="15" customHeight="1" x14ac:dyDescent="0.3">
      <c r="A1077" s="22" t="s">
        <v>1893</v>
      </c>
      <c r="B1077" s="23" t="s">
        <v>3946</v>
      </c>
      <c r="C1077" s="23" t="s">
        <v>1894</v>
      </c>
      <c r="D1077" s="23" t="s">
        <v>4459</v>
      </c>
    </row>
    <row r="1078" spans="1:4" ht="15" customHeight="1" x14ac:dyDescent="0.3">
      <c r="A1078" s="22" t="s">
        <v>1895</v>
      </c>
      <c r="B1078" s="23" t="s">
        <v>3945</v>
      </c>
      <c r="C1078" s="23" t="s">
        <v>1896</v>
      </c>
      <c r="D1078" s="23" t="s">
        <v>4973</v>
      </c>
    </row>
    <row r="1079" spans="1:4" ht="15" customHeight="1" x14ac:dyDescent="0.3">
      <c r="A1079" s="22" t="s">
        <v>1897</v>
      </c>
      <c r="B1079" s="23" t="s">
        <v>3946</v>
      </c>
      <c r="C1079" s="23" t="s">
        <v>406</v>
      </c>
      <c r="D1079" s="23" t="s">
        <v>4974</v>
      </c>
    </row>
    <row r="1080" spans="1:4" ht="15" customHeight="1" x14ac:dyDescent="0.3">
      <c r="A1080" s="22" t="s">
        <v>1898</v>
      </c>
      <c r="B1080" s="23" t="s">
        <v>3946</v>
      </c>
      <c r="C1080" s="23" t="s">
        <v>1899</v>
      </c>
      <c r="D1080" s="23" t="s">
        <v>4975</v>
      </c>
    </row>
    <row r="1081" spans="1:4" ht="15" customHeight="1" x14ac:dyDescent="0.3">
      <c r="A1081" s="22" t="s">
        <v>1900</v>
      </c>
      <c r="B1081" s="23" t="s">
        <v>3946</v>
      </c>
      <c r="C1081" s="23" t="s">
        <v>1901</v>
      </c>
      <c r="D1081" s="23" t="s">
        <v>4976</v>
      </c>
    </row>
    <row r="1082" spans="1:4" ht="15" customHeight="1" x14ac:dyDescent="0.3">
      <c r="A1082" s="22" t="s">
        <v>1902</v>
      </c>
      <c r="B1082" s="23" t="s">
        <v>3946</v>
      </c>
      <c r="C1082" s="23" t="s">
        <v>1011</v>
      </c>
      <c r="D1082" s="23" t="s">
        <v>4977</v>
      </c>
    </row>
    <row r="1083" spans="1:4" ht="15" customHeight="1" x14ac:dyDescent="0.3">
      <c r="A1083" s="22" t="s">
        <v>1903</v>
      </c>
      <c r="B1083" s="23" t="s">
        <v>3947</v>
      </c>
      <c r="C1083" s="23" t="s">
        <v>1904</v>
      </c>
      <c r="D1083" s="23" t="s">
        <v>4978</v>
      </c>
    </row>
    <row r="1084" spans="1:4" ht="15" customHeight="1" x14ac:dyDescent="0.3">
      <c r="A1084" s="22" t="s">
        <v>1905</v>
      </c>
      <c r="B1084" s="23" t="s">
        <v>3947</v>
      </c>
      <c r="C1084" s="23" t="s">
        <v>1906</v>
      </c>
      <c r="D1084" s="23" t="s">
        <v>4979</v>
      </c>
    </row>
    <row r="1085" spans="1:4" ht="15" customHeight="1" x14ac:dyDescent="0.3">
      <c r="A1085" s="22" t="s">
        <v>1907</v>
      </c>
      <c r="B1085" s="23" t="s">
        <v>3946</v>
      </c>
      <c r="C1085" s="23" t="s">
        <v>1908</v>
      </c>
      <c r="D1085" s="23" t="s">
        <v>4980</v>
      </c>
    </row>
    <row r="1086" spans="1:4" ht="15" customHeight="1" x14ac:dyDescent="0.3">
      <c r="A1086" s="22" t="s">
        <v>1909</v>
      </c>
      <c r="B1086" s="23" t="s">
        <v>3946</v>
      </c>
      <c r="C1086" s="23" t="s">
        <v>989</v>
      </c>
      <c r="D1086" s="23" t="s">
        <v>4981</v>
      </c>
    </row>
    <row r="1087" spans="1:4" ht="15" customHeight="1" x14ac:dyDescent="0.3">
      <c r="A1087" s="22" t="s">
        <v>1910</v>
      </c>
      <c r="B1087" s="23" t="s">
        <v>3946</v>
      </c>
      <c r="C1087" s="23" t="s">
        <v>406</v>
      </c>
      <c r="D1087" s="23" t="s">
        <v>4982</v>
      </c>
    </row>
    <row r="1088" spans="1:4" ht="15" customHeight="1" x14ac:dyDescent="0.3">
      <c r="A1088" s="22" t="s">
        <v>1911</v>
      </c>
      <c r="B1088" s="23" t="s">
        <v>3945</v>
      </c>
      <c r="C1088" s="23" t="s">
        <v>1912</v>
      </c>
      <c r="D1088" s="23" t="s">
        <v>4983</v>
      </c>
    </row>
    <row r="1089" spans="1:4" ht="15" customHeight="1" x14ac:dyDescent="0.3">
      <c r="A1089" s="22" t="s">
        <v>1913</v>
      </c>
      <c r="B1089" s="23" t="s">
        <v>3945</v>
      </c>
      <c r="C1089" s="23" t="s">
        <v>1914</v>
      </c>
      <c r="D1089" s="23" t="s">
        <v>4984</v>
      </c>
    </row>
    <row r="1090" spans="1:4" ht="15" customHeight="1" x14ac:dyDescent="0.3">
      <c r="A1090" s="22" t="s">
        <v>1915</v>
      </c>
      <c r="B1090" s="23" t="s">
        <v>3947</v>
      </c>
      <c r="C1090" s="23" t="s">
        <v>1916</v>
      </c>
      <c r="D1090" s="23" t="s">
        <v>4985</v>
      </c>
    </row>
    <row r="1091" spans="1:4" ht="15" customHeight="1" x14ac:dyDescent="0.3">
      <c r="A1091" s="22" t="s">
        <v>1917</v>
      </c>
      <c r="B1091" s="23" t="s">
        <v>3945</v>
      </c>
      <c r="C1091" s="23" t="s">
        <v>1918</v>
      </c>
      <c r="D1091" s="23" t="s">
        <v>4986</v>
      </c>
    </row>
    <row r="1092" spans="1:4" ht="15" customHeight="1" x14ac:dyDescent="0.3">
      <c r="A1092" s="22" t="s">
        <v>1919</v>
      </c>
      <c r="B1092" s="23" t="s">
        <v>3945</v>
      </c>
      <c r="C1092" s="23" t="s">
        <v>1920</v>
      </c>
      <c r="D1092" s="23" t="s">
        <v>4939</v>
      </c>
    </row>
    <row r="1093" spans="1:4" ht="15" customHeight="1" x14ac:dyDescent="0.3">
      <c r="A1093" s="22" t="s">
        <v>1921</v>
      </c>
      <c r="B1093" s="23" t="s">
        <v>3946</v>
      </c>
      <c r="C1093" s="23" t="s">
        <v>1922</v>
      </c>
      <c r="D1093" s="23" t="s">
        <v>4987</v>
      </c>
    </row>
    <row r="1094" spans="1:4" ht="15" customHeight="1" x14ac:dyDescent="0.3">
      <c r="A1094" s="22" t="s">
        <v>1923</v>
      </c>
      <c r="B1094" s="23" t="s">
        <v>3945</v>
      </c>
      <c r="C1094" s="23" t="s">
        <v>1924</v>
      </c>
      <c r="D1094" s="23" t="s">
        <v>4988</v>
      </c>
    </row>
    <row r="1095" spans="1:4" ht="15" customHeight="1" x14ac:dyDescent="0.3">
      <c r="A1095" s="22" t="s">
        <v>1925</v>
      </c>
      <c r="B1095" s="23" t="s">
        <v>3946</v>
      </c>
      <c r="C1095" s="23" t="s">
        <v>1486</v>
      </c>
      <c r="D1095" s="23" t="s">
        <v>4046</v>
      </c>
    </row>
    <row r="1096" spans="1:4" ht="15" customHeight="1" x14ac:dyDescent="0.3">
      <c r="A1096" s="22" t="s">
        <v>1926</v>
      </c>
      <c r="B1096" s="23" t="s">
        <v>3946</v>
      </c>
      <c r="C1096" s="23" t="s">
        <v>276</v>
      </c>
      <c r="D1096" s="23" t="s">
        <v>4989</v>
      </c>
    </row>
    <row r="1097" spans="1:4" ht="15" customHeight="1" x14ac:dyDescent="0.3">
      <c r="A1097" s="22" t="s">
        <v>1927</v>
      </c>
      <c r="B1097" s="23" t="s">
        <v>3947</v>
      </c>
      <c r="C1097" s="23" t="s">
        <v>1928</v>
      </c>
      <c r="D1097" s="23" t="s">
        <v>4990</v>
      </c>
    </row>
    <row r="1098" spans="1:4" ht="15" customHeight="1" x14ac:dyDescent="0.3">
      <c r="A1098" s="22" t="s">
        <v>1929</v>
      </c>
      <c r="B1098" s="23" t="s">
        <v>3945</v>
      </c>
      <c r="C1098" s="23" t="s">
        <v>1930</v>
      </c>
      <c r="D1098" s="23" t="s">
        <v>4991</v>
      </c>
    </row>
    <row r="1099" spans="1:4" ht="15" customHeight="1" x14ac:dyDescent="0.3">
      <c r="A1099" s="22" t="s">
        <v>1931</v>
      </c>
      <c r="B1099" s="23" t="s">
        <v>3945</v>
      </c>
      <c r="C1099" s="23" t="s">
        <v>1247</v>
      </c>
      <c r="D1099" s="23" t="s">
        <v>4992</v>
      </c>
    </row>
    <row r="1100" spans="1:4" ht="15" customHeight="1" x14ac:dyDescent="0.3">
      <c r="A1100" s="22" t="s">
        <v>1932</v>
      </c>
      <c r="B1100" s="23" t="s">
        <v>3945</v>
      </c>
      <c r="C1100" s="23" t="s">
        <v>1933</v>
      </c>
      <c r="D1100" s="23" t="s">
        <v>4233</v>
      </c>
    </row>
    <row r="1101" spans="1:4" ht="15" customHeight="1" x14ac:dyDescent="0.3">
      <c r="A1101" s="22" t="s">
        <v>1934</v>
      </c>
      <c r="B1101" s="23" t="s">
        <v>3946</v>
      </c>
      <c r="C1101" s="23" t="s">
        <v>1935</v>
      </c>
      <c r="D1101" s="23" t="s">
        <v>4993</v>
      </c>
    </row>
    <row r="1102" spans="1:4" ht="15" customHeight="1" x14ac:dyDescent="0.3">
      <c r="A1102" s="22" t="s">
        <v>1936</v>
      </c>
      <c r="B1102" s="23" t="s">
        <v>3947</v>
      </c>
      <c r="C1102" s="23" t="s">
        <v>820</v>
      </c>
      <c r="D1102" s="23" t="s">
        <v>4994</v>
      </c>
    </row>
    <row r="1103" spans="1:4" ht="15" customHeight="1" x14ac:dyDescent="0.3">
      <c r="A1103" s="22" t="s">
        <v>1937</v>
      </c>
      <c r="B1103" s="23" t="s">
        <v>3946</v>
      </c>
      <c r="C1103" s="23" t="s">
        <v>697</v>
      </c>
      <c r="D1103" s="23" t="s">
        <v>4437</v>
      </c>
    </row>
    <row r="1104" spans="1:4" ht="15" customHeight="1" x14ac:dyDescent="0.3">
      <c r="A1104" s="22" t="s">
        <v>1938</v>
      </c>
      <c r="B1104" s="23" t="s">
        <v>3946</v>
      </c>
      <c r="C1104" s="23" t="s">
        <v>1939</v>
      </c>
      <c r="D1104" s="23" t="s">
        <v>4995</v>
      </c>
    </row>
    <row r="1105" spans="1:4" ht="15" customHeight="1" x14ac:dyDescent="0.3">
      <c r="A1105" s="22" t="s">
        <v>1940</v>
      </c>
      <c r="B1105" s="23" t="s">
        <v>3945</v>
      </c>
      <c r="C1105" s="23" t="s">
        <v>1941</v>
      </c>
      <c r="D1105" s="23" t="s">
        <v>4996</v>
      </c>
    </row>
    <row r="1106" spans="1:4" ht="15" customHeight="1" x14ac:dyDescent="0.3">
      <c r="A1106" s="22" t="s">
        <v>1942</v>
      </c>
      <c r="B1106" s="23" t="s">
        <v>3946</v>
      </c>
      <c r="C1106" s="23" t="s">
        <v>1943</v>
      </c>
      <c r="D1106" s="23" t="s">
        <v>4997</v>
      </c>
    </row>
    <row r="1107" spans="1:4" ht="15" customHeight="1" x14ac:dyDescent="0.3">
      <c r="A1107" s="22" t="s">
        <v>1944</v>
      </c>
      <c r="B1107" s="23" t="s">
        <v>3946</v>
      </c>
      <c r="C1107" s="23" t="s">
        <v>203</v>
      </c>
      <c r="D1107" s="23" t="s">
        <v>4998</v>
      </c>
    </row>
    <row r="1108" spans="1:4" ht="15" customHeight="1" x14ac:dyDescent="0.3">
      <c r="A1108" s="22" t="s">
        <v>1945</v>
      </c>
      <c r="B1108" s="23" t="s">
        <v>3946</v>
      </c>
      <c r="C1108" s="23" t="s">
        <v>1071</v>
      </c>
      <c r="D1108" s="23" t="s">
        <v>4999</v>
      </c>
    </row>
    <row r="1109" spans="1:4" ht="15" customHeight="1" x14ac:dyDescent="0.3">
      <c r="A1109" s="22" t="s">
        <v>1946</v>
      </c>
      <c r="B1109" s="23" t="s">
        <v>3945</v>
      </c>
      <c r="C1109" s="23" t="s">
        <v>1947</v>
      </c>
      <c r="D1109" s="23" t="s">
        <v>5000</v>
      </c>
    </row>
    <row r="1110" spans="1:4" ht="15" customHeight="1" x14ac:dyDescent="0.3">
      <c r="A1110" s="22" t="s">
        <v>1948</v>
      </c>
      <c r="B1110" s="23" t="s">
        <v>3947</v>
      </c>
      <c r="C1110" s="23" t="s">
        <v>1949</v>
      </c>
      <c r="D1110" s="23" t="s">
        <v>5001</v>
      </c>
    </row>
    <row r="1111" spans="1:4" ht="15" customHeight="1" x14ac:dyDescent="0.3">
      <c r="A1111" s="22" t="s">
        <v>1950</v>
      </c>
      <c r="B1111" s="23" t="s">
        <v>3947</v>
      </c>
      <c r="C1111" s="23" t="s">
        <v>1951</v>
      </c>
      <c r="D1111" s="23" t="s">
        <v>5002</v>
      </c>
    </row>
    <row r="1112" spans="1:4" ht="15" customHeight="1" x14ac:dyDescent="0.3">
      <c r="A1112" s="22" t="s">
        <v>1952</v>
      </c>
      <c r="B1112" s="23" t="s">
        <v>3945</v>
      </c>
      <c r="C1112" s="23" t="s">
        <v>126</v>
      </c>
      <c r="D1112" s="23" t="s">
        <v>4367</v>
      </c>
    </row>
    <row r="1113" spans="1:4" ht="15" customHeight="1" x14ac:dyDescent="0.3">
      <c r="A1113" s="22" t="s">
        <v>1953</v>
      </c>
      <c r="B1113" s="23" t="s">
        <v>3947</v>
      </c>
      <c r="C1113" s="23" t="s">
        <v>1954</v>
      </c>
      <c r="D1113" s="23" t="s">
        <v>5003</v>
      </c>
    </row>
    <row r="1114" spans="1:4" ht="15" customHeight="1" x14ac:dyDescent="0.3">
      <c r="A1114" s="22" t="s">
        <v>1955</v>
      </c>
      <c r="B1114" s="23" t="s">
        <v>3946</v>
      </c>
      <c r="C1114" s="23" t="s">
        <v>158</v>
      </c>
      <c r="D1114" s="23" t="s">
        <v>5004</v>
      </c>
    </row>
    <row r="1115" spans="1:4" ht="15" customHeight="1" x14ac:dyDescent="0.3">
      <c r="A1115" s="22" t="s">
        <v>1956</v>
      </c>
      <c r="B1115" s="23" t="s">
        <v>3945</v>
      </c>
      <c r="C1115" s="23" t="s">
        <v>1957</v>
      </c>
      <c r="D1115" s="23" t="s">
        <v>5005</v>
      </c>
    </row>
    <row r="1116" spans="1:4" ht="15" customHeight="1" x14ac:dyDescent="0.3">
      <c r="A1116" s="22" t="s">
        <v>1958</v>
      </c>
      <c r="B1116" s="23" t="s">
        <v>3945</v>
      </c>
      <c r="C1116" s="23" t="s">
        <v>1959</v>
      </c>
      <c r="D1116" s="23" t="s">
        <v>5006</v>
      </c>
    </row>
    <row r="1117" spans="1:4" ht="15" customHeight="1" x14ac:dyDescent="0.3">
      <c r="A1117" s="22" t="s">
        <v>1960</v>
      </c>
      <c r="B1117" s="23" t="s">
        <v>3945</v>
      </c>
      <c r="C1117" s="23" t="s">
        <v>1961</v>
      </c>
      <c r="D1117" s="23" t="s">
        <v>5007</v>
      </c>
    </row>
    <row r="1118" spans="1:4" ht="15" customHeight="1" x14ac:dyDescent="0.3">
      <c r="A1118" s="22" t="s">
        <v>1962</v>
      </c>
      <c r="B1118" s="23" t="s">
        <v>3945</v>
      </c>
      <c r="C1118" s="23" t="s">
        <v>1963</v>
      </c>
      <c r="D1118" s="23" t="s">
        <v>5008</v>
      </c>
    </row>
    <row r="1119" spans="1:4" ht="15" customHeight="1" x14ac:dyDescent="0.3">
      <c r="A1119" s="22" t="s">
        <v>1964</v>
      </c>
      <c r="B1119" s="23" t="s">
        <v>3945</v>
      </c>
      <c r="C1119" s="23" t="s">
        <v>414</v>
      </c>
      <c r="D1119" s="23" t="s">
        <v>5009</v>
      </c>
    </row>
    <row r="1120" spans="1:4" ht="15" customHeight="1" x14ac:dyDescent="0.3">
      <c r="A1120" s="22" t="s">
        <v>1965</v>
      </c>
      <c r="B1120" s="23" t="s">
        <v>3946</v>
      </c>
      <c r="C1120" s="23" t="s">
        <v>1966</v>
      </c>
      <c r="D1120" s="23" t="s">
        <v>5010</v>
      </c>
    </row>
    <row r="1121" spans="1:4" ht="15" customHeight="1" x14ac:dyDescent="0.3">
      <c r="A1121" s="22" t="s">
        <v>1967</v>
      </c>
      <c r="B1121" s="23" t="s">
        <v>3946</v>
      </c>
      <c r="C1121" s="23" t="s">
        <v>1968</v>
      </c>
      <c r="D1121" s="23" t="s">
        <v>5011</v>
      </c>
    </row>
    <row r="1122" spans="1:4" ht="15" customHeight="1" x14ac:dyDescent="0.3">
      <c r="A1122" s="22" t="s">
        <v>1969</v>
      </c>
      <c r="B1122" s="23" t="s">
        <v>3946</v>
      </c>
      <c r="C1122" s="23" t="s">
        <v>1970</v>
      </c>
      <c r="D1122" s="23" t="s">
        <v>5012</v>
      </c>
    </row>
    <row r="1123" spans="1:4" ht="15" customHeight="1" x14ac:dyDescent="0.3">
      <c r="A1123" s="22" t="s">
        <v>1971</v>
      </c>
      <c r="B1123" s="23" t="s">
        <v>3946</v>
      </c>
      <c r="C1123" s="23" t="s">
        <v>1486</v>
      </c>
      <c r="D1123" s="23" t="s">
        <v>5013</v>
      </c>
    </row>
    <row r="1124" spans="1:4" ht="15" customHeight="1" x14ac:dyDescent="0.3">
      <c r="A1124" s="22" t="s">
        <v>1972</v>
      </c>
      <c r="B1124" s="23" t="s">
        <v>3945</v>
      </c>
      <c r="C1124" s="23" t="s">
        <v>1973</v>
      </c>
      <c r="D1124" s="23" t="s">
        <v>5014</v>
      </c>
    </row>
    <row r="1125" spans="1:4" ht="15" customHeight="1" x14ac:dyDescent="0.3">
      <c r="A1125" s="22" t="s">
        <v>1974</v>
      </c>
      <c r="B1125" s="23" t="s">
        <v>3946</v>
      </c>
      <c r="C1125" s="23" t="s">
        <v>741</v>
      </c>
      <c r="D1125" s="23" t="s">
        <v>5015</v>
      </c>
    </row>
    <row r="1126" spans="1:4" ht="15" customHeight="1" x14ac:dyDescent="0.3">
      <c r="A1126" s="22" t="s">
        <v>1975</v>
      </c>
      <c r="B1126" s="23" t="s">
        <v>3947</v>
      </c>
      <c r="C1126" s="23" t="s">
        <v>1976</v>
      </c>
      <c r="D1126" s="23" t="s">
        <v>5016</v>
      </c>
    </row>
    <row r="1127" spans="1:4" ht="15" customHeight="1" x14ac:dyDescent="0.3">
      <c r="A1127" s="22" t="s">
        <v>1977</v>
      </c>
      <c r="B1127" s="23" t="s">
        <v>3945</v>
      </c>
      <c r="C1127" s="23" t="s">
        <v>1978</v>
      </c>
      <c r="D1127" s="23" t="s">
        <v>5017</v>
      </c>
    </row>
    <row r="1128" spans="1:4" ht="15" customHeight="1" x14ac:dyDescent="0.3">
      <c r="A1128" s="22" t="s">
        <v>1979</v>
      </c>
      <c r="B1128" s="23" t="s">
        <v>3946</v>
      </c>
      <c r="C1128" s="23" t="s">
        <v>753</v>
      </c>
      <c r="D1128" s="23" t="s">
        <v>5018</v>
      </c>
    </row>
    <row r="1129" spans="1:4" ht="15" customHeight="1" x14ac:dyDescent="0.3">
      <c r="A1129" s="22" t="s">
        <v>1980</v>
      </c>
      <c r="B1129" s="23" t="s">
        <v>3946</v>
      </c>
      <c r="C1129" s="23" t="s">
        <v>714</v>
      </c>
      <c r="D1129" s="23" t="s">
        <v>5019</v>
      </c>
    </row>
    <row r="1130" spans="1:4" ht="15" customHeight="1" x14ac:dyDescent="0.3">
      <c r="A1130" s="22" t="s">
        <v>1981</v>
      </c>
      <c r="B1130" s="23" t="s">
        <v>3946</v>
      </c>
      <c r="C1130" s="23" t="s">
        <v>1982</v>
      </c>
      <c r="D1130" s="23" t="s">
        <v>5020</v>
      </c>
    </row>
    <row r="1131" spans="1:4" ht="15" customHeight="1" x14ac:dyDescent="0.3">
      <c r="A1131" s="22" t="s">
        <v>1983</v>
      </c>
      <c r="B1131" s="23" t="s">
        <v>3945</v>
      </c>
      <c r="C1131" s="23" t="s">
        <v>957</v>
      </c>
      <c r="D1131" s="23" t="s">
        <v>5021</v>
      </c>
    </row>
    <row r="1132" spans="1:4" ht="15" customHeight="1" x14ac:dyDescent="0.3">
      <c r="A1132" s="22" t="s">
        <v>1984</v>
      </c>
      <c r="B1132" s="23" t="s">
        <v>3947</v>
      </c>
      <c r="C1132" s="23" t="s">
        <v>1985</v>
      </c>
      <c r="D1132" s="23" t="s">
        <v>5022</v>
      </c>
    </row>
    <row r="1133" spans="1:4" ht="15" customHeight="1" x14ac:dyDescent="0.3">
      <c r="A1133" s="22" t="s">
        <v>1986</v>
      </c>
      <c r="B1133" s="23" t="s">
        <v>3945</v>
      </c>
      <c r="C1133" s="23" t="s">
        <v>1987</v>
      </c>
      <c r="D1133" s="23" t="s">
        <v>5023</v>
      </c>
    </row>
    <row r="1134" spans="1:4" ht="15" customHeight="1" x14ac:dyDescent="0.3">
      <c r="A1134" s="22" t="s">
        <v>1988</v>
      </c>
      <c r="B1134" s="23" t="s">
        <v>3946</v>
      </c>
      <c r="C1134" s="23" t="s">
        <v>1989</v>
      </c>
      <c r="D1134" s="23" t="s">
        <v>5024</v>
      </c>
    </row>
    <row r="1135" spans="1:4" ht="15" customHeight="1" x14ac:dyDescent="0.3">
      <c r="A1135" s="22" t="s">
        <v>1990</v>
      </c>
      <c r="B1135" s="23" t="s">
        <v>3945</v>
      </c>
      <c r="C1135" s="23" t="s">
        <v>340</v>
      </c>
      <c r="D1135" s="23" t="s">
        <v>5025</v>
      </c>
    </row>
    <row r="1136" spans="1:4" ht="15" customHeight="1" x14ac:dyDescent="0.3">
      <c r="A1136" s="22" t="s">
        <v>1991</v>
      </c>
      <c r="B1136" s="23" t="s">
        <v>3945</v>
      </c>
      <c r="C1136" s="23" t="s">
        <v>561</v>
      </c>
      <c r="D1136" s="23" t="s">
        <v>5026</v>
      </c>
    </row>
    <row r="1137" spans="1:4" ht="15" customHeight="1" x14ac:dyDescent="0.3">
      <c r="A1137" s="22" t="s">
        <v>1992</v>
      </c>
      <c r="B1137" s="23" t="s">
        <v>3945</v>
      </c>
      <c r="C1137" s="23" t="s">
        <v>1993</v>
      </c>
      <c r="D1137" s="23" t="s">
        <v>5027</v>
      </c>
    </row>
    <row r="1138" spans="1:4" ht="15" customHeight="1" x14ac:dyDescent="0.3">
      <c r="A1138" s="22" t="s">
        <v>1994</v>
      </c>
      <c r="B1138" s="23" t="s">
        <v>3945</v>
      </c>
      <c r="C1138" s="23" t="s">
        <v>1995</v>
      </c>
      <c r="D1138" s="23" t="s">
        <v>5028</v>
      </c>
    </row>
    <row r="1139" spans="1:4" ht="15" customHeight="1" x14ac:dyDescent="0.3">
      <c r="A1139" s="22" t="s">
        <v>1996</v>
      </c>
      <c r="B1139" s="23" t="s">
        <v>3945</v>
      </c>
      <c r="C1139" s="23" t="s">
        <v>1997</v>
      </c>
      <c r="D1139" s="23" t="s">
        <v>5029</v>
      </c>
    </row>
    <row r="1140" spans="1:4" ht="15" customHeight="1" x14ac:dyDescent="0.3">
      <c r="A1140" s="22" t="s">
        <v>1998</v>
      </c>
      <c r="B1140" s="23" t="s">
        <v>3945</v>
      </c>
      <c r="C1140" s="23" t="s">
        <v>1999</v>
      </c>
      <c r="D1140" s="23" t="s">
        <v>5030</v>
      </c>
    </row>
    <row r="1141" spans="1:4" ht="15" customHeight="1" x14ac:dyDescent="0.3">
      <c r="A1141" s="22" t="s">
        <v>2000</v>
      </c>
      <c r="B1141" s="23" t="s">
        <v>3946</v>
      </c>
      <c r="C1141" s="23" t="s">
        <v>714</v>
      </c>
      <c r="D1141" s="23" t="s">
        <v>5031</v>
      </c>
    </row>
    <row r="1142" spans="1:4" ht="15" customHeight="1" x14ac:dyDescent="0.3">
      <c r="A1142" s="22" t="s">
        <v>2001</v>
      </c>
      <c r="B1142" s="23" t="s">
        <v>3946</v>
      </c>
      <c r="C1142" s="23" t="s">
        <v>166</v>
      </c>
      <c r="D1142" s="23" t="s">
        <v>4199</v>
      </c>
    </row>
    <row r="1143" spans="1:4" ht="15" customHeight="1" x14ac:dyDescent="0.3">
      <c r="A1143" s="22" t="s">
        <v>2002</v>
      </c>
      <c r="B1143" s="23" t="s">
        <v>3945</v>
      </c>
      <c r="C1143" s="23" t="s">
        <v>338</v>
      </c>
      <c r="D1143" s="23" t="s">
        <v>5032</v>
      </c>
    </row>
    <row r="1144" spans="1:4" ht="15" customHeight="1" x14ac:dyDescent="0.3">
      <c r="A1144" s="22" t="s">
        <v>2003</v>
      </c>
      <c r="B1144" s="23" t="s">
        <v>3946</v>
      </c>
      <c r="C1144" s="23" t="s">
        <v>1486</v>
      </c>
      <c r="D1144" s="23" t="s">
        <v>5033</v>
      </c>
    </row>
    <row r="1145" spans="1:4" ht="15" customHeight="1" x14ac:dyDescent="0.3">
      <c r="A1145" s="22" t="s">
        <v>2004</v>
      </c>
      <c r="B1145" s="23" t="s">
        <v>3945</v>
      </c>
      <c r="C1145" s="23" t="s">
        <v>2005</v>
      </c>
      <c r="D1145" s="23" t="s">
        <v>5034</v>
      </c>
    </row>
    <row r="1146" spans="1:4" ht="15" customHeight="1" x14ac:dyDescent="0.3">
      <c r="A1146" s="22" t="s">
        <v>2006</v>
      </c>
      <c r="B1146" s="23" t="s">
        <v>3945</v>
      </c>
      <c r="C1146" s="23" t="s">
        <v>2007</v>
      </c>
      <c r="D1146" s="23" t="s">
        <v>5035</v>
      </c>
    </row>
    <row r="1147" spans="1:4" ht="15" customHeight="1" x14ac:dyDescent="0.3">
      <c r="A1147" s="22" t="s">
        <v>2008</v>
      </c>
      <c r="B1147" s="23" t="s">
        <v>3946</v>
      </c>
      <c r="C1147" s="23" t="s">
        <v>2009</v>
      </c>
      <c r="D1147" s="23" t="s">
        <v>5036</v>
      </c>
    </row>
    <row r="1148" spans="1:4" ht="15" customHeight="1" x14ac:dyDescent="0.3">
      <c r="A1148" s="22" t="s">
        <v>2010</v>
      </c>
      <c r="B1148" s="23" t="s">
        <v>3946</v>
      </c>
      <c r="C1148" s="23" t="s">
        <v>2011</v>
      </c>
      <c r="D1148" s="23" t="s">
        <v>5037</v>
      </c>
    </row>
    <row r="1149" spans="1:4" ht="15" customHeight="1" x14ac:dyDescent="0.3">
      <c r="A1149" s="22" t="s">
        <v>2012</v>
      </c>
      <c r="B1149" s="23" t="s">
        <v>3946</v>
      </c>
      <c r="C1149" s="23" t="s">
        <v>168</v>
      </c>
      <c r="D1149" s="23" t="s">
        <v>5038</v>
      </c>
    </row>
    <row r="1150" spans="1:4" ht="15" customHeight="1" x14ac:dyDescent="0.3">
      <c r="A1150" s="22" t="s">
        <v>2013</v>
      </c>
      <c r="B1150" s="23" t="s">
        <v>3946</v>
      </c>
      <c r="C1150" s="23" t="s">
        <v>276</v>
      </c>
      <c r="D1150" s="23" t="s">
        <v>5039</v>
      </c>
    </row>
    <row r="1151" spans="1:4" ht="15" customHeight="1" x14ac:dyDescent="0.3">
      <c r="A1151" s="22" t="s">
        <v>2014</v>
      </c>
      <c r="B1151" s="23" t="s">
        <v>3945</v>
      </c>
      <c r="C1151" s="23" t="s">
        <v>2015</v>
      </c>
      <c r="D1151" s="23" t="s">
        <v>5040</v>
      </c>
    </row>
    <row r="1152" spans="1:4" ht="15" customHeight="1" x14ac:dyDescent="0.3">
      <c r="A1152" s="22" t="s">
        <v>2016</v>
      </c>
      <c r="B1152" s="23" t="s">
        <v>3946</v>
      </c>
      <c r="C1152" s="23" t="s">
        <v>2017</v>
      </c>
      <c r="D1152" s="23" t="s">
        <v>4478</v>
      </c>
    </row>
    <row r="1153" spans="1:4" ht="15" customHeight="1" x14ac:dyDescent="0.3">
      <c r="A1153" s="22" t="s">
        <v>2018</v>
      </c>
      <c r="B1153" s="23" t="s">
        <v>3946</v>
      </c>
      <c r="C1153" s="23" t="s">
        <v>2019</v>
      </c>
      <c r="D1153" s="23" t="s">
        <v>5041</v>
      </c>
    </row>
    <row r="1154" spans="1:4" ht="15" customHeight="1" x14ac:dyDescent="0.3">
      <c r="A1154" s="22" t="s">
        <v>2020</v>
      </c>
      <c r="B1154" s="23" t="s">
        <v>3945</v>
      </c>
      <c r="C1154" s="23" t="s">
        <v>917</v>
      </c>
      <c r="D1154" s="23" t="s">
        <v>5042</v>
      </c>
    </row>
    <row r="1155" spans="1:4" ht="15" customHeight="1" x14ac:dyDescent="0.3">
      <c r="A1155" s="22" t="s">
        <v>2021</v>
      </c>
      <c r="B1155" s="23" t="s">
        <v>3945</v>
      </c>
      <c r="C1155" s="23" t="s">
        <v>2022</v>
      </c>
      <c r="D1155" s="23" t="s">
        <v>5043</v>
      </c>
    </row>
    <row r="1156" spans="1:4" ht="15" customHeight="1" x14ac:dyDescent="0.3">
      <c r="A1156" s="22" t="s">
        <v>2023</v>
      </c>
      <c r="B1156" s="23" t="s">
        <v>3945</v>
      </c>
      <c r="C1156" s="23" t="s">
        <v>2024</v>
      </c>
      <c r="D1156" s="23" t="s">
        <v>5044</v>
      </c>
    </row>
    <row r="1157" spans="1:4" ht="15" customHeight="1" x14ac:dyDescent="0.3">
      <c r="A1157" s="22" t="s">
        <v>2025</v>
      </c>
      <c r="B1157" s="23" t="s">
        <v>3946</v>
      </c>
      <c r="C1157" s="23" t="s">
        <v>2026</v>
      </c>
      <c r="D1157" s="23" t="s">
        <v>5045</v>
      </c>
    </row>
    <row r="1158" spans="1:4" ht="15" customHeight="1" x14ac:dyDescent="0.3">
      <c r="A1158" s="22" t="s">
        <v>2027</v>
      </c>
      <c r="B1158" s="23" t="s">
        <v>3946</v>
      </c>
      <c r="C1158" s="23" t="s">
        <v>2028</v>
      </c>
      <c r="D1158" s="23" t="s">
        <v>5046</v>
      </c>
    </row>
    <row r="1159" spans="1:4" ht="15" customHeight="1" x14ac:dyDescent="0.3">
      <c r="A1159" s="22" t="s">
        <v>2029</v>
      </c>
      <c r="B1159" s="23" t="s">
        <v>3946</v>
      </c>
      <c r="C1159" s="23" t="s">
        <v>2030</v>
      </c>
      <c r="D1159" s="23" t="s">
        <v>5047</v>
      </c>
    </row>
    <row r="1160" spans="1:4" ht="15" customHeight="1" x14ac:dyDescent="0.3">
      <c r="A1160" s="22" t="s">
        <v>2031</v>
      </c>
      <c r="B1160" s="23" t="s">
        <v>3945</v>
      </c>
      <c r="C1160" s="23" t="s">
        <v>2032</v>
      </c>
      <c r="D1160" s="23" t="s">
        <v>5048</v>
      </c>
    </row>
    <row r="1161" spans="1:4" ht="15" customHeight="1" x14ac:dyDescent="0.3">
      <c r="A1161" s="22" t="s">
        <v>2033</v>
      </c>
      <c r="B1161" s="23" t="s">
        <v>3946</v>
      </c>
      <c r="C1161" s="23" t="s">
        <v>2034</v>
      </c>
      <c r="D1161" s="23" t="s">
        <v>5049</v>
      </c>
    </row>
    <row r="1162" spans="1:4" ht="15" customHeight="1" x14ac:dyDescent="0.3">
      <c r="A1162" s="22" t="s">
        <v>2035</v>
      </c>
      <c r="B1162" s="23" t="s">
        <v>3945</v>
      </c>
      <c r="C1162" s="23" t="s">
        <v>2036</v>
      </c>
      <c r="D1162" s="23" t="s">
        <v>5050</v>
      </c>
    </row>
    <row r="1163" spans="1:4" ht="15" customHeight="1" x14ac:dyDescent="0.3">
      <c r="A1163" s="22" t="s">
        <v>2037</v>
      </c>
      <c r="B1163" s="23" t="s">
        <v>3945</v>
      </c>
      <c r="C1163" s="23" t="s">
        <v>1333</v>
      </c>
      <c r="D1163" s="23" t="s">
        <v>5051</v>
      </c>
    </row>
    <row r="1164" spans="1:4" ht="15" customHeight="1" x14ac:dyDescent="0.3">
      <c r="A1164" s="22" t="s">
        <v>2038</v>
      </c>
      <c r="B1164" s="23" t="s">
        <v>3946</v>
      </c>
      <c r="C1164" s="23" t="s">
        <v>2039</v>
      </c>
      <c r="D1164" s="23" t="s">
        <v>5052</v>
      </c>
    </row>
    <row r="1165" spans="1:4" ht="15" customHeight="1" x14ac:dyDescent="0.3">
      <c r="A1165" s="22" t="s">
        <v>2040</v>
      </c>
      <c r="B1165" s="23" t="s">
        <v>3945</v>
      </c>
      <c r="C1165" s="23" t="s">
        <v>2041</v>
      </c>
      <c r="D1165" s="23" t="s">
        <v>5053</v>
      </c>
    </row>
    <row r="1166" spans="1:4" ht="15" customHeight="1" x14ac:dyDescent="0.3">
      <c r="A1166" s="22" t="s">
        <v>2042</v>
      </c>
      <c r="B1166" s="23" t="s">
        <v>3945</v>
      </c>
      <c r="C1166" s="23" t="s">
        <v>2043</v>
      </c>
      <c r="D1166" s="23" t="s">
        <v>5054</v>
      </c>
    </row>
    <row r="1167" spans="1:4" ht="15" customHeight="1" x14ac:dyDescent="0.3">
      <c r="A1167" s="22" t="s">
        <v>2044</v>
      </c>
      <c r="B1167" s="23" t="s">
        <v>3945</v>
      </c>
      <c r="C1167" s="23" t="s">
        <v>371</v>
      </c>
      <c r="D1167" s="23" t="s">
        <v>5055</v>
      </c>
    </row>
    <row r="1168" spans="1:4" ht="15" customHeight="1" x14ac:dyDescent="0.3">
      <c r="A1168" s="22" t="s">
        <v>2045</v>
      </c>
      <c r="B1168" s="23" t="s">
        <v>3945</v>
      </c>
      <c r="C1168" s="23" t="s">
        <v>2046</v>
      </c>
      <c r="D1168" s="23" t="s">
        <v>5056</v>
      </c>
    </row>
    <row r="1169" spans="1:4" ht="15" customHeight="1" x14ac:dyDescent="0.3">
      <c r="A1169" s="22" t="s">
        <v>2047</v>
      </c>
      <c r="B1169" s="23" t="s">
        <v>3947</v>
      </c>
      <c r="C1169" s="23" t="s">
        <v>2048</v>
      </c>
      <c r="D1169" s="23" t="s">
        <v>5057</v>
      </c>
    </row>
    <row r="1170" spans="1:4" ht="15" customHeight="1" x14ac:dyDescent="0.3">
      <c r="A1170" s="22" t="s">
        <v>2049</v>
      </c>
      <c r="B1170" s="23" t="s">
        <v>3946</v>
      </c>
      <c r="C1170" s="23" t="s">
        <v>2050</v>
      </c>
      <c r="D1170" s="23" t="s">
        <v>4024</v>
      </c>
    </row>
    <row r="1171" spans="1:4" ht="15" customHeight="1" x14ac:dyDescent="0.3">
      <c r="A1171" s="22" t="s">
        <v>2051</v>
      </c>
      <c r="B1171" s="23" t="s">
        <v>3946</v>
      </c>
      <c r="C1171" s="23" t="s">
        <v>2052</v>
      </c>
      <c r="D1171" s="23" t="s">
        <v>5058</v>
      </c>
    </row>
    <row r="1172" spans="1:4" ht="15" customHeight="1" x14ac:dyDescent="0.3">
      <c r="A1172" s="22" t="s">
        <v>2053</v>
      </c>
      <c r="B1172" s="23" t="s">
        <v>3947</v>
      </c>
      <c r="C1172" s="23" t="s">
        <v>2054</v>
      </c>
      <c r="D1172" s="23" t="s">
        <v>4899</v>
      </c>
    </row>
    <row r="1173" spans="1:4" ht="15" customHeight="1" x14ac:dyDescent="0.3">
      <c r="A1173" s="22" t="s">
        <v>2055</v>
      </c>
      <c r="B1173" s="23" t="s">
        <v>3945</v>
      </c>
      <c r="C1173" s="23" t="s">
        <v>2056</v>
      </c>
      <c r="D1173" s="23" t="s">
        <v>5059</v>
      </c>
    </row>
    <row r="1174" spans="1:4" ht="15" customHeight="1" x14ac:dyDescent="0.3">
      <c r="A1174" s="22" t="s">
        <v>2057</v>
      </c>
      <c r="B1174" s="23" t="s">
        <v>3946</v>
      </c>
      <c r="C1174" s="23" t="s">
        <v>2058</v>
      </c>
      <c r="D1174" s="23" t="s">
        <v>5060</v>
      </c>
    </row>
    <row r="1175" spans="1:4" ht="15" customHeight="1" x14ac:dyDescent="0.3">
      <c r="A1175" s="22" t="s">
        <v>2059</v>
      </c>
      <c r="B1175" s="23" t="s">
        <v>3947</v>
      </c>
      <c r="C1175" s="23" t="s">
        <v>2060</v>
      </c>
      <c r="D1175" s="23" t="s">
        <v>5061</v>
      </c>
    </row>
    <row r="1176" spans="1:4" ht="15" customHeight="1" x14ac:dyDescent="0.3">
      <c r="A1176" s="22" t="s">
        <v>2061</v>
      </c>
      <c r="B1176" s="23" t="s">
        <v>3946</v>
      </c>
      <c r="C1176" s="23" t="s">
        <v>2062</v>
      </c>
      <c r="D1176" s="23" t="s">
        <v>5062</v>
      </c>
    </row>
    <row r="1177" spans="1:4" ht="15" customHeight="1" x14ac:dyDescent="0.3">
      <c r="A1177" s="22" t="s">
        <v>2063</v>
      </c>
      <c r="B1177" s="23" t="s">
        <v>3946</v>
      </c>
      <c r="C1177" s="23" t="s">
        <v>2064</v>
      </c>
      <c r="D1177" s="23" t="s">
        <v>5063</v>
      </c>
    </row>
    <row r="1178" spans="1:4" ht="15" customHeight="1" x14ac:dyDescent="0.3">
      <c r="A1178" s="22" t="s">
        <v>2065</v>
      </c>
      <c r="B1178" s="23" t="s">
        <v>3946</v>
      </c>
      <c r="C1178" s="23" t="s">
        <v>2066</v>
      </c>
      <c r="D1178" s="23" t="s">
        <v>5064</v>
      </c>
    </row>
    <row r="1179" spans="1:4" ht="15" customHeight="1" x14ac:dyDescent="0.3">
      <c r="A1179" s="22" t="s">
        <v>2067</v>
      </c>
      <c r="B1179" s="23" t="s">
        <v>3945</v>
      </c>
      <c r="C1179" s="23" t="s">
        <v>2068</v>
      </c>
      <c r="D1179" s="23" t="s">
        <v>5065</v>
      </c>
    </row>
    <row r="1180" spans="1:4" ht="15" customHeight="1" x14ac:dyDescent="0.3">
      <c r="A1180" s="22" t="s">
        <v>2069</v>
      </c>
      <c r="B1180" s="23" t="s">
        <v>3946</v>
      </c>
      <c r="C1180" s="23" t="s">
        <v>884</v>
      </c>
      <c r="D1180" s="23" t="s">
        <v>5066</v>
      </c>
    </row>
    <row r="1181" spans="1:4" ht="15" customHeight="1" x14ac:dyDescent="0.3">
      <c r="A1181" s="22" t="s">
        <v>2070</v>
      </c>
      <c r="B1181" s="23" t="s">
        <v>3945</v>
      </c>
      <c r="C1181" s="23" t="s">
        <v>332</v>
      </c>
      <c r="D1181" s="23" t="s">
        <v>5067</v>
      </c>
    </row>
    <row r="1182" spans="1:4" ht="15" customHeight="1" x14ac:dyDescent="0.3">
      <c r="A1182" s="22" t="s">
        <v>2071</v>
      </c>
      <c r="B1182" s="23" t="s">
        <v>3946</v>
      </c>
      <c r="C1182" s="23" t="s">
        <v>489</v>
      </c>
      <c r="D1182" s="23" t="s">
        <v>5068</v>
      </c>
    </row>
    <row r="1183" spans="1:4" ht="15" customHeight="1" x14ac:dyDescent="0.3">
      <c r="A1183" s="22" t="s">
        <v>2072</v>
      </c>
      <c r="B1183" s="23" t="s">
        <v>3945</v>
      </c>
      <c r="C1183" s="23" t="s">
        <v>2073</v>
      </c>
      <c r="D1183" s="23" t="s">
        <v>4023</v>
      </c>
    </row>
    <row r="1184" spans="1:4" ht="15" customHeight="1" x14ac:dyDescent="0.3">
      <c r="A1184" s="22" t="s">
        <v>2074</v>
      </c>
      <c r="B1184" s="23" t="s">
        <v>3945</v>
      </c>
      <c r="C1184" s="23" t="s">
        <v>2075</v>
      </c>
      <c r="D1184" s="23" t="s">
        <v>5069</v>
      </c>
    </row>
    <row r="1185" spans="1:4" ht="15" customHeight="1" x14ac:dyDescent="0.3">
      <c r="A1185" s="22" t="s">
        <v>2076</v>
      </c>
      <c r="B1185" s="23" t="s">
        <v>3947</v>
      </c>
      <c r="C1185" s="23" t="s">
        <v>2077</v>
      </c>
      <c r="D1185" s="23" t="s">
        <v>5070</v>
      </c>
    </row>
    <row r="1186" spans="1:4" ht="15" customHeight="1" x14ac:dyDescent="0.3">
      <c r="A1186" s="22" t="s">
        <v>2078</v>
      </c>
      <c r="B1186" s="23" t="s">
        <v>3946</v>
      </c>
      <c r="C1186" s="23" t="s">
        <v>2079</v>
      </c>
      <c r="D1186" s="23" t="s">
        <v>5071</v>
      </c>
    </row>
    <row r="1187" spans="1:4" ht="15" customHeight="1" x14ac:dyDescent="0.3">
      <c r="A1187" s="22" t="s">
        <v>2080</v>
      </c>
      <c r="B1187" s="23" t="s">
        <v>3945</v>
      </c>
      <c r="C1187" s="23" t="s">
        <v>2007</v>
      </c>
      <c r="D1187" s="23" t="s">
        <v>5072</v>
      </c>
    </row>
    <row r="1188" spans="1:4" ht="15" customHeight="1" x14ac:dyDescent="0.3">
      <c r="A1188" s="22" t="s">
        <v>2081</v>
      </c>
      <c r="B1188" s="23" t="s">
        <v>3945</v>
      </c>
      <c r="C1188" s="23" t="s">
        <v>2082</v>
      </c>
      <c r="D1188" s="23" t="s">
        <v>5073</v>
      </c>
    </row>
    <row r="1189" spans="1:4" ht="15" customHeight="1" x14ac:dyDescent="0.3">
      <c r="A1189" s="22" t="s">
        <v>2083</v>
      </c>
      <c r="B1189" s="23" t="s">
        <v>3946</v>
      </c>
      <c r="C1189" s="23" t="s">
        <v>2084</v>
      </c>
      <c r="D1189" s="23" t="s">
        <v>4251</v>
      </c>
    </row>
    <row r="1190" spans="1:4" ht="15" customHeight="1" x14ac:dyDescent="0.3">
      <c r="A1190" s="22" t="s">
        <v>2085</v>
      </c>
      <c r="B1190" s="23" t="s">
        <v>3946</v>
      </c>
      <c r="C1190" s="23" t="s">
        <v>2086</v>
      </c>
      <c r="D1190" s="23" t="s">
        <v>5074</v>
      </c>
    </row>
    <row r="1191" spans="1:4" ht="15" customHeight="1" x14ac:dyDescent="0.3">
      <c r="A1191" s="22" t="s">
        <v>2087</v>
      </c>
      <c r="B1191" s="23" t="s">
        <v>3946</v>
      </c>
      <c r="C1191" s="23" t="s">
        <v>2088</v>
      </c>
      <c r="D1191" s="23" t="s">
        <v>5075</v>
      </c>
    </row>
    <row r="1192" spans="1:4" ht="15" customHeight="1" x14ac:dyDescent="0.3">
      <c r="A1192" s="22" t="s">
        <v>2089</v>
      </c>
      <c r="B1192" s="23" t="s">
        <v>3946</v>
      </c>
      <c r="C1192" s="23" t="s">
        <v>2090</v>
      </c>
      <c r="D1192" s="23" t="s">
        <v>5076</v>
      </c>
    </row>
    <row r="1193" spans="1:4" ht="15" customHeight="1" x14ac:dyDescent="0.3">
      <c r="A1193" s="22" t="s">
        <v>2091</v>
      </c>
      <c r="B1193" s="23" t="s">
        <v>3946</v>
      </c>
      <c r="C1193" s="23" t="s">
        <v>439</v>
      </c>
      <c r="D1193" s="23" t="s">
        <v>5077</v>
      </c>
    </row>
    <row r="1194" spans="1:4" ht="15" customHeight="1" x14ac:dyDescent="0.3">
      <c r="A1194" s="22" t="s">
        <v>2092</v>
      </c>
      <c r="B1194" s="23" t="s">
        <v>3945</v>
      </c>
      <c r="C1194" s="23" t="s">
        <v>631</v>
      </c>
      <c r="D1194" s="23" t="s">
        <v>5078</v>
      </c>
    </row>
    <row r="1195" spans="1:4" ht="15" customHeight="1" x14ac:dyDescent="0.3">
      <c r="A1195" s="22" t="s">
        <v>2093</v>
      </c>
      <c r="B1195" s="23" t="s">
        <v>3945</v>
      </c>
      <c r="C1195" s="23" t="s">
        <v>184</v>
      </c>
      <c r="D1195" s="23" t="s">
        <v>5079</v>
      </c>
    </row>
    <row r="1196" spans="1:4" ht="15" customHeight="1" x14ac:dyDescent="0.3">
      <c r="A1196" s="22" t="s">
        <v>2094</v>
      </c>
      <c r="B1196" s="23" t="s">
        <v>3945</v>
      </c>
      <c r="C1196" s="23" t="s">
        <v>2095</v>
      </c>
      <c r="D1196" s="23" t="s">
        <v>5080</v>
      </c>
    </row>
    <row r="1197" spans="1:4" ht="15" customHeight="1" x14ac:dyDescent="0.3">
      <c r="A1197" s="22" t="s">
        <v>2096</v>
      </c>
      <c r="B1197" s="23" t="s">
        <v>3945</v>
      </c>
      <c r="C1197" s="23" t="s">
        <v>2097</v>
      </c>
      <c r="D1197" s="23" t="s">
        <v>5081</v>
      </c>
    </row>
    <row r="1198" spans="1:4" ht="15" customHeight="1" x14ac:dyDescent="0.3">
      <c r="A1198" s="22" t="s">
        <v>2098</v>
      </c>
      <c r="B1198" s="23" t="s">
        <v>3945</v>
      </c>
      <c r="C1198" s="23" t="s">
        <v>2099</v>
      </c>
      <c r="D1198" s="23" t="s">
        <v>5082</v>
      </c>
    </row>
    <row r="1199" spans="1:4" ht="15" customHeight="1" x14ac:dyDescent="0.3">
      <c r="A1199" s="22" t="s">
        <v>2100</v>
      </c>
      <c r="B1199" s="23" t="s">
        <v>3946</v>
      </c>
      <c r="C1199" s="23" t="s">
        <v>1812</v>
      </c>
      <c r="D1199" s="23" t="s">
        <v>5083</v>
      </c>
    </row>
    <row r="1200" spans="1:4" ht="15" customHeight="1" x14ac:dyDescent="0.3">
      <c r="A1200" s="22" t="s">
        <v>2101</v>
      </c>
      <c r="B1200" s="23" t="s">
        <v>3946</v>
      </c>
      <c r="C1200" s="23" t="s">
        <v>2102</v>
      </c>
      <c r="D1200" s="23" t="s">
        <v>5084</v>
      </c>
    </row>
    <row r="1201" spans="1:4" ht="15" customHeight="1" x14ac:dyDescent="0.3">
      <c r="A1201" s="22" t="s">
        <v>2103</v>
      </c>
      <c r="B1201" s="23" t="s">
        <v>3947</v>
      </c>
      <c r="C1201" s="23" t="s">
        <v>1651</v>
      </c>
      <c r="D1201" s="23" t="s">
        <v>5085</v>
      </c>
    </row>
    <row r="1202" spans="1:4" ht="15" customHeight="1" x14ac:dyDescent="0.3">
      <c r="A1202" s="22" t="s">
        <v>2104</v>
      </c>
      <c r="B1202" s="23" t="s">
        <v>3946</v>
      </c>
      <c r="C1202" s="23" t="s">
        <v>714</v>
      </c>
      <c r="D1202" s="23" t="s">
        <v>4762</v>
      </c>
    </row>
    <row r="1203" spans="1:4" ht="15" customHeight="1" x14ac:dyDescent="0.3">
      <c r="A1203" s="22" t="s">
        <v>2105</v>
      </c>
      <c r="B1203" s="23" t="s">
        <v>3947</v>
      </c>
      <c r="C1203" s="23" t="s">
        <v>2106</v>
      </c>
      <c r="D1203" s="23" t="s">
        <v>5086</v>
      </c>
    </row>
    <row r="1204" spans="1:4" ht="15" customHeight="1" x14ac:dyDescent="0.3">
      <c r="A1204" s="22" t="s">
        <v>2107</v>
      </c>
      <c r="B1204" s="23" t="s">
        <v>3946</v>
      </c>
      <c r="C1204" s="23" t="s">
        <v>2108</v>
      </c>
      <c r="D1204" s="23" t="s">
        <v>5087</v>
      </c>
    </row>
    <row r="1205" spans="1:4" ht="15" customHeight="1" x14ac:dyDescent="0.3">
      <c r="A1205" s="22" t="s">
        <v>2109</v>
      </c>
      <c r="B1205" s="23" t="s">
        <v>3946</v>
      </c>
      <c r="C1205" s="23" t="s">
        <v>626</v>
      </c>
      <c r="D1205" s="23" t="s">
        <v>5088</v>
      </c>
    </row>
    <row r="1206" spans="1:4" ht="15" customHeight="1" x14ac:dyDescent="0.3">
      <c r="A1206" s="22" t="s">
        <v>2110</v>
      </c>
      <c r="B1206" s="23" t="s">
        <v>3947</v>
      </c>
      <c r="C1206" s="23" t="s">
        <v>2111</v>
      </c>
      <c r="D1206" s="23" t="s">
        <v>5089</v>
      </c>
    </row>
    <row r="1207" spans="1:4" ht="15" customHeight="1" x14ac:dyDescent="0.3">
      <c r="A1207" s="22" t="s">
        <v>2112</v>
      </c>
      <c r="B1207" s="23" t="s">
        <v>3946</v>
      </c>
      <c r="C1207" s="23" t="s">
        <v>2113</v>
      </c>
      <c r="D1207" s="23" t="s">
        <v>5090</v>
      </c>
    </row>
    <row r="1208" spans="1:4" ht="15" customHeight="1" x14ac:dyDescent="0.3">
      <c r="A1208" s="22" t="s">
        <v>2114</v>
      </c>
      <c r="B1208" s="23" t="s">
        <v>3947</v>
      </c>
      <c r="C1208" s="23" t="s">
        <v>2115</v>
      </c>
      <c r="D1208" s="23" t="s">
        <v>5091</v>
      </c>
    </row>
    <row r="1209" spans="1:4" ht="15" customHeight="1" x14ac:dyDescent="0.3">
      <c r="A1209" s="22" t="s">
        <v>2116</v>
      </c>
      <c r="B1209" s="23" t="s">
        <v>3945</v>
      </c>
      <c r="C1209" s="23" t="s">
        <v>2117</v>
      </c>
      <c r="D1209" s="23" t="s">
        <v>4518</v>
      </c>
    </row>
    <row r="1210" spans="1:4" ht="15" customHeight="1" x14ac:dyDescent="0.3">
      <c r="A1210" s="22" t="s">
        <v>2118</v>
      </c>
      <c r="B1210" s="23" t="s">
        <v>3946</v>
      </c>
      <c r="C1210" s="23" t="s">
        <v>2119</v>
      </c>
      <c r="D1210" s="23" t="s">
        <v>5092</v>
      </c>
    </row>
    <row r="1211" spans="1:4" ht="15" customHeight="1" x14ac:dyDescent="0.3">
      <c r="A1211" s="22" t="s">
        <v>2120</v>
      </c>
      <c r="B1211" s="23" t="s">
        <v>3946</v>
      </c>
      <c r="C1211" s="23" t="s">
        <v>276</v>
      </c>
      <c r="D1211" s="23" t="s">
        <v>4575</v>
      </c>
    </row>
    <row r="1212" spans="1:4" ht="15" customHeight="1" x14ac:dyDescent="0.3">
      <c r="A1212" s="22" t="s">
        <v>2121</v>
      </c>
      <c r="B1212" s="23" t="s">
        <v>3946</v>
      </c>
      <c r="C1212" s="23" t="s">
        <v>2122</v>
      </c>
      <c r="D1212" s="23" t="s">
        <v>5093</v>
      </c>
    </row>
    <row r="1213" spans="1:4" ht="15" customHeight="1" x14ac:dyDescent="0.3">
      <c r="A1213" s="22" t="s">
        <v>2123</v>
      </c>
      <c r="B1213" s="23" t="s">
        <v>3946</v>
      </c>
      <c r="C1213" s="23" t="s">
        <v>274</v>
      </c>
      <c r="D1213" s="23" t="s">
        <v>5094</v>
      </c>
    </row>
    <row r="1214" spans="1:4" ht="15" customHeight="1" x14ac:dyDescent="0.3">
      <c r="A1214" s="22" t="s">
        <v>2124</v>
      </c>
      <c r="B1214" s="23" t="s">
        <v>3947</v>
      </c>
      <c r="C1214" s="23" t="s">
        <v>773</v>
      </c>
      <c r="D1214" s="23" t="s">
        <v>5095</v>
      </c>
    </row>
    <row r="1215" spans="1:4" ht="15" customHeight="1" x14ac:dyDescent="0.3">
      <c r="A1215" s="22" t="s">
        <v>2125</v>
      </c>
      <c r="B1215" s="23" t="s">
        <v>3945</v>
      </c>
      <c r="C1215" s="23" t="s">
        <v>1247</v>
      </c>
      <c r="D1215" s="23" t="s">
        <v>5096</v>
      </c>
    </row>
    <row r="1216" spans="1:4" ht="15" customHeight="1" x14ac:dyDescent="0.3">
      <c r="A1216" s="22" t="s">
        <v>2126</v>
      </c>
      <c r="B1216" s="23" t="s">
        <v>3946</v>
      </c>
      <c r="C1216" s="23" t="s">
        <v>2127</v>
      </c>
      <c r="D1216" s="23" t="s">
        <v>5097</v>
      </c>
    </row>
    <row r="1217" spans="1:4" ht="15" customHeight="1" x14ac:dyDescent="0.3">
      <c r="A1217" s="22" t="s">
        <v>2128</v>
      </c>
      <c r="B1217" s="23" t="s">
        <v>3945</v>
      </c>
      <c r="C1217" s="23" t="s">
        <v>2129</v>
      </c>
      <c r="D1217" s="23" t="s">
        <v>5098</v>
      </c>
    </row>
    <row r="1218" spans="1:4" ht="15" customHeight="1" x14ac:dyDescent="0.3">
      <c r="A1218" s="22" t="s">
        <v>2130</v>
      </c>
      <c r="B1218" s="23" t="s">
        <v>3945</v>
      </c>
      <c r="C1218" s="23" t="s">
        <v>1237</v>
      </c>
      <c r="D1218" s="23" t="s">
        <v>4686</v>
      </c>
    </row>
    <row r="1219" spans="1:4" ht="15" customHeight="1" x14ac:dyDescent="0.3">
      <c r="A1219" s="22" t="s">
        <v>2131</v>
      </c>
      <c r="B1219" s="23" t="s">
        <v>3946</v>
      </c>
      <c r="C1219" s="23" t="s">
        <v>2132</v>
      </c>
      <c r="D1219" s="23" t="s">
        <v>5099</v>
      </c>
    </row>
    <row r="1220" spans="1:4" ht="15" customHeight="1" x14ac:dyDescent="0.3">
      <c r="A1220" s="22" t="s">
        <v>2133</v>
      </c>
      <c r="B1220" s="23" t="s">
        <v>3946</v>
      </c>
      <c r="C1220" s="23" t="s">
        <v>495</v>
      </c>
      <c r="D1220" s="23" t="s">
        <v>5100</v>
      </c>
    </row>
    <row r="1221" spans="1:4" ht="15" customHeight="1" x14ac:dyDescent="0.3">
      <c r="A1221" s="22" t="s">
        <v>2134</v>
      </c>
      <c r="B1221" s="23" t="s">
        <v>3946</v>
      </c>
      <c r="C1221" s="23" t="s">
        <v>2135</v>
      </c>
      <c r="D1221" s="23" t="s">
        <v>5101</v>
      </c>
    </row>
    <row r="1222" spans="1:4" ht="15" customHeight="1" x14ac:dyDescent="0.3">
      <c r="A1222" s="22" t="s">
        <v>2136</v>
      </c>
      <c r="B1222" s="23" t="s">
        <v>3946</v>
      </c>
      <c r="C1222" s="23" t="s">
        <v>2137</v>
      </c>
      <c r="D1222" s="23" t="s">
        <v>5102</v>
      </c>
    </row>
    <row r="1223" spans="1:4" ht="15" customHeight="1" x14ac:dyDescent="0.3">
      <c r="A1223" s="22" t="s">
        <v>2138</v>
      </c>
      <c r="B1223" s="23" t="s">
        <v>3945</v>
      </c>
      <c r="C1223" s="23" t="s">
        <v>1084</v>
      </c>
      <c r="D1223" s="23" t="s">
        <v>5103</v>
      </c>
    </row>
    <row r="1224" spans="1:4" ht="15" customHeight="1" x14ac:dyDescent="0.3">
      <c r="A1224" s="22" t="s">
        <v>2139</v>
      </c>
      <c r="B1224" s="23" t="s">
        <v>3945</v>
      </c>
      <c r="C1224" s="23" t="s">
        <v>2140</v>
      </c>
      <c r="D1224" s="23" t="s">
        <v>5104</v>
      </c>
    </row>
    <row r="1225" spans="1:4" ht="15" customHeight="1" x14ac:dyDescent="0.3">
      <c r="A1225" s="22" t="s">
        <v>2141</v>
      </c>
      <c r="B1225" s="23" t="s">
        <v>3946</v>
      </c>
      <c r="C1225" s="23" t="s">
        <v>2142</v>
      </c>
      <c r="D1225" s="23" t="s">
        <v>4277</v>
      </c>
    </row>
    <row r="1226" spans="1:4" ht="15" customHeight="1" x14ac:dyDescent="0.3">
      <c r="A1226" s="22" t="s">
        <v>2143</v>
      </c>
      <c r="B1226" s="23" t="s">
        <v>3945</v>
      </c>
      <c r="C1226" s="23" t="s">
        <v>2144</v>
      </c>
      <c r="D1226" s="23" t="s">
        <v>4033</v>
      </c>
    </row>
    <row r="1227" spans="1:4" ht="15" customHeight="1" x14ac:dyDescent="0.3">
      <c r="A1227" s="22" t="s">
        <v>2145</v>
      </c>
      <c r="B1227" s="23" t="s">
        <v>3946</v>
      </c>
      <c r="C1227" s="23" t="s">
        <v>2146</v>
      </c>
      <c r="D1227" s="23" t="s">
        <v>5105</v>
      </c>
    </row>
    <row r="1228" spans="1:4" ht="15" customHeight="1" x14ac:dyDescent="0.3">
      <c r="A1228" s="22" t="s">
        <v>2147</v>
      </c>
      <c r="B1228" s="23" t="s">
        <v>3945</v>
      </c>
      <c r="C1228" s="23" t="s">
        <v>2148</v>
      </c>
      <c r="D1228" s="23" t="s">
        <v>5106</v>
      </c>
    </row>
    <row r="1229" spans="1:4" ht="15" customHeight="1" x14ac:dyDescent="0.3">
      <c r="A1229" s="22" t="s">
        <v>2149</v>
      </c>
      <c r="B1229" s="23" t="s">
        <v>3946</v>
      </c>
      <c r="C1229" s="23" t="s">
        <v>2150</v>
      </c>
      <c r="D1229" s="23" t="s">
        <v>5107</v>
      </c>
    </row>
    <row r="1230" spans="1:4" ht="15" customHeight="1" x14ac:dyDescent="0.3">
      <c r="A1230" s="22" t="s">
        <v>2151</v>
      </c>
      <c r="B1230" s="23" t="s">
        <v>3946</v>
      </c>
      <c r="C1230" s="23" t="s">
        <v>439</v>
      </c>
      <c r="D1230" s="23" t="s">
        <v>5108</v>
      </c>
    </row>
    <row r="1231" spans="1:4" ht="15" customHeight="1" x14ac:dyDescent="0.3">
      <c r="A1231" s="22" t="s">
        <v>2152</v>
      </c>
      <c r="B1231" s="23" t="s">
        <v>3945</v>
      </c>
      <c r="C1231" s="23" t="s">
        <v>2153</v>
      </c>
      <c r="D1231" s="23" t="s">
        <v>5109</v>
      </c>
    </row>
    <row r="1232" spans="1:4" ht="15" customHeight="1" x14ac:dyDescent="0.3">
      <c r="A1232" s="22" t="s">
        <v>2154</v>
      </c>
      <c r="B1232" s="23" t="s">
        <v>3945</v>
      </c>
      <c r="C1232" s="23" t="s">
        <v>2155</v>
      </c>
      <c r="D1232" s="23" t="s">
        <v>5110</v>
      </c>
    </row>
    <row r="1233" spans="1:4" ht="15" customHeight="1" x14ac:dyDescent="0.3">
      <c r="A1233" s="22" t="s">
        <v>2156</v>
      </c>
      <c r="B1233" s="23" t="s">
        <v>3945</v>
      </c>
      <c r="C1233" s="23" t="s">
        <v>2157</v>
      </c>
      <c r="D1233" s="23" t="s">
        <v>5111</v>
      </c>
    </row>
    <row r="1234" spans="1:4" ht="15" customHeight="1" x14ac:dyDescent="0.3">
      <c r="A1234" s="22" t="s">
        <v>2158</v>
      </c>
      <c r="B1234" s="23" t="s">
        <v>3946</v>
      </c>
      <c r="C1234" s="23" t="s">
        <v>2159</v>
      </c>
      <c r="D1234" s="23" t="s">
        <v>5112</v>
      </c>
    </row>
    <row r="1235" spans="1:4" ht="15" customHeight="1" x14ac:dyDescent="0.3">
      <c r="A1235" s="22" t="s">
        <v>2160</v>
      </c>
      <c r="B1235" s="23" t="s">
        <v>3946</v>
      </c>
      <c r="C1235" s="23" t="s">
        <v>2161</v>
      </c>
      <c r="D1235" s="23" t="s">
        <v>4922</v>
      </c>
    </row>
    <row r="1236" spans="1:4" ht="15" customHeight="1" x14ac:dyDescent="0.3">
      <c r="A1236" s="22" t="s">
        <v>2162</v>
      </c>
      <c r="B1236" s="23" t="s">
        <v>3947</v>
      </c>
      <c r="C1236" s="23" t="s">
        <v>1951</v>
      </c>
      <c r="D1236" s="23" t="s">
        <v>5113</v>
      </c>
    </row>
    <row r="1237" spans="1:4" ht="15" customHeight="1" x14ac:dyDescent="0.3">
      <c r="A1237" s="22" t="s">
        <v>2163</v>
      </c>
      <c r="B1237" s="23" t="s">
        <v>3947</v>
      </c>
      <c r="C1237" s="23" t="s">
        <v>2164</v>
      </c>
      <c r="D1237" s="23" t="s">
        <v>5114</v>
      </c>
    </row>
    <row r="1238" spans="1:4" ht="15" customHeight="1" x14ac:dyDescent="0.3">
      <c r="A1238" s="22" t="s">
        <v>2165</v>
      </c>
      <c r="B1238" s="23" t="s">
        <v>3945</v>
      </c>
      <c r="C1238" s="23" t="s">
        <v>2166</v>
      </c>
      <c r="D1238" s="23" t="s">
        <v>5115</v>
      </c>
    </row>
    <row r="1239" spans="1:4" ht="15" customHeight="1" x14ac:dyDescent="0.3">
      <c r="A1239" s="22" t="s">
        <v>2167</v>
      </c>
      <c r="B1239" s="23" t="s">
        <v>3946</v>
      </c>
      <c r="C1239" s="23" t="s">
        <v>274</v>
      </c>
      <c r="D1239" s="23" t="s">
        <v>5116</v>
      </c>
    </row>
    <row r="1240" spans="1:4" ht="15" customHeight="1" x14ac:dyDescent="0.3">
      <c r="A1240" s="22" t="s">
        <v>2168</v>
      </c>
      <c r="B1240" s="23" t="s">
        <v>3946</v>
      </c>
      <c r="C1240" s="23" t="s">
        <v>2169</v>
      </c>
      <c r="D1240" s="23" t="s">
        <v>5117</v>
      </c>
    </row>
    <row r="1241" spans="1:4" ht="15" customHeight="1" x14ac:dyDescent="0.3">
      <c r="A1241" s="22" t="s">
        <v>2170</v>
      </c>
      <c r="B1241" s="23" t="s">
        <v>3945</v>
      </c>
      <c r="C1241" s="23" t="s">
        <v>2171</v>
      </c>
      <c r="D1241" s="23" t="s">
        <v>5118</v>
      </c>
    </row>
    <row r="1242" spans="1:4" ht="15" customHeight="1" x14ac:dyDescent="0.3">
      <c r="A1242" s="22" t="s">
        <v>2172</v>
      </c>
      <c r="B1242" s="23" t="s">
        <v>3946</v>
      </c>
      <c r="C1242" s="23" t="s">
        <v>2173</v>
      </c>
      <c r="D1242" s="23" t="s">
        <v>5119</v>
      </c>
    </row>
    <row r="1243" spans="1:4" ht="15" customHeight="1" x14ac:dyDescent="0.3">
      <c r="A1243" s="22" t="s">
        <v>2174</v>
      </c>
      <c r="B1243" s="23" t="s">
        <v>3947</v>
      </c>
      <c r="C1243" s="23" t="s">
        <v>2175</v>
      </c>
      <c r="D1243" s="23" t="s">
        <v>4831</v>
      </c>
    </row>
    <row r="1244" spans="1:4" ht="15" customHeight="1" x14ac:dyDescent="0.3">
      <c r="A1244" s="22" t="s">
        <v>2176</v>
      </c>
      <c r="B1244" s="23" t="s">
        <v>3946</v>
      </c>
      <c r="C1244" s="23" t="s">
        <v>2177</v>
      </c>
      <c r="D1244" s="23" t="s">
        <v>5120</v>
      </c>
    </row>
    <row r="1245" spans="1:4" ht="15" customHeight="1" x14ac:dyDescent="0.3">
      <c r="A1245" s="22" t="s">
        <v>2178</v>
      </c>
      <c r="B1245" s="23" t="s">
        <v>3945</v>
      </c>
      <c r="C1245" s="23" t="s">
        <v>1883</v>
      </c>
      <c r="D1245" s="23" t="s">
        <v>5121</v>
      </c>
    </row>
    <row r="1246" spans="1:4" ht="15" customHeight="1" x14ac:dyDescent="0.3">
      <c r="A1246" s="22" t="s">
        <v>2179</v>
      </c>
      <c r="B1246" s="23" t="s">
        <v>3945</v>
      </c>
      <c r="C1246" s="23" t="s">
        <v>2180</v>
      </c>
      <c r="D1246" s="23" t="s">
        <v>5087</v>
      </c>
    </row>
    <row r="1247" spans="1:4" ht="15" customHeight="1" x14ac:dyDescent="0.3">
      <c r="A1247" s="22" t="s">
        <v>2181</v>
      </c>
      <c r="B1247" s="23" t="s">
        <v>3946</v>
      </c>
      <c r="C1247" s="23" t="s">
        <v>2182</v>
      </c>
      <c r="D1247" s="23" t="s">
        <v>5122</v>
      </c>
    </row>
    <row r="1248" spans="1:4" ht="15" customHeight="1" x14ac:dyDescent="0.3">
      <c r="A1248" s="22" t="s">
        <v>2183</v>
      </c>
      <c r="B1248" s="23" t="s">
        <v>3946</v>
      </c>
      <c r="C1248" s="23" t="s">
        <v>2184</v>
      </c>
      <c r="D1248" s="23" t="s">
        <v>5123</v>
      </c>
    </row>
    <row r="1249" spans="1:4" ht="15" customHeight="1" x14ac:dyDescent="0.3">
      <c r="A1249" s="22" t="s">
        <v>2185</v>
      </c>
      <c r="B1249" s="23" t="s">
        <v>3946</v>
      </c>
      <c r="C1249" s="23" t="s">
        <v>731</v>
      </c>
      <c r="D1249" s="23" t="s">
        <v>5124</v>
      </c>
    </row>
    <row r="1250" spans="1:4" ht="15" customHeight="1" x14ac:dyDescent="0.3">
      <c r="A1250" s="22" t="s">
        <v>2186</v>
      </c>
      <c r="B1250" s="23" t="s">
        <v>3946</v>
      </c>
      <c r="C1250" s="23" t="s">
        <v>255</v>
      </c>
      <c r="D1250" s="23" t="s">
        <v>5125</v>
      </c>
    </row>
    <row r="1251" spans="1:4" ht="15" customHeight="1" x14ac:dyDescent="0.3">
      <c r="A1251" s="22" t="s">
        <v>2187</v>
      </c>
      <c r="B1251" s="23" t="s">
        <v>3945</v>
      </c>
      <c r="C1251" s="23" t="s">
        <v>2188</v>
      </c>
      <c r="D1251" s="23" t="s">
        <v>5126</v>
      </c>
    </row>
    <row r="1252" spans="1:4" ht="15" customHeight="1" x14ac:dyDescent="0.3">
      <c r="A1252" s="22" t="s">
        <v>2189</v>
      </c>
      <c r="B1252" s="23" t="s">
        <v>3946</v>
      </c>
      <c r="C1252" s="23" t="s">
        <v>2190</v>
      </c>
      <c r="D1252" s="23" t="s">
        <v>5127</v>
      </c>
    </row>
    <row r="1253" spans="1:4" ht="15" customHeight="1" x14ac:dyDescent="0.3">
      <c r="A1253" s="22" t="s">
        <v>2191</v>
      </c>
      <c r="B1253" s="23" t="s">
        <v>3946</v>
      </c>
      <c r="C1253" s="23" t="s">
        <v>1117</v>
      </c>
      <c r="D1253" s="23" t="s">
        <v>5128</v>
      </c>
    </row>
    <row r="1254" spans="1:4" ht="15" customHeight="1" x14ac:dyDescent="0.3">
      <c r="A1254" s="22" t="s">
        <v>2192</v>
      </c>
      <c r="B1254" s="23" t="s">
        <v>3945</v>
      </c>
      <c r="C1254" s="23" t="s">
        <v>2193</v>
      </c>
      <c r="D1254" s="23" t="s">
        <v>5129</v>
      </c>
    </row>
    <row r="1255" spans="1:4" ht="15" customHeight="1" x14ac:dyDescent="0.3">
      <c r="A1255" s="22" t="s">
        <v>2194</v>
      </c>
      <c r="B1255" s="23" t="s">
        <v>3947</v>
      </c>
      <c r="C1255" s="23" t="s">
        <v>126</v>
      </c>
      <c r="D1255" s="23" t="s">
        <v>5130</v>
      </c>
    </row>
    <row r="1256" spans="1:4" ht="15" customHeight="1" x14ac:dyDescent="0.3">
      <c r="A1256" s="22" t="s">
        <v>2195</v>
      </c>
      <c r="B1256" s="23" t="s">
        <v>3945</v>
      </c>
      <c r="C1256" s="23" t="s">
        <v>2196</v>
      </c>
      <c r="D1256" s="23" t="s">
        <v>5131</v>
      </c>
    </row>
    <row r="1257" spans="1:4" ht="15" customHeight="1" x14ac:dyDescent="0.3">
      <c r="A1257" s="22" t="s">
        <v>2197</v>
      </c>
      <c r="B1257" s="23" t="s">
        <v>3945</v>
      </c>
      <c r="C1257" s="23" t="s">
        <v>2198</v>
      </c>
      <c r="D1257" s="23" t="s">
        <v>5132</v>
      </c>
    </row>
    <row r="1258" spans="1:4" ht="15" customHeight="1" x14ac:dyDescent="0.3">
      <c r="A1258" s="22" t="s">
        <v>2199</v>
      </c>
      <c r="B1258" s="23" t="s">
        <v>3946</v>
      </c>
      <c r="C1258" s="23" t="s">
        <v>272</v>
      </c>
      <c r="D1258" s="23" t="s">
        <v>5133</v>
      </c>
    </row>
    <row r="1259" spans="1:4" ht="15" customHeight="1" x14ac:dyDescent="0.3">
      <c r="A1259" s="22" t="s">
        <v>2200</v>
      </c>
      <c r="B1259" s="23" t="s">
        <v>3945</v>
      </c>
      <c r="C1259" s="23" t="s">
        <v>2201</v>
      </c>
      <c r="D1259" s="23" t="s">
        <v>5134</v>
      </c>
    </row>
    <row r="1260" spans="1:4" ht="15" customHeight="1" x14ac:dyDescent="0.3">
      <c r="A1260" s="22" t="s">
        <v>2202</v>
      </c>
      <c r="B1260" s="23" t="s">
        <v>3946</v>
      </c>
      <c r="C1260" s="23" t="s">
        <v>2203</v>
      </c>
      <c r="D1260" s="23" t="s">
        <v>5135</v>
      </c>
    </row>
    <row r="1261" spans="1:4" ht="15" customHeight="1" x14ac:dyDescent="0.3">
      <c r="A1261" s="22" t="s">
        <v>2204</v>
      </c>
      <c r="B1261" s="23" t="s">
        <v>3946</v>
      </c>
      <c r="C1261" s="23" t="s">
        <v>2205</v>
      </c>
      <c r="D1261" s="23" t="s">
        <v>4903</v>
      </c>
    </row>
    <row r="1262" spans="1:4" ht="15" customHeight="1" x14ac:dyDescent="0.3">
      <c r="A1262" s="22" t="s">
        <v>2206</v>
      </c>
      <c r="B1262" s="23" t="s">
        <v>3946</v>
      </c>
      <c r="C1262" s="23" t="s">
        <v>726</v>
      </c>
      <c r="D1262" s="23" t="s">
        <v>5136</v>
      </c>
    </row>
    <row r="1263" spans="1:4" ht="15" customHeight="1" x14ac:dyDescent="0.3">
      <c r="A1263" s="22" t="s">
        <v>2207</v>
      </c>
      <c r="B1263" s="23" t="s">
        <v>3945</v>
      </c>
      <c r="C1263" s="23" t="s">
        <v>2208</v>
      </c>
      <c r="D1263" s="23" t="s">
        <v>5137</v>
      </c>
    </row>
    <row r="1264" spans="1:4" ht="15" customHeight="1" x14ac:dyDescent="0.3">
      <c r="A1264" s="22" t="s">
        <v>2209</v>
      </c>
      <c r="B1264" s="23" t="s">
        <v>3945</v>
      </c>
      <c r="C1264" s="23" t="s">
        <v>2210</v>
      </c>
      <c r="D1264" s="23" t="s">
        <v>5138</v>
      </c>
    </row>
    <row r="1265" spans="1:4" ht="15" customHeight="1" x14ac:dyDescent="0.3">
      <c r="A1265" s="22" t="s">
        <v>2211</v>
      </c>
      <c r="B1265" s="23" t="s">
        <v>3946</v>
      </c>
      <c r="C1265" s="23" t="s">
        <v>2212</v>
      </c>
      <c r="D1265" s="23" t="s">
        <v>5139</v>
      </c>
    </row>
    <row r="1266" spans="1:4" ht="15" customHeight="1" x14ac:dyDescent="0.3">
      <c r="A1266" s="22" t="s">
        <v>2213</v>
      </c>
      <c r="B1266" s="23" t="s">
        <v>3946</v>
      </c>
      <c r="C1266" s="23" t="s">
        <v>2214</v>
      </c>
      <c r="D1266" s="23" t="s">
        <v>5140</v>
      </c>
    </row>
    <row r="1267" spans="1:4" ht="15" customHeight="1" x14ac:dyDescent="0.3">
      <c r="A1267" s="22" t="s">
        <v>2215</v>
      </c>
      <c r="B1267" s="23" t="s">
        <v>3946</v>
      </c>
      <c r="C1267" s="23" t="s">
        <v>367</v>
      </c>
      <c r="D1267" s="23" t="s">
        <v>5141</v>
      </c>
    </row>
    <row r="1268" spans="1:4" ht="15" customHeight="1" x14ac:dyDescent="0.3">
      <c r="A1268" s="22" t="s">
        <v>2216</v>
      </c>
      <c r="B1268" s="23" t="s">
        <v>3946</v>
      </c>
      <c r="C1268" s="23" t="s">
        <v>2217</v>
      </c>
      <c r="D1268" s="23" t="s">
        <v>5142</v>
      </c>
    </row>
    <row r="1269" spans="1:4" ht="15" customHeight="1" x14ac:dyDescent="0.3">
      <c r="A1269" s="22" t="s">
        <v>2218</v>
      </c>
      <c r="B1269" s="23" t="s">
        <v>3945</v>
      </c>
      <c r="C1269" s="23" t="s">
        <v>2219</v>
      </c>
      <c r="D1269" s="23" t="s">
        <v>5143</v>
      </c>
    </row>
    <row r="1270" spans="1:4" ht="15" customHeight="1" x14ac:dyDescent="0.3">
      <c r="A1270" s="22" t="s">
        <v>2220</v>
      </c>
      <c r="B1270" s="23" t="s">
        <v>3945</v>
      </c>
      <c r="C1270" s="23" t="s">
        <v>2208</v>
      </c>
      <c r="D1270" s="23" t="s">
        <v>5144</v>
      </c>
    </row>
    <row r="1271" spans="1:4" ht="15" customHeight="1" x14ac:dyDescent="0.3">
      <c r="A1271" s="22" t="s">
        <v>2221</v>
      </c>
      <c r="B1271" s="23" t="s">
        <v>3945</v>
      </c>
      <c r="C1271" s="23" t="s">
        <v>2222</v>
      </c>
      <c r="D1271" s="23" t="s">
        <v>4169</v>
      </c>
    </row>
    <row r="1272" spans="1:4" ht="15" customHeight="1" x14ac:dyDescent="0.3">
      <c r="A1272" s="22" t="s">
        <v>2223</v>
      </c>
      <c r="B1272" s="23" t="s">
        <v>3946</v>
      </c>
      <c r="C1272" s="23" t="s">
        <v>2224</v>
      </c>
      <c r="D1272" s="23" t="s">
        <v>4125</v>
      </c>
    </row>
    <row r="1273" spans="1:4" ht="15" customHeight="1" x14ac:dyDescent="0.3">
      <c r="A1273" s="22" t="s">
        <v>2225</v>
      </c>
      <c r="B1273" s="23" t="s">
        <v>3946</v>
      </c>
      <c r="C1273" s="23" t="s">
        <v>2226</v>
      </c>
      <c r="D1273" s="23" t="s">
        <v>5145</v>
      </c>
    </row>
    <row r="1274" spans="1:4" ht="15" customHeight="1" x14ac:dyDescent="0.3">
      <c r="A1274" s="22" t="s">
        <v>2227</v>
      </c>
      <c r="B1274" s="23" t="s">
        <v>3946</v>
      </c>
      <c r="C1274" s="23" t="s">
        <v>2228</v>
      </c>
      <c r="D1274" s="23" t="s">
        <v>5146</v>
      </c>
    </row>
    <row r="1275" spans="1:4" ht="15" customHeight="1" x14ac:dyDescent="0.3">
      <c r="A1275" s="22" t="s">
        <v>2229</v>
      </c>
      <c r="B1275" s="23" t="s">
        <v>3946</v>
      </c>
      <c r="C1275" s="23" t="s">
        <v>1024</v>
      </c>
      <c r="D1275" s="23" t="s">
        <v>5147</v>
      </c>
    </row>
    <row r="1276" spans="1:4" ht="15" customHeight="1" x14ac:dyDescent="0.3">
      <c r="A1276" s="22" t="s">
        <v>2230</v>
      </c>
      <c r="B1276" s="23" t="s">
        <v>3946</v>
      </c>
      <c r="C1276" s="23" t="s">
        <v>489</v>
      </c>
      <c r="D1276" s="23" t="s">
        <v>5148</v>
      </c>
    </row>
    <row r="1277" spans="1:4" ht="15" customHeight="1" x14ac:dyDescent="0.3">
      <c r="A1277" s="22" t="s">
        <v>2231</v>
      </c>
      <c r="B1277" s="23" t="s">
        <v>3946</v>
      </c>
      <c r="C1277" s="23" t="s">
        <v>2232</v>
      </c>
      <c r="D1277" s="23" t="s">
        <v>4887</v>
      </c>
    </row>
    <row r="1278" spans="1:4" ht="15" customHeight="1" x14ac:dyDescent="0.3">
      <c r="A1278" s="22" t="s">
        <v>2233</v>
      </c>
      <c r="B1278" s="23" t="s">
        <v>3945</v>
      </c>
      <c r="C1278" s="23" t="s">
        <v>2234</v>
      </c>
      <c r="D1278" s="23" t="s">
        <v>5149</v>
      </c>
    </row>
    <row r="1279" spans="1:4" ht="15" customHeight="1" x14ac:dyDescent="0.3">
      <c r="A1279" s="22" t="s">
        <v>2235</v>
      </c>
      <c r="B1279" s="23" t="s">
        <v>3945</v>
      </c>
      <c r="C1279" s="23" t="s">
        <v>2236</v>
      </c>
      <c r="D1279" s="23" t="s">
        <v>5150</v>
      </c>
    </row>
    <row r="1280" spans="1:4" ht="15" customHeight="1" x14ac:dyDescent="0.3">
      <c r="A1280" s="22" t="s">
        <v>2237</v>
      </c>
      <c r="B1280" s="23" t="s">
        <v>3945</v>
      </c>
      <c r="C1280" s="23" t="s">
        <v>1918</v>
      </c>
      <c r="D1280" s="23" t="s">
        <v>5151</v>
      </c>
    </row>
    <row r="1281" spans="1:4" ht="15" customHeight="1" x14ac:dyDescent="0.3">
      <c r="A1281" s="22" t="s">
        <v>2238</v>
      </c>
      <c r="B1281" s="23" t="s">
        <v>3946</v>
      </c>
      <c r="C1281" s="23" t="s">
        <v>2239</v>
      </c>
      <c r="D1281" s="23" t="s">
        <v>5152</v>
      </c>
    </row>
    <row r="1282" spans="1:4" ht="15" customHeight="1" x14ac:dyDescent="0.3">
      <c r="A1282" s="22" t="s">
        <v>2240</v>
      </c>
      <c r="B1282" s="23" t="s">
        <v>3946</v>
      </c>
      <c r="C1282" s="23" t="s">
        <v>270</v>
      </c>
      <c r="D1282" s="23" t="s">
        <v>5153</v>
      </c>
    </row>
    <row r="1283" spans="1:4" ht="15" customHeight="1" x14ac:dyDescent="0.3">
      <c r="A1283" s="22" t="s">
        <v>2241</v>
      </c>
      <c r="B1283" s="23" t="s">
        <v>3945</v>
      </c>
      <c r="C1283" s="23" t="s">
        <v>1890</v>
      </c>
      <c r="D1283" s="23" t="s">
        <v>5154</v>
      </c>
    </row>
    <row r="1284" spans="1:4" ht="15" customHeight="1" x14ac:dyDescent="0.3">
      <c r="A1284" s="22" t="s">
        <v>2242</v>
      </c>
      <c r="B1284" s="23" t="s">
        <v>3946</v>
      </c>
      <c r="C1284" s="23" t="s">
        <v>401</v>
      </c>
      <c r="D1284" s="23" t="s">
        <v>4221</v>
      </c>
    </row>
    <row r="1285" spans="1:4" ht="15" customHeight="1" x14ac:dyDescent="0.3">
      <c r="A1285" s="22" t="s">
        <v>2243</v>
      </c>
      <c r="B1285" s="23" t="s">
        <v>3945</v>
      </c>
      <c r="C1285" s="23" t="s">
        <v>2244</v>
      </c>
      <c r="D1285" s="23" t="s">
        <v>5155</v>
      </c>
    </row>
    <row r="1286" spans="1:4" ht="15" customHeight="1" x14ac:dyDescent="0.3">
      <c r="A1286" s="22" t="s">
        <v>2245</v>
      </c>
      <c r="B1286" s="23" t="s">
        <v>3945</v>
      </c>
      <c r="C1286" s="23" t="s">
        <v>2246</v>
      </c>
      <c r="D1286" s="23" t="s">
        <v>5156</v>
      </c>
    </row>
    <row r="1287" spans="1:4" ht="15" customHeight="1" x14ac:dyDescent="0.3">
      <c r="A1287" s="22" t="s">
        <v>2247</v>
      </c>
      <c r="B1287" s="23" t="s">
        <v>3945</v>
      </c>
      <c r="C1287" s="23" t="s">
        <v>2248</v>
      </c>
      <c r="D1287" s="23" t="s">
        <v>5157</v>
      </c>
    </row>
    <row r="1288" spans="1:4" ht="15" customHeight="1" x14ac:dyDescent="0.3">
      <c r="A1288" s="22" t="s">
        <v>2249</v>
      </c>
      <c r="B1288" s="23" t="s">
        <v>3945</v>
      </c>
      <c r="C1288" s="23" t="s">
        <v>2250</v>
      </c>
      <c r="D1288" s="23" t="s">
        <v>3995</v>
      </c>
    </row>
    <row r="1289" spans="1:4" ht="15" customHeight="1" x14ac:dyDescent="0.3">
      <c r="A1289" s="22" t="s">
        <v>2251</v>
      </c>
      <c r="B1289" s="23" t="s">
        <v>3945</v>
      </c>
      <c r="C1289" s="23" t="s">
        <v>338</v>
      </c>
      <c r="D1289" s="23" t="s">
        <v>5158</v>
      </c>
    </row>
    <row r="1290" spans="1:4" ht="15" customHeight="1" x14ac:dyDescent="0.3">
      <c r="A1290" s="22" t="s">
        <v>2252</v>
      </c>
      <c r="B1290" s="23" t="s">
        <v>3945</v>
      </c>
      <c r="C1290" s="23" t="s">
        <v>2253</v>
      </c>
      <c r="D1290" s="23" t="s">
        <v>5159</v>
      </c>
    </row>
    <row r="1291" spans="1:4" ht="15" customHeight="1" x14ac:dyDescent="0.3">
      <c r="A1291" s="22" t="s">
        <v>2254</v>
      </c>
      <c r="B1291" s="23" t="s">
        <v>3945</v>
      </c>
      <c r="C1291" s="23" t="s">
        <v>2255</v>
      </c>
      <c r="D1291" s="23" t="s">
        <v>5160</v>
      </c>
    </row>
    <row r="1292" spans="1:4" ht="15" customHeight="1" x14ac:dyDescent="0.3">
      <c r="A1292" s="22" t="s">
        <v>2256</v>
      </c>
      <c r="B1292" s="23" t="s">
        <v>3945</v>
      </c>
      <c r="C1292" s="23" t="s">
        <v>841</v>
      </c>
      <c r="D1292" s="23" t="s">
        <v>5161</v>
      </c>
    </row>
    <row r="1293" spans="1:4" ht="15" customHeight="1" x14ac:dyDescent="0.3">
      <c r="A1293" s="22" t="s">
        <v>2257</v>
      </c>
      <c r="B1293" s="23" t="s">
        <v>3945</v>
      </c>
      <c r="C1293" s="23" t="s">
        <v>1918</v>
      </c>
      <c r="D1293" s="23" t="s">
        <v>5162</v>
      </c>
    </row>
    <row r="1294" spans="1:4" ht="15" customHeight="1" x14ac:dyDescent="0.3">
      <c r="A1294" s="22" t="s">
        <v>2258</v>
      </c>
      <c r="B1294" s="23" t="s">
        <v>3945</v>
      </c>
      <c r="C1294" s="23" t="s">
        <v>2259</v>
      </c>
      <c r="D1294" s="23" t="s">
        <v>5163</v>
      </c>
    </row>
    <row r="1295" spans="1:4" ht="15" customHeight="1" x14ac:dyDescent="0.3">
      <c r="A1295" s="22" t="s">
        <v>2260</v>
      </c>
      <c r="B1295" s="23" t="s">
        <v>3945</v>
      </c>
      <c r="C1295" s="23" t="s">
        <v>2261</v>
      </c>
      <c r="D1295" s="23" t="s">
        <v>5164</v>
      </c>
    </row>
    <row r="1296" spans="1:4" ht="15" customHeight="1" x14ac:dyDescent="0.3">
      <c r="A1296" s="22" t="s">
        <v>2262</v>
      </c>
      <c r="B1296" s="23" t="s">
        <v>3946</v>
      </c>
      <c r="C1296" s="23" t="s">
        <v>2263</v>
      </c>
      <c r="D1296" s="23" t="s">
        <v>5165</v>
      </c>
    </row>
    <row r="1297" spans="1:4" ht="15" customHeight="1" x14ac:dyDescent="0.3">
      <c r="A1297" s="22" t="s">
        <v>2264</v>
      </c>
      <c r="B1297" s="23" t="s">
        <v>3945</v>
      </c>
      <c r="C1297" s="23" t="s">
        <v>2265</v>
      </c>
      <c r="D1297" s="23" t="s">
        <v>5166</v>
      </c>
    </row>
    <row r="1298" spans="1:4" ht="15" customHeight="1" x14ac:dyDescent="0.3">
      <c r="A1298" s="22" t="s">
        <v>2266</v>
      </c>
      <c r="B1298" s="23" t="s">
        <v>3946</v>
      </c>
      <c r="C1298" s="23" t="s">
        <v>2267</v>
      </c>
      <c r="D1298" s="23" t="s">
        <v>5167</v>
      </c>
    </row>
    <row r="1299" spans="1:4" ht="15" customHeight="1" x14ac:dyDescent="0.3">
      <c r="A1299" s="22" t="s">
        <v>2268</v>
      </c>
      <c r="B1299" s="23" t="s">
        <v>3947</v>
      </c>
      <c r="C1299" s="23" t="s">
        <v>2269</v>
      </c>
      <c r="D1299" s="23" t="s">
        <v>4586</v>
      </c>
    </row>
    <row r="1300" spans="1:4" ht="15" customHeight="1" x14ac:dyDescent="0.3">
      <c r="A1300" s="22" t="s">
        <v>2270</v>
      </c>
      <c r="B1300" s="23" t="s">
        <v>3945</v>
      </c>
      <c r="C1300" s="23" t="s">
        <v>2271</v>
      </c>
      <c r="D1300" s="23" t="s">
        <v>4986</v>
      </c>
    </row>
    <row r="1301" spans="1:4" ht="15" customHeight="1" x14ac:dyDescent="0.3">
      <c r="A1301" s="22" t="s">
        <v>2272</v>
      </c>
      <c r="B1301" s="23" t="s">
        <v>3946</v>
      </c>
      <c r="C1301" s="23" t="s">
        <v>1467</v>
      </c>
      <c r="D1301" s="23" t="s">
        <v>5168</v>
      </c>
    </row>
    <row r="1302" spans="1:4" ht="15" customHeight="1" x14ac:dyDescent="0.3">
      <c r="A1302" s="22" t="s">
        <v>2273</v>
      </c>
      <c r="B1302" s="23" t="s">
        <v>3946</v>
      </c>
      <c r="C1302" s="23" t="s">
        <v>2274</v>
      </c>
      <c r="D1302" s="23" t="s">
        <v>5169</v>
      </c>
    </row>
    <row r="1303" spans="1:4" ht="15" customHeight="1" x14ac:dyDescent="0.3">
      <c r="A1303" s="22" t="s">
        <v>2275</v>
      </c>
      <c r="B1303" s="23" t="s">
        <v>3946</v>
      </c>
      <c r="C1303" s="23" t="s">
        <v>2276</v>
      </c>
      <c r="D1303" s="23" t="s">
        <v>5170</v>
      </c>
    </row>
    <row r="1304" spans="1:4" ht="15" customHeight="1" x14ac:dyDescent="0.3">
      <c r="A1304" s="22" t="s">
        <v>2277</v>
      </c>
      <c r="B1304" s="23" t="s">
        <v>3946</v>
      </c>
      <c r="C1304" s="23" t="s">
        <v>2278</v>
      </c>
      <c r="D1304" s="23" t="s">
        <v>5171</v>
      </c>
    </row>
    <row r="1305" spans="1:4" ht="15" customHeight="1" x14ac:dyDescent="0.3">
      <c r="A1305" s="22" t="s">
        <v>2279</v>
      </c>
      <c r="B1305" s="23" t="s">
        <v>3946</v>
      </c>
      <c r="C1305" s="23" t="s">
        <v>401</v>
      </c>
      <c r="D1305" s="23" t="s">
        <v>5172</v>
      </c>
    </row>
    <row r="1306" spans="1:4" ht="15" customHeight="1" x14ac:dyDescent="0.3">
      <c r="A1306" s="22" t="s">
        <v>2280</v>
      </c>
      <c r="B1306" s="23" t="s">
        <v>3946</v>
      </c>
      <c r="C1306" s="23" t="s">
        <v>753</v>
      </c>
      <c r="D1306" s="23" t="s">
        <v>5173</v>
      </c>
    </row>
    <row r="1307" spans="1:4" ht="15" customHeight="1" x14ac:dyDescent="0.3">
      <c r="A1307" s="22" t="s">
        <v>2281</v>
      </c>
      <c r="B1307" s="23" t="s">
        <v>3946</v>
      </c>
      <c r="C1307" s="23" t="s">
        <v>2282</v>
      </c>
      <c r="D1307" s="23" t="s">
        <v>5174</v>
      </c>
    </row>
    <row r="1308" spans="1:4" ht="15" customHeight="1" x14ac:dyDescent="0.3">
      <c r="A1308" s="22" t="s">
        <v>2283</v>
      </c>
      <c r="B1308" s="23" t="s">
        <v>3946</v>
      </c>
      <c r="C1308" s="23" t="s">
        <v>2284</v>
      </c>
      <c r="D1308" s="23" t="s">
        <v>5175</v>
      </c>
    </row>
    <row r="1309" spans="1:4" ht="15" customHeight="1" x14ac:dyDescent="0.3">
      <c r="A1309" s="22" t="s">
        <v>2285</v>
      </c>
      <c r="B1309" s="23" t="s">
        <v>3946</v>
      </c>
      <c r="C1309" s="23" t="s">
        <v>1546</v>
      </c>
      <c r="D1309" s="23" t="s">
        <v>5176</v>
      </c>
    </row>
    <row r="1310" spans="1:4" ht="15" customHeight="1" x14ac:dyDescent="0.3">
      <c r="A1310" s="22" t="s">
        <v>2286</v>
      </c>
      <c r="B1310" s="23" t="s">
        <v>3946</v>
      </c>
      <c r="C1310" s="23" t="s">
        <v>1104</v>
      </c>
      <c r="D1310" s="23" t="s">
        <v>4295</v>
      </c>
    </row>
    <row r="1311" spans="1:4" ht="15" customHeight="1" x14ac:dyDescent="0.3">
      <c r="A1311" s="22" t="s">
        <v>2287</v>
      </c>
      <c r="B1311" s="23" t="s">
        <v>3946</v>
      </c>
      <c r="C1311" s="23" t="s">
        <v>2288</v>
      </c>
      <c r="D1311" s="23" t="s">
        <v>5177</v>
      </c>
    </row>
    <row r="1312" spans="1:4" ht="15" customHeight="1" x14ac:dyDescent="0.3">
      <c r="A1312" s="22" t="s">
        <v>2289</v>
      </c>
      <c r="B1312" s="23" t="s">
        <v>3946</v>
      </c>
      <c r="C1312" s="23" t="s">
        <v>2290</v>
      </c>
      <c r="D1312" s="23" t="s">
        <v>5178</v>
      </c>
    </row>
    <row r="1313" spans="1:4" ht="15" customHeight="1" x14ac:dyDescent="0.3">
      <c r="A1313" s="22" t="s">
        <v>2291</v>
      </c>
      <c r="B1313" s="23" t="s">
        <v>3946</v>
      </c>
      <c r="C1313" s="23" t="s">
        <v>726</v>
      </c>
      <c r="D1313" s="23" t="s">
        <v>5179</v>
      </c>
    </row>
    <row r="1314" spans="1:4" ht="15" customHeight="1" x14ac:dyDescent="0.3">
      <c r="A1314" s="22" t="s">
        <v>2292</v>
      </c>
      <c r="B1314" s="23" t="s">
        <v>3945</v>
      </c>
      <c r="C1314" s="23" t="s">
        <v>2293</v>
      </c>
      <c r="D1314" s="23" t="s">
        <v>5180</v>
      </c>
    </row>
    <row r="1315" spans="1:4" ht="15" customHeight="1" x14ac:dyDescent="0.3">
      <c r="A1315" s="22" t="s">
        <v>2294</v>
      </c>
      <c r="B1315" s="23" t="s">
        <v>3945</v>
      </c>
      <c r="C1315" s="23" t="s">
        <v>485</v>
      </c>
      <c r="D1315" s="23" t="s">
        <v>5181</v>
      </c>
    </row>
    <row r="1316" spans="1:4" ht="15" customHeight="1" x14ac:dyDescent="0.3">
      <c r="A1316" s="22" t="s">
        <v>2295</v>
      </c>
      <c r="B1316" s="23" t="s">
        <v>3946</v>
      </c>
      <c r="C1316" s="23" t="s">
        <v>2296</v>
      </c>
      <c r="D1316" s="23" t="s">
        <v>5182</v>
      </c>
    </row>
    <row r="1317" spans="1:4" ht="15" customHeight="1" x14ac:dyDescent="0.3">
      <c r="A1317" s="22" t="s">
        <v>2297</v>
      </c>
      <c r="B1317" s="23" t="s">
        <v>3945</v>
      </c>
      <c r="C1317" s="23" t="s">
        <v>894</v>
      </c>
      <c r="D1317" s="23" t="s">
        <v>5183</v>
      </c>
    </row>
    <row r="1318" spans="1:4" ht="15" customHeight="1" x14ac:dyDescent="0.3">
      <c r="A1318" s="22" t="s">
        <v>2298</v>
      </c>
      <c r="B1318" s="23" t="s">
        <v>3945</v>
      </c>
      <c r="C1318" s="23" t="s">
        <v>2299</v>
      </c>
      <c r="D1318" s="23" t="s">
        <v>5184</v>
      </c>
    </row>
    <row r="1319" spans="1:4" ht="15" customHeight="1" x14ac:dyDescent="0.3">
      <c r="A1319" s="22" t="s">
        <v>2300</v>
      </c>
      <c r="B1319" s="23" t="s">
        <v>3945</v>
      </c>
      <c r="C1319" s="23" t="s">
        <v>2301</v>
      </c>
      <c r="D1319" s="23" t="s">
        <v>5185</v>
      </c>
    </row>
    <row r="1320" spans="1:4" ht="15" customHeight="1" x14ac:dyDescent="0.3">
      <c r="A1320" s="22" t="s">
        <v>2302</v>
      </c>
      <c r="B1320" s="23" t="s">
        <v>3946</v>
      </c>
      <c r="C1320" s="23" t="s">
        <v>2303</v>
      </c>
      <c r="D1320" s="23" t="s">
        <v>5186</v>
      </c>
    </row>
    <row r="1321" spans="1:4" ht="15" customHeight="1" x14ac:dyDescent="0.3">
      <c r="A1321" s="22" t="s">
        <v>2304</v>
      </c>
      <c r="B1321" s="23" t="s">
        <v>3945</v>
      </c>
      <c r="C1321" s="23" t="s">
        <v>2305</v>
      </c>
      <c r="D1321" s="23" t="s">
        <v>5187</v>
      </c>
    </row>
    <row r="1322" spans="1:4" ht="15" customHeight="1" x14ac:dyDescent="0.3">
      <c r="A1322" s="22" t="s">
        <v>2306</v>
      </c>
      <c r="B1322" s="23" t="s">
        <v>3946</v>
      </c>
      <c r="C1322" s="23" t="s">
        <v>2307</v>
      </c>
      <c r="D1322" s="23" t="s">
        <v>5188</v>
      </c>
    </row>
    <row r="1323" spans="1:4" ht="15" customHeight="1" x14ac:dyDescent="0.3">
      <c r="A1323" s="22" t="s">
        <v>2308</v>
      </c>
      <c r="B1323" s="23" t="s">
        <v>3945</v>
      </c>
      <c r="C1323" s="23" t="s">
        <v>2309</v>
      </c>
      <c r="D1323" s="23" t="s">
        <v>5189</v>
      </c>
    </row>
    <row r="1324" spans="1:4" ht="15" customHeight="1" x14ac:dyDescent="0.3">
      <c r="A1324" s="22" t="s">
        <v>2310</v>
      </c>
      <c r="B1324" s="23" t="s">
        <v>3945</v>
      </c>
      <c r="C1324" s="23" t="s">
        <v>2311</v>
      </c>
      <c r="D1324" s="23" t="s">
        <v>5190</v>
      </c>
    </row>
    <row r="1325" spans="1:4" ht="15" customHeight="1" x14ac:dyDescent="0.3">
      <c r="A1325" s="22" t="s">
        <v>2312</v>
      </c>
      <c r="B1325" s="23" t="s">
        <v>3945</v>
      </c>
      <c r="C1325" s="23" t="s">
        <v>2313</v>
      </c>
      <c r="D1325" s="23" t="s">
        <v>5191</v>
      </c>
    </row>
    <row r="1326" spans="1:4" ht="15" customHeight="1" x14ac:dyDescent="0.3">
      <c r="A1326" s="22" t="s">
        <v>2314</v>
      </c>
      <c r="B1326" s="23" t="s">
        <v>3945</v>
      </c>
      <c r="C1326" s="23" t="s">
        <v>561</v>
      </c>
      <c r="D1326" s="23" t="s">
        <v>5192</v>
      </c>
    </row>
    <row r="1327" spans="1:4" ht="15" customHeight="1" x14ac:dyDescent="0.3">
      <c r="A1327" s="22" t="s">
        <v>2315</v>
      </c>
      <c r="B1327" s="23" t="s">
        <v>3945</v>
      </c>
      <c r="C1327" s="23" t="s">
        <v>2316</v>
      </c>
      <c r="D1327" s="23" t="s">
        <v>5193</v>
      </c>
    </row>
    <row r="1328" spans="1:4" ht="15" customHeight="1" x14ac:dyDescent="0.3">
      <c r="A1328" s="22" t="s">
        <v>2317</v>
      </c>
      <c r="B1328" s="23" t="s">
        <v>3945</v>
      </c>
      <c r="C1328" s="23" t="s">
        <v>888</v>
      </c>
      <c r="D1328" s="23" t="s">
        <v>5194</v>
      </c>
    </row>
    <row r="1329" spans="1:4" ht="15" customHeight="1" x14ac:dyDescent="0.3">
      <c r="A1329" s="22" t="s">
        <v>2318</v>
      </c>
      <c r="B1329" s="23" t="s">
        <v>3946</v>
      </c>
      <c r="C1329" s="23" t="s">
        <v>737</v>
      </c>
      <c r="D1329" s="23" t="s">
        <v>5195</v>
      </c>
    </row>
    <row r="1330" spans="1:4" ht="15" customHeight="1" x14ac:dyDescent="0.3">
      <c r="A1330" s="22" t="s">
        <v>2319</v>
      </c>
      <c r="B1330" s="23" t="s">
        <v>3947</v>
      </c>
      <c r="C1330" s="23" t="s">
        <v>2250</v>
      </c>
      <c r="D1330" s="23" t="s">
        <v>5196</v>
      </c>
    </row>
    <row r="1331" spans="1:4" ht="15" customHeight="1" x14ac:dyDescent="0.3">
      <c r="A1331" s="22" t="s">
        <v>2320</v>
      </c>
      <c r="B1331" s="23" t="s">
        <v>3946</v>
      </c>
      <c r="C1331" s="23" t="s">
        <v>416</v>
      </c>
      <c r="D1331" s="23" t="s">
        <v>5197</v>
      </c>
    </row>
    <row r="1332" spans="1:4" ht="15" customHeight="1" x14ac:dyDescent="0.3">
      <c r="A1332" s="22" t="s">
        <v>2321</v>
      </c>
      <c r="B1332" s="23" t="s">
        <v>3945</v>
      </c>
      <c r="C1332" s="23" t="s">
        <v>902</v>
      </c>
      <c r="D1332" s="23" t="s">
        <v>5198</v>
      </c>
    </row>
    <row r="1333" spans="1:4" ht="15" customHeight="1" x14ac:dyDescent="0.3">
      <c r="A1333" s="22" t="s">
        <v>2322</v>
      </c>
      <c r="B1333" s="23" t="s">
        <v>3946</v>
      </c>
      <c r="C1333" s="23" t="s">
        <v>2323</v>
      </c>
      <c r="D1333" s="23" t="s">
        <v>5199</v>
      </c>
    </row>
    <row r="1334" spans="1:4" ht="15" customHeight="1" x14ac:dyDescent="0.3">
      <c r="A1334" s="22" t="s">
        <v>2324</v>
      </c>
      <c r="B1334" s="23" t="s">
        <v>3947</v>
      </c>
      <c r="C1334" s="23" t="s">
        <v>2325</v>
      </c>
      <c r="D1334" s="23" t="s">
        <v>5200</v>
      </c>
    </row>
    <row r="1335" spans="1:4" ht="15" customHeight="1" x14ac:dyDescent="0.3">
      <c r="A1335" s="22" t="s">
        <v>2326</v>
      </c>
      <c r="B1335" s="23" t="s">
        <v>3946</v>
      </c>
      <c r="C1335" s="23" t="s">
        <v>2327</v>
      </c>
      <c r="D1335" s="23" t="s">
        <v>5201</v>
      </c>
    </row>
    <row r="1336" spans="1:4" ht="15" customHeight="1" x14ac:dyDescent="0.3">
      <c r="A1336" s="22" t="s">
        <v>2328</v>
      </c>
      <c r="B1336" s="23" t="s">
        <v>3946</v>
      </c>
      <c r="C1336" s="23" t="s">
        <v>2329</v>
      </c>
      <c r="D1336" s="23" t="s">
        <v>5202</v>
      </c>
    </row>
    <row r="1337" spans="1:4" ht="15" customHeight="1" x14ac:dyDescent="0.3">
      <c r="A1337" s="22" t="s">
        <v>2330</v>
      </c>
      <c r="B1337" s="23" t="s">
        <v>3946</v>
      </c>
      <c r="C1337" s="23" t="s">
        <v>2331</v>
      </c>
      <c r="D1337" s="23" t="s">
        <v>3988</v>
      </c>
    </row>
    <row r="1338" spans="1:4" ht="15" customHeight="1" x14ac:dyDescent="0.3">
      <c r="A1338" s="22" t="s">
        <v>2332</v>
      </c>
      <c r="B1338" s="23" t="s">
        <v>3946</v>
      </c>
      <c r="C1338" s="23" t="s">
        <v>2333</v>
      </c>
      <c r="D1338" s="23" t="s">
        <v>5203</v>
      </c>
    </row>
    <row r="1339" spans="1:4" ht="15" customHeight="1" x14ac:dyDescent="0.3">
      <c r="A1339" s="22" t="s">
        <v>2334</v>
      </c>
      <c r="B1339" s="23" t="s">
        <v>3947</v>
      </c>
      <c r="C1339" s="23" t="s">
        <v>1063</v>
      </c>
      <c r="D1339" s="23" t="s">
        <v>4049</v>
      </c>
    </row>
    <row r="1340" spans="1:4" ht="15" customHeight="1" x14ac:dyDescent="0.3">
      <c r="A1340" s="22" t="s">
        <v>2335</v>
      </c>
      <c r="B1340" s="23" t="s">
        <v>3946</v>
      </c>
      <c r="C1340" s="23" t="s">
        <v>274</v>
      </c>
      <c r="D1340" s="23" t="s">
        <v>5204</v>
      </c>
    </row>
    <row r="1341" spans="1:4" ht="15" customHeight="1" x14ac:dyDescent="0.3">
      <c r="A1341" s="22" t="s">
        <v>2336</v>
      </c>
      <c r="B1341" s="23" t="s">
        <v>3946</v>
      </c>
      <c r="C1341" s="23" t="s">
        <v>2337</v>
      </c>
      <c r="D1341" s="23" t="s">
        <v>5205</v>
      </c>
    </row>
    <row r="1342" spans="1:4" ht="15" customHeight="1" x14ac:dyDescent="0.3">
      <c r="A1342" s="22" t="s">
        <v>2338</v>
      </c>
      <c r="B1342" s="23" t="s">
        <v>3947</v>
      </c>
      <c r="C1342" s="23" t="s">
        <v>1113</v>
      </c>
      <c r="D1342" s="23" t="s">
        <v>5206</v>
      </c>
    </row>
    <row r="1343" spans="1:4" ht="15" customHeight="1" x14ac:dyDescent="0.3">
      <c r="A1343" s="22" t="s">
        <v>2339</v>
      </c>
      <c r="B1343" s="23" t="s">
        <v>3945</v>
      </c>
      <c r="C1343" s="23" t="s">
        <v>2340</v>
      </c>
      <c r="D1343" s="23" t="s">
        <v>5207</v>
      </c>
    </row>
    <row r="1344" spans="1:4" ht="15" customHeight="1" x14ac:dyDescent="0.3">
      <c r="A1344" s="22" t="s">
        <v>2341</v>
      </c>
      <c r="B1344" s="23" t="s">
        <v>3947</v>
      </c>
      <c r="C1344" s="23" t="s">
        <v>2342</v>
      </c>
      <c r="D1344" s="23" t="s">
        <v>5208</v>
      </c>
    </row>
    <row r="1345" spans="1:4" ht="15" customHeight="1" x14ac:dyDescent="0.3">
      <c r="A1345" s="22" t="s">
        <v>2343</v>
      </c>
      <c r="B1345" s="23" t="s">
        <v>3945</v>
      </c>
      <c r="C1345" s="23" t="s">
        <v>771</v>
      </c>
      <c r="D1345" s="23" t="s">
        <v>5209</v>
      </c>
    </row>
    <row r="1346" spans="1:4" ht="15" customHeight="1" x14ac:dyDescent="0.3">
      <c r="A1346" s="22" t="s">
        <v>2344</v>
      </c>
      <c r="B1346" s="23" t="s">
        <v>3946</v>
      </c>
      <c r="C1346" s="23" t="s">
        <v>168</v>
      </c>
      <c r="D1346" s="23" t="s">
        <v>5210</v>
      </c>
    </row>
    <row r="1347" spans="1:4" ht="15" customHeight="1" x14ac:dyDescent="0.3">
      <c r="A1347" s="22" t="s">
        <v>2345</v>
      </c>
      <c r="B1347" s="23" t="s">
        <v>3945</v>
      </c>
      <c r="C1347" s="23" t="s">
        <v>2346</v>
      </c>
      <c r="D1347" s="23" t="s">
        <v>5211</v>
      </c>
    </row>
    <row r="1348" spans="1:4" ht="15" customHeight="1" x14ac:dyDescent="0.3">
      <c r="A1348" s="22" t="s">
        <v>2347</v>
      </c>
      <c r="B1348" s="23" t="s">
        <v>3946</v>
      </c>
      <c r="C1348" s="23" t="s">
        <v>324</v>
      </c>
      <c r="D1348" s="23" t="s">
        <v>5212</v>
      </c>
    </row>
    <row r="1349" spans="1:4" ht="15" customHeight="1" x14ac:dyDescent="0.3">
      <c r="A1349" s="22" t="s">
        <v>2348</v>
      </c>
      <c r="B1349" s="23" t="s">
        <v>3945</v>
      </c>
      <c r="C1349" s="23" t="s">
        <v>2349</v>
      </c>
      <c r="D1349" s="23" t="s">
        <v>5213</v>
      </c>
    </row>
    <row r="1350" spans="1:4" ht="15" customHeight="1" x14ac:dyDescent="0.3">
      <c r="A1350" s="22" t="s">
        <v>2350</v>
      </c>
      <c r="B1350" s="23" t="s">
        <v>3947</v>
      </c>
      <c r="C1350" s="23" t="s">
        <v>773</v>
      </c>
      <c r="D1350" s="23" t="s">
        <v>5214</v>
      </c>
    </row>
    <row r="1351" spans="1:4" ht="15" customHeight="1" x14ac:dyDescent="0.3">
      <c r="A1351" s="22" t="s">
        <v>2351</v>
      </c>
      <c r="B1351" s="23" t="s">
        <v>3946</v>
      </c>
      <c r="C1351" s="23" t="s">
        <v>2352</v>
      </c>
      <c r="D1351" s="23" t="s">
        <v>5215</v>
      </c>
    </row>
    <row r="1352" spans="1:4" ht="15" customHeight="1" x14ac:dyDescent="0.3">
      <c r="A1352" s="22" t="s">
        <v>2353</v>
      </c>
      <c r="B1352" s="23" t="s">
        <v>3945</v>
      </c>
      <c r="C1352" s="23" t="s">
        <v>2354</v>
      </c>
      <c r="D1352" s="23" t="s">
        <v>4277</v>
      </c>
    </row>
    <row r="1353" spans="1:4" ht="15" customHeight="1" x14ac:dyDescent="0.3">
      <c r="A1353" s="22" t="s">
        <v>2355</v>
      </c>
      <c r="B1353" s="23" t="s">
        <v>3946</v>
      </c>
      <c r="C1353" s="23" t="s">
        <v>707</v>
      </c>
      <c r="D1353" s="23" t="s">
        <v>5216</v>
      </c>
    </row>
    <row r="1354" spans="1:4" ht="15" customHeight="1" x14ac:dyDescent="0.3">
      <c r="A1354" s="22" t="s">
        <v>2356</v>
      </c>
      <c r="B1354" s="23" t="s">
        <v>3945</v>
      </c>
      <c r="C1354" s="23" t="s">
        <v>2357</v>
      </c>
      <c r="D1354" s="23" t="s">
        <v>5217</v>
      </c>
    </row>
    <row r="1355" spans="1:4" ht="15" customHeight="1" x14ac:dyDescent="0.3">
      <c r="A1355" s="22" t="s">
        <v>2358</v>
      </c>
      <c r="B1355" s="23" t="s">
        <v>3945</v>
      </c>
      <c r="C1355" s="23" t="s">
        <v>2359</v>
      </c>
      <c r="D1355" s="23" t="s">
        <v>4321</v>
      </c>
    </row>
    <row r="1356" spans="1:4" ht="15" customHeight="1" x14ac:dyDescent="0.3">
      <c r="A1356" s="22" t="s">
        <v>2360</v>
      </c>
      <c r="B1356" s="23" t="s">
        <v>3945</v>
      </c>
      <c r="C1356" s="23" t="s">
        <v>2361</v>
      </c>
      <c r="D1356" s="23" t="s">
        <v>5064</v>
      </c>
    </row>
    <row r="1357" spans="1:4" ht="15" customHeight="1" x14ac:dyDescent="0.3">
      <c r="A1357" s="22" t="s">
        <v>2362</v>
      </c>
      <c r="B1357" s="23" t="s">
        <v>3945</v>
      </c>
      <c r="C1357" s="23" t="s">
        <v>2363</v>
      </c>
      <c r="D1357" s="23" t="s">
        <v>5218</v>
      </c>
    </row>
    <row r="1358" spans="1:4" ht="15" customHeight="1" x14ac:dyDescent="0.3">
      <c r="A1358" s="22" t="s">
        <v>2364</v>
      </c>
      <c r="B1358" s="23" t="s">
        <v>3945</v>
      </c>
      <c r="C1358" s="23" t="s">
        <v>2365</v>
      </c>
      <c r="D1358" s="23" t="s">
        <v>5219</v>
      </c>
    </row>
    <row r="1359" spans="1:4" ht="15" customHeight="1" x14ac:dyDescent="0.3">
      <c r="A1359" s="22" t="s">
        <v>2366</v>
      </c>
      <c r="B1359" s="23" t="s">
        <v>3946</v>
      </c>
      <c r="C1359" s="23" t="s">
        <v>1099</v>
      </c>
      <c r="D1359" s="23" t="s">
        <v>5220</v>
      </c>
    </row>
    <row r="1360" spans="1:4" ht="15" customHeight="1" x14ac:dyDescent="0.3">
      <c r="A1360" s="22" t="s">
        <v>2367</v>
      </c>
      <c r="B1360" s="23" t="s">
        <v>3945</v>
      </c>
      <c r="C1360" s="23" t="s">
        <v>2368</v>
      </c>
      <c r="D1360" s="23" t="s">
        <v>5221</v>
      </c>
    </row>
    <row r="1361" spans="1:4" ht="15" customHeight="1" x14ac:dyDescent="0.3">
      <c r="A1361" s="22" t="s">
        <v>2369</v>
      </c>
      <c r="B1361" s="23" t="s">
        <v>3945</v>
      </c>
      <c r="C1361" s="23" t="s">
        <v>2370</v>
      </c>
      <c r="D1361" s="23" t="s">
        <v>4115</v>
      </c>
    </row>
    <row r="1362" spans="1:4" ht="15" customHeight="1" x14ac:dyDescent="0.3">
      <c r="A1362" s="22" t="s">
        <v>2371</v>
      </c>
      <c r="B1362" s="23" t="s">
        <v>3946</v>
      </c>
      <c r="C1362" s="23" t="s">
        <v>2372</v>
      </c>
      <c r="D1362" s="23" t="s">
        <v>5222</v>
      </c>
    </row>
    <row r="1363" spans="1:4" ht="15" customHeight="1" x14ac:dyDescent="0.3">
      <c r="A1363" s="22" t="s">
        <v>2373</v>
      </c>
      <c r="B1363" s="23" t="s">
        <v>3946</v>
      </c>
      <c r="C1363" s="23" t="s">
        <v>2374</v>
      </c>
      <c r="D1363" s="23" t="s">
        <v>5223</v>
      </c>
    </row>
    <row r="1364" spans="1:4" ht="15" customHeight="1" x14ac:dyDescent="0.3">
      <c r="A1364" s="22" t="s">
        <v>2375</v>
      </c>
      <c r="B1364" s="23" t="s">
        <v>3946</v>
      </c>
      <c r="C1364" s="23" t="s">
        <v>1026</v>
      </c>
      <c r="D1364" s="23" t="s">
        <v>4746</v>
      </c>
    </row>
    <row r="1365" spans="1:4" ht="15" customHeight="1" x14ac:dyDescent="0.3">
      <c r="A1365" s="22" t="s">
        <v>2376</v>
      </c>
      <c r="B1365" s="23" t="s">
        <v>3945</v>
      </c>
      <c r="C1365" s="23" t="s">
        <v>2377</v>
      </c>
      <c r="D1365" s="23" t="s">
        <v>5224</v>
      </c>
    </row>
    <row r="1366" spans="1:4" ht="15" customHeight="1" x14ac:dyDescent="0.3">
      <c r="A1366" s="22" t="s">
        <v>2378</v>
      </c>
      <c r="B1366" s="23" t="s">
        <v>3945</v>
      </c>
      <c r="C1366" s="23" t="s">
        <v>2007</v>
      </c>
      <c r="D1366" s="23" t="s">
        <v>5225</v>
      </c>
    </row>
    <row r="1367" spans="1:4" ht="15" customHeight="1" x14ac:dyDescent="0.3">
      <c r="A1367" s="22" t="s">
        <v>2379</v>
      </c>
      <c r="B1367" s="23" t="s">
        <v>3947</v>
      </c>
      <c r="C1367" s="23" t="s">
        <v>2380</v>
      </c>
      <c r="D1367" s="23" t="s">
        <v>5226</v>
      </c>
    </row>
    <row r="1368" spans="1:4" ht="15" customHeight="1" x14ac:dyDescent="0.3">
      <c r="A1368" s="22" t="s">
        <v>2381</v>
      </c>
      <c r="B1368" s="23" t="s">
        <v>3945</v>
      </c>
      <c r="C1368" s="23" t="s">
        <v>2382</v>
      </c>
      <c r="D1368" s="23" t="s">
        <v>5227</v>
      </c>
    </row>
    <row r="1369" spans="1:4" ht="15" customHeight="1" x14ac:dyDescent="0.3">
      <c r="A1369" s="22" t="s">
        <v>2383</v>
      </c>
      <c r="B1369" s="23" t="s">
        <v>3946</v>
      </c>
      <c r="C1369" s="23" t="s">
        <v>168</v>
      </c>
      <c r="D1369" s="23" t="s">
        <v>5228</v>
      </c>
    </row>
    <row r="1370" spans="1:4" ht="15" customHeight="1" x14ac:dyDescent="0.3">
      <c r="A1370" s="22" t="s">
        <v>2384</v>
      </c>
      <c r="B1370" s="23" t="s">
        <v>3946</v>
      </c>
      <c r="C1370" s="23" t="s">
        <v>2385</v>
      </c>
      <c r="D1370" s="23" t="s">
        <v>5229</v>
      </c>
    </row>
    <row r="1371" spans="1:4" ht="15" customHeight="1" x14ac:dyDescent="0.3">
      <c r="A1371" s="22" t="s">
        <v>2386</v>
      </c>
      <c r="B1371" s="23" t="s">
        <v>3946</v>
      </c>
      <c r="C1371" s="23" t="s">
        <v>2387</v>
      </c>
      <c r="D1371" s="23" t="s">
        <v>5230</v>
      </c>
    </row>
    <row r="1372" spans="1:4" ht="15" customHeight="1" x14ac:dyDescent="0.3">
      <c r="A1372" s="22" t="s">
        <v>2388</v>
      </c>
      <c r="B1372" s="23" t="s">
        <v>3945</v>
      </c>
      <c r="C1372" s="23" t="s">
        <v>2389</v>
      </c>
      <c r="D1372" s="23" t="s">
        <v>5231</v>
      </c>
    </row>
    <row r="1373" spans="1:4" ht="15" customHeight="1" x14ac:dyDescent="0.3">
      <c r="A1373" s="22" t="s">
        <v>2390</v>
      </c>
      <c r="B1373" s="23" t="s">
        <v>3945</v>
      </c>
      <c r="C1373" s="23" t="s">
        <v>2391</v>
      </c>
      <c r="D1373" s="23" t="s">
        <v>5232</v>
      </c>
    </row>
    <row r="1374" spans="1:4" ht="15" customHeight="1" x14ac:dyDescent="0.3">
      <c r="A1374" s="22" t="s">
        <v>2392</v>
      </c>
      <c r="B1374" s="23" t="s">
        <v>3946</v>
      </c>
      <c r="C1374" s="23" t="s">
        <v>2393</v>
      </c>
      <c r="D1374" s="23" t="s">
        <v>4160</v>
      </c>
    </row>
    <row r="1375" spans="1:4" ht="15" customHeight="1" x14ac:dyDescent="0.3">
      <c r="A1375" s="22" t="s">
        <v>2394</v>
      </c>
      <c r="B1375" s="23" t="s">
        <v>3946</v>
      </c>
      <c r="C1375" s="23" t="s">
        <v>2395</v>
      </c>
      <c r="D1375" s="23" t="s">
        <v>5233</v>
      </c>
    </row>
    <row r="1376" spans="1:4" ht="15" customHeight="1" x14ac:dyDescent="0.3">
      <c r="A1376" s="22" t="s">
        <v>2396</v>
      </c>
      <c r="B1376" s="23" t="s">
        <v>3947</v>
      </c>
      <c r="C1376" s="23" t="s">
        <v>2397</v>
      </c>
      <c r="D1376" s="23" t="s">
        <v>4506</v>
      </c>
    </row>
    <row r="1377" spans="1:4" ht="15" customHeight="1" x14ac:dyDescent="0.3">
      <c r="A1377" s="22" t="s">
        <v>2398</v>
      </c>
      <c r="B1377" s="23" t="s">
        <v>3946</v>
      </c>
      <c r="C1377" s="23" t="s">
        <v>2399</v>
      </c>
      <c r="D1377" s="23" t="s">
        <v>5234</v>
      </c>
    </row>
    <row r="1378" spans="1:4" ht="15" customHeight="1" x14ac:dyDescent="0.3">
      <c r="A1378" s="22" t="s">
        <v>2400</v>
      </c>
      <c r="B1378" s="23" t="s">
        <v>3946</v>
      </c>
      <c r="C1378" s="23" t="s">
        <v>657</v>
      </c>
      <c r="D1378" s="23" t="s">
        <v>5235</v>
      </c>
    </row>
    <row r="1379" spans="1:4" ht="15" customHeight="1" x14ac:dyDescent="0.3">
      <c r="A1379" s="22" t="s">
        <v>2401</v>
      </c>
      <c r="B1379" s="23" t="s">
        <v>3945</v>
      </c>
      <c r="C1379" s="23" t="s">
        <v>2402</v>
      </c>
      <c r="D1379" s="23" t="s">
        <v>5236</v>
      </c>
    </row>
    <row r="1380" spans="1:4" ht="15" customHeight="1" x14ac:dyDescent="0.3">
      <c r="A1380" s="22" t="s">
        <v>2403</v>
      </c>
      <c r="B1380" s="23" t="s">
        <v>3946</v>
      </c>
      <c r="C1380" s="23" t="s">
        <v>166</v>
      </c>
      <c r="D1380" s="23" t="s">
        <v>5237</v>
      </c>
    </row>
    <row r="1381" spans="1:4" ht="15" customHeight="1" x14ac:dyDescent="0.3">
      <c r="A1381" s="22" t="s">
        <v>2404</v>
      </c>
      <c r="B1381" s="23" t="s">
        <v>3946</v>
      </c>
      <c r="C1381" s="23" t="s">
        <v>373</v>
      </c>
      <c r="D1381" s="23" t="s">
        <v>5238</v>
      </c>
    </row>
    <row r="1382" spans="1:4" ht="15" customHeight="1" x14ac:dyDescent="0.3">
      <c r="A1382" s="22" t="s">
        <v>2405</v>
      </c>
      <c r="B1382" s="23" t="s">
        <v>3946</v>
      </c>
      <c r="C1382" s="23" t="s">
        <v>2406</v>
      </c>
      <c r="D1382" s="23" t="s">
        <v>5239</v>
      </c>
    </row>
    <row r="1383" spans="1:4" ht="15" customHeight="1" x14ac:dyDescent="0.3">
      <c r="A1383" s="22" t="s">
        <v>2407</v>
      </c>
      <c r="B1383" s="23" t="s">
        <v>3945</v>
      </c>
      <c r="C1383" s="23" t="s">
        <v>957</v>
      </c>
      <c r="D1383" s="23" t="s">
        <v>5240</v>
      </c>
    </row>
    <row r="1384" spans="1:4" ht="15" customHeight="1" x14ac:dyDescent="0.3">
      <c r="A1384" s="22" t="s">
        <v>2408</v>
      </c>
      <c r="B1384" s="23" t="s">
        <v>3946</v>
      </c>
      <c r="C1384" s="23" t="s">
        <v>1867</v>
      </c>
      <c r="D1384" s="23" t="s">
        <v>4589</v>
      </c>
    </row>
    <row r="1385" spans="1:4" ht="15" customHeight="1" x14ac:dyDescent="0.3">
      <c r="A1385" s="22" t="s">
        <v>2409</v>
      </c>
      <c r="B1385" s="23" t="s">
        <v>3946</v>
      </c>
      <c r="C1385" s="23" t="s">
        <v>2410</v>
      </c>
      <c r="D1385" s="23" t="s">
        <v>5241</v>
      </c>
    </row>
    <row r="1386" spans="1:4" ht="15" customHeight="1" x14ac:dyDescent="0.3">
      <c r="A1386" s="22" t="s">
        <v>2411</v>
      </c>
      <c r="B1386" s="23" t="s">
        <v>3945</v>
      </c>
      <c r="C1386" s="23" t="s">
        <v>2412</v>
      </c>
      <c r="D1386" s="23" t="s">
        <v>4257</v>
      </c>
    </row>
    <row r="1387" spans="1:4" ht="15" customHeight="1" x14ac:dyDescent="0.3">
      <c r="A1387" s="22" t="s">
        <v>2413</v>
      </c>
      <c r="B1387" s="23" t="s">
        <v>3946</v>
      </c>
      <c r="C1387" s="23" t="s">
        <v>2414</v>
      </c>
      <c r="D1387" s="23" t="s">
        <v>5242</v>
      </c>
    </row>
    <row r="1388" spans="1:4" ht="15" customHeight="1" x14ac:dyDescent="0.3">
      <c r="A1388" s="22" t="s">
        <v>2415</v>
      </c>
      <c r="B1388" s="23" t="s">
        <v>3946</v>
      </c>
      <c r="C1388" s="23" t="s">
        <v>2416</v>
      </c>
      <c r="D1388" s="23" t="s">
        <v>4906</v>
      </c>
    </row>
    <row r="1389" spans="1:4" ht="15" customHeight="1" x14ac:dyDescent="0.3">
      <c r="A1389" s="22" t="s">
        <v>2417</v>
      </c>
      <c r="B1389" s="23" t="s">
        <v>3945</v>
      </c>
      <c r="C1389" s="23" t="s">
        <v>2418</v>
      </c>
      <c r="D1389" s="23" t="s">
        <v>5243</v>
      </c>
    </row>
    <row r="1390" spans="1:4" ht="15" customHeight="1" x14ac:dyDescent="0.3">
      <c r="A1390" s="22" t="s">
        <v>2419</v>
      </c>
      <c r="B1390" s="23" t="s">
        <v>3946</v>
      </c>
      <c r="C1390" s="23" t="s">
        <v>154</v>
      </c>
      <c r="D1390" s="23" t="s">
        <v>5244</v>
      </c>
    </row>
    <row r="1391" spans="1:4" ht="15" customHeight="1" x14ac:dyDescent="0.3">
      <c r="A1391" s="22" t="s">
        <v>2420</v>
      </c>
      <c r="B1391" s="23" t="s">
        <v>3946</v>
      </c>
      <c r="C1391" s="23" t="s">
        <v>848</v>
      </c>
      <c r="D1391" s="23" t="s">
        <v>5245</v>
      </c>
    </row>
    <row r="1392" spans="1:4" ht="15" customHeight="1" x14ac:dyDescent="0.3">
      <c r="A1392" s="22" t="s">
        <v>2421</v>
      </c>
      <c r="B1392" s="23" t="s">
        <v>3946</v>
      </c>
      <c r="C1392" s="23" t="s">
        <v>2422</v>
      </c>
      <c r="D1392" s="23" t="s">
        <v>4414</v>
      </c>
    </row>
    <row r="1393" spans="1:4" ht="15" customHeight="1" x14ac:dyDescent="0.3">
      <c r="A1393" s="22" t="s">
        <v>2423</v>
      </c>
      <c r="B1393" s="23" t="s">
        <v>3946</v>
      </c>
      <c r="C1393" s="23" t="s">
        <v>272</v>
      </c>
      <c r="D1393" s="23" t="s">
        <v>5246</v>
      </c>
    </row>
    <row r="1394" spans="1:4" ht="15" customHeight="1" x14ac:dyDescent="0.3">
      <c r="A1394" s="22" t="s">
        <v>2424</v>
      </c>
      <c r="B1394" s="23" t="s">
        <v>3945</v>
      </c>
      <c r="C1394" s="23" t="s">
        <v>2425</v>
      </c>
      <c r="D1394" s="23" t="s">
        <v>5247</v>
      </c>
    </row>
    <row r="1395" spans="1:4" ht="15" customHeight="1" x14ac:dyDescent="0.3">
      <c r="A1395" s="22" t="s">
        <v>2426</v>
      </c>
      <c r="B1395" s="23" t="s">
        <v>3945</v>
      </c>
      <c r="C1395" s="23" t="s">
        <v>2427</v>
      </c>
      <c r="D1395" s="23" t="s">
        <v>5248</v>
      </c>
    </row>
    <row r="1396" spans="1:4" ht="15" customHeight="1" x14ac:dyDescent="0.3">
      <c r="A1396" s="22" t="s">
        <v>2428</v>
      </c>
      <c r="B1396" s="23" t="s">
        <v>3946</v>
      </c>
      <c r="C1396" s="23" t="s">
        <v>168</v>
      </c>
      <c r="D1396" s="23" t="s">
        <v>5249</v>
      </c>
    </row>
    <row r="1397" spans="1:4" ht="15" customHeight="1" x14ac:dyDescent="0.3">
      <c r="A1397" s="22" t="s">
        <v>2429</v>
      </c>
      <c r="B1397" s="23" t="s">
        <v>3946</v>
      </c>
      <c r="C1397" s="23" t="s">
        <v>168</v>
      </c>
      <c r="D1397" s="23" t="s">
        <v>5250</v>
      </c>
    </row>
    <row r="1398" spans="1:4" ht="15" customHeight="1" x14ac:dyDescent="0.3">
      <c r="A1398" s="22" t="s">
        <v>2430</v>
      </c>
      <c r="B1398" s="23" t="s">
        <v>3945</v>
      </c>
      <c r="C1398" s="23" t="s">
        <v>2431</v>
      </c>
      <c r="D1398" s="23" t="s">
        <v>5251</v>
      </c>
    </row>
    <row r="1399" spans="1:4" ht="15" customHeight="1" x14ac:dyDescent="0.3">
      <c r="A1399" s="22" t="s">
        <v>2432</v>
      </c>
      <c r="B1399" s="23" t="s">
        <v>3947</v>
      </c>
      <c r="C1399" s="23" t="s">
        <v>2433</v>
      </c>
      <c r="D1399" s="23" t="s">
        <v>5252</v>
      </c>
    </row>
    <row r="1400" spans="1:4" ht="15" customHeight="1" x14ac:dyDescent="0.3">
      <c r="A1400" s="22" t="s">
        <v>2434</v>
      </c>
      <c r="B1400" s="23" t="s">
        <v>3945</v>
      </c>
      <c r="C1400" s="23" t="s">
        <v>451</v>
      </c>
      <c r="D1400" s="23" t="s">
        <v>5253</v>
      </c>
    </row>
    <row r="1401" spans="1:4" ht="15" customHeight="1" x14ac:dyDescent="0.3">
      <c r="A1401" s="22" t="s">
        <v>2435</v>
      </c>
      <c r="B1401" s="23" t="s">
        <v>3945</v>
      </c>
      <c r="C1401" s="23" t="s">
        <v>1309</v>
      </c>
      <c r="D1401" s="23" t="s">
        <v>5254</v>
      </c>
    </row>
    <row r="1402" spans="1:4" ht="15" customHeight="1" x14ac:dyDescent="0.3">
      <c r="A1402" s="22" t="s">
        <v>2436</v>
      </c>
      <c r="B1402" s="23" t="s">
        <v>3945</v>
      </c>
      <c r="C1402" s="23" t="s">
        <v>2437</v>
      </c>
      <c r="D1402" s="23" t="s">
        <v>5082</v>
      </c>
    </row>
    <row r="1403" spans="1:4" ht="15" customHeight="1" x14ac:dyDescent="0.3">
      <c r="A1403" s="22" t="s">
        <v>2438</v>
      </c>
      <c r="B1403" s="23" t="s">
        <v>3945</v>
      </c>
      <c r="C1403" s="23" t="s">
        <v>841</v>
      </c>
      <c r="D1403" s="23" t="s">
        <v>5255</v>
      </c>
    </row>
    <row r="1404" spans="1:4" ht="15" customHeight="1" x14ac:dyDescent="0.3">
      <c r="A1404" s="22" t="s">
        <v>2439</v>
      </c>
      <c r="B1404" s="23" t="s">
        <v>3945</v>
      </c>
      <c r="C1404" s="23" t="s">
        <v>1153</v>
      </c>
      <c r="D1404" s="23" t="s">
        <v>5256</v>
      </c>
    </row>
    <row r="1405" spans="1:4" ht="15" customHeight="1" x14ac:dyDescent="0.3">
      <c r="A1405" s="22" t="s">
        <v>2440</v>
      </c>
      <c r="B1405" s="23" t="s">
        <v>3945</v>
      </c>
      <c r="C1405" s="23" t="s">
        <v>2441</v>
      </c>
      <c r="D1405" s="23" t="s">
        <v>5257</v>
      </c>
    </row>
    <row r="1406" spans="1:4" ht="15" customHeight="1" x14ac:dyDescent="0.3">
      <c r="A1406" s="22" t="s">
        <v>2442</v>
      </c>
      <c r="B1406" s="23" t="s">
        <v>3945</v>
      </c>
      <c r="C1406" s="23" t="s">
        <v>2443</v>
      </c>
      <c r="D1406" s="23" t="s">
        <v>5258</v>
      </c>
    </row>
    <row r="1407" spans="1:4" ht="15" customHeight="1" x14ac:dyDescent="0.3">
      <c r="A1407" s="22" t="s">
        <v>2444</v>
      </c>
      <c r="B1407" s="23" t="s">
        <v>3946</v>
      </c>
      <c r="C1407" s="23" t="s">
        <v>489</v>
      </c>
      <c r="D1407" s="23" t="s">
        <v>5259</v>
      </c>
    </row>
    <row r="1408" spans="1:4" ht="15" customHeight="1" x14ac:dyDescent="0.3">
      <c r="A1408" s="22" t="s">
        <v>2445</v>
      </c>
      <c r="B1408" s="23" t="s">
        <v>3945</v>
      </c>
      <c r="C1408" s="23" t="s">
        <v>1309</v>
      </c>
      <c r="D1408" s="23" t="s">
        <v>5260</v>
      </c>
    </row>
    <row r="1409" spans="1:4" ht="15" customHeight="1" x14ac:dyDescent="0.3">
      <c r="A1409" s="22" t="s">
        <v>2446</v>
      </c>
      <c r="B1409" s="23" t="s">
        <v>3946</v>
      </c>
      <c r="C1409" s="23" t="s">
        <v>2447</v>
      </c>
      <c r="D1409" s="23" t="s">
        <v>5261</v>
      </c>
    </row>
    <row r="1410" spans="1:4" ht="15" customHeight="1" x14ac:dyDescent="0.3">
      <c r="A1410" s="22" t="s">
        <v>2448</v>
      </c>
      <c r="B1410" s="23" t="s">
        <v>3946</v>
      </c>
      <c r="C1410" s="23" t="s">
        <v>385</v>
      </c>
      <c r="D1410" s="23" t="s">
        <v>5262</v>
      </c>
    </row>
    <row r="1411" spans="1:4" ht="15" customHeight="1" x14ac:dyDescent="0.3">
      <c r="A1411" s="22" t="s">
        <v>2449</v>
      </c>
      <c r="B1411" s="23" t="s">
        <v>3946</v>
      </c>
      <c r="C1411" s="23" t="s">
        <v>2450</v>
      </c>
      <c r="D1411" s="23" t="s">
        <v>5263</v>
      </c>
    </row>
    <row r="1412" spans="1:4" ht="15" customHeight="1" x14ac:dyDescent="0.3">
      <c r="A1412" s="22" t="s">
        <v>2451</v>
      </c>
      <c r="B1412" s="23" t="s">
        <v>3945</v>
      </c>
      <c r="C1412" s="23" t="s">
        <v>2452</v>
      </c>
      <c r="D1412" s="23" t="s">
        <v>5003</v>
      </c>
    </row>
    <row r="1413" spans="1:4" ht="15" customHeight="1" x14ac:dyDescent="0.3">
      <c r="A1413" s="22" t="s">
        <v>2453</v>
      </c>
      <c r="B1413" s="23" t="s">
        <v>3945</v>
      </c>
      <c r="C1413" s="23" t="s">
        <v>2389</v>
      </c>
      <c r="D1413" s="23" t="s">
        <v>5264</v>
      </c>
    </row>
    <row r="1414" spans="1:4" ht="15" customHeight="1" x14ac:dyDescent="0.3">
      <c r="A1414" s="22" t="s">
        <v>2454</v>
      </c>
      <c r="B1414" s="23" t="s">
        <v>3945</v>
      </c>
      <c r="C1414" s="23" t="s">
        <v>2455</v>
      </c>
      <c r="D1414" s="23" t="s">
        <v>5107</v>
      </c>
    </row>
    <row r="1415" spans="1:4" ht="15" customHeight="1" x14ac:dyDescent="0.3">
      <c r="A1415" s="22" t="s">
        <v>2456</v>
      </c>
      <c r="B1415" s="23" t="s">
        <v>3946</v>
      </c>
      <c r="C1415" s="23" t="s">
        <v>276</v>
      </c>
      <c r="D1415" s="23" t="s">
        <v>5265</v>
      </c>
    </row>
    <row r="1416" spans="1:4" ht="15" customHeight="1" x14ac:dyDescent="0.3">
      <c r="A1416" s="22" t="s">
        <v>2457</v>
      </c>
      <c r="B1416" s="23" t="s">
        <v>3946</v>
      </c>
      <c r="C1416" s="23" t="s">
        <v>2458</v>
      </c>
      <c r="D1416" s="23" t="s">
        <v>5266</v>
      </c>
    </row>
    <row r="1417" spans="1:4" ht="15" customHeight="1" x14ac:dyDescent="0.3">
      <c r="A1417" s="22" t="s">
        <v>2459</v>
      </c>
      <c r="B1417" s="23" t="s">
        <v>3946</v>
      </c>
      <c r="C1417" s="23" t="s">
        <v>134</v>
      </c>
      <c r="D1417" s="23" t="s">
        <v>5267</v>
      </c>
    </row>
    <row r="1418" spans="1:4" ht="15" customHeight="1" x14ac:dyDescent="0.3">
      <c r="A1418" s="22" t="s">
        <v>2460</v>
      </c>
      <c r="B1418" s="23" t="s">
        <v>3945</v>
      </c>
      <c r="C1418" s="23" t="s">
        <v>2461</v>
      </c>
      <c r="D1418" s="23" t="s">
        <v>5268</v>
      </c>
    </row>
    <row r="1419" spans="1:4" ht="15" customHeight="1" x14ac:dyDescent="0.3">
      <c r="A1419" s="22" t="s">
        <v>2462</v>
      </c>
      <c r="B1419" s="23" t="s">
        <v>3947</v>
      </c>
      <c r="C1419" s="23" t="s">
        <v>184</v>
      </c>
      <c r="D1419" s="23" t="s">
        <v>5269</v>
      </c>
    </row>
    <row r="1420" spans="1:4" ht="15" customHeight="1" x14ac:dyDescent="0.3">
      <c r="A1420" s="22" t="s">
        <v>2463</v>
      </c>
      <c r="B1420" s="23" t="s">
        <v>3946</v>
      </c>
      <c r="C1420" s="23" t="s">
        <v>499</v>
      </c>
      <c r="D1420" s="23" t="s">
        <v>5270</v>
      </c>
    </row>
    <row r="1421" spans="1:4" ht="15" customHeight="1" x14ac:dyDescent="0.3">
      <c r="A1421" s="22" t="s">
        <v>2464</v>
      </c>
      <c r="B1421" s="23" t="s">
        <v>3946</v>
      </c>
      <c r="C1421" s="23" t="s">
        <v>2465</v>
      </c>
      <c r="D1421" s="23" t="s">
        <v>5271</v>
      </c>
    </row>
    <row r="1422" spans="1:4" ht="15" customHeight="1" x14ac:dyDescent="0.3">
      <c r="A1422" s="22" t="s">
        <v>2466</v>
      </c>
      <c r="B1422" s="23" t="s">
        <v>3945</v>
      </c>
      <c r="C1422" s="23" t="s">
        <v>2467</v>
      </c>
      <c r="D1422" s="23" t="s">
        <v>5272</v>
      </c>
    </row>
    <row r="1423" spans="1:4" ht="15" customHeight="1" x14ac:dyDescent="0.3">
      <c r="A1423" s="22" t="s">
        <v>2468</v>
      </c>
      <c r="B1423" s="23" t="s">
        <v>3946</v>
      </c>
      <c r="C1423" s="23" t="s">
        <v>2469</v>
      </c>
      <c r="D1423" s="23" t="s">
        <v>5273</v>
      </c>
    </row>
    <row r="1424" spans="1:4" ht="15" customHeight="1" x14ac:dyDescent="0.3">
      <c r="A1424" s="22" t="s">
        <v>2470</v>
      </c>
      <c r="B1424" s="23" t="s">
        <v>3946</v>
      </c>
      <c r="C1424" s="23" t="s">
        <v>2471</v>
      </c>
      <c r="D1424" s="23" t="s">
        <v>5274</v>
      </c>
    </row>
    <row r="1425" spans="1:4" ht="15" customHeight="1" x14ac:dyDescent="0.3">
      <c r="A1425" s="22" t="s">
        <v>2472</v>
      </c>
      <c r="B1425" s="23" t="s">
        <v>3945</v>
      </c>
      <c r="C1425" s="23" t="s">
        <v>2473</v>
      </c>
      <c r="D1425" s="23" t="s">
        <v>5275</v>
      </c>
    </row>
    <row r="1426" spans="1:4" ht="15" customHeight="1" x14ac:dyDescent="0.3">
      <c r="A1426" s="22" t="s">
        <v>2474</v>
      </c>
      <c r="B1426" s="23" t="s">
        <v>3946</v>
      </c>
      <c r="C1426" s="23" t="s">
        <v>2475</v>
      </c>
      <c r="D1426" s="23" t="s">
        <v>5276</v>
      </c>
    </row>
    <row r="1427" spans="1:4" ht="15" customHeight="1" x14ac:dyDescent="0.3">
      <c r="A1427" s="22" t="s">
        <v>2476</v>
      </c>
      <c r="B1427" s="23" t="s">
        <v>3946</v>
      </c>
      <c r="C1427" s="23" t="s">
        <v>697</v>
      </c>
      <c r="D1427" s="23" t="s">
        <v>5277</v>
      </c>
    </row>
    <row r="1428" spans="1:4" ht="15" customHeight="1" x14ac:dyDescent="0.3">
      <c r="A1428" s="22" t="s">
        <v>2477</v>
      </c>
      <c r="B1428" s="23" t="s">
        <v>3945</v>
      </c>
      <c r="C1428" s="23" t="s">
        <v>2478</v>
      </c>
      <c r="D1428" s="23" t="s">
        <v>4269</v>
      </c>
    </row>
    <row r="1429" spans="1:4" ht="15" customHeight="1" x14ac:dyDescent="0.3">
      <c r="A1429" s="22" t="s">
        <v>2479</v>
      </c>
      <c r="B1429" s="23" t="s">
        <v>3945</v>
      </c>
      <c r="C1429" s="23" t="s">
        <v>2480</v>
      </c>
      <c r="D1429" s="23" t="s">
        <v>5278</v>
      </c>
    </row>
    <row r="1430" spans="1:4" ht="15" customHeight="1" x14ac:dyDescent="0.3">
      <c r="A1430" s="22" t="s">
        <v>2481</v>
      </c>
      <c r="B1430" s="23" t="s">
        <v>3945</v>
      </c>
      <c r="C1430" s="23" t="s">
        <v>839</v>
      </c>
      <c r="D1430" s="23" t="s">
        <v>4046</v>
      </c>
    </row>
    <row r="1431" spans="1:4" ht="15" customHeight="1" x14ac:dyDescent="0.3">
      <c r="A1431" s="22" t="s">
        <v>2482</v>
      </c>
      <c r="B1431" s="23" t="s">
        <v>3946</v>
      </c>
      <c r="C1431" s="23" t="s">
        <v>2483</v>
      </c>
      <c r="D1431" s="23" t="s">
        <v>5279</v>
      </c>
    </row>
    <row r="1432" spans="1:4" ht="15" customHeight="1" x14ac:dyDescent="0.3">
      <c r="A1432" s="22" t="s">
        <v>2484</v>
      </c>
      <c r="B1432" s="23" t="s">
        <v>3947</v>
      </c>
      <c r="C1432" s="23" t="s">
        <v>2485</v>
      </c>
      <c r="D1432" s="23" t="s">
        <v>5280</v>
      </c>
    </row>
    <row r="1433" spans="1:4" ht="15" customHeight="1" x14ac:dyDescent="0.3">
      <c r="A1433" s="22" t="s">
        <v>2486</v>
      </c>
      <c r="B1433" s="23" t="s">
        <v>3945</v>
      </c>
      <c r="C1433" s="23" t="s">
        <v>2007</v>
      </c>
      <c r="D1433" s="23" t="s">
        <v>5281</v>
      </c>
    </row>
    <row r="1434" spans="1:4" ht="15" customHeight="1" x14ac:dyDescent="0.3">
      <c r="A1434" s="22" t="s">
        <v>2487</v>
      </c>
      <c r="B1434" s="23" t="s">
        <v>3945</v>
      </c>
      <c r="C1434" s="23" t="s">
        <v>2488</v>
      </c>
      <c r="D1434" s="23" t="s">
        <v>5282</v>
      </c>
    </row>
    <row r="1435" spans="1:4" ht="15" customHeight="1" x14ac:dyDescent="0.3">
      <c r="A1435" s="22" t="s">
        <v>2489</v>
      </c>
      <c r="B1435" s="23" t="s">
        <v>3945</v>
      </c>
      <c r="C1435" s="23" t="s">
        <v>628</v>
      </c>
      <c r="D1435" s="23" t="s">
        <v>5283</v>
      </c>
    </row>
    <row r="1436" spans="1:4" ht="15" customHeight="1" x14ac:dyDescent="0.3">
      <c r="A1436" s="22" t="s">
        <v>2490</v>
      </c>
      <c r="B1436" s="23" t="s">
        <v>3945</v>
      </c>
      <c r="C1436" s="23" t="s">
        <v>2491</v>
      </c>
      <c r="D1436" s="23" t="s">
        <v>4281</v>
      </c>
    </row>
    <row r="1437" spans="1:4" ht="15" customHeight="1" x14ac:dyDescent="0.3">
      <c r="A1437" s="22" t="s">
        <v>2492</v>
      </c>
      <c r="B1437" s="23" t="s">
        <v>3946</v>
      </c>
      <c r="C1437" s="23" t="s">
        <v>2493</v>
      </c>
      <c r="D1437" s="23" t="s">
        <v>5284</v>
      </c>
    </row>
    <row r="1438" spans="1:4" ht="15" customHeight="1" x14ac:dyDescent="0.3">
      <c r="A1438" s="22" t="s">
        <v>2494</v>
      </c>
      <c r="B1438" s="23" t="s">
        <v>3945</v>
      </c>
      <c r="C1438" s="23" t="s">
        <v>1597</v>
      </c>
      <c r="D1438" s="23" t="s">
        <v>5285</v>
      </c>
    </row>
    <row r="1439" spans="1:4" ht="15" customHeight="1" x14ac:dyDescent="0.3">
      <c r="A1439" s="22" t="s">
        <v>2495</v>
      </c>
      <c r="B1439" s="23" t="s">
        <v>3945</v>
      </c>
      <c r="C1439" s="23" t="s">
        <v>544</v>
      </c>
      <c r="D1439" s="23" t="s">
        <v>5286</v>
      </c>
    </row>
    <row r="1440" spans="1:4" ht="15" customHeight="1" x14ac:dyDescent="0.3">
      <c r="A1440" s="22" t="s">
        <v>2496</v>
      </c>
      <c r="B1440" s="23" t="s">
        <v>3945</v>
      </c>
      <c r="C1440" s="23" t="s">
        <v>1374</v>
      </c>
      <c r="D1440" s="23" t="s">
        <v>5287</v>
      </c>
    </row>
    <row r="1441" spans="1:4" ht="15" customHeight="1" x14ac:dyDescent="0.3">
      <c r="A1441" s="22" t="s">
        <v>2497</v>
      </c>
      <c r="B1441" s="23" t="s">
        <v>3945</v>
      </c>
      <c r="C1441" s="23" t="s">
        <v>2498</v>
      </c>
      <c r="D1441" s="23" t="s">
        <v>5288</v>
      </c>
    </row>
    <row r="1442" spans="1:4" ht="15" customHeight="1" x14ac:dyDescent="0.3">
      <c r="A1442" s="22" t="s">
        <v>2499</v>
      </c>
      <c r="B1442" s="23" t="s">
        <v>3945</v>
      </c>
      <c r="C1442" s="23" t="s">
        <v>2500</v>
      </c>
      <c r="D1442" s="23" t="s">
        <v>4125</v>
      </c>
    </row>
    <row r="1443" spans="1:4" ht="15" customHeight="1" x14ac:dyDescent="0.3">
      <c r="A1443" s="22" t="s">
        <v>2501</v>
      </c>
      <c r="B1443" s="23" t="s">
        <v>3946</v>
      </c>
      <c r="C1443" s="23" t="s">
        <v>134</v>
      </c>
      <c r="D1443" s="23" t="s">
        <v>5289</v>
      </c>
    </row>
    <row r="1444" spans="1:4" ht="15" customHeight="1" x14ac:dyDescent="0.3">
      <c r="A1444" s="22" t="s">
        <v>2502</v>
      </c>
      <c r="B1444" s="23" t="s">
        <v>3945</v>
      </c>
      <c r="C1444" s="23" t="s">
        <v>894</v>
      </c>
      <c r="D1444" s="23" t="s">
        <v>5290</v>
      </c>
    </row>
    <row r="1445" spans="1:4" ht="15" customHeight="1" x14ac:dyDescent="0.3">
      <c r="A1445" s="22" t="s">
        <v>2503</v>
      </c>
      <c r="B1445" s="23" t="s">
        <v>3945</v>
      </c>
      <c r="C1445" s="23" t="s">
        <v>2504</v>
      </c>
      <c r="D1445" s="23" t="s">
        <v>3988</v>
      </c>
    </row>
    <row r="1446" spans="1:4" ht="15" customHeight="1" x14ac:dyDescent="0.3">
      <c r="A1446" s="22" t="s">
        <v>2505</v>
      </c>
      <c r="B1446" s="23" t="s">
        <v>3946</v>
      </c>
      <c r="C1446" s="23" t="s">
        <v>2506</v>
      </c>
      <c r="D1446" s="23" t="s">
        <v>5291</v>
      </c>
    </row>
    <row r="1447" spans="1:4" ht="15" customHeight="1" x14ac:dyDescent="0.3">
      <c r="A1447" s="22" t="s">
        <v>2507</v>
      </c>
      <c r="B1447" s="23" t="s">
        <v>3945</v>
      </c>
      <c r="C1447" s="23" t="s">
        <v>377</v>
      </c>
      <c r="D1447" s="23" t="s">
        <v>4049</v>
      </c>
    </row>
    <row r="1448" spans="1:4" ht="15" customHeight="1" x14ac:dyDescent="0.3">
      <c r="A1448" s="22" t="s">
        <v>2508</v>
      </c>
      <c r="B1448" s="23" t="s">
        <v>3945</v>
      </c>
      <c r="C1448" s="23" t="s">
        <v>1511</v>
      </c>
      <c r="D1448" s="23" t="s">
        <v>5292</v>
      </c>
    </row>
    <row r="1449" spans="1:4" ht="15" customHeight="1" x14ac:dyDescent="0.3">
      <c r="A1449" s="22" t="s">
        <v>2509</v>
      </c>
      <c r="B1449" s="23" t="s">
        <v>3945</v>
      </c>
      <c r="C1449" s="23" t="s">
        <v>2510</v>
      </c>
      <c r="D1449" s="23" t="s">
        <v>5293</v>
      </c>
    </row>
    <row r="1450" spans="1:4" ht="15" customHeight="1" x14ac:dyDescent="0.3">
      <c r="A1450" s="22" t="s">
        <v>2511</v>
      </c>
      <c r="B1450" s="23" t="s">
        <v>3945</v>
      </c>
      <c r="C1450" s="23" t="s">
        <v>2512</v>
      </c>
      <c r="D1450" s="23" t="s">
        <v>5294</v>
      </c>
    </row>
    <row r="1451" spans="1:4" ht="15" customHeight="1" x14ac:dyDescent="0.3">
      <c r="A1451" s="22" t="s">
        <v>2513</v>
      </c>
      <c r="B1451" s="23" t="s">
        <v>3945</v>
      </c>
      <c r="C1451" s="23" t="s">
        <v>2514</v>
      </c>
      <c r="D1451" s="23" t="s">
        <v>5295</v>
      </c>
    </row>
    <row r="1452" spans="1:4" ht="15" customHeight="1" x14ac:dyDescent="0.3">
      <c r="A1452" s="22" t="s">
        <v>2515</v>
      </c>
      <c r="B1452" s="23" t="s">
        <v>3946</v>
      </c>
      <c r="C1452" s="23" t="s">
        <v>2516</v>
      </c>
      <c r="D1452" s="23" t="s">
        <v>5296</v>
      </c>
    </row>
    <row r="1453" spans="1:4" ht="15" customHeight="1" x14ac:dyDescent="0.3">
      <c r="A1453" s="22" t="s">
        <v>2517</v>
      </c>
      <c r="B1453" s="23" t="s">
        <v>3946</v>
      </c>
      <c r="C1453" s="23" t="s">
        <v>489</v>
      </c>
      <c r="D1453" s="23" t="s">
        <v>5297</v>
      </c>
    </row>
    <row r="1454" spans="1:4" ht="15" customHeight="1" x14ac:dyDescent="0.3">
      <c r="A1454" s="22" t="s">
        <v>2518</v>
      </c>
      <c r="B1454" s="23" t="s">
        <v>3946</v>
      </c>
      <c r="C1454" s="23" t="s">
        <v>1383</v>
      </c>
      <c r="D1454" s="23" t="s">
        <v>5298</v>
      </c>
    </row>
    <row r="1455" spans="1:4" ht="15" customHeight="1" x14ac:dyDescent="0.3">
      <c r="A1455" s="22" t="s">
        <v>2519</v>
      </c>
      <c r="B1455" s="23" t="s">
        <v>3946</v>
      </c>
      <c r="C1455" s="23" t="s">
        <v>2520</v>
      </c>
      <c r="D1455" s="23" t="s">
        <v>5299</v>
      </c>
    </row>
    <row r="1456" spans="1:4" ht="15" customHeight="1" x14ac:dyDescent="0.3">
      <c r="A1456" s="22" t="s">
        <v>2521</v>
      </c>
      <c r="B1456" s="23" t="s">
        <v>3946</v>
      </c>
      <c r="C1456" s="23" t="s">
        <v>2522</v>
      </c>
      <c r="D1456" s="23" t="s">
        <v>5300</v>
      </c>
    </row>
    <row r="1457" spans="1:4" ht="15" customHeight="1" x14ac:dyDescent="0.3">
      <c r="A1457" s="22" t="s">
        <v>2523</v>
      </c>
      <c r="B1457" s="23" t="s">
        <v>3946</v>
      </c>
      <c r="C1457" s="23" t="s">
        <v>2524</v>
      </c>
      <c r="D1457" s="23" t="s">
        <v>4325</v>
      </c>
    </row>
    <row r="1458" spans="1:4" ht="15" customHeight="1" x14ac:dyDescent="0.3">
      <c r="A1458" s="22" t="s">
        <v>2525</v>
      </c>
      <c r="B1458" s="23" t="s">
        <v>3945</v>
      </c>
      <c r="C1458" s="23" t="s">
        <v>2526</v>
      </c>
      <c r="D1458" s="23" t="s">
        <v>5301</v>
      </c>
    </row>
    <row r="1459" spans="1:4" ht="15" customHeight="1" x14ac:dyDescent="0.3">
      <c r="A1459" s="22" t="s">
        <v>2527</v>
      </c>
      <c r="B1459" s="23" t="s">
        <v>3945</v>
      </c>
      <c r="C1459" s="23" t="s">
        <v>451</v>
      </c>
      <c r="D1459" s="23" t="s">
        <v>5302</v>
      </c>
    </row>
    <row r="1460" spans="1:4" ht="15" customHeight="1" x14ac:dyDescent="0.3">
      <c r="A1460" s="22" t="s">
        <v>2528</v>
      </c>
      <c r="B1460" s="23" t="s">
        <v>3946</v>
      </c>
      <c r="C1460" s="23" t="s">
        <v>2529</v>
      </c>
      <c r="D1460" s="23" t="s">
        <v>5303</v>
      </c>
    </row>
    <row r="1461" spans="1:4" ht="15" customHeight="1" x14ac:dyDescent="0.3">
      <c r="A1461" s="22" t="s">
        <v>2530</v>
      </c>
      <c r="B1461" s="23" t="s">
        <v>3946</v>
      </c>
      <c r="C1461" s="23" t="s">
        <v>2531</v>
      </c>
      <c r="D1461" s="23" t="s">
        <v>4732</v>
      </c>
    </row>
    <row r="1462" spans="1:4" ht="15" customHeight="1" x14ac:dyDescent="0.3">
      <c r="A1462" s="22" t="s">
        <v>2532</v>
      </c>
      <c r="B1462" s="23" t="s">
        <v>3945</v>
      </c>
      <c r="C1462" s="23" t="s">
        <v>957</v>
      </c>
      <c r="D1462" s="23" t="s">
        <v>4266</v>
      </c>
    </row>
    <row r="1463" spans="1:4" ht="15" customHeight="1" x14ac:dyDescent="0.3">
      <c r="A1463" s="22" t="s">
        <v>2533</v>
      </c>
      <c r="B1463" s="23" t="s">
        <v>3945</v>
      </c>
      <c r="C1463" s="23" t="s">
        <v>2534</v>
      </c>
      <c r="D1463" s="23" t="s">
        <v>4205</v>
      </c>
    </row>
    <row r="1464" spans="1:4" ht="15" customHeight="1" x14ac:dyDescent="0.3">
      <c r="A1464" s="22" t="s">
        <v>2535</v>
      </c>
      <c r="B1464" s="23" t="s">
        <v>3946</v>
      </c>
      <c r="C1464" s="23" t="s">
        <v>464</v>
      </c>
      <c r="D1464" s="23" t="s">
        <v>5304</v>
      </c>
    </row>
    <row r="1465" spans="1:4" ht="15" customHeight="1" x14ac:dyDescent="0.3">
      <c r="A1465" s="22" t="s">
        <v>2536</v>
      </c>
      <c r="B1465" s="23" t="s">
        <v>3946</v>
      </c>
      <c r="C1465" s="23" t="s">
        <v>2537</v>
      </c>
      <c r="D1465" s="23" t="s">
        <v>5305</v>
      </c>
    </row>
    <row r="1466" spans="1:4" ht="15" customHeight="1" x14ac:dyDescent="0.3">
      <c r="A1466" s="22" t="s">
        <v>2538</v>
      </c>
      <c r="B1466" s="23" t="s">
        <v>3945</v>
      </c>
      <c r="C1466" s="23" t="s">
        <v>2539</v>
      </c>
      <c r="D1466" s="23" t="s">
        <v>4247</v>
      </c>
    </row>
    <row r="1467" spans="1:4" ht="15" customHeight="1" x14ac:dyDescent="0.3">
      <c r="A1467" s="22" t="s">
        <v>2540</v>
      </c>
      <c r="B1467" s="23" t="s">
        <v>3946</v>
      </c>
      <c r="C1467" s="23" t="s">
        <v>2541</v>
      </c>
      <c r="D1467" s="23" t="s">
        <v>4414</v>
      </c>
    </row>
    <row r="1468" spans="1:4" ht="15" customHeight="1" x14ac:dyDescent="0.3">
      <c r="A1468" s="22" t="s">
        <v>2542</v>
      </c>
      <c r="B1468" s="23" t="s">
        <v>3946</v>
      </c>
      <c r="C1468" s="23" t="s">
        <v>2543</v>
      </c>
      <c r="D1468" s="23" t="s">
        <v>5306</v>
      </c>
    </row>
    <row r="1469" spans="1:4" ht="15" customHeight="1" x14ac:dyDescent="0.3">
      <c r="A1469" s="22" t="s">
        <v>2544</v>
      </c>
      <c r="B1469" s="23" t="s">
        <v>3946</v>
      </c>
      <c r="C1469" s="23" t="s">
        <v>2545</v>
      </c>
      <c r="D1469" s="23" t="s">
        <v>5307</v>
      </c>
    </row>
    <row r="1470" spans="1:4" ht="15" customHeight="1" x14ac:dyDescent="0.3">
      <c r="A1470" s="22" t="s">
        <v>2546</v>
      </c>
      <c r="B1470" s="23" t="s">
        <v>3946</v>
      </c>
      <c r="C1470" s="23" t="s">
        <v>416</v>
      </c>
      <c r="D1470" s="23" t="s">
        <v>5308</v>
      </c>
    </row>
    <row r="1471" spans="1:4" ht="15" customHeight="1" x14ac:dyDescent="0.3">
      <c r="A1471" s="22" t="s">
        <v>2547</v>
      </c>
      <c r="B1471" s="23" t="s">
        <v>3945</v>
      </c>
      <c r="C1471" s="23" t="s">
        <v>2548</v>
      </c>
      <c r="D1471" s="23" t="s">
        <v>5309</v>
      </c>
    </row>
    <row r="1472" spans="1:4" ht="15" customHeight="1" x14ac:dyDescent="0.3">
      <c r="A1472" s="22" t="s">
        <v>2549</v>
      </c>
      <c r="B1472" s="23" t="s">
        <v>3946</v>
      </c>
      <c r="C1472" s="23" t="s">
        <v>2550</v>
      </c>
      <c r="D1472" s="23" t="s">
        <v>5310</v>
      </c>
    </row>
    <row r="1473" spans="1:4" ht="15" customHeight="1" x14ac:dyDescent="0.3">
      <c r="A1473" s="22" t="s">
        <v>2551</v>
      </c>
      <c r="B1473" s="23" t="s">
        <v>3945</v>
      </c>
      <c r="C1473" s="23" t="s">
        <v>733</v>
      </c>
      <c r="D1473" s="23" t="s">
        <v>5311</v>
      </c>
    </row>
    <row r="1474" spans="1:4" ht="15" customHeight="1" x14ac:dyDescent="0.3">
      <c r="A1474" s="22" t="s">
        <v>2552</v>
      </c>
      <c r="B1474" s="23" t="s">
        <v>3946</v>
      </c>
      <c r="C1474" s="23" t="s">
        <v>1292</v>
      </c>
      <c r="D1474" s="23" t="s">
        <v>5312</v>
      </c>
    </row>
    <row r="1475" spans="1:4" ht="15" customHeight="1" x14ac:dyDescent="0.3">
      <c r="A1475" s="22" t="s">
        <v>2553</v>
      </c>
      <c r="B1475" s="23" t="s">
        <v>3946</v>
      </c>
      <c r="C1475" s="23" t="s">
        <v>2554</v>
      </c>
      <c r="D1475" s="23" t="s">
        <v>5313</v>
      </c>
    </row>
    <row r="1476" spans="1:4" ht="15" customHeight="1" x14ac:dyDescent="0.3">
      <c r="A1476" s="22" t="s">
        <v>2555</v>
      </c>
      <c r="B1476" s="23" t="s">
        <v>3945</v>
      </c>
      <c r="C1476" s="23" t="s">
        <v>2556</v>
      </c>
      <c r="D1476" s="23" t="s">
        <v>5314</v>
      </c>
    </row>
    <row r="1477" spans="1:4" ht="15" customHeight="1" x14ac:dyDescent="0.3">
      <c r="A1477" s="22" t="s">
        <v>2557</v>
      </c>
      <c r="B1477" s="23" t="s">
        <v>3946</v>
      </c>
      <c r="C1477" s="23" t="s">
        <v>2558</v>
      </c>
      <c r="D1477" s="23" t="s">
        <v>5315</v>
      </c>
    </row>
    <row r="1478" spans="1:4" ht="15" customHeight="1" x14ac:dyDescent="0.3">
      <c r="A1478" s="22" t="s">
        <v>2559</v>
      </c>
      <c r="B1478" s="23" t="s">
        <v>3945</v>
      </c>
      <c r="C1478" s="23" t="s">
        <v>2265</v>
      </c>
      <c r="D1478" s="23" t="s">
        <v>5316</v>
      </c>
    </row>
    <row r="1479" spans="1:4" ht="15" customHeight="1" x14ac:dyDescent="0.3">
      <c r="A1479" s="22" t="s">
        <v>2560</v>
      </c>
      <c r="B1479" s="23" t="s">
        <v>3946</v>
      </c>
      <c r="C1479" s="23" t="s">
        <v>2561</v>
      </c>
      <c r="D1479" s="23" t="s">
        <v>5317</v>
      </c>
    </row>
    <row r="1480" spans="1:4" ht="15" customHeight="1" x14ac:dyDescent="0.3">
      <c r="A1480" s="22" t="s">
        <v>2562</v>
      </c>
      <c r="B1480" s="23" t="s">
        <v>3946</v>
      </c>
      <c r="C1480" s="23" t="s">
        <v>2563</v>
      </c>
      <c r="D1480" s="23" t="s">
        <v>5318</v>
      </c>
    </row>
    <row r="1481" spans="1:4" ht="15" customHeight="1" x14ac:dyDescent="0.3">
      <c r="A1481" s="22" t="s">
        <v>2564</v>
      </c>
      <c r="B1481" s="23" t="s">
        <v>3945</v>
      </c>
      <c r="C1481" s="23" t="s">
        <v>2565</v>
      </c>
      <c r="D1481" s="23" t="s">
        <v>5319</v>
      </c>
    </row>
    <row r="1482" spans="1:4" ht="15" customHeight="1" x14ac:dyDescent="0.3">
      <c r="A1482" s="22" t="s">
        <v>2566</v>
      </c>
      <c r="B1482" s="23" t="s">
        <v>3946</v>
      </c>
      <c r="C1482" s="23" t="s">
        <v>504</v>
      </c>
      <c r="D1482" s="23" t="s">
        <v>5320</v>
      </c>
    </row>
    <row r="1483" spans="1:4" ht="15" customHeight="1" x14ac:dyDescent="0.3">
      <c r="A1483" s="22" t="s">
        <v>2567</v>
      </c>
      <c r="B1483" s="23" t="s">
        <v>3945</v>
      </c>
      <c r="C1483" s="23" t="s">
        <v>2568</v>
      </c>
      <c r="D1483" s="23" t="s">
        <v>5213</v>
      </c>
    </row>
    <row r="1484" spans="1:4" ht="15" customHeight="1" x14ac:dyDescent="0.3">
      <c r="A1484" s="22" t="s">
        <v>2569</v>
      </c>
      <c r="B1484" s="23" t="s">
        <v>3946</v>
      </c>
      <c r="C1484" s="23" t="s">
        <v>2570</v>
      </c>
      <c r="D1484" s="23" t="s">
        <v>5321</v>
      </c>
    </row>
    <row r="1485" spans="1:4" ht="15" customHeight="1" x14ac:dyDescent="0.3">
      <c r="A1485" s="22" t="s">
        <v>2571</v>
      </c>
      <c r="B1485" s="23" t="s">
        <v>3945</v>
      </c>
      <c r="C1485" s="23" t="s">
        <v>1716</v>
      </c>
      <c r="D1485" s="23" t="s">
        <v>5322</v>
      </c>
    </row>
    <row r="1486" spans="1:4" ht="15" customHeight="1" x14ac:dyDescent="0.3">
      <c r="A1486" s="22" t="s">
        <v>2572</v>
      </c>
      <c r="B1486" s="23" t="s">
        <v>3945</v>
      </c>
      <c r="C1486" s="23" t="s">
        <v>1560</v>
      </c>
      <c r="D1486" s="23" t="s">
        <v>5323</v>
      </c>
    </row>
    <row r="1487" spans="1:4" ht="15" customHeight="1" x14ac:dyDescent="0.3">
      <c r="A1487" s="22" t="s">
        <v>2573</v>
      </c>
      <c r="B1487" s="23" t="s">
        <v>3945</v>
      </c>
      <c r="C1487" s="23" t="s">
        <v>2574</v>
      </c>
      <c r="D1487" s="23" t="s">
        <v>5324</v>
      </c>
    </row>
    <row r="1488" spans="1:4" ht="15" customHeight="1" x14ac:dyDescent="0.3">
      <c r="A1488" s="22" t="s">
        <v>2575</v>
      </c>
      <c r="B1488" s="23" t="s">
        <v>3945</v>
      </c>
      <c r="C1488" s="23" t="s">
        <v>2576</v>
      </c>
      <c r="D1488" s="23" t="s">
        <v>5325</v>
      </c>
    </row>
    <row r="1489" spans="1:4" ht="15" customHeight="1" x14ac:dyDescent="0.3">
      <c r="A1489" s="22" t="s">
        <v>2577</v>
      </c>
      <c r="B1489" s="23" t="s">
        <v>3946</v>
      </c>
      <c r="C1489" s="23" t="s">
        <v>2578</v>
      </c>
      <c r="D1489" s="23" t="s">
        <v>4889</v>
      </c>
    </row>
    <row r="1490" spans="1:4" ht="15" customHeight="1" x14ac:dyDescent="0.3">
      <c r="A1490" s="22" t="s">
        <v>2579</v>
      </c>
      <c r="B1490" s="23" t="s">
        <v>3945</v>
      </c>
      <c r="C1490" s="23" t="s">
        <v>2580</v>
      </c>
      <c r="D1490" s="23" t="s">
        <v>5326</v>
      </c>
    </row>
    <row r="1491" spans="1:4" ht="15" customHeight="1" x14ac:dyDescent="0.3">
      <c r="A1491" s="22" t="s">
        <v>2581</v>
      </c>
      <c r="B1491" s="23" t="s">
        <v>3945</v>
      </c>
      <c r="C1491" s="23" t="s">
        <v>2582</v>
      </c>
      <c r="D1491" s="23" t="s">
        <v>5327</v>
      </c>
    </row>
    <row r="1492" spans="1:4" ht="15" customHeight="1" x14ac:dyDescent="0.3">
      <c r="A1492" s="22" t="s">
        <v>2583</v>
      </c>
      <c r="B1492" s="23" t="s">
        <v>3945</v>
      </c>
      <c r="C1492" s="23" t="s">
        <v>2584</v>
      </c>
      <c r="D1492" s="23" t="s">
        <v>5328</v>
      </c>
    </row>
    <row r="1493" spans="1:4" ht="15" customHeight="1" x14ac:dyDescent="0.3">
      <c r="A1493" s="22" t="s">
        <v>2585</v>
      </c>
      <c r="B1493" s="23" t="s">
        <v>3946</v>
      </c>
      <c r="C1493" s="23" t="s">
        <v>2586</v>
      </c>
      <c r="D1493" s="23" t="s">
        <v>5329</v>
      </c>
    </row>
    <row r="1494" spans="1:4" ht="15" customHeight="1" x14ac:dyDescent="0.3">
      <c r="A1494" s="22" t="s">
        <v>2587</v>
      </c>
      <c r="B1494" s="23" t="s">
        <v>3946</v>
      </c>
      <c r="C1494" s="23" t="s">
        <v>2588</v>
      </c>
      <c r="D1494" s="23" t="s">
        <v>5330</v>
      </c>
    </row>
    <row r="1495" spans="1:4" ht="15" customHeight="1" x14ac:dyDescent="0.3">
      <c r="A1495" s="22" t="s">
        <v>2589</v>
      </c>
      <c r="B1495" s="23" t="s">
        <v>3945</v>
      </c>
      <c r="C1495" s="23" t="s">
        <v>2250</v>
      </c>
      <c r="D1495" s="23" t="s">
        <v>5331</v>
      </c>
    </row>
    <row r="1496" spans="1:4" ht="15" customHeight="1" x14ac:dyDescent="0.3">
      <c r="A1496" s="22" t="s">
        <v>2590</v>
      </c>
      <c r="B1496" s="23" t="s">
        <v>3946</v>
      </c>
      <c r="C1496" s="23" t="s">
        <v>2591</v>
      </c>
      <c r="D1496" s="23" t="s">
        <v>5332</v>
      </c>
    </row>
    <row r="1497" spans="1:4" ht="15" customHeight="1" x14ac:dyDescent="0.3">
      <c r="A1497" s="22" t="s">
        <v>2592</v>
      </c>
      <c r="B1497" s="23" t="s">
        <v>3946</v>
      </c>
      <c r="C1497" s="23" t="s">
        <v>2593</v>
      </c>
      <c r="D1497" s="23" t="s">
        <v>5333</v>
      </c>
    </row>
    <row r="1498" spans="1:4" ht="15" customHeight="1" x14ac:dyDescent="0.3">
      <c r="A1498" s="22" t="s">
        <v>2594</v>
      </c>
      <c r="B1498" s="23" t="s">
        <v>3946</v>
      </c>
      <c r="C1498" s="23" t="s">
        <v>2595</v>
      </c>
      <c r="D1498" s="23" t="s">
        <v>5334</v>
      </c>
    </row>
    <row r="1499" spans="1:4" ht="15" customHeight="1" x14ac:dyDescent="0.3">
      <c r="A1499" s="22" t="s">
        <v>2596</v>
      </c>
      <c r="B1499" s="23" t="s">
        <v>3946</v>
      </c>
      <c r="C1499" s="23" t="s">
        <v>168</v>
      </c>
      <c r="D1499" s="23" t="s">
        <v>5335</v>
      </c>
    </row>
    <row r="1500" spans="1:4" ht="15" customHeight="1" x14ac:dyDescent="0.3">
      <c r="A1500" s="22" t="s">
        <v>2597</v>
      </c>
      <c r="B1500" s="23" t="s">
        <v>3945</v>
      </c>
      <c r="C1500" s="23" t="s">
        <v>2598</v>
      </c>
      <c r="D1500" s="23" t="s">
        <v>5336</v>
      </c>
    </row>
    <row r="1501" spans="1:4" ht="15" customHeight="1" x14ac:dyDescent="0.3">
      <c r="A1501" s="22" t="s">
        <v>2599</v>
      </c>
      <c r="B1501" s="23" t="s">
        <v>3945</v>
      </c>
      <c r="C1501" s="23" t="s">
        <v>1211</v>
      </c>
      <c r="D1501" s="23" t="s">
        <v>5337</v>
      </c>
    </row>
    <row r="1502" spans="1:4" ht="15" customHeight="1" x14ac:dyDescent="0.3">
      <c r="A1502" s="22" t="s">
        <v>2600</v>
      </c>
      <c r="B1502" s="23" t="s">
        <v>3947</v>
      </c>
      <c r="C1502" s="23" t="s">
        <v>2601</v>
      </c>
      <c r="D1502" s="23" t="s">
        <v>5338</v>
      </c>
    </row>
    <row r="1503" spans="1:4" ht="15" customHeight="1" x14ac:dyDescent="0.3">
      <c r="A1503" s="22" t="s">
        <v>2602</v>
      </c>
      <c r="B1503" s="23" t="s">
        <v>3945</v>
      </c>
      <c r="C1503" s="23" t="s">
        <v>1184</v>
      </c>
      <c r="D1503" s="23" t="s">
        <v>5339</v>
      </c>
    </row>
    <row r="1504" spans="1:4" ht="15" customHeight="1" x14ac:dyDescent="0.3">
      <c r="A1504" s="22" t="s">
        <v>2603</v>
      </c>
      <c r="B1504" s="23" t="s">
        <v>3945</v>
      </c>
      <c r="C1504" s="23" t="s">
        <v>2604</v>
      </c>
      <c r="D1504" s="23" t="s">
        <v>5340</v>
      </c>
    </row>
    <row r="1505" spans="1:4" ht="15" customHeight="1" x14ac:dyDescent="0.3">
      <c r="A1505" s="22" t="s">
        <v>2605</v>
      </c>
      <c r="B1505" s="23" t="s">
        <v>3946</v>
      </c>
      <c r="C1505" s="23" t="s">
        <v>2606</v>
      </c>
      <c r="D1505" s="23" t="s">
        <v>4823</v>
      </c>
    </row>
    <row r="1506" spans="1:4" ht="15" customHeight="1" x14ac:dyDescent="0.3">
      <c r="A1506" s="22" t="s">
        <v>2607</v>
      </c>
      <c r="B1506" s="23" t="s">
        <v>3946</v>
      </c>
      <c r="C1506" s="23" t="s">
        <v>2608</v>
      </c>
      <c r="D1506" s="23" t="s">
        <v>5341</v>
      </c>
    </row>
    <row r="1507" spans="1:4" ht="15" customHeight="1" x14ac:dyDescent="0.3">
      <c r="A1507" s="22" t="s">
        <v>2609</v>
      </c>
      <c r="B1507" s="23" t="s">
        <v>3945</v>
      </c>
      <c r="C1507" s="23" t="s">
        <v>2610</v>
      </c>
      <c r="D1507" s="23" t="s">
        <v>5342</v>
      </c>
    </row>
    <row r="1508" spans="1:4" ht="15" customHeight="1" x14ac:dyDescent="0.3">
      <c r="A1508" s="22" t="s">
        <v>2611</v>
      </c>
      <c r="B1508" s="23" t="s">
        <v>3946</v>
      </c>
      <c r="C1508" s="23" t="s">
        <v>2416</v>
      </c>
      <c r="D1508" s="23" t="s">
        <v>5343</v>
      </c>
    </row>
    <row r="1509" spans="1:4" ht="15" customHeight="1" x14ac:dyDescent="0.3">
      <c r="A1509" s="22" t="s">
        <v>2612</v>
      </c>
      <c r="B1509" s="23" t="s">
        <v>3946</v>
      </c>
      <c r="C1509" s="23" t="s">
        <v>2613</v>
      </c>
      <c r="D1509" s="23" t="s">
        <v>4750</v>
      </c>
    </row>
    <row r="1510" spans="1:4" ht="15" customHeight="1" x14ac:dyDescent="0.3">
      <c r="A1510" s="22" t="s">
        <v>2614</v>
      </c>
      <c r="B1510" s="23" t="s">
        <v>3946</v>
      </c>
      <c r="C1510" s="23" t="s">
        <v>342</v>
      </c>
      <c r="D1510" s="23" t="s">
        <v>4147</v>
      </c>
    </row>
    <row r="1511" spans="1:4" ht="15" customHeight="1" x14ac:dyDescent="0.3">
      <c r="A1511" s="22" t="s">
        <v>2615</v>
      </c>
      <c r="B1511" s="23" t="s">
        <v>3945</v>
      </c>
      <c r="C1511" s="23" t="s">
        <v>2616</v>
      </c>
      <c r="D1511" s="23" t="s">
        <v>5344</v>
      </c>
    </row>
    <row r="1512" spans="1:4" ht="15" customHeight="1" x14ac:dyDescent="0.3">
      <c r="A1512" s="22" t="s">
        <v>2617</v>
      </c>
      <c r="B1512" s="23" t="s">
        <v>3946</v>
      </c>
      <c r="C1512" s="23" t="s">
        <v>276</v>
      </c>
      <c r="D1512" s="23" t="s">
        <v>5345</v>
      </c>
    </row>
    <row r="1513" spans="1:4" ht="15" customHeight="1" x14ac:dyDescent="0.3">
      <c r="A1513" s="22" t="s">
        <v>2618</v>
      </c>
      <c r="B1513" s="23" t="s">
        <v>3946</v>
      </c>
      <c r="C1513" s="23" t="s">
        <v>2619</v>
      </c>
      <c r="D1513" s="23" t="s">
        <v>5346</v>
      </c>
    </row>
    <row r="1514" spans="1:4" ht="15" customHeight="1" x14ac:dyDescent="0.3">
      <c r="A1514" s="22" t="s">
        <v>2620</v>
      </c>
      <c r="B1514" s="23" t="s">
        <v>3945</v>
      </c>
      <c r="C1514" s="23" t="s">
        <v>2621</v>
      </c>
      <c r="D1514" s="23" t="s">
        <v>5347</v>
      </c>
    </row>
    <row r="1515" spans="1:4" ht="15" customHeight="1" x14ac:dyDescent="0.3">
      <c r="A1515" s="22" t="s">
        <v>2622</v>
      </c>
      <c r="B1515" s="23" t="s">
        <v>3946</v>
      </c>
      <c r="C1515" s="23" t="s">
        <v>2623</v>
      </c>
      <c r="D1515" s="23" t="s">
        <v>5348</v>
      </c>
    </row>
    <row r="1516" spans="1:4" ht="15" customHeight="1" x14ac:dyDescent="0.3">
      <c r="A1516" s="22" t="s">
        <v>2624</v>
      </c>
      <c r="B1516" s="23" t="s">
        <v>3946</v>
      </c>
      <c r="C1516" s="23" t="s">
        <v>276</v>
      </c>
      <c r="D1516" s="23" t="s">
        <v>5349</v>
      </c>
    </row>
    <row r="1517" spans="1:4" ht="15" customHeight="1" x14ac:dyDescent="0.3">
      <c r="A1517" s="22" t="s">
        <v>2625</v>
      </c>
      <c r="B1517" s="23" t="s">
        <v>3946</v>
      </c>
      <c r="C1517" s="23" t="s">
        <v>2084</v>
      </c>
      <c r="D1517" s="23" t="s">
        <v>5350</v>
      </c>
    </row>
    <row r="1518" spans="1:4" ht="15" customHeight="1" x14ac:dyDescent="0.3">
      <c r="A1518" s="22" t="s">
        <v>2626</v>
      </c>
      <c r="B1518" s="23" t="s">
        <v>3945</v>
      </c>
      <c r="C1518" s="23" t="s">
        <v>2627</v>
      </c>
      <c r="D1518" s="23" t="s">
        <v>5351</v>
      </c>
    </row>
    <row r="1519" spans="1:4" ht="15" customHeight="1" x14ac:dyDescent="0.3">
      <c r="A1519" s="22" t="s">
        <v>2628</v>
      </c>
      <c r="B1519" s="23" t="s">
        <v>3945</v>
      </c>
      <c r="C1519" s="23" t="s">
        <v>820</v>
      </c>
      <c r="D1519" s="23" t="s">
        <v>5352</v>
      </c>
    </row>
    <row r="1520" spans="1:4" ht="15" customHeight="1" x14ac:dyDescent="0.3">
      <c r="A1520" s="22" t="s">
        <v>2629</v>
      </c>
      <c r="B1520" s="23" t="s">
        <v>3945</v>
      </c>
      <c r="C1520" s="23" t="s">
        <v>2630</v>
      </c>
      <c r="D1520" s="23" t="s">
        <v>5353</v>
      </c>
    </row>
    <row r="1521" spans="1:4" ht="15" customHeight="1" x14ac:dyDescent="0.3">
      <c r="A1521" s="22" t="s">
        <v>2631</v>
      </c>
      <c r="B1521" s="23" t="s">
        <v>3945</v>
      </c>
      <c r="C1521" s="23" t="s">
        <v>2632</v>
      </c>
      <c r="D1521" s="23" t="s">
        <v>5354</v>
      </c>
    </row>
    <row r="1522" spans="1:4" ht="15" customHeight="1" x14ac:dyDescent="0.3">
      <c r="A1522" s="22" t="s">
        <v>2633</v>
      </c>
      <c r="B1522" s="23" t="s">
        <v>3946</v>
      </c>
      <c r="C1522" s="23" t="s">
        <v>2634</v>
      </c>
      <c r="D1522" s="23" t="s">
        <v>5355</v>
      </c>
    </row>
    <row r="1523" spans="1:4" ht="15" customHeight="1" x14ac:dyDescent="0.3">
      <c r="A1523" s="22" t="s">
        <v>2635</v>
      </c>
      <c r="B1523" s="23" t="s">
        <v>3945</v>
      </c>
      <c r="C1523" s="23" t="s">
        <v>1169</v>
      </c>
      <c r="D1523" s="23" t="s">
        <v>5356</v>
      </c>
    </row>
    <row r="1524" spans="1:4" ht="15" customHeight="1" x14ac:dyDescent="0.3">
      <c r="A1524" s="22" t="s">
        <v>2636</v>
      </c>
      <c r="B1524" s="23" t="s">
        <v>3946</v>
      </c>
      <c r="C1524" s="23" t="s">
        <v>2637</v>
      </c>
      <c r="D1524" s="23" t="s">
        <v>5357</v>
      </c>
    </row>
    <row r="1525" spans="1:4" ht="15" customHeight="1" x14ac:dyDescent="0.3">
      <c r="A1525" s="22" t="s">
        <v>2638</v>
      </c>
      <c r="B1525" s="23" t="s">
        <v>3946</v>
      </c>
      <c r="C1525" s="23" t="s">
        <v>416</v>
      </c>
      <c r="D1525" s="23" t="s">
        <v>5358</v>
      </c>
    </row>
    <row r="1526" spans="1:4" ht="15" customHeight="1" x14ac:dyDescent="0.3">
      <c r="A1526" s="22" t="s">
        <v>2639</v>
      </c>
      <c r="B1526" s="23" t="s">
        <v>3946</v>
      </c>
      <c r="C1526" s="23" t="s">
        <v>635</v>
      </c>
      <c r="D1526" s="23" t="s">
        <v>4799</v>
      </c>
    </row>
    <row r="1527" spans="1:4" ht="15" customHeight="1" x14ac:dyDescent="0.3">
      <c r="A1527" s="22" t="s">
        <v>2640</v>
      </c>
      <c r="B1527" s="23" t="s">
        <v>3945</v>
      </c>
      <c r="C1527" s="23" t="s">
        <v>2641</v>
      </c>
      <c r="D1527" s="23" t="s">
        <v>5359</v>
      </c>
    </row>
    <row r="1528" spans="1:4" ht="15" customHeight="1" x14ac:dyDescent="0.3">
      <c r="A1528" s="22" t="s">
        <v>2642</v>
      </c>
      <c r="B1528" s="23" t="s">
        <v>3945</v>
      </c>
      <c r="C1528" s="23" t="s">
        <v>2643</v>
      </c>
      <c r="D1528" s="23" t="s">
        <v>5360</v>
      </c>
    </row>
    <row r="1529" spans="1:4" ht="15" customHeight="1" x14ac:dyDescent="0.3">
      <c r="A1529" s="22" t="s">
        <v>2644</v>
      </c>
      <c r="B1529" s="23" t="s">
        <v>3946</v>
      </c>
      <c r="C1529" s="23" t="s">
        <v>2645</v>
      </c>
      <c r="D1529" s="23" t="s">
        <v>5361</v>
      </c>
    </row>
    <row r="1530" spans="1:4" ht="15" customHeight="1" x14ac:dyDescent="0.3">
      <c r="A1530" s="22" t="s">
        <v>2646</v>
      </c>
      <c r="B1530" s="23" t="s">
        <v>3945</v>
      </c>
      <c r="C1530" s="23" t="s">
        <v>2647</v>
      </c>
      <c r="D1530" s="23" t="s">
        <v>5362</v>
      </c>
    </row>
    <row r="1531" spans="1:4" ht="15" customHeight="1" x14ac:dyDescent="0.3">
      <c r="A1531" s="22" t="s">
        <v>2648</v>
      </c>
      <c r="B1531" s="23" t="s">
        <v>3945</v>
      </c>
      <c r="C1531" s="23" t="s">
        <v>132</v>
      </c>
      <c r="D1531" s="23" t="s">
        <v>4269</v>
      </c>
    </row>
    <row r="1532" spans="1:4" ht="15" customHeight="1" x14ac:dyDescent="0.3">
      <c r="A1532" s="22" t="s">
        <v>2649</v>
      </c>
      <c r="B1532" s="23" t="s">
        <v>3945</v>
      </c>
      <c r="C1532" s="23" t="s">
        <v>2650</v>
      </c>
      <c r="D1532" s="23" t="s">
        <v>5363</v>
      </c>
    </row>
    <row r="1533" spans="1:4" ht="15" customHeight="1" x14ac:dyDescent="0.3">
      <c r="A1533" s="22" t="s">
        <v>2651</v>
      </c>
      <c r="B1533" s="23" t="s">
        <v>3946</v>
      </c>
      <c r="C1533" s="23" t="s">
        <v>2652</v>
      </c>
      <c r="D1533" s="23" t="s">
        <v>5364</v>
      </c>
    </row>
    <row r="1534" spans="1:4" ht="15" customHeight="1" x14ac:dyDescent="0.3">
      <c r="A1534" s="22" t="s">
        <v>2653</v>
      </c>
      <c r="B1534" s="23" t="s">
        <v>3946</v>
      </c>
      <c r="C1534" s="23" t="s">
        <v>731</v>
      </c>
      <c r="D1534" s="23" t="s">
        <v>5365</v>
      </c>
    </row>
    <row r="1535" spans="1:4" ht="15" customHeight="1" x14ac:dyDescent="0.3">
      <c r="A1535" s="22" t="s">
        <v>2654</v>
      </c>
      <c r="B1535" s="23" t="s">
        <v>3945</v>
      </c>
      <c r="C1535" s="23" t="s">
        <v>142</v>
      </c>
      <c r="D1535" s="23" t="s">
        <v>5366</v>
      </c>
    </row>
    <row r="1536" spans="1:4" ht="15" customHeight="1" x14ac:dyDescent="0.3">
      <c r="A1536" s="22" t="s">
        <v>2655</v>
      </c>
      <c r="B1536" s="23" t="s">
        <v>3946</v>
      </c>
      <c r="C1536" s="23" t="s">
        <v>489</v>
      </c>
      <c r="D1536" s="23" t="s">
        <v>5367</v>
      </c>
    </row>
    <row r="1537" spans="1:4" ht="15" customHeight="1" x14ac:dyDescent="0.3">
      <c r="A1537" s="22" t="s">
        <v>2656</v>
      </c>
      <c r="B1537" s="23" t="s">
        <v>3946</v>
      </c>
      <c r="C1537" s="23" t="s">
        <v>714</v>
      </c>
      <c r="D1537" s="23" t="s">
        <v>5368</v>
      </c>
    </row>
    <row r="1538" spans="1:4" ht="15" customHeight="1" x14ac:dyDescent="0.3">
      <c r="A1538" s="22" t="s">
        <v>2657</v>
      </c>
      <c r="B1538" s="23" t="s">
        <v>3945</v>
      </c>
      <c r="C1538" s="23" t="s">
        <v>2658</v>
      </c>
      <c r="D1538" s="23" t="s">
        <v>5369</v>
      </c>
    </row>
    <row r="1539" spans="1:4" ht="15" customHeight="1" x14ac:dyDescent="0.3">
      <c r="A1539" s="22" t="s">
        <v>2659</v>
      </c>
      <c r="B1539" s="23" t="s">
        <v>3946</v>
      </c>
      <c r="C1539" s="23" t="s">
        <v>406</v>
      </c>
      <c r="D1539" s="23" t="s">
        <v>5370</v>
      </c>
    </row>
    <row r="1540" spans="1:4" ht="15" customHeight="1" x14ac:dyDescent="0.3">
      <c r="A1540" s="22" t="s">
        <v>2660</v>
      </c>
      <c r="B1540" s="23" t="s">
        <v>3946</v>
      </c>
      <c r="C1540" s="23" t="s">
        <v>2661</v>
      </c>
      <c r="D1540" s="23" t="s">
        <v>5371</v>
      </c>
    </row>
    <row r="1541" spans="1:4" ht="15" customHeight="1" x14ac:dyDescent="0.3">
      <c r="A1541" s="22" t="s">
        <v>2662</v>
      </c>
      <c r="B1541" s="23" t="s">
        <v>3945</v>
      </c>
      <c r="C1541" s="23" t="s">
        <v>2663</v>
      </c>
      <c r="D1541" s="23" t="s">
        <v>5372</v>
      </c>
    </row>
    <row r="1542" spans="1:4" ht="15" customHeight="1" x14ac:dyDescent="0.3">
      <c r="A1542" s="22" t="s">
        <v>2664</v>
      </c>
      <c r="B1542" s="23" t="s">
        <v>3945</v>
      </c>
      <c r="C1542" s="23" t="s">
        <v>2665</v>
      </c>
      <c r="D1542" s="23" t="s">
        <v>5373</v>
      </c>
    </row>
    <row r="1543" spans="1:4" ht="15" customHeight="1" x14ac:dyDescent="0.3">
      <c r="A1543" s="22" t="s">
        <v>2666</v>
      </c>
      <c r="B1543" s="23" t="s">
        <v>3946</v>
      </c>
      <c r="C1543" s="23" t="s">
        <v>2667</v>
      </c>
      <c r="D1543" s="23" t="s">
        <v>5374</v>
      </c>
    </row>
    <row r="1544" spans="1:4" ht="15" customHeight="1" x14ac:dyDescent="0.3">
      <c r="A1544" s="22" t="s">
        <v>2668</v>
      </c>
      <c r="B1544" s="23" t="s">
        <v>3946</v>
      </c>
      <c r="C1544" s="23" t="s">
        <v>714</v>
      </c>
      <c r="D1544" s="23" t="s">
        <v>5375</v>
      </c>
    </row>
    <row r="1545" spans="1:4" ht="15" customHeight="1" x14ac:dyDescent="0.3">
      <c r="A1545" s="22" t="s">
        <v>2669</v>
      </c>
      <c r="B1545" s="23" t="s">
        <v>3946</v>
      </c>
      <c r="C1545" s="23" t="s">
        <v>2670</v>
      </c>
      <c r="D1545" s="23" t="s">
        <v>5376</v>
      </c>
    </row>
    <row r="1546" spans="1:4" ht="15" customHeight="1" x14ac:dyDescent="0.3">
      <c r="A1546" s="22" t="s">
        <v>2671</v>
      </c>
      <c r="B1546" s="23" t="s">
        <v>3946</v>
      </c>
      <c r="C1546" s="23" t="s">
        <v>2672</v>
      </c>
      <c r="D1546" s="23" t="s">
        <v>5377</v>
      </c>
    </row>
    <row r="1547" spans="1:4" ht="15" customHeight="1" x14ac:dyDescent="0.3">
      <c r="A1547" s="22" t="s">
        <v>2673</v>
      </c>
      <c r="B1547" s="23" t="s">
        <v>3945</v>
      </c>
      <c r="C1547" s="23" t="s">
        <v>733</v>
      </c>
      <c r="D1547" s="23" t="s">
        <v>5378</v>
      </c>
    </row>
    <row r="1548" spans="1:4" ht="15" customHeight="1" x14ac:dyDescent="0.3">
      <c r="A1548" s="22" t="s">
        <v>2674</v>
      </c>
      <c r="B1548" s="23" t="s">
        <v>3945</v>
      </c>
      <c r="C1548" s="23" t="s">
        <v>2675</v>
      </c>
      <c r="D1548" s="23" t="s">
        <v>5379</v>
      </c>
    </row>
    <row r="1549" spans="1:4" ht="15" customHeight="1" x14ac:dyDescent="0.3">
      <c r="A1549" s="22" t="s">
        <v>2676</v>
      </c>
      <c r="B1549" s="23" t="s">
        <v>3945</v>
      </c>
      <c r="C1549" s="23" t="s">
        <v>2677</v>
      </c>
      <c r="D1549" s="23" t="s">
        <v>5380</v>
      </c>
    </row>
    <row r="1550" spans="1:4" ht="15" customHeight="1" x14ac:dyDescent="0.3">
      <c r="A1550" s="22" t="s">
        <v>2678</v>
      </c>
      <c r="B1550" s="23" t="s">
        <v>3946</v>
      </c>
      <c r="C1550" s="23" t="s">
        <v>2679</v>
      </c>
      <c r="D1550" s="23" t="s">
        <v>5381</v>
      </c>
    </row>
    <row r="1551" spans="1:4" ht="15" customHeight="1" x14ac:dyDescent="0.3">
      <c r="A1551" s="22" t="s">
        <v>2680</v>
      </c>
      <c r="B1551" s="23" t="s">
        <v>3945</v>
      </c>
      <c r="C1551" s="23" t="s">
        <v>2681</v>
      </c>
      <c r="D1551" s="23" t="s">
        <v>5382</v>
      </c>
    </row>
    <row r="1552" spans="1:4" ht="15" customHeight="1" x14ac:dyDescent="0.3">
      <c r="A1552" s="22" t="s">
        <v>2682</v>
      </c>
      <c r="B1552" s="23" t="s">
        <v>3946</v>
      </c>
      <c r="C1552" s="23" t="s">
        <v>2683</v>
      </c>
      <c r="D1552" s="23" t="s">
        <v>5383</v>
      </c>
    </row>
    <row r="1553" spans="1:4" ht="15" customHeight="1" x14ac:dyDescent="0.3">
      <c r="A1553" s="22" t="s">
        <v>2684</v>
      </c>
      <c r="B1553" s="23" t="s">
        <v>3946</v>
      </c>
      <c r="C1553" s="23" t="s">
        <v>848</v>
      </c>
      <c r="D1553" s="23" t="s">
        <v>5132</v>
      </c>
    </row>
    <row r="1554" spans="1:4" ht="15" customHeight="1" x14ac:dyDescent="0.3">
      <c r="A1554" s="22" t="s">
        <v>2685</v>
      </c>
      <c r="B1554" s="23" t="s">
        <v>3946</v>
      </c>
      <c r="C1554" s="23" t="s">
        <v>2686</v>
      </c>
      <c r="D1554" s="23" t="s">
        <v>5384</v>
      </c>
    </row>
    <row r="1555" spans="1:4" ht="15" customHeight="1" x14ac:dyDescent="0.3">
      <c r="A1555" s="22" t="s">
        <v>2687</v>
      </c>
      <c r="B1555" s="23" t="s">
        <v>3945</v>
      </c>
      <c r="C1555" s="23" t="s">
        <v>2688</v>
      </c>
      <c r="D1555" s="23" t="s">
        <v>5385</v>
      </c>
    </row>
    <row r="1556" spans="1:4" ht="15" customHeight="1" x14ac:dyDescent="0.3">
      <c r="A1556" s="22" t="s">
        <v>2689</v>
      </c>
      <c r="B1556" s="23" t="s">
        <v>3945</v>
      </c>
      <c r="C1556" s="23" t="s">
        <v>346</v>
      </c>
      <c r="D1556" s="23" t="s">
        <v>5386</v>
      </c>
    </row>
    <row r="1557" spans="1:4" ht="15" customHeight="1" x14ac:dyDescent="0.3">
      <c r="A1557" s="22" t="s">
        <v>2690</v>
      </c>
      <c r="B1557" s="23" t="s">
        <v>3946</v>
      </c>
      <c r="C1557" s="23" t="s">
        <v>435</v>
      </c>
      <c r="D1557" s="23" t="s">
        <v>4984</v>
      </c>
    </row>
    <row r="1558" spans="1:4" ht="15" customHeight="1" x14ac:dyDescent="0.3">
      <c r="A1558" s="22" t="s">
        <v>2691</v>
      </c>
      <c r="B1558" s="23" t="s">
        <v>3945</v>
      </c>
      <c r="C1558" s="23" t="s">
        <v>2692</v>
      </c>
      <c r="D1558" s="23" t="s">
        <v>5387</v>
      </c>
    </row>
    <row r="1559" spans="1:4" ht="15" customHeight="1" x14ac:dyDescent="0.3">
      <c r="A1559" s="22" t="s">
        <v>2693</v>
      </c>
      <c r="B1559" s="23" t="s">
        <v>3945</v>
      </c>
      <c r="C1559" s="23" t="s">
        <v>1153</v>
      </c>
      <c r="D1559" s="23" t="s">
        <v>5388</v>
      </c>
    </row>
    <row r="1560" spans="1:4" ht="15" customHeight="1" x14ac:dyDescent="0.3">
      <c r="A1560" s="22" t="s">
        <v>2694</v>
      </c>
      <c r="B1560" s="23" t="s">
        <v>3945</v>
      </c>
      <c r="C1560" s="23" t="s">
        <v>2695</v>
      </c>
      <c r="D1560" s="23" t="s">
        <v>5389</v>
      </c>
    </row>
    <row r="1561" spans="1:4" ht="15" customHeight="1" x14ac:dyDescent="0.3">
      <c r="A1561" s="22" t="s">
        <v>2696</v>
      </c>
      <c r="B1561" s="23" t="s">
        <v>3945</v>
      </c>
      <c r="C1561" s="23" t="s">
        <v>2697</v>
      </c>
      <c r="D1561" s="23" t="s">
        <v>5390</v>
      </c>
    </row>
    <row r="1562" spans="1:4" ht="15" customHeight="1" x14ac:dyDescent="0.3">
      <c r="A1562" s="22" t="s">
        <v>2698</v>
      </c>
      <c r="B1562" s="23" t="s">
        <v>3946</v>
      </c>
      <c r="C1562" s="23" t="s">
        <v>2699</v>
      </c>
      <c r="D1562" s="23" t="s">
        <v>5391</v>
      </c>
    </row>
    <row r="1563" spans="1:4" ht="15" customHeight="1" x14ac:dyDescent="0.3">
      <c r="A1563" s="22" t="s">
        <v>2700</v>
      </c>
      <c r="B1563" s="23" t="s">
        <v>3946</v>
      </c>
      <c r="C1563" s="23" t="s">
        <v>2701</v>
      </c>
      <c r="D1563" s="23" t="s">
        <v>5392</v>
      </c>
    </row>
    <row r="1564" spans="1:4" ht="15" customHeight="1" x14ac:dyDescent="0.3">
      <c r="A1564" s="22" t="s">
        <v>2702</v>
      </c>
      <c r="B1564" s="23" t="s">
        <v>3946</v>
      </c>
      <c r="C1564" s="23" t="s">
        <v>2703</v>
      </c>
      <c r="D1564" s="23" t="s">
        <v>5393</v>
      </c>
    </row>
    <row r="1565" spans="1:4" ht="15" customHeight="1" x14ac:dyDescent="0.3">
      <c r="A1565" s="22" t="s">
        <v>2704</v>
      </c>
      <c r="B1565" s="23" t="s">
        <v>3946</v>
      </c>
      <c r="C1565" s="23" t="s">
        <v>270</v>
      </c>
      <c r="D1565" s="23" t="s">
        <v>4448</v>
      </c>
    </row>
    <row r="1566" spans="1:4" ht="15" customHeight="1" x14ac:dyDescent="0.3">
      <c r="A1566" s="22" t="s">
        <v>2705</v>
      </c>
      <c r="B1566" s="23" t="s">
        <v>3946</v>
      </c>
      <c r="C1566" s="23" t="s">
        <v>2706</v>
      </c>
      <c r="D1566" s="23" t="s">
        <v>4807</v>
      </c>
    </row>
    <row r="1567" spans="1:4" ht="15" customHeight="1" x14ac:dyDescent="0.3">
      <c r="A1567" s="22" t="s">
        <v>2707</v>
      </c>
      <c r="B1567" s="23" t="s">
        <v>3945</v>
      </c>
      <c r="C1567" s="23" t="s">
        <v>2708</v>
      </c>
      <c r="D1567" s="23" t="s">
        <v>5394</v>
      </c>
    </row>
    <row r="1568" spans="1:4" ht="15" customHeight="1" x14ac:dyDescent="0.3">
      <c r="A1568" s="22" t="s">
        <v>2709</v>
      </c>
      <c r="B1568" s="23" t="s">
        <v>3945</v>
      </c>
      <c r="C1568" s="23" t="s">
        <v>666</v>
      </c>
      <c r="D1568" s="23" t="s">
        <v>5395</v>
      </c>
    </row>
    <row r="1569" spans="1:4" ht="15" customHeight="1" x14ac:dyDescent="0.3">
      <c r="A1569" s="22" t="s">
        <v>2710</v>
      </c>
      <c r="B1569" s="23" t="s">
        <v>3946</v>
      </c>
      <c r="C1569" s="23" t="s">
        <v>2711</v>
      </c>
      <c r="D1569" s="23" t="s">
        <v>4491</v>
      </c>
    </row>
    <row r="1570" spans="1:4" ht="15" customHeight="1" x14ac:dyDescent="0.3">
      <c r="A1570" s="22" t="s">
        <v>2712</v>
      </c>
      <c r="B1570" s="23" t="s">
        <v>3945</v>
      </c>
      <c r="C1570" s="23" t="s">
        <v>2713</v>
      </c>
      <c r="D1570" s="23" t="s">
        <v>5396</v>
      </c>
    </row>
    <row r="1571" spans="1:4" ht="15" customHeight="1" x14ac:dyDescent="0.3">
      <c r="A1571" s="22" t="s">
        <v>2714</v>
      </c>
      <c r="B1571" s="23" t="s">
        <v>3946</v>
      </c>
      <c r="C1571" s="23" t="s">
        <v>1845</v>
      </c>
      <c r="D1571" s="23" t="s">
        <v>5397</v>
      </c>
    </row>
    <row r="1572" spans="1:4" ht="15" customHeight="1" x14ac:dyDescent="0.3">
      <c r="A1572" s="22" t="s">
        <v>2715</v>
      </c>
      <c r="B1572" s="23" t="s">
        <v>3945</v>
      </c>
      <c r="C1572" s="23" t="s">
        <v>1853</v>
      </c>
      <c r="D1572" s="23" t="s">
        <v>5398</v>
      </c>
    </row>
    <row r="1573" spans="1:4" ht="15" customHeight="1" x14ac:dyDescent="0.3">
      <c r="A1573" s="22" t="s">
        <v>2716</v>
      </c>
      <c r="B1573" s="23" t="s">
        <v>3946</v>
      </c>
      <c r="C1573" s="23" t="s">
        <v>2717</v>
      </c>
      <c r="D1573" s="23" t="s">
        <v>4439</v>
      </c>
    </row>
    <row r="1574" spans="1:4" ht="15" customHeight="1" x14ac:dyDescent="0.3">
      <c r="A1574" s="22" t="s">
        <v>2718</v>
      </c>
      <c r="B1574" s="23" t="s">
        <v>3946</v>
      </c>
      <c r="C1574" s="23" t="s">
        <v>2719</v>
      </c>
      <c r="D1574" s="23" t="s">
        <v>5399</v>
      </c>
    </row>
    <row r="1575" spans="1:4" ht="15" customHeight="1" x14ac:dyDescent="0.3">
      <c r="A1575" s="22" t="s">
        <v>2720</v>
      </c>
      <c r="B1575" s="23" t="s">
        <v>3946</v>
      </c>
      <c r="C1575" s="23" t="s">
        <v>2721</v>
      </c>
      <c r="D1575" s="23" t="s">
        <v>5400</v>
      </c>
    </row>
    <row r="1576" spans="1:4" ht="15" customHeight="1" x14ac:dyDescent="0.3">
      <c r="A1576" s="22" t="s">
        <v>2722</v>
      </c>
      <c r="B1576" s="23" t="s">
        <v>3946</v>
      </c>
      <c r="C1576" s="23" t="s">
        <v>2723</v>
      </c>
      <c r="D1576" s="23" t="s">
        <v>5401</v>
      </c>
    </row>
    <row r="1577" spans="1:4" ht="15" customHeight="1" x14ac:dyDescent="0.3">
      <c r="A1577" s="22" t="s">
        <v>2724</v>
      </c>
      <c r="B1577" s="23" t="s">
        <v>3945</v>
      </c>
      <c r="C1577" s="23" t="s">
        <v>2725</v>
      </c>
      <c r="D1577" s="23" t="s">
        <v>4506</v>
      </c>
    </row>
    <row r="1578" spans="1:4" ht="15" customHeight="1" x14ac:dyDescent="0.3">
      <c r="A1578" s="22" t="s">
        <v>2726</v>
      </c>
      <c r="B1578" s="23" t="s">
        <v>3946</v>
      </c>
      <c r="C1578" s="23" t="s">
        <v>2727</v>
      </c>
      <c r="D1578" s="23" t="s">
        <v>5402</v>
      </c>
    </row>
    <row r="1579" spans="1:4" ht="15" customHeight="1" x14ac:dyDescent="0.3">
      <c r="A1579" s="22" t="s">
        <v>2728</v>
      </c>
      <c r="B1579" s="23" t="s">
        <v>3946</v>
      </c>
      <c r="C1579" s="23" t="s">
        <v>2729</v>
      </c>
      <c r="D1579" s="23" t="s">
        <v>5403</v>
      </c>
    </row>
    <row r="1580" spans="1:4" ht="15" customHeight="1" x14ac:dyDescent="0.3">
      <c r="A1580" s="22" t="s">
        <v>2730</v>
      </c>
      <c r="B1580" s="23" t="s">
        <v>3945</v>
      </c>
      <c r="C1580" s="23" t="s">
        <v>2731</v>
      </c>
      <c r="D1580" s="23" t="s">
        <v>4599</v>
      </c>
    </row>
    <row r="1581" spans="1:4" ht="15" customHeight="1" x14ac:dyDescent="0.3">
      <c r="A1581" s="22" t="s">
        <v>2732</v>
      </c>
      <c r="B1581" s="23" t="s">
        <v>3946</v>
      </c>
      <c r="C1581" s="23" t="s">
        <v>272</v>
      </c>
      <c r="D1581" s="23" t="s">
        <v>5404</v>
      </c>
    </row>
    <row r="1582" spans="1:4" ht="15" customHeight="1" x14ac:dyDescent="0.3">
      <c r="A1582" s="22" t="s">
        <v>2733</v>
      </c>
      <c r="B1582" s="23" t="s">
        <v>3946</v>
      </c>
      <c r="C1582" s="23" t="s">
        <v>2734</v>
      </c>
      <c r="D1582" s="23" t="s">
        <v>5405</v>
      </c>
    </row>
    <row r="1583" spans="1:4" ht="15" customHeight="1" x14ac:dyDescent="0.3">
      <c r="A1583" s="22" t="s">
        <v>2735</v>
      </c>
      <c r="B1583" s="23" t="s">
        <v>3946</v>
      </c>
      <c r="C1583" s="23" t="s">
        <v>2736</v>
      </c>
      <c r="D1583" s="23" t="s">
        <v>4308</v>
      </c>
    </row>
    <row r="1584" spans="1:4" ht="15" customHeight="1" x14ac:dyDescent="0.3">
      <c r="A1584" s="22" t="s">
        <v>2737</v>
      </c>
      <c r="B1584" s="23" t="s">
        <v>3947</v>
      </c>
      <c r="C1584" s="23" t="s">
        <v>2738</v>
      </c>
      <c r="D1584" s="23" t="s">
        <v>5406</v>
      </c>
    </row>
    <row r="1585" spans="1:4" ht="15" customHeight="1" x14ac:dyDescent="0.3">
      <c r="A1585" s="22" t="s">
        <v>2739</v>
      </c>
      <c r="B1585" s="23" t="s">
        <v>3945</v>
      </c>
      <c r="C1585" s="23" t="s">
        <v>2740</v>
      </c>
      <c r="D1585" s="23" t="s">
        <v>5407</v>
      </c>
    </row>
    <row r="1586" spans="1:4" ht="15" customHeight="1" x14ac:dyDescent="0.3">
      <c r="A1586" s="22" t="s">
        <v>2741</v>
      </c>
      <c r="B1586" s="23" t="s">
        <v>3947</v>
      </c>
      <c r="C1586" s="23" t="s">
        <v>2742</v>
      </c>
      <c r="D1586" s="23" t="s">
        <v>5408</v>
      </c>
    </row>
    <row r="1587" spans="1:4" ht="15" customHeight="1" x14ac:dyDescent="0.3">
      <c r="A1587" s="22" t="s">
        <v>2743</v>
      </c>
      <c r="B1587" s="23" t="s">
        <v>3945</v>
      </c>
      <c r="C1587" s="23" t="s">
        <v>2744</v>
      </c>
      <c r="D1587" s="23" t="s">
        <v>5409</v>
      </c>
    </row>
    <row r="1588" spans="1:4" ht="15" customHeight="1" x14ac:dyDescent="0.3">
      <c r="A1588" s="22" t="s">
        <v>2745</v>
      </c>
      <c r="B1588" s="23" t="s">
        <v>3946</v>
      </c>
      <c r="C1588" s="23" t="s">
        <v>2746</v>
      </c>
      <c r="D1588" s="23" t="s">
        <v>5410</v>
      </c>
    </row>
    <row r="1589" spans="1:4" ht="15" customHeight="1" x14ac:dyDescent="0.3">
      <c r="A1589" s="22" t="s">
        <v>2747</v>
      </c>
      <c r="B1589" s="23" t="s">
        <v>3946</v>
      </c>
      <c r="C1589" s="23" t="s">
        <v>2748</v>
      </c>
      <c r="D1589" s="23" t="s">
        <v>5411</v>
      </c>
    </row>
    <row r="1590" spans="1:4" ht="15" customHeight="1" x14ac:dyDescent="0.3">
      <c r="A1590" s="22" t="s">
        <v>2749</v>
      </c>
      <c r="B1590" s="23" t="s">
        <v>3945</v>
      </c>
      <c r="C1590" s="23" t="s">
        <v>2750</v>
      </c>
      <c r="D1590" s="23" t="s">
        <v>5412</v>
      </c>
    </row>
    <row r="1591" spans="1:4" ht="15" customHeight="1" x14ac:dyDescent="0.3">
      <c r="A1591" s="22" t="s">
        <v>2751</v>
      </c>
      <c r="B1591" s="23" t="s">
        <v>3946</v>
      </c>
      <c r="C1591" s="23" t="s">
        <v>753</v>
      </c>
      <c r="D1591" s="23" t="s">
        <v>4273</v>
      </c>
    </row>
    <row r="1592" spans="1:4" ht="15" customHeight="1" x14ac:dyDescent="0.3">
      <c r="A1592" s="22" t="s">
        <v>2752</v>
      </c>
      <c r="B1592" s="23" t="s">
        <v>3946</v>
      </c>
      <c r="C1592" s="23" t="s">
        <v>941</v>
      </c>
      <c r="D1592" s="23" t="s">
        <v>5413</v>
      </c>
    </row>
    <row r="1593" spans="1:4" ht="15" customHeight="1" x14ac:dyDescent="0.3">
      <c r="A1593" s="22" t="s">
        <v>2753</v>
      </c>
      <c r="B1593" s="23" t="s">
        <v>3946</v>
      </c>
      <c r="C1593" s="23" t="s">
        <v>388</v>
      </c>
      <c r="D1593" s="23" t="s">
        <v>5414</v>
      </c>
    </row>
    <row r="1594" spans="1:4" ht="15" customHeight="1" x14ac:dyDescent="0.3">
      <c r="A1594" s="22" t="s">
        <v>2754</v>
      </c>
      <c r="B1594" s="23" t="s">
        <v>3947</v>
      </c>
      <c r="C1594" s="23" t="s">
        <v>957</v>
      </c>
      <c r="D1594" s="23" t="s">
        <v>5415</v>
      </c>
    </row>
    <row r="1595" spans="1:4" ht="15" customHeight="1" x14ac:dyDescent="0.3">
      <c r="A1595" s="22" t="s">
        <v>2755</v>
      </c>
      <c r="B1595" s="23" t="s">
        <v>3946</v>
      </c>
      <c r="C1595" s="23" t="s">
        <v>2756</v>
      </c>
      <c r="D1595" s="23" t="s">
        <v>5416</v>
      </c>
    </row>
    <row r="1596" spans="1:4" ht="15" customHeight="1" x14ac:dyDescent="0.3">
      <c r="A1596" s="22" t="s">
        <v>2757</v>
      </c>
      <c r="B1596" s="23" t="s">
        <v>3945</v>
      </c>
      <c r="C1596" s="23" t="s">
        <v>338</v>
      </c>
      <c r="D1596" s="23" t="s">
        <v>5417</v>
      </c>
    </row>
    <row r="1597" spans="1:4" ht="15" customHeight="1" x14ac:dyDescent="0.3">
      <c r="A1597" s="22" t="s">
        <v>2758</v>
      </c>
      <c r="B1597" s="23" t="s">
        <v>3947</v>
      </c>
      <c r="C1597" s="23" t="s">
        <v>607</v>
      </c>
      <c r="D1597" s="23" t="s">
        <v>5418</v>
      </c>
    </row>
    <row r="1598" spans="1:4" ht="15" customHeight="1" x14ac:dyDescent="0.3">
      <c r="A1598" s="22" t="s">
        <v>2759</v>
      </c>
      <c r="B1598" s="23" t="s">
        <v>3946</v>
      </c>
      <c r="C1598" s="23" t="s">
        <v>2760</v>
      </c>
      <c r="D1598" s="23" t="s">
        <v>5419</v>
      </c>
    </row>
    <row r="1599" spans="1:4" ht="15" customHeight="1" x14ac:dyDescent="0.3">
      <c r="A1599" s="22" t="s">
        <v>2761</v>
      </c>
      <c r="B1599" s="23" t="s">
        <v>3946</v>
      </c>
      <c r="C1599" s="23" t="s">
        <v>2762</v>
      </c>
      <c r="D1599" s="23" t="s">
        <v>5420</v>
      </c>
    </row>
    <row r="1600" spans="1:4" ht="15" customHeight="1" x14ac:dyDescent="0.3">
      <c r="A1600" s="22" t="s">
        <v>2763</v>
      </c>
      <c r="B1600" s="23" t="s">
        <v>3946</v>
      </c>
      <c r="C1600" s="23" t="s">
        <v>2764</v>
      </c>
      <c r="D1600" s="23" t="s">
        <v>4844</v>
      </c>
    </row>
    <row r="1601" spans="1:4" ht="15" customHeight="1" x14ac:dyDescent="0.3">
      <c r="A1601" s="22" t="s">
        <v>2765</v>
      </c>
      <c r="B1601" s="23" t="s">
        <v>3946</v>
      </c>
      <c r="C1601" s="23" t="s">
        <v>718</v>
      </c>
      <c r="D1601" s="23" t="s">
        <v>5421</v>
      </c>
    </row>
    <row r="1602" spans="1:4" ht="15" customHeight="1" x14ac:dyDescent="0.3">
      <c r="A1602" s="22" t="s">
        <v>2766</v>
      </c>
      <c r="B1602" s="23" t="s">
        <v>3945</v>
      </c>
      <c r="C1602" s="23" t="s">
        <v>2767</v>
      </c>
      <c r="D1602" s="23" t="s">
        <v>5422</v>
      </c>
    </row>
    <row r="1603" spans="1:4" ht="15" customHeight="1" x14ac:dyDescent="0.3">
      <c r="A1603" s="22" t="s">
        <v>2768</v>
      </c>
      <c r="B1603" s="23" t="s">
        <v>3946</v>
      </c>
      <c r="C1603" s="23" t="s">
        <v>1557</v>
      </c>
      <c r="D1603" s="23" t="s">
        <v>5423</v>
      </c>
    </row>
    <row r="1604" spans="1:4" ht="15" customHeight="1" x14ac:dyDescent="0.3">
      <c r="A1604" s="22" t="s">
        <v>2769</v>
      </c>
      <c r="B1604" s="23" t="s">
        <v>3946</v>
      </c>
      <c r="C1604" s="23" t="s">
        <v>231</v>
      </c>
      <c r="D1604" s="23" t="s">
        <v>5424</v>
      </c>
    </row>
    <row r="1605" spans="1:4" ht="15" customHeight="1" x14ac:dyDescent="0.3">
      <c r="A1605" s="22" t="s">
        <v>2770</v>
      </c>
      <c r="B1605" s="23" t="s">
        <v>3946</v>
      </c>
      <c r="C1605" s="23" t="s">
        <v>2771</v>
      </c>
      <c r="D1605" s="23" t="s">
        <v>4731</v>
      </c>
    </row>
    <row r="1606" spans="1:4" ht="15" customHeight="1" x14ac:dyDescent="0.3">
      <c r="A1606" s="22" t="s">
        <v>2772</v>
      </c>
      <c r="B1606" s="23" t="s">
        <v>3947</v>
      </c>
      <c r="C1606" s="23" t="s">
        <v>2171</v>
      </c>
      <c r="D1606" s="23" t="s">
        <v>5425</v>
      </c>
    </row>
    <row r="1607" spans="1:4" ht="15" customHeight="1" x14ac:dyDescent="0.3">
      <c r="A1607" s="22" t="s">
        <v>2773</v>
      </c>
      <c r="B1607" s="23" t="s">
        <v>3946</v>
      </c>
      <c r="C1607" s="23" t="s">
        <v>152</v>
      </c>
      <c r="D1607" s="23" t="s">
        <v>5426</v>
      </c>
    </row>
    <row r="1608" spans="1:4" ht="15" customHeight="1" x14ac:dyDescent="0.3">
      <c r="A1608" s="22" t="s">
        <v>2774</v>
      </c>
      <c r="B1608" s="23" t="s">
        <v>3946</v>
      </c>
      <c r="C1608" s="23" t="s">
        <v>1131</v>
      </c>
      <c r="D1608" s="23" t="s">
        <v>4448</v>
      </c>
    </row>
    <row r="1609" spans="1:4" ht="15" customHeight="1" x14ac:dyDescent="0.3">
      <c r="A1609" s="22" t="s">
        <v>2775</v>
      </c>
      <c r="B1609" s="23" t="s">
        <v>3945</v>
      </c>
      <c r="C1609" s="23" t="s">
        <v>2776</v>
      </c>
      <c r="D1609" s="23" t="s">
        <v>5427</v>
      </c>
    </row>
    <row r="1610" spans="1:4" ht="15" customHeight="1" x14ac:dyDescent="0.3">
      <c r="A1610" s="22" t="s">
        <v>2777</v>
      </c>
      <c r="B1610" s="23" t="s">
        <v>3945</v>
      </c>
      <c r="C1610" s="23" t="s">
        <v>957</v>
      </c>
      <c r="D1610" s="23" t="s">
        <v>5428</v>
      </c>
    </row>
    <row r="1611" spans="1:4" ht="15" customHeight="1" x14ac:dyDescent="0.3">
      <c r="A1611" s="22" t="s">
        <v>2778</v>
      </c>
      <c r="B1611" s="23" t="s">
        <v>3945</v>
      </c>
      <c r="C1611" s="23" t="s">
        <v>1385</v>
      </c>
      <c r="D1611" s="23" t="s">
        <v>5429</v>
      </c>
    </row>
    <row r="1612" spans="1:4" ht="15" customHeight="1" x14ac:dyDescent="0.3">
      <c r="A1612" s="22" t="s">
        <v>2779</v>
      </c>
      <c r="B1612" s="23" t="s">
        <v>3945</v>
      </c>
      <c r="C1612" s="23" t="s">
        <v>2780</v>
      </c>
      <c r="D1612" s="23" t="s">
        <v>5430</v>
      </c>
    </row>
    <row r="1613" spans="1:4" ht="15" customHeight="1" x14ac:dyDescent="0.3">
      <c r="A1613" s="22" t="s">
        <v>2781</v>
      </c>
      <c r="B1613" s="23" t="s">
        <v>3945</v>
      </c>
      <c r="C1613" s="23" t="s">
        <v>729</v>
      </c>
      <c r="D1613" s="23" t="s">
        <v>5431</v>
      </c>
    </row>
    <row r="1614" spans="1:4" ht="15" customHeight="1" x14ac:dyDescent="0.3">
      <c r="A1614" s="22" t="s">
        <v>2782</v>
      </c>
      <c r="B1614" s="23" t="s">
        <v>3946</v>
      </c>
      <c r="C1614" s="23" t="s">
        <v>2783</v>
      </c>
      <c r="D1614" s="23" t="s">
        <v>5432</v>
      </c>
    </row>
    <row r="1615" spans="1:4" ht="15" customHeight="1" x14ac:dyDescent="0.3">
      <c r="A1615" s="22" t="s">
        <v>2784</v>
      </c>
      <c r="B1615" s="23" t="s">
        <v>3945</v>
      </c>
      <c r="C1615" s="23" t="s">
        <v>2785</v>
      </c>
      <c r="D1615" s="23" t="s">
        <v>5433</v>
      </c>
    </row>
    <row r="1616" spans="1:4" ht="15" customHeight="1" x14ac:dyDescent="0.3">
      <c r="A1616" s="22" t="s">
        <v>2786</v>
      </c>
      <c r="B1616" s="23" t="s">
        <v>3946</v>
      </c>
      <c r="C1616" s="23" t="s">
        <v>406</v>
      </c>
      <c r="D1616" s="23" t="s">
        <v>5434</v>
      </c>
    </row>
    <row r="1617" spans="1:4" ht="15" customHeight="1" x14ac:dyDescent="0.3">
      <c r="A1617" s="22" t="s">
        <v>2787</v>
      </c>
      <c r="B1617" s="23" t="s">
        <v>3945</v>
      </c>
      <c r="C1617" s="23" t="s">
        <v>2788</v>
      </c>
      <c r="D1617" s="23" t="s">
        <v>5435</v>
      </c>
    </row>
    <row r="1618" spans="1:4" ht="15" customHeight="1" x14ac:dyDescent="0.3">
      <c r="A1618" s="22" t="s">
        <v>2789</v>
      </c>
      <c r="B1618" s="23" t="s">
        <v>3946</v>
      </c>
      <c r="C1618" s="23" t="s">
        <v>2790</v>
      </c>
      <c r="D1618" s="23" t="s">
        <v>5436</v>
      </c>
    </row>
    <row r="1619" spans="1:4" ht="15" customHeight="1" x14ac:dyDescent="0.3">
      <c r="A1619" s="22" t="s">
        <v>2791</v>
      </c>
      <c r="B1619" s="23" t="s">
        <v>3945</v>
      </c>
      <c r="C1619" s="23" t="s">
        <v>1769</v>
      </c>
      <c r="D1619" s="23" t="s">
        <v>5437</v>
      </c>
    </row>
    <row r="1620" spans="1:4" ht="15" customHeight="1" x14ac:dyDescent="0.3">
      <c r="A1620" s="22" t="s">
        <v>2792</v>
      </c>
      <c r="B1620" s="23" t="s">
        <v>3946</v>
      </c>
      <c r="C1620" s="23" t="s">
        <v>2793</v>
      </c>
      <c r="D1620" s="23" t="s">
        <v>4033</v>
      </c>
    </row>
    <row r="1621" spans="1:4" ht="15" customHeight="1" x14ac:dyDescent="0.3">
      <c r="A1621" s="22" t="s">
        <v>2794</v>
      </c>
      <c r="B1621" s="23" t="s">
        <v>3945</v>
      </c>
      <c r="C1621" s="23" t="s">
        <v>2795</v>
      </c>
      <c r="D1621" s="23" t="s">
        <v>5438</v>
      </c>
    </row>
    <row r="1622" spans="1:4" ht="15" customHeight="1" x14ac:dyDescent="0.3">
      <c r="A1622" s="22" t="s">
        <v>2796</v>
      </c>
      <c r="B1622" s="23" t="s">
        <v>3945</v>
      </c>
      <c r="C1622" s="23" t="s">
        <v>2797</v>
      </c>
      <c r="D1622" s="23" t="s">
        <v>5439</v>
      </c>
    </row>
    <row r="1623" spans="1:4" ht="15" customHeight="1" x14ac:dyDescent="0.3">
      <c r="A1623" s="22" t="s">
        <v>2798</v>
      </c>
      <c r="B1623" s="23" t="s">
        <v>3946</v>
      </c>
      <c r="C1623" s="23" t="s">
        <v>326</v>
      </c>
      <c r="D1623" s="23" t="s">
        <v>5440</v>
      </c>
    </row>
    <row r="1624" spans="1:4" ht="15" customHeight="1" x14ac:dyDescent="0.3">
      <c r="A1624" s="22" t="s">
        <v>2799</v>
      </c>
      <c r="B1624" s="23" t="s">
        <v>3946</v>
      </c>
      <c r="C1624" s="23" t="s">
        <v>1099</v>
      </c>
      <c r="D1624" s="23" t="s">
        <v>5441</v>
      </c>
    </row>
    <row r="1625" spans="1:4" ht="15" customHeight="1" x14ac:dyDescent="0.3">
      <c r="A1625" s="22" t="s">
        <v>2800</v>
      </c>
      <c r="B1625" s="23" t="s">
        <v>3945</v>
      </c>
      <c r="C1625" s="23" t="s">
        <v>773</v>
      </c>
      <c r="D1625" s="23" t="s">
        <v>5442</v>
      </c>
    </row>
    <row r="1626" spans="1:4" ht="15" customHeight="1" x14ac:dyDescent="0.3">
      <c r="A1626" s="22" t="s">
        <v>2801</v>
      </c>
      <c r="B1626" s="23" t="s">
        <v>3945</v>
      </c>
      <c r="C1626" s="23" t="s">
        <v>142</v>
      </c>
      <c r="D1626" s="23" t="s">
        <v>5443</v>
      </c>
    </row>
    <row r="1627" spans="1:4" ht="15" customHeight="1" x14ac:dyDescent="0.3">
      <c r="A1627" s="22" t="s">
        <v>2802</v>
      </c>
      <c r="B1627" s="23" t="s">
        <v>3947</v>
      </c>
      <c r="C1627" s="23" t="s">
        <v>2803</v>
      </c>
      <c r="D1627" s="23" t="s">
        <v>4937</v>
      </c>
    </row>
    <row r="1628" spans="1:4" ht="15" customHeight="1" x14ac:dyDescent="0.3">
      <c r="A1628" s="22" t="s">
        <v>2804</v>
      </c>
      <c r="B1628" s="23" t="s">
        <v>3945</v>
      </c>
      <c r="C1628" s="23" t="s">
        <v>2805</v>
      </c>
      <c r="D1628" s="23" t="s">
        <v>5444</v>
      </c>
    </row>
    <row r="1629" spans="1:4" ht="15" customHeight="1" x14ac:dyDescent="0.3">
      <c r="A1629" s="22" t="s">
        <v>2806</v>
      </c>
      <c r="B1629" s="23" t="s">
        <v>3946</v>
      </c>
      <c r="C1629" s="23" t="s">
        <v>134</v>
      </c>
      <c r="D1629" s="23" t="s">
        <v>5445</v>
      </c>
    </row>
    <row r="1630" spans="1:4" ht="15" customHeight="1" x14ac:dyDescent="0.3">
      <c r="A1630" s="22" t="s">
        <v>2807</v>
      </c>
      <c r="B1630" s="23" t="s">
        <v>3946</v>
      </c>
      <c r="C1630" s="23" t="s">
        <v>2808</v>
      </c>
      <c r="D1630" s="23" t="s">
        <v>5446</v>
      </c>
    </row>
    <row r="1631" spans="1:4" ht="15" customHeight="1" x14ac:dyDescent="0.3">
      <c r="A1631" s="22" t="s">
        <v>2809</v>
      </c>
      <c r="B1631" s="23" t="s">
        <v>3945</v>
      </c>
      <c r="C1631" s="23" t="s">
        <v>2810</v>
      </c>
      <c r="D1631" s="23" t="s">
        <v>5447</v>
      </c>
    </row>
    <row r="1632" spans="1:4" ht="15" customHeight="1" x14ac:dyDescent="0.3">
      <c r="A1632" s="22" t="s">
        <v>2811</v>
      </c>
      <c r="B1632" s="23" t="s">
        <v>3946</v>
      </c>
      <c r="C1632" s="23" t="s">
        <v>406</v>
      </c>
      <c r="D1632" s="23" t="s">
        <v>4932</v>
      </c>
    </row>
    <row r="1633" spans="1:4" ht="15" customHeight="1" x14ac:dyDescent="0.3">
      <c r="A1633" s="22" t="s">
        <v>2812</v>
      </c>
      <c r="B1633" s="23" t="s">
        <v>3946</v>
      </c>
      <c r="C1633" s="23" t="s">
        <v>2813</v>
      </c>
      <c r="D1633" s="23" t="s">
        <v>5369</v>
      </c>
    </row>
    <row r="1634" spans="1:4" ht="15" customHeight="1" x14ac:dyDescent="0.3">
      <c r="A1634" s="22" t="s">
        <v>2814</v>
      </c>
      <c r="B1634" s="23" t="s">
        <v>3945</v>
      </c>
      <c r="C1634" s="23" t="s">
        <v>2056</v>
      </c>
      <c r="D1634" s="23" t="s">
        <v>5448</v>
      </c>
    </row>
    <row r="1635" spans="1:4" ht="15" customHeight="1" x14ac:dyDescent="0.3">
      <c r="A1635" s="22" t="s">
        <v>2815</v>
      </c>
      <c r="B1635" s="23" t="s">
        <v>3946</v>
      </c>
      <c r="C1635" s="23" t="s">
        <v>2816</v>
      </c>
      <c r="D1635" s="23" t="s">
        <v>5449</v>
      </c>
    </row>
    <row r="1636" spans="1:4" ht="15" customHeight="1" x14ac:dyDescent="0.3">
      <c r="A1636" s="22" t="s">
        <v>2817</v>
      </c>
      <c r="B1636" s="23" t="s">
        <v>3945</v>
      </c>
      <c r="C1636" s="23" t="s">
        <v>2818</v>
      </c>
      <c r="D1636" s="23" t="s">
        <v>5450</v>
      </c>
    </row>
    <row r="1637" spans="1:4" ht="15" customHeight="1" x14ac:dyDescent="0.3">
      <c r="A1637" s="22" t="s">
        <v>2819</v>
      </c>
      <c r="B1637" s="23" t="s">
        <v>3945</v>
      </c>
      <c r="C1637" s="23" t="s">
        <v>888</v>
      </c>
      <c r="D1637" s="23" t="s">
        <v>5451</v>
      </c>
    </row>
    <row r="1638" spans="1:4" ht="15" customHeight="1" x14ac:dyDescent="0.3">
      <c r="A1638" s="22" t="s">
        <v>2820</v>
      </c>
      <c r="B1638" s="23" t="s">
        <v>3945</v>
      </c>
      <c r="C1638" s="23" t="s">
        <v>2821</v>
      </c>
      <c r="D1638" s="23" t="s">
        <v>5452</v>
      </c>
    </row>
    <row r="1639" spans="1:4" ht="15" customHeight="1" x14ac:dyDescent="0.3">
      <c r="A1639" s="22" t="s">
        <v>2822</v>
      </c>
      <c r="B1639" s="23" t="s">
        <v>3945</v>
      </c>
      <c r="C1639" s="23" t="s">
        <v>2823</v>
      </c>
      <c r="D1639" s="23" t="s">
        <v>5211</v>
      </c>
    </row>
    <row r="1640" spans="1:4" ht="15" customHeight="1" x14ac:dyDescent="0.3">
      <c r="A1640" s="22" t="s">
        <v>2824</v>
      </c>
      <c r="B1640" s="23" t="s">
        <v>3946</v>
      </c>
      <c r="C1640" s="23" t="s">
        <v>2825</v>
      </c>
      <c r="D1640" s="23" t="s">
        <v>4220</v>
      </c>
    </row>
    <row r="1641" spans="1:4" ht="15" customHeight="1" x14ac:dyDescent="0.3">
      <c r="A1641" s="22" t="s">
        <v>2826</v>
      </c>
      <c r="B1641" s="23" t="s">
        <v>3945</v>
      </c>
      <c r="C1641" s="23" t="s">
        <v>2827</v>
      </c>
      <c r="D1641" s="23" t="s">
        <v>5453</v>
      </c>
    </row>
    <row r="1642" spans="1:4" ht="15" customHeight="1" x14ac:dyDescent="0.3">
      <c r="A1642" s="22" t="s">
        <v>2828</v>
      </c>
      <c r="B1642" s="23" t="s">
        <v>3945</v>
      </c>
      <c r="C1642" s="23" t="s">
        <v>2829</v>
      </c>
      <c r="D1642" s="23" t="s">
        <v>5454</v>
      </c>
    </row>
    <row r="1643" spans="1:4" ht="15" customHeight="1" x14ac:dyDescent="0.3">
      <c r="A1643" s="22" t="s">
        <v>2830</v>
      </c>
      <c r="B1643" s="23" t="s">
        <v>3945</v>
      </c>
      <c r="C1643" s="23" t="s">
        <v>839</v>
      </c>
      <c r="D1643" s="23" t="s">
        <v>4421</v>
      </c>
    </row>
    <row r="1644" spans="1:4" ht="15" customHeight="1" x14ac:dyDescent="0.3">
      <c r="A1644" s="22" t="s">
        <v>2831</v>
      </c>
      <c r="B1644" s="23" t="s">
        <v>3945</v>
      </c>
      <c r="C1644" s="23" t="s">
        <v>939</v>
      </c>
      <c r="D1644" s="23" t="s">
        <v>5455</v>
      </c>
    </row>
    <row r="1645" spans="1:4" ht="15" customHeight="1" x14ac:dyDescent="0.3">
      <c r="A1645" s="22" t="s">
        <v>2832</v>
      </c>
      <c r="B1645" s="23" t="s">
        <v>3946</v>
      </c>
      <c r="C1645" s="23" t="s">
        <v>303</v>
      </c>
      <c r="D1645" s="23" t="s">
        <v>4507</v>
      </c>
    </row>
    <row r="1646" spans="1:4" ht="15" customHeight="1" x14ac:dyDescent="0.3">
      <c r="A1646" s="22" t="s">
        <v>2833</v>
      </c>
      <c r="B1646" s="23" t="s">
        <v>3946</v>
      </c>
      <c r="C1646" s="23" t="s">
        <v>2834</v>
      </c>
      <c r="D1646" s="23" t="s">
        <v>4722</v>
      </c>
    </row>
    <row r="1647" spans="1:4" ht="15" customHeight="1" x14ac:dyDescent="0.3">
      <c r="A1647" s="22" t="s">
        <v>2835</v>
      </c>
      <c r="B1647" s="23" t="s">
        <v>3947</v>
      </c>
      <c r="C1647" s="23" t="s">
        <v>2188</v>
      </c>
      <c r="D1647" s="23" t="s">
        <v>5456</v>
      </c>
    </row>
    <row r="1648" spans="1:4" ht="15" customHeight="1" x14ac:dyDescent="0.3">
      <c r="A1648" s="22" t="s">
        <v>2836</v>
      </c>
      <c r="B1648" s="23" t="s">
        <v>3946</v>
      </c>
      <c r="C1648" s="23" t="s">
        <v>311</v>
      </c>
      <c r="D1648" s="23" t="s">
        <v>5457</v>
      </c>
    </row>
    <row r="1649" spans="1:4" ht="15" customHeight="1" x14ac:dyDescent="0.3">
      <c r="A1649" s="22" t="s">
        <v>2837</v>
      </c>
      <c r="B1649" s="23" t="s">
        <v>3946</v>
      </c>
      <c r="C1649" s="23" t="s">
        <v>439</v>
      </c>
      <c r="D1649" s="23" t="s">
        <v>5458</v>
      </c>
    </row>
    <row r="1650" spans="1:4" ht="15" customHeight="1" x14ac:dyDescent="0.3">
      <c r="A1650" s="22" t="s">
        <v>2838</v>
      </c>
      <c r="B1650" s="23" t="s">
        <v>3945</v>
      </c>
      <c r="C1650" s="23" t="s">
        <v>2788</v>
      </c>
      <c r="D1650" s="23" t="s">
        <v>4220</v>
      </c>
    </row>
    <row r="1651" spans="1:4" ht="15" customHeight="1" x14ac:dyDescent="0.3">
      <c r="A1651" s="22" t="s">
        <v>2839</v>
      </c>
      <c r="B1651" s="23" t="s">
        <v>3947</v>
      </c>
      <c r="C1651" s="23" t="s">
        <v>162</v>
      </c>
      <c r="D1651" s="23" t="s">
        <v>5459</v>
      </c>
    </row>
    <row r="1652" spans="1:4" ht="15" customHeight="1" x14ac:dyDescent="0.3">
      <c r="A1652" s="22" t="s">
        <v>2840</v>
      </c>
      <c r="B1652" s="23" t="s">
        <v>3946</v>
      </c>
      <c r="C1652" s="23" t="s">
        <v>2841</v>
      </c>
      <c r="D1652" s="23" t="s">
        <v>5460</v>
      </c>
    </row>
    <row r="1653" spans="1:4" ht="15" customHeight="1" x14ac:dyDescent="0.3">
      <c r="A1653" s="22" t="s">
        <v>2842</v>
      </c>
      <c r="B1653" s="23" t="s">
        <v>3945</v>
      </c>
      <c r="C1653" s="23" t="s">
        <v>2843</v>
      </c>
      <c r="D1653" s="23" t="s">
        <v>5461</v>
      </c>
    </row>
    <row r="1654" spans="1:4" ht="15" customHeight="1" x14ac:dyDescent="0.3">
      <c r="A1654" s="22" t="s">
        <v>2844</v>
      </c>
      <c r="B1654" s="23" t="s">
        <v>3945</v>
      </c>
      <c r="C1654" s="23" t="s">
        <v>894</v>
      </c>
      <c r="D1654" s="23" t="s">
        <v>5462</v>
      </c>
    </row>
    <row r="1655" spans="1:4" ht="15" customHeight="1" x14ac:dyDescent="0.3">
      <c r="A1655" s="22" t="s">
        <v>2845</v>
      </c>
      <c r="B1655" s="23" t="s">
        <v>3946</v>
      </c>
      <c r="C1655" s="23" t="s">
        <v>2846</v>
      </c>
      <c r="D1655" s="23" t="s">
        <v>5463</v>
      </c>
    </row>
    <row r="1656" spans="1:4" ht="15" customHeight="1" x14ac:dyDescent="0.3">
      <c r="A1656" s="22" t="s">
        <v>2847</v>
      </c>
      <c r="B1656" s="23" t="s">
        <v>3946</v>
      </c>
      <c r="C1656" s="23" t="s">
        <v>2848</v>
      </c>
      <c r="D1656" s="23" t="s">
        <v>5464</v>
      </c>
    </row>
    <row r="1657" spans="1:4" ht="15" customHeight="1" x14ac:dyDescent="0.3">
      <c r="A1657" s="22" t="s">
        <v>2849</v>
      </c>
      <c r="B1657" s="23" t="s">
        <v>3946</v>
      </c>
      <c r="C1657" s="23" t="s">
        <v>259</v>
      </c>
      <c r="D1657" s="23" t="s">
        <v>5465</v>
      </c>
    </row>
    <row r="1658" spans="1:4" ht="15" customHeight="1" x14ac:dyDescent="0.3">
      <c r="A1658" s="22" t="s">
        <v>2850</v>
      </c>
      <c r="B1658" s="23" t="s">
        <v>3945</v>
      </c>
      <c r="C1658" s="23" t="s">
        <v>2851</v>
      </c>
      <c r="D1658" s="23" t="s">
        <v>4653</v>
      </c>
    </row>
    <row r="1659" spans="1:4" ht="15" customHeight="1" x14ac:dyDescent="0.3">
      <c r="A1659" s="22" t="s">
        <v>2852</v>
      </c>
      <c r="B1659" s="23" t="s">
        <v>3947</v>
      </c>
      <c r="C1659" s="23" t="s">
        <v>2853</v>
      </c>
      <c r="D1659" s="23" t="s">
        <v>5466</v>
      </c>
    </row>
    <row r="1660" spans="1:4" ht="15" customHeight="1" x14ac:dyDescent="0.3">
      <c r="A1660" s="22" t="s">
        <v>2854</v>
      </c>
      <c r="B1660" s="23" t="s">
        <v>3945</v>
      </c>
      <c r="C1660" s="23" t="s">
        <v>457</v>
      </c>
      <c r="D1660" s="23" t="s">
        <v>4837</v>
      </c>
    </row>
    <row r="1661" spans="1:4" ht="15" customHeight="1" x14ac:dyDescent="0.3">
      <c r="A1661" s="22" t="s">
        <v>2855</v>
      </c>
      <c r="B1661" s="23" t="s">
        <v>3946</v>
      </c>
      <c r="C1661" s="23" t="s">
        <v>2856</v>
      </c>
      <c r="D1661" s="23" t="s">
        <v>5467</v>
      </c>
    </row>
    <row r="1662" spans="1:4" ht="15" customHeight="1" x14ac:dyDescent="0.3">
      <c r="A1662" s="22" t="s">
        <v>2857</v>
      </c>
      <c r="B1662" s="23" t="s">
        <v>3947</v>
      </c>
      <c r="C1662" s="23" t="s">
        <v>2858</v>
      </c>
      <c r="D1662" s="23" t="s">
        <v>5468</v>
      </c>
    </row>
    <row r="1663" spans="1:4" ht="15" customHeight="1" x14ac:dyDescent="0.3">
      <c r="A1663" s="22" t="s">
        <v>2859</v>
      </c>
      <c r="B1663" s="23" t="s">
        <v>3946</v>
      </c>
      <c r="C1663" s="23" t="s">
        <v>416</v>
      </c>
      <c r="D1663" s="23" t="s">
        <v>5469</v>
      </c>
    </row>
    <row r="1664" spans="1:4" ht="15" customHeight="1" x14ac:dyDescent="0.3">
      <c r="A1664" s="22" t="s">
        <v>2860</v>
      </c>
      <c r="B1664" s="23" t="s">
        <v>3945</v>
      </c>
      <c r="C1664" s="23" t="s">
        <v>2861</v>
      </c>
      <c r="D1664" s="23" t="s">
        <v>5470</v>
      </c>
    </row>
    <row r="1665" spans="1:4" ht="15" customHeight="1" x14ac:dyDescent="0.3">
      <c r="A1665" s="22" t="s">
        <v>2862</v>
      </c>
      <c r="B1665" s="23" t="s">
        <v>3946</v>
      </c>
      <c r="C1665" s="23" t="s">
        <v>2863</v>
      </c>
      <c r="D1665" s="23" t="s">
        <v>5471</v>
      </c>
    </row>
    <row r="1666" spans="1:4" ht="15" customHeight="1" x14ac:dyDescent="0.3">
      <c r="A1666" s="22" t="s">
        <v>2864</v>
      </c>
      <c r="B1666" s="23" t="s">
        <v>3946</v>
      </c>
      <c r="C1666" s="23" t="s">
        <v>2865</v>
      </c>
      <c r="D1666" s="23" t="s">
        <v>5472</v>
      </c>
    </row>
    <row r="1667" spans="1:4" ht="15" customHeight="1" x14ac:dyDescent="0.3">
      <c r="A1667" s="22" t="s">
        <v>2866</v>
      </c>
      <c r="B1667" s="23" t="s">
        <v>3946</v>
      </c>
      <c r="C1667" s="23" t="s">
        <v>2867</v>
      </c>
      <c r="D1667" s="23" t="s">
        <v>4049</v>
      </c>
    </row>
    <row r="1668" spans="1:4" ht="15" customHeight="1" x14ac:dyDescent="0.3">
      <c r="A1668" s="22" t="s">
        <v>2868</v>
      </c>
      <c r="B1668" s="23" t="s">
        <v>3946</v>
      </c>
      <c r="C1668" s="23" t="s">
        <v>1467</v>
      </c>
      <c r="D1668" s="23" t="s">
        <v>5473</v>
      </c>
    </row>
    <row r="1669" spans="1:4" ht="15" customHeight="1" x14ac:dyDescent="0.3">
      <c r="A1669" s="22" t="s">
        <v>2869</v>
      </c>
      <c r="B1669" s="23" t="s">
        <v>3946</v>
      </c>
      <c r="C1669" s="23" t="s">
        <v>2870</v>
      </c>
      <c r="D1669" s="23" t="s">
        <v>5474</v>
      </c>
    </row>
    <row r="1670" spans="1:4" ht="15" customHeight="1" x14ac:dyDescent="0.3">
      <c r="A1670" s="22" t="s">
        <v>2871</v>
      </c>
      <c r="B1670" s="23" t="s">
        <v>3946</v>
      </c>
      <c r="C1670" s="23" t="s">
        <v>276</v>
      </c>
      <c r="D1670" s="23" t="s">
        <v>4383</v>
      </c>
    </row>
    <row r="1671" spans="1:4" ht="15" customHeight="1" x14ac:dyDescent="0.3">
      <c r="A1671" s="22" t="s">
        <v>2872</v>
      </c>
      <c r="B1671" s="23" t="s">
        <v>3946</v>
      </c>
      <c r="C1671" s="23" t="s">
        <v>2873</v>
      </c>
      <c r="D1671" s="23" t="s">
        <v>5475</v>
      </c>
    </row>
    <row r="1672" spans="1:4" ht="15" customHeight="1" x14ac:dyDescent="0.3">
      <c r="A1672" s="22" t="s">
        <v>2874</v>
      </c>
      <c r="B1672" s="23" t="s">
        <v>3945</v>
      </c>
      <c r="C1672" s="23" t="s">
        <v>2875</v>
      </c>
      <c r="D1672" s="23" t="s">
        <v>5082</v>
      </c>
    </row>
    <row r="1673" spans="1:4" ht="15" customHeight="1" x14ac:dyDescent="0.3">
      <c r="A1673" s="22" t="s">
        <v>2876</v>
      </c>
      <c r="B1673" s="23" t="s">
        <v>3946</v>
      </c>
      <c r="C1673" s="23" t="s">
        <v>2672</v>
      </c>
      <c r="D1673" s="23" t="s">
        <v>5476</v>
      </c>
    </row>
    <row r="1674" spans="1:4" ht="15" customHeight="1" x14ac:dyDescent="0.3">
      <c r="A1674" s="22" t="s">
        <v>2877</v>
      </c>
      <c r="B1674" s="23" t="s">
        <v>3945</v>
      </c>
      <c r="C1674" s="23" t="s">
        <v>2675</v>
      </c>
      <c r="D1674" s="23" t="s">
        <v>5477</v>
      </c>
    </row>
    <row r="1675" spans="1:4" ht="15" customHeight="1" x14ac:dyDescent="0.3">
      <c r="A1675" s="22" t="s">
        <v>2878</v>
      </c>
      <c r="B1675" s="23" t="s">
        <v>3945</v>
      </c>
      <c r="C1675" s="23" t="s">
        <v>2461</v>
      </c>
      <c r="D1675" s="23" t="s">
        <v>5478</v>
      </c>
    </row>
    <row r="1676" spans="1:4" ht="15" customHeight="1" x14ac:dyDescent="0.3">
      <c r="A1676" s="22" t="s">
        <v>2879</v>
      </c>
      <c r="B1676" s="23" t="s">
        <v>3946</v>
      </c>
      <c r="C1676" s="23" t="s">
        <v>2880</v>
      </c>
      <c r="D1676" s="23" t="s">
        <v>5479</v>
      </c>
    </row>
    <row r="1677" spans="1:4" ht="15" customHeight="1" x14ac:dyDescent="0.3">
      <c r="A1677" s="22" t="s">
        <v>2881</v>
      </c>
      <c r="B1677" s="23" t="s">
        <v>3945</v>
      </c>
      <c r="C1677" s="23" t="s">
        <v>2882</v>
      </c>
      <c r="D1677" s="23" t="s">
        <v>5480</v>
      </c>
    </row>
    <row r="1678" spans="1:4" ht="15" customHeight="1" x14ac:dyDescent="0.3">
      <c r="A1678" s="22" t="s">
        <v>2883</v>
      </c>
      <c r="B1678" s="23" t="s">
        <v>3945</v>
      </c>
      <c r="C1678" s="23" t="s">
        <v>2884</v>
      </c>
      <c r="D1678" s="23" t="s">
        <v>5481</v>
      </c>
    </row>
    <row r="1679" spans="1:4" ht="15" customHeight="1" x14ac:dyDescent="0.3">
      <c r="A1679" s="22" t="s">
        <v>2885</v>
      </c>
      <c r="B1679" s="23" t="s">
        <v>3946</v>
      </c>
      <c r="C1679" s="23" t="s">
        <v>2886</v>
      </c>
      <c r="D1679" s="23" t="s">
        <v>5482</v>
      </c>
    </row>
    <row r="1680" spans="1:4" ht="15" customHeight="1" x14ac:dyDescent="0.3">
      <c r="A1680" s="22" t="s">
        <v>2887</v>
      </c>
      <c r="B1680" s="23" t="s">
        <v>3945</v>
      </c>
      <c r="C1680" s="23" t="s">
        <v>2888</v>
      </c>
      <c r="D1680" s="23" t="s">
        <v>5055</v>
      </c>
    </row>
    <row r="1681" spans="1:4" ht="15" customHeight="1" x14ac:dyDescent="0.3">
      <c r="A1681" s="22" t="s">
        <v>2889</v>
      </c>
      <c r="B1681" s="23" t="s">
        <v>3945</v>
      </c>
      <c r="C1681" s="23" t="s">
        <v>2890</v>
      </c>
      <c r="D1681" s="23" t="s">
        <v>5483</v>
      </c>
    </row>
    <row r="1682" spans="1:4" ht="15" customHeight="1" x14ac:dyDescent="0.3">
      <c r="A1682" s="22" t="s">
        <v>2891</v>
      </c>
      <c r="B1682" s="23" t="s">
        <v>3946</v>
      </c>
      <c r="C1682" s="23" t="s">
        <v>2892</v>
      </c>
      <c r="D1682" s="23" t="s">
        <v>4521</v>
      </c>
    </row>
    <row r="1683" spans="1:4" ht="15" customHeight="1" x14ac:dyDescent="0.3">
      <c r="A1683" s="22" t="s">
        <v>2893</v>
      </c>
      <c r="B1683" s="23" t="s">
        <v>3946</v>
      </c>
      <c r="C1683" s="23" t="s">
        <v>2084</v>
      </c>
      <c r="D1683" s="23" t="s">
        <v>5484</v>
      </c>
    </row>
    <row r="1684" spans="1:4" ht="15" customHeight="1" x14ac:dyDescent="0.3">
      <c r="A1684" s="22" t="s">
        <v>2894</v>
      </c>
      <c r="B1684" s="23" t="s">
        <v>3945</v>
      </c>
      <c r="C1684" s="23" t="s">
        <v>2895</v>
      </c>
      <c r="D1684" s="23" t="s">
        <v>4320</v>
      </c>
    </row>
    <row r="1685" spans="1:4" ht="15" customHeight="1" x14ac:dyDescent="0.3">
      <c r="A1685" s="22" t="s">
        <v>2896</v>
      </c>
      <c r="B1685" s="23" t="s">
        <v>3946</v>
      </c>
      <c r="C1685" s="23" t="s">
        <v>2897</v>
      </c>
      <c r="D1685" s="23" t="s">
        <v>5209</v>
      </c>
    </row>
    <row r="1686" spans="1:4" ht="15" customHeight="1" x14ac:dyDescent="0.3">
      <c r="A1686" s="22" t="s">
        <v>2898</v>
      </c>
      <c r="B1686" s="23" t="s">
        <v>3946</v>
      </c>
      <c r="C1686" s="23" t="s">
        <v>1733</v>
      </c>
      <c r="D1686" s="23" t="s">
        <v>5485</v>
      </c>
    </row>
    <row r="1687" spans="1:4" ht="15" customHeight="1" x14ac:dyDescent="0.3">
      <c r="A1687" s="22" t="s">
        <v>2899</v>
      </c>
      <c r="B1687" s="23" t="s">
        <v>3946</v>
      </c>
      <c r="C1687" s="23" t="s">
        <v>2900</v>
      </c>
      <c r="D1687" s="23" t="s">
        <v>4436</v>
      </c>
    </row>
    <row r="1688" spans="1:4" ht="15" customHeight="1" x14ac:dyDescent="0.3">
      <c r="A1688" s="22" t="s">
        <v>2901</v>
      </c>
      <c r="B1688" s="23" t="s">
        <v>3945</v>
      </c>
      <c r="C1688" s="23" t="s">
        <v>2902</v>
      </c>
      <c r="D1688" s="23" t="s">
        <v>5486</v>
      </c>
    </row>
    <row r="1689" spans="1:4" ht="15" customHeight="1" x14ac:dyDescent="0.3">
      <c r="A1689" s="22" t="s">
        <v>2903</v>
      </c>
      <c r="B1689" s="23" t="s">
        <v>3947</v>
      </c>
      <c r="C1689" s="23" t="s">
        <v>2904</v>
      </c>
      <c r="D1689" s="23" t="s">
        <v>5487</v>
      </c>
    </row>
    <row r="1690" spans="1:4" ht="15" customHeight="1" x14ac:dyDescent="0.3">
      <c r="A1690" s="22" t="s">
        <v>2905</v>
      </c>
      <c r="B1690" s="23" t="s">
        <v>3946</v>
      </c>
      <c r="C1690" s="23" t="s">
        <v>2090</v>
      </c>
      <c r="D1690" s="23" t="s">
        <v>5488</v>
      </c>
    </row>
    <row r="1691" spans="1:4" ht="15" customHeight="1" x14ac:dyDescent="0.3">
      <c r="A1691" s="22" t="s">
        <v>2906</v>
      </c>
      <c r="B1691" s="23" t="s">
        <v>3945</v>
      </c>
      <c r="C1691" s="23" t="s">
        <v>2907</v>
      </c>
      <c r="D1691" s="23" t="s">
        <v>5489</v>
      </c>
    </row>
    <row r="1692" spans="1:4" ht="15" customHeight="1" x14ac:dyDescent="0.3">
      <c r="A1692" s="22" t="s">
        <v>2908</v>
      </c>
      <c r="B1692" s="23" t="s">
        <v>3945</v>
      </c>
      <c r="C1692" s="23" t="s">
        <v>2909</v>
      </c>
      <c r="D1692" s="23" t="s">
        <v>5490</v>
      </c>
    </row>
    <row r="1693" spans="1:4" ht="15" customHeight="1" x14ac:dyDescent="0.3">
      <c r="A1693" s="22" t="s">
        <v>2910</v>
      </c>
      <c r="B1693" s="23" t="s">
        <v>3946</v>
      </c>
      <c r="C1693" s="23" t="s">
        <v>2064</v>
      </c>
      <c r="D1693" s="23" t="s">
        <v>5491</v>
      </c>
    </row>
    <row r="1694" spans="1:4" ht="15" customHeight="1" x14ac:dyDescent="0.3">
      <c r="A1694" s="22" t="s">
        <v>2911</v>
      </c>
      <c r="B1694" s="23" t="s">
        <v>3946</v>
      </c>
      <c r="C1694" s="23" t="s">
        <v>2912</v>
      </c>
      <c r="D1694" s="23" t="s">
        <v>4446</v>
      </c>
    </row>
    <row r="1695" spans="1:4" ht="15" customHeight="1" x14ac:dyDescent="0.3">
      <c r="A1695" s="22" t="s">
        <v>2913</v>
      </c>
      <c r="B1695" s="23" t="s">
        <v>3945</v>
      </c>
      <c r="C1695" s="23" t="s">
        <v>1081</v>
      </c>
      <c r="D1695" s="23" t="s">
        <v>5492</v>
      </c>
    </row>
    <row r="1696" spans="1:4" ht="15" customHeight="1" x14ac:dyDescent="0.3">
      <c r="A1696" s="22" t="s">
        <v>2914</v>
      </c>
      <c r="B1696" s="23" t="s">
        <v>3945</v>
      </c>
      <c r="C1696" s="23" t="s">
        <v>2915</v>
      </c>
      <c r="D1696" s="23" t="s">
        <v>5493</v>
      </c>
    </row>
    <row r="1697" spans="1:4" ht="15" customHeight="1" x14ac:dyDescent="0.3">
      <c r="A1697" s="22" t="s">
        <v>2916</v>
      </c>
      <c r="B1697" s="23" t="s">
        <v>3945</v>
      </c>
      <c r="C1697" s="23" t="s">
        <v>2917</v>
      </c>
      <c r="D1697" s="23" t="s">
        <v>5494</v>
      </c>
    </row>
    <row r="1698" spans="1:4" ht="15" customHeight="1" x14ac:dyDescent="0.3">
      <c r="A1698" s="22" t="s">
        <v>2918</v>
      </c>
      <c r="B1698" s="23" t="s">
        <v>3945</v>
      </c>
      <c r="C1698" s="23" t="s">
        <v>2919</v>
      </c>
      <c r="D1698" s="23" t="s">
        <v>5237</v>
      </c>
    </row>
    <row r="1699" spans="1:4" ht="15" customHeight="1" x14ac:dyDescent="0.3">
      <c r="A1699" s="22" t="s">
        <v>2920</v>
      </c>
      <c r="B1699" s="23" t="s">
        <v>3945</v>
      </c>
      <c r="C1699" s="23" t="s">
        <v>1848</v>
      </c>
      <c r="D1699" s="23" t="s">
        <v>5495</v>
      </c>
    </row>
    <row r="1700" spans="1:4" ht="15" customHeight="1" x14ac:dyDescent="0.3">
      <c r="A1700" s="22" t="s">
        <v>2921</v>
      </c>
      <c r="B1700" s="23" t="s">
        <v>3946</v>
      </c>
      <c r="C1700" s="23" t="s">
        <v>168</v>
      </c>
      <c r="D1700" s="23" t="s">
        <v>5496</v>
      </c>
    </row>
    <row r="1701" spans="1:4" ht="15" customHeight="1" x14ac:dyDescent="0.3">
      <c r="A1701" s="22" t="s">
        <v>2922</v>
      </c>
      <c r="B1701" s="23" t="s">
        <v>3945</v>
      </c>
      <c r="C1701" s="23" t="s">
        <v>2923</v>
      </c>
      <c r="D1701" s="23" t="s">
        <v>5497</v>
      </c>
    </row>
    <row r="1702" spans="1:4" ht="15" customHeight="1" x14ac:dyDescent="0.3">
      <c r="A1702" s="22" t="s">
        <v>2924</v>
      </c>
      <c r="B1702" s="23" t="s">
        <v>3946</v>
      </c>
      <c r="C1702" s="23" t="s">
        <v>495</v>
      </c>
      <c r="D1702" s="23" t="s">
        <v>5498</v>
      </c>
    </row>
    <row r="1703" spans="1:4" ht="15" customHeight="1" x14ac:dyDescent="0.3">
      <c r="A1703" s="22" t="s">
        <v>2925</v>
      </c>
      <c r="B1703" s="23" t="s">
        <v>3946</v>
      </c>
      <c r="C1703" s="23" t="s">
        <v>124</v>
      </c>
      <c r="D1703" s="23" t="s">
        <v>5499</v>
      </c>
    </row>
    <row r="1704" spans="1:4" ht="15" customHeight="1" x14ac:dyDescent="0.3">
      <c r="A1704" s="22" t="s">
        <v>2926</v>
      </c>
      <c r="B1704" s="23" t="s">
        <v>3946</v>
      </c>
      <c r="C1704" s="23" t="s">
        <v>1292</v>
      </c>
      <c r="D1704" s="23" t="s">
        <v>5500</v>
      </c>
    </row>
    <row r="1705" spans="1:4" ht="15" customHeight="1" x14ac:dyDescent="0.3">
      <c r="A1705" s="22" t="s">
        <v>2927</v>
      </c>
      <c r="B1705" s="23" t="s">
        <v>3945</v>
      </c>
      <c r="C1705" s="23" t="s">
        <v>346</v>
      </c>
      <c r="D1705" s="23" t="s">
        <v>5501</v>
      </c>
    </row>
    <row r="1706" spans="1:4" ht="15" customHeight="1" x14ac:dyDescent="0.3">
      <c r="A1706" s="22" t="s">
        <v>2928</v>
      </c>
      <c r="B1706" s="23" t="s">
        <v>3946</v>
      </c>
      <c r="C1706" s="23" t="s">
        <v>2929</v>
      </c>
      <c r="D1706" s="23" t="s">
        <v>4705</v>
      </c>
    </row>
    <row r="1707" spans="1:4" ht="15" customHeight="1" x14ac:dyDescent="0.3">
      <c r="A1707" s="22" t="s">
        <v>2930</v>
      </c>
      <c r="B1707" s="23" t="s">
        <v>3945</v>
      </c>
      <c r="C1707" s="23" t="s">
        <v>2931</v>
      </c>
      <c r="D1707" s="23" t="s">
        <v>5502</v>
      </c>
    </row>
    <row r="1708" spans="1:4" ht="15" customHeight="1" x14ac:dyDescent="0.3">
      <c r="A1708" s="22" t="s">
        <v>2932</v>
      </c>
      <c r="B1708" s="23" t="s">
        <v>3945</v>
      </c>
      <c r="C1708" s="23" t="s">
        <v>1013</v>
      </c>
      <c r="D1708" s="23" t="s">
        <v>5030</v>
      </c>
    </row>
    <row r="1709" spans="1:4" ht="15" customHeight="1" x14ac:dyDescent="0.3">
      <c r="A1709" s="22" t="s">
        <v>2933</v>
      </c>
      <c r="B1709" s="23" t="s">
        <v>3946</v>
      </c>
      <c r="C1709" s="23" t="s">
        <v>2934</v>
      </c>
      <c r="D1709" s="23" t="s">
        <v>5503</v>
      </c>
    </row>
    <row r="1710" spans="1:4" ht="15" customHeight="1" x14ac:dyDescent="0.3">
      <c r="A1710" s="22" t="s">
        <v>2935</v>
      </c>
      <c r="B1710" s="23" t="s">
        <v>3945</v>
      </c>
      <c r="C1710" s="23" t="s">
        <v>1602</v>
      </c>
      <c r="D1710" s="23" t="s">
        <v>5237</v>
      </c>
    </row>
    <row r="1711" spans="1:4" ht="15" customHeight="1" x14ac:dyDescent="0.3">
      <c r="A1711" s="22" t="s">
        <v>2936</v>
      </c>
      <c r="B1711" s="23" t="s">
        <v>3945</v>
      </c>
      <c r="C1711" s="23" t="s">
        <v>2937</v>
      </c>
      <c r="D1711" s="23" t="s">
        <v>5504</v>
      </c>
    </row>
    <row r="1712" spans="1:4" ht="15" customHeight="1" x14ac:dyDescent="0.3">
      <c r="A1712" s="22" t="s">
        <v>2938</v>
      </c>
      <c r="B1712" s="23" t="s">
        <v>3946</v>
      </c>
      <c r="C1712" s="23" t="s">
        <v>2939</v>
      </c>
      <c r="D1712" s="23" t="s">
        <v>5505</v>
      </c>
    </row>
    <row r="1713" spans="1:4" ht="15" customHeight="1" x14ac:dyDescent="0.3">
      <c r="A1713" s="22" t="s">
        <v>2940</v>
      </c>
      <c r="B1713" s="23" t="s">
        <v>3945</v>
      </c>
      <c r="C1713" s="23" t="s">
        <v>623</v>
      </c>
      <c r="D1713" s="23" t="s">
        <v>5506</v>
      </c>
    </row>
    <row r="1714" spans="1:4" ht="15" customHeight="1" x14ac:dyDescent="0.3">
      <c r="A1714" s="22" t="s">
        <v>2941</v>
      </c>
      <c r="B1714" s="23" t="s">
        <v>3946</v>
      </c>
      <c r="C1714" s="23" t="s">
        <v>324</v>
      </c>
      <c r="D1714" s="23" t="s">
        <v>5507</v>
      </c>
    </row>
    <row r="1715" spans="1:4" ht="15" customHeight="1" x14ac:dyDescent="0.3">
      <c r="A1715" s="22" t="s">
        <v>2942</v>
      </c>
      <c r="B1715" s="23" t="s">
        <v>3945</v>
      </c>
      <c r="C1715" s="23" t="s">
        <v>2943</v>
      </c>
      <c r="D1715" s="23" t="s">
        <v>5508</v>
      </c>
    </row>
    <row r="1716" spans="1:4" ht="15" customHeight="1" x14ac:dyDescent="0.3">
      <c r="A1716" s="22" t="s">
        <v>2944</v>
      </c>
      <c r="B1716" s="23" t="s">
        <v>3945</v>
      </c>
      <c r="C1716" s="23" t="s">
        <v>2937</v>
      </c>
      <c r="D1716" s="23" t="s">
        <v>5509</v>
      </c>
    </row>
    <row r="1717" spans="1:4" ht="15" customHeight="1" x14ac:dyDescent="0.3">
      <c r="A1717" s="22" t="s">
        <v>2945</v>
      </c>
      <c r="B1717" s="23" t="s">
        <v>3946</v>
      </c>
      <c r="C1717" s="23" t="s">
        <v>158</v>
      </c>
      <c r="D1717" s="23" t="s">
        <v>5510</v>
      </c>
    </row>
    <row r="1718" spans="1:4" ht="15" customHeight="1" x14ac:dyDescent="0.3">
      <c r="A1718" s="22" t="s">
        <v>2946</v>
      </c>
      <c r="B1718" s="23" t="s">
        <v>3945</v>
      </c>
      <c r="C1718" s="23" t="s">
        <v>2947</v>
      </c>
      <c r="D1718" s="23" t="s">
        <v>5511</v>
      </c>
    </row>
    <row r="1719" spans="1:4" ht="15" customHeight="1" x14ac:dyDescent="0.3">
      <c r="A1719" s="22" t="s">
        <v>2948</v>
      </c>
      <c r="B1719" s="23" t="s">
        <v>3945</v>
      </c>
      <c r="C1719" s="23" t="s">
        <v>2949</v>
      </c>
      <c r="D1719" s="23" t="s">
        <v>5512</v>
      </c>
    </row>
    <row r="1720" spans="1:4" ht="15" customHeight="1" x14ac:dyDescent="0.3">
      <c r="A1720" s="22" t="s">
        <v>2950</v>
      </c>
      <c r="B1720" s="23" t="s">
        <v>3945</v>
      </c>
      <c r="C1720" s="23" t="s">
        <v>1651</v>
      </c>
      <c r="D1720" s="23" t="s">
        <v>5513</v>
      </c>
    </row>
    <row r="1721" spans="1:4" ht="15" customHeight="1" x14ac:dyDescent="0.3">
      <c r="A1721" s="22" t="s">
        <v>2951</v>
      </c>
      <c r="B1721" s="23" t="s">
        <v>3945</v>
      </c>
      <c r="C1721" s="23" t="s">
        <v>2952</v>
      </c>
      <c r="D1721" s="23" t="s">
        <v>4186</v>
      </c>
    </row>
    <row r="1722" spans="1:4" ht="15" customHeight="1" x14ac:dyDescent="0.3">
      <c r="A1722" s="22" t="s">
        <v>2953</v>
      </c>
      <c r="B1722" s="23" t="s">
        <v>3946</v>
      </c>
      <c r="C1722" s="23" t="s">
        <v>130</v>
      </c>
      <c r="D1722" s="23" t="s">
        <v>5514</v>
      </c>
    </row>
    <row r="1723" spans="1:4" ht="15" customHeight="1" x14ac:dyDescent="0.3">
      <c r="A1723" s="22" t="s">
        <v>2954</v>
      </c>
      <c r="B1723" s="23" t="s">
        <v>3946</v>
      </c>
      <c r="C1723" s="23" t="s">
        <v>2955</v>
      </c>
      <c r="D1723" s="23" t="s">
        <v>5515</v>
      </c>
    </row>
    <row r="1724" spans="1:4" ht="15" customHeight="1" x14ac:dyDescent="0.3">
      <c r="A1724" s="22" t="s">
        <v>2956</v>
      </c>
      <c r="B1724" s="23" t="s">
        <v>3945</v>
      </c>
      <c r="C1724" s="23" t="s">
        <v>2957</v>
      </c>
      <c r="D1724" s="23" t="s">
        <v>5516</v>
      </c>
    </row>
    <row r="1725" spans="1:4" ht="15" customHeight="1" x14ac:dyDescent="0.3">
      <c r="A1725" s="22" t="s">
        <v>2958</v>
      </c>
      <c r="B1725" s="23" t="s">
        <v>3946</v>
      </c>
      <c r="C1725" s="23" t="s">
        <v>2959</v>
      </c>
      <c r="D1725" s="23" t="s">
        <v>5517</v>
      </c>
    </row>
    <row r="1726" spans="1:4" ht="15" customHeight="1" x14ac:dyDescent="0.3">
      <c r="A1726" s="22" t="s">
        <v>2960</v>
      </c>
      <c r="B1726" s="23" t="s">
        <v>3945</v>
      </c>
      <c r="C1726" s="23" t="s">
        <v>2961</v>
      </c>
      <c r="D1726" s="23" t="s">
        <v>5294</v>
      </c>
    </row>
    <row r="1727" spans="1:4" ht="15" customHeight="1" x14ac:dyDescent="0.3">
      <c r="A1727" s="22" t="s">
        <v>2962</v>
      </c>
      <c r="B1727" s="23" t="s">
        <v>3945</v>
      </c>
      <c r="C1727" s="23" t="s">
        <v>2963</v>
      </c>
      <c r="D1727" s="23" t="s">
        <v>5518</v>
      </c>
    </row>
    <row r="1728" spans="1:4" ht="15" customHeight="1" x14ac:dyDescent="0.3">
      <c r="A1728" s="22" t="s">
        <v>2964</v>
      </c>
      <c r="B1728" s="23" t="s">
        <v>3945</v>
      </c>
      <c r="C1728" s="23" t="s">
        <v>2461</v>
      </c>
      <c r="D1728" s="23" t="s">
        <v>5519</v>
      </c>
    </row>
    <row r="1729" spans="1:4" ht="15" customHeight="1" x14ac:dyDescent="0.3">
      <c r="A1729" s="22" t="s">
        <v>2965</v>
      </c>
      <c r="B1729" s="23" t="s">
        <v>3946</v>
      </c>
      <c r="C1729" s="23" t="s">
        <v>2966</v>
      </c>
      <c r="D1729" s="23" t="s">
        <v>4612</v>
      </c>
    </row>
    <row r="1730" spans="1:4" ht="15" customHeight="1" x14ac:dyDescent="0.3">
      <c r="A1730" s="22" t="s">
        <v>2967</v>
      </c>
      <c r="B1730" s="23" t="s">
        <v>3946</v>
      </c>
      <c r="C1730" s="23" t="s">
        <v>2968</v>
      </c>
      <c r="D1730" s="23" t="s">
        <v>5520</v>
      </c>
    </row>
    <row r="1731" spans="1:4" ht="15" customHeight="1" x14ac:dyDescent="0.3">
      <c r="A1731" s="22" t="s">
        <v>2969</v>
      </c>
      <c r="B1731" s="23" t="s">
        <v>3946</v>
      </c>
      <c r="C1731" s="23" t="s">
        <v>2970</v>
      </c>
      <c r="D1731" s="23" t="s">
        <v>5417</v>
      </c>
    </row>
    <row r="1732" spans="1:4" ht="15" customHeight="1" x14ac:dyDescent="0.3">
      <c r="A1732" s="22" t="s">
        <v>2971</v>
      </c>
      <c r="B1732" s="23" t="s">
        <v>3945</v>
      </c>
      <c r="C1732" s="23" t="s">
        <v>2972</v>
      </c>
      <c r="D1732" s="23" t="s">
        <v>4542</v>
      </c>
    </row>
    <row r="1733" spans="1:4" ht="15" customHeight="1" x14ac:dyDescent="0.3">
      <c r="A1733" s="22" t="s">
        <v>2973</v>
      </c>
      <c r="B1733" s="23" t="s">
        <v>3945</v>
      </c>
      <c r="C1733" s="23" t="s">
        <v>132</v>
      </c>
      <c r="D1733" s="23" t="s">
        <v>5521</v>
      </c>
    </row>
    <row r="1734" spans="1:4" ht="15" customHeight="1" x14ac:dyDescent="0.3">
      <c r="A1734" s="22" t="s">
        <v>2974</v>
      </c>
      <c r="B1734" s="23" t="s">
        <v>3945</v>
      </c>
      <c r="C1734" s="23" t="s">
        <v>2975</v>
      </c>
      <c r="D1734" s="23" t="s">
        <v>5522</v>
      </c>
    </row>
    <row r="1735" spans="1:4" ht="15" customHeight="1" x14ac:dyDescent="0.3">
      <c r="A1735" s="22" t="s">
        <v>2976</v>
      </c>
      <c r="B1735" s="23" t="s">
        <v>3945</v>
      </c>
      <c r="C1735" s="23" t="s">
        <v>2977</v>
      </c>
      <c r="D1735" s="23" t="s">
        <v>5523</v>
      </c>
    </row>
    <row r="1736" spans="1:4" ht="15" customHeight="1" x14ac:dyDescent="0.3">
      <c r="A1736" s="22" t="s">
        <v>2978</v>
      </c>
      <c r="B1736" s="23" t="s">
        <v>3947</v>
      </c>
      <c r="C1736" s="23" t="s">
        <v>2979</v>
      </c>
      <c r="D1736" s="23" t="s">
        <v>5524</v>
      </c>
    </row>
    <row r="1737" spans="1:4" ht="15" customHeight="1" x14ac:dyDescent="0.3">
      <c r="A1737" s="22" t="s">
        <v>2980</v>
      </c>
      <c r="B1737" s="23" t="s">
        <v>3945</v>
      </c>
      <c r="C1737" s="23" t="s">
        <v>2981</v>
      </c>
      <c r="D1737" s="23" t="s">
        <v>5525</v>
      </c>
    </row>
    <row r="1738" spans="1:4" ht="15" customHeight="1" x14ac:dyDescent="0.3">
      <c r="A1738" s="22" t="s">
        <v>2982</v>
      </c>
      <c r="B1738" s="23" t="s">
        <v>3946</v>
      </c>
      <c r="C1738" s="23" t="s">
        <v>2983</v>
      </c>
      <c r="D1738" s="23" t="s">
        <v>4823</v>
      </c>
    </row>
    <row r="1739" spans="1:4" ht="15" customHeight="1" x14ac:dyDescent="0.3">
      <c r="A1739" s="22" t="s">
        <v>2984</v>
      </c>
      <c r="B1739" s="23" t="s">
        <v>3946</v>
      </c>
      <c r="C1739" s="23" t="s">
        <v>390</v>
      </c>
      <c r="D1739" s="23" t="s">
        <v>5526</v>
      </c>
    </row>
    <row r="1740" spans="1:4" ht="15" customHeight="1" x14ac:dyDescent="0.3">
      <c r="A1740" s="22" t="s">
        <v>2985</v>
      </c>
      <c r="B1740" s="23" t="s">
        <v>3946</v>
      </c>
      <c r="C1740" s="23" t="s">
        <v>2986</v>
      </c>
      <c r="D1740" s="23" t="s">
        <v>5527</v>
      </c>
    </row>
    <row r="1741" spans="1:4" ht="15" customHeight="1" x14ac:dyDescent="0.3">
      <c r="A1741" s="22" t="s">
        <v>2987</v>
      </c>
      <c r="B1741" s="23" t="s">
        <v>3945</v>
      </c>
      <c r="C1741" s="23" t="s">
        <v>2988</v>
      </c>
      <c r="D1741" s="23" t="s">
        <v>5528</v>
      </c>
    </row>
    <row r="1742" spans="1:4" ht="15" customHeight="1" x14ac:dyDescent="0.3">
      <c r="A1742" s="22" t="s">
        <v>2989</v>
      </c>
      <c r="B1742" s="23" t="s">
        <v>3945</v>
      </c>
      <c r="C1742" s="23" t="s">
        <v>2990</v>
      </c>
      <c r="D1742" s="23" t="s">
        <v>5529</v>
      </c>
    </row>
    <row r="1743" spans="1:4" ht="15" customHeight="1" x14ac:dyDescent="0.3">
      <c r="A1743" s="22" t="s">
        <v>2991</v>
      </c>
      <c r="B1743" s="23" t="s">
        <v>3945</v>
      </c>
      <c r="C1743" s="23" t="s">
        <v>2992</v>
      </c>
      <c r="D1743" s="23" t="s">
        <v>5530</v>
      </c>
    </row>
    <row r="1744" spans="1:4" ht="15" customHeight="1" x14ac:dyDescent="0.3">
      <c r="A1744" s="22" t="s">
        <v>2993</v>
      </c>
      <c r="B1744" s="23" t="s">
        <v>3945</v>
      </c>
      <c r="C1744" s="23" t="s">
        <v>2994</v>
      </c>
      <c r="D1744" s="23" t="s">
        <v>5531</v>
      </c>
    </row>
    <row r="1745" spans="1:4" ht="15" customHeight="1" x14ac:dyDescent="0.3">
      <c r="A1745" s="22" t="s">
        <v>2995</v>
      </c>
      <c r="B1745" s="23" t="s">
        <v>3945</v>
      </c>
      <c r="C1745" s="23" t="s">
        <v>957</v>
      </c>
      <c r="D1745" s="23" t="s">
        <v>5532</v>
      </c>
    </row>
    <row r="1746" spans="1:4" ht="15" customHeight="1" x14ac:dyDescent="0.3">
      <c r="A1746" s="22" t="s">
        <v>2996</v>
      </c>
      <c r="B1746" s="23" t="s">
        <v>3946</v>
      </c>
      <c r="C1746" s="23" t="s">
        <v>1901</v>
      </c>
      <c r="D1746" s="23" t="s">
        <v>4675</v>
      </c>
    </row>
    <row r="1747" spans="1:4" ht="15" customHeight="1" x14ac:dyDescent="0.3">
      <c r="A1747" s="22" t="s">
        <v>2997</v>
      </c>
      <c r="B1747" s="23" t="s">
        <v>3945</v>
      </c>
      <c r="C1747" s="23" t="s">
        <v>2641</v>
      </c>
      <c r="D1747" s="23" t="s">
        <v>5533</v>
      </c>
    </row>
    <row r="1748" spans="1:4" ht="15" customHeight="1" x14ac:dyDescent="0.3">
      <c r="A1748" s="22" t="s">
        <v>2998</v>
      </c>
      <c r="B1748" s="23" t="s">
        <v>3945</v>
      </c>
      <c r="C1748" s="23" t="s">
        <v>2999</v>
      </c>
      <c r="D1748" s="23" t="s">
        <v>5534</v>
      </c>
    </row>
    <row r="1749" spans="1:4" ht="15" customHeight="1" x14ac:dyDescent="0.3">
      <c r="A1749" s="22" t="s">
        <v>3000</v>
      </c>
      <c r="B1749" s="23" t="s">
        <v>3946</v>
      </c>
      <c r="C1749" s="23" t="s">
        <v>3001</v>
      </c>
      <c r="D1749" s="23" t="s">
        <v>5525</v>
      </c>
    </row>
    <row r="1750" spans="1:4" ht="15" customHeight="1" x14ac:dyDescent="0.3">
      <c r="A1750" s="22" t="s">
        <v>3002</v>
      </c>
      <c r="B1750" s="23" t="s">
        <v>3946</v>
      </c>
      <c r="C1750" s="23" t="s">
        <v>1448</v>
      </c>
      <c r="D1750" s="23" t="s">
        <v>5535</v>
      </c>
    </row>
    <row r="1751" spans="1:4" ht="15" customHeight="1" x14ac:dyDescent="0.3">
      <c r="A1751" s="22" t="s">
        <v>3003</v>
      </c>
      <c r="B1751" s="23" t="s">
        <v>3946</v>
      </c>
      <c r="C1751" s="23" t="s">
        <v>3004</v>
      </c>
      <c r="D1751" s="23" t="s">
        <v>4993</v>
      </c>
    </row>
    <row r="1752" spans="1:4" ht="15" customHeight="1" x14ac:dyDescent="0.3">
      <c r="A1752" s="22" t="s">
        <v>3005</v>
      </c>
      <c r="B1752" s="23" t="s">
        <v>3947</v>
      </c>
      <c r="C1752" s="23" t="s">
        <v>3006</v>
      </c>
      <c r="D1752" s="23" t="s">
        <v>5536</v>
      </c>
    </row>
    <row r="1753" spans="1:4" ht="15" customHeight="1" x14ac:dyDescent="0.3">
      <c r="A1753" s="22" t="s">
        <v>3007</v>
      </c>
      <c r="B1753" s="23" t="s">
        <v>3946</v>
      </c>
      <c r="C1753" s="23" t="s">
        <v>1131</v>
      </c>
      <c r="D1753" s="23" t="s">
        <v>5537</v>
      </c>
    </row>
    <row r="1754" spans="1:4" ht="15" customHeight="1" x14ac:dyDescent="0.3">
      <c r="A1754" s="22" t="s">
        <v>3008</v>
      </c>
      <c r="B1754" s="23" t="s">
        <v>3946</v>
      </c>
      <c r="C1754" s="23" t="s">
        <v>3009</v>
      </c>
      <c r="D1754" s="23" t="s">
        <v>5538</v>
      </c>
    </row>
    <row r="1755" spans="1:4" ht="15" customHeight="1" x14ac:dyDescent="0.3">
      <c r="A1755" s="22" t="s">
        <v>3010</v>
      </c>
      <c r="B1755" s="23" t="s">
        <v>3946</v>
      </c>
      <c r="C1755" s="23" t="s">
        <v>3011</v>
      </c>
      <c r="D1755" s="23" t="s">
        <v>4552</v>
      </c>
    </row>
    <row r="1756" spans="1:4" ht="15" customHeight="1" x14ac:dyDescent="0.3">
      <c r="A1756" s="22" t="s">
        <v>3012</v>
      </c>
      <c r="B1756" s="23" t="s">
        <v>3945</v>
      </c>
      <c r="C1756" s="23" t="s">
        <v>3013</v>
      </c>
      <c r="D1756" s="23" t="s">
        <v>5539</v>
      </c>
    </row>
    <row r="1757" spans="1:4" ht="15" customHeight="1" x14ac:dyDescent="0.3">
      <c r="A1757" s="22" t="s">
        <v>3014</v>
      </c>
      <c r="B1757" s="23" t="s">
        <v>3945</v>
      </c>
      <c r="C1757" s="23" t="s">
        <v>3015</v>
      </c>
      <c r="D1757" s="23" t="s">
        <v>5540</v>
      </c>
    </row>
    <row r="1758" spans="1:4" ht="15" customHeight="1" x14ac:dyDescent="0.3">
      <c r="A1758" s="22" t="s">
        <v>3016</v>
      </c>
      <c r="B1758" s="23" t="s">
        <v>3946</v>
      </c>
      <c r="C1758" s="23" t="s">
        <v>3017</v>
      </c>
      <c r="D1758" s="23" t="s">
        <v>4220</v>
      </c>
    </row>
    <row r="1759" spans="1:4" ht="15" customHeight="1" x14ac:dyDescent="0.3">
      <c r="A1759" s="22" t="s">
        <v>3018</v>
      </c>
      <c r="B1759" s="23" t="s">
        <v>3947</v>
      </c>
      <c r="C1759" s="23" t="s">
        <v>3019</v>
      </c>
      <c r="D1759" s="23" t="s">
        <v>5541</v>
      </c>
    </row>
    <row r="1760" spans="1:4" ht="15" customHeight="1" x14ac:dyDescent="0.3">
      <c r="A1760" s="22" t="s">
        <v>3020</v>
      </c>
      <c r="B1760" s="23" t="s">
        <v>3946</v>
      </c>
      <c r="C1760" s="23" t="s">
        <v>3021</v>
      </c>
      <c r="D1760" s="23" t="s">
        <v>5542</v>
      </c>
    </row>
    <row r="1761" spans="1:4" ht="15" customHeight="1" x14ac:dyDescent="0.3">
      <c r="A1761" s="22" t="s">
        <v>3022</v>
      </c>
      <c r="B1761" s="23" t="s">
        <v>3946</v>
      </c>
      <c r="C1761" s="23" t="s">
        <v>3023</v>
      </c>
      <c r="D1761" s="23" t="s">
        <v>5543</v>
      </c>
    </row>
    <row r="1762" spans="1:4" ht="15" customHeight="1" x14ac:dyDescent="0.3">
      <c r="A1762" s="22" t="s">
        <v>3024</v>
      </c>
      <c r="B1762" s="23" t="s">
        <v>3946</v>
      </c>
      <c r="C1762" s="23" t="s">
        <v>3025</v>
      </c>
      <c r="D1762" s="23" t="s">
        <v>5544</v>
      </c>
    </row>
    <row r="1763" spans="1:4" ht="15" customHeight="1" x14ac:dyDescent="0.3">
      <c r="A1763" s="22" t="s">
        <v>3026</v>
      </c>
      <c r="B1763" s="23" t="s">
        <v>3945</v>
      </c>
      <c r="C1763" s="23" t="s">
        <v>3027</v>
      </c>
      <c r="D1763" s="23" t="s">
        <v>5545</v>
      </c>
    </row>
    <row r="1764" spans="1:4" ht="15" customHeight="1" x14ac:dyDescent="0.3">
      <c r="A1764" s="22" t="s">
        <v>3028</v>
      </c>
      <c r="B1764" s="23" t="s">
        <v>3945</v>
      </c>
      <c r="C1764" s="23" t="s">
        <v>3029</v>
      </c>
      <c r="D1764" s="23" t="s">
        <v>5546</v>
      </c>
    </row>
    <row r="1765" spans="1:4" ht="15" customHeight="1" x14ac:dyDescent="0.3">
      <c r="A1765" s="22" t="s">
        <v>3030</v>
      </c>
      <c r="B1765" s="23" t="s">
        <v>3945</v>
      </c>
      <c r="C1765" s="23" t="s">
        <v>3031</v>
      </c>
      <c r="D1765" s="23" t="s">
        <v>4210</v>
      </c>
    </row>
    <row r="1766" spans="1:4" ht="15" customHeight="1" x14ac:dyDescent="0.3">
      <c r="A1766" s="22" t="s">
        <v>3032</v>
      </c>
      <c r="B1766" s="23" t="s">
        <v>3945</v>
      </c>
      <c r="C1766" s="23" t="s">
        <v>3033</v>
      </c>
      <c r="D1766" s="23" t="s">
        <v>5050</v>
      </c>
    </row>
    <row r="1767" spans="1:4" ht="15" customHeight="1" x14ac:dyDescent="0.3">
      <c r="A1767" s="22" t="s">
        <v>3034</v>
      </c>
      <c r="B1767" s="23" t="s">
        <v>3946</v>
      </c>
      <c r="C1767" s="23" t="s">
        <v>291</v>
      </c>
      <c r="D1767" s="23" t="s">
        <v>5547</v>
      </c>
    </row>
    <row r="1768" spans="1:4" ht="15" customHeight="1" x14ac:dyDescent="0.3">
      <c r="A1768" s="22" t="s">
        <v>3035</v>
      </c>
      <c r="B1768" s="23" t="s">
        <v>3945</v>
      </c>
      <c r="C1768" s="23" t="s">
        <v>1951</v>
      </c>
      <c r="D1768" s="23" t="s">
        <v>5548</v>
      </c>
    </row>
    <row r="1769" spans="1:4" ht="15" customHeight="1" x14ac:dyDescent="0.3">
      <c r="A1769" s="22" t="s">
        <v>3036</v>
      </c>
      <c r="B1769" s="23" t="s">
        <v>3945</v>
      </c>
      <c r="C1769" s="23" t="s">
        <v>338</v>
      </c>
      <c r="D1769" s="23" t="s">
        <v>5549</v>
      </c>
    </row>
    <row r="1770" spans="1:4" ht="15" customHeight="1" x14ac:dyDescent="0.3">
      <c r="A1770" s="22" t="s">
        <v>3037</v>
      </c>
      <c r="B1770" s="23" t="s">
        <v>3945</v>
      </c>
      <c r="C1770" s="23" t="s">
        <v>957</v>
      </c>
      <c r="D1770" s="23" t="s">
        <v>5550</v>
      </c>
    </row>
    <row r="1771" spans="1:4" ht="15" customHeight="1" x14ac:dyDescent="0.3">
      <c r="A1771" s="22" t="s">
        <v>3038</v>
      </c>
      <c r="B1771" s="23" t="s">
        <v>3945</v>
      </c>
      <c r="C1771" s="23" t="s">
        <v>3039</v>
      </c>
      <c r="D1771" s="23" t="s">
        <v>5551</v>
      </c>
    </row>
    <row r="1772" spans="1:4" ht="15" customHeight="1" x14ac:dyDescent="0.3">
      <c r="A1772" s="22" t="s">
        <v>3040</v>
      </c>
      <c r="B1772" s="23" t="s">
        <v>3945</v>
      </c>
      <c r="C1772" s="23" t="s">
        <v>3041</v>
      </c>
      <c r="D1772" s="23" t="s">
        <v>5552</v>
      </c>
    </row>
    <row r="1773" spans="1:4" ht="15" customHeight="1" x14ac:dyDescent="0.3">
      <c r="A1773" s="22" t="s">
        <v>3042</v>
      </c>
      <c r="B1773" s="23" t="s">
        <v>3945</v>
      </c>
      <c r="C1773" s="23" t="s">
        <v>905</v>
      </c>
      <c r="D1773" s="23" t="s">
        <v>5553</v>
      </c>
    </row>
    <row r="1774" spans="1:4" ht="15" customHeight="1" x14ac:dyDescent="0.3">
      <c r="A1774" s="22" t="s">
        <v>3043</v>
      </c>
      <c r="B1774" s="23" t="s">
        <v>3945</v>
      </c>
      <c r="C1774" s="23" t="s">
        <v>3044</v>
      </c>
      <c r="D1774" s="23" t="s">
        <v>5554</v>
      </c>
    </row>
    <row r="1775" spans="1:4" ht="15" customHeight="1" x14ac:dyDescent="0.3">
      <c r="A1775" s="22" t="s">
        <v>3045</v>
      </c>
      <c r="B1775" s="23" t="s">
        <v>3946</v>
      </c>
      <c r="C1775" s="23" t="s">
        <v>1760</v>
      </c>
      <c r="D1775" s="23" t="s">
        <v>5555</v>
      </c>
    </row>
    <row r="1776" spans="1:4" ht="15" customHeight="1" x14ac:dyDescent="0.3">
      <c r="A1776" s="22" t="s">
        <v>3046</v>
      </c>
      <c r="B1776" s="23" t="s">
        <v>3945</v>
      </c>
      <c r="C1776" s="23" t="s">
        <v>1850</v>
      </c>
      <c r="D1776" s="23" t="s">
        <v>5556</v>
      </c>
    </row>
    <row r="1777" spans="1:4" ht="15" customHeight="1" x14ac:dyDescent="0.3">
      <c r="A1777" s="22" t="s">
        <v>3047</v>
      </c>
      <c r="B1777" s="23" t="s">
        <v>3945</v>
      </c>
      <c r="C1777" s="23" t="s">
        <v>162</v>
      </c>
      <c r="D1777" s="23" t="s">
        <v>5557</v>
      </c>
    </row>
    <row r="1778" spans="1:4" ht="15" customHeight="1" x14ac:dyDescent="0.3">
      <c r="A1778" s="22" t="s">
        <v>3048</v>
      </c>
      <c r="B1778" s="23" t="s">
        <v>3946</v>
      </c>
      <c r="C1778" s="23" t="s">
        <v>3049</v>
      </c>
      <c r="D1778" s="23" t="s">
        <v>5558</v>
      </c>
    </row>
    <row r="1779" spans="1:4" ht="15" customHeight="1" x14ac:dyDescent="0.3">
      <c r="A1779" s="22" t="s">
        <v>3050</v>
      </c>
      <c r="B1779" s="23" t="s">
        <v>3945</v>
      </c>
      <c r="C1779" s="23" t="s">
        <v>3051</v>
      </c>
      <c r="D1779" s="23" t="s">
        <v>4994</v>
      </c>
    </row>
    <row r="1780" spans="1:4" ht="15" customHeight="1" x14ac:dyDescent="0.3">
      <c r="A1780" s="22" t="s">
        <v>3052</v>
      </c>
      <c r="B1780" s="23" t="s">
        <v>3946</v>
      </c>
      <c r="C1780" s="23" t="s">
        <v>3053</v>
      </c>
      <c r="D1780" s="23" t="s">
        <v>5559</v>
      </c>
    </row>
    <row r="1781" spans="1:4" ht="15" customHeight="1" x14ac:dyDescent="0.3">
      <c r="A1781" s="22" t="s">
        <v>3054</v>
      </c>
      <c r="B1781" s="23" t="s">
        <v>3945</v>
      </c>
      <c r="C1781" s="23" t="s">
        <v>1421</v>
      </c>
      <c r="D1781" s="23" t="s">
        <v>5560</v>
      </c>
    </row>
    <row r="1782" spans="1:4" ht="15" customHeight="1" x14ac:dyDescent="0.3">
      <c r="A1782" s="22" t="s">
        <v>3055</v>
      </c>
      <c r="B1782" s="23" t="s">
        <v>3945</v>
      </c>
      <c r="C1782" s="23" t="s">
        <v>1553</v>
      </c>
      <c r="D1782" s="23" t="s">
        <v>5561</v>
      </c>
    </row>
    <row r="1783" spans="1:4" ht="15" customHeight="1" x14ac:dyDescent="0.3">
      <c r="A1783" s="22" t="s">
        <v>3056</v>
      </c>
      <c r="B1783" s="23" t="s">
        <v>3946</v>
      </c>
      <c r="C1783" s="23" t="s">
        <v>3057</v>
      </c>
      <c r="D1783" s="23" t="s">
        <v>5423</v>
      </c>
    </row>
    <row r="1784" spans="1:4" ht="15" customHeight="1" x14ac:dyDescent="0.3">
      <c r="A1784" s="22" t="s">
        <v>3058</v>
      </c>
      <c r="B1784" s="23" t="s">
        <v>3945</v>
      </c>
      <c r="C1784" s="23" t="s">
        <v>3059</v>
      </c>
      <c r="D1784" s="23" t="s">
        <v>4008</v>
      </c>
    </row>
    <row r="1785" spans="1:4" ht="15" customHeight="1" x14ac:dyDescent="0.3">
      <c r="A1785" s="22" t="s">
        <v>3060</v>
      </c>
      <c r="B1785" s="23" t="s">
        <v>3946</v>
      </c>
      <c r="C1785" s="23" t="s">
        <v>1407</v>
      </c>
      <c r="D1785" s="23" t="s">
        <v>4540</v>
      </c>
    </row>
    <row r="1786" spans="1:4" ht="15" customHeight="1" x14ac:dyDescent="0.3">
      <c r="A1786" s="22" t="s">
        <v>3061</v>
      </c>
      <c r="B1786" s="23" t="s">
        <v>3946</v>
      </c>
      <c r="C1786" s="23" t="s">
        <v>3062</v>
      </c>
      <c r="D1786" s="23" t="s">
        <v>5562</v>
      </c>
    </row>
    <row r="1787" spans="1:4" ht="15" customHeight="1" x14ac:dyDescent="0.3">
      <c r="A1787" s="22" t="s">
        <v>3063</v>
      </c>
      <c r="B1787" s="23" t="s">
        <v>3946</v>
      </c>
      <c r="C1787" s="23" t="s">
        <v>201</v>
      </c>
      <c r="D1787" s="23" t="s">
        <v>5563</v>
      </c>
    </row>
    <row r="1788" spans="1:4" ht="15" customHeight="1" x14ac:dyDescent="0.3">
      <c r="A1788" s="22" t="s">
        <v>3064</v>
      </c>
      <c r="B1788" s="23" t="s">
        <v>3946</v>
      </c>
      <c r="C1788" s="23" t="s">
        <v>3065</v>
      </c>
      <c r="D1788" s="23" t="s">
        <v>5564</v>
      </c>
    </row>
    <row r="1789" spans="1:4" ht="15" customHeight="1" x14ac:dyDescent="0.3">
      <c r="A1789" s="22" t="s">
        <v>3066</v>
      </c>
      <c r="B1789" s="23" t="s">
        <v>3946</v>
      </c>
      <c r="C1789" s="23" t="s">
        <v>3067</v>
      </c>
      <c r="D1789" s="23" t="s">
        <v>5014</v>
      </c>
    </row>
    <row r="1790" spans="1:4" ht="15" customHeight="1" x14ac:dyDescent="0.3">
      <c r="A1790" s="22" t="s">
        <v>3068</v>
      </c>
      <c r="B1790" s="23" t="s">
        <v>3946</v>
      </c>
      <c r="C1790" s="23" t="s">
        <v>697</v>
      </c>
      <c r="D1790" s="23" t="s">
        <v>5565</v>
      </c>
    </row>
    <row r="1791" spans="1:4" ht="15" customHeight="1" x14ac:dyDescent="0.3">
      <c r="A1791" s="22" t="s">
        <v>3069</v>
      </c>
      <c r="B1791" s="23" t="s">
        <v>3946</v>
      </c>
      <c r="C1791" s="23" t="s">
        <v>3070</v>
      </c>
      <c r="D1791" s="23" t="s">
        <v>5566</v>
      </c>
    </row>
    <row r="1792" spans="1:4" ht="15" customHeight="1" x14ac:dyDescent="0.3">
      <c r="A1792" s="22" t="s">
        <v>3071</v>
      </c>
      <c r="B1792" s="23" t="s">
        <v>3946</v>
      </c>
      <c r="C1792" s="23" t="s">
        <v>3072</v>
      </c>
      <c r="D1792" s="23" t="s">
        <v>4376</v>
      </c>
    </row>
    <row r="1793" spans="1:4" ht="15" customHeight="1" x14ac:dyDescent="0.3">
      <c r="A1793" s="22" t="s">
        <v>3073</v>
      </c>
      <c r="B1793" s="23" t="s">
        <v>3945</v>
      </c>
      <c r="C1793" s="23" t="s">
        <v>346</v>
      </c>
      <c r="D1793" s="23" t="s">
        <v>5567</v>
      </c>
    </row>
    <row r="1794" spans="1:4" ht="15" customHeight="1" x14ac:dyDescent="0.3">
      <c r="A1794" s="22" t="s">
        <v>3074</v>
      </c>
      <c r="B1794" s="23" t="s">
        <v>3946</v>
      </c>
      <c r="C1794" s="23" t="s">
        <v>272</v>
      </c>
      <c r="D1794" s="23" t="s">
        <v>5568</v>
      </c>
    </row>
    <row r="1795" spans="1:4" ht="15" customHeight="1" x14ac:dyDescent="0.3">
      <c r="A1795" s="22" t="s">
        <v>3075</v>
      </c>
      <c r="B1795" s="23" t="s">
        <v>3945</v>
      </c>
      <c r="C1795" s="23" t="s">
        <v>1184</v>
      </c>
      <c r="D1795" s="23" t="s">
        <v>5569</v>
      </c>
    </row>
    <row r="1796" spans="1:4" ht="15" customHeight="1" x14ac:dyDescent="0.3">
      <c r="A1796" s="22" t="s">
        <v>3076</v>
      </c>
      <c r="B1796" s="23" t="s">
        <v>3946</v>
      </c>
      <c r="C1796" s="23" t="s">
        <v>1776</v>
      </c>
      <c r="D1796" s="23" t="s">
        <v>5282</v>
      </c>
    </row>
    <row r="1797" spans="1:4" ht="15" customHeight="1" x14ac:dyDescent="0.3">
      <c r="A1797" s="22" t="s">
        <v>3077</v>
      </c>
      <c r="B1797" s="23" t="s">
        <v>3945</v>
      </c>
      <c r="C1797" s="23" t="s">
        <v>1993</v>
      </c>
      <c r="D1797" s="23" t="s">
        <v>5570</v>
      </c>
    </row>
    <row r="1798" spans="1:4" ht="15" customHeight="1" x14ac:dyDescent="0.3">
      <c r="A1798" s="22" t="s">
        <v>3078</v>
      </c>
      <c r="B1798" s="23" t="s">
        <v>3946</v>
      </c>
      <c r="C1798" s="23" t="s">
        <v>3079</v>
      </c>
      <c r="D1798" s="23" t="s">
        <v>5571</v>
      </c>
    </row>
    <row r="1799" spans="1:4" ht="15" customHeight="1" x14ac:dyDescent="0.3">
      <c r="A1799" s="22" t="s">
        <v>3080</v>
      </c>
      <c r="B1799" s="23" t="s">
        <v>3945</v>
      </c>
      <c r="C1799" s="23" t="s">
        <v>1284</v>
      </c>
      <c r="D1799" s="23" t="s">
        <v>5572</v>
      </c>
    </row>
    <row r="1800" spans="1:4" ht="15" customHeight="1" x14ac:dyDescent="0.3">
      <c r="A1800" s="22" t="s">
        <v>3081</v>
      </c>
      <c r="B1800" s="23" t="s">
        <v>3945</v>
      </c>
      <c r="C1800" s="23" t="s">
        <v>2106</v>
      </c>
      <c r="D1800" s="23" t="s">
        <v>4513</v>
      </c>
    </row>
    <row r="1801" spans="1:4" ht="15" customHeight="1" x14ac:dyDescent="0.3">
      <c r="A1801" s="22" t="s">
        <v>3082</v>
      </c>
      <c r="B1801" s="23" t="s">
        <v>3946</v>
      </c>
      <c r="C1801" s="23" t="s">
        <v>3083</v>
      </c>
      <c r="D1801" s="23" t="s">
        <v>5573</v>
      </c>
    </row>
    <row r="1802" spans="1:4" ht="15" customHeight="1" x14ac:dyDescent="0.3">
      <c r="A1802" s="22" t="s">
        <v>3084</v>
      </c>
      <c r="B1802" s="23" t="s">
        <v>3945</v>
      </c>
      <c r="C1802" s="23" t="s">
        <v>2937</v>
      </c>
      <c r="D1802" s="23" t="s">
        <v>5574</v>
      </c>
    </row>
    <row r="1803" spans="1:4" ht="15" customHeight="1" x14ac:dyDescent="0.3">
      <c r="A1803" s="22" t="s">
        <v>3085</v>
      </c>
      <c r="B1803" s="23" t="s">
        <v>3946</v>
      </c>
      <c r="C1803" s="23" t="s">
        <v>166</v>
      </c>
      <c r="D1803" s="23" t="s">
        <v>5575</v>
      </c>
    </row>
    <row r="1804" spans="1:4" ht="15" customHeight="1" x14ac:dyDescent="0.3">
      <c r="A1804" s="22" t="s">
        <v>3086</v>
      </c>
      <c r="B1804" s="23" t="s">
        <v>3946</v>
      </c>
      <c r="C1804" s="23" t="s">
        <v>1044</v>
      </c>
      <c r="D1804" s="23" t="s">
        <v>4183</v>
      </c>
    </row>
    <row r="1805" spans="1:4" ht="15" customHeight="1" x14ac:dyDescent="0.3">
      <c r="A1805" s="22" t="s">
        <v>3087</v>
      </c>
      <c r="B1805" s="23" t="s">
        <v>3946</v>
      </c>
      <c r="C1805" s="23" t="s">
        <v>3088</v>
      </c>
      <c r="D1805" s="23" t="s">
        <v>4011</v>
      </c>
    </row>
    <row r="1806" spans="1:4" ht="15" customHeight="1" x14ac:dyDescent="0.3">
      <c r="A1806" s="22" t="s">
        <v>3089</v>
      </c>
      <c r="B1806" s="23" t="s">
        <v>3946</v>
      </c>
      <c r="C1806" s="23" t="s">
        <v>2483</v>
      </c>
      <c r="D1806" s="23" t="s">
        <v>5576</v>
      </c>
    </row>
    <row r="1807" spans="1:4" ht="15" customHeight="1" x14ac:dyDescent="0.3">
      <c r="A1807" s="22" t="s">
        <v>3090</v>
      </c>
      <c r="B1807" s="23" t="s">
        <v>3945</v>
      </c>
      <c r="C1807" s="23" t="s">
        <v>820</v>
      </c>
      <c r="D1807" s="23" t="s">
        <v>5577</v>
      </c>
    </row>
    <row r="1808" spans="1:4" ht="15" customHeight="1" x14ac:dyDescent="0.3">
      <c r="A1808" s="22" t="s">
        <v>3091</v>
      </c>
      <c r="B1808" s="23" t="s">
        <v>3945</v>
      </c>
      <c r="C1808" s="23" t="s">
        <v>3092</v>
      </c>
      <c r="D1808" s="23" t="s">
        <v>5578</v>
      </c>
    </row>
    <row r="1809" spans="1:4" ht="15" customHeight="1" x14ac:dyDescent="0.3">
      <c r="A1809" s="22" t="s">
        <v>3093</v>
      </c>
      <c r="B1809" s="23" t="s">
        <v>3945</v>
      </c>
      <c r="C1809" s="23" t="s">
        <v>3094</v>
      </c>
      <c r="D1809" s="23" t="s">
        <v>5579</v>
      </c>
    </row>
    <row r="1810" spans="1:4" ht="15" customHeight="1" x14ac:dyDescent="0.3">
      <c r="A1810" s="22" t="s">
        <v>3095</v>
      </c>
      <c r="B1810" s="23" t="s">
        <v>3945</v>
      </c>
      <c r="C1810" s="23" t="s">
        <v>451</v>
      </c>
      <c r="D1810" s="23" t="s">
        <v>5580</v>
      </c>
    </row>
    <row r="1811" spans="1:4" ht="15" customHeight="1" x14ac:dyDescent="0.3">
      <c r="A1811" s="22" t="s">
        <v>3096</v>
      </c>
      <c r="B1811" s="23" t="s">
        <v>3945</v>
      </c>
      <c r="C1811" s="23" t="s">
        <v>2990</v>
      </c>
      <c r="D1811" s="23" t="s">
        <v>5581</v>
      </c>
    </row>
    <row r="1812" spans="1:4" ht="15" customHeight="1" x14ac:dyDescent="0.3">
      <c r="A1812" s="22" t="s">
        <v>3097</v>
      </c>
      <c r="B1812" s="23" t="s">
        <v>3945</v>
      </c>
      <c r="C1812" s="23" t="s">
        <v>3098</v>
      </c>
      <c r="D1812" s="23" t="s">
        <v>5582</v>
      </c>
    </row>
    <row r="1813" spans="1:4" ht="15" customHeight="1" x14ac:dyDescent="0.3">
      <c r="A1813" s="22" t="s">
        <v>3099</v>
      </c>
      <c r="B1813" s="23" t="s">
        <v>3945</v>
      </c>
      <c r="C1813" s="23" t="s">
        <v>3100</v>
      </c>
      <c r="D1813" s="23" t="s">
        <v>5583</v>
      </c>
    </row>
    <row r="1814" spans="1:4" ht="15" customHeight="1" x14ac:dyDescent="0.3">
      <c r="A1814" s="22" t="s">
        <v>3101</v>
      </c>
      <c r="B1814" s="23" t="s">
        <v>3946</v>
      </c>
      <c r="C1814" s="23" t="s">
        <v>3102</v>
      </c>
      <c r="D1814" s="23" t="s">
        <v>5584</v>
      </c>
    </row>
    <row r="1815" spans="1:4" ht="15" customHeight="1" x14ac:dyDescent="0.3">
      <c r="A1815" s="22" t="s">
        <v>3103</v>
      </c>
      <c r="B1815" s="23" t="s">
        <v>3945</v>
      </c>
      <c r="C1815" s="23" t="s">
        <v>820</v>
      </c>
      <c r="D1815" s="23" t="s">
        <v>5585</v>
      </c>
    </row>
    <row r="1816" spans="1:4" ht="15" customHeight="1" x14ac:dyDescent="0.3">
      <c r="A1816" s="22" t="s">
        <v>3104</v>
      </c>
      <c r="B1816" s="23" t="s">
        <v>3946</v>
      </c>
      <c r="C1816" s="23" t="s">
        <v>1312</v>
      </c>
      <c r="D1816" s="23" t="s">
        <v>5586</v>
      </c>
    </row>
    <row r="1817" spans="1:4" ht="15" customHeight="1" x14ac:dyDescent="0.3">
      <c r="A1817" s="22" t="s">
        <v>3105</v>
      </c>
      <c r="B1817" s="23" t="s">
        <v>3946</v>
      </c>
      <c r="C1817" s="23" t="s">
        <v>3106</v>
      </c>
      <c r="D1817" s="23" t="s">
        <v>5587</v>
      </c>
    </row>
    <row r="1818" spans="1:4" ht="15" customHeight="1" x14ac:dyDescent="0.3">
      <c r="A1818" s="22" t="s">
        <v>3107</v>
      </c>
      <c r="B1818" s="23" t="s">
        <v>3946</v>
      </c>
      <c r="C1818" s="23" t="s">
        <v>1760</v>
      </c>
      <c r="D1818" s="23" t="s">
        <v>5588</v>
      </c>
    </row>
    <row r="1819" spans="1:4" ht="15" customHeight="1" x14ac:dyDescent="0.3">
      <c r="A1819" s="22" t="s">
        <v>3108</v>
      </c>
      <c r="B1819" s="23" t="s">
        <v>3946</v>
      </c>
      <c r="C1819" s="23" t="s">
        <v>2570</v>
      </c>
      <c r="D1819" s="23" t="s">
        <v>5589</v>
      </c>
    </row>
    <row r="1820" spans="1:4" ht="15" customHeight="1" x14ac:dyDescent="0.3">
      <c r="A1820" s="22" t="s">
        <v>3109</v>
      </c>
      <c r="B1820" s="23" t="s">
        <v>3946</v>
      </c>
      <c r="C1820" s="23" t="s">
        <v>643</v>
      </c>
      <c r="D1820" s="23" t="s">
        <v>4931</v>
      </c>
    </row>
    <row r="1821" spans="1:4" ht="15" customHeight="1" x14ac:dyDescent="0.3">
      <c r="A1821" s="22" t="s">
        <v>3110</v>
      </c>
      <c r="B1821" s="23" t="s">
        <v>3946</v>
      </c>
      <c r="C1821" s="23" t="s">
        <v>3111</v>
      </c>
      <c r="D1821" s="23" t="s">
        <v>5590</v>
      </c>
    </row>
    <row r="1822" spans="1:4" ht="15" customHeight="1" x14ac:dyDescent="0.3">
      <c r="A1822" s="22" t="s">
        <v>3112</v>
      </c>
      <c r="B1822" s="23" t="s">
        <v>3946</v>
      </c>
      <c r="C1822" s="23" t="s">
        <v>130</v>
      </c>
      <c r="D1822" s="23" t="s">
        <v>5591</v>
      </c>
    </row>
    <row r="1823" spans="1:4" ht="15" customHeight="1" x14ac:dyDescent="0.3">
      <c r="A1823" s="22" t="s">
        <v>3113</v>
      </c>
      <c r="B1823" s="23" t="s">
        <v>3946</v>
      </c>
      <c r="C1823" s="23" t="s">
        <v>3114</v>
      </c>
      <c r="D1823" s="23" t="s">
        <v>5592</v>
      </c>
    </row>
    <row r="1824" spans="1:4" ht="15" customHeight="1" x14ac:dyDescent="0.3">
      <c r="A1824" s="22" t="s">
        <v>3115</v>
      </c>
      <c r="B1824" s="23" t="s">
        <v>3945</v>
      </c>
      <c r="C1824" s="23" t="s">
        <v>3116</v>
      </c>
      <c r="D1824" s="23" t="s">
        <v>5593</v>
      </c>
    </row>
    <row r="1825" spans="1:4" ht="15" customHeight="1" x14ac:dyDescent="0.3">
      <c r="A1825" s="22" t="s">
        <v>3117</v>
      </c>
      <c r="B1825" s="23" t="s">
        <v>3946</v>
      </c>
      <c r="C1825" s="23" t="s">
        <v>850</v>
      </c>
      <c r="D1825" s="23" t="s">
        <v>4692</v>
      </c>
    </row>
    <row r="1826" spans="1:4" ht="15" customHeight="1" x14ac:dyDescent="0.3">
      <c r="A1826" s="22" t="s">
        <v>3118</v>
      </c>
      <c r="B1826" s="23" t="s">
        <v>3945</v>
      </c>
      <c r="C1826" s="23" t="s">
        <v>3119</v>
      </c>
      <c r="D1826" s="23" t="s">
        <v>5594</v>
      </c>
    </row>
    <row r="1827" spans="1:4" ht="15" customHeight="1" x14ac:dyDescent="0.3">
      <c r="A1827" s="22" t="s">
        <v>3120</v>
      </c>
      <c r="B1827" s="23" t="s">
        <v>3945</v>
      </c>
      <c r="C1827" s="23" t="s">
        <v>3121</v>
      </c>
      <c r="D1827" s="23" t="s">
        <v>5595</v>
      </c>
    </row>
    <row r="1828" spans="1:4" ht="15" customHeight="1" x14ac:dyDescent="0.3">
      <c r="A1828" s="22" t="s">
        <v>3122</v>
      </c>
      <c r="B1828" s="23" t="s">
        <v>3945</v>
      </c>
      <c r="C1828" s="23" t="s">
        <v>3123</v>
      </c>
      <c r="D1828" s="23" t="s">
        <v>5596</v>
      </c>
    </row>
    <row r="1829" spans="1:4" ht="15" customHeight="1" x14ac:dyDescent="0.3">
      <c r="A1829" s="22" t="s">
        <v>3124</v>
      </c>
      <c r="B1829" s="23" t="s">
        <v>3945</v>
      </c>
      <c r="C1829" s="23" t="s">
        <v>2957</v>
      </c>
      <c r="D1829" s="23" t="s">
        <v>5597</v>
      </c>
    </row>
    <row r="1830" spans="1:4" ht="15" customHeight="1" x14ac:dyDescent="0.3">
      <c r="A1830" s="22" t="s">
        <v>3125</v>
      </c>
      <c r="B1830" s="23" t="s">
        <v>3945</v>
      </c>
      <c r="C1830" s="23" t="s">
        <v>809</v>
      </c>
      <c r="D1830" s="23" t="s">
        <v>5598</v>
      </c>
    </row>
    <row r="1831" spans="1:4" ht="15" customHeight="1" x14ac:dyDescent="0.3">
      <c r="A1831" s="22" t="s">
        <v>3126</v>
      </c>
      <c r="B1831" s="23" t="s">
        <v>3946</v>
      </c>
      <c r="C1831" s="23" t="s">
        <v>3127</v>
      </c>
      <c r="D1831" s="23" t="s">
        <v>4170</v>
      </c>
    </row>
    <row r="1832" spans="1:4" ht="15" customHeight="1" x14ac:dyDescent="0.3">
      <c r="A1832" s="22" t="s">
        <v>3128</v>
      </c>
      <c r="B1832" s="23" t="s">
        <v>3945</v>
      </c>
      <c r="C1832" s="23" t="s">
        <v>373</v>
      </c>
      <c r="D1832" s="23" t="s">
        <v>4932</v>
      </c>
    </row>
    <row r="1833" spans="1:4" ht="15" customHeight="1" x14ac:dyDescent="0.3">
      <c r="A1833" s="22" t="s">
        <v>3129</v>
      </c>
      <c r="B1833" s="23" t="s">
        <v>3945</v>
      </c>
      <c r="C1833" s="23" t="s">
        <v>2861</v>
      </c>
      <c r="D1833" s="23" t="s">
        <v>4363</v>
      </c>
    </row>
    <row r="1834" spans="1:4" ht="15" customHeight="1" x14ac:dyDescent="0.3">
      <c r="A1834" s="22" t="s">
        <v>3130</v>
      </c>
      <c r="B1834" s="23" t="s">
        <v>3946</v>
      </c>
      <c r="C1834" s="23" t="s">
        <v>3131</v>
      </c>
      <c r="D1834" s="23" t="s">
        <v>5599</v>
      </c>
    </row>
    <row r="1835" spans="1:4" ht="15" customHeight="1" x14ac:dyDescent="0.3">
      <c r="A1835" s="22" t="s">
        <v>3132</v>
      </c>
      <c r="B1835" s="23" t="s">
        <v>3945</v>
      </c>
      <c r="C1835" s="23" t="s">
        <v>3133</v>
      </c>
      <c r="D1835" s="23" t="s">
        <v>5600</v>
      </c>
    </row>
    <row r="1836" spans="1:4" ht="15" customHeight="1" x14ac:dyDescent="0.3">
      <c r="A1836" s="22" t="s">
        <v>3134</v>
      </c>
      <c r="B1836" s="23" t="s">
        <v>3947</v>
      </c>
      <c r="C1836" s="23" t="s">
        <v>2250</v>
      </c>
      <c r="D1836" s="23" t="s">
        <v>5601</v>
      </c>
    </row>
    <row r="1837" spans="1:4" ht="15" customHeight="1" x14ac:dyDescent="0.3">
      <c r="A1837" s="22" t="s">
        <v>3135</v>
      </c>
      <c r="B1837" s="23" t="s">
        <v>3946</v>
      </c>
      <c r="C1837" s="23" t="s">
        <v>1312</v>
      </c>
      <c r="D1837" s="23" t="s">
        <v>5602</v>
      </c>
    </row>
    <row r="1838" spans="1:4" ht="15" customHeight="1" x14ac:dyDescent="0.3">
      <c r="A1838" s="22" t="s">
        <v>3136</v>
      </c>
      <c r="B1838" s="23" t="s">
        <v>3946</v>
      </c>
      <c r="C1838" s="23" t="s">
        <v>3137</v>
      </c>
      <c r="D1838" s="23" t="s">
        <v>5603</v>
      </c>
    </row>
    <row r="1839" spans="1:4" ht="15" customHeight="1" x14ac:dyDescent="0.3">
      <c r="A1839" s="22" t="s">
        <v>3138</v>
      </c>
      <c r="B1839" s="23" t="s">
        <v>3946</v>
      </c>
      <c r="C1839" s="23" t="s">
        <v>3139</v>
      </c>
      <c r="D1839" s="23" t="s">
        <v>5604</v>
      </c>
    </row>
    <row r="1840" spans="1:4" ht="15" customHeight="1" x14ac:dyDescent="0.3">
      <c r="A1840" s="22" t="s">
        <v>3140</v>
      </c>
      <c r="B1840" s="23" t="s">
        <v>3946</v>
      </c>
      <c r="C1840" s="23" t="s">
        <v>3141</v>
      </c>
      <c r="D1840" s="23" t="s">
        <v>5061</v>
      </c>
    </row>
    <row r="1841" spans="1:4" ht="15" customHeight="1" x14ac:dyDescent="0.3">
      <c r="A1841" s="22" t="s">
        <v>3142</v>
      </c>
      <c r="B1841" s="23" t="s">
        <v>3946</v>
      </c>
      <c r="C1841" s="23" t="s">
        <v>3143</v>
      </c>
      <c r="D1841" s="23" t="s">
        <v>5107</v>
      </c>
    </row>
    <row r="1842" spans="1:4" ht="15" customHeight="1" x14ac:dyDescent="0.3">
      <c r="A1842" s="22" t="s">
        <v>3144</v>
      </c>
      <c r="B1842" s="23" t="s">
        <v>3945</v>
      </c>
      <c r="C1842" s="23" t="s">
        <v>561</v>
      </c>
      <c r="D1842" s="23" t="s">
        <v>5605</v>
      </c>
    </row>
    <row r="1843" spans="1:4" ht="15" customHeight="1" x14ac:dyDescent="0.3">
      <c r="A1843" s="22" t="s">
        <v>3145</v>
      </c>
      <c r="B1843" s="23" t="s">
        <v>3945</v>
      </c>
      <c r="C1843" s="23" t="s">
        <v>3146</v>
      </c>
      <c r="D1843" s="23" t="s">
        <v>5606</v>
      </c>
    </row>
    <row r="1844" spans="1:4" ht="15" customHeight="1" x14ac:dyDescent="0.3">
      <c r="A1844" s="22" t="s">
        <v>3147</v>
      </c>
      <c r="B1844" s="23" t="s">
        <v>3946</v>
      </c>
      <c r="C1844" s="23" t="s">
        <v>3148</v>
      </c>
      <c r="D1844" s="23" t="s">
        <v>4049</v>
      </c>
    </row>
    <row r="1845" spans="1:4" ht="15" customHeight="1" x14ac:dyDescent="0.3">
      <c r="A1845" s="22" t="s">
        <v>3149</v>
      </c>
      <c r="B1845" s="23" t="s">
        <v>3946</v>
      </c>
      <c r="C1845" s="23" t="s">
        <v>3150</v>
      </c>
      <c r="D1845" s="23" t="s">
        <v>5607</v>
      </c>
    </row>
    <row r="1846" spans="1:4" ht="15" customHeight="1" x14ac:dyDescent="0.3">
      <c r="A1846" s="22" t="s">
        <v>3151</v>
      </c>
      <c r="B1846" s="23" t="s">
        <v>3946</v>
      </c>
      <c r="C1846" s="23" t="s">
        <v>489</v>
      </c>
      <c r="D1846" s="23" t="s">
        <v>5608</v>
      </c>
    </row>
    <row r="1847" spans="1:4" ht="15" customHeight="1" x14ac:dyDescent="0.3">
      <c r="A1847" s="22" t="s">
        <v>3152</v>
      </c>
      <c r="B1847" s="23" t="s">
        <v>3946</v>
      </c>
      <c r="C1847" s="23" t="s">
        <v>3153</v>
      </c>
      <c r="D1847" s="23" t="s">
        <v>5609</v>
      </c>
    </row>
    <row r="1848" spans="1:4" ht="15" customHeight="1" x14ac:dyDescent="0.3">
      <c r="A1848" s="22" t="s">
        <v>3154</v>
      </c>
      <c r="B1848" s="23" t="s">
        <v>3946</v>
      </c>
      <c r="C1848" s="23" t="s">
        <v>3155</v>
      </c>
      <c r="D1848" s="23" t="s">
        <v>5610</v>
      </c>
    </row>
    <row r="1849" spans="1:4" ht="15" customHeight="1" x14ac:dyDescent="0.3">
      <c r="A1849" s="22" t="s">
        <v>3156</v>
      </c>
      <c r="B1849" s="23" t="s">
        <v>3946</v>
      </c>
      <c r="C1849" s="23" t="s">
        <v>3157</v>
      </c>
      <c r="D1849" s="23" t="s">
        <v>5611</v>
      </c>
    </row>
    <row r="1850" spans="1:4" ht="15" customHeight="1" x14ac:dyDescent="0.3">
      <c r="A1850" s="22" t="s">
        <v>3158</v>
      </c>
      <c r="B1850" s="23" t="s">
        <v>3946</v>
      </c>
      <c r="C1850" s="23" t="s">
        <v>3159</v>
      </c>
      <c r="D1850" s="23" t="s">
        <v>5612</v>
      </c>
    </row>
    <row r="1851" spans="1:4" ht="15" customHeight="1" x14ac:dyDescent="0.3">
      <c r="A1851" s="22" t="s">
        <v>3160</v>
      </c>
      <c r="B1851" s="23" t="s">
        <v>3946</v>
      </c>
      <c r="C1851" s="23" t="s">
        <v>550</v>
      </c>
      <c r="D1851" s="23" t="s">
        <v>5613</v>
      </c>
    </row>
    <row r="1852" spans="1:4" ht="15" customHeight="1" x14ac:dyDescent="0.3">
      <c r="A1852" s="22" t="s">
        <v>3161</v>
      </c>
      <c r="B1852" s="23" t="s">
        <v>3946</v>
      </c>
      <c r="C1852" s="23" t="s">
        <v>714</v>
      </c>
      <c r="D1852" s="23" t="s">
        <v>5614</v>
      </c>
    </row>
    <row r="1853" spans="1:4" ht="15" customHeight="1" x14ac:dyDescent="0.3">
      <c r="A1853" s="22" t="s">
        <v>3162</v>
      </c>
      <c r="B1853" s="23" t="s">
        <v>3946</v>
      </c>
      <c r="C1853" s="23" t="s">
        <v>3163</v>
      </c>
      <c r="D1853" s="23" t="s">
        <v>5615</v>
      </c>
    </row>
    <row r="1854" spans="1:4" ht="15" customHeight="1" x14ac:dyDescent="0.3">
      <c r="A1854" s="22" t="s">
        <v>3164</v>
      </c>
      <c r="B1854" s="23" t="s">
        <v>3946</v>
      </c>
      <c r="C1854" s="23" t="s">
        <v>714</v>
      </c>
      <c r="D1854" s="23" t="s">
        <v>5616</v>
      </c>
    </row>
    <row r="1855" spans="1:4" ht="15" customHeight="1" x14ac:dyDescent="0.3">
      <c r="A1855" s="22" t="s">
        <v>3165</v>
      </c>
      <c r="B1855" s="23" t="s">
        <v>3945</v>
      </c>
      <c r="C1855" s="23" t="s">
        <v>3166</v>
      </c>
      <c r="D1855" s="23" t="s">
        <v>5449</v>
      </c>
    </row>
    <row r="1856" spans="1:4" ht="15" customHeight="1" x14ac:dyDescent="0.3">
      <c r="A1856" s="22" t="s">
        <v>3167</v>
      </c>
      <c r="B1856" s="23" t="s">
        <v>3946</v>
      </c>
      <c r="C1856" s="23" t="s">
        <v>1024</v>
      </c>
      <c r="D1856" s="23" t="s">
        <v>4631</v>
      </c>
    </row>
    <row r="1857" spans="1:4" ht="15" customHeight="1" x14ac:dyDescent="0.3">
      <c r="A1857" s="22" t="s">
        <v>3168</v>
      </c>
      <c r="B1857" s="23" t="s">
        <v>3946</v>
      </c>
      <c r="C1857" s="23" t="s">
        <v>753</v>
      </c>
      <c r="D1857" s="23" t="s">
        <v>5617</v>
      </c>
    </row>
    <row r="1858" spans="1:4" ht="15" customHeight="1" x14ac:dyDescent="0.3">
      <c r="A1858" s="22" t="s">
        <v>3169</v>
      </c>
      <c r="B1858" s="23" t="s">
        <v>3945</v>
      </c>
      <c r="C1858" s="23" t="s">
        <v>3170</v>
      </c>
      <c r="D1858" s="23" t="s">
        <v>5618</v>
      </c>
    </row>
    <row r="1859" spans="1:4" ht="15" customHeight="1" x14ac:dyDescent="0.3">
      <c r="A1859" s="22" t="s">
        <v>3171</v>
      </c>
      <c r="B1859" s="23" t="s">
        <v>3946</v>
      </c>
      <c r="C1859" s="23" t="s">
        <v>3172</v>
      </c>
      <c r="D1859" s="23" t="s">
        <v>5619</v>
      </c>
    </row>
    <row r="1860" spans="1:4" ht="15" customHeight="1" x14ac:dyDescent="0.3">
      <c r="A1860" s="22" t="s">
        <v>3173</v>
      </c>
      <c r="B1860" s="23" t="s">
        <v>3945</v>
      </c>
      <c r="C1860" s="23" t="s">
        <v>2301</v>
      </c>
      <c r="D1860" s="23" t="s">
        <v>4981</v>
      </c>
    </row>
    <row r="1861" spans="1:4" ht="15" customHeight="1" x14ac:dyDescent="0.3">
      <c r="A1861" s="22" t="s">
        <v>3174</v>
      </c>
      <c r="B1861" s="23" t="s">
        <v>3945</v>
      </c>
      <c r="C1861" s="23" t="s">
        <v>3175</v>
      </c>
      <c r="D1861" s="23" t="s">
        <v>4823</v>
      </c>
    </row>
    <row r="1862" spans="1:4" ht="15" customHeight="1" x14ac:dyDescent="0.3">
      <c r="A1862" s="22" t="s">
        <v>3176</v>
      </c>
      <c r="B1862" s="23" t="s">
        <v>3945</v>
      </c>
      <c r="C1862" s="23" t="s">
        <v>3177</v>
      </c>
      <c r="D1862" s="23" t="s">
        <v>5620</v>
      </c>
    </row>
    <row r="1863" spans="1:4" ht="15" customHeight="1" x14ac:dyDescent="0.3">
      <c r="A1863" s="22" t="s">
        <v>3178</v>
      </c>
      <c r="B1863" s="23" t="s">
        <v>3945</v>
      </c>
      <c r="C1863" s="23" t="s">
        <v>957</v>
      </c>
      <c r="D1863" s="23" t="s">
        <v>4367</v>
      </c>
    </row>
    <row r="1864" spans="1:4" ht="15" customHeight="1" x14ac:dyDescent="0.3">
      <c r="A1864" s="22" t="s">
        <v>3179</v>
      </c>
      <c r="B1864" s="23" t="s">
        <v>3945</v>
      </c>
      <c r="C1864" s="23" t="s">
        <v>3180</v>
      </c>
      <c r="D1864" s="23" t="s">
        <v>5621</v>
      </c>
    </row>
    <row r="1865" spans="1:4" ht="15" customHeight="1" x14ac:dyDescent="0.3">
      <c r="A1865" s="22" t="s">
        <v>3181</v>
      </c>
      <c r="B1865" s="23" t="s">
        <v>3945</v>
      </c>
      <c r="C1865" s="23" t="s">
        <v>3182</v>
      </c>
      <c r="D1865" s="23" t="s">
        <v>5622</v>
      </c>
    </row>
    <row r="1866" spans="1:4" ht="15" customHeight="1" x14ac:dyDescent="0.3">
      <c r="A1866" s="22" t="s">
        <v>3183</v>
      </c>
      <c r="B1866" s="23" t="s">
        <v>3945</v>
      </c>
      <c r="C1866" s="23" t="s">
        <v>3184</v>
      </c>
      <c r="D1866" s="23" t="s">
        <v>4414</v>
      </c>
    </row>
    <row r="1867" spans="1:4" ht="15" customHeight="1" x14ac:dyDescent="0.3">
      <c r="A1867" s="22" t="s">
        <v>3185</v>
      </c>
      <c r="B1867" s="23" t="s">
        <v>3946</v>
      </c>
      <c r="C1867" s="23" t="s">
        <v>3186</v>
      </c>
      <c r="D1867" s="23" t="s">
        <v>5623</v>
      </c>
    </row>
    <row r="1868" spans="1:4" ht="15" customHeight="1" x14ac:dyDescent="0.3">
      <c r="A1868" s="22" t="s">
        <v>3187</v>
      </c>
      <c r="B1868" s="23" t="s">
        <v>3945</v>
      </c>
      <c r="C1868" s="23" t="s">
        <v>1377</v>
      </c>
      <c r="D1868" s="23" t="s">
        <v>4746</v>
      </c>
    </row>
    <row r="1869" spans="1:4" ht="15" customHeight="1" x14ac:dyDescent="0.3">
      <c r="A1869" s="22" t="s">
        <v>3188</v>
      </c>
      <c r="B1869" s="23" t="s">
        <v>3946</v>
      </c>
      <c r="C1869" s="23" t="s">
        <v>3189</v>
      </c>
      <c r="D1869" s="23" t="s">
        <v>4653</v>
      </c>
    </row>
    <row r="1870" spans="1:4" ht="15" customHeight="1" x14ac:dyDescent="0.3">
      <c r="A1870" s="22" t="s">
        <v>3190</v>
      </c>
      <c r="B1870" s="23" t="s">
        <v>3946</v>
      </c>
      <c r="C1870" s="23" t="s">
        <v>687</v>
      </c>
      <c r="D1870" s="23" t="s">
        <v>5624</v>
      </c>
    </row>
    <row r="1871" spans="1:4" ht="15" customHeight="1" x14ac:dyDescent="0.3">
      <c r="A1871" s="22" t="s">
        <v>3191</v>
      </c>
      <c r="B1871" s="23" t="s">
        <v>3946</v>
      </c>
      <c r="C1871" s="23" t="s">
        <v>223</v>
      </c>
      <c r="D1871" s="23" t="s">
        <v>4187</v>
      </c>
    </row>
    <row r="1872" spans="1:4" ht="15" customHeight="1" x14ac:dyDescent="0.3">
      <c r="A1872" s="22" t="s">
        <v>3192</v>
      </c>
      <c r="B1872" s="23" t="s">
        <v>3946</v>
      </c>
      <c r="C1872" s="23" t="s">
        <v>3193</v>
      </c>
      <c r="D1872" s="23" t="s">
        <v>5625</v>
      </c>
    </row>
    <row r="1873" spans="1:4" ht="15" customHeight="1" x14ac:dyDescent="0.3">
      <c r="A1873" s="22" t="s">
        <v>3194</v>
      </c>
      <c r="B1873" s="23" t="s">
        <v>3946</v>
      </c>
      <c r="C1873" s="23" t="s">
        <v>3195</v>
      </c>
      <c r="D1873" s="23" t="s">
        <v>5626</v>
      </c>
    </row>
    <row r="1874" spans="1:4" ht="15" customHeight="1" x14ac:dyDescent="0.3">
      <c r="A1874" s="22" t="s">
        <v>3196</v>
      </c>
      <c r="B1874" s="23" t="s">
        <v>3946</v>
      </c>
      <c r="C1874" s="23" t="s">
        <v>3197</v>
      </c>
      <c r="D1874" s="23" t="s">
        <v>5627</v>
      </c>
    </row>
    <row r="1875" spans="1:4" ht="15" customHeight="1" x14ac:dyDescent="0.3">
      <c r="A1875" s="22" t="s">
        <v>3198</v>
      </c>
      <c r="B1875" s="23" t="s">
        <v>3946</v>
      </c>
      <c r="C1875" s="23" t="s">
        <v>3199</v>
      </c>
      <c r="D1875" s="23" t="s">
        <v>5628</v>
      </c>
    </row>
    <row r="1876" spans="1:4" ht="15" customHeight="1" x14ac:dyDescent="0.3">
      <c r="A1876" s="22" t="s">
        <v>3200</v>
      </c>
      <c r="B1876" s="23" t="s">
        <v>3946</v>
      </c>
      <c r="C1876" s="23" t="s">
        <v>3201</v>
      </c>
      <c r="D1876" s="23" t="s">
        <v>5629</v>
      </c>
    </row>
    <row r="1877" spans="1:4" ht="15" customHeight="1" x14ac:dyDescent="0.3">
      <c r="A1877" s="22" t="s">
        <v>3202</v>
      </c>
      <c r="B1877" s="23" t="s">
        <v>3945</v>
      </c>
      <c r="C1877" s="23" t="s">
        <v>3203</v>
      </c>
      <c r="D1877" s="23" t="s">
        <v>5014</v>
      </c>
    </row>
    <row r="1878" spans="1:4" ht="15" customHeight="1" x14ac:dyDescent="0.3">
      <c r="A1878" s="22" t="s">
        <v>3204</v>
      </c>
      <c r="B1878" s="23" t="s">
        <v>3945</v>
      </c>
      <c r="C1878" s="23" t="s">
        <v>1237</v>
      </c>
      <c r="D1878" s="23" t="s">
        <v>5630</v>
      </c>
    </row>
    <row r="1879" spans="1:4" ht="15" customHeight="1" x14ac:dyDescent="0.3">
      <c r="A1879" s="22" t="s">
        <v>3205</v>
      </c>
      <c r="B1879" s="23" t="s">
        <v>3947</v>
      </c>
      <c r="C1879" s="23" t="s">
        <v>3206</v>
      </c>
      <c r="D1879" s="23" t="s">
        <v>5631</v>
      </c>
    </row>
    <row r="1880" spans="1:4" ht="15" customHeight="1" x14ac:dyDescent="0.3">
      <c r="A1880" s="22" t="s">
        <v>3207</v>
      </c>
      <c r="B1880" s="23" t="s">
        <v>3945</v>
      </c>
      <c r="C1880" s="23" t="s">
        <v>3208</v>
      </c>
      <c r="D1880" s="23" t="s">
        <v>5632</v>
      </c>
    </row>
    <row r="1881" spans="1:4" ht="15" customHeight="1" x14ac:dyDescent="0.3">
      <c r="A1881" s="22" t="s">
        <v>3209</v>
      </c>
      <c r="B1881" s="23" t="s">
        <v>3945</v>
      </c>
      <c r="C1881" s="23" t="s">
        <v>3210</v>
      </c>
      <c r="D1881" s="23" t="s">
        <v>5633</v>
      </c>
    </row>
    <row r="1882" spans="1:4" ht="15" customHeight="1" x14ac:dyDescent="0.3">
      <c r="A1882" s="22" t="s">
        <v>3211</v>
      </c>
      <c r="B1882" s="23" t="s">
        <v>3946</v>
      </c>
      <c r="C1882" s="23" t="s">
        <v>3212</v>
      </c>
      <c r="D1882" s="23" t="s">
        <v>4522</v>
      </c>
    </row>
    <row r="1883" spans="1:4" ht="15" customHeight="1" x14ac:dyDescent="0.3">
      <c r="A1883" s="22" t="s">
        <v>3213</v>
      </c>
      <c r="B1883" s="23" t="s">
        <v>3945</v>
      </c>
      <c r="C1883" s="23" t="s">
        <v>3203</v>
      </c>
      <c r="D1883" s="23" t="s">
        <v>5634</v>
      </c>
    </row>
    <row r="1884" spans="1:4" ht="15" customHeight="1" x14ac:dyDescent="0.3">
      <c r="A1884" s="22" t="s">
        <v>3214</v>
      </c>
      <c r="B1884" s="23" t="s">
        <v>3945</v>
      </c>
      <c r="C1884" s="23" t="s">
        <v>3215</v>
      </c>
      <c r="D1884" s="23" t="s">
        <v>5635</v>
      </c>
    </row>
    <row r="1885" spans="1:4" ht="15" customHeight="1" x14ac:dyDescent="0.3">
      <c r="A1885" s="22" t="s">
        <v>3216</v>
      </c>
      <c r="B1885" s="23" t="s">
        <v>3945</v>
      </c>
      <c r="C1885" s="23" t="s">
        <v>3217</v>
      </c>
      <c r="D1885" s="23" t="s">
        <v>5636</v>
      </c>
    </row>
    <row r="1886" spans="1:4" ht="15" customHeight="1" x14ac:dyDescent="0.3">
      <c r="A1886" s="22" t="s">
        <v>3218</v>
      </c>
      <c r="B1886" s="23" t="s">
        <v>3945</v>
      </c>
      <c r="C1886" s="23" t="s">
        <v>3219</v>
      </c>
      <c r="D1886" s="23" t="s">
        <v>5637</v>
      </c>
    </row>
    <row r="1887" spans="1:4" ht="15" customHeight="1" x14ac:dyDescent="0.3">
      <c r="A1887" s="22" t="s">
        <v>3220</v>
      </c>
      <c r="B1887" s="23" t="s">
        <v>3945</v>
      </c>
      <c r="C1887" s="23" t="s">
        <v>3221</v>
      </c>
      <c r="D1887" s="23" t="s">
        <v>5638</v>
      </c>
    </row>
    <row r="1888" spans="1:4" ht="15" customHeight="1" x14ac:dyDescent="0.3">
      <c r="A1888" s="22" t="s">
        <v>3222</v>
      </c>
      <c r="B1888" s="23" t="s">
        <v>3946</v>
      </c>
      <c r="C1888" s="23" t="s">
        <v>3223</v>
      </c>
      <c r="D1888" s="23" t="s">
        <v>5639</v>
      </c>
    </row>
    <row r="1889" spans="1:4" ht="15" customHeight="1" x14ac:dyDescent="0.3">
      <c r="A1889" s="22" t="s">
        <v>3224</v>
      </c>
      <c r="B1889" s="23" t="s">
        <v>3946</v>
      </c>
      <c r="C1889" s="23" t="s">
        <v>726</v>
      </c>
      <c r="D1889" s="23" t="s">
        <v>5640</v>
      </c>
    </row>
    <row r="1890" spans="1:4" ht="15" customHeight="1" x14ac:dyDescent="0.3">
      <c r="A1890" s="22" t="s">
        <v>3225</v>
      </c>
      <c r="B1890" s="23" t="s">
        <v>3946</v>
      </c>
      <c r="C1890" s="23" t="s">
        <v>3226</v>
      </c>
      <c r="D1890" s="23" t="s">
        <v>4537</v>
      </c>
    </row>
    <row r="1891" spans="1:4" ht="15" customHeight="1" x14ac:dyDescent="0.3">
      <c r="A1891" s="22" t="s">
        <v>3227</v>
      </c>
      <c r="B1891" s="23" t="s">
        <v>3945</v>
      </c>
      <c r="C1891" s="23" t="s">
        <v>2056</v>
      </c>
      <c r="D1891" s="23" t="s">
        <v>5641</v>
      </c>
    </row>
    <row r="1892" spans="1:4" ht="15" customHeight="1" x14ac:dyDescent="0.3">
      <c r="A1892" s="22" t="s">
        <v>3228</v>
      </c>
      <c r="B1892" s="23" t="s">
        <v>3946</v>
      </c>
      <c r="C1892" s="23" t="s">
        <v>201</v>
      </c>
      <c r="D1892" s="23" t="s">
        <v>5642</v>
      </c>
    </row>
    <row r="1893" spans="1:4" ht="15" customHeight="1" x14ac:dyDescent="0.3">
      <c r="A1893" s="22" t="s">
        <v>3229</v>
      </c>
      <c r="B1893" s="23" t="s">
        <v>3946</v>
      </c>
      <c r="C1893" s="23" t="s">
        <v>3230</v>
      </c>
      <c r="D1893" s="23" t="s">
        <v>5643</v>
      </c>
    </row>
    <row r="1894" spans="1:4" ht="15" customHeight="1" x14ac:dyDescent="0.3">
      <c r="A1894" s="22" t="s">
        <v>3231</v>
      </c>
      <c r="B1894" s="23" t="s">
        <v>3945</v>
      </c>
      <c r="C1894" s="23" t="s">
        <v>3232</v>
      </c>
      <c r="D1894" s="23" t="s">
        <v>5644</v>
      </c>
    </row>
    <row r="1895" spans="1:4" ht="15" customHeight="1" x14ac:dyDescent="0.3">
      <c r="A1895" s="22" t="s">
        <v>3233</v>
      </c>
      <c r="B1895" s="23" t="s">
        <v>3946</v>
      </c>
      <c r="C1895" s="23" t="s">
        <v>203</v>
      </c>
      <c r="D1895" s="23" t="s">
        <v>5645</v>
      </c>
    </row>
    <row r="1896" spans="1:4" ht="15" customHeight="1" x14ac:dyDescent="0.3">
      <c r="A1896" s="22" t="s">
        <v>3234</v>
      </c>
      <c r="B1896" s="23" t="s">
        <v>3945</v>
      </c>
      <c r="C1896" s="23" t="s">
        <v>3235</v>
      </c>
      <c r="D1896" s="23" t="s">
        <v>5646</v>
      </c>
    </row>
    <row r="1897" spans="1:4" ht="15" customHeight="1" x14ac:dyDescent="0.3">
      <c r="A1897" s="22" t="s">
        <v>3236</v>
      </c>
      <c r="B1897" s="23" t="s">
        <v>3946</v>
      </c>
      <c r="C1897" s="23" t="s">
        <v>3237</v>
      </c>
      <c r="D1897" s="23" t="s">
        <v>4219</v>
      </c>
    </row>
    <row r="1898" spans="1:4" ht="15" customHeight="1" x14ac:dyDescent="0.3">
      <c r="A1898" s="22" t="s">
        <v>3238</v>
      </c>
      <c r="B1898" s="23" t="s">
        <v>3946</v>
      </c>
      <c r="C1898" s="23" t="s">
        <v>276</v>
      </c>
      <c r="D1898" s="23" t="s">
        <v>5647</v>
      </c>
    </row>
    <row r="1899" spans="1:4" ht="15" customHeight="1" x14ac:dyDescent="0.3">
      <c r="A1899" s="22" t="s">
        <v>3239</v>
      </c>
      <c r="B1899" s="23" t="s">
        <v>3946</v>
      </c>
      <c r="C1899" s="23" t="s">
        <v>3240</v>
      </c>
      <c r="D1899" s="23" t="s">
        <v>4052</v>
      </c>
    </row>
    <row r="1900" spans="1:4" ht="15" customHeight="1" x14ac:dyDescent="0.3">
      <c r="A1900" s="22" t="s">
        <v>3241</v>
      </c>
      <c r="B1900" s="23" t="s">
        <v>3946</v>
      </c>
      <c r="C1900" s="23" t="s">
        <v>753</v>
      </c>
      <c r="D1900" s="23" t="s">
        <v>4082</v>
      </c>
    </row>
    <row r="1901" spans="1:4" ht="15" customHeight="1" x14ac:dyDescent="0.3">
      <c r="A1901" s="22" t="s">
        <v>3242</v>
      </c>
      <c r="B1901" s="23" t="s">
        <v>3945</v>
      </c>
      <c r="C1901" s="23" t="s">
        <v>162</v>
      </c>
      <c r="D1901" s="23" t="s">
        <v>5648</v>
      </c>
    </row>
    <row r="1902" spans="1:4" ht="15" customHeight="1" x14ac:dyDescent="0.3">
      <c r="A1902" s="22" t="s">
        <v>3243</v>
      </c>
      <c r="B1902" s="23" t="s">
        <v>3945</v>
      </c>
      <c r="C1902" s="23" t="s">
        <v>3244</v>
      </c>
      <c r="D1902" s="23" t="s">
        <v>5558</v>
      </c>
    </row>
    <row r="1903" spans="1:4" ht="15" customHeight="1" x14ac:dyDescent="0.3">
      <c r="A1903" s="22" t="s">
        <v>3245</v>
      </c>
      <c r="B1903" s="23" t="s">
        <v>3945</v>
      </c>
      <c r="C1903" s="23" t="s">
        <v>1993</v>
      </c>
      <c r="D1903" s="23" t="s">
        <v>5649</v>
      </c>
    </row>
    <row r="1904" spans="1:4" ht="15" customHeight="1" x14ac:dyDescent="0.3">
      <c r="A1904" s="22" t="s">
        <v>3246</v>
      </c>
      <c r="B1904" s="23" t="s">
        <v>3945</v>
      </c>
      <c r="C1904" s="23" t="s">
        <v>414</v>
      </c>
      <c r="D1904" s="23" t="s">
        <v>5650</v>
      </c>
    </row>
    <row r="1905" spans="1:4" ht="15" customHeight="1" x14ac:dyDescent="0.3">
      <c r="A1905" s="22" t="s">
        <v>3247</v>
      </c>
      <c r="B1905" s="23" t="s">
        <v>3945</v>
      </c>
      <c r="C1905" s="23" t="s">
        <v>3248</v>
      </c>
      <c r="D1905" s="23" t="s">
        <v>5651</v>
      </c>
    </row>
    <row r="1906" spans="1:4" ht="15" customHeight="1" x14ac:dyDescent="0.3">
      <c r="A1906" s="22" t="s">
        <v>3249</v>
      </c>
      <c r="B1906" s="23" t="s">
        <v>3945</v>
      </c>
      <c r="C1906" s="23" t="s">
        <v>3250</v>
      </c>
      <c r="D1906" s="23" t="s">
        <v>5652</v>
      </c>
    </row>
    <row r="1907" spans="1:4" ht="15" customHeight="1" x14ac:dyDescent="0.3">
      <c r="A1907" s="22" t="s">
        <v>3251</v>
      </c>
      <c r="B1907" s="23" t="s">
        <v>3946</v>
      </c>
      <c r="C1907" s="23" t="s">
        <v>3252</v>
      </c>
      <c r="D1907" s="23" t="s">
        <v>5653</v>
      </c>
    </row>
    <row r="1908" spans="1:4" ht="15" customHeight="1" x14ac:dyDescent="0.3">
      <c r="A1908" s="22" t="s">
        <v>3253</v>
      </c>
      <c r="B1908" s="23" t="s">
        <v>3945</v>
      </c>
      <c r="C1908" s="23" t="s">
        <v>3254</v>
      </c>
      <c r="D1908" s="23" t="s">
        <v>4268</v>
      </c>
    </row>
    <row r="1909" spans="1:4" ht="15" customHeight="1" x14ac:dyDescent="0.3">
      <c r="A1909" s="22" t="s">
        <v>3255</v>
      </c>
      <c r="B1909" s="23" t="s">
        <v>3945</v>
      </c>
      <c r="C1909" s="23" t="s">
        <v>3256</v>
      </c>
      <c r="D1909" s="23" t="s">
        <v>5654</v>
      </c>
    </row>
    <row r="1910" spans="1:4" ht="15" customHeight="1" x14ac:dyDescent="0.3">
      <c r="A1910" s="22" t="s">
        <v>3257</v>
      </c>
      <c r="B1910" s="23" t="s">
        <v>3946</v>
      </c>
      <c r="C1910" s="23" t="s">
        <v>3258</v>
      </c>
      <c r="D1910" s="23" t="s">
        <v>5655</v>
      </c>
    </row>
    <row r="1911" spans="1:4" ht="15" customHeight="1" x14ac:dyDescent="0.3">
      <c r="A1911" s="22" t="s">
        <v>3259</v>
      </c>
      <c r="B1911" s="23" t="s">
        <v>3946</v>
      </c>
      <c r="C1911" s="23" t="s">
        <v>3260</v>
      </c>
      <c r="D1911" s="23" t="s">
        <v>4414</v>
      </c>
    </row>
    <row r="1912" spans="1:4" ht="15" customHeight="1" x14ac:dyDescent="0.3">
      <c r="A1912" s="22" t="s">
        <v>3261</v>
      </c>
      <c r="B1912" s="23" t="s">
        <v>3945</v>
      </c>
      <c r="C1912" s="23" t="s">
        <v>3262</v>
      </c>
      <c r="D1912" s="23" t="s">
        <v>5656</v>
      </c>
    </row>
    <row r="1913" spans="1:4" ht="15" customHeight="1" x14ac:dyDescent="0.3">
      <c r="A1913" s="22" t="s">
        <v>3263</v>
      </c>
      <c r="B1913" s="23" t="s">
        <v>3946</v>
      </c>
      <c r="C1913" s="23" t="s">
        <v>3264</v>
      </c>
      <c r="D1913" s="23" t="s">
        <v>4356</v>
      </c>
    </row>
    <row r="1914" spans="1:4" ht="15" customHeight="1" x14ac:dyDescent="0.3">
      <c r="A1914" s="22" t="s">
        <v>3265</v>
      </c>
      <c r="B1914" s="23" t="s">
        <v>3946</v>
      </c>
      <c r="C1914" s="23" t="s">
        <v>3266</v>
      </c>
      <c r="D1914" s="23" t="s">
        <v>5657</v>
      </c>
    </row>
    <row r="1915" spans="1:4" ht="15" customHeight="1" x14ac:dyDescent="0.3">
      <c r="A1915" s="22" t="s">
        <v>3267</v>
      </c>
      <c r="B1915" s="23" t="s">
        <v>3946</v>
      </c>
      <c r="C1915" s="23" t="s">
        <v>3268</v>
      </c>
      <c r="D1915" s="23" t="s">
        <v>4542</v>
      </c>
    </row>
    <row r="1916" spans="1:4" ht="15" customHeight="1" x14ac:dyDescent="0.3">
      <c r="A1916" s="22" t="s">
        <v>3269</v>
      </c>
      <c r="B1916" s="23" t="s">
        <v>3945</v>
      </c>
      <c r="C1916" s="23" t="s">
        <v>3270</v>
      </c>
      <c r="D1916" s="23" t="s">
        <v>5658</v>
      </c>
    </row>
    <row r="1917" spans="1:4" ht="15" customHeight="1" x14ac:dyDescent="0.3">
      <c r="A1917" s="22" t="s">
        <v>3271</v>
      </c>
      <c r="B1917" s="23" t="s">
        <v>3946</v>
      </c>
      <c r="C1917" s="23" t="s">
        <v>3272</v>
      </c>
      <c r="D1917" s="23" t="s">
        <v>5659</v>
      </c>
    </row>
    <row r="1918" spans="1:4" ht="15" customHeight="1" x14ac:dyDescent="0.3">
      <c r="A1918" s="22" t="s">
        <v>3273</v>
      </c>
      <c r="B1918" s="23" t="s">
        <v>3946</v>
      </c>
      <c r="C1918" s="23" t="s">
        <v>272</v>
      </c>
      <c r="D1918" s="23" t="s">
        <v>5660</v>
      </c>
    </row>
    <row r="1919" spans="1:4" ht="15" customHeight="1" x14ac:dyDescent="0.3">
      <c r="A1919" s="22" t="s">
        <v>3274</v>
      </c>
      <c r="B1919" s="23" t="s">
        <v>3946</v>
      </c>
      <c r="C1919" s="23" t="s">
        <v>2329</v>
      </c>
      <c r="D1919" s="23" t="s">
        <v>5661</v>
      </c>
    </row>
    <row r="1920" spans="1:4" ht="15" customHeight="1" x14ac:dyDescent="0.3">
      <c r="A1920" s="22" t="s">
        <v>3275</v>
      </c>
      <c r="B1920" s="23" t="s">
        <v>3946</v>
      </c>
      <c r="C1920" s="23" t="s">
        <v>3276</v>
      </c>
      <c r="D1920" s="23" t="s">
        <v>5662</v>
      </c>
    </row>
    <row r="1921" spans="1:4" ht="15" customHeight="1" x14ac:dyDescent="0.3">
      <c r="A1921" s="22" t="s">
        <v>3277</v>
      </c>
      <c r="B1921" s="23" t="s">
        <v>3946</v>
      </c>
      <c r="C1921" s="23" t="s">
        <v>195</v>
      </c>
      <c r="D1921" s="23" t="s">
        <v>5663</v>
      </c>
    </row>
    <row r="1922" spans="1:4" ht="15" customHeight="1" x14ac:dyDescent="0.3">
      <c r="A1922" s="22" t="s">
        <v>3278</v>
      </c>
      <c r="B1922" s="23" t="s">
        <v>3947</v>
      </c>
      <c r="C1922" s="23" t="s">
        <v>3279</v>
      </c>
      <c r="D1922" s="23" t="s">
        <v>5664</v>
      </c>
    </row>
    <row r="1923" spans="1:4" ht="15" customHeight="1" x14ac:dyDescent="0.3">
      <c r="A1923" s="22" t="s">
        <v>3280</v>
      </c>
      <c r="B1923" s="23" t="s">
        <v>3946</v>
      </c>
      <c r="C1923" s="23" t="s">
        <v>272</v>
      </c>
      <c r="D1923" s="23" t="s">
        <v>5665</v>
      </c>
    </row>
    <row r="1924" spans="1:4" ht="15" customHeight="1" x14ac:dyDescent="0.3">
      <c r="A1924" s="22" t="s">
        <v>3281</v>
      </c>
      <c r="B1924" s="23" t="s">
        <v>3946</v>
      </c>
      <c r="C1924" s="23" t="s">
        <v>1312</v>
      </c>
      <c r="D1924" s="23" t="s">
        <v>5666</v>
      </c>
    </row>
    <row r="1925" spans="1:4" ht="15" customHeight="1" x14ac:dyDescent="0.3">
      <c r="A1925" s="22" t="s">
        <v>3282</v>
      </c>
      <c r="B1925" s="23" t="s">
        <v>3946</v>
      </c>
      <c r="C1925" s="23" t="s">
        <v>3283</v>
      </c>
      <c r="D1925" s="23" t="s">
        <v>5667</v>
      </c>
    </row>
    <row r="1926" spans="1:4" ht="15" customHeight="1" x14ac:dyDescent="0.3">
      <c r="A1926" s="22" t="s">
        <v>3284</v>
      </c>
      <c r="B1926" s="23" t="s">
        <v>3946</v>
      </c>
      <c r="C1926" s="23" t="s">
        <v>243</v>
      </c>
      <c r="D1926" s="23" t="s">
        <v>5668</v>
      </c>
    </row>
    <row r="1927" spans="1:4" ht="15" customHeight="1" x14ac:dyDescent="0.3">
      <c r="A1927" s="22" t="s">
        <v>3285</v>
      </c>
      <c r="B1927" s="23" t="s">
        <v>3945</v>
      </c>
      <c r="C1927" s="23" t="s">
        <v>3286</v>
      </c>
      <c r="D1927" s="23" t="s">
        <v>4784</v>
      </c>
    </row>
    <row r="1928" spans="1:4" ht="15" customHeight="1" x14ac:dyDescent="0.3">
      <c r="A1928" s="22" t="s">
        <v>3287</v>
      </c>
      <c r="B1928" s="23" t="s">
        <v>3945</v>
      </c>
      <c r="C1928" s="23" t="s">
        <v>3288</v>
      </c>
      <c r="D1928" s="23" t="s">
        <v>5669</v>
      </c>
    </row>
    <row r="1929" spans="1:4" ht="15" customHeight="1" x14ac:dyDescent="0.3">
      <c r="A1929" s="22" t="s">
        <v>3289</v>
      </c>
      <c r="B1929" s="23" t="s">
        <v>3946</v>
      </c>
      <c r="C1929" s="23" t="s">
        <v>166</v>
      </c>
      <c r="D1929" s="23" t="s">
        <v>5670</v>
      </c>
    </row>
    <row r="1930" spans="1:4" ht="15" customHeight="1" x14ac:dyDescent="0.3">
      <c r="A1930" s="22" t="s">
        <v>3290</v>
      </c>
      <c r="B1930" s="23" t="s">
        <v>3945</v>
      </c>
      <c r="C1930" s="23" t="s">
        <v>3291</v>
      </c>
      <c r="D1930" s="23" t="s">
        <v>4986</v>
      </c>
    </row>
    <row r="1931" spans="1:4" ht="15" customHeight="1" x14ac:dyDescent="0.3">
      <c r="A1931" s="22" t="s">
        <v>3292</v>
      </c>
      <c r="B1931" s="23" t="s">
        <v>3945</v>
      </c>
      <c r="C1931" s="23" t="s">
        <v>1987</v>
      </c>
      <c r="D1931" s="23" t="s">
        <v>4448</v>
      </c>
    </row>
    <row r="1932" spans="1:4" ht="15" customHeight="1" x14ac:dyDescent="0.3">
      <c r="A1932" s="22" t="s">
        <v>3293</v>
      </c>
      <c r="B1932" s="23" t="s">
        <v>3945</v>
      </c>
      <c r="C1932" s="23" t="s">
        <v>3294</v>
      </c>
      <c r="D1932" s="23" t="s">
        <v>5671</v>
      </c>
    </row>
    <row r="1933" spans="1:4" ht="15" customHeight="1" x14ac:dyDescent="0.3">
      <c r="A1933" s="22" t="s">
        <v>3295</v>
      </c>
      <c r="B1933" s="23" t="s">
        <v>3945</v>
      </c>
      <c r="C1933" s="23" t="s">
        <v>3296</v>
      </c>
      <c r="D1933" s="23" t="s">
        <v>5672</v>
      </c>
    </row>
    <row r="1934" spans="1:4" ht="15" customHeight="1" x14ac:dyDescent="0.3">
      <c r="A1934" s="22" t="s">
        <v>3297</v>
      </c>
      <c r="B1934" s="23" t="s">
        <v>3946</v>
      </c>
      <c r="C1934" s="23" t="s">
        <v>134</v>
      </c>
      <c r="D1934" s="23" t="s">
        <v>5673</v>
      </c>
    </row>
    <row r="1935" spans="1:4" ht="15" customHeight="1" x14ac:dyDescent="0.3">
      <c r="A1935" s="22" t="s">
        <v>3298</v>
      </c>
      <c r="B1935" s="23" t="s">
        <v>3945</v>
      </c>
      <c r="C1935" s="23" t="s">
        <v>162</v>
      </c>
      <c r="D1935" s="23" t="s">
        <v>5674</v>
      </c>
    </row>
    <row r="1936" spans="1:4" ht="15" customHeight="1" x14ac:dyDescent="0.3">
      <c r="A1936" s="22" t="s">
        <v>3299</v>
      </c>
      <c r="B1936" s="23" t="s">
        <v>3945</v>
      </c>
      <c r="C1936" s="23" t="s">
        <v>3300</v>
      </c>
      <c r="D1936" s="23" t="s">
        <v>5675</v>
      </c>
    </row>
    <row r="1937" spans="1:4" ht="15" customHeight="1" x14ac:dyDescent="0.3">
      <c r="A1937" s="22" t="s">
        <v>3301</v>
      </c>
      <c r="B1937" s="23" t="s">
        <v>3946</v>
      </c>
      <c r="C1937" s="23" t="s">
        <v>3302</v>
      </c>
      <c r="D1937" s="23" t="s">
        <v>5676</v>
      </c>
    </row>
    <row r="1938" spans="1:4" ht="15" customHeight="1" x14ac:dyDescent="0.3">
      <c r="A1938" s="22" t="s">
        <v>3303</v>
      </c>
      <c r="B1938" s="23" t="s">
        <v>3947</v>
      </c>
      <c r="C1938" s="23" t="s">
        <v>3304</v>
      </c>
      <c r="D1938" s="23" t="s">
        <v>5677</v>
      </c>
    </row>
    <row r="1939" spans="1:4" ht="15" customHeight="1" x14ac:dyDescent="0.3">
      <c r="A1939" s="22" t="s">
        <v>3305</v>
      </c>
      <c r="B1939" s="23" t="s">
        <v>3946</v>
      </c>
      <c r="C1939" s="23" t="s">
        <v>154</v>
      </c>
      <c r="D1939" s="23" t="s">
        <v>5499</v>
      </c>
    </row>
    <row r="1940" spans="1:4" ht="15" customHeight="1" x14ac:dyDescent="0.3">
      <c r="A1940" s="22" t="s">
        <v>3306</v>
      </c>
      <c r="B1940" s="23" t="s">
        <v>3946</v>
      </c>
      <c r="C1940" s="23" t="s">
        <v>3307</v>
      </c>
      <c r="D1940" s="23" t="s">
        <v>5678</v>
      </c>
    </row>
    <row r="1941" spans="1:4" ht="15" customHeight="1" x14ac:dyDescent="0.3">
      <c r="A1941" s="22" t="s">
        <v>3308</v>
      </c>
      <c r="B1941" s="23" t="s">
        <v>3946</v>
      </c>
      <c r="C1941" s="23" t="s">
        <v>259</v>
      </c>
      <c r="D1941" s="23" t="s">
        <v>5679</v>
      </c>
    </row>
    <row r="1942" spans="1:4" ht="15" customHeight="1" x14ac:dyDescent="0.3">
      <c r="A1942" s="22" t="s">
        <v>3309</v>
      </c>
      <c r="B1942" s="23" t="s">
        <v>3946</v>
      </c>
      <c r="C1942" s="23" t="s">
        <v>3310</v>
      </c>
      <c r="D1942" s="23" t="s">
        <v>4750</v>
      </c>
    </row>
    <row r="1943" spans="1:4" ht="15" customHeight="1" x14ac:dyDescent="0.3">
      <c r="A1943" s="22" t="s">
        <v>3311</v>
      </c>
      <c r="B1943" s="23" t="s">
        <v>3946</v>
      </c>
      <c r="C1943" s="23" t="s">
        <v>3312</v>
      </c>
      <c r="D1943" s="23" t="s">
        <v>5680</v>
      </c>
    </row>
    <row r="1944" spans="1:4" ht="15" customHeight="1" x14ac:dyDescent="0.3">
      <c r="A1944" s="22" t="s">
        <v>3313</v>
      </c>
      <c r="B1944" s="23" t="s">
        <v>3946</v>
      </c>
      <c r="C1944" s="23" t="s">
        <v>272</v>
      </c>
      <c r="D1944" s="23" t="s">
        <v>5681</v>
      </c>
    </row>
    <row r="1945" spans="1:4" ht="15" customHeight="1" x14ac:dyDescent="0.3">
      <c r="A1945" s="22" t="s">
        <v>3314</v>
      </c>
      <c r="B1945" s="23" t="s">
        <v>3946</v>
      </c>
      <c r="C1945" s="23" t="s">
        <v>3315</v>
      </c>
      <c r="D1945" s="23" t="s">
        <v>4674</v>
      </c>
    </row>
    <row r="1946" spans="1:4" ht="15" customHeight="1" x14ac:dyDescent="0.3">
      <c r="A1946" s="22" t="s">
        <v>3316</v>
      </c>
      <c r="B1946" s="23" t="s">
        <v>3945</v>
      </c>
      <c r="C1946" s="23" t="s">
        <v>184</v>
      </c>
      <c r="D1946" s="23" t="s">
        <v>5682</v>
      </c>
    </row>
    <row r="1947" spans="1:4" ht="15" customHeight="1" x14ac:dyDescent="0.3">
      <c r="A1947" s="22" t="s">
        <v>3317</v>
      </c>
      <c r="B1947" s="23" t="s">
        <v>3946</v>
      </c>
      <c r="C1947" s="23" t="s">
        <v>3201</v>
      </c>
      <c r="D1947" s="23" t="s">
        <v>5683</v>
      </c>
    </row>
    <row r="1948" spans="1:4" ht="15" customHeight="1" x14ac:dyDescent="0.3">
      <c r="A1948" s="22" t="s">
        <v>3318</v>
      </c>
      <c r="B1948" s="23" t="s">
        <v>3946</v>
      </c>
      <c r="C1948" s="23" t="s">
        <v>3319</v>
      </c>
      <c r="D1948" s="23" t="s">
        <v>5684</v>
      </c>
    </row>
    <row r="1949" spans="1:4" ht="15" customHeight="1" x14ac:dyDescent="0.3">
      <c r="A1949" s="22" t="s">
        <v>3320</v>
      </c>
      <c r="B1949" s="23" t="s">
        <v>3946</v>
      </c>
      <c r="C1949" s="23" t="s">
        <v>3321</v>
      </c>
      <c r="D1949" s="23" t="s">
        <v>5685</v>
      </c>
    </row>
    <row r="1950" spans="1:4" ht="15" customHeight="1" x14ac:dyDescent="0.3">
      <c r="A1950" s="22" t="s">
        <v>3322</v>
      </c>
      <c r="B1950" s="23" t="s">
        <v>3945</v>
      </c>
      <c r="C1950" s="23" t="s">
        <v>3323</v>
      </c>
      <c r="D1950" s="23" t="s">
        <v>5686</v>
      </c>
    </row>
    <row r="1951" spans="1:4" ht="15" customHeight="1" x14ac:dyDescent="0.3">
      <c r="A1951" s="22" t="s">
        <v>3324</v>
      </c>
      <c r="B1951" s="23" t="s">
        <v>3946</v>
      </c>
      <c r="C1951" s="23" t="s">
        <v>243</v>
      </c>
      <c r="D1951" s="23" t="s">
        <v>4548</v>
      </c>
    </row>
    <row r="1952" spans="1:4" ht="15" customHeight="1" x14ac:dyDescent="0.3">
      <c r="A1952" s="22" t="s">
        <v>3325</v>
      </c>
      <c r="B1952" s="23" t="s">
        <v>3945</v>
      </c>
      <c r="C1952" s="23" t="s">
        <v>3326</v>
      </c>
      <c r="D1952" s="23" t="s">
        <v>5687</v>
      </c>
    </row>
    <row r="1953" spans="1:4" ht="15" customHeight="1" x14ac:dyDescent="0.3">
      <c r="A1953" s="22" t="s">
        <v>3327</v>
      </c>
      <c r="B1953" s="23" t="s">
        <v>3946</v>
      </c>
      <c r="C1953" s="23" t="s">
        <v>3328</v>
      </c>
      <c r="D1953" s="23" t="s">
        <v>5688</v>
      </c>
    </row>
    <row r="1954" spans="1:4" ht="15" customHeight="1" x14ac:dyDescent="0.3">
      <c r="A1954" s="22" t="s">
        <v>3329</v>
      </c>
      <c r="B1954" s="23" t="s">
        <v>3946</v>
      </c>
      <c r="C1954" s="23" t="s">
        <v>3330</v>
      </c>
      <c r="D1954" s="23" t="s">
        <v>5689</v>
      </c>
    </row>
    <row r="1955" spans="1:4" ht="15" customHeight="1" x14ac:dyDescent="0.3">
      <c r="A1955" s="22" t="s">
        <v>3331</v>
      </c>
      <c r="B1955" s="23" t="s">
        <v>3945</v>
      </c>
      <c r="C1955" s="23" t="s">
        <v>3332</v>
      </c>
      <c r="D1955" s="23" t="s">
        <v>5690</v>
      </c>
    </row>
    <row r="1956" spans="1:4" ht="15" customHeight="1" x14ac:dyDescent="0.3">
      <c r="A1956" s="22" t="s">
        <v>3333</v>
      </c>
      <c r="B1956" s="23" t="s">
        <v>3945</v>
      </c>
      <c r="C1956" s="23" t="s">
        <v>3334</v>
      </c>
      <c r="D1956" s="23" t="s">
        <v>5691</v>
      </c>
    </row>
    <row r="1957" spans="1:4" ht="15" customHeight="1" x14ac:dyDescent="0.3">
      <c r="A1957" s="22" t="s">
        <v>3335</v>
      </c>
      <c r="B1957" s="23" t="s">
        <v>3945</v>
      </c>
      <c r="C1957" s="23" t="s">
        <v>3336</v>
      </c>
      <c r="D1957" s="23" t="s">
        <v>5692</v>
      </c>
    </row>
    <row r="1958" spans="1:4" ht="15" customHeight="1" x14ac:dyDescent="0.3">
      <c r="A1958" s="22" t="s">
        <v>3337</v>
      </c>
      <c r="B1958" s="23" t="s">
        <v>3946</v>
      </c>
      <c r="C1958" s="23" t="s">
        <v>3338</v>
      </c>
      <c r="D1958" s="23" t="s">
        <v>5693</v>
      </c>
    </row>
    <row r="1959" spans="1:4" ht="15" customHeight="1" x14ac:dyDescent="0.3">
      <c r="A1959" s="22" t="s">
        <v>3339</v>
      </c>
      <c r="B1959" s="23" t="s">
        <v>3945</v>
      </c>
      <c r="C1959" s="23" t="s">
        <v>820</v>
      </c>
      <c r="D1959" s="23" t="s">
        <v>4312</v>
      </c>
    </row>
    <row r="1960" spans="1:4" ht="15" customHeight="1" x14ac:dyDescent="0.3">
      <c r="A1960" s="22" t="s">
        <v>3340</v>
      </c>
      <c r="B1960" s="23" t="s">
        <v>3945</v>
      </c>
      <c r="C1960" s="23" t="s">
        <v>1364</v>
      </c>
      <c r="D1960" s="23" t="s">
        <v>5694</v>
      </c>
    </row>
    <row r="1961" spans="1:4" ht="15" customHeight="1" x14ac:dyDescent="0.3">
      <c r="A1961" s="22" t="s">
        <v>3341</v>
      </c>
      <c r="B1961" s="23" t="s">
        <v>3945</v>
      </c>
      <c r="C1961" s="23" t="s">
        <v>414</v>
      </c>
      <c r="D1961" s="23" t="s">
        <v>4448</v>
      </c>
    </row>
    <row r="1962" spans="1:4" ht="15" customHeight="1" x14ac:dyDescent="0.3">
      <c r="A1962" s="22" t="s">
        <v>3342</v>
      </c>
      <c r="B1962" s="23" t="s">
        <v>3945</v>
      </c>
      <c r="C1962" s="23" t="s">
        <v>3343</v>
      </c>
      <c r="D1962" s="23" t="s">
        <v>5695</v>
      </c>
    </row>
    <row r="1963" spans="1:4" ht="15" customHeight="1" x14ac:dyDescent="0.3">
      <c r="A1963" s="22" t="s">
        <v>3344</v>
      </c>
      <c r="B1963" s="23" t="s">
        <v>3946</v>
      </c>
      <c r="C1963" s="23" t="s">
        <v>385</v>
      </c>
      <c r="D1963" s="23" t="s">
        <v>5558</v>
      </c>
    </row>
    <row r="1964" spans="1:4" ht="15" customHeight="1" x14ac:dyDescent="0.3">
      <c r="A1964" s="22" t="s">
        <v>3345</v>
      </c>
      <c r="B1964" s="23" t="s">
        <v>3946</v>
      </c>
      <c r="C1964" s="23" t="s">
        <v>3346</v>
      </c>
      <c r="D1964" s="23" t="s">
        <v>5696</v>
      </c>
    </row>
    <row r="1965" spans="1:4" ht="15" customHeight="1" x14ac:dyDescent="0.3">
      <c r="A1965" s="22" t="s">
        <v>3347</v>
      </c>
      <c r="B1965" s="23" t="s">
        <v>3946</v>
      </c>
      <c r="C1965" s="23" t="s">
        <v>3348</v>
      </c>
      <c r="D1965" s="23" t="s">
        <v>4281</v>
      </c>
    </row>
    <row r="1966" spans="1:4" ht="15" customHeight="1" x14ac:dyDescent="0.3">
      <c r="A1966" s="22" t="s">
        <v>3349</v>
      </c>
      <c r="B1966" s="23" t="s">
        <v>3945</v>
      </c>
      <c r="C1966" s="23" t="s">
        <v>3350</v>
      </c>
      <c r="D1966" s="23" t="s">
        <v>5697</v>
      </c>
    </row>
    <row r="1967" spans="1:4" ht="15" customHeight="1" x14ac:dyDescent="0.3">
      <c r="A1967" s="22" t="s">
        <v>3351</v>
      </c>
      <c r="B1967" s="23" t="s">
        <v>3946</v>
      </c>
      <c r="C1967" s="23" t="s">
        <v>3352</v>
      </c>
      <c r="D1967" s="23" t="s">
        <v>4035</v>
      </c>
    </row>
    <row r="1968" spans="1:4" ht="15" customHeight="1" x14ac:dyDescent="0.3">
      <c r="A1968" s="22" t="s">
        <v>3353</v>
      </c>
      <c r="B1968" s="23" t="s">
        <v>3946</v>
      </c>
      <c r="C1968" s="23" t="s">
        <v>3354</v>
      </c>
      <c r="D1968" s="23" t="s">
        <v>5698</v>
      </c>
    </row>
    <row r="1969" spans="1:4" ht="15" customHeight="1" x14ac:dyDescent="0.3">
      <c r="A1969" s="22" t="s">
        <v>3355</v>
      </c>
      <c r="B1969" s="23" t="s">
        <v>3946</v>
      </c>
      <c r="C1969" s="23" t="s">
        <v>3356</v>
      </c>
      <c r="D1969" s="23" t="s">
        <v>5226</v>
      </c>
    </row>
    <row r="1970" spans="1:4" ht="15" customHeight="1" x14ac:dyDescent="0.3">
      <c r="A1970" s="22" t="s">
        <v>3357</v>
      </c>
      <c r="B1970" s="23" t="s">
        <v>3946</v>
      </c>
      <c r="C1970" s="23" t="s">
        <v>3358</v>
      </c>
      <c r="D1970" s="23" t="s">
        <v>5010</v>
      </c>
    </row>
    <row r="1971" spans="1:4" ht="15" customHeight="1" x14ac:dyDescent="0.3">
      <c r="A1971" s="22" t="s">
        <v>3359</v>
      </c>
      <c r="B1971" s="23" t="s">
        <v>3947</v>
      </c>
      <c r="C1971" s="23" t="s">
        <v>3360</v>
      </c>
      <c r="D1971" s="23" t="s">
        <v>5699</v>
      </c>
    </row>
    <row r="1972" spans="1:4" ht="15" customHeight="1" x14ac:dyDescent="0.3">
      <c r="A1972" s="22" t="s">
        <v>3361</v>
      </c>
      <c r="B1972" s="23" t="s">
        <v>3945</v>
      </c>
      <c r="C1972" s="23" t="s">
        <v>3362</v>
      </c>
      <c r="D1972" s="23" t="s">
        <v>5700</v>
      </c>
    </row>
    <row r="1973" spans="1:4" ht="15" customHeight="1" x14ac:dyDescent="0.3">
      <c r="A1973" s="22" t="s">
        <v>3363</v>
      </c>
      <c r="B1973" s="23" t="s">
        <v>3946</v>
      </c>
      <c r="C1973" s="23" t="s">
        <v>124</v>
      </c>
      <c r="D1973" s="23" t="s">
        <v>5701</v>
      </c>
    </row>
    <row r="1974" spans="1:4" ht="15" customHeight="1" x14ac:dyDescent="0.3">
      <c r="A1974" s="22" t="s">
        <v>3364</v>
      </c>
      <c r="B1974" s="23" t="s">
        <v>3946</v>
      </c>
      <c r="C1974" s="23" t="s">
        <v>3365</v>
      </c>
      <c r="D1974" s="23" t="s">
        <v>5702</v>
      </c>
    </row>
    <row r="1975" spans="1:4" ht="15" customHeight="1" x14ac:dyDescent="0.3">
      <c r="A1975" s="22" t="s">
        <v>3366</v>
      </c>
      <c r="B1975" s="23" t="s">
        <v>3945</v>
      </c>
      <c r="C1975" s="23" t="s">
        <v>3367</v>
      </c>
      <c r="D1975" s="23" t="s">
        <v>5703</v>
      </c>
    </row>
    <row r="1976" spans="1:4" ht="15" customHeight="1" x14ac:dyDescent="0.3">
      <c r="A1976" s="22" t="s">
        <v>3368</v>
      </c>
      <c r="B1976" s="23" t="s">
        <v>3945</v>
      </c>
      <c r="C1976" s="23" t="s">
        <v>3369</v>
      </c>
      <c r="D1976" s="23" t="s">
        <v>5704</v>
      </c>
    </row>
    <row r="1977" spans="1:4" ht="15" customHeight="1" x14ac:dyDescent="0.3">
      <c r="A1977" s="22" t="s">
        <v>3370</v>
      </c>
      <c r="B1977" s="23" t="s">
        <v>3945</v>
      </c>
      <c r="C1977" s="23" t="s">
        <v>3371</v>
      </c>
      <c r="D1977" s="23" t="s">
        <v>5705</v>
      </c>
    </row>
    <row r="1978" spans="1:4" ht="15" customHeight="1" x14ac:dyDescent="0.3">
      <c r="A1978" s="22" t="s">
        <v>3372</v>
      </c>
      <c r="B1978" s="23" t="s">
        <v>3945</v>
      </c>
      <c r="C1978" s="23" t="s">
        <v>841</v>
      </c>
      <c r="D1978" s="23" t="s">
        <v>5706</v>
      </c>
    </row>
    <row r="1979" spans="1:4" ht="15" customHeight="1" x14ac:dyDescent="0.3">
      <c r="A1979" s="22" t="s">
        <v>3373</v>
      </c>
      <c r="B1979" s="23" t="s">
        <v>3945</v>
      </c>
      <c r="C1979" s="23" t="s">
        <v>3374</v>
      </c>
      <c r="D1979" s="23" t="s">
        <v>4197</v>
      </c>
    </row>
    <row r="1980" spans="1:4" ht="15" customHeight="1" x14ac:dyDescent="0.3">
      <c r="A1980" s="22" t="s">
        <v>3375</v>
      </c>
      <c r="B1980" s="23" t="s">
        <v>3945</v>
      </c>
      <c r="C1980" s="23" t="s">
        <v>3376</v>
      </c>
      <c r="D1980" s="23" t="s">
        <v>5707</v>
      </c>
    </row>
    <row r="1981" spans="1:4" ht="15" customHeight="1" x14ac:dyDescent="0.3">
      <c r="A1981" s="22" t="s">
        <v>3377</v>
      </c>
      <c r="B1981" s="23" t="s">
        <v>3945</v>
      </c>
      <c r="C1981" s="23" t="s">
        <v>3378</v>
      </c>
      <c r="D1981" s="23" t="s">
        <v>5708</v>
      </c>
    </row>
    <row r="1982" spans="1:4" ht="15" customHeight="1" x14ac:dyDescent="0.3">
      <c r="A1982" s="22" t="s">
        <v>3379</v>
      </c>
      <c r="B1982" s="23" t="s">
        <v>3945</v>
      </c>
      <c r="C1982" s="23" t="s">
        <v>3380</v>
      </c>
      <c r="D1982" s="23" t="s">
        <v>5709</v>
      </c>
    </row>
    <row r="1983" spans="1:4" ht="15" customHeight="1" x14ac:dyDescent="0.3">
      <c r="A1983" s="22" t="s">
        <v>3381</v>
      </c>
      <c r="B1983" s="23" t="s">
        <v>3945</v>
      </c>
      <c r="C1983" s="23" t="s">
        <v>3382</v>
      </c>
      <c r="D1983" s="23" t="s">
        <v>5710</v>
      </c>
    </row>
    <row r="1984" spans="1:4" ht="15" customHeight="1" x14ac:dyDescent="0.3">
      <c r="A1984" s="22" t="s">
        <v>3383</v>
      </c>
      <c r="B1984" s="23" t="s">
        <v>3945</v>
      </c>
      <c r="C1984" s="23" t="s">
        <v>3384</v>
      </c>
      <c r="D1984" s="23" t="s">
        <v>5711</v>
      </c>
    </row>
    <row r="1985" spans="1:4" ht="15" customHeight="1" x14ac:dyDescent="0.3">
      <c r="A1985" s="22" t="s">
        <v>3385</v>
      </c>
      <c r="B1985" s="23" t="s">
        <v>3946</v>
      </c>
      <c r="C1985" s="23" t="s">
        <v>3386</v>
      </c>
      <c r="D1985" s="23" t="s">
        <v>5712</v>
      </c>
    </row>
    <row r="1986" spans="1:4" ht="15" customHeight="1" x14ac:dyDescent="0.3">
      <c r="A1986" s="22" t="s">
        <v>3387</v>
      </c>
      <c r="B1986" s="23" t="s">
        <v>3946</v>
      </c>
      <c r="C1986" s="23" t="s">
        <v>1812</v>
      </c>
      <c r="D1986" s="23" t="s">
        <v>5713</v>
      </c>
    </row>
    <row r="1987" spans="1:4" ht="15" customHeight="1" x14ac:dyDescent="0.3">
      <c r="A1987" s="22" t="s">
        <v>3388</v>
      </c>
      <c r="B1987" s="23" t="s">
        <v>3946</v>
      </c>
      <c r="C1987" s="23" t="s">
        <v>201</v>
      </c>
      <c r="D1987" s="23" t="s">
        <v>5714</v>
      </c>
    </row>
    <row r="1988" spans="1:4" ht="15" customHeight="1" x14ac:dyDescent="0.3">
      <c r="A1988" s="22" t="s">
        <v>3389</v>
      </c>
      <c r="B1988" s="23" t="s">
        <v>3947</v>
      </c>
      <c r="C1988" s="23" t="s">
        <v>623</v>
      </c>
      <c r="D1988" s="23" t="s">
        <v>5715</v>
      </c>
    </row>
    <row r="1989" spans="1:4" ht="15" customHeight="1" x14ac:dyDescent="0.3">
      <c r="A1989" s="22" t="s">
        <v>3390</v>
      </c>
      <c r="B1989" s="23" t="s">
        <v>3946</v>
      </c>
      <c r="C1989" s="23" t="s">
        <v>3391</v>
      </c>
      <c r="D1989" s="23" t="s">
        <v>5716</v>
      </c>
    </row>
    <row r="1990" spans="1:4" ht="15" customHeight="1" x14ac:dyDescent="0.3">
      <c r="A1990" s="22" t="s">
        <v>3392</v>
      </c>
      <c r="B1990" s="23" t="s">
        <v>3945</v>
      </c>
      <c r="C1990" s="23" t="s">
        <v>132</v>
      </c>
      <c r="D1990" s="23" t="s">
        <v>5717</v>
      </c>
    </row>
    <row r="1991" spans="1:4" ht="15" customHeight="1" x14ac:dyDescent="0.3">
      <c r="A1991" s="22" t="s">
        <v>3393</v>
      </c>
      <c r="B1991" s="23" t="s">
        <v>3946</v>
      </c>
      <c r="C1991" s="23" t="s">
        <v>3394</v>
      </c>
      <c r="D1991" s="23" t="s">
        <v>5718</v>
      </c>
    </row>
    <row r="1992" spans="1:4" ht="15" customHeight="1" x14ac:dyDescent="0.3">
      <c r="A1992" s="22" t="s">
        <v>3395</v>
      </c>
      <c r="B1992" s="23" t="s">
        <v>3946</v>
      </c>
      <c r="C1992" s="23" t="s">
        <v>1196</v>
      </c>
      <c r="D1992" s="23" t="s">
        <v>5719</v>
      </c>
    </row>
    <row r="1993" spans="1:4" ht="15" customHeight="1" x14ac:dyDescent="0.3">
      <c r="A1993" s="22" t="s">
        <v>3396</v>
      </c>
      <c r="B1993" s="23" t="s">
        <v>3946</v>
      </c>
      <c r="C1993" s="23" t="s">
        <v>3397</v>
      </c>
      <c r="D1993" s="23" t="s">
        <v>5720</v>
      </c>
    </row>
    <row r="1994" spans="1:4" ht="15" customHeight="1" x14ac:dyDescent="0.3">
      <c r="A1994" s="22" t="s">
        <v>3398</v>
      </c>
      <c r="B1994" s="23" t="s">
        <v>3946</v>
      </c>
      <c r="C1994" s="23" t="s">
        <v>3399</v>
      </c>
      <c r="D1994" s="23" t="s">
        <v>5721</v>
      </c>
    </row>
    <row r="1995" spans="1:4" ht="15" customHeight="1" x14ac:dyDescent="0.3">
      <c r="A1995" s="22" t="s">
        <v>3400</v>
      </c>
      <c r="B1995" s="23" t="s">
        <v>3945</v>
      </c>
      <c r="C1995" s="23" t="s">
        <v>2643</v>
      </c>
      <c r="D1995" s="23" t="s">
        <v>5722</v>
      </c>
    </row>
    <row r="1996" spans="1:4" ht="15" customHeight="1" x14ac:dyDescent="0.3">
      <c r="A1996" s="22" t="s">
        <v>3401</v>
      </c>
      <c r="B1996" s="23" t="s">
        <v>3945</v>
      </c>
      <c r="C1996" s="23" t="s">
        <v>3402</v>
      </c>
      <c r="D1996" s="23" t="s">
        <v>5723</v>
      </c>
    </row>
    <row r="1997" spans="1:4" ht="15" customHeight="1" x14ac:dyDescent="0.3">
      <c r="A1997" s="22" t="s">
        <v>3403</v>
      </c>
      <c r="B1997" s="23" t="s">
        <v>3945</v>
      </c>
      <c r="C1997" s="23" t="s">
        <v>3404</v>
      </c>
      <c r="D1997" s="23" t="s">
        <v>4352</v>
      </c>
    </row>
    <row r="1998" spans="1:4" ht="15" customHeight="1" x14ac:dyDescent="0.3">
      <c r="A1998" s="22" t="s">
        <v>3405</v>
      </c>
      <c r="B1998" s="23" t="s">
        <v>3945</v>
      </c>
      <c r="C1998" s="23" t="s">
        <v>459</v>
      </c>
      <c r="D1998" s="23" t="s">
        <v>4077</v>
      </c>
    </row>
    <row r="1999" spans="1:4" ht="15" customHeight="1" x14ac:dyDescent="0.3">
      <c r="A1999" s="22" t="s">
        <v>3406</v>
      </c>
      <c r="B1999" s="23" t="s">
        <v>3945</v>
      </c>
      <c r="C1999" s="23" t="s">
        <v>3407</v>
      </c>
      <c r="D1999" s="23" t="s">
        <v>5724</v>
      </c>
    </row>
    <row r="2000" spans="1:4" ht="15" customHeight="1" x14ac:dyDescent="0.3">
      <c r="A2000" s="22" t="s">
        <v>3408</v>
      </c>
      <c r="B2000" s="23" t="s">
        <v>3945</v>
      </c>
      <c r="C2000" s="23" t="s">
        <v>839</v>
      </c>
      <c r="D2000" s="23" t="s">
        <v>4268</v>
      </c>
    </row>
    <row r="2001" spans="1:4" ht="15" customHeight="1" x14ac:dyDescent="0.3">
      <c r="A2001" s="22" t="s">
        <v>3409</v>
      </c>
      <c r="B2001" s="23" t="s">
        <v>3945</v>
      </c>
      <c r="C2001" s="23" t="s">
        <v>3410</v>
      </c>
      <c r="D2001" s="23" t="s">
        <v>5725</v>
      </c>
    </row>
    <row r="2002" spans="1:4" ht="15" customHeight="1" x14ac:dyDescent="0.3">
      <c r="A2002" s="22" t="s">
        <v>3411</v>
      </c>
      <c r="B2002" s="23" t="s">
        <v>3946</v>
      </c>
      <c r="C2002" s="23" t="s">
        <v>3412</v>
      </c>
      <c r="D2002" s="23" t="s">
        <v>5726</v>
      </c>
    </row>
    <row r="2003" spans="1:4" ht="15" customHeight="1" x14ac:dyDescent="0.3">
      <c r="A2003" s="22" t="s">
        <v>3413</v>
      </c>
      <c r="B2003" s="23" t="s">
        <v>3945</v>
      </c>
      <c r="C2003" s="23" t="s">
        <v>3414</v>
      </c>
      <c r="D2003" s="23" t="s">
        <v>5727</v>
      </c>
    </row>
    <row r="2004" spans="1:4" ht="15" customHeight="1" x14ac:dyDescent="0.3">
      <c r="A2004" s="22" t="s">
        <v>3415</v>
      </c>
      <c r="B2004" s="23" t="s">
        <v>3945</v>
      </c>
      <c r="C2004" s="23" t="s">
        <v>894</v>
      </c>
      <c r="D2004" s="23" t="s">
        <v>5728</v>
      </c>
    </row>
    <row r="2005" spans="1:4" ht="15" customHeight="1" x14ac:dyDescent="0.3">
      <c r="A2005" s="22" t="s">
        <v>3416</v>
      </c>
      <c r="B2005" s="23" t="s">
        <v>3945</v>
      </c>
      <c r="C2005" s="23" t="s">
        <v>3417</v>
      </c>
      <c r="D2005" s="23" t="s">
        <v>5729</v>
      </c>
    </row>
    <row r="2006" spans="1:4" ht="15" customHeight="1" x14ac:dyDescent="0.3">
      <c r="A2006" s="22" t="s">
        <v>3418</v>
      </c>
      <c r="B2006" s="23" t="s">
        <v>3945</v>
      </c>
      <c r="C2006" s="23" t="s">
        <v>3419</v>
      </c>
      <c r="D2006" s="23" t="s">
        <v>5161</v>
      </c>
    </row>
    <row r="2007" spans="1:4" ht="15" customHeight="1" x14ac:dyDescent="0.3">
      <c r="A2007" s="22" t="s">
        <v>3420</v>
      </c>
      <c r="B2007" s="23" t="s">
        <v>3945</v>
      </c>
      <c r="C2007" s="23" t="s">
        <v>561</v>
      </c>
      <c r="D2007" s="23" t="s">
        <v>5730</v>
      </c>
    </row>
    <row r="2008" spans="1:4" ht="15" customHeight="1" x14ac:dyDescent="0.3">
      <c r="A2008" s="22" t="s">
        <v>3421</v>
      </c>
      <c r="B2008" s="23" t="s">
        <v>3947</v>
      </c>
      <c r="C2008" s="23" t="s">
        <v>3422</v>
      </c>
      <c r="D2008" s="23" t="s">
        <v>4376</v>
      </c>
    </row>
    <row r="2009" spans="1:4" ht="15" customHeight="1" x14ac:dyDescent="0.3">
      <c r="A2009" s="22" t="s">
        <v>3423</v>
      </c>
      <c r="B2009" s="23" t="s">
        <v>3945</v>
      </c>
      <c r="C2009" s="23" t="s">
        <v>3424</v>
      </c>
      <c r="D2009" s="23" t="s">
        <v>5731</v>
      </c>
    </row>
    <row r="2010" spans="1:4" ht="15" customHeight="1" x14ac:dyDescent="0.3">
      <c r="A2010" s="22" t="s">
        <v>3425</v>
      </c>
      <c r="B2010" s="23" t="s">
        <v>3946</v>
      </c>
      <c r="C2010" s="23" t="s">
        <v>3426</v>
      </c>
      <c r="D2010" s="23" t="s">
        <v>5732</v>
      </c>
    </row>
    <row r="2011" spans="1:4" ht="15" customHeight="1" x14ac:dyDescent="0.3">
      <c r="A2011" s="22" t="s">
        <v>3427</v>
      </c>
      <c r="B2011" s="23" t="s">
        <v>3946</v>
      </c>
      <c r="C2011" s="23" t="s">
        <v>707</v>
      </c>
      <c r="D2011" s="23" t="s">
        <v>5733</v>
      </c>
    </row>
    <row r="2012" spans="1:4" ht="15" customHeight="1" x14ac:dyDescent="0.3">
      <c r="A2012" s="22" t="s">
        <v>3428</v>
      </c>
      <c r="B2012" s="23" t="s">
        <v>3946</v>
      </c>
      <c r="C2012" s="23" t="s">
        <v>520</v>
      </c>
      <c r="D2012" s="23" t="s">
        <v>5734</v>
      </c>
    </row>
    <row r="2013" spans="1:4" ht="15" customHeight="1" x14ac:dyDescent="0.3">
      <c r="A2013" s="22" t="s">
        <v>3429</v>
      </c>
      <c r="B2013" s="23" t="s">
        <v>3946</v>
      </c>
      <c r="C2013" s="23" t="s">
        <v>367</v>
      </c>
      <c r="D2013" s="23" t="s">
        <v>5735</v>
      </c>
    </row>
    <row r="2014" spans="1:4" ht="15" customHeight="1" x14ac:dyDescent="0.3">
      <c r="A2014" s="22" t="s">
        <v>3430</v>
      </c>
      <c r="B2014" s="23" t="s">
        <v>3945</v>
      </c>
      <c r="C2014" s="23" t="s">
        <v>3431</v>
      </c>
      <c r="D2014" s="23" t="s">
        <v>4931</v>
      </c>
    </row>
    <row r="2015" spans="1:4" ht="15" customHeight="1" x14ac:dyDescent="0.3">
      <c r="A2015" s="22" t="s">
        <v>3432</v>
      </c>
      <c r="B2015" s="23" t="s">
        <v>3946</v>
      </c>
      <c r="C2015" s="23" t="s">
        <v>3433</v>
      </c>
      <c r="D2015" s="23" t="s">
        <v>5736</v>
      </c>
    </row>
    <row r="2016" spans="1:4" ht="15" customHeight="1" x14ac:dyDescent="0.3">
      <c r="A2016" s="22" t="s">
        <v>3434</v>
      </c>
      <c r="B2016" s="23" t="s">
        <v>3945</v>
      </c>
      <c r="C2016" s="23" t="s">
        <v>3435</v>
      </c>
      <c r="D2016" s="23" t="s">
        <v>5737</v>
      </c>
    </row>
    <row r="2017" spans="1:4" ht="15" customHeight="1" x14ac:dyDescent="0.3">
      <c r="A2017" s="22" t="s">
        <v>3436</v>
      </c>
      <c r="B2017" s="23" t="s">
        <v>3946</v>
      </c>
      <c r="C2017" s="23" t="s">
        <v>3321</v>
      </c>
      <c r="D2017" s="23" t="s">
        <v>5738</v>
      </c>
    </row>
    <row r="2018" spans="1:4" ht="15" customHeight="1" x14ac:dyDescent="0.3">
      <c r="A2018" s="22" t="s">
        <v>3437</v>
      </c>
      <c r="B2018" s="23" t="s">
        <v>3945</v>
      </c>
      <c r="C2018" s="23" t="s">
        <v>3438</v>
      </c>
      <c r="D2018" s="23" t="s">
        <v>5739</v>
      </c>
    </row>
    <row r="2019" spans="1:4" ht="15" customHeight="1" x14ac:dyDescent="0.3">
      <c r="A2019" s="22" t="s">
        <v>3439</v>
      </c>
      <c r="B2019" s="23" t="s">
        <v>3945</v>
      </c>
      <c r="C2019" s="23" t="s">
        <v>561</v>
      </c>
      <c r="D2019" s="23" t="s">
        <v>5740</v>
      </c>
    </row>
    <row r="2020" spans="1:4" ht="15" customHeight="1" x14ac:dyDescent="0.3">
      <c r="A2020" s="22" t="s">
        <v>3440</v>
      </c>
      <c r="B2020" s="23" t="s">
        <v>3945</v>
      </c>
      <c r="C2020" s="23" t="s">
        <v>3441</v>
      </c>
      <c r="D2020" s="23" t="s">
        <v>4044</v>
      </c>
    </row>
    <row r="2021" spans="1:4" ht="15" customHeight="1" x14ac:dyDescent="0.3">
      <c r="A2021" s="22" t="s">
        <v>3442</v>
      </c>
      <c r="B2021" s="23" t="s">
        <v>3946</v>
      </c>
      <c r="C2021" s="23" t="s">
        <v>3443</v>
      </c>
      <c r="D2021" s="23" t="s">
        <v>5741</v>
      </c>
    </row>
    <row r="2022" spans="1:4" ht="15" customHeight="1" x14ac:dyDescent="0.3">
      <c r="A2022" s="22" t="s">
        <v>3444</v>
      </c>
      <c r="B2022" s="23" t="s">
        <v>3946</v>
      </c>
      <c r="C2022" s="23" t="s">
        <v>3067</v>
      </c>
      <c r="D2022" s="23" t="s">
        <v>4205</v>
      </c>
    </row>
    <row r="2023" spans="1:4" ht="15" customHeight="1" x14ac:dyDescent="0.3">
      <c r="A2023" s="22" t="s">
        <v>3445</v>
      </c>
      <c r="B2023" s="23" t="s">
        <v>3945</v>
      </c>
      <c r="C2023" s="23" t="s">
        <v>3446</v>
      </c>
      <c r="D2023" s="23" t="s">
        <v>5742</v>
      </c>
    </row>
    <row r="2024" spans="1:4" ht="15" customHeight="1" x14ac:dyDescent="0.3">
      <c r="A2024" s="22" t="s">
        <v>3447</v>
      </c>
      <c r="B2024" s="23" t="s">
        <v>3946</v>
      </c>
      <c r="C2024" s="23" t="s">
        <v>3448</v>
      </c>
      <c r="D2024" s="23" t="s">
        <v>5743</v>
      </c>
    </row>
    <row r="2025" spans="1:4" ht="15" customHeight="1" x14ac:dyDescent="0.3">
      <c r="A2025" s="22" t="s">
        <v>3449</v>
      </c>
      <c r="B2025" s="23" t="s">
        <v>3945</v>
      </c>
      <c r="C2025" s="23" t="s">
        <v>3450</v>
      </c>
      <c r="D2025" s="23" t="s">
        <v>5744</v>
      </c>
    </row>
    <row r="2026" spans="1:4" ht="15" customHeight="1" x14ac:dyDescent="0.3">
      <c r="A2026" s="22" t="s">
        <v>3451</v>
      </c>
      <c r="B2026" s="23" t="s">
        <v>3945</v>
      </c>
      <c r="C2026" s="23" t="s">
        <v>3452</v>
      </c>
      <c r="D2026" s="23" t="s">
        <v>5745</v>
      </c>
    </row>
    <row r="2027" spans="1:4" ht="15" customHeight="1" x14ac:dyDescent="0.3">
      <c r="A2027" s="22" t="s">
        <v>3453</v>
      </c>
      <c r="B2027" s="23" t="s">
        <v>3946</v>
      </c>
      <c r="C2027" s="23" t="s">
        <v>3454</v>
      </c>
      <c r="D2027" s="23" t="s">
        <v>5746</v>
      </c>
    </row>
    <row r="2028" spans="1:4" ht="15" customHeight="1" x14ac:dyDescent="0.3">
      <c r="A2028" s="22" t="s">
        <v>3455</v>
      </c>
      <c r="B2028" s="23" t="s">
        <v>3945</v>
      </c>
      <c r="C2028" s="23" t="s">
        <v>3456</v>
      </c>
      <c r="D2028" s="23" t="s">
        <v>5398</v>
      </c>
    </row>
    <row r="2029" spans="1:4" ht="15" customHeight="1" x14ac:dyDescent="0.3">
      <c r="A2029" s="22" t="s">
        <v>3457</v>
      </c>
      <c r="B2029" s="23" t="s">
        <v>3946</v>
      </c>
      <c r="C2029" s="23" t="s">
        <v>3458</v>
      </c>
      <c r="D2029" s="23" t="s">
        <v>5747</v>
      </c>
    </row>
    <row r="2030" spans="1:4" ht="15" customHeight="1" x14ac:dyDescent="0.3">
      <c r="A2030" s="22" t="s">
        <v>3459</v>
      </c>
      <c r="B2030" s="23" t="s">
        <v>3946</v>
      </c>
      <c r="C2030" s="23" t="s">
        <v>166</v>
      </c>
      <c r="D2030" s="23" t="s">
        <v>5748</v>
      </c>
    </row>
    <row r="2031" spans="1:4" ht="15" customHeight="1" x14ac:dyDescent="0.3">
      <c r="A2031" s="22" t="s">
        <v>3460</v>
      </c>
      <c r="B2031" s="23" t="s">
        <v>3945</v>
      </c>
      <c r="C2031" s="23" t="s">
        <v>3461</v>
      </c>
      <c r="D2031" s="23" t="s">
        <v>5749</v>
      </c>
    </row>
    <row r="2032" spans="1:4" ht="15" customHeight="1" x14ac:dyDescent="0.3">
      <c r="A2032" s="22" t="s">
        <v>3462</v>
      </c>
      <c r="B2032" s="23" t="s">
        <v>3945</v>
      </c>
      <c r="C2032" s="23" t="s">
        <v>3463</v>
      </c>
      <c r="D2032" s="23" t="s">
        <v>5750</v>
      </c>
    </row>
    <row r="2033" spans="1:4" ht="15" customHeight="1" x14ac:dyDescent="0.3">
      <c r="A2033" s="22" t="s">
        <v>3464</v>
      </c>
      <c r="B2033" s="23" t="s">
        <v>3946</v>
      </c>
      <c r="C2033" s="23" t="s">
        <v>3465</v>
      </c>
      <c r="D2033" s="23" t="s">
        <v>4663</v>
      </c>
    </row>
    <row r="2034" spans="1:4" ht="15" customHeight="1" x14ac:dyDescent="0.3">
      <c r="A2034" s="22" t="s">
        <v>3466</v>
      </c>
      <c r="B2034" s="23" t="s">
        <v>3946</v>
      </c>
      <c r="C2034" s="23" t="s">
        <v>3467</v>
      </c>
      <c r="D2034" s="23" t="s">
        <v>5751</v>
      </c>
    </row>
    <row r="2035" spans="1:4" ht="15" customHeight="1" x14ac:dyDescent="0.3">
      <c r="A2035" s="22" t="s">
        <v>3468</v>
      </c>
      <c r="B2035" s="23" t="s">
        <v>3946</v>
      </c>
      <c r="C2035" s="23" t="s">
        <v>1760</v>
      </c>
      <c r="D2035" s="23" t="s">
        <v>5752</v>
      </c>
    </row>
    <row r="2036" spans="1:4" ht="15" customHeight="1" x14ac:dyDescent="0.3">
      <c r="A2036" s="22" t="s">
        <v>3469</v>
      </c>
      <c r="B2036" s="23" t="s">
        <v>3945</v>
      </c>
      <c r="C2036" s="23" t="s">
        <v>3470</v>
      </c>
      <c r="D2036" s="23" t="s">
        <v>5753</v>
      </c>
    </row>
    <row r="2037" spans="1:4" ht="15" customHeight="1" x14ac:dyDescent="0.3">
      <c r="A2037" s="22" t="s">
        <v>3471</v>
      </c>
      <c r="B2037" s="23" t="s">
        <v>3945</v>
      </c>
      <c r="C2037" s="23" t="s">
        <v>3472</v>
      </c>
      <c r="D2037" s="23" t="s">
        <v>5754</v>
      </c>
    </row>
    <row r="2038" spans="1:4" ht="15" customHeight="1" x14ac:dyDescent="0.3">
      <c r="A2038" s="22" t="s">
        <v>3473</v>
      </c>
      <c r="B2038" s="23" t="s">
        <v>3945</v>
      </c>
      <c r="C2038" s="23" t="s">
        <v>1370</v>
      </c>
      <c r="D2038" s="23" t="s">
        <v>5755</v>
      </c>
    </row>
    <row r="2039" spans="1:4" ht="15" customHeight="1" x14ac:dyDescent="0.3">
      <c r="A2039" s="22" t="s">
        <v>3474</v>
      </c>
      <c r="B2039" s="23" t="s">
        <v>3945</v>
      </c>
      <c r="C2039" s="23" t="s">
        <v>447</v>
      </c>
      <c r="D2039" s="23" t="s">
        <v>5756</v>
      </c>
    </row>
    <row r="2040" spans="1:4" ht="15" customHeight="1" x14ac:dyDescent="0.3">
      <c r="A2040" s="22" t="s">
        <v>3475</v>
      </c>
      <c r="B2040" s="23" t="s">
        <v>3946</v>
      </c>
      <c r="C2040" s="23" t="s">
        <v>3067</v>
      </c>
      <c r="D2040" s="23" t="s">
        <v>4047</v>
      </c>
    </row>
    <row r="2041" spans="1:4" ht="15" customHeight="1" x14ac:dyDescent="0.3">
      <c r="A2041" s="22" t="s">
        <v>3476</v>
      </c>
      <c r="B2041" s="23" t="s">
        <v>3945</v>
      </c>
      <c r="C2041" s="23" t="s">
        <v>3477</v>
      </c>
      <c r="D2041" s="23" t="s">
        <v>5757</v>
      </c>
    </row>
    <row r="2042" spans="1:4" ht="15" customHeight="1" x14ac:dyDescent="0.3">
      <c r="A2042" s="22" t="s">
        <v>3478</v>
      </c>
      <c r="B2042" s="23" t="s">
        <v>3946</v>
      </c>
      <c r="C2042" s="23" t="s">
        <v>1627</v>
      </c>
      <c r="D2042" s="23" t="s">
        <v>4823</v>
      </c>
    </row>
    <row r="2043" spans="1:4" ht="15" customHeight="1" x14ac:dyDescent="0.3">
      <c r="A2043" s="22" t="s">
        <v>3479</v>
      </c>
      <c r="B2043" s="23" t="s">
        <v>3946</v>
      </c>
      <c r="C2043" s="23" t="s">
        <v>3480</v>
      </c>
      <c r="D2043" s="23" t="s">
        <v>5758</v>
      </c>
    </row>
    <row r="2044" spans="1:4" ht="15" customHeight="1" x14ac:dyDescent="0.3">
      <c r="A2044" s="22" t="s">
        <v>3481</v>
      </c>
      <c r="B2044" s="23" t="s">
        <v>3946</v>
      </c>
      <c r="C2044" s="23" t="s">
        <v>3482</v>
      </c>
      <c r="D2044" s="23" t="s">
        <v>5759</v>
      </c>
    </row>
    <row r="2045" spans="1:4" ht="15" customHeight="1" x14ac:dyDescent="0.3">
      <c r="A2045" s="22" t="s">
        <v>3483</v>
      </c>
      <c r="B2045" s="23" t="s">
        <v>3945</v>
      </c>
      <c r="C2045" s="23" t="s">
        <v>3484</v>
      </c>
      <c r="D2045" s="23" t="s">
        <v>5760</v>
      </c>
    </row>
    <row r="2046" spans="1:4" ht="15" customHeight="1" x14ac:dyDescent="0.3">
      <c r="A2046" s="22" t="s">
        <v>3485</v>
      </c>
      <c r="B2046" s="23" t="s">
        <v>3945</v>
      </c>
      <c r="C2046" s="23" t="s">
        <v>3486</v>
      </c>
      <c r="D2046" s="23" t="s">
        <v>5761</v>
      </c>
    </row>
    <row r="2047" spans="1:4" ht="15" customHeight="1" x14ac:dyDescent="0.3">
      <c r="A2047" s="22" t="s">
        <v>3487</v>
      </c>
      <c r="B2047" s="23" t="s">
        <v>3945</v>
      </c>
      <c r="C2047" s="23" t="s">
        <v>3488</v>
      </c>
      <c r="D2047" s="23" t="s">
        <v>5762</v>
      </c>
    </row>
    <row r="2048" spans="1:4" ht="15" customHeight="1" x14ac:dyDescent="0.3">
      <c r="A2048" s="22" t="s">
        <v>3489</v>
      </c>
      <c r="B2048" s="23" t="s">
        <v>3945</v>
      </c>
      <c r="C2048" s="23" t="s">
        <v>126</v>
      </c>
      <c r="D2048" s="23" t="s">
        <v>4051</v>
      </c>
    </row>
    <row r="2049" spans="1:4" ht="15" customHeight="1" x14ac:dyDescent="0.3">
      <c r="A2049" s="22" t="s">
        <v>3490</v>
      </c>
      <c r="B2049" s="23" t="s">
        <v>3945</v>
      </c>
      <c r="C2049" s="23" t="s">
        <v>3491</v>
      </c>
      <c r="D2049" s="23" t="s">
        <v>5763</v>
      </c>
    </row>
    <row r="2050" spans="1:4" ht="15" customHeight="1" x14ac:dyDescent="0.3">
      <c r="A2050" s="22" t="s">
        <v>3492</v>
      </c>
      <c r="B2050" s="23" t="s">
        <v>3946</v>
      </c>
      <c r="C2050" s="23" t="s">
        <v>3493</v>
      </c>
      <c r="D2050" s="23" t="s">
        <v>5014</v>
      </c>
    </row>
    <row r="2051" spans="1:4" ht="15" customHeight="1" x14ac:dyDescent="0.3">
      <c r="A2051" s="22" t="s">
        <v>3494</v>
      </c>
      <c r="B2051" s="23" t="s">
        <v>3946</v>
      </c>
      <c r="C2051" s="23" t="s">
        <v>1026</v>
      </c>
      <c r="D2051" s="23" t="s">
        <v>5330</v>
      </c>
    </row>
    <row r="2052" spans="1:4" ht="15" customHeight="1" x14ac:dyDescent="0.3">
      <c r="A2052" s="22" t="s">
        <v>3495</v>
      </c>
      <c r="B2052" s="23" t="s">
        <v>3946</v>
      </c>
      <c r="C2052" s="23" t="s">
        <v>3496</v>
      </c>
      <c r="D2052" s="23" t="s">
        <v>5764</v>
      </c>
    </row>
    <row r="2053" spans="1:4" ht="15" customHeight="1" x14ac:dyDescent="0.3">
      <c r="A2053" s="22" t="s">
        <v>3497</v>
      </c>
      <c r="B2053" s="23" t="s">
        <v>3945</v>
      </c>
      <c r="C2053" s="23" t="s">
        <v>3498</v>
      </c>
      <c r="D2053" s="23" t="s">
        <v>4618</v>
      </c>
    </row>
    <row r="2054" spans="1:4" ht="15" customHeight="1" x14ac:dyDescent="0.3">
      <c r="A2054" s="22" t="s">
        <v>3499</v>
      </c>
      <c r="B2054" s="23" t="s">
        <v>3945</v>
      </c>
      <c r="C2054" s="23" t="s">
        <v>3500</v>
      </c>
      <c r="D2054" s="23" t="s">
        <v>5765</v>
      </c>
    </row>
    <row r="2055" spans="1:4" ht="15" customHeight="1" x14ac:dyDescent="0.3">
      <c r="A2055" s="22" t="s">
        <v>3501</v>
      </c>
      <c r="B2055" s="23" t="s">
        <v>3945</v>
      </c>
      <c r="C2055" s="23" t="s">
        <v>320</v>
      </c>
      <c r="D2055" s="23" t="s">
        <v>5766</v>
      </c>
    </row>
    <row r="2056" spans="1:4" ht="15" customHeight="1" x14ac:dyDescent="0.3">
      <c r="A2056" s="22" t="s">
        <v>3502</v>
      </c>
      <c r="B2056" s="23" t="s">
        <v>3945</v>
      </c>
      <c r="C2056" s="23" t="s">
        <v>3503</v>
      </c>
      <c r="D2056" s="23" t="s">
        <v>4446</v>
      </c>
    </row>
    <row r="2057" spans="1:4" ht="15" customHeight="1" x14ac:dyDescent="0.3">
      <c r="A2057" s="22" t="s">
        <v>3504</v>
      </c>
      <c r="B2057" s="23" t="s">
        <v>3946</v>
      </c>
      <c r="C2057" s="23" t="s">
        <v>3505</v>
      </c>
      <c r="D2057" s="23" t="s">
        <v>5767</v>
      </c>
    </row>
    <row r="2058" spans="1:4" ht="15" customHeight="1" x14ac:dyDescent="0.3">
      <c r="A2058" s="22" t="s">
        <v>3506</v>
      </c>
      <c r="B2058" s="23" t="s">
        <v>3945</v>
      </c>
      <c r="C2058" s="23" t="s">
        <v>3507</v>
      </c>
      <c r="D2058" s="23" t="s">
        <v>5768</v>
      </c>
    </row>
    <row r="2059" spans="1:4" ht="15" customHeight="1" x14ac:dyDescent="0.3">
      <c r="A2059" s="22" t="s">
        <v>3508</v>
      </c>
      <c r="B2059" s="23" t="s">
        <v>3946</v>
      </c>
      <c r="C2059" s="23" t="s">
        <v>989</v>
      </c>
      <c r="D2059" s="23" t="s">
        <v>5769</v>
      </c>
    </row>
    <row r="2060" spans="1:4" ht="15" customHeight="1" x14ac:dyDescent="0.3">
      <c r="A2060" s="22" t="s">
        <v>3509</v>
      </c>
      <c r="B2060" s="23" t="s">
        <v>3945</v>
      </c>
      <c r="C2060" s="23" t="s">
        <v>3510</v>
      </c>
      <c r="D2060" s="23" t="s">
        <v>5770</v>
      </c>
    </row>
    <row r="2061" spans="1:4" ht="15" customHeight="1" x14ac:dyDescent="0.3">
      <c r="A2061" s="22" t="s">
        <v>3511</v>
      </c>
      <c r="B2061" s="23" t="s">
        <v>3946</v>
      </c>
      <c r="C2061" s="23" t="s">
        <v>1619</v>
      </c>
      <c r="D2061" s="23" t="s">
        <v>5771</v>
      </c>
    </row>
    <row r="2062" spans="1:4" ht="15" customHeight="1" x14ac:dyDescent="0.3">
      <c r="A2062" s="22" t="s">
        <v>3512</v>
      </c>
      <c r="B2062" s="23" t="s">
        <v>3946</v>
      </c>
      <c r="C2062" s="23" t="s">
        <v>3513</v>
      </c>
      <c r="D2062" s="23" t="s">
        <v>5772</v>
      </c>
    </row>
    <row r="2063" spans="1:4" ht="15" customHeight="1" x14ac:dyDescent="0.3">
      <c r="A2063" s="22" t="s">
        <v>3514</v>
      </c>
      <c r="B2063" s="23" t="s">
        <v>3946</v>
      </c>
      <c r="C2063" s="23" t="s">
        <v>3515</v>
      </c>
      <c r="D2063" s="23" t="s">
        <v>5773</v>
      </c>
    </row>
    <row r="2064" spans="1:4" ht="15" customHeight="1" x14ac:dyDescent="0.3">
      <c r="A2064" s="22" t="s">
        <v>3516</v>
      </c>
      <c r="B2064" s="23" t="s">
        <v>3945</v>
      </c>
      <c r="C2064" s="23" t="s">
        <v>3517</v>
      </c>
      <c r="D2064" s="23" t="s">
        <v>5219</v>
      </c>
    </row>
    <row r="2065" spans="1:4" ht="15" customHeight="1" x14ac:dyDescent="0.3">
      <c r="A2065" s="22" t="s">
        <v>3518</v>
      </c>
      <c r="B2065" s="23" t="s">
        <v>3945</v>
      </c>
      <c r="C2065" s="23" t="s">
        <v>447</v>
      </c>
      <c r="D2065" s="23" t="s">
        <v>4482</v>
      </c>
    </row>
    <row r="2066" spans="1:4" ht="15" customHeight="1" x14ac:dyDescent="0.3">
      <c r="A2066" s="22" t="s">
        <v>3519</v>
      </c>
      <c r="B2066" s="23" t="s">
        <v>3945</v>
      </c>
      <c r="C2066" s="23" t="s">
        <v>3520</v>
      </c>
      <c r="D2066" s="23" t="s">
        <v>5774</v>
      </c>
    </row>
    <row r="2067" spans="1:4" ht="15" customHeight="1" x14ac:dyDescent="0.3">
      <c r="A2067" s="22" t="s">
        <v>3521</v>
      </c>
      <c r="B2067" s="23" t="s">
        <v>3945</v>
      </c>
      <c r="C2067" s="23" t="s">
        <v>3522</v>
      </c>
      <c r="D2067" s="23" t="s">
        <v>4823</v>
      </c>
    </row>
    <row r="2068" spans="1:4" ht="15" customHeight="1" x14ac:dyDescent="0.3">
      <c r="A2068" s="22" t="s">
        <v>3523</v>
      </c>
      <c r="B2068" s="23" t="s">
        <v>3946</v>
      </c>
      <c r="C2068" s="23" t="s">
        <v>2652</v>
      </c>
      <c r="D2068" s="23" t="s">
        <v>5775</v>
      </c>
    </row>
    <row r="2069" spans="1:4" ht="15" customHeight="1" x14ac:dyDescent="0.3">
      <c r="A2069" s="22" t="s">
        <v>3524</v>
      </c>
      <c r="B2069" s="23" t="s">
        <v>3946</v>
      </c>
      <c r="C2069" s="23" t="s">
        <v>3525</v>
      </c>
      <c r="D2069" s="23" t="s">
        <v>5776</v>
      </c>
    </row>
    <row r="2070" spans="1:4" ht="15" customHeight="1" x14ac:dyDescent="0.3">
      <c r="A2070" s="22" t="s">
        <v>3526</v>
      </c>
      <c r="B2070" s="23" t="s">
        <v>3946</v>
      </c>
      <c r="C2070" s="23" t="s">
        <v>3527</v>
      </c>
      <c r="D2070" s="23" t="s">
        <v>5777</v>
      </c>
    </row>
    <row r="2071" spans="1:4" ht="15" customHeight="1" x14ac:dyDescent="0.3">
      <c r="A2071" s="22" t="s">
        <v>3528</v>
      </c>
      <c r="B2071" s="23" t="s">
        <v>3945</v>
      </c>
      <c r="C2071" s="23" t="s">
        <v>338</v>
      </c>
      <c r="D2071" s="23" t="s">
        <v>5778</v>
      </c>
    </row>
    <row r="2072" spans="1:4" ht="15" customHeight="1" x14ac:dyDescent="0.3">
      <c r="A2072" s="22" t="s">
        <v>3529</v>
      </c>
      <c r="B2072" s="23" t="s">
        <v>3946</v>
      </c>
      <c r="C2072" s="23" t="s">
        <v>399</v>
      </c>
      <c r="D2072" s="23" t="s">
        <v>4180</v>
      </c>
    </row>
    <row r="2073" spans="1:4" ht="15" customHeight="1" x14ac:dyDescent="0.3">
      <c r="A2073" s="22" t="s">
        <v>3530</v>
      </c>
      <c r="B2073" s="23" t="s">
        <v>3945</v>
      </c>
      <c r="C2073" s="23" t="s">
        <v>3531</v>
      </c>
      <c r="D2073" s="23" t="s">
        <v>5779</v>
      </c>
    </row>
    <row r="2074" spans="1:4" ht="15" customHeight="1" x14ac:dyDescent="0.3">
      <c r="A2074" s="22" t="s">
        <v>3532</v>
      </c>
      <c r="B2074" s="23" t="s">
        <v>3946</v>
      </c>
      <c r="C2074" s="23" t="s">
        <v>3533</v>
      </c>
      <c r="D2074" s="23" t="s">
        <v>5780</v>
      </c>
    </row>
    <row r="2075" spans="1:4" ht="15" customHeight="1" x14ac:dyDescent="0.3">
      <c r="A2075" s="22" t="s">
        <v>3534</v>
      </c>
      <c r="B2075" s="23" t="s">
        <v>3945</v>
      </c>
      <c r="C2075" s="23" t="s">
        <v>3535</v>
      </c>
      <c r="D2075" s="23" t="s">
        <v>5781</v>
      </c>
    </row>
    <row r="2076" spans="1:4" ht="15" customHeight="1" x14ac:dyDescent="0.3">
      <c r="A2076" s="22" t="s">
        <v>3536</v>
      </c>
      <c r="B2076" s="23" t="s">
        <v>3945</v>
      </c>
      <c r="C2076" s="23" t="s">
        <v>3537</v>
      </c>
      <c r="D2076" s="23" t="s">
        <v>5677</v>
      </c>
    </row>
    <row r="2077" spans="1:4" ht="15" customHeight="1" x14ac:dyDescent="0.3">
      <c r="A2077" s="22" t="s">
        <v>3538</v>
      </c>
      <c r="B2077" s="23" t="s">
        <v>3946</v>
      </c>
      <c r="C2077" s="23" t="s">
        <v>2970</v>
      </c>
      <c r="D2077" s="23" t="s">
        <v>5782</v>
      </c>
    </row>
    <row r="2078" spans="1:4" ht="15" customHeight="1" x14ac:dyDescent="0.3">
      <c r="A2078" s="22" t="s">
        <v>3539</v>
      </c>
      <c r="B2078" s="23" t="s">
        <v>3946</v>
      </c>
      <c r="C2078" s="23" t="s">
        <v>152</v>
      </c>
      <c r="D2078" s="23" t="s">
        <v>5783</v>
      </c>
    </row>
    <row r="2079" spans="1:4" ht="15" customHeight="1" x14ac:dyDescent="0.3">
      <c r="A2079" s="22" t="s">
        <v>3540</v>
      </c>
      <c r="B2079" s="23" t="s">
        <v>3946</v>
      </c>
      <c r="C2079" s="23" t="s">
        <v>1163</v>
      </c>
      <c r="D2079" s="23" t="s">
        <v>5784</v>
      </c>
    </row>
    <row r="2080" spans="1:4" ht="15" customHeight="1" x14ac:dyDescent="0.3">
      <c r="A2080" s="22" t="s">
        <v>3541</v>
      </c>
      <c r="B2080" s="23" t="s">
        <v>3946</v>
      </c>
      <c r="C2080" s="23" t="s">
        <v>989</v>
      </c>
      <c r="D2080" s="23" t="s">
        <v>5785</v>
      </c>
    </row>
    <row r="2081" spans="1:4" ht="15" customHeight="1" x14ac:dyDescent="0.3">
      <c r="A2081" s="22" t="s">
        <v>3542</v>
      </c>
      <c r="B2081" s="23" t="s">
        <v>3945</v>
      </c>
      <c r="C2081" s="23" t="s">
        <v>3543</v>
      </c>
      <c r="D2081" s="23" t="s">
        <v>4785</v>
      </c>
    </row>
    <row r="2082" spans="1:4" ht="15" customHeight="1" x14ac:dyDescent="0.3">
      <c r="A2082" s="22" t="s">
        <v>3544</v>
      </c>
      <c r="B2082" s="23" t="s">
        <v>3945</v>
      </c>
      <c r="C2082" s="23" t="s">
        <v>2082</v>
      </c>
      <c r="D2082" s="23" t="s">
        <v>5786</v>
      </c>
    </row>
    <row r="2083" spans="1:4" ht="15" customHeight="1" x14ac:dyDescent="0.3">
      <c r="A2083" s="22" t="s">
        <v>3545</v>
      </c>
      <c r="B2083" s="23" t="s">
        <v>3945</v>
      </c>
      <c r="C2083" s="23" t="s">
        <v>1918</v>
      </c>
      <c r="D2083" s="23" t="s">
        <v>5787</v>
      </c>
    </row>
    <row r="2084" spans="1:4" ht="15" customHeight="1" x14ac:dyDescent="0.3">
      <c r="A2084" s="22" t="s">
        <v>3546</v>
      </c>
      <c r="B2084" s="23" t="s">
        <v>3945</v>
      </c>
      <c r="C2084" s="23" t="s">
        <v>3547</v>
      </c>
      <c r="D2084" s="23" t="s">
        <v>5788</v>
      </c>
    </row>
    <row r="2085" spans="1:4" ht="15" customHeight="1" x14ac:dyDescent="0.3">
      <c r="A2085" s="22" t="s">
        <v>3548</v>
      </c>
      <c r="B2085" s="23" t="s">
        <v>3945</v>
      </c>
      <c r="C2085" s="23" t="s">
        <v>3549</v>
      </c>
      <c r="D2085" s="23" t="s">
        <v>5789</v>
      </c>
    </row>
    <row r="2086" spans="1:4" ht="15" customHeight="1" x14ac:dyDescent="0.3">
      <c r="A2086" s="22" t="s">
        <v>3550</v>
      </c>
      <c r="B2086" s="23" t="s">
        <v>3945</v>
      </c>
      <c r="C2086" s="23" t="s">
        <v>3551</v>
      </c>
      <c r="D2086" s="23" t="s">
        <v>5790</v>
      </c>
    </row>
    <row r="2087" spans="1:4" ht="15" customHeight="1" x14ac:dyDescent="0.3">
      <c r="A2087" s="22" t="s">
        <v>3552</v>
      </c>
      <c r="B2087" s="23" t="s">
        <v>3946</v>
      </c>
      <c r="C2087" s="23" t="s">
        <v>3553</v>
      </c>
      <c r="D2087" s="23" t="s">
        <v>5791</v>
      </c>
    </row>
    <row r="2088" spans="1:4" ht="15" customHeight="1" x14ac:dyDescent="0.3">
      <c r="A2088" s="22" t="s">
        <v>3554</v>
      </c>
      <c r="B2088" s="23" t="s">
        <v>3946</v>
      </c>
      <c r="C2088" s="23" t="s">
        <v>410</v>
      </c>
      <c r="D2088" s="23" t="s">
        <v>4180</v>
      </c>
    </row>
    <row r="2089" spans="1:4" ht="15" customHeight="1" x14ac:dyDescent="0.3">
      <c r="A2089" s="22" t="s">
        <v>3555</v>
      </c>
      <c r="B2089" s="23" t="s">
        <v>3945</v>
      </c>
      <c r="C2089" s="23" t="s">
        <v>3556</v>
      </c>
      <c r="D2089" s="23" t="s">
        <v>5792</v>
      </c>
    </row>
    <row r="2090" spans="1:4" ht="15" customHeight="1" x14ac:dyDescent="0.3">
      <c r="A2090" s="22" t="s">
        <v>3557</v>
      </c>
      <c r="B2090" s="23" t="s">
        <v>3946</v>
      </c>
      <c r="C2090" s="23" t="s">
        <v>3283</v>
      </c>
      <c r="D2090" s="23" t="s">
        <v>5793</v>
      </c>
    </row>
    <row r="2091" spans="1:4" ht="15" customHeight="1" x14ac:dyDescent="0.3">
      <c r="A2091" s="22" t="s">
        <v>3558</v>
      </c>
      <c r="B2091" s="23" t="s">
        <v>3946</v>
      </c>
      <c r="C2091" s="23" t="s">
        <v>3559</v>
      </c>
      <c r="D2091" s="23" t="s">
        <v>5794</v>
      </c>
    </row>
    <row r="2092" spans="1:4" ht="15" customHeight="1" x14ac:dyDescent="0.3">
      <c r="A2092" s="22" t="s">
        <v>3560</v>
      </c>
      <c r="B2092" s="23" t="s">
        <v>3946</v>
      </c>
      <c r="C2092" s="23" t="s">
        <v>3561</v>
      </c>
      <c r="D2092" s="23" t="s">
        <v>5795</v>
      </c>
    </row>
    <row r="2093" spans="1:4" ht="15" customHeight="1" x14ac:dyDescent="0.3">
      <c r="A2093" s="22" t="s">
        <v>3562</v>
      </c>
      <c r="B2093" s="23" t="s">
        <v>3946</v>
      </c>
      <c r="C2093" s="23" t="s">
        <v>249</v>
      </c>
      <c r="D2093" s="23" t="s">
        <v>5796</v>
      </c>
    </row>
    <row r="2094" spans="1:4" ht="15" customHeight="1" x14ac:dyDescent="0.3">
      <c r="A2094" s="22" t="s">
        <v>3563</v>
      </c>
      <c r="B2094" s="23" t="s">
        <v>3946</v>
      </c>
      <c r="C2094" s="23" t="s">
        <v>178</v>
      </c>
      <c r="D2094" s="23" t="s">
        <v>5797</v>
      </c>
    </row>
    <row r="2095" spans="1:4" ht="15" customHeight="1" x14ac:dyDescent="0.3">
      <c r="A2095" s="22" t="s">
        <v>3564</v>
      </c>
      <c r="B2095" s="23" t="s">
        <v>3945</v>
      </c>
      <c r="C2095" s="23" t="s">
        <v>820</v>
      </c>
      <c r="D2095" s="23" t="s">
        <v>5798</v>
      </c>
    </row>
    <row r="2096" spans="1:4" ht="15" customHeight="1" x14ac:dyDescent="0.3">
      <c r="A2096" s="22" t="s">
        <v>3565</v>
      </c>
      <c r="B2096" s="23" t="s">
        <v>3946</v>
      </c>
      <c r="C2096" s="23" t="s">
        <v>3566</v>
      </c>
      <c r="D2096" s="23" t="s">
        <v>5799</v>
      </c>
    </row>
    <row r="2097" spans="1:4" ht="15" customHeight="1" x14ac:dyDescent="0.3">
      <c r="A2097" s="22" t="s">
        <v>3567</v>
      </c>
      <c r="B2097" s="23" t="s">
        <v>3946</v>
      </c>
      <c r="C2097" s="23" t="s">
        <v>1292</v>
      </c>
      <c r="D2097" s="23" t="s">
        <v>5800</v>
      </c>
    </row>
    <row r="2098" spans="1:4" ht="15" customHeight="1" x14ac:dyDescent="0.3">
      <c r="A2098" s="22" t="s">
        <v>3568</v>
      </c>
      <c r="B2098" s="23" t="s">
        <v>3946</v>
      </c>
      <c r="C2098" s="23" t="s">
        <v>3569</v>
      </c>
      <c r="D2098" s="23" t="s">
        <v>5801</v>
      </c>
    </row>
    <row r="2099" spans="1:4" ht="15" customHeight="1" x14ac:dyDescent="0.3">
      <c r="A2099" s="22" t="s">
        <v>3570</v>
      </c>
      <c r="B2099" s="23" t="s">
        <v>3945</v>
      </c>
      <c r="C2099" s="23" t="s">
        <v>1560</v>
      </c>
      <c r="D2099" s="23" t="s">
        <v>5802</v>
      </c>
    </row>
    <row r="2100" spans="1:4" ht="15" customHeight="1" x14ac:dyDescent="0.3">
      <c r="A2100" s="22" t="s">
        <v>3571</v>
      </c>
      <c r="B2100" s="23" t="s">
        <v>3946</v>
      </c>
      <c r="C2100" s="23" t="s">
        <v>276</v>
      </c>
      <c r="D2100" s="23" t="s">
        <v>5803</v>
      </c>
    </row>
    <row r="2101" spans="1:4" ht="15" customHeight="1" x14ac:dyDescent="0.3">
      <c r="A2101" s="22" t="s">
        <v>3572</v>
      </c>
      <c r="B2101" s="23" t="s">
        <v>3945</v>
      </c>
      <c r="C2101" s="23" t="s">
        <v>3573</v>
      </c>
      <c r="D2101" s="23" t="s">
        <v>5804</v>
      </c>
    </row>
    <row r="2102" spans="1:4" ht="15" customHeight="1" x14ac:dyDescent="0.3">
      <c r="A2102" s="22" t="s">
        <v>3574</v>
      </c>
      <c r="B2102" s="23" t="s">
        <v>3945</v>
      </c>
      <c r="C2102" s="23" t="s">
        <v>3575</v>
      </c>
      <c r="D2102" s="23" t="s">
        <v>5805</v>
      </c>
    </row>
    <row r="2103" spans="1:4" ht="15" customHeight="1" x14ac:dyDescent="0.3">
      <c r="A2103" s="22" t="s">
        <v>3576</v>
      </c>
      <c r="B2103" s="23" t="s">
        <v>3946</v>
      </c>
      <c r="C2103" s="23" t="s">
        <v>1099</v>
      </c>
      <c r="D2103" s="23" t="s">
        <v>5462</v>
      </c>
    </row>
    <row r="2104" spans="1:4" ht="15" customHeight="1" x14ac:dyDescent="0.3">
      <c r="A2104" s="22" t="s">
        <v>3577</v>
      </c>
      <c r="B2104" s="23" t="s">
        <v>3946</v>
      </c>
      <c r="C2104" s="23" t="s">
        <v>3578</v>
      </c>
      <c r="D2104" s="23" t="s">
        <v>5806</v>
      </c>
    </row>
    <row r="2105" spans="1:4" ht="15" customHeight="1" x14ac:dyDescent="0.3">
      <c r="A2105" s="22" t="s">
        <v>3579</v>
      </c>
      <c r="B2105" s="23" t="s">
        <v>3946</v>
      </c>
      <c r="C2105" s="23" t="s">
        <v>655</v>
      </c>
      <c r="D2105" s="23" t="s">
        <v>3991</v>
      </c>
    </row>
    <row r="2106" spans="1:4" ht="15" customHeight="1" x14ac:dyDescent="0.3">
      <c r="A2106" s="22" t="s">
        <v>3580</v>
      </c>
      <c r="B2106" s="23" t="s">
        <v>3945</v>
      </c>
      <c r="C2106" s="23" t="s">
        <v>3581</v>
      </c>
      <c r="D2106" s="23" t="s">
        <v>5807</v>
      </c>
    </row>
    <row r="2107" spans="1:4" ht="15" customHeight="1" x14ac:dyDescent="0.3">
      <c r="A2107" s="22" t="s">
        <v>3582</v>
      </c>
      <c r="B2107" s="23" t="s">
        <v>3945</v>
      </c>
      <c r="C2107" s="23" t="s">
        <v>3583</v>
      </c>
      <c r="D2107" s="23" t="s">
        <v>5808</v>
      </c>
    </row>
    <row r="2108" spans="1:4" ht="15" customHeight="1" x14ac:dyDescent="0.3">
      <c r="A2108" s="22" t="s">
        <v>3584</v>
      </c>
      <c r="B2108" s="23" t="s">
        <v>3945</v>
      </c>
      <c r="C2108" s="23" t="s">
        <v>3585</v>
      </c>
      <c r="D2108" s="23" t="s">
        <v>5809</v>
      </c>
    </row>
    <row r="2109" spans="1:4" ht="15" customHeight="1" x14ac:dyDescent="0.3">
      <c r="A2109" s="22" t="s">
        <v>3586</v>
      </c>
      <c r="B2109" s="23" t="s">
        <v>3945</v>
      </c>
      <c r="C2109" s="23" t="s">
        <v>3587</v>
      </c>
      <c r="D2109" s="23" t="s">
        <v>5810</v>
      </c>
    </row>
    <row r="2110" spans="1:4" ht="15" customHeight="1" x14ac:dyDescent="0.3">
      <c r="A2110" s="22" t="s">
        <v>3588</v>
      </c>
      <c r="B2110" s="23" t="s">
        <v>3945</v>
      </c>
      <c r="C2110" s="23" t="s">
        <v>3589</v>
      </c>
      <c r="D2110" s="23" t="s">
        <v>4429</v>
      </c>
    </row>
    <row r="2111" spans="1:4" ht="15" customHeight="1" x14ac:dyDescent="0.3">
      <c r="A2111" s="22" t="s">
        <v>3590</v>
      </c>
      <c r="B2111" s="23" t="s">
        <v>3945</v>
      </c>
      <c r="C2111" s="23" t="s">
        <v>3591</v>
      </c>
      <c r="D2111" s="23" t="s">
        <v>5811</v>
      </c>
    </row>
    <row r="2112" spans="1:4" ht="15" customHeight="1" x14ac:dyDescent="0.3">
      <c r="A2112" s="22" t="s">
        <v>3592</v>
      </c>
      <c r="B2112" s="23" t="s">
        <v>3945</v>
      </c>
      <c r="C2112" s="23" t="s">
        <v>3593</v>
      </c>
      <c r="D2112" s="23" t="s">
        <v>5812</v>
      </c>
    </row>
    <row r="2113" spans="1:4" ht="15" customHeight="1" x14ac:dyDescent="0.3">
      <c r="A2113" s="22" t="s">
        <v>3594</v>
      </c>
      <c r="B2113" s="23" t="s">
        <v>3945</v>
      </c>
      <c r="C2113" s="23" t="s">
        <v>3595</v>
      </c>
      <c r="D2113" s="23" t="s">
        <v>5813</v>
      </c>
    </row>
    <row r="2114" spans="1:4" ht="15" customHeight="1" x14ac:dyDescent="0.3">
      <c r="A2114" s="22" t="s">
        <v>3596</v>
      </c>
      <c r="B2114" s="23" t="s">
        <v>3945</v>
      </c>
      <c r="C2114" s="23" t="s">
        <v>1511</v>
      </c>
      <c r="D2114" s="23" t="s">
        <v>5814</v>
      </c>
    </row>
    <row r="2115" spans="1:4" ht="15" customHeight="1" x14ac:dyDescent="0.3">
      <c r="A2115" s="22" t="s">
        <v>3597</v>
      </c>
      <c r="B2115" s="23" t="s">
        <v>3945</v>
      </c>
      <c r="C2115" s="23" t="s">
        <v>628</v>
      </c>
      <c r="D2115" s="23" t="s">
        <v>5815</v>
      </c>
    </row>
    <row r="2116" spans="1:4" ht="15" customHeight="1" x14ac:dyDescent="0.3">
      <c r="A2116" s="22" t="s">
        <v>3598</v>
      </c>
      <c r="B2116" s="23" t="s">
        <v>3945</v>
      </c>
      <c r="C2116" s="23" t="s">
        <v>951</v>
      </c>
      <c r="D2116" s="23" t="s">
        <v>5816</v>
      </c>
    </row>
    <row r="2117" spans="1:4" ht="15" customHeight="1" x14ac:dyDescent="0.3">
      <c r="A2117" s="22" t="s">
        <v>3599</v>
      </c>
      <c r="B2117" s="23" t="s">
        <v>3945</v>
      </c>
      <c r="C2117" s="23" t="s">
        <v>3600</v>
      </c>
      <c r="D2117" s="23" t="s">
        <v>5817</v>
      </c>
    </row>
    <row r="2118" spans="1:4" ht="15" customHeight="1" x14ac:dyDescent="0.3">
      <c r="A2118" s="22" t="s">
        <v>3601</v>
      </c>
      <c r="B2118" s="23" t="s">
        <v>3945</v>
      </c>
      <c r="C2118" s="23" t="s">
        <v>3602</v>
      </c>
      <c r="D2118" s="23" t="s">
        <v>5818</v>
      </c>
    </row>
    <row r="2119" spans="1:4" ht="15" customHeight="1" x14ac:dyDescent="0.3">
      <c r="A2119" s="22" t="s">
        <v>3603</v>
      </c>
      <c r="B2119" s="23" t="s">
        <v>3946</v>
      </c>
      <c r="C2119" s="23" t="s">
        <v>3604</v>
      </c>
      <c r="D2119" s="23" t="s">
        <v>5819</v>
      </c>
    </row>
    <row r="2120" spans="1:4" ht="15" customHeight="1" x14ac:dyDescent="0.3">
      <c r="A2120" s="22" t="s">
        <v>3605</v>
      </c>
      <c r="B2120" s="23" t="s">
        <v>3946</v>
      </c>
      <c r="C2120" s="23" t="s">
        <v>276</v>
      </c>
      <c r="D2120" s="23" t="s">
        <v>5820</v>
      </c>
    </row>
    <row r="2121" spans="1:4" ht="15" customHeight="1" x14ac:dyDescent="0.3">
      <c r="A2121" s="22" t="s">
        <v>3606</v>
      </c>
      <c r="B2121" s="23" t="s">
        <v>3945</v>
      </c>
      <c r="C2121" s="23" t="s">
        <v>917</v>
      </c>
      <c r="D2121" s="23" t="s">
        <v>5821</v>
      </c>
    </row>
    <row r="2122" spans="1:4" ht="15" customHeight="1" x14ac:dyDescent="0.3">
      <c r="A2122" s="22" t="s">
        <v>3607</v>
      </c>
      <c r="B2122" s="23" t="s">
        <v>3945</v>
      </c>
      <c r="C2122" s="23" t="s">
        <v>3608</v>
      </c>
      <c r="D2122" s="23" t="s">
        <v>5822</v>
      </c>
    </row>
    <row r="2123" spans="1:4" ht="15" customHeight="1" x14ac:dyDescent="0.3">
      <c r="A2123" s="22" t="s">
        <v>3609</v>
      </c>
      <c r="B2123" s="23" t="s">
        <v>3945</v>
      </c>
      <c r="C2123" s="23" t="s">
        <v>3610</v>
      </c>
      <c r="D2123" s="23" t="s">
        <v>5823</v>
      </c>
    </row>
    <row r="2124" spans="1:4" ht="15" customHeight="1" x14ac:dyDescent="0.3">
      <c r="A2124" s="22" t="s">
        <v>3611</v>
      </c>
      <c r="B2124" s="23" t="s">
        <v>3945</v>
      </c>
      <c r="C2124" s="23" t="s">
        <v>3612</v>
      </c>
      <c r="D2124" s="23" t="s">
        <v>5824</v>
      </c>
    </row>
    <row r="2125" spans="1:4" ht="15" customHeight="1" x14ac:dyDescent="0.3">
      <c r="A2125" s="22" t="s">
        <v>3613</v>
      </c>
      <c r="B2125" s="23" t="s">
        <v>3945</v>
      </c>
      <c r="C2125" s="23" t="s">
        <v>3614</v>
      </c>
      <c r="D2125" s="23" t="s">
        <v>4681</v>
      </c>
    </row>
    <row r="2126" spans="1:4" ht="15" customHeight="1" x14ac:dyDescent="0.3">
      <c r="A2126" s="22" t="s">
        <v>3615</v>
      </c>
      <c r="B2126" s="23" t="s">
        <v>3945</v>
      </c>
      <c r="C2126" s="23" t="s">
        <v>3616</v>
      </c>
      <c r="D2126" s="23" t="s">
        <v>5825</v>
      </c>
    </row>
    <row r="2127" spans="1:4" ht="15" customHeight="1" x14ac:dyDescent="0.3">
      <c r="A2127" s="22" t="s">
        <v>3617</v>
      </c>
      <c r="B2127" s="23" t="s">
        <v>3945</v>
      </c>
      <c r="C2127" s="23" t="s">
        <v>320</v>
      </c>
      <c r="D2127" s="23" t="s">
        <v>5826</v>
      </c>
    </row>
    <row r="2128" spans="1:4" ht="15" customHeight="1" x14ac:dyDescent="0.3">
      <c r="A2128" s="22" t="s">
        <v>3618</v>
      </c>
      <c r="B2128" s="23" t="s">
        <v>3946</v>
      </c>
      <c r="C2128" s="23" t="s">
        <v>3619</v>
      </c>
      <c r="D2128" s="23" t="s">
        <v>5827</v>
      </c>
    </row>
    <row r="2129" spans="1:4" ht="15" customHeight="1" x14ac:dyDescent="0.3">
      <c r="A2129" s="22" t="s">
        <v>3620</v>
      </c>
      <c r="B2129" s="23" t="s">
        <v>3945</v>
      </c>
      <c r="C2129" s="23" t="s">
        <v>2937</v>
      </c>
      <c r="D2129" s="23" t="s">
        <v>5828</v>
      </c>
    </row>
    <row r="2130" spans="1:4" ht="15" customHeight="1" x14ac:dyDescent="0.3">
      <c r="A2130" s="22" t="s">
        <v>3621</v>
      </c>
      <c r="B2130" s="23" t="s">
        <v>3945</v>
      </c>
      <c r="C2130" s="23" t="s">
        <v>3622</v>
      </c>
      <c r="D2130" s="23" t="s">
        <v>5829</v>
      </c>
    </row>
    <row r="2131" spans="1:4" ht="15" customHeight="1" x14ac:dyDescent="0.3">
      <c r="A2131" s="22" t="s">
        <v>3623</v>
      </c>
      <c r="B2131" s="23" t="s">
        <v>3945</v>
      </c>
      <c r="C2131" s="23" t="s">
        <v>2740</v>
      </c>
      <c r="D2131" s="23" t="s">
        <v>4741</v>
      </c>
    </row>
    <row r="2132" spans="1:4" ht="15" customHeight="1" x14ac:dyDescent="0.3">
      <c r="A2132" s="22" t="s">
        <v>3624</v>
      </c>
      <c r="B2132" s="23" t="s">
        <v>3945</v>
      </c>
      <c r="C2132" s="23" t="s">
        <v>3625</v>
      </c>
      <c r="D2132" s="23" t="s">
        <v>4022</v>
      </c>
    </row>
    <row r="2133" spans="1:4" ht="15" customHeight="1" x14ac:dyDescent="0.3">
      <c r="A2133" s="22" t="s">
        <v>3626</v>
      </c>
      <c r="B2133" s="23" t="s">
        <v>3946</v>
      </c>
      <c r="C2133" s="23" t="s">
        <v>3627</v>
      </c>
      <c r="D2133" s="23" t="s">
        <v>5830</v>
      </c>
    </row>
    <row r="2134" spans="1:4" ht="15" customHeight="1" x14ac:dyDescent="0.3">
      <c r="A2134" s="22" t="s">
        <v>3628</v>
      </c>
      <c r="B2134" s="23" t="s">
        <v>3945</v>
      </c>
      <c r="C2134" s="23" t="s">
        <v>1370</v>
      </c>
      <c r="D2134" s="23" t="s">
        <v>5831</v>
      </c>
    </row>
    <row r="2135" spans="1:4" ht="15" customHeight="1" x14ac:dyDescent="0.3">
      <c r="A2135" s="22" t="s">
        <v>3629</v>
      </c>
      <c r="B2135" s="23" t="s">
        <v>3946</v>
      </c>
      <c r="C2135" s="23" t="s">
        <v>470</v>
      </c>
      <c r="D2135" s="23" t="s">
        <v>5832</v>
      </c>
    </row>
    <row r="2136" spans="1:4" ht="15" customHeight="1" x14ac:dyDescent="0.3">
      <c r="A2136" s="22" t="s">
        <v>3630</v>
      </c>
      <c r="B2136" s="23" t="s">
        <v>3946</v>
      </c>
      <c r="C2136" s="23" t="s">
        <v>3631</v>
      </c>
      <c r="D2136" s="23" t="s">
        <v>5833</v>
      </c>
    </row>
    <row r="2137" spans="1:4" ht="15" customHeight="1" x14ac:dyDescent="0.3">
      <c r="A2137" s="22" t="s">
        <v>3632</v>
      </c>
      <c r="B2137" s="23" t="s">
        <v>3946</v>
      </c>
      <c r="C2137" s="23" t="s">
        <v>3633</v>
      </c>
      <c r="D2137" s="23" t="s">
        <v>5738</v>
      </c>
    </row>
    <row r="2138" spans="1:4" ht="15" customHeight="1" x14ac:dyDescent="0.3">
      <c r="A2138" s="22" t="s">
        <v>3634</v>
      </c>
      <c r="B2138" s="23" t="s">
        <v>3946</v>
      </c>
      <c r="C2138" s="23" t="s">
        <v>3635</v>
      </c>
      <c r="D2138" s="23" t="s">
        <v>5406</v>
      </c>
    </row>
    <row r="2139" spans="1:4" ht="15" customHeight="1" x14ac:dyDescent="0.3">
      <c r="A2139" s="22" t="s">
        <v>3636</v>
      </c>
      <c r="B2139" s="23" t="s">
        <v>3947</v>
      </c>
      <c r="C2139" s="23" t="s">
        <v>820</v>
      </c>
      <c r="D2139" s="23" t="s">
        <v>5834</v>
      </c>
    </row>
    <row r="2140" spans="1:4" ht="15" customHeight="1" x14ac:dyDescent="0.3">
      <c r="A2140" s="22" t="s">
        <v>3637</v>
      </c>
      <c r="B2140" s="23" t="s">
        <v>3946</v>
      </c>
      <c r="C2140" s="23" t="s">
        <v>3638</v>
      </c>
      <c r="D2140" s="23" t="s">
        <v>5835</v>
      </c>
    </row>
    <row r="2141" spans="1:4" ht="15" customHeight="1" x14ac:dyDescent="0.3">
      <c r="A2141" s="22" t="s">
        <v>3639</v>
      </c>
      <c r="B2141" s="23" t="s">
        <v>3946</v>
      </c>
      <c r="C2141" s="23" t="s">
        <v>158</v>
      </c>
      <c r="D2141" s="23" t="s">
        <v>5836</v>
      </c>
    </row>
    <row r="2142" spans="1:4" ht="15" customHeight="1" x14ac:dyDescent="0.3">
      <c r="A2142" s="22" t="s">
        <v>3640</v>
      </c>
      <c r="B2142" s="23" t="s">
        <v>3945</v>
      </c>
      <c r="C2142" s="23" t="s">
        <v>126</v>
      </c>
      <c r="D2142" s="23" t="s">
        <v>5837</v>
      </c>
    </row>
    <row r="2143" spans="1:4" ht="15" customHeight="1" x14ac:dyDescent="0.3">
      <c r="A2143" s="22" t="s">
        <v>3641</v>
      </c>
      <c r="B2143" s="23" t="s">
        <v>3945</v>
      </c>
      <c r="C2143" s="23" t="s">
        <v>3642</v>
      </c>
      <c r="D2143" s="23" t="s">
        <v>5838</v>
      </c>
    </row>
    <row r="2144" spans="1:4" ht="15" customHeight="1" x14ac:dyDescent="0.3">
      <c r="A2144" s="22" t="s">
        <v>3643</v>
      </c>
      <c r="B2144" s="23" t="s">
        <v>3945</v>
      </c>
      <c r="C2144" s="23" t="s">
        <v>3644</v>
      </c>
      <c r="D2144" s="23" t="s">
        <v>5839</v>
      </c>
    </row>
    <row r="2145" spans="1:4" ht="15" customHeight="1" x14ac:dyDescent="0.3">
      <c r="A2145" s="22" t="s">
        <v>3645</v>
      </c>
      <c r="B2145" s="23" t="s">
        <v>3945</v>
      </c>
      <c r="C2145" s="23" t="s">
        <v>3646</v>
      </c>
      <c r="D2145" s="23" t="s">
        <v>5840</v>
      </c>
    </row>
    <row r="2146" spans="1:4" ht="15" customHeight="1" x14ac:dyDescent="0.3">
      <c r="A2146" s="22" t="s">
        <v>3647</v>
      </c>
      <c r="B2146" s="23" t="s">
        <v>3946</v>
      </c>
      <c r="C2146" s="23" t="s">
        <v>3648</v>
      </c>
      <c r="D2146" s="23" t="s">
        <v>5841</v>
      </c>
    </row>
    <row r="2147" spans="1:4" ht="15" customHeight="1" x14ac:dyDescent="0.3">
      <c r="A2147" s="22" t="s">
        <v>3649</v>
      </c>
      <c r="B2147" s="23" t="s">
        <v>3946</v>
      </c>
      <c r="C2147" s="23" t="s">
        <v>3650</v>
      </c>
      <c r="D2147" s="23" t="s">
        <v>5842</v>
      </c>
    </row>
    <row r="2148" spans="1:4" ht="15" customHeight="1" x14ac:dyDescent="0.3">
      <c r="A2148" s="22" t="s">
        <v>3651</v>
      </c>
      <c r="B2148" s="23" t="s">
        <v>3946</v>
      </c>
      <c r="C2148" s="23" t="s">
        <v>3652</v>
      </c>
      <c r="D2148" s="23" t="s">
        <v>5843</v>
      </c>
    </row>
    <row r="2149" spans="1:4" ht="15" customHeight="1" x14ac:dyDescent="0.3">
      <c r="A2149" s="22" t="s">
        <v>3653</v>
      </c>
      <c r="B2149" s="23" t="s">
        <v>3946</v>
      </c>
      <c r="C2149" s="23" t="s">
        <v>3654</v>
      </c>
      <c r="D2149" s="23" t="s">
        <v>5844</v>
      </c>
    </row>
    <row r="2150" spans="1:4" ht="15" customHeight="1" x14ac:dyDescent="0.3">
      <c r="A2150" s="22" t="s">
        <v>3655</v>
      </c>
      <c r="B2150" s="23" t="s">
        <v>3946</v>
      </c>
      <c r="C2150" s="23" t="s">
        <v>489</v>
      </c>
      <c r="D2150" s="23" t="s">
        <v>5845</v>
      </c>
    </row>
    <row r="2151" spans="1:4" ht="15" customHeight="1" x14ac:dyDescent="0.3">
      <c r="A2151" s="22" t="s">
        <v>3656</v>
      </c>
      <c r="B2151" s="23" t="s">
        <v>3946</v>
      </c>
      <c r="C2151" s="23" t="s">
        <v>3657</v>
      </c>
      <c r="D2151" s="23" t="s">
        <v>5268</v>
      </c>
    </row>
    <row r="2152" spans="1:4" ht="15" customHeight="1" x14ac:dyDescent="0.3">
      <c r="A2152" s="22" t="s">
        <v>3658</v>
      </c>
      <c r="B2152" s="23" t="s">
        <v>3946</v>
      </c>
      <c r="C2152" s="23" t="s">
        <v>3659</v>
      </c>
      <c r="D2152" s="23" t="s">
        <v>5846</v>
      </c>
    </row>
    <row r="2153" spans="1:4" ht="15" customHeight="1" x14ac:dyDescent="0.3">
      <c r="A2153" s="22" t="s">
        <v>3660</v>
      </c>
      <c r="B2153" s="23" t="s">
        <v>3946</v>
      </c>
      <c r="C2153" s="23" t="s">
        <v>3661</v>
      </c>
      <c r="D2153" s="23" t="s">
        <v>5847</v>
      </c>
    </row>
    <row r="2154" spans="1:4" ht="15" customHeight="1" x14ac:dyDescent="0.3">
      <c r="A2154" s="22" t="s">
        <v>3662</v>
      </c>
      <c r="B2154" s="23" t="s">
        <v>3946</v>
      </c>
      <c r="C2154" s="23" t="s">
        <v>3663</v>
      </c>
      <c r="D2154" s="23" t="s">
        <v>5848</v>
      </c>
    </row>
    <row r="2155" spans="1:4" ht="15" customHeight="1" x14ac:dyDescent="0.3">
      <c r="A2155" s="22" t="s">
        <v>3664</v>
      </c>
      <c r="B2155" s="23" t="s">
        <v>3946</v>
      </c>
      <c r="C2155" s="23" t="s">
        <v>3665</v>
      </c>
      <c r="D2155" s="23" t="s">
        <v>5849</v>
      </c>
    </row>
    <row r="2156" spans="1:4" ht="15" customHeight="1" x14ac:dyDescent="0.3">
      <c r="A2156" s="22" t="s">
        <v>3666</v>
      </c>
      <c r="B2156" s="23" t="s">
        <v>3946</v>
      </c>
      <c r="C2156" s="23" t="s">
        <v>3667</v>
      </c>
      <c r="D2156" s="23" t="s">
        <v>5821</v>
      </c>
    </row>
    <row r="2157" spans="1:4" ht="15" customHeight="1" x14ac:dyDescent="0.3">
      <c r="A2157" s="22" t="s">
        <v>3668</v>
      </c>
      <c r="B2157" s="23" t="s">
        <v>3946</v>
      </c>
      <c r="C2157" s="23" t="s">
        <v>3260</v>
      </c>
      <c r="D2157" s="23" t="s">
        <v>5850</v>
      </c>
    </row>
    <row r="2158" spans="1:4" ht="15" customHeight="1" x14ac:dyDescent="0.3">
      <c r="A2158" s="22" t="s">
        <v>3669</v>
      </c>
      <c r="B2158" s="23" t="s">
        <v>3946</v>
      </c>
      <c r="C2158" s="23" t="s">
        <v>495</v>
      </c>
      <c r="D2158" s="23" t="s">
        <v>5851</v>
      </c>
    </row>
    <row r="2159" spans="1:4" ht="15" customHeight="1" x14ac:dyDescent="0.3">
      <c r="A2159" s="22" t="s">
        <v>3670</v>
      </c>
      <c r="B2159" s="23" t="s">
        <v>3945</v>
      </c>
      <c r="C2159" s="23" t="s">
        <v>3671</v>
      </c>
      <c r="D2159" s="23" t="s">
        <v>5852</v>
      </c>
    </row>
    <row r="2160" spans="1:4" ht="15" customHeight="1" x14ac:dyDescent="0.3">
      <c r="A2160" s="22" t="s">
        <v>3672</v>
      </c>
      <c r="B2160" s="23" t="s">
        <v>3945</v>
      </c>
      <c r="C2160" s="23" t="s">
        <v>2990</v>
      </c>
      <c r="D2160" s="23" t="s">
        <v>5853</v>
      </c>
    </row>
    <row r="2161" spans="1:4" ht="15" customHeight="1" x14ac:dyDescent="0.3">
      <c r="A2161" s="22" t="s">
        <v>3673</v>
      </c>
      <c r="B2161" s="23" t="s">
        <v>3945</v>
      </c>
      <c r="C2161" s="23" t="s">
        <v>3674</v>
      </c>
      <c r="D2161" s="23" t="s">
        <v>5854</v>
      </c>
    </row>
    <row r="2162" spans="1:4" ht="15" customHeight="1" x14ac:dyDescent="0.3">
      <c r="A2162" s="22" t="s">
        <v>3675</v>
      </c>
      <c r="B2162" s="23" t="s">
        <v>3945</v>
      </c>
      <c r="C2162" s="23" t="s">
        <v>1385</v>
      </c>
      <c r="D2162" s="23" t="s">
        <v>5855</v>
      </c>
    </row>
    <row r="2163" spans="1:4" ht="15" customHeight="1" x14ac:dyDescent="0.3">
      <c r="A2163" s="22" t="s">
        <v>3676</v>
      </c>
      <c r="B2163" s="23" t="s">
        <v>3945</v>
      </c>
      <c r="C2163" s="23" t="s">
        <v>332</v>
      </c>
      <c r="D2163" s="23" t="s">
        <v>5856</v>
      </c>
    </row>
    <row r="2164" spans="1:4" ht="15" customHeight="1" x14ac:dyDescent="0.3">
      <c r="A2164" s="22" t="s">
        <v>3677</v>
      </c>
      <c r="B2164" s="23" t="s">
        <v>3947</v>
      </c>
      <c r="C2164" s="23" t="s">
        <v>3678</v>
      </c>
      <c r="D2164" s="23" t="s">
        <v>5857</v>
      </c>
    </row>
    <row r="2165" spans="1:4" ht="15" customHeight="1" x14ac:dyDescent="0.3">
      <c r="A2165" s="22" t="s">
        <v>3679</v>
      </c>
      <c r="B2165" s="23" t="s">
        <v>3945</v>
      </c>
      <c r="C2165" s="23" t="s">
        <v>3680</v>
      </c>
      <c r="D2165" s="23" t="s">
        <v>4062</v>
      </c>
    </row>
    <row r="2166" spans="1:4" ht="15" customHeight="1" x14ac:dyDescent="0.3">
      <c r="A2166" s="22" t="s">
        <v>3681</v>
      </c>
      <c r="B2166" s="23" t="s">
        <v>3946</v>
      </c>
      <c r="C2166" s="23" t="s">
        <v>1312</v>
      </c>
      <c r="D2166" s="23" t="s">
        <v>5858</v>
      </c>
    </row>
    <row r="2167" spans="1:4" ht="15" customHeight="1" x14ac:dyDescent="0.3">
      <c r="A2167" s="22" t="s">
        <v>3682</v>
      </c>
      <c r="B2167" s="23" t="s">
        <v>3946</v>
      </c>
      <c r="C2167" s="23" t="s">
        <v>3683</v>
      </c>
      <c r="D2167" s="23" t="s">
        <v>5859</v>
      </c>
    </row>
    <row r="2168" spans="1:4" ht="15" customHeight="1" x14ac:dyDescent="0.3">
      <c r="A2168" s="22" t="s">
        <v>3684</v>
      </c>
      <c r="B2168" s="23" t="s">
        <v>3946</v>
      </c>
      <c r="C2168" s="23" t="s">
        <v>3685</v>
      </c>
      <c r="D2168" s="23" t="s">
        <v>5860</v>
      </c>
    </row>
    <row r="2169" spans="1:4" ht="15" customHeight="1" x14ac:dyDescent="0.3">
      <c r="A2169" s="22" t="s">
        <v>3686</v>
      </c>
      <c r="B2169" s="23" t="s">
        <v>3946</v>
      </c>
      <c r="C2169" s="23" t="s">
        <v>1044</v>
      </c>
      <c r="D2169" s="23" t="s">
        <v>5861</v>
      </c>
    </row>
    <row r="2170" spans="1:4" ht="15" customHeight="1" x14ac:dyDescent="0.3">
      <c r="A2170" s="22" t="s">
        <v>3687</v>
      </c>
      <c r="B2170" s="23" t="s">
        <v>3946</v>
      </c>
      <c r="C2170" s="23" t="s">
        <v>3688</v>
      </c>
      <c r="D2170" s="23" t="s">
        <v>5862</v>
      </c>
    </row>
    <row r="2171" spans="1:4" ht="15" customHeight="1" x14ac:dyDescent="0.3">
      <c r="A2171" s="22" t="s">
        <v>3689</v>
      </c>
      <c r="B2171" s="23" t="s">
        <v>3946</v>
      </c>
      <c r="C2171" s="23" t="s">
        <v>255</v>
      </c>
      <c r="D2171" s="23" t="s">
        <v>5863</v>
      </c>
    </row>
    <row r="2172" spans="1:4" ht="15" customHeight="1" x14ac:dyDescent="0.3">
      <c r="A2172" s="22" t="s">
        <v>3690</v>
      </c>
      <c r="B2172" s="23" t="s">
        <v>3945</v>
      </c>
      <c r="C2172" s="23" t="s">
        <v>1237</v>
      </c>
      <c r="D2172" s="23" t="s">
        <v>5864</v>
      </c>
    </row>
    <row r="2173" spans="1:4" ht="15" customHeight="1" x14ac:dyDescent="0.3">
      <c r="A2173" s="22" t="s">
        <v>3691</v>
      </c>
      <c r="B2173" s="23" t="s">
        <v>3946</v>
      </c>
      <c r="C2173" s="23" t="s">
        <v>270</v>
      </c>
      <c r="D2173" s="23" t="s">
        <v>5473</v>
      </c>
    </row>
    <row r="2174" spans="1:4" ht="15" customHeight="1" x14ac:dyDescent="0.3">
      <c r="A2174" s="22" t="s">
        <v>3692</v>
      </c>
      <c r="B2174" s="23" t="s">
        <v>3946</v>
      </c>
      <c r="C2174" s="23" t="s">
        <v>3693</v>
      </c>
      <c r="D2174" s="23" t="s">
        <v>5865</v>
      </c>
    </row>
    <row r="2175" spans="1:4" ht="15" customHeight="1" x14ac:dyDescent="0.3">
      <c r="A2175" s="22" t="s">
        <v>3694</v>
      </c>
      <c r="B2175" s="23" t="s">
        <v>3945</v>
      </c>
      <c r="C2175" s="23" t="s">
        <v>3695</v>
      </c>
      <c r="D2175" s="23" t="s">
        <v>5016</v>
      </c>
    </row>
    <row r="2176" spans="1:4" ht="15" customHeight="1" x14ac:dyDescent="0.3">
      <c r="A2176" s="22" t="s">
        <v>3696</v>
      </c>
      <c r="B2176" s="23" t="s">
        <v>3946</v>
      </c>
      <c r="C2176" s="23" t="s">
        <v>3697</v>
      </c>
      <c r="D2176" s="23" t="s">
        <v>5866</v>
      </c>
    </row>
    <row r="2177" spans="1:4" ht="15" customHeight="1" x14ac:dyDescent="0.3">
      <c r="A2177" s="22" t="s">
        <v>3698</v>
      </c>
      <c r="B2177" s="23" t="s">
        <v>3945</v>
      </c>
      <c r="C2177" s="23" t="s">
        <v>3699</v>
      </c>
      <c r="D2177" s="23" t="s">
        <v>4205</v>
      </c>
    </row>
    <row r="2178" spans="1:4" ht="15" customHeight="1" x14ac:dyDescent="0.3">
      <c r="A2178" s="22" t="s">
        <v>3700</v>
      </c>
      <c r="B2178" s="23" t="s">
        <v>3945</v>
      </c>
      <c r="C2178" s="23" t="s">
        <v>3701</v>
      </c>
      <c r="D2178" s="23" t="s">
        <v>4197</v>
      </c>
    </row>
    <row r="2179" spans="1:4" ht="15" customHeight="1" x14ac:dyDescent="0.3">
      <c r="A2179" s="22" t="s">
        <v>3702</v>
      </c>
      <c r="B2179" s="23" t="s">
        <v>3945</v>
      </c>
      <c r="C2179" s="23" t="s">
        <v>649</v>
      </c>
      <c r="D2179" s="23" t="s">
        <v>4612</v>
      </c>
    </row>
    <row r="2180" spans="1:4" ht="15" customHeight="1" x14ac:dyDescent="0.3">
      <c r="A2180" s="22" t="s">
        <v>3703</v>
      </c>
      <c r="B2180" s="23" t="s">
        <v>3945</v>
      </c>
      <c r="C2180" s="23" t="s">
        <v>3704</v>
      </c>
      <c r="D2180" s="23" t="s">
        <v>5867</v>
      </c>
    </row>
    <row r="2181" spans="1:4" ht="15" customHeight="1" x14ac:dyDescent="0.3">
      <c r="A2181" s="22" t="s">
        <v>3705</v>
      </c>
      <c r="B2181" s="23" t="s">
        <v>3945</v>
      </c>
      <c r="C2181" s="23" t="s">
        <v>611</v>
      </c>
      <c r="D2181" s="23" t="s">
        <v>5050</v>
      </c>
    </row>
    <row r="2182" spans="1:4" ht="15" customHeight="1" x14ac:dyDescent="0.3">
      <c r="A2182" s="22" t="s">
        <v>3706</v>
      </c>
      <c r="B2182" s="23" t="s">
        <v>3945</v>
      </c>
      <c r="C2182" s="23" t="s">
        <v>3707</v>
      </c>
      <c r="D2182" s="23" t="s">
        <v>5868</v>
      </c>
    </row>
    <row r="2183" spans="1:4" ht="15" customHeight="1" x14ac:dyDescent="0.3">
      <c r="A2183" s="22" t="s">
        <v>3708</v>
      </c>
      <c r="B2183" s="23" t="s">
        <v>3945</v>
      </c>
      <c r="C2183" s="23" t="s">
        <v>645</v>
      </c>
      <c r="D2183" s="23" t="s">
        <v>5869</v>
      </c>
    </row>
    <row r="2184" spans="1:4" ht="15" customHeight="1" x14ac:dyDescent="0.3">
      <c r="A2184" s="22" t="s">
        <v>3709</v>
      </c>
      <c r="B2184" s="23" t="s">
        <v>3946</v>
      </c>
      <c r="C2184" s="23" t="s">
        <v>3102</v>
      </c>
      <c r="D2184" s="23" t="s">
        <v>4356</v>
      </c>
    </row>
    <row r="2185" spans="1:4" ht="15" customHeight="1" x14ac:dyDescent="0.3">
      <c r="A2185" s="22" t="s">
        <v>3710</v>
      </c>
      <c r="B2185" s="23" t="s">
        <v>3946</v>
      </c>
      <c r="C2185" s="23" t="s">
        <v>3711</v>
      </c>
      <c r="D2185" s="23" t="s">
        <v>5870</v>
      </c>
    </row>
    <row r="2186" spans="1:4" ht="15" customHeight="1" x14ac:dyDescent="0.3">
      <c r="A2186" s="22" t="s">
        <v>3712</v>
      </c>
      <c r="B2186" s="23" t="s">
        <v>3946</v>
      </c>
      <c r="C2186" s="23" t="s">
        <v>466</v>
      </c>
      <c r="D2186" s="23" t="s">
        <v>5871</v>
      </c>
    </row>
    <row r="2187" spans="1:4" ht="15" customHeight="1" x14ac:dyDescent="0.3">
      <c r="A2187" s="22" t="s">
        <v>3713</v>
      </c>
      <c r="B2187" s="23" t="s">
        <v>3946</v>
      </c>
      <c r="C2187" s="23" t="s">
        <v>3714</v>
      </c>
      <c r="D2187" s="23" t="s">
        <v>4505</v>
      </c>
    </row>
    <row r="2188" spans="1:4" ht="15" customHeight="1" x14ac:dyDescent="0.3">
      <c r="A2188" s="22" t="s">
        <v>3715</v>
      </c>
      <c r="B2188" s="23" t="s">
        <v>3946</v>
      </c>
      <c r="C2188" s="23" t="s">
        <v>697</v>
      </c>
      <c r="D2188" s="23" t="s">
        <v>5872</v>
      </c>
    </row>
    <row r="2189" spans="1:4" ht="15" customHeight="1" x14ac:dyDescent="0.3">
      <c r="A2189" s="22" t="s">
        <v>3716</v>
      </c>
      <c r="B2189" s="23" t="s">
        <v>3946</v>
      </c>
      <c r="C2189" s="23" t="s">
        <v>134</v>
      </c>
      <c r="D2189" s="23" t="s">
        <v>5873</v>
      </c>
    </row>
    <row r="2190" spans="1:4" ht="15" customHeight="1" x14ac:dyDescent="0.3">
      <c r="A2190" s="22" t="s">
        <v>3717</v>
      </c>
      <c r="B2190" s="23" t="s">
        <v>3946</v>
      </c>
      <c r="C2190" s="23" t="s">
        <v>3718</v>
      </c>
      <c r="D2190" s="23" t="s">
        <v>5204</v>
      </c>
    </row>
    <row r="2191" spans="1:4" ht="15" customHeight="1" x14ac:dyDescent="0.3">
      <c r="A2191" s="22" t="s">
        <v>3719</v>
      </c>
      <c r="B2191" s="23" t="s">
        <v>3946</v>
      </c>
      <c r="C2191" s="23" t="s">
        <v>3720</v>
      </c>
      <c r="D2191" s="23" t="s">
        <v>5874</v>
      </c>
    </row>
    <row r="2192" spans="1:4" ht="15" customHeight="1" x14ac:dyDescent="0.3">
      <c r="A2192" s="22" t="s">
        <v>3721</v>
      </c>
      <c r="B2192" s="23" t="s">
        <v>3946</v>
      </c>
      <c r="C2192" s="23" t="s">
        <v>3722</v>
      </c>
      <c r="D2192" s="23" t="s">
        <v>4195</v>
      </c>
    </row>
    <row r="2193" spans="1:4" ht="15" customHeight="1" x14ac:dyDescent="0.3">
      <c r="A2193" s="22" t="s">
        <v>3723</v>
      </c>
      <c r="B2193" s="23" t="s">
        <v>3946</v>
      </c>
      <c r="C2193" s="23" t="s">
        <v>3724</v>
      </c>
      <c r="D2193" s="23" t="s">
        <v>5875</v>
      </c>
    </row>
    <row r="2194" spans="1:4" ht="15" customHeight="1" x14ac:dyDescent="0.3">
      <c r="A2194" s="22" t="s">
        <v>3725</v>
      </c>
      <c r="B2194" s="23" t="s">
        <v>3946</v>
      </c>
      <c r="C2194" s="23" t="s">
        <v>1869</v>
      </c>
      <c r="D2194" s="23" t="s">
        <v>5531</v>
      </c>
    </row>
    <row r="2195" spans="1:4" ht="15" customHeight="1" x14ac:dyDescent="0.3">
      <c r="A2195" s="22" t="s">
        <v>3726</v>
      </c>
      <c r="B2195" s="23" t="s">
        <v>3946</v>
      </c>
      <c r="C2195" s="23" t="s">
        <v>3727</v>
      </c>
      <c r="D2195" s="23" t="s">
        <v>4567</v>
      </c>
    </row>
    <row r="2196" spans="1:4" ht="15" customHeight="1" x14ac:dyDescent="0.3">
      <c r="A2196" s="22" t="s">
        <v>3728</v>
      </c>
      <c r="B2196" s="23" t="s">
        <v>3946</v>
      </c>
      <c r="C2196" s="23" t="s">
        <v>3729</v>
      </c>
      <c r="D2196" s="23" t="s">
        <v>5876</v>
      </c>
    </row>
    <row r="2197" spans="1:4" ht="15" customHeight="1" x14ac:dyDescent="0.3">
      <c r="A2197" s="22" t="s">
        <v>3730</v>
      </c>
      <c r="B2197" s="23" t="s">
        <v>3946</v>
      </c>
      <c r="C2197" s="23" t="s">
        <v>3731</v>
      </c>
      <c r="D2197" s="23" t="s">
        <v>4471</v>
      </c>
    </row>
    <row r="2198" spans="1:4" ht="15" customHeight="1" x14ac:dyDescent="0.3">
      <c r="A2198" s="22" t="s">
        <v>3732</v>
      </c>
      <c r="B2198" s="23" t="s">
        <v>3946</v>
      </c>
      <c r="C2198" s="23" t="s">
        <v>3733</v>
      </c>
      <c r="D2198" s="23" t="s">
        <v>5877</v>
      </c>
    </row>
    <row r="2199" spans="1:4" ht="15" customHeight="1" x14ac:dyDescent="0.3">
      <c r="A2199" s="22" t="s">
        <v>3734</v>
      </c>
      <c r="B2199" s="23" t="s">
        <v>3946</v>
      </c>
      <c r="C2199" s="23" t="s">
        <v>714</v>
      </c>
      <c r="D2199" s="23" t="s">
        <v>5878</v>
      </c>
    </row>
    <row r="2200" spans="1:4" ht="15" customHeight="1" x14ac:dyDescent="0.3">
      <c r="A2200" s="22" t="s">
        <v>3735</v>
      </c>
      <c r="B2200" s="23" t="s">
        <v>3946</v>
      </c>
      <c r="C2200" s="23" t="s">
        <v>3736</v>
      </c>
      <c r="D2200" s="23" t="s">
        <v>5879</v>
      </c>
    </row>
    <row r="2201" spans="1:4" ht="15" customHeight="1" x14ac:dyDescent="0.3">
      <c r="A2201" s="22" t="s">
        <v>3737</v>
      </c>
      <c r="B2201" s="23" t="s">
        <v>3946</v>
      </c>
      <c r="C2201" s="23" t="s">
        <v>3738</v>
      </c>
      <c r="D2201" s="23" t="s">
        <v>5880</v>
      </c>
    </row>
    <row r="2202" spans="1:4" ht="15" customHeight="1" x14ac:dyDescent="0.3">
      <c r="A2202" s="22" t="s">
        <v>3739</v>
      </c>
      <c r="B2202" s="23" t="s">
        <v>3946</v>
      </c>
      <c r="C2202" s="23" t="s">
        <v>3740</v>
      </c>
      <c r="D2202" s="23" t="s">
        <v>5881</v>
      </c>
    </row>
    <row r="2203" spans="1:4" ht="15" customHeight="1" x14ac:dyDescent="0.3">
      <c r="A2203" s="22" t="s">
        <v>3741</v>
      </c>
      <c r="B2203" s="23" t="s">
        <v>3946</v>
      </c>
      <c r="C2203" s="23" t="s">
        <v>324</v>
      </c>
      <c r="D2203" s="23" t="s">
        <v>5882</v>
      </c>
    </row>
    <row r="2204" spans="1:4" ht="15" customHeight="1" x14ac:dyDescent="0.3">
      <c r="A2204" s="22" t="s">
        <v>3742</v>
      </c>
      <c r="B2204" s="23" t="s">
        <v>3945</v>
      </c>
      <c r="C2204" s="23" t="s">
        <v>3743</v>
      </c>
      <c r="D2204" s="23" t="s">
        <v>5883</v>
      </c>
    </row>
    <row r="2205" spans="1:4" ht="15" customHeight="1" x14ac:dyDescent="0.3">
      <c r="A2205" s="22" t="s">
        <v>3744</v>
      </c>
      <c r="B2205" s="23" t="s">
        <v>3945</v>
      </c>
      <c r="C2205" s="23" t="s">
        <v>2821</v>
      </c>
      <c r="D2205" s="23" t="s">
        <v>5884</v>
      </c>
    </row>
    <row r="2206" spans="1:4" ht="15" customHeight="1" x14ac:dyDescent="0.3">
      <c r="A2206" s="22" t="s">
        <v>3745</v>
      </c>
      <c r="B2206" s="23" t="s">
        <v>3945</v>
      </c>
      <c r="C2206" s="23" t="s">
        <v>3746</v>
      </c>
      <c r="D2206" s="23" t="s">
        <v>5885</v>
      </c>
    </row>
    <row r="2207" spans="1:4" ht="15" customHeight="1" x14ac:dyDescent="0.3">
      <c r="A2207" s="22" t="s">
        <v>3747</v>
      </c>
      <c r="B2207" s="23" t="s">
        <v>3946</v>
      </c>
      <c r="C2207" s="23" t="s">
        <v>3748</v>
      </c>
      <c r="D2207" s="23" t="s">
        <v>5886</v>
      </c>
    </row>
    <row r="2208" spans="1:4" ht="15" customHeight="1" x14ac:dyDescent="0.3">
      <c r="A2208" s="22" t="s">
        <v>3749</v>
      </c>
      <c r="B2208" s="23" t="s">
        <v>3946</v>
      </c>
      <c r="C2208" s="23" t="s">
        <v>2506</v>
      </c>
      <c r="D2208" s="23" t="s">
        <v>5887</v>
      </c>
    </row>
    <row r="2209" spans="1:4" ht="15" customHeight="1" x14ac:dyDescent="0.3">
      <c r="A2209" s="22" t="s">
        <v>3750</v>
      </c>
      <c r="B2209" s="23" t="s">
        <v>3945</v>
      </c>
      <c r="C2209" s="23" t="s">
        <v>3751</v>
      </c>
      <c r="D2209" s="23" t="s">
        <v>5888</v>
      </c>
    </row>
    <row r="2210" spans="1:4" ht="15" customHeight="1" x14ac:dyDescent="0.3">
      <c r="A2210" s="22" t="s">
        <v>3752</v>
      </c>
      <c r="B2210" s="23" t="s">
        <v>3945</v>
      </c>
      <c r="C2210" s="23" t="s">
        <v>3753</v>
      </c>
      <c r="D2210" s="23" t="s">
        <v>5889</v>
      </c>
    </row>
    <row r="2211" spans="1:4" ht="15" customHeight="1" x14ac:dyDescent="0.3">
      <c r="A2211" s="22" t="s">
        <v>3754</v>
      </c>
      <c r="B2211" s="23" t="s">
        <v>3945</v>
      </c>
      <c r="C2211" s="23" t="s">
        <v>2788</v>
      </c>
      <c r="D2211" s="23" t="s">
        <v>5890</v>
      </c>
    </row>
    <row r="2212" spans="1:4" ht="15" customHeight="1" x14ac:dyDescent="0.3">
      <c r="A2212" s="22" t="s">
        <v>3755</v>
      </c>
      <c r="B2212" s="23" t="s">
        <v>3946</v>
      </c>
      <c r="C2212" s="23" t="s">
        <v>3312</v>
      </c>
      <c r="D2212" s="23" t="s">
        <v>5891</v>
      </c>
    </row>
    <row r="2213" spans="1:4" ht="15" customHeight="1" x14ac:dyDescent="0.3">
      <c r="A2213" s="22" t="s">
        <v>3756</v>
      </c>
      <c r="B2213" s="23" t="s">
        <v>3946</v>
      </c>
      <c r="C2213" s="23" t="s">
        <v>2506</v>
      </c>
      <c r="D2213" s="23" t="s">
        <v>5578</v>
      </c>
    </row>
    <row r="2214" spans="1:4" ht="15" customHeight="1" x14ac:dyDescent="0.3">
      <c r="A2214" s="22" t="s">
        <v>3757</v>
      </c>
      <c r="B2214" s="23" t="s">
        <v>3946</v>
      </c>
      <c r="C2214" s="23" t="s">
        <v>753</v>
      </c>
      <c r="D2214" s="23" t="s">
        <v>5892</v>
      </c>
    </row>
    <row r="2215" spans="1:4" ht="15" customHeight="1" x14ac:dyDescent="0.3">
      <c r="A2215" s="22" t="s">
        <v>3758</v>
      </c>
      <c r="B2215" s="23" t="s">
        <v>3945</v>
      </c>
      <c r="C2215" s="23" t="s">
        <v>3759</v>
      </c>
      <c r="D2215" s="23" t="s">
        <v>5893</v>
      </c>
    </row>
    <row r="2216" spans="1:4" ht="15" customHeight="1" x14ac:dyDescent="0.3">
      <c r="A2216" s="22" t="s">
        <v>3760</v>
      </c>
      <c r="B2216" s="23" t="s">
        <v>3945</v>
      </c>
      <c r="C2216" s="23" t="s">
        <v>773</v>
      </c>
      <c r="D2216" s="23" t="s">
        <v>5894</v>
      </c>
    </row>
    <row r="2217" spans="1:4" ht="15" customHeight="1" x14ac:dyDescent="0.3">
      <c r="A2217" s="22" t="s">
        <v>3761</v>
      </c>
      <c r="B2217" s="23" t="s">
        <v>3946</v>
      </c>
      <c r="C2217" s="23" t="s">
        <v>3762</v>
      </c>
      <c r="D2217" s="23" t="s">
        <v>4713</v>
      </c>
    </row>
    <row r="2218" spans="1:4" ht="15" customHeight="1" x14ac:dyDescent="0.3">
      <c r="A2218" s="22" t="s">
        <v>3763</v>
      </c>
      <c r="B2218" s="23" t="s">
        <v>3945</v>
      </c>
      <c r="C2218" s="23" t="s">
        <v>3764</v>
      </c>
      <c r="D2218" s="23" t="s">
        <v>4046</v>
      </c>
    </row>
    <row r="2219" spans="1:4" ht="15" customHeight="1" x14ac:dyDescent="0.3">
      <c r="A2219" s="22" t="s">
        <v>3765</v>
      </c>
      <c r="B2219" s="23" t="s">
        <v>3945</v>
      </c>
      <c r="C2219" s="23" t="s">
        <v>1335</v>
      </c>
      <c r="D2219" s="23" t="s">
        <v>5895</v>
      </c>
    </row>
    <row r="2220" spans="1:4" ht="15" customHeight="1" x14ac:dyDescent="0.3">
      <c r="A2220" s="22" t="s">
        <v>3766</v>
      </c>
      <c r="B2220" s="23" t="s">
        <v>3945</v>
      </c>
      <c r="C2220" s="23" t="s">
        <v>414</v>
      </c>
      <c r="D2220" s="23" t="s">
        <v>5896</v>
      </c>
    </row>
    <row r="2221" spans="1:4" ht="15" customHeight="1" x14ac:dyDescent="0.3">
      <c r="A2221" s="22" t="s">
        <v>3767</v>
      </c>
      <c r="B2221" s="23" t="s">
        <v>3945</v>
      </c>
      <c r="C2221" s="23" t="s">
        <v>2616</v>
      </c>
      <c r="D2221" s="23" t="s">
        <v>5897</v>
      </c>
    </row>
    <row r="2222" spans="1:4" ht="15" customHeight="1" x14ac:dyDescent="0.3">
      <c r="A2222" s="22" t="s">
        <v>3768</v>
      </c>
      <c r="B2222" s="23" t="s">
        <v>3946</v>
      </c>
      <c r="C2222" s="23" t="s">
        <v>247</v>
      </c>
      <c r="D2222" s="23" t="s">
        <v>5898</v>
      </c>
    </row>
    <row r="2223" spans="1:4" ht="15" customHeight="1" x14ac:dyDescent="0.3">
      <c r="A2223" s="22" t="s">
        <v>3769</v>
      </c>
      <c r="B2223" s="23" t="s">
        <v>3946</v>
      </c>
      <c r="C2223" s="23" t="s">
        <v>850</v>
      </c>
      <c r="D2223" s="23" t="s">
        <v>5899</v>
      </c>
    </row>
    <row r="2224" spans="1:4" ht="15" customHeight="1" x14ac:dyDescent="0.3">
      <c r="A2224" s="22" t="s">
        <v>3770</v>
      </c>
      <c r="B2224" s="23" t="s">
        <v>3946</v>
      </c>
      <c r="C2224" s="23" t="s">
        <v>687</v>
      </c>
      <c r="D2224" s="23" t="s">
        <v>4439</v>
      </c>
    </row>
    <row r="2225" spans="1:4" ht="15" customHeight="1" x14ac:dyDescent="0.3">
      <c r="A2225" s="22" t="s">
        <v>3771</v>
      </c>
      <c r="B2225" s="23" t="s">
        <v>3946</v>
      </c>
      <c r="C2225" s="23" t="s">
        <v>850</v>
      </c>
      <c r="D2225" s="23" t="s">
        <v>5900</v>
      </c>
    </row>
    <row r="2226" spans="1:4" ht="15" customHeight="1" x14ac:dyDescent="0.3">
      <c r="A2226" s="22" t="s">
        <v>3772</v>
      </c>
      <c r="B2226" s="23" t="s">
        <v>3946</v>
      </c>
      <c r="C2226" s="23" t="s">
        <v>3773</v>
      </c>
      <c r="D2226" s="23" t="s">
        <v>5580</v>
      </c>
    </row>
    <row r="2227" spans="1:4" ht="15" customHeight="1" x14ac:dyDescent="0.3">
      <c r="A2227" s="22" t="s">
        <v>3774</v>
      </c>
      <c r="B2227" s="23" t="s">
        <v>3945</v>
      </c>
      <c r="C2227" s="23" t="s">
        <v>451</v>
      </c>
      <c r="D2227" s="23" t="s">
        <v>4687</v>
      </c>
    </row>
    <row r="2228" spans="1:4" ht="15" customHeight="1" x14ac:dyDescent="0.3">
      <c r="A2228" s="22" t="s">
        <v>3775</v>
      </c>
      <c r="B2228" s="23" t="s">
        <v>3945</v>
      </c>
      <c r="C2228" s="23" t="s">
        <v>2250</v>
      </c>
      <c r="D2228" s="23" t="s">
        <v>5224</v>
      </c>
    </row>
    <row r="2229" spans="1:4" ht="15" customHeight="1" x14ac:dyDescent="0.3">
      <c r="A2229" s="22" t="s">
        <v>3776</v>
      </c>
      <c r="B2229" s="23" t="s">
        <v>3945</v>
      </c>
      <c r="C2229" s="23" t="s">
        <v>3777</v>
      </c>
      <c r="D2229" s="23" t="s">
        <v>5901</v>
      </c>
    </row>
    <row r="2230" spans="1:4" ht="15" customHeight="1" x14ac:dyDescent="0.3">
      <c r="A2230" s="22" t="s">
        <v>3778</v>
      </c>
      <c r="B2230" s="23" t="s">
        <v>3945</v>
      </c>
      <c r="C2230" s="23" t="s">
        <v>3779</v>
      </c>
      <c r="D2230" s="23" t="s">
        <v>5902</v>
      </c>
    </row>
    <row r="2231" spans="1:4" ht="15" customHeight="1" x14ac:dyDescent="0.3">
      <c r="A2231" s="22" t="s">
        <v>3780</v>
      </c>
      <c r="B2231" s="23" t="s">
        <v>3946</v>
      </c>
      <c r="C2231" s="23" t="s">
        <v>3781</v>
      </c>
      <c r="D2231" s="23" t="s">
        <v>5903</v>
      </c>
    </row>
    <row r="2232" spans="1:4" ht="15" customHeight="1" x14ac:dyDescent="0.3">
      <c r="A2232" s="22" t="s">
        <v>3782</v>
      </c>
      <c r="B2232" s="23" t="s">
        <v>3945</v>
      </c>
      <c r="C2232" s="23" t="s">
        <v>3783</v>
      </c>
      <c r="D2232" s="23" t="s">
        <v>5904</v>
      </c>
    </row>
    <row r="2233" spans="1:4" ht="15" customHeight="1" x14ac:dyDescent="0.3">
      <c r="A2233" s="22" t="s">
        <v>3784</v>
      </c>
      <c r="B2233" s="23" t="s">
        <v>3945</v>
      </c>
      <c r="C2233" s="23" t="s">
        <v>3785</v>
      </c>
      <c r="D2233" s="23" t="s">
        <v>5905</v>
      </c>
    </row>
    <row r="2234" spans="1:4" ht="15" customHeight="1" x14ac:dyDescent="0.3">
      <c r="A2234" s="22" t="s">
        <v>3786</v>
      </c>
      <c r="B2234" s="23" t="s">
        <v>3945</v>
      </c>
      <c r="C2234" s="23" t="s">
        <v>3787</v>
      </c>
      <c r="D2234" s="23" t="s">
        <v>5906</v>
      </c>
    </row>
    <row r="2235" spans="1:4" ht="15" customHeight="1" x14ac:dyDescent="0.3">
      <c r="A2235" s="22" t="s">
        <v>3788</v>
      </c>
      <c r="B2235" s="23" t="s">
        <v>3946</v>
      </c>
      <c r="C2235" s="23" t="s">
        <v>697</v>
      </c>
      <c r="D2235" s="23" t="s">
        <v>4986</v>
      </c>
    </row>
    <row r="2236" spans="1:4" ht="15" customHeight="1" x14ac:dyDescent="0.3">
      <c r="A2236" s="22" t="s">
        <v>3789</v>
      </c>
      <c r="B2236" s="23" t="s">
        <v>3946</v>
      </c>
      <c r="C2236" s="23" t="s">
        <v>201</v>
      </c>
      <c r="D2236" s="23" t="s">
        <v>5907</v>
      </c>
    </row>
    <row r="2237" spans="1:4" ht="15" customHeight="1" x14ac:dyDescent="0.3">
      <c r="A2237" s="22" t="s">
        <v>3790</v>
      </c>
      <c r="B2237" s="23" t="s">
        <v>3946</v>
      </c>
      <c r="C2237" s="23" t="s">
        <v>3791</v>
      </c>
      <c r="D2237" s="23" t="s">
        <v>5908</v>
      </c>
    </row>
    <row r="2238" spans="1:4" ht="15" customHeight="1" x14ac:dyDescent="0.3">
      <c r="A2238" s="22" t="s">
        <v>3792</v>
      </c>
      <c r="B2238" s="23" t="s">
        <v>3946</v>
      </c>
      <c r="C2238" s="23" t="s">
        <v>2483</v>
      </c>
      <c r="D2238" s="23" t="s">
        <v>5909</v>
      </c>
    </row>
    <row r="2239" spans="1:4" ht="15" customHeight="1" x14ac:dyDescent="0.3">
      <c r="A2239" s="22" t="s">
        <v>3793</v>
      </c>
      <c r="B2239" s="23" t="s">
        <v>3946</v>
      </c>
      <c r="C2239" s="23" t="s">
        <v>3794</v>
      </c>
      <c r="D2239" s="23" t="s">
        <v>5910</v>
      </c>
    </row>
    <row r="2240" spans="1:4" ht="15" customHeight="1" x14ac:dyDescent="0.3">
      <c r="A2240" s="22" t="s">
        <v>3795</v>
      </c>
      <c r="B2240" s="23" t="s">
        <v>3946</v>
      </c>
      <c r="C2240" s="23" t="s">
        <v>2108</v>
      </c>
      <c r="D2240" s="23" t="s">
        <v>4049</v>
      </c>
    </row>
    <row r="2241" spans="1:4" ht="15" customHeight="1" x14ac:dyDescent="0.3">
      <c r="A2241" s="22" t="s">
        <v>3796</v>
      </c>
      <c r="B2241" s="23" t="s">
        <v>3945</v>
      </c>
      <c r="C2241" s="23" t="s">
        <v>3797</v>
      </c>
      <c r="D2241" s="23" t="s">
        <v>5911</v>
      </c>
    </row>
    <row r="2242" spans="1:4" ht="15" customHeight="1" x14ac:dyDescent="0.3">
      <c r="A2242" s="22" t="s">
        <v>3798</v>
      </c>
      <c r="B2242" s="23" t="s">
        <v>3945</v>
      </c>
      <c r="C2242" s="23" t="s">
        <v>162</v>
      </c>
      <c r="D2242" s="23" t="s">
        <v>5912</v>
      </c>
    </row>
    <row r="2243" spans="1:4" ht="15" customHeight="1" x14ac:dyDescent="0.3">
      <c r="A2243" s="22" t="s">
        <v>3799</v>
      </c>
      <c r="B2243" s="23" t="s">
        <v>3945</v>
      </c>
      <c r="C2243" s="23" t="s">
        <v>3800</v>
      </c>
      <c r="D2243" s="23" t="s">
        <v>5913</v>
      </c>
    </row>
    <row r="2244" spans="1:4" ht="15" customHeight="1" x14ac:dyDescent="0.3">
      <c r="A2244" s="22" t="s">
        <v>3801</v>
      </c>
      <c r="B2244" s="23" t="s">
        <v>3946</v>
      </c>
      <c r="C2244" s="23" t="s">
        <v>757</v>
      </c>
      <c r="D2244" s="23" t="s">
        <v>4837</v>
      </c>
    </row>
    <row r="2245" spans="1:4" ht="15" customHeight="1" x14ac:dyDescent="0.3">
      <c r="A2245" s="22" t="s">
        <v>3802</v>
      </c>
      <c r="B2245" s="23" t="s">
        <v>3946</v>
      </c>
      <c r="C2245" s="23" t="s">
        <v>168</v>
      </c>
      <c r="D2245" s="23" t="s">
        <v>5914</v>
      </c>
    </row>
    <row r="2246" spans="1:4" ht="15" customHeight="1" x14ac:dyDescent="0.3">
      <c r="A2246" s="22" t="s">
        <v>3803</v>
      </c>
      <c r="B2246" s="23" t="s">
        <v>3945</v>
      </c>
      <c r="C2246" s="23" t="s">
        <v>2504</v>
      </c>
      <c r="D2246" s="23" t="s">
        <v>4612</v>
      </c>
    </row>
    <row r="2247" spans="1:4" ht="15" customHeight="1" x14ac:dyDescent="0.3">
      <c r="A2247" s="22" t="s">
        <v>3804</v>
      </c>
      <c r="B2247" s="23" t="s">
        <v>3945</v>
      </c>
      <c r="C2247" s="23" t="s">
        <v>1399</v>
      </c>
      <c r="D2247" s="23" t="s">
        <v>5915</v>
      </c>
    </row>
    <row r="2248" spans="1:4" ht="15" customHeight="1" x14ac:dyDescent="0.3">
      <c r="A2248" s="22" t="s">
        <v>3805</v>
      </c>
      <c r="B2248" s="23" t="s">
        <v>3945</v>
      </c>
      <c r="C2248" s="23" t="s">
        <v>162</v>
      </c>
      <c r="D2248" s="23" t="s">
        <v>5916</v>
      </c>
    </row>
    <row r="2249" spans="1:4" ht="15" customHeight="1" x14ac:dyDescent="0.3">
      <c r="A2249" s="22" t="s">
        <v>3806</v>
      </c>
      <c r="B2249" s="23" t="s">
        <v>3946</v>
      </c>
      <c r="C2249" s="23" t="s">
        <v>3807</v>
      </c>
      <c r="D2249" s="23" t="s">
        <v>5917</v>
      </c>
    </row>
    <row r="2250" spans="1:4" ht="15" customHeight="1" x14ac:dyDescent="0.3">
      <c r="A2250" s="22" t="s">
        <v>3808</v>
      </c>
      <c r="B2250" s="23" t="s">
        <v>3946</v>
      </c>
      <c r="C2250" s="23" t="s">
        <v>941</v>
      </c>
      <c r="D2250" s="23" t="s">
        <v>5918</v>
      </c>
    </row>
    <row r="2251" spans="1:4" ht="15" customHeight="1" x14ac:dyDescent="0.3">
      <c r="A2251" s="22" t="s">
        <v>3809</v>
      </c>
      <c r="B2251" s="23" t="s">
        <v>3945</v>
      </c>
      <c r="C2251" s="23" t="s">
        <v>1063</v>
      </c>
      <c r="D2251" s="23" t="s">
        <v>5919</v>
      </c>
    </row>
    <row r="2252" spans="1:4" ht="15" customHeight="1" x14ac:dyDescent="0.3">
      <c r="A2252" s="22" t="s">
        <v>3810</v>
      </c>
      <c r="B2252" s="23" t="s">
        <v>3945</v>
      </c>
      <c r="C2252" s="23" t="s">
        <v>156</v>
      </c>
      <c r="D2252" s="23" t="s">
        <v>5920</v>
      </c>
    </row>
    <row r="2253" spans="1:4" ht="15" customHeight="1" x14ac:dyDescent="0.3">
      <c r="A2253" s="22" t="s">
        <v>3811</v>
      </c>
      <c r="B2253" s="23" t="s">
        <v>3946</v>
      </c>
      <c r="C2253" s="23" t="s">
        <v>753</v>
      </c>
      <c r="D2253" s="23" t="s">
        <v>5921</v>
      </c>
    </row>
    <row r="2254" spans="1:4" ht="15" customHeight="1" x14ac:dyDescent="0.3">
      <c r="A2254" s="22" t="s">
        <v>3812</v>
      </c>
      <c r="B2254" s="23" t="s">
        <v>3945</v>
      </c>
      <c r="C2254" s="23" t="s">
        <v>3813</v>
      </c>
      <c r="D2254" s="23" t="s">
        <v>5922</v>
      </c>
    </row>
    <row r="2255" spans="1:4" ht="15" customHeight="1" x14ac:dyDescent="0.3">
      <c r="A2255" s="22" t="s">
        <v>3814</v>
      </c>
      <c r="B2255" s="23" t="s">
        <v>3945</v>
      </c>
      <c r="C2255" s="23" t="s">
        <v>1850</v>
      </c>
      <c r="D2255" s="23" t="s">
        <v>5923</v>
      </c>
    </row>
    <row r="2256" spans="1:4" ht="15" customHeight="1" x14ac:dyDescent="0.3">
      <c r="A2256" s="22" t="s">
        <v>3815</v>
      </c>
      <c r="B2256" s="23" t="s">
        <v>3945</v>
      </c>
      <c r="C2256" s="23" t="s">
        <v>3816</v>
      </c>
      <c r="D2256" s="23" t="s">
        <v>5924</v>
      </c>
    </row>
    <row r="2257" spans="1:4" ht="15" customHeight="1" x14ac:dyDescent="0.3">
      <c r="A2257" s="22" t="s">
        <v>3817</v>
      </c>
      <c r="B2257" s="23" t="s">
        <v>3946</v>
      </c>
      <c r="C2257" s="23" t="s">
        <v>221</v>
      </c>
      <c r="D2257" s="23" t="s">
        <v>4049</v>
      </c>
    </row>
    <row r="2258" spans="1:4" ht="15" customHeight="1" x14ac:dyDescent="0.3">
      <c r="A2258" s="22" t="s">
        <v>3818</v>
      </c>
      <c r="B2258" s="23" t="s">
        <v>3946</v>
      </c>
      <c r="C2258" s="23" t="s">
        <v>3819</v>
      </c>
      <c r="D2258" s="23" t="s">
        <v>5925</v>
      </c>
    </row>
    <row r="2259" spans="1:4" ht="15" customHeight="1" x14ac:dyDescent="0.3">
      <c r="A2259" s="22" t="s">
        <v>3820</v>
      </c>
      <c r="B2259" s="23" t="s">
        <v>3946</v>
      </c>
      <c r="C2259" s="23" t="s">
        <v>3821</v>
      </c>
      <c r="D2259" s="23" t="s">
        <v>5926</v>
      </c>
    </row>
    <row r="2260" spans="1:4" ht="15" customHeight="1" x14ac:dyDescent="0.3">
      <c r="A2260" s="22" t="s">
        <v>3822</v>
      </c>
      <c r="B2260" s="23" t="s">
        <v>3946</v>
      </c>
      <c r="C2260" s="23" t="s">
        <v>3823</v>
      </c>
      <c r="D2260" s="23" t="s">
        <v>5927</v>
      </c>
    </row>
    <row r="2261" spans="1:4" ht="15" customHeight="1" x14ac:dyDescent="0.3">
      <c r="A2261" s="22" t="s">
        <v>3824</v>
      </c>
      <c r="B2261" s="23" t="s">
        <v>3946</v>
      </c>
      <c r="C2261" s="23" t="s">
        <v>416</v>
      </c>
      <c r="D2261" s="23" t="s">
        <v>5928</v>
      </c>
    </row>
    <row r="2262" spans="1:4" ht="15" customHeight="1" x14ac:dyDescent="0.3">
      <c r="A2262" s="22" t="s">
        <v>3825</v>
      </c>
      <c r="B2262" s="23" t="s">
        <v>3945</v>
      </c>
      <c r="C2262" s="23" t="s">
        <v>122</v>
      </c>
      <c r="D2262" s="23" t="s">
        <v>5929</v>
      </c>
    </row>
    <row r="2263" spans="1:4" ht="15" customHeight="1" x14ac:dyDescent="0.3">
      <c r="A2263" s="22" t="s">
        <v>3826</v>
      </c>
      <c r="B2263" s="23" t="s">
        <v>3946</v>
      </c>
      <c r="C2263" s="23" t="s">
        <v>166</v>
      </c>
      <c r="D2263" s="23" t="s">
        <v>5930</v>
      </c>
    </row>
    <row r="2264" spans="1:4" ht="15" customHeight="1" x14ac:dyDescent="0.3">
      <c r="A2264" s="22" t="s">
        <v>3827</v>
      </c>
      <c r="B2264" s="23" t="s">
        <v>3946</v>
      </c>
      <c r="C2264" s="23" t="s">
        <v>373</v>
      </c>
      <c r="D2264" s="23" t="s">
        <v>5931</v>
      </c>
    </row>
    <row r="2265" spans="1:4" ht="15" customHeight="1" x14ac:dyDescent="0.3">
      <c r="A2265" s="22" t="s">
        <v>3828</v>
      </c>
      <c r="B2265" s="23" t="s">
        <v>3946</v>
      </c>
      <c r="C2265" s="23" t="s">
        <v>3829</v>
      </c>
      <c r="D2265" s="23" t="s">
        <v>5932</v>
      </c>
    </row>
    <row r="2266" spans="1:4" ht="15" customHeight="1" x14ac:dyDescent="0.3">
      <c r="A2266" s="22" t="s">
        <v>3830</v>
      </c>
      <c r="B2266" s="23" t="s">
        <v>3946</v>
      </c>
      <c r="C2266" s="23" t="s">
        <v>276</v>
      </c>
      <c r="D2266" s="23" t="s">
        <v>5455</v>
      </c>
    </row>
    <row r="2267" spans="1:4" ht="15" customHeight="1" x14ac:dyDescent="0.3">
      <c r="A2267" s="22" t="s">
        <v>3831</v>
      </c>
      <c r="B2267" s="23" t="s">
        <v>3945</v>
      </c>
      <c r="C2267" s="23" t="s">
        <v>1997</v>
      </c>
      <c r="D2267" s="23" t="s">
        <v>5933</v>
      </c>
    </row>
    <row r="2268" spans="1:4" ht="15" customHeight="1" x14ac:dyDescent="0.3">
      <c r="A2268" s="22" t="s">
        <v>3832</v>
      </c>
      <c r="B2268" s="23" t="s">
        <v>3945</v>
      </c>
      <c r="C2268" s="23" t="s">
        <v>957</v>
      </c>
      <c r="D2268" s="23" t="s">
        <v>5934</v>
      </c>
    </row>
    <row r="2269" spans="1:4" ht="15" customHeight="1" x14ac:dyDescent="0.3">
      <c r="A2269" s="22" t="s">
        <v>3833</v>
      </c>
      <c r="B2269" s="23" t="s">
        <v>3945</v>
      </c>
      <c r="C2269" s="23" t="s">
        <v>3834</v>
      </c>
      <c r="D2269" s="23" t="s">
        <v>5935</v>
      </c>
    </row>
    <row r="2270" spans="1:4" ht="15" customHeight="1" x14ac:dyDescent="0.3">
      <c r="A2270" s="22" t="s">
        <v>3835</v>
      </c>
      <c r="B2270" s="23" t="s">
        <v>3945</v>
      </c>
      <c r="C2270" s="23" t="s">
        <v>3836</v>
      </c>
      <c r="D2270" s="23" t="s">
        <v>4115</v>
      </c>
    </row>
    <row r="2271" spans="1:4" ht="15" customHeight="1" x14ac:dyDescent="0.3">
      <c r="A2271" s="22" t="s">
        <v>3837</v>
      </c>
      <c r="B2271" s="23" t="s">
        <v>3945</v>
      </c>
      <c r="C2271" s="23" t="s">
        <v>2510</v>
      </c>
      <c r="D2271" s="23" t="s">
        <v>4542</v>
      </c>
    </row>
    <row r="2272" spans="1:4" ht="15" customHeight="1" x14ac:dyDescent="0.3">
      <c r="A2272" s="22" t="s">
        <v>3838</v>
      </c>
      <c r="B2272" s="23" t="s">
        <v>3946</v>
      </c>
      <c r="C2272" s="23" t="s">
        <v>3839</v>
      </c>
      <c r="D2272" s="23" t="s">
        <v>5936</v>
      </c>
    </row>
    <row r="2273" spans="1:4" ht="15" customHeight="1" x14ac:dyDescent="0.3">
      <c r="A2273" s="22" t="s">
        <v>3840</v>
      </c>
      <c r="B2273" s="23" t="s">
        <v>3945</v>
      </c>
      <c r="C2273" s="23" t="s">
        <v>3841</v>
      </c>
      <c r="D2273" s="23" t="s">
        <v>5937</v>
      </c>
    </row>
    <row r="2274" spans="1:4" ht="15" customHeight="1" x14ac:dyDescent="0.3">
      <c r="A2274" s="22" t="s">
        <v>3842</v>
      </c>
      <c r="B2274" s="23" t="s">
        <v>3946</v>
      </c>
      <c r="C2274" s="23" t="s">
        <v>3843</v>
      </c>
      <c r="D2274" s="23" t="s">
        <v>4051</v>
      </c>
    </row>
    <row r="2275" spans="1:4" ht="15" customHeight="1" x14ac:dyDescent="0.3">
      <c r="A2275" s="22" t="s">
        <v>3844</v>
      </c>
      <c r="B2275" s="23" t="s">
        <v>3945</v>
      </c>
      <c r="C2275" s="23" t="s">
        <v>3704</v>
      </c>
      <c r="D2275" s="23" t="s">
        <v>5938</v>
      </c>
    </row>
    <row r="2276" spans="1:4" ht="15" customHeight="1" x14ac:dyDescent="0.3">
      <c r="A2276" s="22" t="s">
        <v>3845</v>
      </c>
      <c r="B2276" s="23" t="s">
        <v>3946</v>
      </c>
      <c r="C2276" s="23" t="s">
        <v>848</v>
      </c>
      <c r="D2276" s="23" t="s">
        <v>5939</v>
      </c>
    </row>
    <row r="2277" spans="1:4" ht="15" customHeight="1" x14ac:dyDescent="0.3">
      <c r="A2277" s="22" t="s">
        <v>3846</v>
      </c>
      <c r="B2277" s="23" t="s">
        <v>3946</v>
      </c>
      <c r="C2277" s="23" t="s">
        <v>1812</v>
      </c>
      <c r="D2277" s="23" t="s">
        <v>5940</v>
      </c>
    </row>
    <row r="2278" spans="1:4" ht="15" customHeight="1" x14ac:dyDescent="0.3">
      <c r="A2278" s="22" t="s">
        <v>3847</v>
      </c>
      <c r="B2278" s="23" t="s">
        <v>3945</v>
      </c>
      <c r="C2278" s="23" t="s">
        <v>3848</v>
      </c>
      <c r="D2278" s="23" t="s">
        <v>5941</v>
      </c>
    </row>
    <row r="2279" spans="1:4" ht="15" customHeight="1" x14ac:dyDescent="0.3">
      <c r="A2279" s="22" t="s">
        <v>3849</v>
      </c>
      <c r="B2279" s="23" t="s">
        <v>3946</v>
      </c>
      <c r="C2279" s="23" t="s">
        <v>178</v>
      </c>
      <c r="D2279" s="23" t="s">
        <v>5942</v>
      </c>
    </row>
    <row r="2280" spans="1:4" ht="15" customHeight="1" x14ac:dyDescent="0.3">
      <c r="A2280" s="22" t="s">
        <v>3850</v>
      </c>
      <c r="B2280" s="23" t="s">
        <v>3946</v>
      </c>
      <c r="C2280" s="23" t="s">
        <v>3851</v>
      </c>
      <c r="D2280" s="23" t="s">
        <v>4160</v>
      </c>
    </row>
    <row r="2281" spans="1:4" ht="15" customHeight="1" x14ac:dyDescent="0.3">
      <c r="A2281" s="22" t="s">
        <v>3852</v>
      </c>
      <c r="B2281" s="23" t="s">
        <v>3946</v>
      </c>
      <c r="C2281" s="23" t="s">
        <v>124</v>
      </c>
      <c r="D2281" s="23" t="s">
        <v>5943</v>
      </c>
    </row>
    <row r="2282" spans="1:4" ht="15" customHeight="1" x14ac:dyDescent="0.3">
      <c r="A2282" s="22" t="s">
        <v>3853</v>
      </c>
      <c r="B2282" s="23" t="s">
        <v>3946</v>
      </c>
      <c r="C2282" s="23" t="s">
        <v>3854</v>
      </c>
      <c r="D2282" s="23" t="s">
        <v>5944</v>
      </c>
    </row>
    <row r="2283" spans="1:4" ht="15" customHeight="1" x14ac:dyDescent="0.3">
      <c r="A2283" s="22" t="s">
        <v>3855</v>
      </c>
      <c r="B2283" s="23" t="s">
        <v>3945</v>
      </c>
      <c r="C2283" s="23" t="s">
        <v>132</v>
      </c>
      <c r="D2283" s="23" t="s">
        <v>4024</v>
      </c>
    </row>
    <row r="2284" spans="1:4" ht="15" customHeight="1" x14ac:dyDescent="0.3">
      <c r="A2284" s="22" t="s">
        <v>3856</v>
      </c>
      <c r="B2284" s="23" t="s">
        <v>3946</v>
      </c>
      <c r="C2284" s="23" t="s">
        <v>154</v>
      </c>
      <c r="D2284" s="23" t="s">
        <v>5945</v>
      </c>
    </row>
    <row r="2285" spans="1:4" ht="15" customHeight="1" x14ac:dyDescent="0.3">
      <c r="A2285" s="22" t="s">
        <v>3857</v>
      </c>
      <c r="B2285" s="23" t="s">
        <v>3945</v>
      </c>
      <c r="C2285" s="23" t="s">
        <v>1644</v>
      </c>
      <c r="D2285" s="23" t="s">
        <v>5946</v>
      </c>
    </row>
    <row r="2286" spans="1:4" ht="15" customHeight="1" x14ac:dyDescent="0.3">
      <c r="A2286" s="22" t="s">
        <v>3858</v>
      </c>
      <c r="B2286" s="23" t="s">
        <v>3946</v>
      </c>
      <c r="C2286" s="23" t="s">
        <v>3859</v>
      </c>
      <c r="D2286" s="23" t="s">
        <v>5947</v>
      </c>
    </row>
    <row r="2287" spans="1:4" ht="15" customHeight="1" x14ac:dyDescent="0.3">
      <c r="A2287" s="22" t="s">
        <v>3860</v>
      </c>
      <c r="B2287" s="23" t="s">
        <v>3945</v>
      </c>
      <c r="C2287" s="23" t="s">
        <v>148</v>
      </c>
      <c r="D2287" s="23" t="s">
        <v>5921</v>
      </c>
    </row>
    <row r="2288" spans="1:4" ht="15" customHeight="1" x14ac:dyDescent="0.3">
      <c r="A2288" s="22" t="s">
        <v>3861</v>
      </c>
      <c r="B2288" s="23" t="s">
        <v>3946</v>
      </c>
      <c r="C2288" s="23" t="s">
        <v>3862</v>
      </c>
      <c r="D2288" s="23" t="s">
        <v>5948</v>
      </c>
    </row>
    <row r="2289" spans="1:4" ht="15" customHeight="1" x14ac:dyDescent="0.3">
      <c r="A2289" s="22" t="s">
        <v>3863</v>
      </c>
      <c r="B2289" s="23" t="s">
        <v>3945</v>
      </c>
      <c r="C2289" s="23" t="s">
        <v>2514</v>
      </c>
      <c r="D2289" s="23" t="s">
        <v>5949</v>
      </c>
    </row>
    <row r="2290" spans="1:4" ht="15" customHeight="1" x14ac:dyDescent="0.3">
      <c r="A2290" s="22" t="s">
        <v>3864</v>
      </c>
      <c r="B2290" s="23" t="s">
        <v>3946</v>
      </c>
      <c r="C2290" s="23" t="s">
        <v>3865</v>
      </c>
      <c r="D2290" s="23" t="s">
        <v>5950</v>
      </c>
    </row>
    <row r="2291" spans="1:4" ht="15" customHeight="1" x14ac:dyDescent="0.3">
      <c r="A2291" s="22" t="s">
        <v>3866</v>
      </c>
      <c r="B2291" s="23" t="s">
        <v>3946</v>
      </c>
      <c r="C2291" s="23" t="s">
        <v>3867</v>
      </c>
      <c r="D2291" s="23" t="s">
        <v>5951</v>
      </c>
    </row>
    <row r="2292" spans="1:4" ht="15" customHeight="1" x14ac:dyDescent="0.3">
      <c r="A2292" s="22" t="s">
        <v>3868</v>
      </c>
      <c r="B2292" s="23" t="s">
        <v>3945</v>
      </c>
      <c r="C2292" s="23" t="s">
        <v>485</v>
      </c>
      <c r="D2292" s="23" t="s">
        <v>4160</v>
      </c>
    </row>
    <row r="2293" spans="1:4" ht="15" customHeight="1" x14ac:dyDescent="0.3">
      <c r="A2293" s="22" t="s">
        <v>3869</v>
      </c>
      <c r="B2293" s="23" t="s">
        <v>3946</v>
      </c>
      <c r="C2293" s="23" t="s">
        <v>3870</v>
      </c>
      <c r="D2293" s="23" t="s">
        <v>5952</v>
      </c>
    </row>
    <row r="2294" spans="1:4" ht="15" customHeight="1" x14ac:dyDescent="0.3">
      <c r="A2294" s="22" t="s">
        <v>3871</v>
      </c>
      <c r="B2294" s="23" t="s">
        <v>3946</v>
      </c>
      <c r="C2294" s="23" t="s">
        <v>714</v>
      </c>
      <c r="D2294" s="23" t="s">
        <v>4067</v>
      </c>
    </row>
    <row r="2295" spans="1:4" ht="15" customHeight="1" x14ac:dyDescent="0.3">
      <c r="A2295" s="22" t="s">
        <v>3872</v>
      </c>
      <c r="B2295" s="23" t="s">
        <v>3945</v>
      </c>
      <c r="C2295" s="23" t="s">
        <v>148</v>
      </c>
      <c r="D2295" s="23" t="s">
        <v>5953</v>
      </c>
    </row>
    <row r="2296" spans="1:4" ht="15" customHeight="1" x14ac:dyDescent="0.3">
      <c r="A2296" s="22" t="s">
        <v>3873</v>
      </c>
      <c r="B2296" s="23" t="s">
        <v>3946</v>
      </c>
      <c r="C2296" s="23" t="s">
        <v>1292</v>
      </c>
      <c r="D2296" s="23" t="s">
        <v>5954</v>
      </c>
    </row>
    <row r="2297" spans="1:4" ht="15" customHeight="1" x14ac:dyDescent="0.3">
      <c r="A2297" s="22" t="s">
        <v>3874</v>
      </c>
      <c r="B2297" s="23" t="s">
        <v>3946</v>
      </c>
      <c r="C2297" s="23" t="s">
        <v>3875</v>
      </c>
      <c r="D2297" s="23" t="s">
        <v>5955</v>
      </c>
    </row>
    <row r="2298" spans="1:4" ht="15" customHeight="1" x14ac:dyDescent="0.3">
      <c r="A2298" s="22" t="s">
        <v>3876</v>
      </c>
      <c r="B2298" s="23" t="s">
        <v>3946</v>
      </c>
      <c r="C2298" s="23" t="s">
        <v>3877</v>
      </c>
      <c r="D2298" s="23" t="s">
        <v>5956</v>
      </c>
    </row>
    <row r="2299" spans="1:4" ht="15" customHeight="1" x14ac:dyDescent="0.3">
      <c r="A2299" s="22" t="s">
        <v>3878</v>
      </c>
      <c r="B2299" s="23" t="s">
        <v>3945</v>
      </c>
      <c r="C2299" s="23" t="s">
        <v>3879</v>
      </c>
      <c r="D2299" s="23" t="s">
        <v>5957</v>
      </c>
    </row>
    <row r="2300" spans="1:4" ht="15" customHeight="1" x14ac:dyDescent="0.3">
      <c r="A2300" s="22" t="s">
        <v>3880</v>
      </c>
      <c r="B2300" s="23" t="s">
        <v>3946</v>
      </c>
      <c r="C2300" s="23" t="s">
        <v>3881</v>
      </c>
      <c r="D2300" s="23" t="s">
        <v>5958</v>
      </c>
    </row>
    <row r="2301" spans="1:4" ht="15" customHeight="1" x14ac:dyDescent="0.3">
      <c r="A2301" s="22" t="s">
        <v>3882</v>
      </c>
      <c r="B2301" s="23" t="s">
        <v>3946</v>
      </c>
      <c r="C2301" s="23" t="s">
        <v>130</v>
      </c>
      <c r="D2301" s="23" t="s">
        <v>5959</v>
      </c>
    </row>
    <row r="2302" spans="1:4" ht="15" customHeight="1" x14ac:dyDescent="0.3">
      <c r="A2302" s="22" t="s">
        <v>3883</v>
      </c>
      <c r="B2302" s="23" t="s">
        <v>3946</v>
      </c>
      <c r="C2302" s="23" t="s">
        <v>3884</v>
      </c>
      <c r="D2302" s="23" t="s">
        <v>5960</v>
      </c>
    </row>
    <row r="2303" spans="1:4" ht="15" customHeight="1" x14ac:dyDescent="0.3">
      <c r="A2303" s="22" t="s">
        <v>3885</v>
      </c>
      <c r="B2303" s="23" t="s">
        <v>3946</v>
      </c>
      <c r="C2303" s="23" t="s">
        <v>154</v>
      </c>
      <c r="D2303" s="23" t="s">
        <v>4252</v>
      </c>
    </row>
    <row r="2304" spans="1:4" ht="15" customHeight="1" x14ac:dyDescent="0.3">
      <c r="A2304" s="22" t="s">
        <v>3886</v>
      </c>
      <c r="B2304" s="23" t="s">
        <v>3945</v>
      </c>
      <c r="C2304" s="23" t="s">
        <v>3887</v>
      </c>
      <c r="D2304" s="23" t="s">
        <v>5961</v>
      </c>
    </row>
    <row r="2305" spans="1:4" ht="15" customHeight="1" x14ac:dyDescent="0.3">
      <c r="A2305" s="22" t="s">
        <v>3888</v>
      </c>
      <c r="B2305" s="23" t="s">
        <v>3946</v>
      </c>
      <c r="C2305" s="23" t="s">
        <v>848</v>
      </c>
      <c r="D2305" s="23" t="s">
        <v>5962</v>
      </c>
    </row>
    <row r="2306" spans="1:4" ht="15" customHeight="1" x14ac:dyDescent="0.3">
      <c r="A2306" s="22" t="s">
        <v>3889</v>
      </c>
      <c r="B2306" s="23" t="s">
        <v>3946</v>
      </c>
      <c r="C2306" s="23" t="s">
        <v>253</v>
      </c>
      <c r="D2306" s="23" t="s">
        <v>5963</v>
      </c>
    </row>
    <row r="2307" spans="1:4" ht="15" customHeight="1" x14ac:dyDescent="0.3">
      <c r="A2307" s="22" t="s">
        <v>3890</v>
      </c>
      <c r="B2307" s="23" t="s">
        <v>3946</v>
      </c>
      <c r="C2307" s="23" t="s">
        <v>1966</v>
      </c>
      <c r="D2307" s="23" t="s">
        <v>5964</v>
      </c>
    </row>
    <row r="2308" spans="1:4" ht="15" customHeight="1" x14ac:dyDescent="0.3">
      <c r="A2308" s="22" t="s">
        <v>3891</v>
      </c>
      <c r="B2308" s="23" t="s">
        <v>3945</v>
      </c>
      <c r="C2308" s="23" t="s">
        <v>522</v>
      </c>
      <c r="D2308" s="23" t="s">
        <v>5965</v>
      </c>
    </row>
    <row r="2309" spans="1:4" ht="15" customHeight="1" x14ac:dyDescent="0.3">
      <c r="A2309" s="22" t="s">
        <v>3892</v>
      </c>
      <c r="B2309" s="23" t="s">
        <v>3945</v>
      </c>
      <c r="C2309" s="23" t="s">
        <v>2975</v>
      </c>
      <c r="D2309" s="23" t="s">
        <v>5966</v>
      </c>
    </row>
    <row r="2310" spans="1:4" ht="15" customHeight="1" x14ac:dyDescent="0.3">
      <c r="A2310" s="22" t="s">
        <v>3893</v>
      </c>
      <c r="B2310" s="23" t="s">
        <v>3945</v>
      </c>
      <c r="C2310" s="23" t="s">
        <v>2937</v>
      </c>
      <c r="D2310" s="23" t="s">
        <v>5602</v>
      </c>
    </row>
    <row r="2311" spans="1:4" ht="15" customHeight="1" x14ac:dyDescent="0.3">
      <c r="A2311" s="22" t="s">
        <v>3894</v>
      </c>
      <c r="B2311" s="23" t="s">
        <v>3946</v>
      </c>
      <c r="C2311" s="23" t="s">
        <v>276</v>
      </c>
      <c r="D2311" s="23" t="s">
        <v>4115</v>
      </c>
    </row>
    <row r="2312" spans="1:4" ht="15" customHeight="1" x14ac:dyDescent="0.3">
      <c r="A2312" s="22" t="s">
        <v>3895</v>
      </c>
      <c r="B2312" s="23" t="s">
        <v>3947</v>
      </c>
      <c r="C2312" s="23" t="s">
        <v>1184</v>
      </c>
      <c r="D2312" s="23" t="s">
        <v>5967</v>
      </c>
    </row>
    <row r="2313" spans="1:4" ht="15" customHeight="1" x14ac:dyDescent="0.3">
      <c r="A2313" s="22" t="s">
        <v>3896</v>
      </c>
      <c r="B2313" s="23" t="s">
        <v>3945</v>
      </c>
      <c r="C2313" s="23" t="s">
        <v>841</v>
      </c>
      <c r="D2313" s="23" t="s">
        <v>5968</v>
      </c>
    </row>
    <row r="2314" spans="1:4" ht="15" customHeight="1" x14ac:dyDescent="0.3">
      <c r="A2314" s="22" t="s">
        <v>3897</v>
      </c>
      <c r="B2314" s="23" t="s">
        <v>3946</v>
      </c>
      <c r="C2314" s="23" t="s">
        <v>1467</v>
      </c>
      <c r="D2314" s="23" t="s">
        <v>5969</v>
      </c>
    </row>
    <row r="2315" spans="1:4" ht="15" customHeight="1" x14ac:dyDescent="0.3">
      <c r="A2315" s="22" t="s">
        <v>3898</v>
      </c>
      <c r="B2315" s="23" t="s">
        <v>3945</v>
      </c>
      <c r="C2315" s="23" t="s">
        <v>733</v>
      </c>
      <c r="D2315" s="23" t="s">
        <v>5970</v>
      </c>
    </row>
    <row r="2316" spans="1:4" ht="15" customHeight="1" x14ac:dyDescent="0.3">
      <c r="A2316" s="22" t="s">
        <v>3899</v>
      </c>
      <c r="B2316" s="23" t="s">
        <v>3945</v>
      </c>
      <c r="C2316" s="23" t="s">
        <v>3900</v>
      </c>
      <c r="D2316" s="23" t="s">
        <v>4793</v>
      </c>
    </row>
    <row r="2317" spans="1:4" ht="15" customHeight="1" x14ac:dyDescent="0.3">
      <c r="A2317" s="22" t="s">
        <v>3901</v>
      </c>
      <c r="B2317" s="23" t="s">
        <v>3946</v>
      </c>
      <c r="C2317" s="23" t="s">
        <v>3902</v>
      </c>
      <c r="D2317" s="23" t="s">
        <v>4269</v>
      </c>
    </row>
    <row r="2318" spans="1:4" ht="15" customHeight="1" x14ac:dyDescent="0.3">
      <c r="A2318" s="22" t="s">
        <v>3903</v>
      </c>
      <c r="B2318" s="23" t="s">
        <v>3946</v>
      </c>
      <c r="C2318" s="23" t="s">
        <v>1418</v>
      </c>
      <c r="D2318" s="23" t="s">
        <v>5971</v>
      </c>
    </row>
    <row r="2319" spans="1:4" ht="15" customHeight="1" x14ac:dyDescent="0.3">
      <c r="A2319" s="22" t="s">
        <v>3904</v>
      </c>
      <c r="B2319" s="23" t="s">
        <v>3945</v>
      </c>
      <c r="C2319" s="23" t="s">
        <v>3905</v>
      </c>
      <c r="D2319" s="23" t="s">
        <v>5534</v>
      </c>
    </row>
    <row r="2320" spans="1:4" ht="15" customHeight="1" x14ac:dyDescent="0.3">
      <c r="A2320" s="22" t="s">
        <v>3906</v>
      </c>
      <c r="B2320" s="23" t="s">
        <v>3946</v>
      </c>
      <c r="C2320" s="23" t="s">
        <v>3907</v>
      </c>
      <c r="D2320" s="23" t="s">
        <v>5972</v>
      </c>
    </row>
    <row r="2321" spans="1:4" ht="15" customHeight="1" x14ac:dyDescent="0.3">
      <c r="A2321" s="22" t="s">
        <v>3908</v>
      </c>
      <c r="B2321" s="23" t="s">
        <v>3945</v>
      </c>
      <c r="C2321" s="23" t="s">
        <v>3909</v>
      </c>
      <c r="D2321" s="23" t="s">
        <v>5973</v>
      </c>
    </row>
    <row r="2322" spans="1:4" ht="15" customHeight="1" x14ac:dyDescent="0.3">
      <c r="A2322" s="22" t="s">
        <v>3910</v>
      </c>
      <c r="B2322" s="23" t="s">
        <v>3946</v>
      </c>
      <c r="C2322" s="23" t="s">
        <v>158</v>
      </c>
      <c r="D2322" s="23" t="s">
        <v>5974</v>
      </c>
    </row>
    <row r="2323" spans="1:4" ht="15" customHeight="1" x14ac:dyDescent="0.3">
      <c r="A2323" s="22" t="s">
        <v>3911</v>
      </c>
      <c r="B2323" s="23" t="s">
        <v>3945</v>
      </c>
      <c r="C2323" s="23" t="s">
        <v>3912</v>
      </c>
      <c r="D2323" s="23" t="s">
        <v>5975</v>
      </c>
    </row>
    <row r="2324" spans="1:4" ht="15" customHeight="1" x14ac:dyDescent="0.3">
      <c r="A2324" s="22" t="s">
        <v>3913</v>
      </c>
      <c r="B2324" s="23" t="s">
        <v>3946</v>
      </c>
      <c r="C2324" s="23" t="s">
        <v>276</v>
      </c>
      <c r="D2324" s="23" t="s">
        <v>5976</v>
      </c>
    </row>
    <row r="2325" spans="1:4" ht="15" customHeight="1" x14ac:dyDescent="0.3">
      <c r="A2325" s="22" t="s">
        <v>3914</v>
      </c>
      <c r="B2325" s="23" t="s">
        <v>3945</v>
      </c>
      <c r="C2325" s="23" t="s">
        <v>3915</v>
      </c>
      <c r="D2325" s="23" t="s">
        <v>5977</v>
      </c>
    </row>
    <row r="2326" spans="1:4" ht="15" customHeight="1" x14ac:dyDescent="0.3">
      <c r="A2326" s="22" t="s">
        <v>3916</v>
      </c>
      <c r="B2326" s="23" t="s">
        <v>3946</v>
      </c>
      <c r="C2326" s="23" t="s">
        <v>3917</v>
      </c>
      <c r="D2326" s="23" t="s">
        <v>4691</v>
      </c>
    </row>
    <row r="2327" spans="1:4" ht="15" customHeight="1" x14ac:dyDescent="0.3">
      <c r="A2327" s="22" t="s">
        <v>3918</v>
      </c>
      <c r="B2327" s="23" t="s">
        <v>3946</v>
      </c>
      <c r="C2327" s="23" t="s">
        <v>3919</v>
      </c>
      <c r="D2327" s="23" t="s">
        <v>5978</v>
      </c>
    </row>
    <row r="2328" spans="1:4" ht="15" customHeight="1" x14ac:dyDescent="0.3">
      <c r="A2328" s="22" t="s">
        <v>3920</v>
      </c>
      <c r="B2328" s="23" t="s">
        <v>3945</v>
      </c>
      <c r="C2328" s="23" t="s">
        <v>1918</v>
      </c>
      <c r="D2328" s="23" t="s">
        <v>4319</v>
      </c>
    </row>
    <row r="2329" spans="1:4" ht="15" customHeight="1" x14ac:dyDescent="0.3">
      <c r="A2329" s="22" t="s">
        <v>3921</v>
      </c>
      <c r="B2329" s="23" t="s">
        <v>3945</v>
      </c>
      <c r="C2329" s="23" t="s">
        <v>2007</v>
      </c>
      <c r="D2329" s="23" t="s">
        <v>5979</v>
      </c>
    </row>
    <row r="2330" spans="1:4" ht="15" customHeight="1" x14ac:dyDescent="0.3">
      <c r="A2330" s="22" t="s">
        <v>3922</v>
      </c>
      <c r="B2330" s="23" t="s">
        <v>3945</v>
      </c>
      <c r="C2330" s="23" t="s">
        <v>3923</v>
      </c>
      <c r="D2330" s="23" t="s">
        <v>5980</v>
      </c>
    </row>
    <row r="2331" spans="1:4" ht="15" customHeight="1" x14ac:dyDescent="0.3">
      <c r="A2331" s="22" t="s">
        <v>3924</v>
      </c>
      <c r="B2331" s="23" t="s">
        <v>3945</v>
      </c>
      <c r="C2331" s="23" t="s">
        <v>3925</v>
      </c>
      <c r="D2331" s="23" t="s">
        <v>5981</v>
      </c>
    </row>
    <row r="2332" spans="1:4" ht="15" customHeight="1" x14ac:dyDescent="0.3">
      <c r="A2332" s="22" t="s">
        <v>3926</v>
      </c>
      <c r="B2332" s="23" t="s">
        <v>3946</v>
      </c>
      <c r="C2332" s="23" t="s">
        <v>757</v>
      </c>
      <c r="D2332" s="23" t="s">
        <v>5982</v>
      </c>
    </row>
    <row r="2333" spans="1:4" ht="15" customHeight="1" x14ac:dyDescent="0.3">
      <c r="A2333" s="22" t="s">
        <v>3927</v>
      </c>
      <c r="B2333" s="23" t="s">
        <v>3946</v>
      </c>
      <c r="C2333" s="23" t="s">
        <v>3928</v>
      </c>
      <c r="D2333" s="23" t="s">
        <v>5983</v>
      </c>
    </row>
    <row r="2334" spans="1:4" ht="15" customHeight="1" x14ac:dyDescent="0.3">
      <c r="A2334" s="22" t="s">
        <v>3929</v>
      </c>
      <c r="B2334" s="23" t="s">
        <v>3945</v>
      </c>
      <c r="C2334" s="23" t="s">
        <v>2957</v>
      </c>
      <c r="D2334" s="23" t="s">
        <v>5984</v>
      </c>
    </row>
    <row r="2335" spans="1:4" ht="15" customHeight="1" x14ac:dyDescent="0.3">
      <c r="A2335" s="22" t="s">
        <v>3930</v>
      </c>
      <c r="B2335" s="23" t="s">
        <v>3946</v>
      </c>
      <c r="C2335" s="23" t="s">
        <v>3931</v>
      </c>
      <c r="D2335" s="23" t="s">
        <v>5985</v>
      </c>
    </row>
    <row r="2336" spans="1:4" ht="15" customHeight="1" x14ac:dyDescent="0.3">
      <c r="A2336" s="22" t="s">
        <v>3932</v>
      </c>
      <c r="B2336" s="23" t="s">
        <v>3946</v>
      </c>
      <c r="C2336" s="23" t="s">
        <v>3933</v>
      </c>
      <c r="D2336" s="23" t="s">
        <v>5986</v>
      </c>
    </row>
  </sheetData>
  <autoFilter ref="A1:D2336" xr:uid="{00000000-0001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36"/>
  <sheetViews>
    <sheetView workbookViewId="0">
      <selection activeCell="F20" sqref="F20"/>
    </sheetView>
  </sheetViews>
  <sheetFormatPr defaultColWidth="14.44140625" defaultRowHeight="15" customHeight="1" x14ac:dyDescent="0.3"/>
  <cols>
    <col min="1" max="1" width="11.33203125" style="23" bestFit="1" customWidth="1"/>
    <col min="2" max="3" width="11.33203125" style="23" customWidth="1"/>
    <col min="4" max="4" width="11" style="23" bestFit="1" customWidth="1"/>
    <col min="5" max="5" width="14.5546875" style="23" bestFit="1" customWidth="1"/>
    <col min="6" max="6" width="13.109375" style="23" bestFit="1" customWidth="1"/>
    <col min="7" max="7" width="24.33203125" style="23" bestFit="1" customWidth="1"/>
    <col min="8" max="8" width="11.6640625" style="23" bestFit="1" customWidth="1"/>
    <col min="9" max="9" width="12.6640625" bestFit="1" customWidth="1"/>
    <col min="10" max="10" width="14" bestFit="1" customWidth="1"/>
    <col min="11" max="24" width="8.6640625" customWidth="1"/>
  </cols>
  <sheetData>
    <row r="1" spans="1:10" ht="14.4" x14ac:dyDescent="0.3">
      <c r="A1" s="24" t="s">
        <v>22</v>
      </c>
      <c r="B1" s="24" t="s">
        <v>24</v>
      </c>
      <c r="C1" s="34" t="s">
        <v>25</v>
      </c>
      <c r="D1" s="24" t="s">
        <v>26</v>
      </c>
      <c r="E1" s="24" t="s">
        <v>27</v>
      </c>
      <c r="F1" s="24" t="s">
        <v>28</v>
      </c>
      <c r="G1" s="24" t="s">
        <v>5990</v>
      </c>
      <c r="H1" s="24" t="s">
        <v>30</v>
      </c>
      <c r="I1" s="33" t="s">
        <v>31</v>
      </c>
      <c r="J1" s="33" t="s">
        <v>32</v>
      </c>
    </row>
    <row r="2" spans="1:10" ht="15" customHeight="1" x14ac:dyDescent="0.3">
      <c r="A2" s="26" t="s">
        <v>39</v>
      </c>
      <c r="B2" s="25">
        <v>47.41</v>
      </c>
      <c r="C2" s="25">
        <v>7.47</v>
      </c>
      <c r="D2" s="26" t="s">
        <v>5992</v>
      </c>
      <c r="E2" s="26" t="s">
        <v>5992</v>
      </c>
      <c r="F2" s="26" t="s">
        <v>5992</v>
      </c>
      <c r="G2" s="26">
        <v>0</v>
      </c>
      <c r="H2" s="26" t="s">
        <v>5991</v>
      </c>
      <c r="I2" t="str" cm="1">
        <f t="array" ref="I2">_xlfn.IFS(B2&lt;18.5,"Under Weight",B2&lt;=25,"Healthy Weight",B2&lt;30,"Over Weight",B2&gt;=30,"obesity")</f>
        <v>obesity</v>
      </c>
      <c r="J2" t="str" cm="1">
        <f t="array" ref="J2">_xlfn.IFS(C2&lt;5.7,"Normal",C2&lt;=6.5,"Prediabetes",C2&gt;6.5,"Diabetes")</f>
        <v>Diabetes</v>
      </c>
    </row>
    <row r="3" spans="1:10" ht="15" customHeight="1" x14ac:dyDescent="0.3">
      <c r="A3" s="26" t="s">
        <v>40</v>
      </c>
      <c r="B3" s="25">
        <v>30.36</v>
      </c>
      <c r="C3" s="25">
        <v>5.77</v>
      </c>
      <c r="D3" s="26" t="s">
        <v>5992</v>
      </c>
      <c r="E3" s="26" t="s">
        <v>5992</v>
      </c>
      <c r="F3" s="26" t="s">
        <v>5992</v>
      </c>
      <c r="G3" s="26">
        <v>0</v>
      </c>
      <c r="H3" s="26" t="s">
        <v>5991</v>
      </c>
      <c r="I3" t="str" cm="1">
        <f t="array" ref="I3">_xlfn.IFS(B3&lt;18.5,"Under Weight",B3&lt;=25,"Healthy Weight",B3&lt;30,"Over Weight",B3&gt;=30,"obesity")</f>
        <v>obesity</v>
      </c>
      <c r="J3" t="str" cm="1">
        <f t="array" ref="J3">_xlfn.IFS(C3&lt;5.7,"Normal",C3&lt;=6.5,"Prediabetes",C3&gt;6.5,"Diabetes")</f>
        <v>Prediabetes</v>
      </c>
    </row>
    <row r="4" spans="1:10" ht="15" customHeight="1" x14ac:dyDescent="0.3">
      <c r="A4" s="23" t="s">
        <v>41</v>
      </c>
      <c r="B4" s="25">
        <v>34.484999999999999</v>
      </c>
      <c r="C4" s="25">
        <v>11.87</v>
      </c>
      <c r="D4" s="23" t="s">
        <v>5991</v>
      </c>
      <c r="E4" s="23" t="s">
        <v>5992</v>
      </c>
      <c r="F4" s="23" t="s">
        <v>5992</v>
      </c>
      <c r="G4" s="23">
        <v>2</v>
      </c>
      <c r="H4" s="23" t="s">
        <v>5991</v>
      </c>
      <c r="I4" t="str" cm="1">
        <f t="array" ref="I4">_xlfn.IFS(B4&lt;18.5,"Under Weight",B4&lt;=25,"Healthy Weight",B4&lt;30,"Over Weight",B4&gt;=30,"obesity")</f>
        <v>obesity</v>
      </c>
      <c r="J4" t="str" cm="1">
        <f t="array" ref="J4">_xlfn.IFS(C4&lt;5.7,"Normal",C4&lt;=6.5,"Prediabetes",C4&gt;6.5,"Diabetes")</f>
        <v>Diabetes</v>
      </c>
    </row>
    <row r="5" spans="1:10" ht="15" customHeight="1" x14ac:dyDescent="0.3">
      <c r="A5" s="26" t="s">
        <v>42</v>
      </c>
      <c r="B5" s="25">
        <v>38.094999999999999</v>
      </c>
      <c r="C5" s="25">
        <v>6.05</v>
      </c>
      <c r="D5" s="26" t="s">
        <v>5992</v>
      </c>
      <c r="E5" s="26" t="s">
        <v>5992</v>
      </c>
      <c r="F5" s="26" t="s">
        <v>5992</v>
      </c>
      <c r="G5" s="26">
        <v>0</v>
      </c>
      <c r="H5" s="26" t="s">
        <v>5991</v>
      </c>
      <c r="I5" t="str" cm="1">
        <f t="array" ref="I5">_xlfn.IFS(B5&lt;18.5,"Under Weight",B5&lt;=25,"Healthy Weight",B5&lt;30,"Over Weight",B5&gt;=30,"obesity")</f>
        <v>obesity</v>
      </c>
      <c r="J5" t="str" cm="1">
        <f t="array" ref="J5">_xlfn.IFS(C5&lt;5.7,"Normal",C5&lt;=6.5,"Prediabetes",C5&gt;6.5,"Diabetes")</f>
        <v>Prediabetes</v>
      </c>
    </row>
    <row r="6" spans="1:10" ht="15" customHeight="1" x14ac:dyDescent="0.3">
      <c r="A6" s="26" t="s">
        <v>43</v>
      </c>
      <c r="B6" s="25">
        <v>35.53</v>
      </c>
      <c r="C6" s="25">
        <v>5.45</v>
      </c>
      <c r="D6" s="26" t="s">
        <v>5992</v>
      </c>
      <c r="E6" s="26" t="s">
        <v>5992</v>
      </c>
      <c r="F6" s="26" t="s">
        <v>5992</v>
      </c>
      <c r="G6" s="26">
        <v>0</v>
      </c>
      <c r="H6" s="26" t="s">
        <v>5991</v>
      </c>
      <c r="I6" t="str" cm="1">
        <f t="array" ref="I6">_xlfn.IFS(B6&lt;18.5,"Under Weight",B6&lt;=25,"Healthy Weight",B6&lt;30,"Over Weight",B6&gt;=30,"obesity")</f>
        <v>obesity</v>
      </c>
      <c r="J6" t="str" cm="1">
        <f t="array" ref="J6">_xlfn.IFS(C6&lt;5.7,"Normal",C6&lt;=6.5,"Prediabetes",C6&gt;6.5,"Diabetes")</f>
        <v>Normal</v>
      </c>
    </row>
    <row r="7" spans="1:10" ht="15" customHeight="1" x14ac:dyDescent="0.3">
      <c r="A7" s="26" t="s">
        <v>44</v>
      </c>
      <c r="B7" s="25">
        <v>32.799999999999997</v>
      </c>
      <c r="C7" s="25">
        <v>6.59</v>
      </c>
      <c r="D7" s="26" t="s">
        <v>5992</v>
      </c>
      <c r="E7" s="26" t="s">
        <v>5992</v>
      </c>
      <c r="F7" s="26" t="s">
        <v>5992</v>
      </c>
      <c r="G7" s="26">
        <v>0</v>
      </c>
      <c r="H7" s="26" t="s">
        <v>5991</v>
      </c>
      <c r="I7" t="str" cm="1">
        <f t="array" ref="I7">_xlfn.IFS(B7&lt;18.5,"Under Weight",B7&lt;=25,"Healthy Weight",B7&lt;30,"Over Weight",B7&gt;=30,"obesity")</f>
        <v>obesity</v>
      </c>
      <c r="J7" t="str" cm="1">
        <f t="array" ref="J7">_xlfn.IFS(C7&lt;5.7,"Normal",C7&lt;=6.5,"Prediabetes",C7&gt;6.5,"Diabetes")</f>
        <v>Diabetes</v>
      </c>
    </row>
    <row r="8" spans="1:10" ht="15" customHeight="1" x14ac:dyDescent="0.3">
      <c r="A8" s="26" t="s">
        <v>45</v>
      </c>
      <c r="B8" s="25">
        <v>36.4</v>
      </c>
      <c r="C8" s="25">
        <v>6.07</v>
      </c>
      <c r="D8" s="26" t="s">
        <v>5992</v>
      </c>
      <c r="E8" s="26" t="s">
        <v>5992</v>
      </c>
      <c r="F8" s="26" t="s">
        <v>5992</v>
      </c>
      <c r="G8" s="26">
        <v>0</v>
      </c>
      <c r="H8" s="26" t="s">
        <v>5991</v>
      </c>
      <c r="I8" t="str" cm="1">
        <f t="array" ref="I8">_xlfn.IFS(B8&lt;18.5,"Under Weight",B8&lt;=25,"Healthy Weight",B8&lt;30,"Over Weight",B8&gt;=30,"obesity")</f>
        <v>obesity</v>
      </c>
      <c r="J8" t="str" cm="1">
        <f t="array" ref="J8">_xlfn.IFS(C8&lt;5.7,"Normal",C8&lt;=6.5,"Prediabetes",C8&gt;6.5,"Diabetes")</f>
        <v>Prediabetes</v>
      </c>
    </row>
    <row r="9" spans="1:10" ht="15" customHeight="1" x14ac:dyDescent="0.3">
      <c r="A9" s="23" t="s">
        <v>46</v>
      </c>
      <c r="B9" s="25">
        <v>36.96</v>
      </c>
      <c r="C9" s="25">
        <v>7.93</v>
      </c>
      <c r="D9" s="23" t="s">
        <v>5992</v>
      </c>
      <c r="E9" s="23" t="s">
        <v>5992</v>
      </c>
      <c r="F9" s="23" t="s">
        <v>5992</v>
      </c>
      <c r="G9" s="23">
        <v>3</v>
      </c>
      <c r="H9" s="23" t="s">
        <v>5991</v>
      </c>
      <c r="I9" t="str" cm="1">
        <f t="array" ref="I9">_xlfn.IFS(B9&lt;18.5,"Under Weight",B9&lt;=25,"Healthy Weight",B9&lt;30,"Over Weight",B9&gt;=30,"obesity")</f>
        <v>obesity</v>
      </c>
      <c r="J9" t="str" cm="1">
        <f t="array" ref="J9">_xlfn.IFS(C9&lt;5.7,"Normal",C9&lt;=6.5,"Prediabetes",C9&gt;6.5,"Diabetes")</f>
        <v>Diabetes</v>
      </c>
    </row>
    <row r="10" spans="1:10" ht="15" customHeight="1" x14ac:dyDescent="0.3">
      <c r="A10" s="23" t="s">
        <v>47</v>
      </c>
      <c r="B10" s="25">
        <v>41.14</v>
      </c>
      <c r="C10" s="25">
        <v>9.58</v>
      </c>
      <c r="D10" s="23" t="s">
        <v>5991</v>
      </c>
      <c r="E10" s="23" t="s">
        <v>5992</v>
      </c>
      <c r="F10" s="23" t="s">
        <v>5991</v>
      </c>
      <c r="G10" s="23">
        <v>1</v>
      </c>
      <c r="H10" s="23" t="s">
        <v>5991</v>
      </c>
      <c r="I10" t="str" cm="1">
        <f t="array" ref="I10">_xlfn.IFS(B10&lt;18.5,"Under Weight",B10&lt;=25,"Healthy Weight",B10&lt;30,"Over Weight",B10&gt;=30,"obesity")</f>
        <v>obesity</v>
      </c>
      <c r="J10" t="str" cm="1">
        <f t="array" ref="J10">_xlfn.IFS(C10&lt;5.7,"Normal",C10&lt;=6.5,"Prediabetes",C10&gt;6.5,"Diabetes")</f>
        <v>Diabetes</v>
      </c>
    </row>
    <row r="11" spans="1:10" ht="15" customHeight="1" x14ac:dyDescent="0.3">
      <c r="A11" s="26" t="s">
        <v>48</v>
      </c>
      <c r="B11" s="25">
        <v>38.06</v>
      </c>
      <c r="C11" s="25">
        <v>10.79</v>
      </c>
      <c r="D11" s="26" t="s">
        <v>5992</v>
      </c>
      <c r="E11" s="26" t="s">
        <v>5992</v>
      </c>
      <c r="F11" s="26" t="s">
        <v>5992</v>
      </c>
      <c r="G11" s="26">
        <v>0</v>
      </c>
      <c r="H11" s="26" t="s">
        <v>5991</v>
      </c>
      <c r="I11" t="str" cm="1">
        <f t="array" ref="I11">_xlfn.IFS(B11&lt;18.5,"Under Weight",B11&lt;=25,"Healthy Weight",B11&lt;30,"Over Weight",B11&gt;=30,"obesity")</f>
        <v>obesity</v>
      </c>
      <c r="J11" t="str" cm="1">
        <f t="array" ref="J11">_xlfn.IFS(C11&lt;5.7,"Normal",C11&lt;=6.5,"Prediabetes",C11&gt;6.5,"Diabetes")</f>
        <v>Diabetes</v>
      </c>
    </row>
    <row r="12" spans="1:10" ht="15" customHeight="1" x14ac:dyDescent="0.3">
      <c r="A12" s="23" t="s">
        <v>49</v>
      </c>
      <c r="B12" s="25">
        <v>37.700000000000003</v>
      </c>
      <c r="C12" s="25">
        <v>5.96</v>
      </c>
      <c r="D12" s="23" t="s">
        <v>5991</v>
      </c>
      <c r="E12" s="23" t="s">
        <v>5992</v>
      </c>
      <c r="F12" s="23" t="s">
        <v>5992</v>
      </c>
      <c r="G12" s="23">
        <v>2</v>
      </c>
      <c r="H12" s="23" t="s">
        <v>5991</v>
      </c>
      <c r="I12" t="str" cm="1">
        <f t="array" ref="I12">_xlfn.IFS(B12&lt;18.5,"Under Weight",B12&lt;=25,"Healthy Weight",B12&lt;30,"Over Weight",B12&gt;=30,"obesity")</f>
        <v>obesity</v>
      </c>
      <c r="J12" t="str" cm="1">
        <f t="array" ref="J12">_xlfn.IFS(C12&lt;5.7,"Normal",C12&lt;=6.5,"Prediabetes",C12&gt;6.5,"Diabetes")</f>
        <v>Prediabetes</v>
      </c>
    </row>
    <row r="13" spans="1:10" ht="15" customHeight="1" x14ac:dyDescent="0.3">
      <c r="A13" s="26" t="s">
        <v>50</v>
      </c>
      <c r="B13" s="25">
        <v>42.13</v>
      </c>
      <c r="C13" s="25">
        <v>11.9</v>
      </c>
      <c r="D13" s="26" t="s">
        <v>5992</v>
      </c>
      <c r="E13" s="26" t="s">
        <v>5992</v>
      </c>
      <c r="F13" s="26" t="s">
        <v>5992</v>
      </c>
      <c r="G13" s="26">
        <v>0</v>
      </c>
      <c r="H13" s="26" t="s">
        <v>5991</v>
      </c>
      <c r="I13" t="str" cm="1">
        <f t="array" ref="I13">_xlfn.IFS(B13&lt;18.5,"Under Weight",B13&lt;=25,"Healthy Weight",B13&lt;30,"Over Weight",B13&gt;=30,"obesity")</f>
        <v>obesity</v>
      </c>
      <c r="J13" t="str" cm="1">
        <f t="array" ref="J13">_xlfn.IFS(C13&lt;5.7,"Normal",C13&lt;=6.5,"Prediabetes",C13&gt;6.5,"Diabetes")</f>
        <v>Diabetes</v>
      </c>
    </row>
    <row r="14" spans="1:10" ht="15" customHeight="1" x14ac:dyDescent="0.3">
      <c r="A14" s="26" t="s">
        <v>51</v>
      </c>
      <c r="B14" s="25">
        <v>40.92</v>
      </c>
      <c r="C14" s="25">
        <v>8.41</v>
      </c>
      <c r="D14" s="26" t="s">
        <v>5992</v>
      </c>
      <c r="E14" s="26" t="s">
        <v>5992</v>
      </c>
      <c r="F14" s="26" t="s">
        <v>5992</v>
      </c>
      <c r="G14" s="26">
        <v>0</v>
      </c>
      <c r="H14" s="26" t="s">
        <v>5991</v>
      </c>
      <c r="I14" t="str" cm="1">
        <f t="array" ref="I14">_xlfn.IFS(B14&lt;18.5,"Under Weight",B14&lt;=25,"Healthy Weight",B14&lt;30,"Over Weight",B14&gt;=30,"obesity")</f>
        <v>obesity</v>
      </c>
      <c r="J14" t="str" cm="1">
        <f t="array" ref="J14">_xlfn.IFS(C14&lt;5.7,"Normal",C14&lt;=6.5,"Prediabetes",C14&gt;6.5,"Diabetes")</f>
        <v>Diabetes</v>
      </c>
    </row>
    <row r="15" spans="1:10" ht="15" customHeight="1" x14ac:dyDescent="0.3">
      <c r="A15" s="26" t="s">
        <v>52</v>
      </c>
      <c r="B15" s="25">
        <v>40.564999999999998</v>
      </c>
      <c r="C15" s="25">
        <v>7.02</v>
      </c>
      <c r="D15" s="26" t="s">
        <v>5992</v>
      </c>
      <c r="E15" s="26" t="s">
        <v>5992</v>
      </c>
      <c r="F15" s="26" t="s">
        <v>5992</v>
      </c>
      <c r="G15" s="26">
        <v>0</v>
      </c>
      <c r="H15" s="26" t="s">
        <v>5991</v>
      </c>
      <c r="I15" t="str" cm="1">
        <f t="array" ref="I15">_xlfn.IFS(B15&lt;18.5,"Under Weight",B15&lt;=25,"Healthy Weight",B15&lt;30,"Over Weight",B15&gt;=30,"obesity")</f>
        <v>obesity</v>
      </c>
      <c r="J15" t="str" cm="1">
        <f t="array" ref="J15">_xlfn.IFS(C15&lt;5.7,"Normal",C15&lt;=6.5,"Prediabetes",C15&gt;6.5,"Diabetes")</f>
        <v>Diabetes</v>
      </c>
    </row>
    <row r="16" spans="1:10" ht="15" customHeight="1" x14ac:dyDescent="0.3">
      <c r="A16" s="23" t="s">
        <v>53</v>
      </c>
      <c r="B16" s="25">
        <v>36.384999999999998</v>
      </c>
      <c r="C16" s="25">
        <v>7.59</v>
      </c>
      <c r="D16" s="23" t="s">
        <v>5991</v>
      </c>
      <c r="E16" s="23" t="s">
        <v>5992</v>
      </c>
      <c r="F16" s="23" t="s">
        <v>5992</v>
      </c>
      <c r="G16" s="23">
        <v>2</v>
      </c>
      <c r="H16" s="23" t="s">
        <v>5991</v>
      </c>
      <c r="I16" t="str" cm="1">
        <f t="array" ref="I16">_xlfn.IFS(B16&lt;18.5,"Under Weight",B16&lt;=25,"Healthy Weight",B16&lt;30,"Over Weight",B16&gt;=30,"obesity")</f>
        <v>obesity</v>
      </c>
      <c r="J16" t="str" cm="1">
        <f t="array" ref="J16">_xlfn.IFS(C16&lt;5.7,"Normal",C16&lt;=6.5,"Prediabetes",C16&gt;6.5,"Diabetes")</f>
        <v>Diabetes</v>
      </c>
    </row>
    <row r="17" spans="1:10" ht="15" customHeight="1" x14ac:dyDescent="0.3">
      <c r="A17" s="26" t="s">
        <v>54</v>
      </c>
      <c r="B17" s="25">
        <v>39.9</v>
      </c>
      <c r="C17" s="25">
        <v>11.32</v>
      </c>
      <c r="D17" s="26" t="s">
        <v>5992</v>
      </c>
      <c r="E17" s="26" t="s">
        <v>5992</v>
      </c>
      <c r="F17" s="26" t="s">
        <v>5992</v>
      </c>
      <c r="G17" s="26">
        <v>0</v>
      </c>
      <c r="H17" s="26" t="s">
        <v>5991</v>
      </c>
      <c r="I17" t="str" cm="1">
        <f t="array" ref="I17">_xlfn.IFS(B17&lt;18.5,"Under Weight",B17&lt;=25,"Healthy Weight",B17&lt;30,"Over Weight",B17&gt;=30,"obesity")</f>
        <v>obesity</v>
      </c>
      <c r="J17" t="str" cm="1">
        <f t="array" ref="J17">_xlfn.IFS(C17&lt;5.7,"Normal",C17&lt;=6.5,"Prediabetes",C17&gt;6.5,"Diabetes")</f>
        <v>Diabetes</v>
      </c>
    </row>
    <row r="18" spans="1:10" ht="15" customHeight="1" x14ac:dyDescent="0.3">
      <c r="A18" s="23" t="s">
        <v>55</v>
      </c>
      <c r="B18" s="25">
        <v>33.799999999999997</v>
      </c>
      <c r="C18" s="25">
        <v>7.67</v>
      </c>
      <c r="D18" s="23" t="s">
        <v>5992</v>
      </c>
      <c r="E18" s="23" t="s">
        <v>5992</v>
      </c>
      <c r="F18" s="23" t="s">
        <v>5992</v>
      </c>
      <c r="G18" s="23">
        <v>3</v>
      </c>
      <c r="H18" s="23" t="s">
        <v>5991</v>
      </c>
      <c r="I18" t="str" cm="1">
        <f t="array" ref="I18">_xlfn.IFS(B18&lt;18.5,"Under Weight",B18&lt;=25,"Healthy Weight",B18&lt;30,"Over Weight",B18&gt;=30,"obesity")</f>
        <v>obesity</v>
      </c>
      <c r="J18" t="str" cm="1">
        <f t="array" ref="J18">_xlfn.IFS(C18&lt;5.7,"Normal",C18&lt;=6.5,"Prediabetes",C18&gt;6.5,"Diabetes")</f>
        <v>Diabetes</v>
      </c>
    </row>
    <row r="19" spans="1:10" ht="15" customHeight="1" x14ac:dyDescent="0.3">
      <c r="A19" s="23" t="s">
        <v>56</v>
      </c>
      <c r="B19" s="25">
        <v>36.765000000000001</v>
      </c>
      <c r="C19" s="25">
        <v>7.29</v>
      </c>
      <c r="D19" s="23" t="s">
        <v>5991</v>
      </c>
      <c r="E19" s="23" t="s">
        <v>5992</v>
      </c>
      <c r="F19" s="23" t="s">
        <v>5991</v>
      </c>
      <c r="G19" s="23">
        <v>1</v>
      </c>
      <c r="H19" s="23" t="s">
        <v>5991</v>
      </c>
      <c r="I19" t="str" cm="1">
        <f t="array" ref="I19">_xlfn.IFS(B19&lt;18.5,"Under Weight",B19&lt;=25,"Healthy Weight",B19&lt;30,"Over Weight",B19&gt;=30,"obesity")</f>
        <v>obesity</v>
      </c>
      <c r="J19" t="str" cm="1">
        <f t="array" ref="J19">_xlfn.IFS(C19&lt;5.7,"Normal",C19&lt;=6.5,"Prediabetes",C19&gt;6.5,"Diabetes")</f>
        <v>Diabetes</v>
      </c>
    </row>
    <row r="20" spans="1:10" ht="15" customHeight="1" x14ac:dyDescent="0.3">
      <c r="A20" s="23" t="s">
        <v>57</v>
      </c>
      <c r="B20" s="25">
        <v>36.954999999999998</v>
      </c>
      <c r="C20" s="25">
        <v>4.72</v>
      </c>
      <c r="D20" s="23" t="s">
        <v>5991</v>
      </c>
      <c r="E20" s="23" t="s">
        <v>5992</v>
      </c>
      <c r="F20" s="23" t="s">
        <v>5992</v>
      </c>
      <c r="G20" s="23">
        <v>1</v>
      </c>
      <c r="H20" s="23" t="s">
        <v>5991</v>
      </c>
      <c r="I20" t="str" cm="1">
        <f t="array" ref="I20">_xlfn.IFS(B20&lt;18.5,"Under Weight",B20&lt;=25,"Healthy Weight",B20&lt;30,"Over Weight",B20&gt;=30,"obesity")</f>
        <v>obesity</v>
      </c>
      <c r="J20" t="str" cm="1">
        <f t="array" ref="J20">_xlfn.IFS(C20&lt;5.7,"Normal",C20&lt;=6.5,"Prediabetes",C20&gt;6.5,"Diabetes")</f>
        <v>Normal</v>
      </c>
    </row>
    <row r="21" spans="1:10" ht="15.75" customHeight="1" x14ac:dyDescent="0.3">
      <c r="A21" s="26" t="s">
        <v>58</v>
      </c>
      <c r="B21" s="25">
        <v>42.9</v>
      </c>
      <c r="C21" s="25">
        <v>11.41</v>
      </c>
      <c r="D21" s="26" t="s">
        <v>5992</v>
      </c>
      <c r="E21" s="26" t="s">
        <v>5992</v>
      </c>
      <c r="F21" s="26" t="s">
        <v>5992</v>
      </c>
      <c r="G21" s="26">
        <v>0</v>
      </c>
      <c r="H21" s="26" t="s">
        <v>5991</v>
      </c>
      <c r="I21" t="str" cm="1">
        <f t="array" ref="I21">_xlfn.IFS(B21&lt;18.5,"Under Weight",B21&lt;=25,"Healthy Weight",B21&lt;30,"Over Weight",B21&gt;=30,"obesity")</f>
        <v>obesity</v>
      </c>
      <c r="J21" t="str" cm="1">
        <f t="array" ref="J21">_xlfn.IFS(C21&lt;5.7,"Normal",C21&lt;=6.5,"Prediabetes",C21&gt;6.5,"Diabetes")</f>
        <v>Diabetes</v>
      </c>
    </row>
    <row r="22" spans="1:10" ht="15.75" customHeight="1" x14ac:dyDescent="0.3">
      <c r="A22" s="23" t="s">
        <v>59</v>
      </c>
      <c r="B22" s="25">
        <v>36.299999999999997</v>
      </c>
      <c r="C22" s="25">
        <v>11.5</v>
      </c>
      <c r="D22" s="23" t="s">
        <v>5991</v>
      </c>
      <c r="E22" s="23" t="s">
        <v>5992</v>
      </c>
      <c r="F22" s="23" t="s">
        <v>5992</v>
      </c>
      <c r="G22" s="23">
        <v>2</v>
      </c>
      <c r="H22" s="23" t="s">
        <v>5991</v>
      </c>
      <c r="I22" t="str" cm="1">
        <f t="array" ref="I22">_xlfn.IFS(B22&lt;18.5,"Under Weight",B22&lt;=25,"Healthy Weight",B22&lt;30,"Over Weight",B22&gt;=30,"obesity")</f>
        <v>obesity</v>
      </c>
      <c r="J22" t="str" cm="1">
        <f t="array" ref="J22">_xlfn.IFS(C22&lt;5.7,"Normal",C22&lt;=6.5,"Prediabetes",C22&gt;6.5,"Diabetes")</f>
        <v>Diabetes</v>
      </c>
    </row>
    <row r="23" spans="1:10" ht="15.75" customHeight="1" x14ac:dyDescent="0.3">
      <c r="A23" s="23" t="s">
        <v>60</v>
      </c>
      <c r="B23" s="25">
        <v>32.200000000000003</v>
      </c>
      <c r="C23" s="25">
        <v>6.22</v>
      </c>
      <c r="D23" s="23" t="s">
        <v>5991</v>
      </c>
      <c r="E23" s="23" t="s">
        <v>5992</v>
      </c>
      <c r="F23" s="23" t="s">
        <v>5992</v>
      </c>
      <c r="G23" s="23">
        <v>2</v>
      </c>
      <c r="H23" s="23" t="s">
        <v>5991</v>
      </c>
      <c r="I23" t="str" cm="1">
        <f t="array" ref="I23">_xlfn.IFS(B23&lt;18.5,"Under Weight",B23&lt;=25,"Healthy Weight",B23&lt;30,"Over Weight",B23&gt;=30,"obesity")</f>
        <v>obesity</v>
      </c>
      <c r="J23" t="str" cm="1">
        <f t="array" ref="J23">_xlfn.IFS(C23&lt;5.7,"Normal",C23&lt;=6.5,"Prediabetes",C23&gt;6.5,"Diabetes")</f>
        <v>Prediabetes</v>
      </c>
    </row>
    <row r="24" spans="1:10" ht="15.75" customHeight="1" x14ac:dyDescent="0.3">
      <c r="A24" s="23" t="s">
        <v>61</v>
      </c>
      <c r="B24" s="25">
        <v>31.3</v>
      </c>
      <c r="C24" s="25">
        <v>11.38</v>
      </c>
      <c r="D24" s="23" t="s">
        <v>5992</v>
      </c>
      <c r="E24" s="23" t="s">
        <v>5992</v>
      </c>
      <c r="F24" s="23" t="s">
        <v>5992</v>
      </c>
      <c r="G24" s="23">
        <v>3</v>
      </c>
      <c r="H24" s="23" t="s">
        <v>5991</v>
      </c>
      <c r="I24" t="str" cm="1">
        <f t="array" ref="I24">_xlfn.IFS(B24&lt;18.5,"Under Weight",B24&lt;=25,"Healthy Weight",B24&lt;30,"Over Weight",B24&gt;=30,"obesity")</f>
        <v>obesity</v>
      </c>
      <c r="J24" t="str" cm="1">
        <f t="array" ref="J24">_xlfn.IFS(C24&lt;5.7,"Normal",C24&lt;=6.5,"Prediabetes",C24&gt;6.5,"Diabetes")</f>
        <v>Diabetes</v>
      </c>
    </row>
    <row r="25" spans="1:10" ht="15.75" customHeight="1" x14ac:dyDescent="0.3">
      <c r="A25" s="23" t="s">
        <v>62</v>
      </c>
      <c r="B25" s="25">
        <v>41.8</v>
      </c>
      <c r="C25" s="25">
        <v>7.89</v>
      </c>
      <c r="D25" s="23" t="s">
        <v>5991</v>
      </c>
      <c r="E25" s="23" t="s">
        <v>5992</v>
      </c>
      <c r="F25" s="23" t="s">
        <v>5992</v>
      </c>
      <c r="G25" s="23">
        <v>2</v>
      </c>
      <c r="H25" s="23" t="s">
        <v>5991</v>
      </c>
      <c r="I25" t="str" cm="1">
        <f t="array" ref="I25">_xlfn.IFS(B25&lt;18.5,"Under Weight",B25&lt;=25,"Healthy Weight",B25&lt;30,"Over Weight",B25&gt;=30,"obesity")</f>
        <v>obesity</v>
      </c>
      <c r="J25" t="str" cm="1">
        <f t="array" ref="J25">_xlfn.IFS(C25&lt;5.7,"Normal",C25&lt;=6.5,"Prediabetes",C25&gt;6.5,"Diabetes")</f>
        <v>Diabetes</v>
      </c>
    </row>
    <row r="26" spans="1:10" ht="15.75" customHeight="1" x14ac:dyDescent="0.3">
      <c r="A26" s="23" t="s">
        <v>63</v>
      </c>
      <c r="B26" s="25">
        <v>35.090000000000003</v>
      </c>
      <c r="C26" s="25">
        <v>4.38</v>
      </c>
      <c r="D26" s="23" t="s">
        <v>5991</v>
      </c>
      <c r="E26" s="23" t="s">
        <v>5992</v>
      </c>
      <c r="F26" s="23" t="s">
        <v>5992</v>
      </c>
      <c r="G26" s="23">
        <v>2</v>
      </c>
      <c r="H26" s="23" t="s">
        <v>5991</v>
      </c>
      <c r="I26" t="str" cm="1">
        <f t="array" ref="I26">_xlfn.IFS(B26&lt;18.5,"Under Weight",B26&lt;=25,"Healthy Weight",B26&lt;30,"Over Weight",B26&gt;=30,"obesity")</f>
        <v>obesity</v>
      </c>
      <c r="J26" t="str" cm="1">
        <f t="array" ref="J26">_xlfn.IFS(C26&lt;5.7,"Normal",C26&lt;=6.5,"Prediabetes",C26&gt;6.5,"Diabetes")</f>
        <v>Normal</v>
      </c>
    </row>
    <row r="27" spans="1:10" ht="15.75" customHeight="1" x14ac:dyDescent="0.3">
      <c r="A27" s="23" t="s">
        <v>64</v>
      </c>
      <c r="B27" s="25">
        <v>33.880000000000003</v>
      </c>
      <c r="C27" s="25">
        <v>7.01</v>
      </c>
      <c r="D27" s="23" t="s">
        <v>5992</v>
      </c>
      <c r="E27" s="23" t="s">
        <v>5992</v>
      </c>
      <c r="F27" s="23" t="s">
        <v>5992</v>
      </c>
      <c r="G27" s="23">
        <v>3</v>
      </c>
      <c r="H27" s="23" t="s">
        <v>5991</v>
      </c>
      <c r="I27" t="str" cm="1">
        <f t="array" ref="I27">_xlfn.IFS(B27&lt;18.5,"Under Weight",B27&lt;=25,"Healthy Weight",B27&lt;30,"Over Weight",B27&gt;=30,"obesity")</f>
        <v>obesity</v>
      </c>
      <c r="J27" t="str" cm="1">
        <f t="array" ref="J27">_xlfn.IFS(C27&lt;5.7,"Normal",C27&lt;=6.5,"Prediabetes",C27&gt;6.5,"Diabetes")</f>
        <v>Diabetes</v>
      </c>
    </row>
    <row r="28" spans="1:10" ht="15.75" customHeight="1" x14ac:dyDescent="0.3">
      <c r="A28" s="26" t="s">
        <v>65</v>
      </c>
      <c r="B28" s="25">
        <v>30.875</v>
      </c>
      <c r="C28" s="25">
        <v>11.88</v>
      </c>
      <c r="D28" s="26" t="s">
        <v>5992</v>
      </c>
      <c r="E28" s="26" t="s">
        <v>5992</v>
      </c>
      <c r="F28" s="26" t="s">
        <v>5992</v>
      </c>
      <c r="G28" s="26">
        <v>0</v>
      </c>
      <c r="H28" s="26" t="s">
        <v>5991</v>
      </c>
      <c r="I28" t="str" cm="1">
        <f t="array" ref="I28">_xlfn.IFS(B28&lt;18.5,"Under Weight",B28&lt;=25,"Healthy Weight",B28&lt;30,"Over Weight",B28&gt;=30,"obesity")</f>
        <v>obesity</v>
      </c>
      <c r="J28" t="str" cm="1">
        <f t="array" ref="J28">_xlfn.IFS(C28&lt;5.7,"Normal",C28&lt;=6.5,"Prediabetes",C28&gt;6.5,"Diabetes")</f>
        <v>Diabetes</v>
      </c>
    </row>
    <row r="29" spans="1:10" ht="15.75" customHeight="1" x14ac:dyDescent="0.3">
      <c r="A29" s="23" t="s">
        <v>66</v>
      </c>
      <c r="B29" s="25">
        <v>36.86</v>
      </c>
      <c r="C29" s="25">
        <v>5.19</v>
      </c>
      <c r="D29" s="23" t="s">
        <v>5991</v>
      </c>
      <c r="E29" s="23" t="s">
        <v>5992</v>
      </c>
      <c r="F29" s="23" t="s">
        <v>5991</v>
      </c>
      <c r="G29" s="23">
        <v>1</v>
      </c>
      <c r="H29" s="23" t="s">
        <v>5991</v>
      </c>
      <c r="I29" t="str" cm="1">
        <f t="array" ref="I29">_xlfn.IFS(B29&lt;18.5,"Under Weight",B29&lt;=25,"Healthy Weight",B29&lt;30,"Over Weight",B29&gt;=30,"obesity")</f>
        <v>obesity</v>
      </c>
      <c r="J29" t="str" cm="1">
        <f t="array" ref="J29">_xlfn.IFS(C29&lt;5.7,"Normal",C29&lt;=6.5,"Prediabetes",C29&gt;6.5,"Diabetes")</f>
        <v>Normal</v>
      </c>
    </row>
    <row r="30" spans="1:10" ht="15.75" customHeight="1" x14ac:dyDescent="0.3">
      <c r="A30" s="23" t="s">
        <v>67</v>
      </c>
      <c r="B30" s="25">
        <v>35.86</v>
      </c>
      <c r="C30" s="25">
        <v>6.74</v>
      </c>
      <c r="D30" s="23" t="s">
        <v>5991</v>
      </c>
      <c r="E30" s="23" t="s">
        <v>5992</v>
      </c>
      <c r="F30" s="23" t="s">
        <v>5992</v>
      </c>
      <c r="G30" s="23">
        <v>2</v>
      </c>
      <c r="H30" s="23" t="s">
        <v>5991</v>
      </c>
      <c r="I30" t="str" cm="1">
        <f t="array" ref="I30">_xlfn.IFS(B30&lt;18.5,"Under Weight",B30&lt;=25,"Healthy Weight",B30&lt;30,"Over Weight",B30&gt;=30,"obesity")</f>
        <v>obesity</v>
      </c>
      <c r="J30" t="str" cm="1">
        <f t="array" ref="J30">_xlfn.IFS(C30&lt;5.7,"Normal",C30&lt;=6.5,"Prediabetes",C30&gt;6.5,"Diabetes")</f>
        <v>Diabetes</v>
      </c>
    </row>
    <row r="31" spans="1:10" ht="15.75" customHeight="1" x14ac:dyDescent="0.3">
      <c r="A31" s="26" t="s">
        <v>68</v>
      </c>
      <c r="B31" s="25">
        <v>37.049999999999997</v>
      </c>
      <c r="C31" s="25">
        <v>8.44</v>
      </c>
      <c r="D31" s="26" t="s">
        <v>5992</v>
      </c>
      <c r="E31" s="26" t="s">
        <v>5992</v>
      </c>
      <c r="F31" s="26" t="s">
        <v>5992</v>
      </c>
      <c r="G31" s="26">
        <v>0</v>
      </c>
      <c r="H31" s="26" t="s">
        <v>5991</v>
      </c>
      <c r="I31" t="str" cm="1">
        <f t="array" ref="I31">_xlfn.IFS(B31&lt;18.5,"Under Weight",B31&lt;=25,"Healthy Weight",B31&lt;30,"Over Weight",B31&gt;=30,"obesity")</f>
        <v>obesity</v>
      </c>
      <c r="J31" t="str" cm="1">
        <f t="array" ref="J31">_xlfn.IFS(C31&lt;5.7,"Normal",C31&lt;=6.5,"Prediabetes",C31&gt;6.5,"Diabetes")</f>
        <v>Diabetes</v>
      </c>
    </row>
    <row r="32" spans="1:10" ht="15.75" customHeight="1" x14ac:dyDescent="0.3">
      <c r="A32" s="26" t="s">
        <v>69</v>
      </c>
      <c r="B32" s="25">
        <v>43.89</v>
      </c>
      <c r="C32" s="25">
        <v>8.7100000000000009</v>
      </c>
      <c r="D32" s="26" t="s">
        <v>5992</v>
      </c>
      <c r="E32" s="26" t="s">
        <v>5992</v>
      </c>
      <c r="F32" s="26" t="s">
        <v>5992</v>
      </c>
      <c r="G32" s="26">
        <v>0</v>
      </c>
      <c r="H32" s="26" t="s">
        <v>5991</v>
      </c>
      <c r="I32" t="str" cm="1">
        <f t="array" ref="I32">_xlfn.IFS(B32&lt;18.5,"Under Weight",B32&lt;=25,"Healthy Weight",B32&lt;30,"Over Weight",B32&gt;=30,"obesity")</f>
        <v>obesity</v>
      </c>
      <c r="J32" t="str" cm="1">
        <f t="array" ref="J32">_xlfn.IFS(C32&lt;5.7,"Normal",C32&lt;=6.5,"Prediabetes",C32&gt;6.5,"Diabetes")</f>
        <v>Diabetes</v>
      </c>
    </row>
    <row r="33" spans="1:10" ht="15.75" customHeight="1" x14ac:dyDescent="0.3">
      <c r="A33" s="26" t="s">
        <v>70</v>
      </c>
      <c r="B33" s="25">
        <v>42.35</v>
      </c>
      <c r="C33" s="25">
        <v>5.08</v>
      </c>
      <c r="D33" s="26" t="s">
        <v>5991</v>
      </c>
      <c r="E33" s="26" t="s">
        <v>5992</v>
      </c>
      <c r="F33" s="26" t="s">
        <v>5992</v>
      </c>
      <c r="G33" s="26">
        <v>0</v>
      </c>
      <c r="H33" s="26" t="s">
        <v>5991</v>
      </c>
      <c r="I33" t="str" cm="1">
        <f t="array" ref="I33">_xlfn.IFS(B33&lt;18.5,"Under Weight",B33&lt;=25,"Healthy Weight",B33&lt;30,"Over Weight",B33&gt;=30,"obesity")</f>
        <v>obesity</v>
      </c>
      <c r="J33" t="str" cm="1">
        <f t="array" ref="J33">_xlfn.IFS(C33&lt;5.7,"Normal",C33&lt;=6.5,"Prediabetes",C33&gt;6.5,"Diabetes")</f>
        <v>Normal</v>
      </c>
    </row>
    <row r="34" spans="1:10" ht="15.75" customHeight="1" x14ac:dyDescent="0.3">
      <c r="A34" s="26" t="s">
        <v>71</v>
      </c>
      <c r="B34" s="25">
        <v>31.35</v>
      </c>
      <c r="C34" s="25">
        <v>6.86</v>
      </c>
      <c r="D34" s="26" t="s">
        <v>5992</v>
      </c>
      <c r="E34" s="26" t="s">
        <v>5992</v>
      </c>
      <c r="F34" s="26" t="s">
        <v>5992</v>
      </c>
      <c r="G34" s="26">
        <v>0</v>
      </c>
      <c r="H34" s="26" t="s">
        <v>5991</v>
      </c>
      <c r="I34" t="str" cm="1">
        <f t="array" ref="I34">_xlfn.IFS(B34&lt;18.5,"Under Weight",B34&lt;=25,"Healthy Weight",B34&lt;30,"Over Weight",B34&gt;=30,"obesity")</f>
        <v>obesity</v>
      </c>
      <c r="J34" t="str" cm="1">
        <f t="array" ref="J34">_xlfn.IFS(C34&lt;5.7,"Normal",C34&lt;=6.5,"Prediabetes",C34&gt;6.5,"Diabetes")</f>
        <v>Diabetes</v>
      </c>
    </row>
    <row r="35" spans="1:10" ht="15.75" customHeight="1" x14ac:dyDescent="0.3">
      <c r="A35" s="26" t="s">
        <v>72</v>
      </c>
      <c r="B35" s="25">
        <v>47.6</v>
      </c>
      <c r="C35" s="25">
        <v>5.95</v>
      </c>
      <c r="D35" s="26" t="s">
        <v>5991</v>
      </c>
      <c r="E35" s="26" t="s">
        <v>5992</v>
      </c>
      <c r="F35" s="26" t="s">
        <v>5992</v>
      </c>
      <c r="G35" s="26">
        <v>0</v>
      </c>
      <c r="H35" s="26" t="s">
        <v>5991</v>
      </c>
      <c r="I35" t="str" cm="1">
        <f t="array" ref="I35">_xlfn.IFS(B35&lt;18.5,"Under Weight",B35&lt;=25,"Healthy Weight",B35&lt;30,"Over Weight",B35&gt;=30,"obesity")</f>
        <v>obesity</v>
      </c>
      <c r="J35" t="str" cm="1">
        <f t="array" ref="J35">_xlfn.IFS(C35&lt;5.7,"Normal",C35&lt;=6.5,"Prediabetes",C35&gt;6.5,"Diabetes")</f>
        <v>Prediabetes</v>
      </c>
    </row>
    <row r="36" spans="1:10" ht="15.75" customHeight="1" x14ac:dyDescent="0.3">
      <c r="A36" s="23" t="s">
        <v>73</v>
      </c>
      <c r="B36" s="25">
        <v>46.2</v>
      </c>
      <c r="C36" s="25">
        <v>6.09</v>
      </c>
      <c r="D36" s="23" t="s">
        <v>5992</v>
      </c>
      <c r="E36" s="23" t="s">
        <v>5992</v>
      </c>
      <c r="F36" s="23" t="s">
        <v>5991</v>
      </c>
      <c r="G36" s="23">
        <v>1</v>
      </c>
      <c r="H36" s="23" t="s">
        <v>5991</v>
      </c>
      <c r="I36" t="str" cm="1">
        <f t="array" ref="I36">_xlfn.IFS(B36&lt;18.5,"Under Weight",B36&lt;=25,"Healthy Weight",B36&lt;30,"Over Weight",B36&gt;=30,"obesity")</f>
        <v>obesity</v>
      </c>
      <c r="J36" t="str" cm="1">
        <f t="array" ref="J36">_xlfn.IFS(C36&lt;5.7,"Normal",C36&lt;=6.5,"Prediabetes",C36&gt;6.5,"Diabetes")</f>
        <v>Prediabetes</v>
      </c>
    </row>
    <row r="37" spans="1:10" ht="15.75" customHeight="1" x14ac:dyDescent="0.3">
      <c r="A37" s="26" t="s">
        <v>74</v>
      </c>
      <c r="B37" s="25">
        <v>32.015000000000001</v>
      </c>
      <c r="C37" s="25">
        <v>11.75</v>
      </c>
      <c r="D37" s="26" t="s">
        <v>5992</v>
      </c>
      <c r="E37" s="26" t="s">
        <v>5992</v>
      </c>
      <c r="F37" s="26" t="s">
        <v>5992</v>
      </c>
      <c r="G37" s="26">
        <v>0</v>
      </c>
      <c r="H37" s="26" t="s">
        <v>5991</v>
      </c>
      <c r="I37" t="str" cm="1">
        <f t="array" ref="I37">_xlfn.IFS(B37&lt;18.5,"Under Weight",B37&lt;=25,"Healthy Weight",B37&lt;30,"Over Weight",B37&gt;=30,"obesity")</f>
        <v>obesity</v>
      </c>
      <c r="J37" t="str" cm="1">
        <f t="array" ref="J37">_xlfn.IFS(C37&lt;5.7,"Normal",C37&lt;=6.5,"Prediabetes",C37&gt;6.5,"Diabetes")</f>
        <v>Diabetes</v>
      </c>
    </row>
    <row r="38" spans="1:10" ht="15.75" customHeight="1" x14ac:dyDescent="0.3">
      <c r="A38" s="26" t="s">
        <v>75</v>
      </c>
      <c r="B38" s="25">
        <v>40.564999999999998</v>
      </c>
      <c r="C38" s="25">
        <v>7.37</v>
      </c>
      <c r="D38" s="26" t="s">
        <v>5992</v>
      </c>
      <c r="E38" s="26" t="s">
        <v>5992</v>
      </c>
      <c r="F38" s="26" t="s">
        <v>5992</v>
      </c>
      <c r="G38" s="26">
        <v>0</v>
      </c>
      <c r="H38" s="26" t="s">
        <v>5991</v>
      </c>
      <c r="I38" t="str" cm="1">
        <f t="array" ref="I38">_xlfn.IFS(B38&lt;18.5,"Under Weight",B38&lt;=25,"Healthy Weight",B38&lt;30,"Over Weight",B38&gt;=30,"obesity")</f>
        <v>obesity</v>
      </c>
      <c r="J38" t="str" cm="1">
        <f t="array" ref="J38">_xlfn.IFS(C38&lt;5.7,"Normal",C38&lt;=6.5,"Prediabetes",C38&gt;6.5,"Diabetes")</f>
        <v>Diabetes</v>
      </c>
    </row>
    <row r="39" spans="1:10" ht="15.75" customHeight="1" x14ac:dyDescent="0.3">
      <c r="A39" s="26" t="s">
        <v>76</v>
      </c>
      <c r="B39" s="25">
        <v>32.450000000000003</v>
      </c>
      <c r="C39" s="25">
        <v>11.91</v>
      </c>
      <c r="D39" s="26" t="s">
        <v>5992</v>
      </c>
      <c r="E39" s="26" t="s">
        <v>5992</v>
      </c>
      <c r="F39" s="26" t="s">
        <v>5992</v>
      </c>
      <c r="G39" s="26">
        <v>0</v>
      </c>
      <c r="H39" s="26" t="s">
        <v>5991</v>
      </c>
      <c r="I39" t="str" cm="1">
        <f t="array" ref="I39">_xlfn.IFS(B39&lt;18.5,"Under Weight",B39&lt;=25,"Healthy Weight",B39&lt;30,"Over Weight",B39&gt;=30,"obesity")</f>
        <v>obesity</v>
      </c>
      <c r="J39" t="str" cm="1">
        <f t="array" ref="J39">_xlfn.IFS(C39&lt;5.7,"Normal",C39&lt;=6.5,"Prediabetes",C39&gt;6.5,"Diabetes")</f>
        <v>Diabetes</v>
      </c>
    </row>
    <row r="40" spans="1:10" ht="15.75" customHeight="1" x14ac:dyDescent="0.3">
      <c r="A40" s="26" t="s">
        <v>77</v>
      </c>
      <c r="B40" s="25">
        <v>34.96</v>
      </c>
      <c r="C40" s="25">
        <v>6.52</v>
      </c>
      <c r="D40" s="26" t="s">
        <v>5992</v>
      </c>
      <c r="E40" s="26" t="s">
        <v>5992</v>
      </c>
      <c r="F40" s="26" t="s">
        <v>5992</v>
      </c>
      <c r="G40" s="26">
        <v>0</v>
      </c>
      <c r="H40" s="26" t="s">
        <v>5991</v>
      </c>
      <c r="I40" t="str" cm="1">
        <f t="array" ref="I40">_xlfn.IFS(B40&lt;18.5,"Under Weight",B40&lt;=25,"Healthy Weight",B40&lt;30,"Over Weight",B40&gt;=30,"obesity")</f>
        <v>obesity</v>
      </c>
      <c r="J40" t="str" cm="1">
        <f t="array" ref="J40">_xlfn.IFS(C40&lt;5.7,"Normal",C40&lt;=6.5,"Prediabetes",C40&gt;6.5,"Diabetes")</f>
        <v>Diabetes</v>
      </c>
    </row>
    <row r="41" spans="1:10" ht="15.75" customHeight="1" x14ac:dyDescent="0.3">
      <c r="A41" s="23" t="s">
        <v>78</v>
      </c>
      <c r="B41" s="25">
        <v>35.5</v>
      </c>
      <c r="C41" s="25">
        <v>5.14</v>
      </c>
      <c r="D41" s="23" t="s">
        <v>5992</v>
      </c>
      <c r="E41" s="23" t="s">
        <v>5992</v>
      </c>
      <c r="F41" s="23" t="s">
        <v>5991</v>
      </c>
      <c r="G41" s="23">
        <v>1</v>
      </c>
      <c r="H41" s="23" t="s">
        <v>5991</v>
      </c>
      <c r="I41" t="str" cm="1">
        <f t="array" ref="I41">_xlfn.IFS(B41&lt;18.5,"Under Weight",B41&lt;=25,"Healthy Weight",B41&lt;30,"Over Weight",B41&gt;=30,"obesity")</f>
        <v>obesity</v>
      </c>
      <c r="J41" t="str" cm="1">
        <f t="array" ref="J41">_xlfn.IFS(C41&lt;5.7,"Normal",C41&lt;=6.5,"Prediabetes",C41&gt;6.5,"Diabetes")</f>
        <v>Normal</v>
      </c>
    </row>
    <row r="42" spans="1:10" ht="15.75" customHeight="1" x14ac:dyDescent="0.3">
      <c r="A42" s="23" t="s">
        <v>79</v>
      </c>
      <c r="B42" s="25">
        <v>52.58</v>
      </c>
      <c r="C42" s="25">
        <v>4.1900000000000004</v>
      </c>
      <c r="D42" s="23" t="s">
        <v>5992</v>
      </c>
      <c r="E42" s="23" t="s">
        <v>5993</v>
      </c>
      <c r="F42" s="23" t="s">
        <v>5992</v>
      </c>
      <c r="G42" s="23">
        <v>1</v>
      </c>
      <c r="H42" s="23" t="s">
        <v>5991</v>
      </c>
      <c r="I42" t="str" cm="1">
        <f t="array" ref="I42">_xlfn.IFS(B42&lt;18.5,"Under Weight",B42&lt;=25,"Healthy Weight",B42&lt;30,"Over Weight",B42&gt;=30,"obesity")</f>
        <v>obesity</v>
      </c>
      <c r="J42" t="str" cm="1">
        <f t="array" ref="J42">_xlfn.IFS(C42&lt;5.7,"Normal",C42&lt;=6.5,"Prediabetes",C42&gt;6.5,"Diabetes")</f>
        <v>Normal</v>
      </c>
    </row>
    <row r="43" spans="1:10" ht="15.75" customHeight="1" x14ac:dyDescent="0.3">
      <c r="A43" s="26" t="s">
        <v>80</v>
      </c>
      <c r="B43" s="25">
        <v>35.200000000000003</v>
      </c>
      <c r="C43" s="25">
        <v>11.68</v>
      </c>
      <c r="D43" s="26" t="s">
        <v>5991</v>
      </c>
      <c r="E43" s="26" t="s">
        <v>5992</v>
      </c>
      <c r="F43" s="26" t="s">
        <v>5992</v>
      </c>
      <c r="G43" s="26">
        <v>0</v>
      </c>
      <c r="H43" s="26" t="s">
        <v>5991</v>
      </c>
      <c r="I43" t="str" cm="1">
        <f t="array" ref="I43">_xlfn.IFS(B43&lt;18.5,"Under Weight",B43&lt;=25,"Healthy Weight",B43&lt;30,"Over Weight",B43&gt;=30,"obesity")</f>
        <v>obesity</v>
      </c>
      <c r="J43" t="str" cm="1">
        <f t="array" ref="J43">_xlfn.IFS(C43&lt;5.7,"Normal",C43&lt;=6.5,"Prediabetes",C43&gt;6.5,"Diabetes")</f>
        <v>Diabetes</v>
      </c>
    </row>
    <row r="44" spans="1:10" ht="15.75" customHeight="1" x14ac:dyDescent="0.3">
      <c r="A44" s="26" t="s">
        <v>81</v>
      </c>
      <c r="B44" s="25">
        <v>38.06</v>
      </c>
      <c r="C44" s="25">
        <v>6.98</v>
      </c>
      <c r="D44" s="26" t="s">
        <v>5992</v>
      </c>
      <c r="E44" s="26" t="s">
        <v>5992</v>
      </c>
      <c r="F44" s="26" t="s">
        <v>5992</v>
      </c>
      <c r="G44" s="26">
        <v>0</v>
      </c>
      <c r="H44" s="26" t="s">
        <v>5991</v>
      </c>
      <c r="I44" t="str" cm="1">
        <f t="array" ref="I44">_xlfn.IFS(B44&lt;18.5,"Under Weight",B44&lt;=25,"Healthy Weight",B44&lt;30,"Over Weight",B44&gt;=30,"obesity")</f>
        <v>obesity</v>
      </c>
      <c r="J44" t="str" cm="1">
        <f t="array" ref="J44">_xlfn.IFS(C44&lt;5.7,"Normal",C44&lt;=6.5,"Prediabetes",C44&gt;6.5,"Diabetes")</f>
        <v>Diabetes</v>
      </c>
    </row>
    <row r="45" spans="1:10" ht="15.75" customHeight="1" x14ac:dyDescent="0.3">
      <c r="A45" s="26" t="s">
        <v>82</v>
      </c>
      <c r="B45" s="25">
        <v>34.21</v>
      </c>
      <c r="C45" s="25">
        <v>8.34</v>
      </c>
      <c r="D45" s="26" t="s">
        <v>5992</v>
      </c>
      <c r="E45" s="26" t="s">
        <v>5992</v>
      </c>
      <c r="F45" s="26" t="s">
        <v>5992</v>
      </c>
      <c r="G45" s="26">
        <v>0</v>
      </c>
      <c r="H45" s="26" t="s">
        <v>5991</v>
      </c>
      <c r="I45" t="str" cm="1">
        <f t="array" ref="I45">_xlfn.IFS(B45&lt;18.5,"Under Weight",B45&lt;=25,"Healthy Weight",B45&lt;30,"Over Weight",B45&gt;=30,"obesity")</f>
        <v>obesity</v>
      </c>
      <c r="J45" t="str" cm="1">
        <f t="array" ref="J45">_xlfn.IFS(C45&lt;5.7,"Normal",C45&lt;=6.5,"Prediabetes",C45&gt;6.5,"Diabetes")</f>
        <v>Diabetes</v>
      </c>
    </row>
    <row r="46" spans="1:10" ht="15.75" customHeight="1" x14ac:dyDescent="0.3">
      <c r="A46" s="23" t="s">
        <v>83</v>
      </c>
      <c r="B46" s="25">
        <v>38.94</v>
      </c>
      <c r="C46" s="25">
        <v>8.49</v>
      </c>
      <c r="D46" s="23" t="s">
        <v>5991</v>
      </c>
      <c r="E46" s="23" t="s">
        <v>5992</v>
      </c>
      <c r="F46" s="23" t="s">
        <v>5992</v>
      </c>
      <c r="G46" s="23">
        <v>1</v>
      </c>
      <c r="H46" s="23" t="s">
        <v>5991</v>
      </c>
      <c r="I46" t="str" cm="1">
        <f t="array" ref="I46">_xlfn.IFS(B46&lt;18.5,"Under Weight",B46&lt;=25,"Healthy Weight",B46&lt;30,"Over Weight",B46&gt;=30,"obesity")</f>
        <v>obesity</v>
      </c>
      <c r="J46" t="str" cm="1">
        <f t="array" ref="J46">_xlfn.IFS(C46&lt;5.7,"Normal",C46&lt;=6.5,"Prediabetes",C46&gt;6.5,"Diabetes")</f>
        <v>Diabetes</v>
      </c>
    </row>
    <row r="47" spans="1:10" ht="15.75" customHeight="1" x14ac:dyDescent="0.3">
      <c r="A47" s="23" t="s">
        <v>84</v>
      </c>
      <c r="B47" s="25">
        <v>30.21</v>
      </c>
      <c r="C47" s="25">
        <v>5.34</v>
      </c>
      <c r="D47" s="23" t="s">
        <v>5991</v>
      </c>
      <c r="E47" s="23" t="s">
        <v>5992</v>
      </c>
      <c r="F47" s="23" t="s">
        <v>5992</v>
      </c>
      <c r="G47" s="23">
        <v>1</v>
      </c>
      <c r="H47" s="23" t="s">
        <v>5991</v>
      </c>
      <c r="I47" t="str" cm="1">
        <f t="array" ref="I47">_xlfn.IFS(B47&lt;18.5,"Under Weight",B47&lt;=25,"Healthy Weight",B47&lt;30,"Over Weight",B47&gt;=30,"obesity")</f>
        <v>obesity</v>
      </c>
      <c r="J47" t="str" cm="1">
        <f t="array" ref="J47">_xlfn.IFS(C47&lt;5.7,"Normal",C47&lt;=6.5,"Prediabetes",C47&gt;6.5,"Diabetes")</f>
        <v>Normal</v>
      </c>
    </row>
    <row r="48" spans="1:10" ht="15.75" customHeight="1" x14ac:dyDescent="0.3">
      <c r="A48" s="23" t="s">
        <v>85</v>
      </c>
      <c r="B48" s="25">
        <v>33.630000000000003</v>
      </c>
      <c r="C48" s="25">
        <v>4.43</v>
      </c>
      <c r="D48" s="23" t="s">
        <v>5991</v>
      </c>
      <c r="E48" s="23" t="s">
        <v>5992</v>
      </c>
      <c r="F48" s="23" t="s">
        <v>5992</v>
      </c>
      <c r="G48" s="23">
        <v>2</v>
      </c>
      <c r="H48" s="23" t="s">
        <v>5991</v>
      </c>
      <c r="I48" t="str" cm="1">
        <f t="array" ref="I48">_xlfn.IFS(B48&lt;18.5,"Under Weight",B48&lt;=25,"Healthy Weight",B48&lt;30,"Over Weight",B48&gt;=30,"obesity")</f>
        <v>obesity</v>
      </c>
      <c r="J48" t="str" cm="1">
        <f t="array" ref="J48">_xlfn.IFS(C48&lt;5.7,"Normal",C48&lt;=6.5,"Prediabetes",C48&gt;6.5,"Diabetes")</f>
        <v>Normal</v>
      </c>
    </row>
    <row r="49" spans="1:10" ht="15.75" customHeight="1" x14ac:dyDescent="0.3">
      <c r="A49" s="26" t="s">
        <v>86</v>
      </c>
      <c r="B49" s="25">
        <v>40.369999999999997</v>
      </c>
      <c r="C49" s="25">
        <v>4.47</v>
      </c>
      <c r="D49" s="26" t="s">
        <v>5992</v>
      </c>
      <c r="E49" s="26" t="s">
        <v>5992</v>
      </c>
      <c r="F49" s="26" t="s">
        <v>5992</v>
      </c>
      <c r="G49" s="26">
        <v>0</v>
      </c>
      <c r="H49" s="26" t="s">
        <v>5991</v>
      </c>
      <c r="I49" t="str" cm="1">
        <f t="array" ref="I49">_xlfn.IFS(B49&lt;18.5,"Under Weight",B49&lt;=25,"Healthy Weight",B49&lt;30,"Over Weight",B49&gt;=30,"obesity")</f>
        <v>obesity</v>
      </c>
      <c r="J49" t="str" cm="1">
        <f t="array" ref="J49">_xlfn.IFS(C49&lt;5.7,"Normal",C49&lt;=6.5,"Prediabetes",C49&gt;6.5,"Diabetes")</f>
        <v>Normal</v>
      </c>
    </row>
    <row r="50" spans="1:10" ht="15.75" customHeight="1" x14ac:dyDescent="0.3">
      <c r="A50" s="23" t="s">
        <v>87</v>
      </c>
      <c r="B50" s="25">
        <v>53.09</v>
      </c>
      <c r="C50" s="25">
        <v>4.82</v>
      </c>
      <c r="D50" s="23" t="s">
        <v>5991</v>
      </c>
      <c r="E50" s="23" t="s">
        <v>5992</v>
      </c>
      <c r="F50" s="23" t="s">
        <v>5992</v>
      </c>
      <c r="G50" s="23">
        <v>2</v>
      </c>
      <c r="H50" s="23" t="s">
        <v>5991</v>
      </c>
      <c r="I50" t="str" cm="1">
        <f t="array" ref="I50">_xlfn.IFS(B50&lt;18.5,"Under Weight",B50&lt;=25,"Healthy Weight",B50&lt;30,"Over Weight",B50&gt;=30,"obesity")</f>
        <v>obesity</v>
      </c>
      <c r="J50" t="str" cm="1">
        <f t="array" ref="J50">_xlfn.IFS(C50&lt;5.7,"Normal",C50&lt;=6.5,"Prediabetes",C50&gt;6.5,"Diabetes")</f>
        <v>Normal</v>
      </c>
    </row>
    <row r="51" spans="1:10" ht="15.75" customHeight="1" x14ac:dyDescent="0.3">
      <c r="A51" s="23" t="s">
        <v>88</v>
      </c>
      <c r="B51" s="25">
        <v>31.79</v>
      </c>
      <c r="C51" s="25">
        <v>5.51</v>
      </c>
      <c r="D51" s="23" t="s">
        <v>5991</v>
      </c>
      <c r="E51" s="23" t="s">
        <v>5992</v>
      </c>
      <c r="F51" s="23" t="s">
        <v>5992</v>
      </c>
      <c r="G51" s="23">
        <v>2</v>
      </c>
      <c r="H51" s="23" t="s">
        <v>5991</v>
      </c>
      <c r="I51" t="str" cm="1">
        <f t="array" ref="I51">_xlfn.IFS(B51&lt;18.5,"Under Weight",B51&lt;=25,"Healthy Weight",B51&lt;30,"Over Weight",B51&gt;=30,"obesity")</f>
        <v>obesity</v>
      </c>
      <c r="J51" t="str" cm="1">
        <f t="array" ref="J51">_xlfn.IFS(C51&lt;5.7,"Normal",C51&lt;=6.5,"Prediabetes",C51&gt;6.5,"Diabetes")</f>
        <v>Normal</v>
      </c>
    </row>
    <row r="52" spans="1:10" ht="15.75" customHeight="1" x14ac:dyDescent="0.3">
      <c r="A52" s="23" t="s">
        <v>89</v>
      </c>
      <c r="B52" s="25">
        <v>41.895000000000003</v>
      </c>
      <c r="C52" s="25">
        <v>10.87</v>
      </c>
      <c r="D52" s="23" t="s">
        <v>5991</v>
      </c>
      <c r="E52" s="23" t="s">
        <v>5992</v>
      </c>
      <c r="F52" s="23" t="s">
        <v>5992</v>
      </c>
      <c r="G52" s="23">
        <v>1</v>
      </c>
      <c r="H52" s="23" t="s">
        <v>5991</v>
      </c>
      <c r="I52" t="str" cm="1">
        <f t="array" ref="I52">_xlfn.IFS(B52&lt;18.5,"Under Weight",B52&lt;=25,"Healthy Weight",B52&lt;30,"Over Weight",B52&gt;=30,"obesity")</f>
        <v>obesity</v>
      </c>
      <c r="J52" t="str" cm="1">
        <f t="array" ref="J52">_xlfn.IFS(C52&lt;5.7,"Normal",C52&lt;=6.5,"Prediabetes",C52&gt;6.5,"Diabetes")</f>
        <v>Diabetes</v>
      </c>
    </row>
    <row r="53" spans="1:10" ht="15.75" customHeight="1" x14ac:dyDescent="0.3">
      <c r="A53" s="26" t="s">
        <v>90</v>
      </c>
      <c r="B53" s="25">
        <v>31.16</v>
      </c>
      <c r="C53" s="25">
        <v>9.34</v>
      </c>
      <c r="D53" s="26" t="s">
        <v>5992</v>
      </c>
      <c r="E53" s="26" t="s">
        <v>5992</v>
      </c>
      <c r="F53" s="26" t="s">
        <v>5992</v>
      </c>
      <c r="G53" s="26">
        <v>0</v>
      </c>
      <c r="H53" s="26" t="s">
        <v>5991</v>
      </c>
      <c r="I53" t="str" cm="1">
        <f t="array" ref="I53">_xlfn.IFS(B53&lt;18.5,"Under Weight",B53&lt;=25,"Healthy Weight",B53&lt;30,"Over Weight",B53&gt;=30,"obesity")</f>
        <v>obesity</v>
      </c>
      <c r="J53" t="str" cm="1">
        <f t="array" ref="J53">_xlfn.IFS(C53&lt;5.7,"Normal",C53&lt;=6.5,"Prediabetes",C53&gt;6.5,"Diabetes")</f>
        <v>Diabetes</v>
      </c>
    </row>
    <row r="54" spans="1:10" ht="15.75" customHeight="1" x14ac:dyDescent="0.3">
      <c r="A54" s="23" t="s">
        <v>91</v>
      </c>
      <c r="B54" s="25">
        <v>34.104999999999997</v>
      </c>
      <c r="C54" s="25">
        <v>5.03</v>
      </c>
      <c r="D54" s="23" t="s">
        <v>5991</v>
      </c>
      <c r="E54" s="23" t="s">
        <v>5992</v>
      </c>
      <c r="F54" s="23" t="s">
        <v>5991</v>
      </c>
      <c r="G54" s="23">
        <v>1</v>
      </c>
      <c r="H54" s="23" t="s">
        <v>5991</v>
      </c>
      <c r="I54" t="str" cm="1">
        <f t="array" ref="I54">_xlfn.IFS(B54&lt;18.5,"Under Weight",B54&lt;=25,"Healthy Weight",B54&lt;30,"Over Weight",B54&gt;=30,"obesity")</f>
        <v>obesity</v>
      </c>
      <c r="J54" t="str" cm="1">
        <f t="array" ref="J54">_xlfn.IFS(C54&lt;5.7,"Normal",C54&lt;=6.5,"Prediabetes",C54&gt;6.5,"Diabetes")</f>
        <v>Normal</v>
      </c>
    </row>
    <row r="55" spans="1:10" ht="15.75" customHeight="1" x14ac:dyDescent="0.3">
      <c r="A55" s="26" t="s">
        <v>92</v>
      </c>
      <c r="B55" s="25">
        <v>51.93</v>
      </c>
      <c r="C55" s="25">
        <v>11.05</v>
      </c>
      <c r="D55" s="26" t="s">
        <v>5992</v>
      </c>
      <c r="E55" s="26" t="s">
        <v>5992</v>
      </c>
      <c r="F55" s="26" t="s">
        <v>5992</v>
      </c>
      <c r="G55" s="26">
        <v>0</v>
      </c>
      <c r="H55" s="26" t="s">
        <v>5991</v>
      </c>
      <c r="I55" t="str" cm="1">
        <f t="array" ref="I55">_xlfn.IFS(B55&lt;18.5,"Under Weight",B55&lt;=25,"Healthy Weight",B55&lt;30,"Over Weight",B55&gt;=30,"obesity")</f>
        <v>obesity</v>
      </c>
      <c r="J55" t="str" cm="1">
        <f t="array" ref="J55">_xlfn.IFS(C55&lt;5.7,"Normal",C55&lt;=6.5,"Prediabetes",C55&gt;6.5,"Diabetes")</f>
        <v>Diabetes</v>
      </c>
    </row>
    <row r="56" spans="1:10" ht="15.75" customHeight="1" x14ac:dyDescent="0.3">
      <c r="A56" s="26" t="s">
        <v>93</v>
      </c>
      <c r="B56" s="25">
        <v>38.950000000000003</v>
      </c>
      <c r="C56" s="25">
        <v>11.95</v>
      </c>
      <c r="D56" s="26" t="s">
        <v>5992</v>
      </c>
      <c r="E56" s="26" t="s">
        <v>5992</v>
      </c>
      <c r="F56" s="26" t="s">
        <v>5992</v>
      </c>
      <c r="G56" s="26">
        <v>0</v>
      </c>
      <c r="H56" s="26" t="s">
        <v>5991</v>
      </c>
      <c r="I56" t="str" cm="1">
        <f t="array" ref="I56">_xlfn.IFS(B56&lt;18.5,"Under Weight",B56&lt;=25,"Healthy Weight",B56&lt;30,"Over Weight",B56&gt;=30,"obesity")</f>
        <v>obesity</v>
      </c>
      <c r="J56" t="str" cm="1">
        <f t="array" ref="J56">_xlfn.IFS(C56&lt;5.7,"Normal",C56&lt;=6.5,"Prediabetes",C56&gt;6.5,"Diabetes")</f>
        <v>Diabetes</v>
      </c>
    </row>
    <row r="57" spans="1:10" ht="15.75" customHeight="1" x14ac:dyDescent="0.3">
      <c r="A57" s="23" t="s">
        <v>94</v>
      </c>
      <c r="B57" s="25">
        <v>36.630000000000003</v>
      </c>
      <c r="C57" s="25">
        <v>7.72</v>
      </c>
      <c r="D57" s="23" t="s">
        <v>5991</v>
      </c>
      <c r="E57" s="23" t="s">
        <v>5992</v>
      </c>
      <c r="F57" s="23" t="s">
        <v>5992</v>
      </c>
      <c r="G57" s="23">
        <v>1</v>
      </c>
      <c r="H57" s="23" t="s">
        <v>5991</v>
      </c>
      <c r="I57" t="str" cm="1">
        <f t="array" ref="I57">_xlfn.IFS(B57&lt;18.5,"Under Weight",B57&lt;=25,"Healthy Weight",B57&lt;30,"Over Weight",B57&gt;=30,"obesity")</f>
        <v>obesity</v>
      </c>
      <c r="J57" t="str" cm="1">
        <f t="array" ref="J57">_xlfn.IFS(C57&lt;5.7,"Normal",C57&lt;=6.5,"Prediabetes",C57&gt;6.5,"Diabetes")</f>
        <v>Diabetes</v>
      </c>
    </row>
    <row r="58" spans="1:10" ht="15.75" customHeight="1" x14ac:dyDescent="0.3">
      <c r="A58" s="23" t="s">
        <v>95</v>
      </c>
      <c r="B58" s="25">
        <v>34.200000000000003</v>
      </c>
      <c r="C58" s="25">
        <v>5.75</v>
      </c>
      <c r="D58" s="23" t="s">
        <v>5992</v>
      </c>
      <c r="E58" s="23" t="s">
        <v>5992</v>
      </c>
      <c r="F58" s="23" t="s">
        <v>5992</v>
      </c>
      <c r="G58" s="23">
        <v>2</v>
      </c>
      <c r="H58" s="23" t="s">
        <v>5991</v>
      </c>
      <c r="I58" t="str" cm="1">
        <f t="array" ref="I58">_xlfn.IFS(B58&lt;18.5,"Under Weight",B58&lt;=25,"Healthy Weight",B58&lt;30,"Over Weight",B58&gt;=30,"obesity")</f>
        <v>obesity</v>
      </c>
      <c r="J58" t="str" cm="1">
        <f t="array" ref="J58">_xlfn.IFS(C58&lt;5.7,"Normal",C58&lt;=6.5,"Prediabetes",C58&gt;6.5,"Diabetes")</f>
        <v>Prediabetes</v>
      </c>
    </row>
    <row r="59" spans="1:10" ht="15.75" customHeight="1" x14ac:dyDescent="0.3">
      <c r="A59" s="26" t="s">
        <v>96</v>
      </c>
      <c r="B59" s="25">
        <v>50.63</v>
      </c>
      <c r="C59" s="25">
        <v>11.89</v>
      </c>
      <c r="D59" s="26" t="s">
        <v>5992</v>
      </c>
      <c r="E59" s="26" t="s">
        <v>5992</v>
      </c>
      <c r="F59" s="26" t="s">
        <v>5992</v>
      </c>
      <c r="G59" s="26">
        <v>0</v>
      </c>
      <c r="H59" s="26" t="s">
        <v>5991</v>
      </c>
      <c r="I59" t="str" cm="1">
        <f t="array" ref="I59">_xlfn.IFS(B59&lt;18.5,"Under Weight",B59&lt;=25,"Healthy Weight",B59&lt;30,"Over Weight",B59&gt;=30,"obesity")</f>
        <v>obesity</v>
      </c>
      <c r="J59" t="str" cm="1">
        <f t="array" ref="J59">_xlfn.IFS(C59&lt;5.7,"Normal",C59&lt;=6.5,"Prediabetes",C59&gt;6.5,"Diabetes")</f>
        <v>Diabetes</v>
      </c>
    </row>
    <row r="60" spans="1:10" ht="15.75" customHeight="1" x14ac:dyDescent="0.3">
      <c r="A60" s="26" t="s">
        <v>97</v>
      </c>
      <c r="B60" s="25">
        <v>36.479999999999997</v>
      </c>
      <c r="C60" s="25">
        <v>6.2</v>
      </c>
      <c r="D60" s="26" t="s">
        <v>5992</v>
      </c>
      <c r="E60" s="26" t="s">
        <v>5992</v>
      </c>
      <c r="F60" s="26" t="s">
        <v>5992</v>
      </c>
      <c r="G60" s="26">
        <v>0</v>
      </c>
      <c r="H60" s="26" t="s">
        <v>5991</v>
      </c>
      <c r="I60" t="str" cm="1">
        <f t="array" ref="I60">_xlfn.IFS(B60&lt;18.5,"Under Weight",B60&lt;=25,"Healthy Weight",B60&lt;30,"Over Weight",B60&gt;=30,"obesity")</f>
        <v>obesity</v>
      </c>
      <c r="J60" t="str" cm="1">
        <f t="array" ref="J60">_xlfn.IFS(C60&lt;5.7,"Normal",C60&lt;=6.5,"Prediabetes",C60&gt;6.5,"Diabetes")</f>
        <v>Prediabetes</v>
      </c>
    </row>
    <row r="61" spans="1:10" ht="15.75" customHeight="1" x14ac:dyDescent="0.3">
      <c r="A61" s="26" t="s">
        <v>98</v>
      </c>
      <c r="B61" s="25">
        <v>54.82</v>
      </c>
      <c r="C61" s="25">
        <v>10.61</v>
      </c>
      <c r="D61" s="26" t="s">
        <v>5992</v>
      </c>
      <c r="E61" s="26" t="s">
        <v>5992</v>
      </c>
      <c r="F61" s="26" t="s">
        <v>5992</v>
      </c>
      <c r="G61" s="26">
        <v>0</v>
      </c>
      <c r="H61" s="26" t="s">
        <v>5991</v>
      </c>
      <c r="I61" t="str" cm="1">
        <f t="array" ref="I61">_xlfn.IFS(B61&lt;18.5,"Under Weight",B61&lt;=25,"Healthy Weight",B61&lt;30,"Over Weight",B61&gt;=30,"obesity")</f>
        <v>obesity</v>
      </c>
      <c r="J61" t="str" cm="1">
        <f t="array" ref="J61">_xlfn.IFS(C61&lt;5.7,"Normal",C61&lt;=6.5,"Prediabetes",C61&gt;6.5,"Diabetes")</f>
        <v>Diabetes</v>
      </c>
    </row>
    <row r="62" spans="1:10" ht="15.75" customHeight="1" x14ac:dyDescent="0.3">
      <c r="A62" s="23" t="s">
        <v>99</v>
      </c>
      <c r="B62" s="25">
        <v>38.06</v>
      </c>
      <c r="C62" s="25">
        <v>6.04</v>
      </c>
      <c r="D62" s="23" t="s">
        <v>5992</v>
      </c>
      <c r="E62" s="23" t="s">
        <v>5992</v>
      </c>
      <c r="F62" s="23" t="s">
        <v>5991</v>
      </c>
      <c r="G62" s="23">
        <v>1</v>
      </c>
      <c r="H62" s="23" t="s">
        <v>5991</v>
      </c>
      <c r="I62" t="str" cm="1">
        <f t="array" ref="I62">_xlfn.IFS(B62&lt;18.5,"Under Weight",B62&lt;=25,"Healthy Weight",B62&lt;30,"Over Weight",B62&gt;=30,"obesity")</f>
        <v>obesity</v>
      </c>
      <c r="J62" t="str" cm="1">
        <f t="array" ref="J62">_xlfn.IFS(C62&lt;5.7,"Normal",C62&lt;=6.5,"Prediabetes",C62&gt;6.5,"Diabetes")</f>
        <v>Prediabetes</v>
      </c>
    </row>
    <row r="63" spans="1:10" ht="15.75" customHeight="1" x14ac:dyDescent="0.3">
      <c r="A63" s="26" t="s">
        <v>100</v>
      </c>
      <c r="B63" s="25">
        <v>51.48</v>
      </c>
      <c r="C63" s="25">
        <v>9.33</v>
      </c>
      <c r="D63" s="26" t="s">
        <v>5991</v>
      </c>
      <c r="E63" s="26" t="s">
        <v>5992</v>
      </c>
      <c r="F63" s="26" t="s">
        <v>5992</v>
      </c>
      <c r="G63" s="26">
        <v>0</v>
      </c>
      <c r="H63" s="26" t="s">
        <v>5991</v>
      </c>
      <c r="I63" t="str" cm="1">
        <f t="array" ref="I63">_xlfn.IFS(B63&lt;18.5,"Under Weight",B63&lt;=25,"Healthy Weight",B63&lt;30,"Over Weight",B63&gt;=30,"obesity")</f>
        <v>obesity</v>
      </c>
      <c r="J63" t="str" cm="1">
        <f t="array" ref="J63">_xlfn.IFS(C63&lt;5.7,"Normal",C63&lt;=6.5,"Prediabetes",C63&gt;6.5,"Diabetes")</f>
        <v>Diabetes</v>
      </c>
    </row>
    <row r="64" spans="1:10" ht="15.75" customHeight="1" x14ac:dyDescent="0.3">
      <c r="A64" s="26" t="s">
        <v>101</v>
      </c>
      <c r="B64" s="25">
        <v>52.06</v>
      </c>
      <c r="C64" s="25">
        <v>11.47</v>
      </c>
      <c r="D64" s="26" t="s">
        <v>5992</v>
      </c>
      <c r="E64" s="26" t="s">
        <v>5992</v>
      </c>
      <c r="F64" s="26" t="s">
        <v>5992</v>
      </c>
      <c r="G64" s="26">
        <v>0</v>
      </c>
      <c r="H64" s="26" t="s">
        <v>5991</v>
      </c>
      <c r="I64" t="str" cm="1">
        <f t="array" ref="I64">_xlfn.IFS(B64&lt;18.5,"Under Weight",B64&lt;=25,"Healthy Weight",B64&lt;30,"Over Weight",B64&gt;=30,"obesity")</f>
        <v>obesity</v>
      </c>
      <c r="J64" t="str" cm="1">
        <f t="array" ref="J64">_xlfn.IFS(C64&lt;5.7,"Normal",C64&lt;=6.5,"Prediabetes",C64&gt;6.5,"Diabetes")</f>
        <v>Diabetes</v>
      </c>
    </row>
    <row r="65" spans="1:10" ht="15.75" customHeight="1" x14ac:dyDescent="0.3">
      <c r="A65" s="26" t="s">
        <v>102</v>
      </c>
      <c r="B65" s="25">
        <v>30.684999999999999</v>
      </c>
      <c r="C65" s="25">
        <v>7.02</v>
      </c>
      <c r="D65" s="26" t="s">
        <v>5991</v>
      </c>
      <c r="E65" s="26" t="s">
        <v>5992</v>
      </c>
      <c r="F65" s="26" t="s">
        <v>5992</v>
      </c>
      <c r="G65" s="26">
        <v>0</v>
      </c>
      <c r="H65" s="26" t="s">
        <v>5991</v>
      </c>
      <c r="I65" t="str" cm="1">
        <f t="array" ref="I65">_xlfn.IFS(B65&lt;18.5,"Under Weight",B65&lt;=25,"Healthy Weight",B65&lt;30,"Over Weight",B65&gt;=30,"obesity")</f>
        <v>obesity</v>
      </c>
      <c r="J65" t="str" cm="1">
        <f t="array" ref="J65">_xlfn.IFS(C65&lt;5.7,"Normal",C65&lt;=6.5,"Prediabetes",C65&gt;6.5,"Diabetes")</f>
        <v>Diabetes</v>
      </c>
    </row>
    <row r="66" spans="1:10" ht="15.75" customHeight="1" x14ac:dyDescent="0.3">
      <c r="A66" s="23" t="s">
        <v>103</v>
      </c>
      <c r="B66" s="25">
        <v>36.08</v>
      </c>
      <c r="C66" s="25">
        <v>8.8000000000000007</v>
      </c>
      <c r="D66" s="23" t="s">
        <v>5991</v>
      </c>
      <c r="E66" s="23" t="s">
        <v>5992</v>
      </c>
      <c r="F66" s="23" t="s">
        <v>5992</v>
      </c>
      <c r="G66" s="23">
        <v>1</v>
      </c>
      <c r="H66" s="23" t="s">
        <v>5991</v>
      </c>
      <c r="I66" t="str" cm="1">
        <f t="array" ref="I66">_xlfn.IFS(B66&lt;18.5,"Under Weight",B66&lt;=25,"Healthy Weight",B66&lt;30,"Over Weight",B66&gt;=30,"obesity")</f>
        <v>obesity</v>
      </c>
      <c r="J66" t="str" cm="1">
        <f t="array" ref="J66">_xlfn.IFS(C66&lt;5.7,"Normal",C66&lt;=6.5,"Prediabetes",C66&gt;6.5,"Diabetes")</f>
        <v>Diabetes</v>
      </c>
    </row>
    <row r="67" spans="1:10" ht="15.75" customHeight="1" x14ac:dyDescent="0.3">
      <c r="A67" s="23" t="s">
        <v>104</v>
      </c>
      <c r="B67" s="25">
        <v>54.99</v>
      </c>
      <c r="C67" s="25">
        <v>8.68</v>
      </c>
      <c r="D67" s="23" t="s">
        <v>5992</v>
      </c>
      <c r="E67" s="23" t="s">
        <v>5992</v>
      </c>
      <c r="F67" s="23" t="s">
        <v>5992</v>
      </c>
      <c r="G67" s="23">
        <v>2</v>
      </c>
      <c r="H67" s="23" t="s">
        <v>5991</v>
      </c>
      <c r="I67" t="str" cm="1">
        <f t="array" ref="I67">_xlfn.IFS(B67&lt;18.5,"Under Weight",B67&lt;=25,"Healthy Weight",B67&lt;30,"Over Weight",B67&gt;=30,"obesity")</f>
        <v>obesity</v>
      </c>
      <c r="J67" t="str" cm="1">
        <f t="array" ref="J67">_xlfn.IFS(C67&lt;5.7,"Normal",C67&lt;=6.5,"Prediabetes",C67&gt;6.5,"Diabetes")</f>
        <v>Diabetes</v>
      </c>
    </row>
    <row r="68" spans="1:10" ht="15.75" customHeight="1" x14ac:dyDescent="0.3">
      <c r="A68" s="23" t="s">
        <v>105</v>
      </c>
      <c r="B68" s="25">
        <v>35.97</v>
      </c>
      <c r="C68" s="25">
        <v>6.12</v>
      </c>
      <c r="D68" s="23" t="s">
        <v>5992</v>
      </c>
      <c r="E68" s="23" t="s">
        <v>5992</v>
      </c>
      <c r="F68" s="23" t="s">
        <v>5991</v>
      </c>
      <c r="G68" s="23">
        <v>1</v>
      </c>
      <c r="H68" s="23" t="s">
        <v>5991</v>
      </c>
      <c r="I68" t="str" cm="1">
        <f t="array" ref="I68">_xlfn.IFS(B68&lt;18.5,"Under Weight",B68&lt;=25,"Healthy Weight",B68&lt;30,"Over Weight",B68&gt;=30,"obesity")</f>
        <v>obesity</v>
      </c>
      <c r="J68" t="str" cm="1">
        <f t="array" ref="J68">_xlfn.IFS(C68&lt;5.7,"Normal",C68&lt;=6.5,"Prediabetes",C68&gt;6.5,"Diabetes")</f>
        <v>Prediabetes</v>
      </c>
    </row>
    <row r="69" spans="1:10" ht="15.75" customHeight="1" x14ac:dyDescent="0.3">
      <c r="A69" s="23" t="s">
        <v>106</v>
      </c>
      <c r="B69" s="25">
        <v>45.54</v>
      </c>
      <c r="C69" s="25">
        <v>5.4</v>
      </c>
      <c r="D69" s="23" t="s">
        <v>5991</v>
      </c>
      <c r="E69" s="23" t="s">
        <v>5992</v>
      </c>
      <c r="F69" s="23" t="s">
        <v>5991</v>
      </c>
      <c r="G69" s="23">
        <v>1</v>
      </c>
      <c r="H69" s="23" t="s">
        <v>5991</v>
      </c>
      <c r="I69" t="str" cm="1">
        <f t="array" ref="I69">_xlfn.IFS(B69&lt;18.5,"Under Weight",B69&lt;=25,"Healthy Weight",B69&lt;30,"Over Weight",B69&gt;=30,"obesity")</f>
        <v>obesity</v>
      </c>
      <c r="J69" t="str" cm="1">
        <f t="array" ref="J69">_xlfn.IFS(C69&lt;5.7,"Normal",C69&lt;=6.5,"Prediabetes",C69&gt;6.5,"Diabetes")</f>
        <v>Normal</v>
      </c>
    </row>
    <row r="70" spans="1:10" ht="15.75" customHeight="1" x14ac:dyDescent="0.3">
      <c r="A70" s="26" t="s">
        <v>107</v>
      </c>
      <c r="B70" s="25">
        <v>35.53</v>
      </c>
      <c r="C70" s="25">
        <v>4.3600000000000003</v>
      </c>
      <c r="D70" s="26" t="s">
        <v>5991</v>
      </c>
      <c r="E70" s="26" t="s">
        <v>5992</v>
      </c>
      <c r="F70" s="26" t="s">
        <v>5992</v>
      </c>
      <c r="G70" s="26">
        <v>0</v>
      </c>
      <c r="H70" s="26" t="s">
        <v>5991</v>
      </c>
      <c r="I70" t="str" cm="1">
        <f t="array" ref="I70">_xlfn.IFS(B70&lt;18.5,"Under Weight",B70&lt;=25,"Healthy Weight",B70&lt;30,"Over Weight",B70&gt;=30,"obesity")</f>
        <v>obesity</v>
      </c>
      <c r="J70" t="str" cm="1">
        <f t="array" ref="J70">_xlfn.IFS(C70&lt;5.7,"Normal",C70&lt;=6.5,"Prediabetes",C70&gt;6.5,"Diabetes")</f>
        <v>Normal</v>
      </c>
    </row>
    <row r="71" spans="1:10" ht="15.75" customHeight="1" x14ac:dyDescent="0.3">
      <c r="A71" s="26" t="s">
        <v>108</v>
      </c>
      <c r="B71" s="25">
        <v>30.8</v>
      </c>
      <c r="C71" s="25">
        <v>9.77</v>
      </c>
      <c r="D71" s="26" t="s">
        <v>5992</v>
      </c>
      <c r="E71" s="26" t="s">
        <v>5992</v>
      </c>
      <c r="F71" s="26" t="s">
        <v>5992</v>
      </c>
      <c r="G71" s="26">
        <v>0</v>
      </c>
      <c r="H71" s="26" t="s">
        <v>5991</v>
      </c>
      <c r="I71" t="str" cm="1">
        <f t="array" ref="I71">_xlfn.IFS(B71&lt;18.5,"Under Weight",B71&lt;=25,"Healthy Weight",B71&lt;30,"Over Weight",B71&gt;=30,"obesity")</f>
        <v>obesity</v>
      </c>
      <c r="J71" t="str" cm="1">
        <f t="array" ref="J71">_xlfn.IFS(C71&lt;5.7,"Normal",C71&lt;=6.5,"Prediabetes",C71&gt;6.5,"Diabetes")</f>
        <v>Diabetes</v>
      </c>
    </row>
    <row r="72" spans="1:10" ht="15.75" customHeight="1" x14ac:dyDescent="0.3">
      <c r="A72" s="23" t="s">
        <v>109</v>
      </c>
      <c r="B72" s="25">
        <v>38.39</v>
      </c>
      <c r="C72" s="25">
        <v>4.25</v>
      </c>
      <c r="D72" s="23" t="s">
        <v>5992</v>
      </c>
      <c r="E72" s="23" t="s">
        <v>5992</v>
      </c>
      <c r="F72" s="23" t="s">
        <v>5992</v>
      </c>
      <c r="G72" s="23">
        <v>1</v>
      </c>
      <c r="H72" s="23" t="s">
        <v>5991</v>
      </c>
      <c r="I72" t="str" cm="1">
        <f t="array" ref="I72">_xlfn.IFS(B72&lt;18.5,"Under Weight",B72&lt;=25,"Healthy Weight",B72&lt;30,"Over Weight",B72&gt;=30,"obesity")</f>
        <v>obesity</v>
      </c>
      <c r="J72" t="str" cm="1">
        <f t="array" ref="J72">_xlfn.IFS(C72&lt;5.7,"Normal",C72&lt;=6.5,"Prediabetes",C72&gt;6.5,"Diabetes")</f>
        <v>Normal</v>
      </c>
    </row>
    <row r="73" spans="1:10" ht="15.75" customHeight="1" x14ac:dyDescent="0.3">
      <c r="A73" s="23" t="s">
        <v>110</v>
      </c>
      <c r="B73" s="25">
        <v>32.299999999999997</v>
      </c>
      <c r="C73" s="25">
        <v>4.76</v>
      </c>
      <c r="D73" s="23" t="s">
        <v>5992</v>
      </c>
      <c r="E73" s="23" t="s">
        <v>5992</v>
      </c>
      <c r="F73" s="23" t="s">
        <v>5992</v>
      </c>
      <c r="G73" s="23">
        <v>2</v>
      </c>
      <c r="H73" s="23" t="s">
        <v>5991</v>
      </c>
      <c r="I73" t="str" cm="1">
        <f t="array" ref="I73">_xlfn.IFS(B73&lt;18.5,"Under Weight",B73&lt;=25,"Healthy Weight",B73&lt;30,"Over Weight",B73&gt;=30,"obesity")</f>
        <v>obesity</v>
      </c>
      <c r="J73" t="str" cm="1">
        <f t="array" ref="J73">_xlfn.IFS(C73&lt;5.7,"Normal",C73&lt;=6.5,"Prediabetes",C73&gt;6.5,"Diabetes")</f>
        <v>Normal</v>
      </c>
    </row>
    <row r="74" spans="1:10" ht="15.75" customHeight="1" x14ac:dyDescent="0.3">
      <c r="A74" s="23" t="s">
        <v>111</v>
      </c>
      <c r="B74" s="25">
        <v>48.8</v>
      </c>
      <c r="C74" s="25">
        <v>6.22</v>
      </c>
      <c r="D74" s="23" t="s">
        <v>5991</v>
      </c>
      <c r="E74" s="23" t="s">
        <v>5992</v>
      </c>
      <c r="F74" s="23" t="s">
        <v>5992</v>
      </c>
      <c r="G74" s="23">
        <v>2</v>
      </c>
      <c r="H74" s="23" t="s">
        <v>5991</v>
      </c>
      <c r="I74" t="str" cm="1">
        <f t="array" ref="I74">_xlfn.IFS(B74&lt;18.5,"Under Weight",B74&lt;=25,"Healthy Weight",B74&lt;30,"Over Weight",B74&gt;=30,"obesity")</f>
        <v>obesity</v>
      </c>
      <c r="J74" t="str" cm="1">
        <f t="array" ref="J74">_xlfn.IFS(C74&lt;5.7,"Normal",C74&lt;=6.5,"Prediabetes",C74&gt;6.5,"Diabetes")</f>
        <v>Prediabetes</v>
      </c>
    </row>
    <row r="75" spans="1:10" ht="15.75" customHeight="1" x14ac:dyDescent="0.3">
      <c r="A75" s="26" t="s">
        <v>113</v>
      </c>
      <c r="B75" s="25">
        <v>45.5</v>
      </c>
      <c r="C75" s="25">
        <v>7.96</v>
      </c>
      <c r="D75" s="26" t="s">
        <v>5992</v>
      </c>
      <c r="E75" s="26" t="s">
        <v>5992</v>
      </c>
      <c r="F75" s="26" t="s">
        <v>5992</v>
      </c>
      <c r="G75" s="26">
        <v>0</v>
      </c>
      <c r="H75" s="26" t="s">
        <v>5991</v>
      </c>
      <c r="I75" t="str" cm="1">
        <f t="array" ref="I75">_xlfn.IFS(B75&lt;18.5,"Under Weight",B75&lt;=25,"Healthy Weight",B75&lt;30,"Over Weight",B75&gt;=30,"obesity")</f>
        <v>obesity</v>
      </c>
      <c r="J75" t="str" cm="1">
        <f t="array" ref="J75">_xlfn.IFS(C75&lt;5.7,"Normal",C75&lt;=6.5,"Prediabetes",C75&gt;6.5,"Diabetes")</f>
        <v>Diabetes</v>
      </c>
    </row>
    <row r="76" spans="1:10" ht="15.75" customHeight="1" x14ac:dyDescent="0.3">
      <c r="A76" s="23" t="s">
        <v>115</v>
      </c>
      <c r="B76" s="25">
        <v>53.61</v>
      </c>
      <c r="C76" s="25">
        <v>10.92</v>
      </c>
      <c r="D76" s="23" t="s">
        <v>5991</v>
      </c>
      <c r="E76" s="23" t="s">
        <v>5992</v>
      </c>
      <c r="F76" s="23" t="s">
        <v>5992</v>
      </c>
      <c r="G76" s="23">
        <v>1</v>
      </c>
      <c r="H76" s="23" t="s">
        <v>5991</v>
      </c>
      <c r="I76" t="str" cm="1">
        <f t="array" ref="I76">_xlfn.IFS(B76&lt;18.5,"Under Weight",B76&lt;=25,"Healthy Weight",B76&lt;30,"Over Weight",B76&gt;=30,"obesity")</f>
        <v>obesity</v>
      </c>
      <c r="J76" t="str" cm="1">
        <f t="array" ref="J76">_xlfn.IFS(C76&lt;5.7,"Normal",C76&lt;=6.5,"Prediabetes",C76&gt;6.5,"Diabetes")</f>
        <v>Diabetes</v>
      </c>
    </row>
    <row r="77" spans="1:10" ht="15.75" customHeight="1" x14ac:dyDescent="0.3">
      <c r="A77" s="23" t="s">
        <v>117</v>
      </c>
      <c r="B77" s="25">
        <v>36.19</v>
      </c>
      <c r="C77" s="25">
        <v>11.51</v>
      </c>
      <c r="D77" s="23" t="s">
        <v>5991</v>
      </c>
      <c r="E77" s="23" t="s">
        <v>5992</v>
      </c>
      <c r="F77" s="23" t="s">
        <v>5992</v>
      </c>
      <c r="G77" s="23">
        <v>1</v>
      </c>
      <c r="H77" s="23" t="s">
        <v>5991</v>
      </c>
      <c r="I77" t="str" cm="1">
        <f t="array" ref="I77">_xlfn.IFS(B77&lt;18.5,"Under Weight",B77&lt;=25,"Healthy Weight",B77&lt;30,"Over Weight",B77&gt;=30,"obesity")</f>
        <v>obesity</v>
      </c>
      <c r="J77" t="str" cm="1">
        <f t="array" ref="J77">_xlfn.IFS(C77&lt;5.7,"Normal",C77&lt;=6.5,"Prediabetes",C77&gt;6.5,"Diabetes")</f>
        <v>Diabetes</v>
      </c>
    </row>
    <row r="78" spans="1:10" ht="15.75" customHeight="1" x14ac:dyDescent="0.3">
      <c r="A78" s="26" t="s">
        <v>119</v>
      </c>
      <c r="B78" s="25">
        <v>34.6</v>
      </c>
      <c r="C78" s="25">
        <v>5.99</v>
      </c>
      <c r="D78" s="26" t="s">
        <v>5991</v>
      </c>
      <c r="E78" s="26" t="s">
        <v>5992</v>
      </c>
      <c r="F78" s="26" t="s">
        <v>5992</v>
      </c>
      <c r="G78" s="26">
        <v>0</v>
      </c>
      <c r="H78" s="26" t="s">
        <v>5991</v>
      </c>
      <c r="I78" t="str" cm="1">
        <f t="array" ref="I78">_xlfn.IFS(B78&lt;18.5,"Under Weight",B78&lt;=25,"Healthy Weight",B78&lt;30,"Over Weight",B78&gt;=30,"obesity")</f>
        <v>obesity</v>
      </c>
      <c r="J78" t="str" cm="1">
        <f t="array" ref="J78">_xlfn.IFS(C78&lt;5.7,"Normal",C78&lt;=6.5,"Prediabetes",C78&gt;6.5,"Diabetes")</f>
        <v>Prediabetes</v>
      </c>
    </row>
    <row r="79" spans="1:10" ht="15.75" customHeight="1" x14ac:dyDescent="0.3">
      <c r="A79" s="26" t="s">
        <v>121</v>
      </c>
      <c r="B79" s="25">
        <v>54.12</v>
      </c>
      <c r="C79" s="25">
        <v>11.57</v>
      </c>
      <c r="D79" s="26" t="s">
        <v>5992</v>
      </c>
      <c r="E79" s="26" t="s">
        <v>5992</v>
      </c>
      <c r="F79" s="26" t="s">
        <v>5992</v>
      </c>
      <c r="G79" s="26">
        <v>0</v>
      </c>
      <c r="H79" s="26" t="s">
        <v>5991</v>
      </c>
      <c r="I79" t="str" cm="1">
        <f t="array" ref="I79">_xlfn.IFS(B79&lt;18.5,"Under Weight",B79&lt;=25,"Healthy Weight",B79&lt;30,"Over Weight",B79&gt;=30,"obesity")</f>
        <v>obesity</v>
      </c>
      <c r="J79" t="str" cm="1">
        <f t="array" ref="J79">_xlfn.IFS(C79&lt;5.7,"Normal",C79&lt;=6.5,"Prediabetes",C79&gt;6.5,"Diabetes")</f>
        <v>Diabetes</v>
      </c>
    </row>
    <row r="80" spans="1:10" ht="15.75" customHeight="1" x14ac:dyDescent="0.3">
      <c r="A80" s="26" t="s">
        <v>123</v>
      </c>
      <c r="B80" s="25">
        <v>48.82</v>
      </c>
      <c r="C80" s="25">
        <v>6.67</v>
      </c>
      <c r="D80" s="26" t="s">
        <v>5991</v>
      </c>
      <c r="E80" s="26" t="s">
        <v>5992</v>
      </c>
      <c r="F80" s="26" t="s">
        <v>5992</v>
      </c>
      <c r="G80" s="26">
        <v>0</v>
      </c>
      <c r="H80" s="26" t="s">
        <v>5991</v>
      </c>
      <c r="I80" t="str" cm="1">
        <f t="array" ref="I80">_xlfn.IFS(B80&lt;18.5,"Under Weight",B80&lt;=25,"Healthy Weight",B80&lt;30,"Over Weight",B80&gt;=30,"obesity")</f>
        <v>obesity</v>
      </c>
      <c r="J80" t="str" cm="1">
        <f t="array" ref="J80">_xlfn.IFS(C80&lt;5.7,"Normal",C80&lt;=6.5,"Prediabetes",C80&gt;6.5,"Diabetes")</f>
        <v>Diabetes</v>
      </c>
    </row>
    <row r="81" spans="1:10" ht="15.75" customHeight="1" x14ac:dyDescent="0.3">
      <c r="A81" s="26" t="s">
        <v>125</v>
      </c>
      <c r="B81" s="25">
        <v>51.01</v>
      </c>
      <c r="C81" s="25">
        <v>9.1999999999999993</v>
      </c>
      <c r="D81" s="26" t="s">
        <v>5992</v>
      </c>
      <c r="E81" s="26" t="s">
        <v>5992</v>
      </c>
      <c r="F81" s="26" t="s">
        <v>5992</v>
      </c>
      <c r="G81" s="26">
        <v>0</v>
      </c>
      <c r="H81" s="26" t="s">
        <v>5991</v>
      </c>
      <c r="I81" t="str" cm="1">
        <f t="array" ref="I81">_xlfn.IFS(B81&lt;18.5,"Under Weight",B81&lt;=25,"Healthy Weight",B81&lt;30,"Over Weight",B81&gt;=30,"obesity")</f>
        <v>obesity</v>
      </c>
      <c r="J81" t="str" cm="1">
        <f t="array" ref="J81">_xlfn.IFS(C81&lt;5.7,"Normal",C81&lt;=6.5,"Prediabetes",C81&gt;6.5,"Diabetes")</f>
        <v>Diabetes</v>
      </c>
    </row>
    <row r="82" spans="1:10" ht="15.75" customHeight="1" x14ac:dyDescent="0.3">
      <c r="A82" s="23" t="s">
        <v>127</v>
      </c>
      <c r="B82" s="25">
        <v>45.65</v>
      </c>
      <c r="C82" s="25">
        <v>5.1100000000000003</v>
      </c>
      <c r="D82" s="23" t="s">
        <v>5991</v>
      </c>
      <c r="E82" s="23" t="s">
        <v>5992</v>
      </c>
      <c r="F82" s="23" t="s">
        <v>5992</v>
      </c>
      <c r="G82" s="23">
        <v>1</v>
      </c>
      <c r="H82" s="23" t="s">
        <v>5991</v>
      </c>
      <c r="I82" t="str" cm="1">
        <f t="array" ref="I82">_xlfn.IFS(B82&lt;18.5,"Under Weight",B82&lt;=25,"Healthy Weight",B82&lt;30,"Over Weight",B82&gt;=30,"obesity")</f>
        <v>obesity</v>
      </c>
      <c r="J82" t="str" cm="1">
        <f t="array" ref="J82">_xlfn.IFS(C82&lt;5.7,"Normal",C82&lt;=6.5,"Prediabetes",C82&gt;6.5,"Diabetes")</f>
        <v>Normal</v>
      </c>
    </row>
    <row r="83" spans="1:10" ht="15.75" customHeight="1" x14ac:dyDescent="0.3">
      <c r="A83" s="26" t="s">
        <v>129</v>
      </c>
      <c r="B83" s="25">
        <v>52.9</v>
      </c>
      <c r="C83" s="25">
        <v>5.34</v>
      </c>
      <c r="D83" s="26" t="s">
        <v>5992</v>
      </c>
      <c r="E83" s="26" t="s">
        <v>5992</v>
      </c>
      <c r="F83" s="26" t="s">
        <v>5992</v>
      </c>
      <c r="G83" s="26">
        <v>0</v>
      </c>
      <c r="H83" s="26" t="s">
        <v>5991</v>
      </c>
      <c r="I83" t="str" cm="1">
        <f t="array" ref="I83">_xlfn.IFS(B83&lt;18.5,"Under Weight",B83&lt;=25,"Healthy Weight",B83&lt;30,"Over Weight",B83&gt;=30,"obesity")</f>
        <v>obesity</v>
      </c>
      <c r="J83" t="str" cm="1">
        <f t="array" ref="J83">_xlfn.IFS(C83&lt;5.7,"Normal",C83&lt;=6.5,"Prediabetes",C83&gt;6.5,"Diabetes")</f>
        <v>Normal</v>
      </c>
    </row>
    <row r="84" spans="1:10" ht="15.75" customHeight="1" x14ac:dyDescent="0.3">
      <c r="A84" s="23" t="s">
        <v>131</v>
      </c>
      <c r="B84" s="25">
        <v>45.41</v>
      </c>
      <c r="C84" s="25">
        <v>4.03</v>
      </c>
      <c r="D84" s="23" t="s">
        <v>5991</v>
      </c>
      <c r="E84" s="23" t="s">
        <v>5992</v>
      </c>
      <c r="F84" s="23" t="s">
        <v>5992</v>
      </c>
      <c r="G84" s="23">
        <v>1</v>
      </c>
      <c r="H84" s="23" t="s">
        <v>5991</v>
      </c>
      <c r="I84" t="str" cm="1">
        <f t="array" ref="I84">_xlfn.IFS(B84&lt;18.5,"Under Weight",B84&lt;=25,"Healthy Weight",B84&lt;30,"Over Weight",B84&gt;=30,"obesity")</f>
        <v>obesity</v>
      </c>
      <c r="J84" t="str" cm="1">
        <f t="array" ref="J84">_xlfn.IFS(C84&lt;5.7,"Normal",C84&lt;=6.5,"Prediabetes",C84&gt;6.5,"Diabetes")</f>
        <v>Normal</v>
      </c>
    </row>
    <row r="85" spans="1:10" ht="15.75" customHeight="1" x14ac:dyDescent="0.3">
      <c r="A85" s="23" t="s">
        <v>133</v>
      </c>
      <c r="B85" s="25">
        <v>49.41</v>
      </c>
      <c r="C85" s="25">
        <v>4.2300000000000004</v>
      </c>
      <c r="D85" s="23" t="s">
        <v>5991</v>
      </c>
      <c r="E85" s="23" t="s">
        <v>5992</v>
      </c>
      <c r="F85" s="23" t="s">
        <v>5991</v>
      </c>
      <c r="G85" s="23">
        <v>1</v>
      </c>
      <c r="H85" s="23" t="s">
        <v>5991</v>
      </c>
      <c r="I85" t="str" cm="1">
        <f t="array" ref="I85">_xlfn.IFS(B85&lt;18.5,"Under Weight",B85&lt;=25,"Healthy Weight",B85&lt;30,"Over Weight",B85&gt;=30,"obesity")</f>
        <v>obesity</v>
      </c>
      <c r="J85" t="str" cm="1">
        <f t="array" ref="J85">_xlfn.IFS(C85&lt;5.7,"Normal",C85&lt;=6.5,"Prediabetes",C85&gt;6.5,"Diabetes")</f>
        <v>Normal</v>
      </c>
    </row>
    <row r="86" spans="1:10" ht="15.75" customHeight="1" x14ac:dyDescent="0.3">
      <c r="A86" s="23" t="s">
        <v>135</v>
      </c>
      <c r="B86" s="25">
        <v>31.824999999999999</v>
      </c>
      <c r="C86" s="25">
        <v>4.0599999999999996</v>
      </c>
      <c r="D86" s="23" t="s">
        <v>5992</v>
      </c>
      <c r="E86" s="23" t="s">
        <v>5992</v>
      </c>
      <c r="F86" s="23" t="s">
        <v>5992</v>
      </c>
      <c r="G86" s="23">
        <v>2</v>
      </c>
      <c r="H86" s="23" t="s">
        <v>5991</v>
      </c>
      <c r="I86" t="str" cm="1">
        <f t="array" ref="I86">_xlfn.IFS(B86&lt;18.5,"Under Weight",B86&lt;=25,"Healthy Weight",B86&lt;30,"Over Weight",B86&gt;=30,"obesity")</f>
        <v>obesity</v>
      </c>
      <c r="J86" t="str" cm="1">
        <f t="array" ref="J86">_xlfn.IFS(C86&lt;5.7,"Normal",C86&lt;=6.5,"Prediabetes",C86&gt;6.5,"Diabetes")</f>
        <v>Normal</v>
      </c>
    </row>
    <row r="87" spans="1:10" ht="15.75" customHeight="1" x14ac:dyDescent="0.3">
      <c r="A87" s="23" t="s">
        <v>137</v>
      </c>
      <c r="B87" s="25">
        <v>51.28</v>
      </c>
      <c r="C87" s="25">
        <v>4.68</v>
      </c>
      <c r="D87" s="23" t="s">
        <v>5992</v>
      </c>
      <c r="E87" s="23" t="s">
        <v>5992</v>
      </c>
      <c r="F87" s="23" t="s">
        <v>5992</v>
      </c>
      <c r="G87" s="23">
        <v>2</v>
      </c>
      <c r="H87" s="23" t="s">
        <v>5991</v>
      </c>
      <c r="I87" t="str" cm="1">
        <f t="array" ref="I87">_xlfn.IFS(B87&lt;18.5,"Under Weight",B87&lt;=25,"Healthy Weight",B87&lt;30,"Over Weight",B87&gt;=30,"obesity")</f>
        <v>obesity</v>
      </c>
      <c r="J87" t="str" cm="1">
        <f t="array" ref="J87">_xlfn.IFS(C87&lt;5.7,"Normal",C87&lt;=6.5,"Prediabetes",C87&gt;6.5,"Diabetes")</f>
        <v>Normal</v>
      </c>
    </row>
    <row r="88" spans="1:10" ht="15.75" customHeight="1" x14ac:dyDescent="0.3">
      <c r="A88" s="23" t="s">
        <v>139</v>
      </c>
      <c r="B88" s="25">
        <v>34.96</v>
      </c>
      <c r="C88" s="25">
        <v>4.34</v>
      </c>
      <c r="D88" s="23" t="s">
        <v>5992</v>
      </c>
      <c r="E88" s="23" t="s">
        <v>5992</v>
      </c>
      <c r="F88" s="23" t="s">
        <v>5991</v>
      </c>
      <c r="G88" s="23">
        <v>1</v>
      </c>
      <c r="H88" s="23" t="s">
        <v>5991</v>
      </c>
      <c r="I88" t="str" cm="1">
        <f t="array" ref="I88">_xlfn.IFS(B88&lt;18.5,"Under Weight",B88&lt;=25,"Healthy Weight",B88&lt;30,"Over Weight",B88&gt;=30,"obesity")</f>
        <v>obesity</v>
      </c>
      <c r="J88" t="str" cm="1">
        <f t="array" ref="J88">_xlfn.IFS(C88&lt;5.7,"Normal",C88&lt;=6.5,"Prediabetes",C88&gt;6.5,"Diabetes")</f>
        <v>Normal</v>
      </c>
    </row>
    <row r="89" spans="1:10" ht="15.75" customHeight="1" x14ac:dyDescent="0.3">
      <c r="A89" s="26" t="s">
        <v>141</v>
      </c>
      <c r="B89" s="25">
        <v>33.11</v>
      </c>
      <c r="C89" s="25">
        <v>10.51</v>
      </c>
      <c r="D89" s="26" t="s">
        <v>5992</v>
      </c>
      <c r="E89" s="26" t="s">
        <v>5992</v>
      </c>
      <c r="F89" s="26" t="s">
        <v>5992</v>
      </c>
      <c r="G89" s="26">
        <v>0</v>
      </c>
      <c r="H89" s="26" t="s">
        <v>5991</v>
      </c>
      <c r="I89" t="str" cm="1">
        <f t="array" ref="I89">_xlfn.IFS(B89&lt;18.5,"Under Weight",B89&lt;=25,"Healthy Weight",B89&lt;30,"Over Weight",B89&gt;=30,"obesity")</f>
        <v>obesity</v>
      </c>
      <c r="J89" t="str" cm="1">
        <f t="array" ref="J89">_xlfn.IFS(C89&lt;5.7,"Normal",C89&lt;=6.5,"Prediabetes",C89&gt;6.5,"Diabetes")</f>
        <v>Diabetes</v>
      </c>
    </row>
    <row r="90" spans="1:10" ht="15.75" customHeight="1" x14ac:dyDescent="0.3">
      <c r="A90" s="23" t="s">
        <v>143</v>
      </c>
      <c r="B90" s="25">
        <v>54.74</v>
      </c>
      <c r="C90" s="25">
        <v>5.84</v>
      </c>
      <c r="D90" s="23" t="s">
        <v>5991</v>
      </c>
      <c r="E90" s="23" t="s">
        <v>5992</v>
      </c>
      <c r="F90" s="23" t="s">
        <v>5991</v>
      </c>
      <c r="G90" s="23">
        <v>1</v>
      </c>
      <c r="H90" s="23" t="s">
        <v>5991</v>
      </c>
      <c r="I90" t="str" cm="1">
        <f t="array" ref="I90">_xlfn.IFS(B90&lt;18.5,"Under Weight",B90&lt;=25,"Healthy Weight",B90&lt;30,"Over Weight",B90&gt;=30,"obesity")</f>
        <v>obesity</v>
      </c>
      <c r="J90" t="str" cm="1">
        <f t="array" ref="J90">_xlfn.IFS(C90&lt;5.7,"Normal",C90&lt;=6.5,"Prediabetes",C90&gt;6.5,"Diabetes")</f>
        <v>Prediabetes</v>
      </c>
    </row>
    <row r="91" spans="1:10" ht="15.75" customHeight="1" x14ac:dyDescent="0.3">
      <c r="A91" s="23" t="s">
        <v>145</v>
      </c>
      <c r="B91" s="25">
        <v>32.56</v>
      </c>
      <c r="C91" s="25">
        <v>5.41</v>
      </c>
      <c r="D91" s="23" t="s">
        <v>5992</v>
      </c>
      <c r="E91" s="23" t="s">
        <v>5992</v>
      </c>
      <c r="F91" s="23" t="s">
        <v>5991</v>
      </c>
      <c r="G91" s="23">
        <v>1</v>
      </c>
      <c r="H91" s="23" t="s">
        <v>5991</v>
      </c>
      <c r="I91" t="str" cm="1">
        <f t="array" ref="I91">_xlfn.IFS(B91&lt;18.5,"Under Weight",B91&lt;=25,"Healthy Weight",B91&lt;30,"Over Weight",B91&gt;=30,"obesity")</f>
        <v>obesity</v>
      </c>
      <c r="J91" t="str" cm="1">
        <f t="array" ref="J91">_xlfn.IFS(C91&lt;5.7,"Normal",C91&lt;=6.5,"Prediabetes",C91&gt;6.5,"Diabetes")</f>
        <v>Normal</v>
      </c>
    </row>
    <row r="92" spans="1:10" ht="15.75" customHeight="1" x14ac:dyDescent="0.3">
      <c r="A92" s="23" t="s">
        <v>147</v>
      </c>
      <c r="B92" s="25">
        <v>39.049999999999997</v>
      </c>
      <c r="C92" s="25">
        <v>6.06</v>
      </c>
      <c r="D92" s="23" t="s">
        <v>5992</v>
      </c>
      <c r="E92" s="23" t="s">
        <v>5992</v>
      </c>
      <c r="F92" s="23" t="s">
        <v>5992</v>
      </c>
      <c r="G92" s="23">
        <v>1</v>
      </c>
      <c r="H92" s="23" t="s">
        <v>5991</v>
      </c>
      <c r="I92" t="str" cm="1">
        <f t="array" ref="I92">_xlfn.IFS(B92&lt;18.5,"Under Weight",B92&lt;=25,"Healthy Weight",B92&lt;30,"Over Weight",B92&gt;=30,"obesity")</f>
        <v>obesity</v>
      </c>
      <c r="J92" t="str" cm="1">
        <f t="array" ref="J92">_xlfn.IFS(C92&lt;5.7,"Normal",C92&lt;=6.5,"Prediabetes",C92&gt;6.5,"Diabetes")</f>
        <v>Prediabetes</v>
      </c>
    </row>
    <row r="93" spans="1:10" ht="15.75" customHeight="1" x14ac:dyDescent="0.3">
      <c r="A93" s="26" t="s">
        <v>149</v>
      </c>
      <c r="B93" s="25">
        <v>42.75</v>
      </c>
      <c r="C93" s="25">
        <v>4.22</v>
      </c>
      <c r="D93" s="26" t="s">
        <v>5992</v>
      </c>
      <c r="E93" s="26" t="s">
        <v>5992</v>
      </c>
      <c r="F93" s="26" t="s">
        <v>5992</v>
      </c>
      <c r="G93" s="26">
        <v>0</v>
      </c>
      <c r="H93" s="26" t="s">
        <v>5991</v>
      </c>
      <c r="I93" t="str" cm="1">
        <f t="array" ref="I93">_xlfn.IFS(B93&lt;18.5,"Under Weight",B93&lt;=25,"Healthy Weight",B93&lt;30,"Over Weight",B93&gt;=30,"obesity")</f>
        <v>obesity</v>
      </c>
      <c r="J93" t="str" cm="1">
        <f t="array" ref="J93">_xlfn.IFS(C93&lt;5.7,"Normal",C93&lt;=6.5,"Prediabetes",C93&gt;6.5,"Diabetes")</f>
        <v>Normal</v>
      </c>
    </row>
    <row r="94" spans="1:10" ht="15.75" customHeight="1" x14ac:dyDescent="0.3">
      <c r="A94" s="23" t="s">
        <v>151</v>
      </c>
      <c r="B94" s="25">
        <v>50.58</v>
      </c>
      <c r="C94" s="25">
        <v>5.12</v>
      </c>
      <c r="D94" s="23" t="s">
        <v>5992</v>
      </c>
      <c r="E94" s="23" t="s">
        <v>5992</v>
      </c>
      <c r="F94" s="23" t="s">
        <v>5992</v>
      </c>
      <c r="G94" s="23">
        <v>2</v>
      </c>
      <c r="H94" s="23" t="s">
        <v>5991</v>
      </c>
      <c r="I94" t="str" cm="1">
        <f t="array" ref="I94">_xlfn.IFS(B94&lt;18.5,"Under Weight",B94&lt;=25,"Healthy Weight",B94&lt;30,"Over Weight",B94&gt;=30,"obesity")</f>
        <v>obesity</v>
      </c>
      <c r="J94" t="str" cm="1">
        <f t="array" ref="J94">_xlfn.IFS(C94&lt;5.7,"Normal",C94&lt;=6.5,"Prediabetes",C94&gt;6.5,"Diabetes")</f>
        <v>Normal</v>
      </c>
    </row>
    <row r="95" spans="1:10" ht="15.75" customHeight="1" x14ac:dyDescent="0.3">
      <c r="A95" s="26" t="s">
        <v>153</v>
      </c>
      <c r="B95" s="25">
        <v>30.495000000000001</v>
      </c>
      <c r="C95" s="25">
        <v>4.57</v>
      </c>
      <c r="D95" s="26" t="s">
        <v>5991</v>
      </c>
      <c r="E95" s="26" t="s">
        <v>5992</v>
      </c>
      <c r="F95" s="26" t="s">
        <v>5992</v>
      </c>
      <c r="G95" s="26">
        <v>0</v>
      </c>
      <c r="H95" s="26" t="s">
        <v>5991</v>
      </c>
      <c r="I95" t="str" cm="1">
        <f t="array" ref="I95">_xlfn.IFS(B95&lt;18.5,"Under Weight",B95&lt;=25,"Healthy Weight",B95&lt;30,"Over Weight",B95&gt;=30,"obesity")</f>
        <v>obesity</v>
      </c>
      <c r="J95" t="str" cm="1">
        <f t="array" ref="J95">_xlfn.IFS(C95&lt;5.7,"Normal",C95&lt;=6.5,"Prediabetes",C95&gt;6.5,"Diabetes")</f>
        <v>Normal</v>
      </c>
    </row>
    <row r="96" spans="1:10" ht="15.75" customHeight="1" x14ac:dyDescent="0.3">
      <c r="A96" s="23" t="s">
        <v>155</v>
      </c>
      <c r="B96" s="25">
        <v>48.31</v>
      </c>
      <c r="C96" s="25">
        <v>9.58</v>
      </c>
      <c r="D96" s="23" t="s">
        <v>5991</v>
      </c>
      <c r="E96" s="23" t="s">
        <v>5992</v>
      </c>
      <c r="F96" s="23" t="s">
        <v>5992</v>
      </c>
      <c r="G96" s="23">
        <v>2</v>
      </c>
      <c r="H96" s="23" t="s">
        <v>5991</v>
      </c>
      <c r="I96" t="str" cm="1">
        <f t="array" ref="I96">_xlfn.IFS(B96&lt;18.5,"Under Weight",B96&lt;=25,"Healthy Weight",B96&lt;30,"Over Weight",B96&gt;=30,"obesity")</f>
        <v>obesity</v>
      </c>
      <c r="J96" t="str" cm="1">
        <f t="array" ref="J96">_xlfn.IFS(C96&lt;5.7,"Normal",C96&lt;=6.5,"Prediabetes",C96&gt;6.5,"Diabetes")</f>
        <v>Diabetes</v>
      </c>
    </row>
    <row r="97" spans="1:10" ht="15.75" customHeight="1" x14ac:dyDescent="0.3">
      <c r="A97" s="23" t="s">
        <v>157</v>
      </c>
      <c r="B97" s="25">
        <v>48.99</v>
      </c>
      <c r="C97" s="25">
        <v>9.7799999999999994</v>
      </c>
      <c r="D97" s="23" t="s">
        <v>5991</v>
      </c>
      <c r="E97" s="23" t="s">
        <v>5992</v>
      </c>
      <c r="F97" s="23" t="s">
        <v>5992</v>
      </c>
      <c r="G97" s="23">
        <v>1</v>
      </c>
      <c r="H97" s="23" t="s">
        <v>5991</v>
      </c>
      <c r="I97" t="str" cm="1">
        <f t="array" ref="I97">_xlfn.IFS(B97&lt;18.5,"Under Weight",B97&lt;=25,"Healthy Weight",B97&lt;30,"Over Weight",B97&gt;=30,"obesity")</f>
        <v>obesity</v>
      </c>
      <c r="J97" t="str" cm="1">
        <f t="array" ref="J97">_xlfn.IFS(C97&lt;5.7,"Normal",C97&lt;=6.5,"Prediabetes",C97&gt;6.5,"Diabetes")</f>
        <v>Diabetes</v>
      </c>
    </row>
    <row r="98" spans="1:10" ht="15.75" customHeight="1" x14ac:dyDescent="0.3">
      <c r="A98" s="26" t="s">
        <v>159</v>
      </c>
      <c r="B98" s="25">
        <v>38.39</v>
      </c>
      <c r="C98" s="25">
        <v>4.1100000000000003</v>
      </c>
      <c r="D98" s="26" t="s">
        <v>5991</v>
      </c>
      <c r="E98" s="26" t="s">
        <v>5992</v>
      </c>
      <c r="F98" s="26" t="s">
        <v>5992</v>
      </c>
      <c r="G98" s="26">
        <v>0</v>
      </c>
      <c r="H98" s="26" t="s">
        <v>5991</v>
      </c>
      <c r="I98" t="str" cm="1">
        <f t="array" ref="I98">_xlfn.IFS(B98&lt;18.5,"Under Weight",B98&lt;=25,"Healthy Weight",B98&lt;30,"Over Weight",B98&gt;=30,"obesity")</f>
        <v>obesity</v>
      </c>
      <c r="J98" t="str" cm="1">
        <f t="array" ref="J98">_xlfn.IFS(C98&lt;5.7,"Normal",C98&lt;=6.5,"Prediabetes",C98&gt;6.5,"Diabetes")</f>
        <v>Normal</v>
      </c>
    </row>
    <row r="99" spans="1:10" ht="15.75" customHeight="1" x14ac:dyDescent="0.3">
      <c r="A99" s="23" t="s">
        <v>161</v>
      </c>
      <c r="B99" s="25">
        <v>44.34</v>
      </c>
      <c r="C99" s="25">
        <v>4.0199999999999996</v>
      </c>
      <c r="D99" s="23" t="s">
        <v>5991</v>
      </c>
      <c r="E99" s="23" t="s">
        <v>5992</v>
      </c>
      <c r="F99" s="23" t="s">
        <v>5992</v>
      </c>
      <c r="G99" s="23">
        <v>2</v>
      </c>
      <c r="H99" s="23" t="s">
        <v>5991</v>
      </c>
      <c r="I99" t="str" cm="1">
        <f t="array" ref="I99">_xlfn.IFS(B99&lt;18.5,"Under Weight",B99&lt;=25,"Healthy Weight",B99&lt;30,"Over Weight",B99&gt;=30,"obesity")</f>
        <v>obesity</v>
      </c>
      <c r="J99" t="str" cm="1">
        <f t="array" ref="J99">_xlfn.IFS(C99&lt;5.7,"Normal",C99&lt;=6.5,"Prediabetes",C99&gt;6.5,"Diabetes")</f>
        <v>Normal</v>
      </c>
    </row>
    <row r="100" spans="1:10" ht="15.75" customHeight="1" x14ac:dyDescent="0.3">
      <c r="A100" s="26" t="s">
        <v>163</v>
      </c>
      <c r="B100" s="25">
        <v>41.51</v>
      </c>
      <c r="C100" s="25">
        <v>6.92</v>
      </c>
      <c r="D100" s="26" t="s">
        <v>5992</v>
      </c>
      <c r="E100" s="26" t="s">
        <v>5992</v>
      </c>
      <c r="F100" s="26" t="s">
        <v>5992</v>
      </c>
      <c r="G100" s="26">
        <v>0</v>
      </c>
      <c r="H100" s="26" t="s">
        <v>5991</v>
      </c>
      <c r="I100" t="str" cm="1">
        <f t="array" ref="I100">_xlfn.IFS(B100&lt;18.5,"Under Weight",B100&lt;=25,"Healthy Weight",B100&lt;30,"Over Weight",B100&gt;=30,"obesity")</f>
        <v>obesity</v>
      </c>
      <c r="J100" t="str" cm="1">
        <f t="array" ref="J100">_xlfn.IFS(C100&lt;5.7,"Normal",C100&lt;=6.5,"Prediabetes",C100&gt;6.5,"Diabetes")</f>
        <v>Diabetes</v>
      </c>
    </row>
    <row r="101" spans="1:10" ht="15.75" customHeight="1" x14ac:dyDescent="0.3">
      <c r="A101" s="26" t="s">
        <v>165</v>
      </c>
      <c r="B101" s="25">
        <v>48.2</v>
      </c>
      <c r="C101" s="25">
        <v>4.84</v>
      </c>
      <c r="D101" s="26" t="s">
        <v>5992</v>
      </c>
      <c r="E101" s="26" t="s">
        <v>5992</v>
      </c>
      <c r="F101" s="26" t="s">
        <v>5992</v>
      </c>
      <c r="G101" s="26">
        <v>0</v>
      </c>
      <c r="H101" s="26" t="s">
        <v>5991</v>
      </c>
      <c r="I101" t="str" cm="1">
        <f t="array" ref="I101">_xlfn.IFS(B101&lt;18.5,"Under Weight",B101&lt;=25,"Healthy Weight",B101&lt;30,"Over Weight",B101&gt;=30,"obesity")</f>
        <v>obesity</v>
      </c>
      <c r="J101" t="str" cm="1">
        <f t="array" ref="J101">_xlfn.IFS(C101&lt;5.7,"Normal",C101&lt;=6.5,"Prediabetes",C101&gt;6.5,"Diabetes")</f>
        <v>Normal</v>
      </c>
    </row>
    <row r="102" spans="1:10" ht="15.75" customHeight="1" x14ac:dyDescent="0.3">
      <c r="A102" s="26" t="s">
        <v>167</v>
      </c>
      <c r="B102" s="25">
        <v>35.75</v>
      </c>
      <c r="C102" s="25">
        <v>8</v>
      </c>
      <c r="D102" s="26" t="s">
        <v>5991</v>
      </c>
      <c r="E102" s="26" t="s">
        <v>5992</v>
      </c>
      <c r="F102" s="26" t="s">
        <v>5992</v>
      </c>
      <c r="G102" s="26">
        <v>0</v>
      </c>
      <c r="H102" s="26" t="s">
        <v>5991</v>
      </c>
      <c r="I102" t="str" cm="1">
        <f t="array" ref="I102">_xlfn.IFS(B102&lt;18.5,"Under Weight",B102&lt;=25,"Healthy Weight",B102&lt;30,"Over Weight",B102&gt;=30,"obesity")</f>
        <v>obesity</v>
      </c>
      <c r="J102" t="str" cm="1">
        <f t="array" ref="J102">_xlfn.IFS(C102&lt;5.7,"Normal",C102&lt;=6.5,"Prediabetes",C102&gt;6.5,"Diabetes")</f>
        <v>Diabetes</v>
      </c>
    </row>
    <row r="103" spans="1:10" ht="15.75" customHeight="1" x14ac:dyDescent="0.3">
      <c r="A103" s="26" t="s">
        <v>169</v>
      </c>
      <c r="B103" s="25">
        <v>53.81</v>
      </c>
      <c r="C103" s="25">
        <v>8.77</v>
      </c>
      <c r="D103" s="26" t="s">
        <v>5991</v>
      </c>
      <c r="E103" s="26" t="s">
        <v>5992</v>
      </c>
      <c r="F103" s="26" t="s">
        <v>5992</v>
      </c>
      <c r="G103" s="26">
        <v>0</v>
      </c>
      <c r="H103" s="26" t="s">
        <v>5991</v>
      </c>
      <c r="I103" t="str" cm="1">
        <f t="array" ref="I103">_xlfn.IFS(B103&lt;18.5,"Under Weight",B103&lt;=25,"Healthy Weight",B103&lt;30,"Over Weight",B103&gt;=30,"obesity")</f>
        <v>obesity</v>
      </c>
      <c r="J103" t="str" cm="1">
        <f t="array" ref="J103">_xlfn.IFS(C103&lt;5.7,"Normal",C103&lt;=6.5,"Prediabetes",C103&gt;6.5,"Diabetes")</f>
        <v>Diabetes</v>
      </c>
    </row>
    <row r="104" spans="1:10" ht="15.75" customHeight="1" x14ac:dyDescent="0.3">
      <c r="A104" s="23" t="s">
        <v>171</v>
      </c>
      <c r="B104" s="25">
        <v>49.48</v>
      </c>
      <c r="C104" s="25">
        <v>4.96</v>
      </c>
      <c r="D104" s="23" t="s">
        <v>5992</v>
      </c>
      <c r="E104" s="23" t="s">
        <v>5992</v>
      </c>
      <c r="F104" s="23" t="s">
        <v>5991</v>
      </c>
      <c r="G104" s="23">
        <v>1</v>
      </c>
      <c r="H104" s="23" t="s">
        <v>5991</v>
      </c>
      <c r="I104" t="str" cm="1">
        <f t="array" ref="I104">_xlfn.IFS(B104&lt;18.5,"Under Weight",B104&lt;=25,"Healthy Weight",B104&lt;30,"Over Weight",B104&gt;=30,"obesity")</f>
        <v>obesity</v>
      </c>
      <c r="J104" t="str" cm="1">
        <f t="array" ref="J104">_xlfn.IFS(C104&lt;5.7,"Normal",C104&lt;=6.5,"Prediabetes",C104&gt;6.5,"Diabetes")</f>
        <v>Normal</v>
      </c>
    </row>
    <row r="105" spans="1:10" ht="15.75" customHeight="1" x14ac:dyDescent="0.3">
      <c r="A105" s="26" t="s">
        <v>173</v>
      </c>
      <c r="B105" s="25">
        <v>34.1</v>
      </c>
      <c r="C105" s="25">
        <v>4.43</v>
      </c>
      <c r="D105" s="26" t="s">
        <v>5991</v>
      </c>
      <c r="E105" s="26" t="s">
        <v>5992</v>
      </c>
      <c r="F105" s="26" t="s">
        <v>5992</v>
      </c>
      <c r="G105" s="26">
        <v>0</v>
      </c>
      <c r="H105" s="26" t="s">
        <v>5991</v>
      </c>
      <c r="I105" t="str" cm="1">
        <f t="array" ref="I105">_xlfn.IFS(B105&lt;18.5,"Under Weight",B105&lt;=25,"Healthy Weight",B105&lt;30,"Over Weight",B105&gt;=30,"obesity")</f>
        <v>obesity</v>
      </c>
      <c r="J105" t="str" cm="1">
        <f t="array" ref="J105">_xlfn.IFS(C105&lt;5.7,"Normal",C105&lt;=6.5,"Prediabetes",C105&gt;6.5,"Diabetes")</f>
        <v>Normal</v>
      </c>
    </row>
    <row r="106" spans="1:10" ht="15.75" customHeight="1" x14ac:dyDescent="0.3">
      <c r="A106" s="23" t="s">
        <v>175</v>
      </c>
      <c r="B106" s="25">
        <v>35.299999999999997</v>
      </c>
      <c r="C106" s="25">
        <v>5.82</v>
      </c>
      <c r="D106" s="23" t="s">
        <v>5991</v>
      </c>
      <c r="E106" s="23" t="s">
        <v>5992</v>
      </c>
      <c r="F106" s="23" t="s">
        <v>5991</v>
      </c>
      <c r="G106" s="23">
        <v>1</v>
      </c>
      <c r="H106" s="23" t="s">
        <v>5991</v>
      </c>
      <c r="I106" t="str" cm="1">
        <f t="array" ref="I106">_xlfn.IFS(B106&lt;18.5,"Under Weight",B106&lt;=25,"Healthy Weight",B106&lt;30,"Over Weight",B106&gt;=30,"obesity")</f>
        <v>obesity</v>
      </c>
      <c r="J106" t="str" cm="1">
        <f t="array" ref="J106">_xlfn.IFS(C106&lt;5.7,"Normal",C106&lt;=6.5,"Prediabetes",C106&gt;6.5,"Diabetes")</f>
        <v>Prediabetes</v>
      </c>
    </row>
    <row r="107" spans="1:10" ht="15.75" customHeight="1" x14ac:dyDescent="0.3">
      <c r="A107" s="23" t="s">
        <v>177</v>
      </c>
      <c r="B107" s="25">
        <v>43.83</v>
      </c>
      <c r="C107" s="25">
        <v>6.03</v>
      </c>
      <c r="D107" s="23" t="s">
        <v>5991</v>
      </c>
      <c r="E107" s="23" t="s">
        <v>5992</v>
      </c>
      <c r="F107" s="23" t="s">
        <v>5992</v>
      </c>
      <c r="G107" s="23">
        <v>2</v>
      </c>
      <c r="H107" s="23" t="s">
        <v>5991</v>
      </c>
      <c r="I107" t="str" cm="1">
        <f t="array" ref="I107">_xlfn.IFS(B107&lt;18.5,"Under Weight",B107&lt;=25,"Healthy Weight",B107&lt;30,"Over Weight",B107&gt;=30,"obesity")</f>
        <v>obesity</v>
      </c>
      <c r="J107" t="str" cm="1">
        <f t="array" ref="J107">_xlfn.IFS(C107&lt;5.7,"Normal",C107&lt;=6.5,"Prediabetes",C107&gt;6.5,"Diabetes")</f>
        <v>Prediabetes</v>
      </c>
    </row>
    <row r="108" spans="1:10" ht="15.75" customHeight="1" x14ac:dyDescent="0.3">
      <c r="A108" s="26" t="s">
        <v>179</v>
      </c>
      <c r="B108" s="25">
        <v>50.07</v>
      </c>
      <c r="C108" s="25">
        <v>9.27</v>
      </c>
      <c r="D108" s="26" t="s">
        <v>5992</v>
      </c>
      <c r="E108" s="26" t="s">
        <v>5992</v>
      </c>
      <c r="F108" s="26" t="s">
        <v>5992</v>
      </c>
      <c r="G108" s="26">
        <v>0</v>
      </c>
      <c r="H108" s="26" t="s">
        <v>5991</v>
      </c>
      <c r="I108" t="str" cm="1">
        <f t="array" ref="I108">_xlfn.IFS(B108&lt;18.5,"Under Weight",B108&lt;=25,"Healthy Weight",B108&lt;30,"Over Weight",B108&gt;=30,"obesity")</f>
        <v>obesity</v>
      </c>
      <c r="J108" t="str" cm="1">
        <f t="array" ref="J108">_xlfn.IFS(C108&lt;5.7,"Normal",C108&lt;=6.5,"Prediabetes",C108&gt;6.5,"Diabetes")</f>
        <v>Diabetes</v>
      </c>
    </row>
    <row r="109" spans="1:10" ht="15.75" customHeight="1" x14ac:dyDescent="0.3">
      <c r="A109" s="26" t="s">
        <v>181</v>
      </c>
      <c r="B109" s="25">
        <v>32.774999999999999</v>
      </c>
      <c r="C109" s="25">
        <v>5.53</v>
      </c>
      <c r="D109" s="26" t="s">
        <v>5992</v>
      </c>
      <c r="E109" s="26" t="s">
        <v>5992</v>
      </c>
      <c r="F109" s="26" t="s">
        <v>5992</v>
      </c>
      <c r="G109" s="26">
        <v>0</v>
      </c>
      <c r="H109" s="26" t="s">
        <v>5991</v>
      </c>
      <c r="I109" t="str" cm="1">
        <f t="array" ref="I109">_xlfn.IFS(B109&lt;18.5,"Under Weight",B109&lt;=25,"Healthy Weight",B109&lt;30,"Over Weight",B109&gt;=30,"obesity")</f>
        <v>obesity</v>
      </c>
      <c r="J109" t="str" cm="1">
        <f t="array" ref="J109">_xlfn.IFS(C109&lt;5.7,"Normal",C109&lt;=6.5,"Prediabetes",C109&gt;6.5,"Diabetes")</f>
        <v>Normal</v>
      </c>
    </row>
    <row r="110" spans="1:10" ht="15.75" customHeight="1" x14ac:dyDescent="0.3">
      <c r="A110" s="23" t="s">
        <v>183</v>
      </c>
      <c r="B110" s="25">
        <v>34.104999999999997</v>
      </c>
      <c r="C110" s="25">
        <v>5.07</v>
      </c>
      <c r="D110" s="23" t="s">
        <v>5992</v>
      </c>
      <c r="E110" s="23" t="s">
        <v>5992</v>
      </c>
      <c r="F110" s="23" t="s">
        <v>5992</v>
      </c>
      <c r="G110" s="23">
        <v>1</v>
      </c>
      <c r="H110" s="23" t="s">
        <v>5991</v>
      </c>
      <c r="I110" t="str" cm="1">
        <f t="array" ref="I110">_xlfn.IFS(B110&lt;18.5,"Under Weight",B110&lt;=25,"Healthy Weight",B110&lt;30,"Over Weight",B110&gt;=30,"obesity")</f>
        <v>obesity</v>
      </c>
      <c r="J110" t="str" cm="1">
        <f t="array" ref="J110">_xlfn.IFS(C110&lt;5.7,"Normal",C110&lt;=6.5,"Prediabetes",C110&gt;6.5,"Diabetes")</f>
        <v>Normal</v>
      </c>
    </row>
    <row r="111" spans="1:10" ht="15.75" customHeight="1" x14ac:dyDescent="0.3">
      <c r="A111" s="23" t="s">
        <v>185</v>
      </c>
      <c r="B111" s="25">
        <v>48.93</v>
      </c>
      <c r="C111" s="25">
        <v>11.17</v>
      </c>
      <c r="D111" s="23" t="s">
        <v>5991</v>
      </c>
      <c r="E111" s="23" t="s">
        <v>5992</v>
      </c>
      <c r="F111" s="23" t="s">
        <v>5992</v>
      </c>
      <c r="G111" s="23">
        <v>1</v>
      </c>
      <c r="H111" s="23" t="s">
        <v>5991</v>
      </c>
      <c r="I111" t="str" cm="1">
        <f t="array" ref="I111">_xlfn.IFS(B111&lt;18.5,"Under Weight",B111&lt;=25,"Healthy Weight",B111&lt;30,"Over Weight",B111&gt;=30,"obesity")</f>
        <v>obesity</v>
      </c>
      <c r="J111" t="str" cm="1">
        <f t="array" ref="J111">_xlfn.IFS(C111&lt;5.7,"Normal",C111&lt;=6.5,"Prediabetes",C111&gt;6.5,"Diabetes")</f>
        <v>Diabetes</v>
      </c>
    </row>
    <row r="112" spans="1:10" ht="15.75" customHeight="1" x14ac:dyDescent="0.3">
      <c r="A112" s="26" t="s">
        <v>186</v>
      </c>
      <c r="B112" s="25">
        <v>37.07</v>
      </c>
      <c r="C112" s="25">
        <v>6.14</v>
      </c>
      <c r="D112" s="26" t="s">
        <v>5991</v>
      </c>
      <c r="E112" s="26" t="s">
        <v>5992</v>
      </c>
      <c r="F112" s="26" t="s">
        <v>5992</v>
      </c>
      <c r="G112" s="26">
        <v>0</v>
      </c>
      <c r="H112" s="26" t="s">
        <v>5991</v>
      </c>
      <c r="I112" t="str" cm="1">
        <f t="array" ref="I112">_xlfn.IFS(B112&lt;18.5,"Under Weight",B112&lt;=25,"Healthy Weight",B112&lt;30,"Over Weight",B112&gt;=30,"obesity")</f>
        <v>obesity</v>
      </c>
      <c r="J112" t="str" cm="1">
        <f t="array" ref="J112">_xlfn.IFS(C112&lt;5.7,"Normal",C112&lt;=6.5,"Prediabetes",C112&gt;6.5,"Diabetes")</f>
        <v>Prediabetes</v>
      </c>
    </row>
    <row r="113" spans="1:10" ht="15.75" customHeight="1" x14ac:dyDescent="0.3">
      <c r="A113" s="23" t="s">
        <v>188</v>
      </c>
      <c r="B113" s="25">
        <v>51.51</v>
      </c>
      <c r="C113" s="25">
        <v>6.26</v>
      </c>
      <c r="D113" s="23" t="s">
        <v>5991</v>
      </c>
      <c r="E113" s="23" t="s">
        <v>5992</v>
      </c>
      <c r="F113" s="23" t="s">
        <v>5991</v>
      </c>
      <c r="G113" s="23">
        <v>1</v>
      </c>
      <c r="H113" s="23" t="s">
        <v>5991</v>
      </c>
      <c r="I113" t="str" cm="1">
        <f t="array" ref="I113">_xlfn.IFS(B113&lt;18.5,"Under Weight",B113&lt;=25,"Healthy Weight",B113&lt;30,"Over Weight",B113&gt;=30,"obesity")</f>
        <v>obesity</v>
      </c>
      <c r="J113" t="str" cm="1">
        <f t="array" ref="J113">_xlfn.IFS(C113&lt;5.7,"Normal",C113&lt;=6.5,"Prediabetes",C113&gt;6.5,"Diabetes")</f>
        <v>Prediabetes</v>
      </c>
    </row>
    <row r="114" spans="1:10" ht="15.75" customHeight="1" x14ac:dyDescent="0.3">
      <c r="A114" s="26" t="s">
        <v>190</v>
      </c>
      <c r="B114" s="25">
        <v>34.799999999999997</v>
      </c>
      <c r="C114" s="25">
        <v>4.72</v>
      </c>
      <c r="D114" s="26" t="s">
        <v>5991</v>
      </c>
      <c r="E114" s="26" t="s">
        <v>5992</v>
      </c>
      <c r="F114" s="26" t="s">
        <v>5992</v>
      </c>
      <c r="G114" s="26">
        <v>0</v>
      </c>
      <c r="H114" s="26" t="s">
        <v>5991</v>
      </c>
      <c r="I114" t="str" cm="1">
        <f t="array" ref="I114">_xlfn.IFS(B114&lt;18.5,"Under Weight",B114&lt;=25,"Healthy Weight",B114&lt;30,"Over Weight",B114&gt;=30,"obesity")</f>
        <v>obesity</v>
      </c>
      <c r="J114" t="str" cm="1">
        <f t="array" ref="J114">_xlfn.IFS(C114&lt;5.7,"Normal",C114&lt;=6.5,"Prediabetes",C114&gt;6.5,"Diabetes")</f>
        <v>Normal</v>
      </c>
    </row>
    <row r="115" spans="1:10" ht="15.75" customHeight="1" x14ac:dyDescent="0.3">
      <c r="A115" s="23" t="s">
        <v>192</v>
      </c>
      <c r="B115" s="25">
        <v>36.67</v>
      </c>
      <c r="C115" s="25">
        <v>5.18</v>
      </c>
      <c r="D115" s="23" t="s">
        <v>5992</v>
      </c>
      <c r="E115" s="23" t="s">
        <v>5992</v>
      </c>
      <c r="F115" s="23" t="s">
        <v>5992</v>
      </c>
      <c r="G115" s="23">
        <v>1</v>
      </c>
      <c r="H115" s="23" t="s">
        <v>5991</v>
      </c>
      <c r="I115" t="str" cm="1">
        <f t="array" ref="I115">_xlfn.IFS(B115&lt;18.5,"Under Weight",B115&lt;=25,"Healthy Weight",B115&lt;30,"Over Weight",B115&gt;=30,"obesity")</f>
        <v>obesity</v>
      </c>
      <c r="J115" t="str" cm="1">
        <f t="array" ref="J115">_xlfn.IFS(C115&lt;5.7,"Normal",C115&lt;=6.5,"Prediabetes",C115&gt;6.5,"Diabetes")</f>
        <v>Normal</v>
      </c>
    </row>
    <row r="116" spans="1:10" ht="15.75" customHeight="1" x14ac:dyDescent="0.3">
      <c r="A116" s="23" t="s">
        <v>194</v>
      </c>
      <c r="B116" s="25">
        <v>30.9</v>
      </c>
      <c r="C116" s="25">
        <v>9.4</v>
      </c>
      <c r="D116" s="23" t="s">
        <v>5992</v>
      </c>
      <c r="E116" s="23" t="s">
        <v>5992</v>
      </c>
      <c r="F116" s="23" t="s">
        <v>5992</v>
      </c>
      <c r="G116" s="23">
        <v>2</v>
      </c>
      <c r="H116" s="23" t="s">
        <v>5991</v>
      </c>
      <c r="I116" t="str" cm="1">
        <f t="array" ref="I116">_xlfn.IFS(B116&lt;18.5,"Under Weight",B116&lt;=25,"Healthy Weight",B116&lt;30,"Over Weight",B116&gt;=30,"obesity")</f>
        <v>obesity</v>
      </c>
      <c r="J116" t="str" cm="1">
        <f t="array" ref="J116">_xlfn.IFS(C116&lt;5.7,"Normal",C116&lt;=6.5,"Prediabetes",C116&gt;6.5,"Diabetes")</f>
        <v>Diabetes</v>
      </c>
    </row>
    <row r="117" spans="1:10" ht="15.75" customHeight="1" x14ac:dyDescent="0.3">
      <c r="A117" s="26" t="s">
        <v>196</v>
      </c>
      <c r="B117" s="25">
        <v>30.495000000000001</v>
      </c>
      <c r="C117" s="25">
        <v>6.29</v>
      </c>
      <c r="D117" s="26" t="s">
        <v>5992</v>
      </c>
      <c r="E117" s="26" t="s">
        <v>5992</v>
      </c>
      <c r="F117" s="26" t="s">
        <v>5992</v>
      </c>
      <c r="G117" s="26">
        <v>0</v>
      </c>
      <c r="H117" s="26" t="s">
        <v>5991</v>
      </c>
      <c r="I117" t="str" cm="1">
        <f t="array" ref="I117">_xlfn.IFS(B117&lt;18.5,"Under Weight",B117&lt;=25,"Healthy Weight",B117&lt;30,"Over Weight",B117&gt;=30,"obesity")</f>
        <v>obesity</v>
      </c>
      <c r="J117" t="str" cm="1">
        <f t="array" ref="J117">_xlfn.IFS(C117&lt;5.7,"Normal",C117&lt;=6.5,"Prediabetes",C117&gt;6.5,"Diabetes")</f>
        <v>Prediabetes</v>
      </c>
    </row>
    <row r="118" spans="1:10" ht="15.75" customHeight="1" x14ac:dyDescent="0.3">
      <c r="A118" s="23" t="s">
        <v>198</v>
      </c>
      <c r="B118" s="25">
        <v>44.88</v>
      </c>
      <c r="C118" s="25">
        <v>6.04</v>
      </c>
      <c r="D118" s="23" t="s">
        <v>5992</v>
      </c>
      <c r="E118" s="23" t="s">
        <v>5992</v>
      </c>
      <c r="F118" s="23" t="s">
        <v>5991</v>
      </c>
      <c r="G118" s="23">
        <v>1</v>
      </c>
      <c r="H118" s="23" t="s">
        <v>5991</v>
      </c>
      <c r="I118" t="str" cm="1">
        <f t="array" ref="I118">_xlfn.IFS(B118&lt;18.5,"Under Weight",B118&lt;=25,"Healthy Weight",B118&lt;30,"Over Weight",B118&gt;=30,"obesity")</f>
        <v>obesity</v>
      </c>
      <c r="J118" t="str" cm="1">
        <f t="array" ref="J118">_xlfn.IFS(C118&lt;5.7,"Normal",C118&lt;=6.5,"Prediabetes",C118&gt;6.5,"Diabetes")</f>
        <v>Prediabetes</v>
      </c>
    </row>
    <row r="119" spans="1:10" ht="15.75" customHeight="1" x14ac:dyDescent="0.3">
      <c r="A119" s="26" t="s">
        <v>200</v>
      </c>
      <c r="B119" s="25">
        <v>44.32</v>
      </c>
      <c r="C119" s="25">
        <v>10.55</v>
      </c>
      <c r="D119" s="26" t="s">
        <v>5992</v>
      </c>
      <c r="E119" s="26" t="s">
        <v>5992</v>
      </c>
      <c r="F119" s="26" t="s">
        <v>5992</v>
      </c>
      <c r="G119" s="26">
        <v>0</v>
      </c>
      <c r="H119" s="26" t="s">
        <v>5991</v>
      </c>
      <c r="I119" t="str" cm="1">
        <f t="array" ref="I119">_xlfn.IFS(B119&lt;18.5,"Under Weight",B119&lt;=25,"Healthy Weight",B119&lt;30,"Over Weight",B119&gt;=30,"obesity")</f>
        <v>obesity</v>
      </c>
      <c r="J119" t="str" cm="1">
        <f t="array" ref="J119">_xlfn.IFS(C119&lt;5.7,"Normal",C119&lt;=6.5,"Prediabetes",C119&gt;6.5,"Diabetes")</f>
        <v>Diabetes</v>
      </c>
    </row>
    <row r="120" spans="1:10" ht="15.75" customHeight="1" x14ac:dyDescent="0.3">
      <c r="A120" s="26" t="s">
        <v>202</v>
      </c>
      <c r="B120" s="25">
        <v>46.39</v>
      </c>
      <c r="C120" s="25">
        <v>5.09</v>
      </c>
      <c r="D120" s="26" t="s">
        <v>5992</v>
      </c>
      <c r="E120" s="26" t="s">
        <v>5992</v>
      </c>
      <c r="F120" s="26" t="s">
        <v>5992</v>
      </c>
      <c r="G120" s="26">
        <v>0</v>
      </c>
      <c r="H120" s="26" t="s">
        <v>5991</v>
      </c>
      <c r="I120" t="str" cm="1">
        <f t="array" ref="I120">_xlfn.IFS(B120&lt;18.5,"Under Weight",B120&lt;=25,"Healthy Weight",B120&lt;30,"Over Weight",B120&gt;=30,"obesity")</f>
        <v>obesity</v>
      </c>
      <c r="J120" t="str" cm="1">
        <f t="array" ref="J120">_xlfn.IFS(C120&lt;5.7,"Normal",C120&lt;=6.5,"Prediabetes",C120&gt;6.5,"Diabetes")</f>
        <v>Normal</v>
      </c>
    </row>
    <row r="121" spans="1:10" ht="15.75" customHeight="1" x14ac:dyDescent="0.3">
      <c r="A121" s="23" t="s">
        <v>204</v>
      </c>
      <c r="B121" s="25">
        <v>42.13</v>
      </c>
      <c r="C121" s="25">
        <v>5.2</v>
      </c>
      <c r="D121" s="23" t="s">
        <v>5991</v>
      </c>
      <c r="E121" s="23" t="s">
        <v>5992</v>
      </c>
      <c r="F121" s="23" t="s">
        <v>5992</v>
      </c>
      <c r="G121" s="23">
        <v>1</v>
      </c>
      <c r="H121" s="23" t="s">
        <v>5991</v>
      </c>
      <c r="I121" t="str" cm="1">
        <f t="array" ref="I121">_xlfn.IFS(B121&lt;18.5,"Under Weight",B121&lt;=25,"Healthy Weight",B121&lt;30,"Over Weight",B121&gt;=30,"obesity")</f>
        <v>obesity</v>
      </c>
      <c r="J121" t="str" cm="1">
        <f t="array" ref="J121">_xlfn.IFS(C121&lt;5.7,"Normal",C121&lt;=6.5,"Prediabetes",C121&gt;6.5,"Diabetes")</f>
        <v>Normal</v>
      </c>
    </row>
    <row r="122" spans="1:10" ht="15.75" customHeight="1" x14ac:dyDescent="0.3">
      <c r="A122" s="26" t="s">
        <v>206</v>
      </c>
      <c r="B122" s="25">
        <v>30.78</v>
      </c>
      <c r="C122" s="25">
        <v>8.4499999999999993</v>
      </c>
      <c r="D122" s="26" t="s">
        <v>5991</v>
      </c>
      <c r="E122" s="26" t="s">
        <v>5992</v>
      </c>
      <c r="F122" s="26" t="s">
        <v>5992</v>
      </c>
      <c r="G122" s="26">
        <v>0</v>
      </c>
      <c r="H122" s="26" t="s">
        <v>5991</v>
      </c>
      <c r="I122" t="str" cm="1">
        <f t="array" ref="I122">_xlfn.IFS(B122&lt;18.5,"Under Weight",B122&lt;=25,"Healthy Weight",B122&lt;30,"Over Weight",B122&gt;=30,"obesity")</f>
        <v>obesity</v>
      </c>
      <c r="J122" t="str" cm="1">
        <f t="array" ref="J122">_xlfn.IFS(C122&lt;5.7,"Normal",C122&lt;=6.5,"Prediabetes",C122&gt;6.5,"Diabetes")</f>
        <v>Diabetes</v>
      </c>
    </row>
    <row r="123" spans="1:10" ht="15.75" customHeight="1" x14ac:dyDescent="0.3">
      <c r="A123" s="26" t="s">
        <v>208</v>
      </c>
      <c r="B123" s="25">
        <v>31.35</v>
      </c>
      <c r="C123" s="25">
        <v>9.5399999999999991</v>
      </c>
      <c r="D123" s="26" t="s">
        <v>5992</v>
      </c>
      <c r="E123" s="26" t="s">
        <v>5992</v>
      </c>
      <c r="F123" s="26" t="s">
        <v>5992</v>
      </c>
      <c r="G123" s="26">
        <v>0</v>
      </c>
      <c r="H123" s="26" t="s">
        <v>5991</v>
      </c>
      <c r="I123" t="str" cm="1">
        <f t="array" ref="I123">_xlfn.IFS(B123&lt;18.5,"Under Weight",B123&lt;=25,"Healthy Weight",B123&lt;30,"Over Weight",B123&gt;=30,"obesity")</f>
        <v>obesity</v>
      </c>
      <c r="J123" t="str" cm="1">
        <f t="array" ref="J123">_xlfn.IFS(C123&lt;5.7,"Normal",C123&lt;=6.5,"Prediabetes",C123&gt;6.5,"Diabetes")</f>
        <v>Diabetes</v>
      </c>
    </row>
    <row r="124" spans="1:10" ht="15.75" customHeight="1" x14ac:dyDescent="0.3">
      <c r="A124" s="23" t="s">
        <v>210</v>
      </c>
      <c r="B124" s="25">
        <v>41.46</v>
      </c>
      <c r="C124" s="25">
        <v>4.99</v>
      </c>
      <c r="D124" s="23" t="s">
        <v>5991</v>
      </c>
      <c r="E124" s="23" t="s">
        <v>5992</v>
      </c>
      <c r="F124" s="23" t="s">
        <v>5992</v>
      </c>
      <c r="G124" s="23">
        <v>2</v>
      </c>
      <c r="H124" s="23" t="s">
        <v>5991</v>
      </c>
      <c r="I124" t="str" cm="1">
        <f t="array" ref="I124">_xlfn.IFS(B124&lt;18.5,"Under Weight",B124&lt;=25,"Healthy Weight",B124&lt;30,"Over Weight",B124&gt;=30,"obesity")</f>
        <v>obesity</v>
      </c>
      <c r="J124" t="str" cm="1">
        <f t="array" ref="J124">_xlfn.IFS(C124&lt;5.7,"Normal",C124&lt;=6.5,"Prediabetes",C124&gt;6.5,"Diabetes")</f>
        <v>Normal</v>
      </c>
    </row>
    <row r="125" spans="1:10" ht="15.75" customHeight="1" x14ac:dyDescent="0.3">
      <c r="A125" s="26" t="s">
        <v>212</v>
      </c>
      <c r="B125" s="25">
        <v>48</v>
      </c>
      <c r="C125" s="25">
        <v>10.54</v>
      </c>
      <c r="D125" s="26" t="s">
        <v>5992</v>
      </c>
      <c r="E125" s="26" t="s">
        <v>5992</v>
      </c>
      <c r="F125" s="26" t="s">
        <v>5992</v>
      </c>
      <c r="G125" s="26">
        <v>0</v>
      </c>
      <c r="H125" s="26" t="s">
        <v>5991</v>
      </c>
      <c r="I125" t="str" cm="1">
        <f t="array" ref="I125">_xlfn.IFS(B125&lt;18.5,"Under Weight",B125&lt;=25,"Healthy Weight",B125&lt;30,"Over Weight",B125&gt;=30,"obesity")</f>
        <v>obesity</v>
      </c>
      <c r="J125" t="str" cm="1">
        <f t="array" ref="J125">_xlfn.IFS(C125&lt;5.7,"Normal",C125&lt;=6.5,"Prediabetes",C125&gt;6.5,"Diabetes")</f>
        <v>Diabetes</v>
      </c>
    </row>
    <row r="126" spans="1:10" ht="15.75" customHeight="1" x14ac:dyDescent="0.3">
      <c r="A126" s="26" t="s">
        <v>214</v>
      </c>
      <c r="B126" s="25">
        <v>49.13</v>
      </c>
      <c r="C126" s="25">
        <v>4.54</v>
      </c>
      <c r="D126" s="26" t="s">
        <v>5992</v>
      </c>
      <c r="E126" s="26" t="s">
        <v>5992</v>
      </c>
      <c r="F126" s="26" t="s">
        <v>5992</v>
      </c>
      <c r="G126" s="26">
        <v>0</v>
      </c>
      <c r="H126" s="26" t="s">
        <v>5991</v>
      </c>
      <c r="I126" t="str" cm="1">
        <f t="array" ref="I126">_xlfn.IFS(B126&lt;18.5,"Under Weight",B126&lt;=25,"Healthy Weight",B126&lt;30,"Over Weight",B126&gt;=30,"obesity")</f>
        <v>obesity</v>
      </c>
      <c r="J126" t="str" cm="1">
        <f t="array" ref="J126">_xlfn.IFS(C126&lt;5.7,"Normal",C126&lt;=6.5,"Prediabetes",C126&gt;6.5,"Diabetes")</f>
        <v>Normal</v>
      </c>
    </row>
    <row r="127" spans="1:10" ht="15.75" customHeight="1" x14ac:dyDescent="0.3">
      <c r="A127" s="23" t="s">
        <v>216</v>
      </c>
      <c r="B127" s="25">
        <v>37.799999999999997</v>
      </c>
      <c r="C127" s="25">
        <v>6.29</v>
      </c>
      <c r="D127" s="23" t="s">
        <v>5992</v>
      </c>
      <c r="E127" s="23" t="s">
        <v>5992</v>
      </c>
      <c r="F127" s="23" t="s">
        <v>5992</v>
      </c>
      <c r="G127" s="23">
        <v>1</v>
      </c>
      <c r="H127" s="23" t="s">
        <v>5991</v>
      </c>
      <c r="I127" t="str" cm="1">
        <f t="array" ref="I127">_xlfn.IFS(B127&lt;18.5,"Under Weight",B127&lt;=25,"Healthy Weight",B127&lt;30,"Over Weight",B127&gt;=30,"obesity")</f>
        <v>obesity</v>
      </c>
      <c r="J127" t="str" cm="1">
        <f t="array" ref="J127">_xlfn.IFS(C127&lt;5.7,"Normal",C127&lt;=6.5,"Prediabetes",C127&gt;6.5,"Diabetes")</f>
        <v>Prediabetes</v>
      </c>
    </row>
    <row r="128" spans="1:10" ht="15.75" customHeight="1" x14ac:dyDescent="0.3">
      <c r="A128" s="26" t="s">
        <v>218</v>
      </c>
      <c r="B128" s="25">
        <v>38.299999999999997</v>
      </c>
      <c r="C128" s="25">
        <v>9.51</v>
      </c>
      <c r="D128" s="26" t="s">
        <v>5992</v>
      </c>
      <c r="E128" s="26" t="s">
        <v>5992</v>
      </c>
      <c r="F128" s="26" t="s">
        <v>5992</v>
      </c>
      <c r="G128" s="26">
        <v>0</v>
      </c>
      <c r="H128" s="26" t="s">
        <v>5991</v>
      </c>
      <c r="I128" t="str" cm="1">
        <f t="array" ref="I128">_xlfn.IFS(B128&lt;18.5,"Under Weight",B128&lt;=25,"Healthy Weight",B128&lt;30,"Over Weight",B128&gt;=30,"obesity")</f>
        <v>obesity</v>
      </c>
      <c r="J128" t="str" cm="1">
        <f t="array" ref="J128">_xlfn.IFS(C128&lt;5.7,"Normal",C128&lt;=6.5,"Prediabetes",C128&gt;6.5,"Diabetes")</f>
        <v>Diabetes</v>
      </c>
    </row>
    <row r="129" spans="1:10" ht="15.75" customHeight="1" x14ac:dyDescent="0.3">
      <c r="A129" s="26" t="s">
        <v>220</v>
      </c>
      <c r="B129" s="25">
        <v>32.774999999999999</v>
      </c>
      <c r="C129" s="25">
        <v>4.72</v>
      </c>
      <c r="D129" s="26" t="s">
        <v>5992</v>
      </c>
      <c r="E129" s="26" t="s">
        <v>5992</v>
      </c>
      <c r="F129" s="26" t="s">
        <v>5992</v>
      </c>
      <c r="G129" s="26">
        <v>0</v>
      </c>
      <c r="H129" s="26" t="s">
        <v>5991</v>
      </c>
      <c r="I129" t="str" cm="1">
        <f t="array" ref="I129">_xlfn.IFS(B129&lt;18.5,"Under Weight",B129&lt;=25,"Healthy Weight",B129&lt;30,"Over Weight",B129&gt;=30,"obesity")</f>
        <v>obesity</v>
      </c>
      <c r="J129" t="str" cm="1">
        <f t="array" ref="J129">_xlfn.IFS(C129&lt;5.7,"Normal",C129&lt;=6.5,"Prediabetes",C129&gt;6.5,"Diabetes")</f>
        <v>Normal</v>
      </c>
    </row>
    <row r="130" spans="1:10" ht="15.75" customHeight="1" x14ac:dyDescent="0.3">
      <c r="A130" s="26" t="s">
        <v>222</v>
      </c>
      <c r="B130" s="25">
        <v>34.200000000000003</v>
      </c>
      <c r="C130" s="25">
        <v>5.91</v>
      </c>
      <c r="D130" s="26" t="s">
        <v>5991</v>
      </c>
      <c r="E130" s="26" t="s">
        <v>5992</v>
      </c>
      <c r="F130" s="26" t="s">
        <v>5992</v>
      </c>
      <c r="G130" s="26">
        <v>0</v>
      </c>
      <c r="H130" s="26" t="s">
        <v>5991</v>
      </c>
      <c r="I130" t="str" cm="1">
        <f t="array" ref="I130">_xlfn.IFS(B130&lt;18.5,"Under Weight",B130&lt;=25,"Healthy Weight",B130&lt;30,"Over Weight",B130&gt;=30,"obesity")</f>
        <v>obesity</v>
      </c>
      <c r="J130" t="str" cm="1">
        <f t="array" ref="J130">_xlfn.IFS(C130&lt;5.7,"Normal",C130&lt;=6.5,"Prediabetes",C130&gt;6.5,"Diabetes")</f>
        <v>Prediabetes</v>
      </c>
    </row>
    <row r="131" spans="1:10" ht="15.75" customHeight="1" x14ac:dyDescent="0.3">
      <c r="A131" s="26" t="s">
        <v>224</v>
      </c>
      <c r="B131" s="25">
        <v>30.2</v>
      </c>
      <c r="C131" s="25">
        <v>9.58</v>
      </c>
      <c r="D131" s="26" t="s">
        <v>5992</v>
      </c>
      <c r="E131" s="26" t="s">
        <v>5992</v>
      </c>
      <c r="F131" s="26" t="s">
        <v>5992</v>
      </c>
      <c r="G131" s="26">
        <v>0</v>
      </c>
      <c r="H131" s="26" t="s">
        <v>5991</v>
      </c>
      <c r="I131" t="str" cm="1">
        <f t="array" ref="I131">_xlfn.IFS(B131&lt;18.5,"Under Weight",B131&lt;=25,"Healthy Weight",B131&lt;30,"Over Weight",B131&gt;=30,"obesity")</f>
        <v>obesity</v>
      </c>
      <c r="J131" t="str" cm="1">
        <f t="array" ref="J131">_xlfn.IFS(C131&lt;5.7,"Normal",C131&lt;=6.5,"Prediabetes",C131&gt;6.5,"Diabetes")</f>
        <v>Diabetes</v>
      </c>
    </row>
    <row r="132" spans="1:10" ht="15.75" customHeight="1" x14ac:dyDescent="0.3">
      <c r="A132" s="26" t="s">
        <v>226</v>
      </c>
      <c r="B132" s="25">
        <v>48.32</v>
      </c>
      <c r="C132" s="25">
        <v>5.77</v>
      </c>
      <c r="D132" s="26" t="s">
        <v>5992</v>
      </c>
      <c r="E132" s="26" t="s">
        <v>5992</v>
      </c>
      <c r="F132" s="26" t="s">
        <v>5992</v>
      </c>
      <c r="G132" s="26">
        <v>0</v>
      </c>
      <c r="H132" s="26" t="s">
        <v>5991</v>
      </c>
      <c r="I132" t="str" cm="1">
        <f t="array" ref="I132">_xlfn.IFS(B132&lt;18.5,"Under Weight",B132&lt;=25,"Healthy Weight",B132&lt;30,"Over Weight",B132&gt;=30,"obesity")</f>
        <v>obesity</v>
      </c>
      <c r="J132" t="str" cm="1">
        <f t="array" ref="J132">_xlfn.IFS(C132&lt;5.7,"Normal",C132&lt;=6.5,"Prediabetes",C132&gt;6.5,"Diabetes")</f>
        <v>Prediabetes</v>
      </c>
    </row>
    <row r="133" spans="1:10" ht="15.75" customHeight="1" x14ac:dyDescent="0.3">
      <c r="A133" s="26" t="s">
        <v>228</v>
      </c>
      <c r="B133" s="25">
        <v>44.86</v>
      </c>
      <c r="C133" s="25">
        <v>4.38</v>
      </c>
      <c r="D133" s="26" t="s">
        <v>5991</v>
      </c>
      <c r="E133" s="26" t="s">
        <v>5992</v>
      </c>
      <c r="F133" s="26" t="s">
        <v>5992</v>
      </c>
      <c r="G133" s="26">
        <v>0</v>
      </c>
      <c r="H133" s="26" t="s">
        <v>5991</v>
      </c>
      <c r="I133" t="str" cm="1">
        <f t="array" ref="I133">_xlfn.IFS(B133&lt;18.5,"Under Weight",B133&lt;=25,"Healthy Weight",B133&lt;30,"Over Weight",B133&gt;=30,"obesity")</f>
        <v>obesity</v>
      </c>
      <c r="J133" t="str" cm="1">
        <f t="array" ref="J133">_xlfn.IFS(C133&lt;5.7,"Normal",C133&lt;=6.5,"Prediabetes",C133&gt;6.5,"Diabetes")</f>
        <v>Normal</v>
      </c>
    </row>
    <row r="134" spans="1:10" ht="15.75" customHeight="1" x14ac:dyDescent="0.3">
      <c r="A134" s="23" t="s">
        <v>230</v>
      </c>
      <c r="B134" s="25">
        <v>52.15</v>
      </c>
      <c r="C134" s="25">
        <v>5.65</v>
      </c>
      <c r="D134" s="23" t="s">
        <v>5992</v>
      </c>
      <c r="E134" s="23" t="s">
        <v>5992</v>
      </c>
      <c r="F134" s="23" t="s">
        <v>5992</v>
      </c>
      <c r="G134" s="23">
        <v>1</v>
      </c>
      <c r="H134" s="23" t="s">
        <v>5991</v>
      </c>
      <c r="I134" t="str" cm="1">
        <f t="array" ref="I134">_xlfn.IFS(B134&lt;18.5,"Under Weight",B134&lt;=25,"Healthy Weight",B134&lt;30,"Over Weight",B134&gt;=30,"obesity")</f>
        <v>obesity</v>
      </c>
      <c r="J134" t="str" cm="1">
        <f t="array" ref="J134">_xlfn.IFS(C134&lt;5.7,"Normal",C134&lt;=6.5,"Prediabetes",C134&gt;6.5,"Diabetes")</f>
        <v>Normal</v>
      </c>
    </row>
    <row r="135" spans="1:10" ht="15.75" customHeight="1" x14ac:dyDescent="0.3">
      <c r="A135" s="26" t="s">
        <v>232</v>
      </c>
      <c r="B135" s="25">
        <v>41.12</v>
      </c>
      <c r="C135" s="25">
        <v>7.54</v>
      </c>
      <c r="D135" s="26" t="s">
        <v>5991</v>
      </c>
      <c r="E135" s="26" t="s">
        <v>5992</v>
      </c>
      <c r="F135" s="26" t="s">
        <v>5992</v>
      </c>
      <c r="G135" s="26">
        <v>0</v>
      </c>
      <c r="H135" s="26" t="s">
        <v>5991</v>
      </c>
      <c r="I135" t="str" cm="1">
        <f t="array" ref="I135">_xlfn.IFS(B135&lt;18.5,"Under Weight",B135&lt;=25,"Healthy Weight",B135&lt;30,"Over Weight",B135&gt;=30,"obesity")</f>
        <v>obesity</v>
      </c>
      <c r="J135" t="str" cm="1">
        <f t="array" ref="J135">_xlfn.IFS(C135&lt;5.7,"Normal",C135&lt;=6.5,"Prediabetes",C135&gt;6.5,"Diabetes")</f>
        <v>Diabetes</v>
      </c>
    </row>
    <row r="136" spans="1:10" ht="15.75" customHeight="1" x14ac:dyDescent="0.3">
      <c r="A136" s="23" t="s">
        <v>234</v>
      </c>
      <c r="B136" s="25">
        <v>38.39</v>
      </c>
      <c r="C136" s="25">
        <v>5.1100000000000003</v>
      </c>
      <c r="D136" s="23" t="s">
        <v>5991</v>
      </c>
      <c r="E136" s="23" t="s">
        <v>5992</v>
      </c>
      <c r="F136" s="23" t="s">
        <v>5992</v>
      </c>
      <c r="G136" s="23">
        <v>1</v>
      </c>
      <c r="H136" s="23" t="s">
        <v>5991</v>
      </c>
      <c r="I136" t="str" cm="1">
        <f t="array" ref="I136">_xlfn.IFS(B136&lt;18.5,"Under Weight",B136&lt;=25,"Healthy Weight",B136&lt;30,"Over Weight",B136&gt;=30,"obesity")</f>
        <v>obesity</v>
      </c>
      <c r="J136" t="str" cm="1">
        <f t="array" ref="J136">_xlfn.IFS(C136&lt;5.7,"Normal",C136&lt;=6.5,"Prediabetes",C136&gt;6.5,"Diabetes")</f>
        <v>Normal</v>
      </c>
    </row>
    <row r="137" spans="1:10" ht="15.75" customHeight="1" x14ac:dyDescent="0.3">
      <c r="A137" s="23" t="s">
        <v>236</v>
      </c>
      <c r="B137" s="25">
        <v>46.85</v>
      </c>
      <c r="C137" s="25">
        <v>4.25</v>
      </c>
      <c r="D137" s="23" t="s">
        <v>5992</v>
      </c>
      <c r="E137" s="23" t="s">
        <v>5992</v>
      </c>
      <c r="F137" s="23" t="s">
        <v>5991</v>
      </c>
      <c r="G137" s="23">
        <v>1</v>
      </c>
      <c r="H137" s="23" t="s">
        <v>5991</v>
      </c>
      <c r="I137" t="str" cm="1">
        <f t="array" ref="I137">_xlfn.IFS(B137&lt;18.5,"Under Weight",B137&lt;=25,"Healthy Weight",B137&lt;30,"Over Weight",B137&gt;=30,"obesity")</f>
        <v>obesity</v>
      </c>
      <c r="J137" t="str" cm="1">
        <f t="array" ref="J137">_xlfn.IFS(C137&lt;5.7,"Normal",C137&lt;=6.5,"Prediabetes",C137&gt;6.5,"Diabetes")</f>
        <v>Normal</v>
      </c>
    </row>
    <row r="138" spans="1:10" ht="15.75" customHeight="1" x14ac:dyDescent="0.3">
      <c r="A138" s="23" t="s">
        <v>238</v>
      </c>
      <c r="B138" s="25">
        <v>42.24</v>
      </c>
      <c r="C138" s="25">
        <v>5.55</v>
      </c>
      <c r="D138" s="23" t="s">
        <v>5992</v>
      </c>
      <c r="E138" s="23" t="s">
        <v>5993</v>
      </c>
      <c r="F138" s="23" t="s">
        <v>5992</v>
      </c>
      <c r="G138" s="23">
        <v>1</v>
      </c>
      <c r="H138" s="23" t="s">
        <v>5991</v>
      </c>
      <c r="I138" t="str" cm="1">
        <f t="array" ref="I138">_xlfn.IFS(B138&lt;18.5,"Under Weight",B138&lt;=25,"Healthy Weight",B138&lt;30,"Over Weight",B138&gt;=30,"obesity")</f>
        <v>obesity</v>
      </c>
      <c r="J138" t="str" cm="1">
        <f t="array" ref="J138">_xlfn.IFS(C138&lt;5.7,"Normal",C138&lt;=6.5,"Prediabetes",C138&gt;6.5,"Diabetes")</f>
        <v>Normal</v>
      </c>
    </row>
    <row r="139" spans="1:10" ht="15.75" customHeight="1" x14ac:dyDescent="0.3">
      <c r="A139" s="26" t="s">
        <v>240</v>
      </c>
      <c r="B139" s="25">
        <v>34.39</v>
      </c>
      <c r="C139" s="25">
        <v>5.78</v>
      </c>
      <c r="D139" s="26" t="s">
        <v>5992</v>
      </c>
      <c r="E139" s="26" t="s">
        <v>5992</v>
      </c>
      <c r="F139" s="26" t="s">
        <v>5992</v>
      </c>
      <c r="G139" s="26">
        <v>0</v>
      </c>
      <c r="H139" s="26" t="s">
        <v>5991</v>
      </c>
      <c r="I139" t="str" cm="1">
        <f t="array" ref="I139">_xlfn.IFS(B139&lt;18.5,"Under Weight",B139&lt;=25,"Healthy Weight",B139&lt;30,"Over Weight",B139&gt;=30,"obesity")</f>
        <v>obesity</v>
      </c>
      <c r="J139" t="str" cm="1">
        <f t="array" ref="J139">_xlfn.IFS(C139&lt;5.7,"Normal",C139&lt;=6.5,"Prediabetes",C139&gt;6.5,"Diabetes")</f>
        <v>Prediabetes</v>
      </c>
    </row>
    <row r="140" spans="1:10" ht="15.75" customHeight="1" x14ac:dyDescent="0.3">
      <c r="A140" s="26" t="s">
        <v>242</v>
      </c>
      <c r="B140" s="25">
        <v>42.89</v>
      </c>
      <c r="C140" s="25">
        <v>5.28</v>
      </c>
      <c r="D140" s="26" t="s">
        <v>5991</v>
      </c>
      <c r="E140" s="26" t="s">
        <v>5992</v>
      </c>
      <c r="F140" s="26" t="s">
        <v>5992</v>
      </c>
      <c r="G140" s="26">
        <v>0</v>
      </c>
      <c r="H140" s="26" t="s">
        <v>5991</v>
      </c>
      <c r="I140" t="str" cm="1">
        <f t="array" ref="I140">_xlfn.IFS(B140&lt;18.5,"Under Weight",B140&lt;=25,"Healthy Weight",B140&lt;30,"Over Weight",B140&gt;=30,"obesity")</f>
        <v>obesity</v>
      </c>
      <c r="J140" t="str" cm="1">
        <f t="array" ref="J140">_xlfn.IFS(C140&lt;5.7,"Normal",C140&lt;=6.5,"Prediabetes",C140&gt;6.5,"Diabetes")</f>
        <v>Normal</v>
      </c>
    </row>
    <row r="141" spans="1:10" ht="15.75" customHeight="1" x14ac:dyDescent="0.3">
      <c r="A141" s="26" t="s">
        <v>244</v>
      </c>
      <c r="B141" s="25">
        <v>36.299999999999997</v>
      </c>
      <c r="C141" s="25">
        <v>5.39</v>
      </c>
      <c r="D141" s="26" t="s">
        <v>5992</v>
      </c>
      <c r="E141" s="26" t="s">
        <v>5992</v>
      </c>
      <c r="F141" s="26" t="s">
        <v>5992</v>
      </c>
      <c r="G141" s="26">
        <v>0</v>
      </c>
      <c r="H141" s="26" t="s">
        <v>5991</v>
      </c>
      <c r="I141" t="str" cm="1">
        <f t="array" ref="I141">_xlfn.IFS(B141&lt;18.5,"Under Weight",B141&lt;=25,"Healthy Weight",B141&lt;30,"Over Weight",B141&gt;=30,"obesity")</f>
        <v>obesity</v>
      </c>
      <c r="J141" t="str" cm="1">
        <f t="array" ref="J141">_xlfn.IFS(C141&lt;5.7,"Normal",C141&lt;=6.5,"Prediabetes",C141&gt;6.5,"Diabetes")</f>
        <v>Normal</v>
      </c>
    </row>
    <row r="142" spans="1:10" ht="15.75" customHeight="1" x14ac:dyDescent="0.3">
      <c r="A142" s="23" t="s">
        <v>246</v>
      </c>
      <c r="B142" s="25">
        <v>35.200000000000003</v>
      </c>
      <c r="C142" s="25">
        <v>8.01</v>
      </c>
      <c r="D142" s="23" t="s">
        <v>5991</v>
      </c>
      <c r="E142" s="23" t="s">
        <v>5992</v>
      </c>
      <c r="F142" s="23" t="s">
        <v>5992</v>
      </c>
      <c r="G142" s="23">
        <v>1</v>
      </c>
      <c r="H142" s="23" t="s">
        <v>5991</v>
      </c>
      <c r="I142" t="str" cm="1">
        <f t="array" ref="I142">_xlfn.IFS(B142&lt;18.5,"Under Weight",B142&lt;=25,"Healthy Weight",B142&lt;30,"Over Weight",B142&gt;=30,"obesity")</f>
        <v>obesity</v>
      </c>
      <c r="J142" t="str" cm="1">
        <f t="array" ref="J142">_xlfn.IFS(C142&lt;5.7,"Normal",C142&lt;=6.5,"Prediabetes",C142&gt;6.5,"Diabetes")</f>
        <v>Diabetes</v>
      </c>
    </row>
    <row r="143" spans="1:10" ht="15.75" customHeight="1" x14ac:dyDescent="0.3">
      <c r="A143" s="26" t="s">
        <v>248</v>
      </c>
      <c r="B143" s="25">
        <v>53.62</v>
      </c>
      <c r="C143" s="25">
        <v>5.21</v>
      </c>
      <c r="D143" s="26" t="s">
        <v>5992</v>
      </c>
      <c r="E143" s="26" t="s">
        <v>5992</v>
      </c>
      <c r="F143" s="26" t="s">
        <v>5992</v>
      </c>
      <c r="G143" s="26">
        <v>0</v>
      </c>
      <c r="H143" s="26" t="s">
        <v>5991</v>
      </c>
      <c r="I143" t="str" cm="1">
        <f t="array" ref="I143">_xlfn.IFS(B143&lt;18.5,"Under Weight",B143&lt;=25,"Healthy Weight",B143&lt;30,"Over Weight",B143&gt;=30,"obesity")</f>
        <v>obesity</v>
      </c>
      <c r="J143" t="str" cm="1">
        <f t="array" ref="J143">_xlfn.IFS(C143&lt;5.7,"Normal",C143&lt;=6.5,"Prediabetes",C143&gt;6.5,"Diabetes")</f>
        <v>Normal</v>
      </c>
    </row>
    <row r="144" spans="1:10" ht="15.75" customHeight="1" x14ac:dyDescent="0.3">
      <c r="A144" s="26" t="s">
        <v>250</v>
      </c>
      <c r="B144" s="25">
        <v>36.67</v>
      </c>
      <c r="C144" s="25">
        <v>6.27</v>
      </c>
      <c r="D144" s="26" t="s">
        <v>5992</v>
      </c>
      <c r="E144" s="26" t="s">
        <v>5992</v>
      </c>
      <c r="F144" s="26" t="s">
        <v>5992</v>
      </c>
      <c r="G144" s="26">
        <v>0</v>
      </c>
      <c r="H144" s="26" t="s">
        <v>5991</v>
      </c>
      <c r="I144" t="str" cm="1">
        <f t="array" ref="I144">_xlfn.IFS(B144&lt;18.5,"Under Weight",B144&lt;=25,"Healthy Weight",B144&lt;30,"Over Weight",B144&gt;=30,"obesity")</f>
        <v>obesity</v>
      </c>
      <c r="J144" t="str" cm="1">
        <f t="array" ref="J144">_xlfn.IFS(C144&lt;5.7,"Normal",C144&lt;=6.5,"Prediabetes",C144&gt;6.5,"Diabetes")</f>
        <v>Prediabetes</v>
      </c>
    </row>
    <row r="145" spans="1:10" ht="15.75" customHeight="1" x14ac:dyDescent="0.3">
      <c r="A145" s="23" t="s">
        <v>252</v>
      </c>
      <c r="B145" s="25">
        <v>33.4</v>
      </c>
      <c r="C145" s="25">
        <v>10.73</v>
      </c>
      <c r="D145" s="23" t="s">
        <v>5991</v>
      </c>
      <c r="E145" s="23" t="s">
        <v>5992</v>
      </c>
      <c r="F145" s="23" t="s">
        <v>5992</v>
      </c>
      <c r="G145" s="23">
        <v>1</v>
      </c>
      <c r="H145" s="23" t="s">
        <v>5991</v>
      </c>
      <c r="I145" t="str" cm="1">
        <f t="array" ref="I145">_xlfn.IFS(B145&lt;18.5,"Under Weight",B145&lt;=25,"Healthy Weight",B145&lt;30,"Over Weight",B145&gt;=30,"obesity")</f>
        <v>obesity</v>
      </c>
      <c r="J145" t="str" cm="1">
        <f t="array" ref="J145">_xlfn.IFS(C145&lt;5.7,"Normal",C145&lt;=6.5,"Prediabetes",C145&gt;6.5,"Diabetes")</f>
        <v>Diabetes</v>
      </c>
    </row>
    <row r="146" spans="1:10" ht="15.75" customHeight="1" x14ac:dyDescent="0.3">
      <c r="A146" s="26" t="s">
        <v>254</v>
      </c>
      <c r="B146" s="25">
        <v>42.71</v>
      </c>
      <c r="C146" s="25">
        <v>10.52</v>
      </c>
      <c r="D146" s="26" t="s">
        <v>5992</v>
      </c>
      <c r="E146" s="26" t="s">
        <v>5992</v>
      </c>
      <c r="F146" s="26" t="s">
        <v>5992</v>
      </c>
      <c r="G146" s="26">
        <v>0</v>
      </c>
      <c r="H146" s="26" t="s">
        <v>5991</v>
      </c>
      <c r="I146" t="str" cm="1">
        <f t="array" ref="I146">_xlfn.IFS(B146&lt;18.5,"Under Weight",B146&lt;=25,"Healthy Weight",B146&lt;30,"Over Weight",B146&gt;=30,"obesity")</f>
        <v>obesity</v>
      </c>
      <c r="J146" t="str" cm="1">
        <f t="array" ref="J146">_xlfn.IFS(C146&lt;5.7,"Normal",C146&lt;=6.5,"Prediabetes",C146&gt;6.5,"Diabetes")</f>
        <v>Diabetes</v>
      </c>
    </row>
    <row r="147" spans="1:10" ht="15.75" customHeight="1" x14ac:dyDescent="0.3">
      <c r="A147" s="23" t="s">
        <v>256</v>
      </c>
      <c r="B147" s="25">
        <v>41.52</v>
      </c>
      <c r="C147" s="25">
        <v>11.82</v>
      </c>
      <c r="D147" s="23" t="s">
        <v>5991</v>
      </c>
      <c r="E147" s="23" t="s">
        <v>5992</v>
      </c>
      <c r="F147" s="23" t="s">
        <v>5992</v>
      </c>
      <c r="G147" s="23">
        <v>2</v>
      </c>
      <c r="H147" s="23" t="s">
        <v>5991</v>
      </c>
      <c r="I147" t="str" cm="1">
        <f t="array" ref="I147">_xlfn.IFS(B147&lt;18.5,"Under Weight",B147&lt;=25,"Healthy Weight",B147&lt;30,"Over Weight",B147&gt;=30,"obesity")</f>
        <v>obesity</v>
      </c>
      <c r="J147" t="str" cm="1">
        <f t="array" ref="J147">_xlfn.IFS(C147&lt;5.7,"Normal",C147&lt;=6.5,"Prediabetes",C147&gt;6.5,"Diabetes")</f>
        <v>Diabetes</v>
      </c>
    </row>
    <row r="148" spans="1:10" ht="15.75" customHeight="1" x14ac:dyDescent="0.3">
      <c r="A148" s="26" t="s">
        <v>258</v>
      </c>
      <c r="B148" s="25">
        <v>39.4</v>
      </c>
      <c r="C148" s="25">
        <v>6.76</v>
      </c>
      <c r="D148" s="26" t="s">
        <v>5992</v>
      </c>
      <c r="E148" s="26" t="s">
        <v>5992</v>
      </c>
      <c r="F148" s="26" t="s">
        <v>5992</v>
      </c>
      <c r="G148" s="26">
        <v>0</v>
      </c>
      <c r="H148" s="26" t="s">
        <v>5991</v>
      </c>
      <c r="I148" t="str" cm="1">
        <f t="array" ref="I148">_xlfn.IFS(B148&lt;18.5,"Under Weight",B148&lt;=25,"Healthy Weight",B148&lt;30,"Over Weight",B148&gt;=30,"obesity")</f>
        <v>obesity</v>
      </c>
      <c r="J148" t="str" cm="1">
        <f t="array" ref="J148">_xlfn.IFS(C148&lt;5.7,"Normal",C148&lt;=6.5,"Prediabetes",C148&gt;6.5,"Diabetes")</f>
        <v>Diabetes</v>
      </c>
    </row>
    <row r="149" spans="1:10" ht="15.75" customHeight="1" x14ac:dyDescent="0.3">
      <c r="A149" s="26" t="s">
        <v>260</v>
      </c>
      <c r="B149" s="25">
        <v>46.45</v>
      </c>
      <c r="C149" s="25">
        <v>5.62</v>
      </c>
      <c r="D149" s="26" t="s">
        <v>5992</v>
      </c>
      <c r="E149" s="26" t="s">
        <v>5992</v>
      </c>
      <c r="F149" s="26" t="s">
        <v>5992</v>
      </c>
      <c r="G149" s="26">
        <v>0</v>
      </c>
      <c r="H149" s="26" t="s">
        <v>5991</v>
      </c>
      <c r="I149" t="str" cm="1">
        <f t="array" ref="I149">_xlfn.IFS(B149&lt;18.5,"Under Weight",B149&lt;=25,"Healthy Weight",B149&lt;30,"Over Weight",B149&gt;=30,"obesity")</f>
        <v>obesity</v>
      </c>
      <c r="J149" t="str" cm="1">
        <f t="array" ref="J149">_xlfn.IFS(C149&lt;5.7,"Normal",C149&lt;=6.5,"Prediabetes",C149&gt;6.5,"Diabetes")</f>
        <v>Normal</v>
      </c>
    </row>
    <row r="150" spans="1:10" ht="15.75" customHeight="1" x14ac:dyDescent="0.3">
      <c r="A150" s="26" t="s">
        <v>262</v>
      </c>
      <c r="B150" s="25">
        <v>35.75</v>
      </c>
      <c r="C150" s="25">
        <v>4.1900000000000004</v>
      </c>
      <c r="D150" s="26" t="s">
        <v>5992</v>
      </c>
      <c r="E150" s="26" t="s">
        <v>5992</v>
      </c>
      <c r="F150" s="26" t="s">
        <v>5992</v>
      </c>
      <c r="G150" s="26">
        <v>0</v>
      </c>
      <c r="H150" s="26" t="s">
        <v>5991</v>
      </c>
      <c r="I150" t="str" cm="1">
        <f t="array" ref="I150">_xlfn.IFS(B150&lt;18.5,"Under Weight",B150&lt;=25,"Healthy Weight",B150&lt;30,"Over Weight",B150&gt;=30,"obesity")</f>
        <v>obesity</v>
      </c>
      <c r="J150" t="str" cm="1">
        <f t="array" ref="J150">_xlfn.IFS(C150&lt;5.7,"Normal",C150&lt;=6.5,"Prediabetes",C150&gt;6.5,"Diabetes")</f>
        <v>Normal</v>
      </c>
    </row>
    <row r="151" spans="1:10" ht="15.75" customHeight="1" x14ac:dyDescent="0.3">
      <c r="A151" s="26" t="s">
        <v>264</v>
      </c>
      <c r="B151" s="25">
        <v>26.07</v>
      </c>
      <c r="C151" s="25">
        <v>5.32</v>
      </c>
      <c r="D151" s="26" t="s">
        <v>5992</v>
      </c>
      <c r="E151" s="26" t="s">
        <v>5992</v>
      </c>
      <c r="F151" s="26" t="s">
        <v>5992</v>
      </c>
      <c r="G151" s="26">
        <v>0</v>
      </c>
      <c r="H151" s="26" t="s">
        <v>5991</v>
      </c>
      <c r="I151" t="str" cm="1">
        <f t="array" ref="I151">_xlfn.IFS(B151&lt;18.5,"Under Weight",B151&lt;=25,"Healthy Weight",B151&lt;30,"Over Weight",B151&gt;=30,"obesity")</f>
        <v>Over Weight</v>
      </c>
      <c r="J151" t="str" cm="1">
        <f t="array" ref="J151">_xlfn.IFS(C151&lt;5.7,"Normal",C151&lt;=6.5,"Prediabetes",C151&gt;6.5,"Diabetes")</f>
        <v>Normal</v>
      </c>
    </row>
    <row r="152" spans="1:10" ht="15.75" customHeight="1" x14ac:dyDescent="0.3">
      <c r="A152" s="23" t="s">
        <v>266</v>
      </c>
      <c r="B152" s="25">
        <v>36.54</v>
      </c>
      <c r="C152" s="25">
        <v>4.46</v>
      </c>
      <c r="D152" s="23" t="s">
        <v>5991</v>
      </c>
      <c r="E152" s="23" t="s">
        <v>5992</v>
      </c>
      <c r="F152" s="23" t="s">
        <v>5992</v>
      </c>
      <c r="G152" s="23">
        <v>1</v>
      </c>
      <c r="H152" s="23" t="s">
        <v>5991</v>
      </c>
      <c r="I152" t="str" cm="1">
        <f t="array" ref="I152">_xlfn.IFS(B152&lt;18.5,"Under Weight",B152&lt;=25,"Healthy Weight",B152&lt;30,"Over Weight",B152&gt;=30,"obesity")</f>
        <v>obesity</v>
      </c>
      <c r="J152" t="str" cm="1">
        <f t="array" ref="J152">_xlfn.IFS(C152&lt;5.7,"Normal",C152&lt;=6.5,"Prediabetes",C152&gt;6.5,"Diabetes")</f>
        <v>Normal</v>
      </c>
    </row>
    <row r="153" spans="1:10" ht="15.75" customHeight="1" x14ac:dyDescent="0.3">
      <c r="A153" s="26" t="s">
        <v>268</v>
      </c>
      <c r="B153" s="25">
        <v>51.64</v>
      </c>
      <c r="C153" s="25">
        <v>5.65</v>
      </c>
      <c r="D153" s="26" t="s">
        <v>5992</v>
      </c>
      <c r="E153" s="26" t="s">
        <v>5992</v>
      </c>
      <c r="F153" s="26" t="s">
        <v>5992</v>
      </c>
      <c r="G153" s="26">
        <v>0</v>
      </c>
      <c r="H153" s="26" t="s">
        <v>5991</v>
      </c>
      <c r="I153" t="str" cm="1">
        <f t="array" ref="I153">_xlfn.IFS(B153&lt;18.5,"Under Weight",B153&lt;=25,"Healthy Weight",B153&lt;30,"Over Weight",B153&gt;=30,"obesity")</f>
        <v>obesity</v>
      </c>
      <c r="J153" t="str" cm="1">
        <f t="array" ref="J153">_xlfn.IFS(C153&lt;5.7,"Normal",C153&lt;=6.5,"Prediabetes",C153&gt;6.5,"Diabetes")</f>
        <v>Normal</v>
      </c>
    </row>
    <row r="154" spans="1:10" ht="15.75" customHeight="1" x14ac:dyDescent="0.3">
      <c r="A154" s="23" t="s">
        <v>269</v>
      </c>
      <c r="B154" s="25">
        <v>42.83</v>
      </c>
      <c r="C154" s="25">
        <v>6.04</v>
      </c>
      <c r="D154" s="23" t="s">
        <v>5992</v>
      </c>
      <c r="E154" s="23" t="s">
        <v>5992</v>
      </c>
      <c r="F154" s="23" t="s">
        <v>5992</v>
      </c>
      <c r="G154" s="23">
        <v>2</v>
      </c>
      <c r="H154" s="23" t="s">
        <v>5991</v>
      </c>
      <c r="I154" t="str" cm="1">
        <f t="array" ref="I154">_xlfn.IFS(B154&lt;18.5,"Under Weight",B154&lt;=25,"Healthy Weight",B154&lt;30,"Over Weight",B154&gt;=30,"obesity")</f>
        <v>obesity</v>
      </c>
      <c r="J154" t="str" cm="1">
        <f t="array" ref="J154">_xlfn.IFS(C154&lt;5.7,"Normal",C154&lt;=6.5,"Prediabetes",C154&gt;6.5,"Diabetes")</f>
        <v>Prediabetes</v>
      </c>
    </row>
    <row r="155" spans="1:10" ht="15.75" customHeight="1" x14ac:dyDescent="0.3">
      <c r="A155" s="23" t="s">
        <v>271</v>
      </c>
      <c r="B155" s="25">
        <v>40.15</v>
      </c>
      <c r="C155" s="25">
        <v>5.76</v>
      </c>
      <c r="D155" s="23" t="s">
        <v>5992</v>
      </c>
      <c r="E155" s="23" t="s">
        <v>5992</v>
      </c>
      <c r="F155" s="23" t="s">
        <v>5992</v>
      </c>
      <c r="G155" s="23">
        <v>1</v>
      </c>
      <c r="H155" s="23" t="s">
        <v>5991</v>
      </c>
      <c r="I155" t="str" cm="1">
        <f t="array" ref="I155">_xlfn.IFS(B155&lt;18.5,"Under Weight",B155&lt;=25,"Healthy Weight",B155&lt;30,"Over Weight",B155&gt;=30,"obesity")</f>
        <v>obesity</v>
      </c>
      <c r="J155" t="str" cm="1">
        <f t="array" ref="J155">_xlfn.IFS(C155&lt;5.7,"Normal",C155&lt;=6.5,"Prediabetes",C155&gt;6.5,"Diabetes")</f>
        <v>Prediabetes</v>
      </c>
    </row>
    <row r="156" spans="1:10" ht="15.75" customHeight="1" x14ac:dyDescent="0.3">
      <c r="A156" s="23" t="s">
        <v>273</v>
      </c>
      <c r="B156" s="25">
        <v>27.8</v>
      </c>
      <c r="C156" s="25">
        <v>4.3600000000000003</v>
      </c>
      <c r="D156" s="23" t="s">
        <v>5992</v>
      </c>
      <c r="E156" s="23" t="s">
        <v>5992</v>
      </c>
      <c r="F156" s="23" t="s">
        <v>5991</v>
      </c>
      <c r="G156" s="23">
        <v>1</v>
      </c>
      <c r="H156" s="23" t="s">
        <v>5991</v>
      </c>
      <c r="I156" t="str" cm="1">
        <f t="array" ref="I156">_xlfn.IFS(B156&lt;18.5,"Under Weight",B156&lt;=25,"Healthy Weight",B156&lt;30,"Over Weight",B156&gt;=30,"obesity")</f>
        <v>Over Weight</v>
      </c>
      <c r="J156" t="str" cm="1">
        <f t="array" ref="J156">_xlfn.IFS(C156&lt;5.7,"Normal",C156&lt;=6.5,"Prediabetes",C156&gt;6.5,"Diabetes")</f>
        <v>Normal</v>
      </c>
    </row>
    <row r="157" spans="1:10" ht="15.75" customHeight="1" x14ac:dyDescent="0.3">
      <c r="A157" s="23" t="s">
        <v>275</v>
      </c>
      <c r="B157" s="25">
        <v>45.81</v>
      </c>
      <c r="C157" s="25">
        <v>4.76</v>
      </c>
      <c r="D157" s="23" t="s">
        <v>5991</v>
      </c>
      <c r="E157" s="23" t="s">
        <v>5992</v>
      </c>
      <c r="F157" s="23" t="s">
        <v>5991</v>
      </c>
      <c r="G157" s="23">
        <v>1</v>
      </c>
      <c r="H157" s="23" t="s">
        <v>5991</v>
      </c>
      <c r="I157" t="str" cm="1">
        <f t="array" ref="I157">_xlfn.IFS(B157&lt;18.5,"Under Weight",B157&lt;=25,"Healthy Weight",B157&lt;30,"Over Weight",B157&gt;=30,"obesity")</f>
        <v>obesity</v>
      </c>
      <c r="J157" t="str" cm="1">
        <f t="array" ref="J157">_xlfn.IFS(C157&lt;5.7,"Normal",C157&lt;=6.5,"Prediabetes",C157&gt;6.5,"Diabetes")</f>
        <v>Normal</v>
      </c>
    </row>
    <row r="158" spans="1:10" ht="15.75" customHeight="1" x14ac:dyDescent="0.3">
      <c r="A158" s="23" t="s">
        <v>277</v>
      </c>
      <c r="B158" s="25">
        <v>34.43</v>
      </c>
      <c r="C158" s="25">
        <v>10.82</v>
      </c>
      <c r="D158" s="23" t="s">
        <v>5991</v>
      </c>
      <c r="E158" s="23" t="s">
        <v>5992</v>
      </c>
      <c r="F158" s="23" t="s">
        <v>5992</v>
      </c>
      <c r="G158" s="23">
        <v>1</v>
      </c>
      <c r="H158" s="23" t="s">
        <v>5991</v>
      </c>
      <c r="I158" t="str" cm="1">
        <f t="array" ref="I158">_xlfn.IFS(B158&lt;18.5,"Under Weight",B158&lt;=25,"Healthy Weight",B158&lt;30,"Over Weight",B158&gt;=30,"obesity")</f>
        <v>obesity</v>
      </c>
      <c r="J158" t="str" cm="1">
        <f t="array" ref="J158">_xlfn.IFS(C158&lt;5.7,"Normal",C158&lt;=6.5,"Prediabetes",C158&gt;6.5,"Diabetes")</f>
        <v>Diabetes</v>
      </c>
    </row>
    <row r="159" spans="1:10" ht="15.75" customHeight="1" x14ac:dyDescent="0.3">
      <c r="A159" s="26" t="s">
        <v>278</v>
      </c>
      <c r="B159" s="25">
        <v>41.33</v>
      </c>
      <c r="C159" s="25">
        <v>4.01</v>
      </c>
      <c r="D159" s="26" t="s">
        <v>5991</v>
      </c>
      <c r="E159" s="26" t="s">
        <v>5992</v>
      </c>
      <c r="F159" s="26" t="s">
        <v>5992</v>
      </c>
      <c r="G159" s="26">
        <v>0</v>
      </c>
      <c r="H159" s="26" t="s">
        <v>5991</v>
      </c>
      <c r="I159" t="str" cm="1">
        <f t="array" ref="I159">_xlfn.IFS(B159&lt;18.5,"Under Weight",B159&lt;=25,"Healthy Weight",B159&lt;30,"Over Weight",B159&gt;=30,"obesity")</f>
        <v>obesity</v>
      </c>
      <c r="J159" t="str" cm="1">
        <f t="array" ref="J159">_xlfn.IFS(C159&lt;5.7,"Normal",C159&lt;=6.5,"Prediabetes",C159&gt;6.5,"Diabetes")</f>
        <v>Normal</v>
      </c>
    </row>
    <row r="160" spans="1:10" ht="15.75" customHeight="1" x14ac:dyDescent="0.3">
      <c r="A160" s="23" t="s">
        <v>280</v>
      </c>
      <c r="B160" s="25">
        <v>31.92</v>
      </c>
      <c r="C160" s="25">
        <v>5.12</v>
      </c>
      <c r="D160" s="23" t="s">
        <v>5991</v>
      </c>
      <c r="E160" s="23" t="s">
        <v>5992</v>
      </c>
      <c r="F160" s="23" t="s">
        <v>5992</v>
      </c>
      <c r="G160" s="23">
        <v>1</v>
      </c>
      <c r="H160" s="23" t="s">
        <v>5991</v>
      </c>
      <c r="I160" t="str" cm="1">
        <f t="array" ref="I160">_xlfn.IFS(B160&lt;18.5,"Under Weight",B160&lt;=25,"Healthy Weight",B160&lt;30,"Over Weight",B160&gt;=30,"obesity")</f>
        <v>obesity</v>
      </c>
      <c r="J160" t="str" cm="1">
        <f t="array" ref="J160">_xlfn.IFS(C160&lt;5.7,"Normal",C160&lt;=6.5,"Prediabetes",C160&gt;6.5,"Diabetes")</f>
        <v>Normal</v>
      </c>
    </row>
    <row r="161" spans="1:10" ht="15.75" customHeight="1" x14ac:dyDescent="0.3">
      <c r="A161" s="23" t="s">
        <v>282</v>
      </c>
      <c r="B161" s="25">
        <v>39.799999999999997</v>
      </c>
      <c r="C161" s="25">
        <v>10.54</v>
      </c>
      <c r="D161" s="23" t="s">
        <v>5991</v>
      </c>
      <c r="E161" s="23" t="s">
        <v>5992</v>
      </c>
      <c r="F161" s="23" t="s">
        <v>5992</v>
      </c>
      <c r="G161" s="23">
        <v>2</v>
      </c>
      <c r="H161" s="23" t="s">
        <v>5991</v>
      </c>
      <c r="I161" t="str" cm="1">
        <f t="array" ref="I161">_xlfn.IFS(B161&lt;18.5,"Under Weight",B161&lt;=25,"Healthy Weight",B161&lt;30,"Over Weight",B161&gt;=30,"obesity")</f>
        <v>obesity</v>
      </c>
      <c r="J161" t="str" cm="1">
        <f t="array" ref="J161">_xlfn.IFS(C161&lt;5.7,"Normal",C161&lt;=6.5,"Prediabetes",C161&gt;6.5,"Diabetes")</f>
        <v>Diabetes</v>
      </c>
    </row>
    <row r="162" spans="1:10" ht="15.75" customHeight="1" x14ac:dyDescent="0.3">
      <c r="A162" s="26" t="s">
        <v>284</v>
      </c>
      <c r="B162" s="25">
        <v>42.82</v>
      </c>
      <c r="C162" s="25">
        <v>4.21</v>
      </c>
      <c r="D162" s="26" t="s">
        <v>5992</v>
      </c>
      <c r="E162" s="26" t="s">
        <v>5992</v>
      </c>
      <c r="F162" s="26" t="s">
        <v>5992</v>
      </c>
      <c r="G162" s="26">
        <v>0</v>
      </c>
      <c r="H162" s="26" t="s">
        <v>5991</v>
      </c>
      <c r="I162" t="str" cm="1">
        <f t="array" ref="I162">_xlfn.IFS(B162&lt;18.5,"Under Weight",B162&lt;=25,"Healthy Weight",B162&lt;30,"Over Weight",B162&gt;=30,"obesity")</f>
        <v>obesity</v>
      </c>
      <c r="J162" t="str" cm="1">
        <f t="array" ref="J162">_xlfn.IFS(C162&lt;5.7,"Normal",C162&lt;=6.5,"Prediabetes",C162&gt;6.5,"Diabetes")</f>
        <v>Normal</v>
      </c>
    </row>
    <row r="163" spans="1:10" ht="15.75" customHeight="1" x14ac:dyDescent="0.3">
      <c r="A163" s="26" t="s">
        <v>286</v>
      </c>
      <c r="B163" s="25">
        <v>33.630000000000003</v>
      </c>
      <c r="C163" s="25">
        <v>5.42</v>
      </c>
      <c r="D163" s="26" t="s">
        <v>5992</v>
      </c>
      <c r="E163" s="26" t="s">
        <v>5992</v>
      </c>
      <c r="F163" s="26" t="s">
        <v>5992</v>
      </c>
      <c r="G163" s="26">
        <v>0</v>
      </c>
      <c r="H163" s="26" t="s">
        <v>5991</v>
      </c>
      <c r="I163" t="str" cm="1">
        <f t="array" ref="I163">_xlfn.IFS(B163&lt;18.5,"Under Weight",B163&lt;=25,"Healthy Weight",B163&lt;30,"Over Weight",B163&gt;=30,"obesity")</f>
        <v>obesity</v>
      </c>
      <c r="J163" t="str" cm="1">
        <f t="array" ref="J163">_xlfn.IFS(C163&lt;5.7,"Normal",C163&lt;=6.5,"Prediabetes",C163&gt;6.5,"Diabetes")</f>
        <v>Normal</v>
      </c>
    </row>
    <row r="164" spans="1:10" ht="15.75" customHeight="1" x14ac:dyDescent="0.3">
      <c r="A164" s="23" t="s">
        <v>288</v>
      </c>
      <c r="B164" s="25">
        <v>37.07</v>
      </c>
      <c r="C164" s="25">
        <v>4.28</v>
      </c>
      <c r="D164" s="23" t="s">
        <v>5992</v>
      </c>
      <c r="E164" s="23" t="s">
        <v>5993</v>
      </c>
      <c r="F164" s="23" t="s">
        <v>5992</v>
      </c>
      <c r="G164" s="23">
        <v>1</v>
      </c>
      <c r="H164" s="23" t="s">
        <v>5991</v>
      </c>
      <c r="I164" t="str" cm="1">
        <f t="array" ref="I164">_xlfn.IFS(B164&lt;18.5,"Under Weight",B164&lt;=25,"Healthy Weight",B164&lt;30,"Over Weight",B164&gt;=30,"obesity")</f>
        <v>obesity</v>
      </c>
      <c r="J164" t="str" cm="1">
        <f t="array" ref="J164">_xlfn.IFS(C164&lt;5.7,"Normal",C164&lt;=6.5,"Prediabetes",C164&gt;6.5,"Diabetes")</f>
        <v>Normal</v>
      </c>
    </row>
    <row r="165" spans="1:10" ht="15.75" customHeight="1" x14ac:dyDescent="0.3">
      <c r="A165" s="26" t="s">
        <v>290</v>
      </c>
      <c r="B165" s="25">
        <v>35.625</v>
      </c>
      <c r="C165" s="25">
        <v>8.9</v>
      </c>
      <c r="D165" s="26" t="s">
        <v>5992</v>
      </c>
      <c r="E165" s="26" t="s">
        <v>5992</v>
      </c>
      <c r="F165" s="26" t="s">
        <v>5992</v>
      </c>
      <c r="G165" s="26">
        <v>0</v>
      </c>
      <c r="H165" s="26" t="s">
        <v>5991</v>
      </c>
      <c r="I165" t="str" cm="1">
        <f t="array" ref="I165">_xlfn.IFS(B165&lt;18.5,"Under Weight",B165&lt;=25,"Healthy Weight",B165&lt;30,"Over Weight",B165&gt;=30,"obesity")</f>
        <v>obesity</v>
      </c>
      <c r="J165" t="str" cm="1">
        <f t="array" ref="J165">_xlfn.IFS(C165&lt;5.7,"Normal",C165&lt;=6.5,"Prediabetes",C165&gt;6.5,"Diabetes")</f>
        <v>Diabetes</v>
      </c>
    </row>
    <row r="166" spans="1:10" ht="15.75" customHeight="1" x14ac:dyDescent="0.3">
      <c r="A166" s="23" t="s">
        <v>292</v>
      </c>
      <c r="B166" s="25">
        <v>42.69</v>
      </c>
      <c r="C166" s="25">
        <v>4.8899999999999997</v>
      </c>
      <c r="D166" s="23" t="s">
        <v>5992</v>
      </c>
      <c r="E166" s="23" t="s">
        <v>5992</v>
      </c>
      <c r="F166" s="23" t="s">
        <v>5991</v>
      </c>
      <c r="G166" s="23">
        <v>1</v>
      </c>
      <c r="H166" s="23" t="s">
        <v>5991</v>
      </c>
      <c r="I166" t="str" cm="1">
        <f t="array" ref="I166">_xlfn.IFS(B166&lt;18.5,"Under Weight",B166&lt;=25,"Healthy Weight",B166&lt;30,"Over Weight",B166&gt;=30,"obesity")</f>
        <v>obesity</v>
      </c>
      <c r="J166" t="str" cm="1">
        <f t="array" ref="J166">_xlfn.IFS(C166&lt;5.7,"Normal",C166&lt;=6.5,"Prediabetes",C166&gt;6.5,"Diabetes")</f>
        <v>Normal</v>
      </c>
    </row>
    <row r="167" spans="1:10" ht="15.75" customHeight="1" x14ac:dyDescent="0.3">
      <c r="A167" s="23" t="s">
        <v>294</v>
      </c>
      <c r="B167" s="25">
        <v>37.869999999999997</v>
      </c>
      <c r="C167" s="25">
        <v>4.29</v>
      </c>
      <c r="D167" s="23" t="s">
        <v>5991</v>
      </c>
      <c r="E167" s="23" t="s">
        <v>5992</v>
      </c>
      <c r="F167" s="23" t="s">
        <v>5991</v>
      </c>
      <c r="G167" s="23">
        <v>1</v>
      </c>
      <c r="H167" s="23" t="s">
        <v>5991</v>
      </c>
      <c r="I167" t="str" cm="1">
        <f t="array" ref="I167">_xlfn.IFS(B167&lt;18.5,"Under Weight",B167&lt;=25,"Healthy Weight",B167&lt;30,"Over Weight",B167&gt;=30,"obesity")</f>
        <v>obesity</v>
      </c>
      <c r="J167" t="str" cm="1">
        <f t="array" ref="J167">_xlfn.IFS(C167&lt;5.7,"Normal",C167&lt;=6.5,"Prediabetes",C167&gt;6.5,"Diabetes")</f>
        <v>Normal</v>
      </c>
    </row>
    <row r="168" spans="1:10" ht="15.75" customHeight="1" x14ac:dyDescent="0.3">
      <c r="A168" s="23" t="s">
        <v>296</v>
      </c>
      <c r="B168" s="25">
        <v>40.61</v>
      </c>
      <c r="C168" s="25">
        <v>8</v>
      </c>
      <c r="D168" s="23" t="s">
        <v>5991</v>
      </c>
      <c r="E168" s="23" t="s">
        <v>5992</v>
      </c>
      <c r="F168" s="23" t="s">
        <v>5992</v>
      </c>
      <c r="G168" s="23">
        <v>1</v>
      </c>
      <c r="H168" s="23" t="s">
        <v>5991</v>
      </c>
      <c r="I168" t="str" cm="1">
        <f t="array" ref="I168">_xlfn.IFS(B168&lt;18.5,"Under Weight",B168&lt;=25,"Healthy Weight",B168&lt;30,"Over Weight",B168&gt;=30,"obesity")</f>
        <v>obesity</v>
      </c>
      <c r="J168" t="str" cm="1">
        <f t="array" ref="J168">_xlfn.IFS(C168&lt;5.7,"Normal",C168&lt;=6.5,"Prediabetes",C168&gt;6.5,"Diabetes")</f>
        <v>Diabetes</v>
      </c>
    </row>
    <row r="169" spans="1:10" ht="15.75" customHeight="1" x14ac:dyDescent="0.3">
      <c r="A169" s="26" t="s">
        <v>298</v>
      </c>
      <c r="B169" s="25">
        <v>30.78</v>
      </c>
      <c r="C169" s="25">
        <v>4.67</v>
      </c>
      <c r="D169" s="26" t="s">
        <v>5991</v>
      </c>
      <c r="E169" s="26" t="s">
        <v>5992</v>
      </c>
      <c r="F169" s="26" t="s">
        <v>5992</v>
      </c>
      <c r="G169" s="26">
        <v>0</v>
      </c>
      <c r="H169" s="26" t="s">
        <v>5991</v>
      </c>
      <c r="I169" t="str" cm="1">
        <f t="array" ref="I169">_xlfn.IFS(B169&lt;18.5,"Under Weight",B169&lt;=25,"Healthy Weight",B169&lt;30,"Over Weight",B169&gt;=30,"obesity")</f>
        <v>obesity</v>
      </c>
      <c r="J169" t="str" cm="1">
        <f t="array" ref="J169">_xlfn.IFS(C169&lt;5.7,"Normal",C169&lt;=6.5,"Prediabetes",C169&gt;6.5,"Diabetes")</f>
        <v>Normal</v>
      </c>
    </row>
    <row r="170" spans="1:10" ht="15.75" customHeight="1" x14ac:dyDescent="0.3">
      <c r="A170" s="26" t="s">
        <v>300</v>
      </c>
      <c r="B170" s="25">
        <v>49.49</v>
      </c>
      <c r="C170" s="25">
        <v>4.5</v>
      </c>
      <c r="D170" s="26" t="s">
        <v>5992</v>
      </c>
      <c r="E170" s="26" t="s">
        <v>5992</v>
      </c>
      <c r="F170" s="26" t="s">
        <v>5992</v>
      </c>
      <c r="G170" s="26">
        <v>0</v>
      </c>
      <c r="H170" s="26" t="s">
        <v>5991</v>
      </c>
      <c r="I170" t="str" cm="1">
        <f t="array" ref="I170">_xlfn.IFS(B170&lt;18.5,"Under Weight",B170&lt;=25,"Healthy Weight",B170&lt;30,"Over Weight",B170&gt;=30,"obesity")</f>
        <v>obesity</v>
      </c>
      <c r="J170" t="str" cm="1">
        <f t="array" ref="J170">_xlfn.IFS(C170&lt;5.7,"Normal",C170&lt;=6.5,"Prediabetes",C170&gt;6.5,"Diabetes")</f>
        <v>Normal</v>
      </c>
    </row>
    <row r="171" spans="1:10" ht="15.75" customHeight="1" x14ac:dyDescent="0.3">
      <c r="A171" s="23" t="s">
        <v>302</v>
      </c>
      <c r="B171" s="25">
        <v>37.619999999999997</v>
      </c>
      <c r="C171" s="25">
        <v>6.32</v>
      </c>
      <c r="D171" s="23" t="s">
        <v>5991</v>
      </c>
      <c r="E171" s="23" t="s">
        <v>5993</v>
      </c>
      <c r="F171" s="23" t="s">
        <v>5992</v>
      </c>
      <c r="G171" s="23">
        <v>2</v>
      </c>
      <c r="H171" s="23" t="s">
        <v>5991</v>
      </c>
      <c r="I171" t="str" cm="1">
        <f t="array" ref="I171">_xlfn.IFS(B171&lt;18.5,"Under Weight",B171&lt;=25,"Healthy Weight",B171&lt;30,"Over Weight",B171&gt;=30,"obesity")</f>
        <v>obesity</v>
      </c>
      <c r="J171" t="str" cm="1">
        <f t="array" ref="J171">_xlfn.IFS(C171&lt;5.7,"Normal",C171&lt;=6.5,"Prediabetes",C171&gt;6.5,"Diabetes")</f>
        <v>Prediabetes</v>
      </c>
    </row>
    <row r="172" spans="1:10" ht="15.75" customHeight="1" x14ac:dyDescent="0.3">
      <c r="A172" s="23" t="s">
        <v>304</v>
      </c>
      <c r="B172" s="25">
        <v>36.08</v>
      </c>
      <c r="C172" s="25">
        <v>6.1</v>
      </c>
      <c r="D172" s="23" t="s">
        <v>5991</v>
      </c>
      <c r="E172" s="23" t="s">
        <v>5992</v>
      </c>
      <c r="F172" s="23" t="s">
        <v>5992</v>
      </c>
      <c r="G172" s="23">
        <v>1</v>
      </c>
      <c r="H172" s="23" t="s">
        <v>5991</v>
      </c>
      <c r="I172" t="str" cm="1">
        <f t="array" ref="I172">_xlfn.IFS(B172&lt;18.5,"Under Weight",B172&lt;=25,"Healthy Weight",B172&lt;30,"Over Weight",B172&gt;=30,"obesity")</f>
        <v>obesity</v>
      </c>
      <c r="J172" t="str" cm="1">
        <f t="array" ref="J172">_xlfn.IFS(C172&lt;5.7,"Normal",C172&lt;=6.5,"Prediabetes",C172&gt;6.5,"Diabetes")</f>
        <v>Prediabetes</v>
      </c>
    </row>
    <row r="173" spans="1:10" ht="15.75" customHeight="1" x14ac:dyDescent="0.3">
      <c r="A173" s="26" t="s">
        <v>305</v>
      </c>
      <c r="B173" s="25">
        <v>33.5</v>
      </c>
      <c r="C173" s="25">
        <v>5.4</v>
      </c>
      <c r="D173" s="26" t="s">
        <v>5992</v>
      </c>
      <c r="E173" s="26" t="s">
        <v>5992</v>
      </c>
      <c r="F173" s="26" t="s">
        <v>5992</v>
      </c>
      <c r="G173" s="26">
        <v>0</v>
      </c>
      <c r="H173" s="26" t="s">
        <v>5991</v>
      </c>
      <c r="I173" t="str" cm="1">
        <f t="array" ref="I173">_xlfn.IFS(B173&lt;18.5,"Under Weight",B173&lt;=25,"Healthy Weight",B173&lt;30,"Over Weight",B173&gt;=30,"obesity")</f>
        <v>obesity</v>
      </c>
      <c r="J173" t="str" cm="1">
        <f t="array" ref="J173">_xlfn.IFS(C173&lt;5.7,"Normal",C173&lt;=6.5,"Prediabetes",C173&gt;6.5,"Diabetes")</f>
        <v>Normal</v>
      </c>
    </row>
    <row r="174" spans="1:10" ht="15.75" customHeight="1" x14ac:dyDescent="0.3">
      <c r="A174" s="23" t="s">
        <v>307</v>
      </c>
      <c r="B174" s="25">
        <v>47.46</v>
      </c>
      <c r="C174" s="25">
        <v>6.24</v>
      </c>
      <c r="D174" s="23" t="s">
        <v>5991</v>
      </c>
      <c r="E174" s="23" t="s">
        <v>5992</v>
      </c>
      <c r="F174" s="23" t="s">
        <v>5992</v>
      </c>
      <c r="G174" s="23">
        <v>1</v>
      </c>
      <c r="H174" s="23" t="s">
        <v>5991</v>
      </c>
      <c r="I174" t="str" cm="1">
        <f t="array" ref="I174">_xlfn.IFS(B174&lt;18.5,"Under Weight",B174&lt;=25,"Healthy Weight",B174&lt;30,"Over Weight",B174&gt;=30,"obesity")</f>
        <v>obesity</v>
      </c>
      <c r="J174" t="str" cm="1">
        <f t="array" ref="J174">_xlfn.IFS(C174&lt;5.7,"Normal",C174&lt;=6.5,"Prediabetes",C174&gt;6.5,"Diabetes")</f>
        <v>Prediabetes</v>
      </c>
    </row>
    <row r="175" spans="1:10" ht="15.75" customHeight="1" x14ac:dyDescent="0.3">
      <c r="A175" s="26" t="s">
        <v>309</v>
      </c>
      <c r="B175" s="25">
        <v>49.24</v>
      </c>
      <c r="C175" s="25">
        <v>4.45</v>
      </c>
      <c r="D175" s="26" t="s">
        <v>5992</v>
      </c>
      <c r="E175" s="26" t="s">
        <v>5992</v>
      </c>
      <c r="F175" s="26" t="s">
        <v>5992</v>
      </c>
      <c r="G175" s="26">
        <v>0</v>
      </c>
      <c r="H175" s="26" t="s">
        <v>5991</v>
      </c>
      <c r="I175" t="str" cm="1">
        <f t="array" ref="I175">_xlfn.IFS(B175&lt;18.5,"Under Weight",B175&lt;=25,"Healthy Weight",B175&lt;30,"Over Weight",B175&gt;=30,"obesity")</f>
        <v>obesity</v>
      </c>
      <c r="J175" t="str" cm="1">
        <f t="array" ref="J175">_xlfn.IFS(C175&lt;5.7,"Normal",C175&lt;=6.5,"Prediabetes",C175&gt;6.5,"Diabetes")</f>
        <v>Normal</v>
      </c>
    </row>
    <row r="176" spans="1:10" ht="15.75" customHeight="1" x14ac:dyDescent="0.3">
      <c r="A176" s="23" t="s">
        <v>310</v>
      </c>
      <c r="B176" s="25">
        <v>54.4</v>
      </c>
      <c r="C176" s="25">
        <v>5.22</v>
      </c>
      <c r="D176" s="23" t="s">
        <v>5992</v>
      </c>
      <c r="E176" s="23" t="s">
        <v>5992</v>
      </c>
      <c r="F176" s="23" t="s">
        <v>5992</v>
      </c>
      <c r="G176" s="23">
        <v>1</v>
      </c>
      <c r="H176" s="23" t="s">
        <v>5991</v>
      </c>
      <c r="I176" t="str" cm="1">
        <f t="array" ref="I176">_xlfn.IFS(B176&lt;18.5,"Under Weight",B176&lt;=25,"Healthy Weight",B176&lt;30,"Over Weight",B176&gt;=30,"obesity")</f>
        <v>obesity</v>
      </c>
      <c r="J176" t="str" cm="1">
        <f t="array" ref="J176">_xlfn.IFS(C176&lt;5.7,"Normal",C176&lt;=6.5,"Prediabetes",C176&gt;6.5,"Diabetes")</f>
        <v>Normal</v>
      </c>
    </row>
    <row r="177" spans="1:10" ht="15.75" customHeight="1" x14ac:dyDescent="0.3">
      <c r="A177" s="23" t="s">
        <v>312</v>
      </c>
      <c r="B177" s="25">
        <v>35.53</v>
      </c>
      <c r="C177" s="25">
        <v>4.6100000000000003</v>
      </c>
      <c r="D177" s="23" t="s">
        <v>5992</v>
      </c>
      <c r="E177" s="23" t="s">
        <v>5992</v>
      </c>
      <c r="F177" s="23" t="s">
        <v>5992</v>
      </c>
      <c r="G177" s="23">
        <v>1</v>
      </c>
      <c r="H177" s="23" t="s">
        <v>5991</v>
      </c>
      <c r="I177" t="str" cm="1">
        <f t="array" ref="I177">_xlfn.IFS(B177&lt;18.5,"Under Weight",B177&lt;=25,"Healthy Weight",B177&lt;30,"Over Weight",B177&gt;=30,"obesity")</f>
        <v>obesity</v>
      </c>
      <c r="J177" t="str" cm="1">
        <f t="array" ref="J177">_xlfn.IFS(C177&lt;5.7,"Normal",C177&lt;=6.5,"Prediabetes",C177&gt;6.5,"Diabetes")</f>
        <v>Normal</v>
      </c>
    </row>
    <row r="178" spans="1:10" ht="15.75" customHeight="1" x14ac:dyDescent="0.3">
      <c r="A178" s="26" t="s">
        <v>313</v>
      </c>
      <c r="B178" s="25">
        <v>39.729999999999997</v>
      </c>
      <c r="C178" s="25">
        <v>6.24</v>
      </c>
      <c r="D178" s="26" t="s">
        <v>5992</v>
      </c>
      <c r="E178" s="26" t="s">
        <v>5992</v>
      </c>
      <c r="F178" s="26" t="s">
        <v>5992</v>
      </c>
      <c r="G178" s="26">
        <v>0</v>
      </c>
      <c r="H178" s="26" t="s">
        <v>5991</v>
      </c>
      <c r="I178" t="str" cm="1">
        <f t="array" ref="I178">_xlfn.IFS(B178&lt;18.5,"Under Weight",B178&lt;=25,"Healthy Weight",B178&lt;30,"Over Weight",B178&gt;=30,"obesity")</f>
        <v>obesity</v>
      </c>
      <c r="J178" t="str" cm="1">
        <f t="array" ref="J178">_xlfn.IFS(C178&lt;5.7,"Normal",C178&lt;=6.5,"Prediabetes",C178&gt;6.5,"Diabetes")</f>
        <v>Prediabetes</v>
      </c>
    </row>
    <row r="179" spans="1:10" ht="15.75" customHeight="1" x14ac:dyDescent="0.3">
      <c r="A179" s="26" t="s">
        <v>315</v>
      </c>
      <c r="B179" s="25">
        <v>35.68</v>
      </c>
      <c r="C179" s="25">
        <v>10.039999999999999</v>
      </c>
      <c r="D179" s="26" t="s">
        <v>5992</v>
      </c>
      <c r="E179" s="26" t="s">
        <v>5992</v>
      </c>
      <c r="F179" s="26" t="s">
        <v>5992</v>
      </c>
      <c r="G179" s="26">
        <v>0</v>
      </c>
      <c r="H179" s="26" t="s">
        <v>5991</v>
      </c>
      <c r="I179" t="str" cm="1">
        <f t="array" ref="I179">_xlfn.IFS(B179&lt;18.5,"Under Weight",B179&lt;=25,"Healthy Weight",B179&lt;30,"Over Weight",B179&gt;=30,"obesity")</f>
        <v>obesity</v>
      </c>
      <c r="J179" t="str" cm="1">
        <f t="array" ref="J179">_xlfn.IFS(C179&lt;5.7,"Normal",C179&lt;=6.5,"Prediabetes",C179&gt;6.5,"Diabetes")</f>
        <v>Diabetes</v>
      </c>
    </row>
    <row r="180" spans="1:10" ht="15.75" customHeight="1" x14ac:dyDescent="0.3">
      <c r="A180" s="26" t="s">
        <v>317</v>
      </c>
      <c r="B180" s="25">
        <v>48.86</v>
      </c>
      <c r="C180" s="25">
        <v>6.09</v>
      </c>
      <c r="D180" s="26" t="s">
        <v>5992</v>
      </c>
      <c r="E180" s="26" t="s">
        <v>5992</v>
      </c>
      <c r="F180" s="26" t="s">
        <v>5992</v>
      </c>
      <c r="G180" s="26">
        <v>0</v>
      </c>
      <c r="H180" s="26" t="s">
        <v>5991</v>
      </c>
      <c r="I180" t="str" cm="1">
        <f t="array" ref="I180">_xlfn.IFS(B180&lt;18.5,"Under Weight",B180&lt;=25,"Healthy Weight",B180&lt;30,"Over Weight",B180&gt;=30,"obesity")</f>
        <v>obesity</v>
      </c>
      <c r="J180" t="str" cm="1">
        <f t="array" ref="J180">_xlfn.IFS(C180&lt;5.7,"Normal",C180&lt;=6.5,"Prediabetes",C180&gt;6.5,"Diabetes")</f>
        <v>Prediabetes</v>
      </c>
    </row>
    <row r="181" spans="1:10" ht="15.75" customHeight="1" x14ac:dyDescent="0.3">
      <c r="A181" s="23" t="s">
        <v>319</v>
      </c>
      <c r="B181" s="25">
        <v>34.799999999999997</v>
      </c>
      <c r="C181" s="25">
        <v>11.4</v>
      </c>
      <c r="D181" s="23" t="s">
        <v>5991</v>
      </c>
      <c r="E181" s="23" t="s">
        <v>5992</v>
      </c>
      <c r="F181" s="23" t="s">
        <v>5991</v>
      </c>
      <c r="G181" s="23">
        <v>1</v>
      </c>
      <c r="H181" s="23" t="s">
        <v>5992</v>
      </c>
      <c r="I181" t="str" cm="1">
        <f t="array" ref="I181">_xlfn.IFS(B181&lt;18.5,"Under Weight",B181&lt;=25,"Healthy Weight",B181&lt;30,"Over Weight",B181&gt;=30,"obesity")</f>
        <v>obesity</v>
      </c>
      <c r="J181" t="str" cm="1">
        <f t="array" ref="J181">_xlfn.IFS(C181&lt;5.7,"Normal",C181&lt;=6.5,"Prediabetes",C181&gt;6.5,"Diabetes")</f>
        <v>Diabetes</v>
      </c>
    </row>
    <row r="182" spans="1:10" ht="15.75" customHeight="1" x14ac:dyDescent="0.3">
      <c r="A182" s="23" t="s">
        <v>321</v>
      </c>
      <c r="B182" s="25">
        <v>32.49</v>
      </c>
      <c r="C182" s="25">
        <v>4.29</v>
      </c>
      <c r="D182" s="23" t="s">
        <v>5992</v>
      </c>
      <c r="E182" s="23" t="s">
        <v>5992</v>
      </c>
      <c r="F182" s="23" t="s">
        <v>5991</v>
      </c>
      <c r="G182" s="23">
        <v>1</v>
      </c>
      <c r="H182" s="23" t="s">
        <v>5991</v>
      </c>
      <c r="I182" t="str" cm="1">
        <f t="array" ref="I182">_xlfn.IFS(B182&lt;18.5,"Under Weight",B182&lt;=25,"Healthy Weight",B182&lt;30,"Over Weight",B182&gt;=30,"obesity")</f>
        <v>obesity</v>
      </c>
      <c r="J182" t="str" cm="1">
        <f t="array" ref="J182">_xlfn.IFS(C182&lt;5.7,"Normal",C182&lt;=6.5,"Prediabetes",C182&gt;6.5,"Diabetes")</f>
        <v>Normal</v>
      </c>
    </row>
    <row r="183" spans="1:10" ht="15.75" customHeight="1" x14ac:dyDescent="0.3">
      <c r="A183" s="23" t="s">
        <v>323</v>
      </c>
      <c r="B183" s="25">
        <v>39</v>
      </c>
      <c r="C183" s="25">
        <v>5.7</v>
      </c>
      <c r="D183" s="23" t="s">
        <v>5992</v>
      </c>
      <c r="E183" s="23" t="s">
        <v>5992</v>
      </c>
      <c r="F183" s="23" t="s">
        <v>5992</v>
      </c>
      <c r="G183" s="23">
        <v>2</v>
      </c>
      <c r="H183" s="23" t="s">
        <v>5991</v>
      </c>
      <c r="I183" t="str" cm="1">
        <f t="array" ref="I183">_xlfn.IFS(B183&lt;18.5,"Under Weight",B183&lt;=25,"Healthy Weight",B183&lt;30,"Over Weight",B183&gt;=30,"obesity")</f>
        <v>obesity</v>
      </c>
      <c r="J183" t="str" cm="1">
        <f t="array" ref="J183">_xlfn.IFS(C183&lt;5.7,"Normal",C183&lt;=6.5,"Prediabetes",C183&gt;6.5,"Diabetes")</f>
        <v>Prediabetes</v>
      </c>
    </row>
    <row r="184" spans="1:10" ht="15.75" customHeight="1" x14ac:dyDescent="0.3">
      <c r="A184" s="23" t="s">
        <v>325</v>
      </c>
      <c r="B184" s="25">
        <v>35.299999999999997</v>
      </c>
      <c r="C184" s="25">
        <v>6.09</v>
      </c>
      <c r="D184" s="23" t="s">
        <v>5992</v>
      </c>
      <c r="E184" s="23" t="s">
        <v>5992</v>
      </c>
      <c r="F184" s="23" t="s">
        <v>5992</v>
      </c>
      <c r="G184" s="23">
        <v>1</v>
      </c>
      <c r="H184" s="23" t="s">
        <v>5991</v>
      </c>
      <c r="I184" t="str" cm="1">
        <f t="array" ref="I184">_xlfn.IFS(B184&lt;18.5,"Under Weight",B184&lt;=25,"Healthy Weight",B184&lt;30,"Over Weight",B184&gt;=30,"obesity")</f>
        <v>obesity</v>
      </c>
      <c r="J184" t="str" cm="1">
        <f t="array" ref="J184">_xlfn.IFS(C184&lt;5.7,"Normal",C184&lt;=6.5,"Prediabetes",C184&gt;6.5,"Diabetes")</f>
        <v>Prediabetes</v>
      </c>
    </row>
    <row r="185" spans="1:10" ht="15.75" customHeight="1" x14ac:dyDescent="0.3">
      <c r="A185" s="26" t="s">
        <v>327</v>
      </c>
      <c r="B185" s="25">
        <v>33.42</v>
      </c>
      <c r="C185" s="25">
        <v>10.67</v>
      </c>
      <c r="D185" s="26" t="s">
        <v>5992</v>
      </c>
      <c r="E185" s="26" t="s">
        <v>5992</v>
      </c>
      <c r="F185" s="26" t="s">
        <v>5992</v>
      </c>
      <c r="G185" s="26">
        <v>0</v>
      </c>
      <c r="H185" s="26" t="s">
        <v>5991</v>
      </c>
      <c r="I185" t="str" cm="1">
        <f t="array" ref="I185">_xlfn.IFS(B185&lt;18.5,"Under Weight",B185&lt;=25,"Healthy Weight",B185&lt;30,"Over Weight",B185&gt;=30,"obesity")</f>
        <v>obesity</v>
      </c>
      <c r="J185" t="str" cm="1">
        <f t="array" ref="J185">_xlfn.IFS(C185&lt;5.7,"Normal",C185&lt;=6.5,"Prediabetes",C185&gt;6.5,"Diabetes")</f>
        <v>Diabetes</v>
      </c>
    </row>
    <row r="186" spans="1:10" ht="15.75" customHeight="1" x14ac:dyDescent="0.3">
      <c r="A186" s="23" t="s">
        <v>329</v>
      </c>
      <c r="B186" s="25">
        <v>37.18</v>
      </c>
      <c r="C186" s="25">
        <v>6.75</v>
      </c>
      <c r="D186" s="23" t="s">
        <v>5991</v>
      </c>
      <c r="E186" s="23" t="s">
        <v>5992</v>
      </c>
      <c r="F186" s="23" t="s">
        <v>5992</v>
      </c>
      <c r="G186" s="23">
        <v>2</v>
      </c>
      <c r="H186" s="23" t="s">
        <v>5991</v>
      </c>
      <c r="I186" t="str" cm="1">
        <f t="array" ref="I186">_xlfn.IFS(B186&lt;18.5,"Under Weight",B186&lt;=25,"Healthy Weight",B186&lt;30,"Over Weight",B186&gt;=30,"obesity")</f>
        <v>obesity</v>
      </c>
      <c r="J186" t="str" cm="1">
        <f t="array" ref="J186">_xlfn.IFS(C186&lt;5.7,"Normal",C186&lt;=6.5,"Prediabetes",C186&gt;6.5,"Diabetes")</f>
        <v>Diabetes</v>
      </c>
    </row>
    <row r="187" spans="1:10" ht="15.75" customHeight="1" x14ac:dyDescent="0.3">
      <c r="A187" s="23" t="s">
        <v>331</v>
      </c>
      <c r="B187" s="25">
        <v>33.33</v>
      </c>
      <c r="C187" s="25">
        <v>9.26</v>
      </c>
      <c r="D187" s="23" t="s">
        <v>5991</v>
      </c>
      <c r="E187" s="23" t="s">
        <v>5992</v>
      </c>
      <c r="F187" s="23" t="s">
        <v>5992</v>
      </c>
      <c r="G187" s="23">
        <v>2</v>
      </c>
      <c r="H187" s="23" t="s">
        <v>5992</v>
      </c>
      <c r="I187" t="str" cm="1">
        <f t="array" ref="I187">_xlfn.IFS(B187&lt;18.5,"Under Weight",B187&lt;=25,"Healthy Weight",B187&lt;30,"Over Weight",B187&gt;=30,"obesity")</f>
        <v>obesity</v>
      </c>
      <c r="J187" t="str" cm="1">
        <f t="array" ref="J187">_xlfn.IFS(C187&lt;5.7,"Normal",C187&lt;=6.5,"Prediabetes",C187&gt;6.5,"Diabetes")</f>
        <v>Diabetes</v>
      </c>
    </row>
    <row r="188" spans="1:10" ht="15.75" customHeight="1" x14ac:dyDescent="0.3">
      <c r="A188" s="23" t="s">
        <v>333</v>
      </c>
      <c r="B188" s="25">
        <v>53.21</v>
      </c>
      <c r="C188" s="25">
        <v>4.2699999999999996</v>
      </c>
      <c r="D188" s="23" t="s">
        <v>5992</v>
      </c>
      <c r="E188" s="23" t="s">
        <v>5992</v>
      </c>
      <c r="F188" s="23" t="s">
        <v>5992</v>
      </c>
      <c r="G188" s="23">
        <v>1</v>
      </c>
      <c r="H188" s="23" t="s">
        <v>5991</v>
      </c>
      <c r="I188" t="str" cm="1">
        <f t="array" ref="I188">_xlfn.IFS(B188&lt;18.5,"Under Weight",B188&lt;=25,"Healthy Weight",B188&lt;30,"Over Weight",B188&gt;=30,"obesity")</f>
        <v>obesity</v>
      </c>
      <c r="J188" t="str" cm="1">
        <f t="array" ref="J188">_xlfn.IFS(C188&lt;5.7,"Normal",C188&lt;=6.5,"Prediabetes",C188&gt;6.5,"Diabetes")</f>
        <v>Normal</v>
      </c>
    </row>
    <row r="189" spans="1:10" ht="15.75" customHeight="1" x14ac:dyDescent="0.3">
      <c r="A189" s="23" t="s">
        <v>335</v>
      </c>
      <c r="B189" s="25">
        <v>38.729999999999997</v>
      </c>
      <c r="C189" s="25">
        <v>11.51</v>
      </c>
      <c r="D189" s="23" t="s">
        <v>5992</v>
      </c>
      <c r="E189" s="23" t="s">
        <v>5992</v>
      </c>
      <c r="F189" s="23" t="s">
        <v>5992</v>
      </c>
      <c r="G189" s="23">
        <v>2</v>
      </c>
      <c r="H189" s="23" t="s">
        <v>5991</v>
      </c>
      <c r="I189" t="str" cm="1">
        <f t="array" ref="I189">_xlfn.IFS(B189&lt;18.5,"Under Weight",B189&lt;=25,"Healthy Weight",B189&lt;30,"Over Weight",B189&gt;=30,"obesity")</f>
        <v>obesity</v>
      </c>
      <c r="J189" t="str" cm="1">
        <f t="array" ref="J189">_xlfn.IFS(C189&lt;5.7,"Normal",C189&lt;=6.5,"Prediabetes",C189&gt;6.5,"Diabetes")</f>
        <v>Diabetes</v>
      </c>
    </row>
    <row r="190" spans="1:10" ht="15.75" customHeight="1" x14ac:dyDescent="0.3">
      <c r="A190" s="26" t="s">
        <v>337</v>
      </c>
      <c r="B190" s="25">
        <v>29.73</v>
      </c>
      <c r="C190" s="25">
        <v>7.22</v>
      </c>
      <c r="D190" s="26" t="s">
        <v>5992</v>
      </c>
      <c r="E190" s="26" t="s">
        <v>5992</v>
      </c>
      <c r="F190" s="26" t="s">
        <v>5992</v>
      </c>
      <c r="G190" s="26">
        <v>0</v>
      </c>
      <c r="H190" s="26" t="s">
        <v>5991</v>
      </c>
      <c r="I190" t="str" cm="1">
        <f t="array" ref="I190">_xlfn.IFS(B190&lt;18.5,"Under Weight",B190&lt;=25,"Healthy Weight",B190&lt;30,"Over Weight",B190&gt;=30,"obesity")</f>
        <v>Over Weight</v>
      </c>
      <c r="J190" t="str" cm="1">
        <f t="array" ref="J190">_xlfn.IFS(C190&lt;5.7,"Normal",C190&lt;=6.5,"Prediabetes",C190&gt;6.5,"Diabetes")</f>
        <v>Diabetes</v>
      </c>
    </row>
    <row r="191" spans="1:10" ht="15.75" customHeight="1" x14ac:dyDescent="0.3">
      <c r="A191" s="23" t="s">
        <v>339</v>
      </c>
      <c r="B191" s="25">
        <v>34.700000000000003</v>
      </c>
      <c r="C191" s="25">
        <v>4.37</v>
      </c>
      <c r="D191" s="23" t="s">
        <v>5992</v>
      </c>
      <c r="E191" s="23" t="s">
        <v>5992</v>
      </c>
      <c r="F191" s="23" t="s">
        <v>5991</v>
      </c>
      <c r="G191" s="23">
        <v>1</v>
      </c>
      <c r="H191" s="23" t="s">
        <v>5991</v>
      </c>
      <c r="I191" t="str" cm="1">
        <f t="array" ref="I191">_xlfn.IFS(B191&lt;18.5,"Under Weight",B191&lt;=25,"Healthy Weight",B191&lt;30,"Over Weight",B191&gt;=30,"obesity")</f>
        <v>obesity</v>
      </c>
      <c r="J191" t="str" cm="1">
        <f t="array" ref="J191">_xlfn.IFS(C191&lt;5.7,"Normal",C191&lt;=6.5,"Prediabetes",C191&gt;6.5,"Diabetes")</f>
        <v>Normal</v>
      </c>
    </row>
    <row r="192" spans="1:10" ht="15.75" customHeight="1" x14ac:dyDescent="0.3">
      <c r="A192" s="23" t="s">
        <v>341</v>
      </c>
      <c r="B192" s="25">
        <v>38.28</v>
      </c>
      <c r="C192" s="25">
        <v>11.56</v>
      </c>
      <c r="D192" s="23" t="s">
        <v>5991</v>
      </c>
      <c r="E192" s="23" t="s">
        <v>5992</v>
      </c>
      <c r="F192" s="23" t="s">
        <v>5992</v>
      </c>
      <c r="G192" s="23">
        <v>1</v>
      </c>
      <c r="H192" s="23" t="s">
        <v>5991</v>
      </c>
      <c r="I192" t="str" cm="1">
        <f t="array" ref="I192">_xlfn.IFS(B192&lt;18.5,"Under Weight",B192&lt;=25,"Healthy Weight",B192&lt;30,"Over Weight",B192&gt;=30,"obesity")</f>
        <v>obesity</v>
      </c>
      <c r="J192" t="str" cm="1">
        <f t="array" ref="J192">_xlfn.IFS(C192&lt;5.7,"Normal",C192&lt;=6.5,"Prediabetes",C192&gt;6.5,"Diabetes")</f>
        <v>Diabetes</v>
      </c>
    </row>
    <row r="193" spans="1:10" ht="15.75" customHeight="1" x14ac:dyDescent="0.3">
      <c r="A193" s="26" t="s">
        <v>343</v>
      </c>
      <c r="B193" s="25">
        <v>33.57</v>
      </c>
      <c r="C193" s="25">
        <v>8.82</v>
      </c>
      <c r="D193" s="26" t="s">
        <v>5991</v>
      </c>
      <c r="E193" s="26" t="s">
        <v>5992</v>
      </c>
      <c r="F193" s="26" t="s">
        <v>5992</v>
      </c>
      <c r="G193" s="26">
        <v>0</v>
      </c>
      <c r="H193" s="26" t="s">
        <v>5991</v>
      </c>
      <c r="I193" t="str" cm="1">
        <f t="array" ref="I193">_xlfn.IFS(B193&lt;18.5,"Under Weight",B193&lt;=25,"Healthy Weight",B193&lt;30,"Over Weight",B193&gt;=30,"obesity")</f>
        <v>obesity</v>
      </c>
      <c r="J193" t="str" cm="1">
        <f t="array" ref="J193">_xlfn.IFS(C193&lt;5.7,"Normal",C193&lt;=6.5,"Prediabetes",C193&gt;6.5,"Diabetes")</f>
        <v>Diabetes</v>
      </c>
    </row>
    <row r="194" spans="1:10" ht="15.75" customHeight="1" x14ac:dyDescent="0.3">
      <c r="A194" s="23" t="s">
        <v>345</v>
      </c>
      <c r="B194" s="25">
        <v>52.06</v>
      </c>
      <c r="C194" s="25">
        <v>4.6900000000000004</v>
      </c>
      <c r="D194" s="23" t="s">
        <v>5992</v>
      </c>
      <c r="E194" s="23" t="s">
        <v>5992</v>
      </c>
      <c r="F194" s="23" t="s">
        <v>5992</v>
      </c>
      <c r="G194" s="23">
        <v>1</v>
      </c>
      <c r="H194" s="23" t="s">
        <v>5991</v>
      </c>
      <c r="I194" t="str" cm="1">
        <f t="array" ref="I194">_xlfn.IFS(B194&lt;18.5,"Under Weight",B194&lt;=25,"Healthy Weight",B194&lt;30,"Over Weight",B194&gt;=30,"obesity")</f>
        <v>obesity</v>
      </c>
      <c r="J194" t="str" cm="1">
        <f t="array" ref="J194">_xlfn.IFS(C194&lt;5.7,"Normal",C194&lt;=6.5,"Prediabetes",C194&gt;6.5,"Diabetes")</f>
        <v>Normal</v>
      </c>
    </row>
    <row r="195" spans="1:10" ht="15.75" customHeight="1" x14ac:dyDescent="0.3">
      <c r="A195" s="23" t="s">
        <v>347</v>
      </c>
      <c r="B195" s="25">
        <v>38.17</v>
      </c>
      <c r="C195" s="25">
        <v>4.53</v>
      </c>
      <c r="D195" s="23" t="s">
        <v>5992</v>
      </c>
      <c r="E195" s="23" t="s">
        <v>5993</v>
      </c>
      <c r="F195" s="23" t="s">
        <v>5992</v>
      </c>
      <c r="G195" s="23">
        <v>1</v>
      </c>
      <c r="H195" s="23" t="s">
        <v>5991</v>
      </c>
      <c r="I195" t="str" cm="1">
        <f t="array" ref="I195">_xlfn.IFS(B195&lt;18.5,"Under Weight",B195&lt;=25,"Healthy Weight",B195&lt;30,"Over Weight",B195&gt;=30,"obesity")</f>
        <v>obesity</v>
      </c>
      <c r="J195" t="str" cm="1">
        <f t="array" ref="J195">_xlfn.IFS(C195&lt;5.7,"Normal",C195&lt;=6.5,"Prediabetes",C195&gt;6.5,"Diabetes")</f>
        <v>Normal</v>
      </c>
    </row>
    <row r="196" spans="1:10" ht="15.75" customHeight="1" x14ac:dyDescent="0.3">
      <c r="A196" s="23" t="s">
        <v>349</v>
      </c>
      <c r="B196" s="25">
        <v>36.954999999999998</v>
      </c>
      <c r="C196" s="25">
        <v>5.84</v>
      </c>
      <c r="D196" s="23" t="s">
        <v>5992</v>
      </c>
      <c r="E196" s="23" t="s">
        <v>5992</v>
      </c>
      <c r="F196" s="23" t="s">
        <v>5991</v>
      </c>
      <c r="G196" s="23">
        <v>1</v>
      </c>
      <c r="H196" s="23" t="s">
        <v>5991</v>
      </c>
      <c r="I196" t="str" cm="1">
        <f t="array" ref="I196">_xlfn.IFS(B196&lt;18.5,"Under Weight",B196&lt;=25,"Healthy Weight",B196&lt;30,"Over Weight",B196&gt;=30,"obesity")</f>
        <v>obesity</v>
      </c>
      <c r="J196" t="str" cm="1">
        <f t="array" ref="J196">_xlfn.IFS(C196&lt;5.7,"Normal",C196&lt;=6.5,"Prediabetes",C196&gt;6.5,"Diabetes")</f>
        <v>Prediabetes</v>
      </c>
    </row>
    <row r="197" spans="1:10" ht="15.75" customHeight="1" x14ac:dyDescent="0.3">
      <c r="A197" s="23" t="s">
        <v>351</v>
      </c>
      <c r="B197" s="25">
        <v>34.4</v>
      </c>
      <c r="C197" s="25">
        <v>4.9000000000000004</v>
      </c>
      <c r="D197" s="23" t="s">
        <v>5992</v>
      </c>
      <c r="E197" s="23" t="s">
        <v>5992</v>
      </c>
      <c r="F197" s="23" t="s">
        <v>5991</v>
      </c>
      <c r="G197" s="23">
        <v>1</v>
      </c>
      <c r="H197" s="23" t="s">
        <v>5991</v>
      </c>
      <c r="I197" t="str" cm="1">
        <f t="array" ref="I197">_xlfn.IFS(B197&lt;18.5,"Under Weight",B197&lt;=25,"Healthy Weight",B197&lt;30,"Over Weight",B197&gt;=30,"obesity")</f>
        <v>obesity</v>
      </c>
      <c r="J197" t="str" cm="1">
        <f t="array" ref="J197">_xlfn.IFS(C197&lt;5.7,"Normal",C197&lt;=6.5,"Prediabetes",C197&gt;6.5,"Diabetes")</f>
        <v>Normal</v>
      </c>
    </row>
    <row r="198" spans="1:10" ht="15.75" customHeight="1" x14ac:dyDescent="0.3">
      <c r="A198" s="26" t="s">
        <v>353</v>
      </c>
      <c r="B198" s="25">
        <v>31.73</v>
      </c>
      <c r="C198" s="25">
        <v>4.3</v>
      </c>
      <c r="D198" s="26" t="s">
        <v>5992</v>
      </c>
      <c r="E198" s="26" t="s">
        <v>5992</v>
      </c>
      <c r="F198" s="26" t="s">
        <v>5992</v>
      </c>
      <c r="G198" s="26">
        <v>0</v>
      </c>
      <c r="H198" s="26" t="s">
        <v>5991</v>
      </c>
      <c r="I198" t="str" cm="1">
        <f t="array" ref="I198">_xlfn.IFS(B198&lt;18.5,"Under Weight",B198&lt;=25,"Healthy Weight",B198&lt;30,"Over Weight",B198&gt;=30,"obesity")</f>
        <v>obesity</v>
      </c>
      <c r="J198" t="str" cm="1">
        <f t="array" ref="J198">_xlfn.IFS(C198&lt;5.7,"Normal",C198&lt;=6.5,"Prediabetes",C198&gt;6.5,"Diabetes")</f>
        <v>Normal</v>
      </c>
    </row>
    <row r="199" spans="1:10" ht="15.75" customHeight="1" x14ac:dyDescent="0.3">
      <c r="A199" s="26" t="s">
        <v>355</v>
      </c>
      <c r="B199" s="25">
        <v>36.64</v>
      </c>
      <c r="C199" s="25">
        <v>11.34</v>
      </c>
      <c r="D199" s="26" t="s">
        <v>5992</v>
      </c>
      <c r="E199" s="26" t="s">
        <v>5992</v>
      </c>
      <c r="F199" s="26" t="s">
        <v>5992</v>
      </c>
      <c r="G199" s="26">
        <v>0</v>
      </c>
      <c r="H199" s="26" t="s">
        <v>5991</v>
      </c>
      <c r="I199" t="str" cm="1">
        <f t="array" ref="I199">_xlfn.IFS(B199&lt;18.5,"Under Weight",B199&lt;=25,"Healthy Weight",B199&lt;30,"Over Weight",B199&gt;=30,"obesity")</f>
        <v>obesity</v>
      </c>
      <c r="J199" t="str" cm="1">
        <f t="array" ref="J199">_xlfn.IFS(C199&lt;5.7,"Normal",C199&lt;=6.5,"Prediabetes",C199&gt;6.5,"Diabetes")</f>
        <v>Diabetes</v>
      </c>
    </row>
    <row r="200" spans="1:10" ht="15.75" customHeight="1" x14ac:dyDescent="0.3">
      <c r="A200" s="23" t="s">
        <v>356</v>
      </c>
      <c r="B200" s="25">
        <v>36.85</v>
      </c>
      <c r="C200" s="25">
        <v>5.88</v>
      </c>
      <c r="D200" s="23" t="s">
        <v>5992</v>
      </c>
      <c r="E200" s="23" t="s">
        <v>5993</v>
      </c>
      <c r="F200" s="23" t="s">
        <v>5992</v>
      </c>
      <c r="G200" s="23">
        <v>1</v>
      </c>
      <c r="H200" s="23" t="s">
        <v>5991</v>
      </c>
      <c r="I200" t="str" cm="1">
        <f t="array" ref="I200">_xlfn.IFS(B200&lt;18.5,"Under Weight",B200&lt;=25,"Healthy Weight",B200&lt;30,"Over Weight",B200&gt;=30,"obesity")</f>
        <v>obesity</v>
      </c>
      <c r="J200" t="str" cm="1">
        <f t="array" ref="J200">_xlfn.IFS(C200&lt;5.7,"Normal",C200&lt;=6.5,"Prediabetes",C200&gt;6.5,"Diabetes")</f>
        <v>Prediabetes</v>
      </c>
    </row>
    <row r="201" spans="1:10" ht="15.75" customHeight="1" x14ac:dyDescent="0.3">
      <c r="A201" s="23" t="s">
        <v>358</v>
      </c>
      <c r="B201" s="25">
        <v>33.33</v>
      </c>
      <c r="C201" s="25">
        <v>5.01</v>
      </c>
      <c r="D201" s="23" t="s">
        <v>5991</v>
      </c>
      <c r="E201" s="23" t="s">
        <v>5992</v>
      </c>
      <c r="F201" s="23" t="s">
        <v>5991</v>
      </c>
      <c r="G201" s="23">
        <v>1</v>
      </c>
      <c r="H201" s="23" t="s">
        <v>5991</v>
      </c>
      <c r="I201" t="str" cm="1">
        <f t="array" ref="I201">_xlfn.IFS(B201&lt;18.5,"Under Weight",B201&lt;=25,"Healthy Weight",B201&lt;30,"Over Weight",B201&gt;=30,"obesity")</f>
        <v>obesity</v>
      </c>
      <c r="J201" t="str" cm="1">
        <f t="array" ref="J201">_xlfn.IFS(C201&lt;5.7,"Normal",C201&lt;=6.5,"Prediabetes",C201&gt;6.5,"Diabetes")</f>
        <v>Normal</v>
      </c>
    </row>
    <row r="202" spans="1:10" ht="15.75" customHeight="1" x14ac:dyDescent="0.3">
      <c r="A202" s="23" t="s">
        <v>359</v>
      </c>
      <c r="B202" s="25">
        <v>39.14</v>
      </c>
      <c r="C202" s="25">
        <v>4.4000000000000004</v>
      </c>
      <c r="D202" s="23" t="s">
        <v>5992</v>
      </c>
      <c r="E202" s="23" t="s">
        <v>5992</v>
      </c>
      <c r="F202" s="23" t="s">
        <v>5991</v>
      </c>
      <c r="G202" s="23">
        <v>1</v>
      </c>
      <c r="H202" s="23" t="s">
        <v>5991</v>
      </c>
      <c r="I202" t="str" cm="1">
        <f t="array" ref="I202">_xlfn.IFS(B202&lt;18.5,"Under Weight",B202&lt;=25,"Healthy Weight",B202&lt;30,"Over Weight",B202&gt;=30,"obesity")</f>
        <v>obesity</v>
      </c>
      <c r="J202" t="str" cm="1">
        <f t="array" ref="J202">_xlfn.IFS(C202&lt;5.7,"Normal",C202&lt;=6.5,"Prediabetes",C202&gt;6.5,"Diabetes")</f>
        <v>Normal</v>
      </c>
    </row>
    <row r="203" spans="1:10" ht="15.75" customHeight="1" x14ac:dyDescent="0.3">
      <c r="A203" s="26" t="s">
        <v>361</v>
      </c>
      <c r="B203" s="25">
        <v>32.9</v>
      </c>
      <c r="C203" s="25">
        <v>6.26</v>
      </c>
      <c r="D203" s="26" t="s">
        <v>5991</v>
      </c>
      <c r="E203" s="26" t="s">
        <v>5992</v>
      </c>
      <c r="F203" s="26" t="s">
        <v>5992</v>
      </c>
      <c r="G203" s="26">
        <v>0</v>
      </c>
      <c r="H203" s="26" t="s">
        <v>5991</v>
      </c>
      <c r="I203" t="str" cm="1">
        <f t="array" ref="I203">_xlfn.IFS(B203&lt;18.5,"Under Weight",B203&lt;=25,"Healthy Weight",B203&lt;30,"Over Weight",B203&gt;=30,"obesity")</f>
        <v>obesity</v>
      </c>
      <c r="J203" t="str" cm="1">
        <f t="array" ref="J203">_xlfn.IFS(C203&lt;5.7,"Normal",C203&lt;=6.5,"Prediabetes",C203&gt;6.5,"Diabetes")</f>
        <v>Prediabetes</v>
      </c>
    </row>
    <row r="204" spans="1:10" ht="15.75" customHeight="1" x14ac:dyDescent="0.3">
      <c r="A204" s="23" t="s">
        <v>363</v>
      </c>
      <c r="B204" s="25">
        <v>29.78</v>
      </c>
      <c r="C204" s="25">
        <v>10.27</v>
      </c>
      <c r="D204" s="23" t="s">
        <v>5991</v>
      </c>
      <c r="E204" s="23" t="s">
        <v>5992</v>
      </c>
      <c r="F204" s="23" t="s">
        <v>5991</v>
      </c>
      <c r="G204" s="23">
        <v>1</v>
      </c>
      <c r="H204" s="23" t="s">
        <v>5991</v>
      </c>
      <c r="I204" t="str" cm="1">
        <f t="array" ref="I204">_xlfn.IFS(B204&lt;18.5,"Under Weight",B204&lt;=25,"Healthy Weight",B204&lt;30,"Over Weight",B204&gt;=30,"obesity")</f>
        <v>Over Weight</v>
      </c>
      <c r="J204" t="str" cm="1">
        <f t="array" ref="J204">_xlfn.IFS(C204&lt;5.7,"Normal",C204&lt;=6.5,"Prediabetes",C204&gt;6.5,"Diabetes")</f>
        <v>Diabetes</v>
      </c>
    </row>
    <row r="205" spans="1:10" ht="15.75" customHeight="1" x14ac:dyDescent="0.3">
      <c r="A205" s="26" t="s">
        <v>365</v>
      </c>
      <c r="B205" s="25">
        <v>32.78</v>
      </c>
      <c r="C205" s="25">
        <v>5.27</v>
      </c>
      <c r="D205" s="26" t="s">
        <v>5992</v>
      </c>
      <c r="E205" s="26" t="s">
        <v>5992</v>
      </c>
      <c r="F205" s="26" t="s">
        <v>5992</v>
      </c>
      <c r="G205" s="26">
        <v>0</v>
      </c>
      <c r="H205" s="26" t="s">
        <v>5991</v>
      </c>
      <c r="I205" t="str" cm="1">
        <f t="array" ref="I205">_xlfn.IFS(B205&lt;18.5,"Under Weight",B205&lt;=25,"Healthy Weight",B205&lt;30,"Over Weight",B205&gt;=30,"obesity")</f>
        <v>obesity</v>
      </c>
      <c r="J205" t="str" cm="1">
        <f t="array" ref="J205">_xlfn.IFS(C205&lt;5.7,"Normal",C205&lt;=6.5,"Prediabetes",C205&gt;6.5,"Diabetes")</f>
        <v>Normal</v>
      </c>
    </row>
    <row r="206" spans="1:10" ht="15.75" customHeight="1" x14ac:dyDescent="0.3">
      <c r="A206" s="26" t="s">
        <v>366</v>
      </c>
      <c r="B206" s="25">
        <v>41.65</v>
      </c>
      <c r="C206" s="25">
        <v>10.73</v>
      </c>
      <c r="D206" s="26" t="s">
        <v>5991</v>
      </c>
      <c r="E206" s="26" t="s">
        <v>5992</v>
      </c>
      <c r="F206" s="26" t="s">
        <v>5992</v>
      </c>
      <c r="G206" s="26">
        <v>0</v>
      </c>
      <c r="H206" s="26" t="s">
        <v>5991</v>
      </c>
      <c r="I206" t="str" cm="1">
        <f t="array" ref="I206">_xlfn.IFS(B206&lt;18.5,"Under Weight",B206&lt;=25,"Healthy Weight",B206&lt;30,"Over Weight",B206&gt;=30,"obesity")</f>
        <v>obesity</v>
      </c>
      <c r="J206" t="str" cm="1">
        <f t="array" ref="J206">_xlfn.IFS(C206&lt;5.7,"Normal",C206&lt;=6.5,"Prediabetes",C206&gt;6.5,"Diabetes")</f>
        <v>Diabetes</v>
      </c>
    </row>
    <row r="207" spans="1:10" ht="15.75" customHeight="1" x14ac:dyDescent="0.3">
      <c r="A207" s="23" t="s">
        <v>368</v>
      </c>
      <c r="B207" s="25">
        <v>50.79</v>
      </c>
      <c r="C207" s="25">
        <v>4.45</v>
      </c>
      <c r="D207" s="23" t="s">
        <v>5992</v>
      </c>
      <c r="E207" s="23" t="s">
        <v>5992</v>
      </c>
      <c r="F207" s="23" t="s">
        <v>5992</v>
      </c>
      <c r="G207" s="23">
        <v>1</v>
      </c>
      <c r="H207" s="23" t="s">
        <v>5991</v>
      </c>
      <c r="I207" t="str" cm="1">
        <f t="array" ref="I207">_xlfn.IFS(B207&lt;18.5,"Under Weight",B207&lt;=25,"Healthy Weight",B207&lt;30,"Over Weight",B207&gt;=30,"obesity")</f>
        <v>obesity</v>
      </c>
      <c r="J207" t="str" cm="1">
        <f t="array" ref="J207">_xlfn.IFS(C207&lt;5.7,"Normal",C207&lt;=6.5,"Prediabetes",C207&gt;6.5,"Diabetes")</f>
        <v>Normal</v>
      </c>
    </row>
    <row r="208" spans="1:10" ht="15.75" customHeight="1" x14ac:dyDescent="0.3">
      <c r="A208" s="26" t="s">
        <v>370</v>
      </c>
      <c r="B208" s="25">
        <v>35.43</v>
      </c>
      <c r="C208" s="25">
        <v>5.25</v>
      </c>
      <c r="D208" s="26" t="s">
        <v>5991</v>
      </c>
      <c r="E208" s="26" t="s">
        <v>5992</v>
      </c>
      <c r="F208" s="26" t="s">
        <v>5992</v>
      </c>
      <c r="G208" s="26">
        <v>0</v>
      </c>
      <c r="H208" s="26" t="s">
        <v>5991</v>
      </c>
      <c r="I208" t="str" cm="1">
        <f t="array" ref="I208">_xlfn.IFS(B208&lt;18.5,"Under Weight",B208&lt;=25,"Healthy Weight",B208&lt;30,"Over Weight",B208&gt;=30,"obesity")</f>
        <v>obesity</v>
      </c>
      <c r="J208" t="str" cm="1">
        <f t="array" ref="J208">_xlfn.IFS(C208&lt;5.7,"Normal",C208&lt;=6.5,"Prediabetes",C208&gt;6.5,"Diabetes")</f>
        <v>Normal</v>
      </c>
    </row>
    <row r="209" spans="1:10" ht="15.75" customHeight="1" x14ac:dyDescent="0.3">
      <c r="A209" s="26" t="s">
        <v>372</v>
      </c>
      <c r="B209" s="25">
        <v>35.25</v>
      </c>
      <c r="C209" s="25">
        <v>9.51</v>
      </c>
      <c r="D209" s="26" t="s">
        <v>5992</v>
      </c>
      <c r="E209" s="26" t="s">
        <v>5992</v>
      </c>
      <c r="F209" s="26" t="s">
        <v>5992</v>
      </c>
      <c r="G209" s="26">
        <v>0</v>
      </c>
      <c r="H209" s="26" t="s">
        <v>5991</v>
      </c>
      <c r="I209" t="str" cm="1">
        <f t="array" ref="I209">_xlfn.IFS(B209&lt;18.5,"Under Weight",B209&lt;=25,"Healthy Weight",B209&lt;30,"Over Weight",B209&gt;=30,"obesity")</f>
        <v>obesity</v>
      </c>
      <c r="J209" t="str" cm="1">
        <f t="array" ref="J209">_xlfn.IFS(C209&lt;5.7,"Normal",C209&lt;=6.5,"Prediabetes",C209&gt;6.5,"Diabetes")</f>
        <v>Diabetes</v>
      </c>
    </row>
    <row r="210" spans="1:10" ht="15.75" customHeight="1" x14ac:dyDescent="0.3">
      <c r="A210" s="26" t="s">
        <v>374</v>
      </c>
      <c r="B210" s="25">
        <v>36.85</v>
      </c>
      <c r="C210" s="25">
        <v>11.12</v>
      </c>
      <c r="D210" s="26" t="s">
        <v>5992</v>
      </c>
      <c r="E210" s="26" t="s">
        <v>5992</v>
      </c>
      <c r="F210" s="26" t="s">
        <v>5992</v>
      </c>
      <c r="G210" s="26">
        <v>0</v>
      </c>
      <c r="H210" s="26" t="s">
        <v>5991</v>
      </c>
      <c r="I210" t="str" cm="1">
        <f t="array" ref="I210">_xlfn.IFS(B210&lt;18.5,"Under Weight",B210&lt;=25,"Healthy Weight",B210&lt;30,"Over Weight",B210&gt;=30,"obesity")</f>
        <v>obesity</v>
      </c>
      <c r="J210" t="str" cm="1">
        <f t="array" ref="J210">_xlfn.IFS(C210&lt;5.7,"Normal",C210&lt;=6.5,"Prediabetes",C210&gt;6.5,"Diabetes")</f>
        <v>Diabetes</v>
      </c>
    </row>
    <row r="211" spans="1:10" ht="15.75" customHeight="1" x14ac:dyDescent="0.3">
      <c r="A211" s="23" t="s">
        <v>376</v>
      </c>
      <c r="B211" s="25">
        <v>31.02</v>
      </c>
      <c r="C211" s="25">
        <v>4.5599999999999996</v>
      </c>
      <c r="D211" s="23" t="s">
        <v>5992</v>
      </c>
      <c r="E211" s="23" t="s">
        <v>5993</v>
      </c>
      <c r="F211" s="23" t="s">
        <v>5992</v>
      </c>
      <c r="G211" s="23">
        <v>1</v>
      </c>
      <c r="H211" s="23" t="s">
        <v>5991</v>
      </c>
      <c r="I211" t="str" cm="1">
        <f t="array" ref="I211">_xlfn.IFS(B211&lt;18.5,"Under Weight",B211&lt;=25,"Healthy Weight",B211&lt;30,"Over Weight",B211&gt;=30,"obesity")</f>
        <v>obesity</v>
      </c>
      <c r="J211" t="str" cm="1">
        <f t="array" ref="J211">_xlfn.IFS(C211&lt;5.7,"Normal",C211&lt;=6.5,"Prediabetes",C211&gt;6.5,"Diabetes")</f>
        <v>Normal</v>
      </c>
    </row>
    <row r="212" spans="1:10" ht="15.75" customHeight="1" x14ac:dyDescent="0.3">
      <c r="A212" s="23" t="s">
        <v>378</v>
      </c>
      <c r="B212" s="25">
        <v>35.6</v>
      </c>
      <c r="C212" s="25">
        <v>4.0199999999999996</v>
      </c>
      <c r="D212" s="23" t="s">
        <v>5991</v>
      </c>
      <c r="E212" s="23" t="s">
        <v>5993</v>
      </c>
      <c r="F212" s="23" t="s">
        <v>5992</v>
      </c>
      <c r="G212" s="23">
        <v>2</v>
      </c>
      <c r="H212" s="23" t="s">
        <v>5991</v>
      </c>
      <c r="I212" t="str" cm="1">
        <f t="array" ref="I212">_xlfn.IFS(B212&lt;18.5,"Under Weight",B212&lt;=25,"Healthy Weight",B212&lt;30,"Over Weight",B212&gt;=30,"obesity")</f>
        <v>obesity</v>
      </c>
      <c r="J212" t="str" cm="1">
        <f t="array" ref="J212">_xlfn.IFS(C212&lt;5.7,"Normal",C212&lt;=6.5,"Prediabetes",C212&gt;6.5,"Diabetes")</f>
        <v>Normal</v>
      </c>
    </row>
    <row r="213" spans="1:10" ht="15.75" customHeight="1" x14ac:dyDescent="0.3">
      <c r="A213" s="26" t="s">
        <v>380</v>
      </c>
      <c r="B213" s="25">
        <v>34.39</v>
      </c>
      <c r="C213" s="25">
        <v>8.7200000000000006</v>
      </c>
      <c r="D213" s="26" t="s">
        <v>5992</v>
      </c>
      <c r="E213" s="26" t="s">
        <v>5992</v>
      </c>
      <c r="F213" s="26" t="s">
        <v>5992</v>
      </c>
      <c r="G213" s="26">
        <v>0</v>
      </c>
      <c r="H213" s="26" t="s">
        <v>5991</v>
      </c>
      <c r="I213" t="str" cm="1">
        <f t="array" ref="I213">_xlfn.IFS(B213&lt;18.5,"Under Weight",B213&lt;=25,"Healthy Weight",B213&lt;30,"Over Weight",B213&gt;=30,"obesity")</f>
        <v>obesity</v>
      </c>
      <c r="J213" t="str" cm="1">
        <f t="array" ref="J213">_xlfn.IFS(C213&lt;5.7,"Normal",C213&lt;=6.5,"Prediabetes",C213&gt;6.5,"Diabetes")</f>
        <v>Diabetes</v>
      </c>
    </row>
    <row r="214" spans="1:10" ht="15.75" customHeight="1" x14ac:dyDescent="0.3">
      <c r="A214" s="23" t="s">
        <v>382</v>
      </c>
      <c r="B214" s="25">
        <v>29.06</v>
      </c>
      <c r="C214" s="25">
        <v>6.25</v>
      </c>
      <c r="D214" s="23" t="s">
        <v>5991</v>
      </c>
      <c r="E214" s="23" t="s">
        <v>5992</v>
      </c>
      <c r="F214" s="23" t="s">
        <v>5992</v>
      </c>
      <c r="G214" s="23">
        <v>1</v>
      </c>
      <c r="H214" s="23" t="s">
        <v>5991</v>
      </c>
      <c r="I214" t="str" cm="1">
        <f t="array" ref="I214">_xlfn.IFS(B214&lt;18.5,"Under Weight",B214&lt;=25,"Healthy Weight",B214&lt;30,"Over Weight",B214&gt;=30,"obesity")</f>
        <v>Over Weight</v>
      </c>
      <c r="J214" t="str" cm="1">
        <f t="array" ref="J214">_xlfn.IFS(C214&lt;5.7,"Normal",C214&lt;=6.5,"Prediabetes",C214&gt;6.5,"Diabetes")</f>
        <v>Prediabetes</v>
      </c>
    </row>
    <row r="215" spans="1:10" ht="15.75" customHeight="1" x14ac:dyDescent="0.3">
      <c r="A215" s="23" t="s">
        <v>384</v>
      </c>
      <c r="B215" s="25">
        <v>35.799999999999997</v>
      </c>
      <c r="C215" s="25">
        <v>7.32</v>
      </c>
      <c r="D215" s="23" t="s">
        <v>5992</v>
      </c>
      <c r="E215" s="23" t="s">
        <v>5992</v>
      </c>
      <c r="F215" s="23" t="s">
        <v>5992</v>
      </c>
      <c r="G215" s="23">
        <v>2</v>
      </c>
      <c r="H215" s="23" t="s">
        <v>5991</v>
      </c>
      <c r="I215" t="str" cm="1">
        <f t="array" ref="I215">_xlfn.IFS(B215&lt;18.5,"Under Weight",B215&lt;=25,"Healthy Weight",B215&lt;30,"Over Weight",B215&gt;=30,"obesity")</f>
        <v>obesity</v>
      </c>
      <c r="J215" t="str" cm="1">
        <f t="array" ref="J215">_xlfn.IFS(C215&lt;5.7,"Normal",C215&lt;=6.5,"Prediabetes",C215&gt;6.5,"Diabetes")</f>
        <v>Diabetes</v>
      </c>
    </row>
    <row r="216" spans="1:10" ht="15.75" customHeight="1" x14ac:dyDescent="0.3">
      <c r="A216" s="23" t="s">
        <v>386</v>
      </c>
      <c r="B216" s="25">
        <v>49.8</v>
      </c>
      <c r="C216" s="25">
        <v>4.24</v>
      </c>
      <c r="D216" s="23" t="s">
        <v>5992</v>
      </c>
      <c r="E216" s="23" t="s">
        <v>5992</v>
      </c>
      <c r="F216" s="23" t="s">
        <v>5992</v>
      </c>
      <c r="G216" s="23">
        <v>1</v>
      </c>
      <c r="H216" s="23" t="s">
        <v>5991</v>
      </c>
      <c r="I216" t="str" cm="1">
        <f t="array" ref="I216">_xlfn.IFS(B216&lt;18.5,"Under Weight",B216&lt;=25,"Healthy Weight",B216&lt;30,"Over Weight",B216&gt;=30,"obesity")</f>
        <v>obesity</v>
      </c>
      <c r="J216" t="str" cm="1">
        <f t="array" ref="J216">_xlfn.IFS(C216&lt;5.7,"Normal",C216&lt;=6.5,"Prediabetes",C216&gt;6.5,"Diabetes")</f>
        <v>Normal</v>
      </c>
    </row>
    <row r="217" spans="1:10" ht="15.75" customHeight="1" x14ac:dyDescent="0.3">
      <c r="A217" s="23" t="s">
        <v>387</v>
      </c>
      <c r="B217" s="25">
        <v>35.71</v>
      </c>
      <c r="C217" s="25">
        <v>6.84</v>
      </c>
      <c r="D217" s="23" t="s">
        <v>5992</v>
      </c>
      <c r="E217" s="23" t="s">
        <v>5992</v>
      </c>
      <c r="F217" s="23" t="s">
        <v>5992</v>
      </c>
      <c r="G217" s="23">
        <v>2</v>
      </c>
      <c r="H217" s="23" t="s">
        <v>5991</v>
      </c>
      <c r="I217" t="str" cm="1">
        <f t="array" ref="I217">_xlfn.IFS(B217&lt;18.5,"Under Weight",B217&lt;=25,"Healthy Weight",B217&lt;30,"Over Weight",B217&gt;=30,"obesity")</f>
        <v>obesity</v>
      </c>
      <c r="J217" t="str" cm="1">
        <f t="array" ref="J217">_xlfn.IFS(C217&lt;5.7,"Normal",C217&lt;=6.5,"Prediabetes",C217&gt;6.5,"Diabetes")</f>
        <v>Diabetes</v>
      </c>
    </row>
    <row r="218" spans="1:10" ht="15.75" customHeight="1" x14ac:dyDescent="0.3">
      <c r="A218" s="23" t="s">
        <v>389</v>
      </c>
      <c r="B218" s="25">
        <v>30.8</v>
      </c>
      <c r="C218" s="25">
        <v>5.23</v>
      </c>
      <c r="D218" s="23" t="s">
        <v>5991</v>
      </c>
      <c r="E218" s="23" t="s">
        <v>5992</v>
      </c>
      <c r="F218" s="23" t="s">
        <v>5992</v>
      </c>
      <c r="G218" s="23">
        <v>1</v>
      </c>
      <c r="H218" s="23" t="s">
        <v>5991</v>
      </c>
      <c r="I218" t="str" cm="1">
        <f t="array" ref="I218">_xlfn.IFS(B218&lt;18.5,"Under Weight",B218&lt;=25,"Healthy Weight",B218&lt;30,"Over Weight",B218&gt;=30,"obesity")</f>
        <v>obesity</v>
      </c>
      <c r="J218" t="str" cm="1">
        <f t="array" ref="J218">_xlfn.IFS(C218&lt;5.7,"Normal",C218&lt;=6.5,"Prediabetes",C218&gt;6.5,"Diabetes")</f>
        <v>Normal</v>
      </c>
    </row>
    <row r="219" spans="1:10" ht="15.75" customHeight="1" x14ac:dyDescent="0.3">
      <c r="A219" s="26" t="s">
        <v>391</v>
      </c>
      <c r="B219" s="25">
        <v>33.69</v>
      </c>
      <c r="C219" s="25">
        <v>9.68</v>
      </c>
      <c r="D219" s="26" t="s">
        <v>5992</v>
      </c>
      <c r="E219" s="26" t="s">
        <v>5992</v>
      </c>
      <c r="F219" s="26" t="s">
        <v>5992</v>
      </c>
      <c r="G219" s="26">
        <v>0</v>
      </c>
      <c r="H219" s="26" t="s">
        <v>5991</v>
      </c>
      <c r="I219" t="str" cm="1">
        <f t="array" ref="I219">_xlfn.IFS(B219&lt;18.5,"Under Weight",B219&lt;=25,"Healthy Weight",B219&lt;30,"Over Weight",B219&gt;=30,"obesity")</f>
        <v>obesity</v>
      </c>
      <c r="J219" t="str" cm="1">
        <f t="array" ref="J219">_xlfn.IFS(C219&lt;5.7,"Normal",C219&lt;=6.5,"Prediabetes",C219&gt;6.5,"Diabetes")</f>
        <v>Diabetes</v>
      </c>
    </row>
    <row r="220" spans="1:10" ht="15.75" customHeight="1" x14ac:dyDescent="0.3">
      <c r="A220" s="23" t="s">
        <v>392</v>
      </c>
      <c r="B220" s="25">
        <v>42.27</v>
      </c>
      <c r="C220" s="25">
        <v>6.05</v>
      </c>
      <c r="D220" s="23" t="s">
        <v>5991</v>
      </c>
      <c r="E220" s="23" t="s">
        <v>5992</v>
      </c>
      <c r="F220" s="23" t="s">
        <v>5992</v>
      </c>
      <c r="G220" s="23">
        <v>1</v>
      </c>
      <c r="H220" s="23" t="s">
        <v>5991</v>
      </c>
      <c r="I220" t="str" cm="1">
        <f t="array" ref="I220">_xlfn.IFS(B220&lt;18.5,"Under Weight",B220&lt;=25,"Healthy Weight",B220&lt;30,"Over Weight",B220&gt;=30,"obesity")</f>
        <v>obesity</v>
      </c>
      <c r="J220" t="str" cm="1">
        <f t="array" ref="J220">_xlfn.IFS(C220&lt;5.7,"Normal",C220&lt;=6.5,"Prediabetes",C220&gt;6.5,"Diabetes")</f>
        <v>Prediabetes</v>
      </c>
    </row>
    <row r="221" spans="1:10" ht="15.75" customHeight="1" x14ac:dyDescent="0.3">
      <c r="A221" s="23" t="s">
        <v>394</v>
      </c>
      <c r="B221" s="25">
        <v>53.25</v>
      </c>
      <c r="C221" s="25">
        <v>6.11</v>
      </c>
      <c r="D221" s="23" t="s">
        <v>5991</v>
      </c>
      <c r="E221" s="23" t="s">
        <v>5992</v>
      </c>
      <c r="F221" s="23" t="s">
        <v>5991</v>
      </c>
      <c r="G221" s="23">
        <v>1</v>
      </c>
      <c r="H221" s="23" t="s">
        <v>5991</v>
      </c>
      <c r="I221" t="str" cm="1">
        <f t="array" ref="I221">_xlfn.IFS(B221&lt;18.5,"Under Weight",B221&lt;=25,"Healthy Weight",B221&lt;30,"Over Weight",B221&gt;=30,"obesity")</f>
        <v>obesity</v>
      </c>
      <c r="J221" t="str" cm="1">
        <f t="array" ref="J221">_xlfn.IFS(C221&lt;5.7,"Normal",C221&lt;=6.5,"Prediabetes",C221&gt;6.5,"Diabetes")</f>
        <v>Prediabetes</v>
      </c>
    </row>
    <row r="222" spans="1:10" ht="15.75" customHeight="1" x14ac:dyDescent="0.3">
      <c r="A222" s="23" t="s">
        <v>396</v>
      </c>
      <c r="B222" s="25">
        <v>26.8</v>
      </c>
      <c r="C222" s="25">
        <v>10.93</v>
      </c>
      <c r="D222" s="23" t="s">
        <v>5991</v>
      </c>
      <c r="E222" s="23" t="s">
        <v>5992</v>
      </c>
      <c r="F222" s="23" t="s">
        <v>5992</v>
      </c>
      <c r="G222" s="23">
        <v>0</v>
      </c>
      <c r="H222" s="23" t="s">
        <v>5992</v>
      </c>
      <c r="I222" t="str" cm="1">
        <f t="array" ref="I222">_xlfn.IFS(B222&lt;18.5,"Under Weight",B222&lt;=25,"Healthy Weight",B222&lt;30,"Over Weight",B222&gt;=30,"obesity")</f>
        <v>Over Weight</v>
      </c>
      <c r="J222" t="str" cm="1">
        <f t="array" ref="J222">_xlfn.IFS(C222&lt;5.7,"Normal",C222&lt;=6.5,"Prediabetes",C222&gt;6.5,"Diabetes")</f>
        <v>Diabetes</v>
      </c>
    </row>
    <row r="223" spans="1:10" ht="15.75" customHeight="1" x14ac:dyDescent="0.3">
      <c r="A223" s="23" t="s">
        <v>398</v>
      </c>
      <c r="B223" s="25">
        <v>28.5</v>
      </c>
      <c r="C223" s="25">
        <v>5.12</v>
      </c>
      <c r="D223" s="23" t="s">
        <v>5992</v>
      </c>
      <c r="E223" s="23" t="s">
        <v>5992</v>
      </c>
      <c r="F223" s="23" t="s">
        <v>5992</v>
      </c>
      <c r="G223" s="23">
        <v>1</v>
      </c>
      <c r="H223" s="23" t="s">
        <v>5991</v>
      </c>
      <c r="I223" t="str" cm="1">
        <f t="array" ref="I223">_xlfn.IFS(B223&lt;18.5,"Under Weight",B223&lt;=25,"Healthy Weight",B223&lt;30,"Over Weight",B223&gt;=30,"obesity")</f>
        <v>Over Weight</v>
      </c>
      <c r="J223" t="str" cm="1">
        <f t="array" ref="J223">_xlfn.IFS(C223&lt;5.7,"Normal",C223&lt;=6.5,"Prediabetes",C223&gt;6.5,"Diabetes")</f>
        <v>Normal</v>
      </c>
    </row>
    <row r="224" spans="1:10" ht="15.75" customHeight="1" x14ac:dyDescent="0.3">
      <c r="A224" s="26" t="s">
        <v>400</v>
      </c>
      <c r="B224" s="25">
        <v>22.895</v>
      </c>
      <c r="C224" s="25">
        <v>5.72</v>
      </c>
      <c r="D224" s="26" t="s">
        <v>5992</v>
      </c>
      <c r="E224" s="26" t="s">
        <v>5992</v>
      </c>
      <c r="F224" s="26" t="s">
        <v>5992</v>
      </c>
      <c r="G224" s="26">
        <v>0</v>
      </c>
      <c r="H224" s="26" t="s">
        <v>5991</v>
      </c>
      <c r="I224" t="str" cm="1">
        <f t="array" ref="I224">_xlfn.IFS(B224&lt;18.5,"Under Weight",B224&lt;=25,"Healthy Weight",B224&lt;30,"Over Weight",B224&gt;=30,"obesity")</f>
        <v>Healthy Weight</v>
      </c>
      <c r="J224" t="str" cm="1">
        <f t="array" ref="J224">_xlfn.IFS(C224&lt;5.7,"Normal",C224&lt;=6.5,"Prediabetes",C224&gt;6.5,"Diabetes")</f>
        <v>Prediabetes</v>
      </c>
    </row>
    <row r="225" spans="1:10" ht="15.75" customHeight="1" x14ac:dyDescent="0.3">
      <c r="A225" s="23" t="s">
        <v>402</v>
      </c>
      <c r="B225" s="25">
        <v>34.06</v>
      </c>
      <c r="C225" s="25">
        <v>11.83</v>
      </c>
      <c r="D225" s="23" t="s">
        <v>5991</v>
      </c>
      <c r="E225" s="23" t="s">
        <v>5992</v>
      </c>
      <c r="F225" s="23" t="s">
        <v>5992</v>
      </c>
      <c r="G225" s="23">
        <v>1</v>
      </c>
      <c r="H225" s="23" t="s">
        <v>5991</v>
      </c>
      <c r="I225" t="str" cm="1">
        <f t="array" ref="I225">_xlfn.IFS(B225&lt;18.5,"Under Weight",B225&lt;=25,"Healthy Weight",B225&lt;30,"Over Weight",B225&gt;=30,"obesity")</f>
        <v>obesity</v>
      </c>
      <c r="J225" t="str" cm="1">
        <f t="array" ref="J225">_xlfn.IFS(C225&lt;5.7,"Normal",C225&lt;=6.5,"Prediabetes",C225&gt;6.5,"Diabetes")</f>
        <v>Diabetes</v>
      </c>
    </row>
    <row r="226" spans="1:10" ht="15.75" customHeight="1" x14ac:dyDescent="0.3">
      <c r="A226" s="26" t="s">
        <v>404</v>
      </c>
      <c r="B226" s="25">
        <v>36.409999999999997</v>
      </c>
      <c r="C226" s="25">
        <v>4.55</v>
      </c>
      <c r="D226" s="26" t="s">
        <v>5992</v>
      </c>
      <c r="E226" s="26" t="s">
        <v>5992</v>
      </c>
      <c r="F226" s="26" t="s">
        <v>5992</v>
      </c>
      <c r="G226" s="26">
        <v>0</v>
      </c>
      <c r="H226" s="26" t="s">
        <v>5991</v>
      </c>
      <c r="I226" t="str" cm="1">
        <f t="array" ref="I226">_xlfn.IFS(B226&lt;18.5,"Under Weight",B226&lt;=25,"Healthy Weight",B226&lt;30,"Over Weight",B226&gt;=30,"obesity")</f>
        <v>obesity</v>
      </c>
      <c r="J226" t="str" cm="1">
        <f t="array" ref="J226">_xlfn.IFS(C226&lt;5.7,"Normal",C226&lt;=6.5,"Prediabetes",C226&gt;6.5,"Diabetes")</f>
        <v>Normal</v>
      </c>
    </row>
    <row r="227" spans="1:10" ht="15.75" customHeight="1" x14ac:dyDescent="0.3">
      <c r="A227" s="23" t="s">
        <v>405</v>
      </c>
      <c r="B227" s="25">
        <v>52.3</v>
      </c>
      <c r="C227" s="25">
        <v>4.87</v>
      </c>
      <c r="D227" s="23" t="s">
        <v>5991</v>
      </c>
      <c r="E227" s="23" t="s">
        <v>5992</v>
      </c>
      <c r="F227" s="23" t="s">
        <v>5991</v>
      </c>
      <c r="G227" s="23">
        <v>1</v>
      </c>
      <c r="H227" s="23" t="s">
        <v>5991</v>
      </c>
      <c r="I227" t="str" cm="1">
        <f t="array" ref="I227">_xlfn.IFS(B227&lt;18.5,"Under Weight",B227&lt;=25,"Healthy Weight",B227&lt;30,"Over Weight",B227&gt;=30,"obesity")</f>
        <v>obesity</v>
      </c>
      <c r="J227" t="str" cm="1">
        <f t="array" ref="J227">_xlfn.IFS(C227&lt;5.7,"Normal",C227&lt;=6.5,"Prediabetes",C227&gt;6.5,"Diabetes")</f>
        <v>Normal</v>
      </c>
    </row>
    <row r="228" spans="1:10" ht="15.75" customHeight="1" x14ac:dyDescent="0.3">
      <c r="A228" s="23" t="s">
        <v>407</v>
      </c>
      <c r="B228" s="25">
        <v>52.66</v>
      </c>
      <c r="C228" s="25">
        <v>4.45</v>
      </c>
      <c r="D228" s="23" t="s">
        <v>5992</v>
      </c>
      <c r="E228" s="23" t="s">
        <v>5992</v>
      </c>
      <c r="F228" s="23" t="s">
        <v>5992</v>
      </c>
      <c r="G228" s="23">
        <v>1</v>
      </c>
      <c r="H228" s="23" t="s">
        <v>5991</v>
      </c>
      <c r="I228" t="str" cm="1">
        <f t="array" ref="I228">_xlfn.IFS(B228&lt;18.5,"Under Weight",B228&lt;=25,"Healthy Weight",B228&lt;30,"Over Weight",B228&gt;=30,"obesity")</f>
        <v>obesity</v>
      </c>
      <c r="J228" t="str" cm="1">
        <f t="array" ref="J228">_xlfn.IFS(C228&lt;5.7,"Normal",C228&lt;=6.5,"Prediabetes",C228&gt;6.5,"Diabetes")</f>
        <v>Normal</v>
      </c>
    </row>
    <row r="229" spans="1:10" ht="15.75" customHeight="1" x14ac:dyDescent="0.3">
      <c r="A229" s="26" t="s">
        <v>409</v>
      </c>
      <c r="B229" s="25">
        <v>29.57</v>
      </c>
      <c r="C229" s="25">
        <v>9.42</v>
      </c>
      <c r="D229" s="26" t="s">
        <v>5991</v>
      </c>
      <c r="E229" s="26" t="s">
        <v>5992</v>
      </c>
      <c r="F229" s="26" t="s">
        <v>5992</v>
      </c>
      <c r="G229" s="26">
        <v>0</v>
      </c>
      <c r="H229" s="26" t="s">
        <v>5991</v>
      </c>
      <c r="I229" t="str" cm="1">
        <f t="array" ref="I229">_xlfn.IFS(B229&lt;18.5,"Under Weight",B229&lt;=25,"Healthy Weight",B229&lt;30,"Over Weight",B229&gt;=30,"obesity")</f>
        <v>Over Weight</v>
      </c>
      <c r="J229" t="str" cm="1">
        <f t="array" ref="J229">_xlfn.IFS(C229&lt;5.7,"Normal",C229&lt;=6.5,"Prediabetes",C229&gt;6.5,"Diabetes")</f>
        <v>Diabetes</v>
      </c>
    </row>
    <row r="230" spans="1:10" ht="15.75" customHeight="1" x14ac:dyDescent="0.3">
      <c r="A230" s="23" t="s">
        <v>411</v>
      </c>
      <c r="B230" s="25">
        <v>36.99</v>
      </c>
      <c r="C230" s="25">
        <v>5.37</v>
      </c>
      <c r="D230" s="23" t="s">
        <v>5991</v>
      </c>
      <c r="E230" s="23" t="s">
        <v>5992</v>
      </c>
      <c r="F230" s="23" t="s">
        <v>5991</v>
      </c>
      <c r="G230" s="23">
        <v>1</v>
      </c>
      <c r="H230" s="23" t="s">
        <v>5991</v>
      </c>
      <c r="I230" t="str" cm="1">
        <f t="array" ref="I230">_xlfn.IFS(B230&lt;18.5,"Under Weight",B230&lt;=25,"Healthy Weight",B230&lt;30,"Over Weight",B230&gt;=30,"obesity")</f>
        <v>obesity</v>
      </c>
      <c r="J230" t="str" cm="1">
        <f t="array" ref="J230">_xlfn.IFS(C230&lt;5.7,"Normal",C230&lt;=6.5,"Prediabetes",C230&gt;6.5,"Diabetes")</f>
        <v>Normal</v>
      </c>
    </row>
    <row r="231" spans="1:10" ht="15.75" customHeight="1" x14ac:dyDescent="0.3">
      <c r="A231" s="23" t="s">
        <v>413</v>
      </c>
      <c r="B231" s="25">
        <v>31.4</v>
      </c>
      <c r="C231" s="25">
        <v>4.5999999999999996</v>
      </c>
      <c r="D231" s="23" t="s">
        <v>5991</v>
      </c>
      <c r="E231" s="23" t="s">
        <v>5992</v>
      </c>
      <c r="F231" s="23" t="s">
        <v>5992</v>
      </c>
      <c r="G231" s="23">
        <v>1</v>
      </c>
      <c r="H231" s="23" t="s">
        <v>5991</v>
      </c>
      <c r="I231" t="str" cm="1">
        <f t="array" ref="I231">_xlfn.IFS(B231&lt;18.5,"Under Weight",B231&lt;=25,"Healthy Weight",B231&lt;30,"Over Weight",B231&gt;=30,"obesity")</f>
        <v>obesity</v>
      </c>
      <c r="J231" t="str" cm="1">
        <f t="array" ref="J231">_xlfn.IFS(C231&lt;5.7,"Normal",C231&lt;=6.5,"Prediabetes",C231&gt;6.5,"Diabetes")</f>
        <v>Normal</v>
      </c>
    </row>
    <row r="232" spans="1:10" ht="15.75" customHeight="1" x14ac:dyDescent="0.3">
      <c r="A232" s="23" t="s">
        <v>415</v>
      </c>
      <c r="B232" s="25">
        <v>34.9</v>
      </c>
      <c r="C232" s="25">
        <v>6.22</v>
      </c>
      <c r="D232" s="23" t="s">
        <v>5992</v>
      </c>
      <c r="E232" s="23" t="s">
        <v>5992</v>
      </c>
      <c r="F232" s="23" t="s">
        <v>5991</v>
      </c>
      <c r="G232" s="23">
        <v>1</v>
      </c>
      <c r="H232" s="23" t="s">
        <v>5991</v>
      </c>
      <c r="I232" t="str" cm="1">
        <f t="array" ref="I232">_xlfn.IFS(B232&lt;18.5,"Under Weight",B232&lt;=25,"Healthy Weight",B232&lt;30,"Over Weight",B232&gt;=30,"obesity")</f>
        <v>obesity</v>
      </c>
      <c r="J232" t="str" cm="1">
        <f t="array" ref="J232">_xlfn.IFS(C232&lt;5.7,"Normal",C232&lt;=6.5,"Prediabetes",C232&gt;6.5,"Diabetes")</f>
        <v>Prediabetes</v>
      </c>
    </row>
    <row r="233" spans="1:10" ht="15.75" customHeight="1" x14ac:dyDescent="0.3">
      <c r="A233" s="23" t="s">
        <v>417</v>
      </c>
      <c r="B233" s="25">
        <v>31.13</v>
      </c>
      <c r="C233" s="25">
        <v>4.5199999999999996</v>
      </c>
      <c r="D233" s="23" t="s">
        <v>5991</v>
      </c>
      <c r="E233" s="23" t="s">
        <v>5992</v>
      </c>
      <c r="F233" s="23" t="s">
        <v>5992</v>
      </c>
      <c r="G233" s="23">
        <v>1</v>
      </c>
      <c r="H233" s="23" t="s">
        <v>5991</v>
      </c>
      <c r="I233" t="str" cm="1">
        <f t="array" ref="I233">_xlfn.IFS(B233&lt;18.5,"Under Weight",B233&lt;=25,"Healthy Weight",B233&lt;30,"Over Weight",B233&gt;=30,"obesity")</f>
        <v>obesity</v>
      </c>
      <c r="J233" t="str" cm="1">
        <f t="array" ref="J233">_xlfn.IFS(C233&lt;5.7,"Normal",C233&lt;=6.5,"Prediabetes",C233&gt;6.5,"Diabetes")</f>
        <v>Normal</v>
      </c>
    </row>
    <row r="234" spans="1:10" ht="15.75" customHeight="1" x14ac:dyDescent="0.3">
      <c r="A234" s="23" t="s">
        <v>419</v>
      </c>
      <c r="B234" s="25">
        <v>34.799999999999997</v>
      </c>
      <c r="C234" s="25">
        <v>6.18</v>
      </c>
      <c r="D234" s="23" t="s">
        <v>5992</v>
      </c>
      <c r="E234" s="23" t="s">
        <v>5992</v>
      </c>
      <c r="F234" s="23" t="s">
        <v>5991</v>
      </c>
      <c r="G234" s="23">
        <v>1</v>
      </c>
      <c r="H234" s="23" t="s">
        <v>5991</v>
      </c>
      <c r="I234" t="str" cm="1">
        <f t="array" ref="I234">_xlfn.IFS(B234&lt;18.5,"Under Weight",B234&lt;=25,"Healthy Weight",B234&lt;30,"Over Weight",B234&gt;=30,"obesity")</f>
        <v>obesity</v>
      </c>
      <c r="J234" t="str" cm="1">
        <f t="array" ref="J234">_xlfn.IFS(C234&lt;5.7,"Normal",C234&lt;=6.5,"Prediabetes",C234&gt;6.5,"Diabetes")</f>
        <v>Prediabetes</v>
      </c>
    </row>
    <row r="235" spans="1:10" ht="15.75" customHeight="1" x14ac:dyDescent="0.3">
      <c r="A235" s="26" t="s">
        <v>421</v>
      </c>
      <c r="B235" s="25">
        <v>31.68</v>
      </c>
      <c r="C235" s="25">
        <v>4.4000000000000004</v>
      </c>
      <c r="D235" s="26" t="s">
        <v>5992</v>
      </c>
      <c r="E235" s="26" t="s">
        <v>5992</v>
      </c>
      <c r="F235" s="26" t="s">
        <v>5992</v>
      </c>
      <c r="G235" s="26">
        <v>0</v>
      </c>
      <c r="H235" s="26" t="s">
        <v>5991</v>
      </c>
      <c r="I235" t="str" cm="1">
        <f t="array" ref="I235">_xlfn.IFS(B235&lt;18.5,"Under Weight",B235&lt;=25,"Healthy Weight",B235&lt;30,"Over Weight",B235&gt;=30,"obesity")</f>
        <v>obesity</v>
      </c>
      <c r="J235" t="str" cm="1">
        <f t="array" ref="J235">_xlfn.IFS(C235&lt;5.7,"Normal",C235&lt;=6.5,"Prediabetes",C235&gt;6.5,"Diabetes")</f>
        <v>Normal</v>
      </c>
    </row>
    <row r="236" spans="1:10" ht="15.75" customHeight="1" x14ac:dyDescent="0.3">
      <c r="A236" s="23" t="s">
        <v>423</v>
      </c>
      <c r="B236" s="25">
        <v>33.534999999999997</v>
      </c>
      <c r="C236" s="25">
        <v>6.23</v>
      </c>
      <c r="D236" s="23" t="s">
        <v>5992</v>
      </c>
      <c r="E236" s="23" t="s">
        <v>5993</v>
      </c>
      <c r="F236" s="23" t="s">
        <v>5992</v>
      </c>
      <c r="G236" s="23">
        <v>1</v>
      </c>
      <c r="H236" s="23" t="s">
        <v>5991</v>
      </c>
      <c r="I236" t="str" cm="1">
        <f t="array" ref="I236">_xlfn.IFS(B236&lt;18.5,"Under Weight",B236&lt;=25,"Healthy Weight",B236&lt;30,"Over Weight",B236&gt;=30,"obesity")</f>
        <v>obesity</v>
      </c>
      <c r="J236" t="str" cm="1">
        <f t="array" ref="J236">_xlfn.IFS(C236&lt;5.7,"Normal",C236&lt;=6.5,"Prediabetes",C236&gt;6.5,"Diabetes")</f>
        <v>Prediabetes</v>
      </c>
    </row>
    <row r="237" spans="1:10" ht="15.75" customHeight="1" x14ac:dyDescent="0.3">
      <c r="A237" s="26" t="s">
        <v>424</v>
      </c>
      <c r="B237" s="25">
        <v>31.92</v>
      </c>
      <c r="C237" s="25">
        <v>5.33</v>
      </c>
      <c r="D237" s="26" t="s">
        <v>5991</v>
      </c>
      <c r="E237" s="26" t="s">
        <v>5992</v>
      </c>
      <c r="F237" s="26" t="s">
        <v>5992</v>
      </c>
      <c r="G237" s="26">
        <v>0</v>
      </c>
      <c r="H237" s="26" t="s">
        <v>5991</v>
      </c>
      <c r="I237" t="str" cm="1">
        <f t="array" ref="I237">_xlfn.IFS(B237&lt;18.5,"Under Weight",B237&lt;=25,"Healthy Weight",B237&lt;30,"Over Weight",B237&gt;=30,"obesity")</f>
        <v>obesity</v>
      </c>
      <c r="J237" t="str" cm="1">
        <f t="array" ref="J237">_xlfn.IFS(C237&lt;5.7,"Normal",C237&lt;=6.5,"Prediabetes",C237&gt;6.5,"Diabetes")</f>
        <v>Normal</v>
      </c>
    </row>
    <row r="238" spans="1:10" ht="15.75" customHeight="1" x14ac:dyDescent="0.3">
      <c r="A238" s="23" t="s">
        <v>426</v>
      </c>
      <c r="B238" s="25">
        <v>32.700000000000003</v>
      </c>
      <c r="C238" s="25">
        <v>4.09</v>
      </c>
      <c r="D238" s="23" t="s">
        <v>5992</v>
      </c>
      <c r="E238" s="23" t="s">
        <v>5992</v>
      </c>
      <c r="F238" s="23" t="s">
        <v>5992</v>
      </c>
      <c r="G238" s="23">
        <v>1</v>
      </c>
      <c r="H238" s="23" t="s">
        <v>5991</v>
      </c>
      <c r="I238" t="str" cm="1">
        <f t="array" ref="I238">_xlfn.IFS(B238&lt;18.5,"Under Weight",B238&lt;=25,"Healthy Weight",B238&lt;30,"Over Weight",B238&gt;=30,"obesity")</f>
        <v>obesity</v>
      </c>
      <c r="J238" t="str" cm="1">
        <f t="array" ref="J238">_xlfn.IFS(C238&lt;5.7,"Normal",C238&lt;=6.5,"Prediabetes",C238&gt;6.5,"Diabetes")</f>
        <v>Normal</v>
      </c>
    </row>
    <row r="239" spans="1:10" ht="15.75" customHeight="1" x14ac:dyDescent="0.3">
      <c r="A239" s="26" t="s">
        <v>428</v>
      </c>
      <c r="B239" s="25">
        <v>41.25</v>
      </c>
      <c r="C239" s="25">
        <v>5.19</v>
      </c>
      <c r="D239" s="26" t="s">
        <v>5992</v>
      </c>
      <c r="E239" s="26" t="s">
        <v>5992</v>
      </c>
      <c r="F239" s="26" t="s">
        <v>5992</v>
      </c>
      <c r="G239" s="26">
        <v>0</v>
      </c>
      <c r="H239" s="26" t="s">
        <v>5991</v>
      </c>
      <c r="I239" t="str" cm="1">
        <f t="array" ref="I239">_xlfn.IFS(B239&lt;18.5,"Under Weight",B239&lt;=25,"Healthy Weight",B239&lt;30,"Over Weight",B239&gt;=30,"obesity")</f>
        <v>obesity</v>
      </c>
      <c r="J239" t="str" cm="1">
        <f t="array" ref="J239">_xlfn.IFS(C239&lt;5.7,"Normal",C239&lt;=6.5,"Prediabetes",C239&gt;6.5,"Diabetes")</f>
        <v>Normal</v>
      </c>
    </row>
    <row r="240" spans="1:10" ht="15.75" customHeight="1" x14ac:dyDescent="0.3">
      <c r="A240" s="23" t="s">
        <v>430</v>
      </c>
      <c r="B240" s="25">
        <v>33.11</v>
      </c>
      <c r="C240" s="25">
        <v>4.12</v>
      </c>
      <c r="D240" s="23" t="s">
        <v>5992</v>
      </c>
      <c r="E240" s="23" t="s">
        <v>5992</v>
      </c>
      <c r="F240" s="23" t="s">
        <v>5991</v>
      </c>
      <c r="G240" s="23">
        <v>1</v>
      </c>
      <c r="H240" s="23" t="s">
        <v>5991</v>
      </c>
      <c r="I240" t="str" cm="1">
        <f t="array" ref="I240">_xlfn.IFS(B240&lt;18.5,"Under Weight",B240&lt;=25,"Healthy Weight",B240&lt;30,"Over Weight",B240&gt;=30,"obesity")</f>
        <v>obesity</v>
      </c>
      <c r="J240" t="str" cm="1">
        <f t="array" ref="J240">_xlfn.IFS(C240&lt;5.7,"Normal",C240&lt;=6.5,"Prediabetes",C240&gt;6.5,"Diabetes")</f>
        <v>Normal</v>
      </c>
    </row>
    <row r="241" spans="1:10" ht="15.75" customHeight="1" x14ac:dyDescent="0.3">
      <c r="A241" s="23" t="s">
        <v>432</v>
      </c>
      <c r="B241" s="25">
        <v>36.159999999999997</v>
      </c>
      <c r="C241" s="25">
        <v>5.0999999999999996</v>
      </c>
      <c r="D241" s="23" t="s">
        <v>5992</v>
      </c>
      <c r="E241" s="23" t="s">
        <v>5992</v>
      </c>
      <c r="F241" s="23" t="s">
        <v>5992</v>
      </c>
      <c r="G241" s="23">
        <v>1</v>
      </c>
      <c r="H241" s="23" t="s">
        <v>5991</v>
      </c>
      <c r="I241" t="str" cm="1">
        <f t="array" ref="I241">_xlfn.IFS(B241&lt;18.5,"Under Weight",B241&lt;=25,"Healthy Weight",B241&lt;30,"Over Weight",B241&gt;=30,"obesity")</f>
        <v>obesity</v>
      </c>
      <c r="J241" t="str" cm="1">
        <f t="array" ref="J241">_xlfn.IFS(C241&lt;5.7,"Normal",C241&lt;=6.5,"Prediabetes",C241&gt;6.5,"Diabetes")</f>
        <v>Normal</v>
      </c>
    </row>
    <row r="242" spans="1:10" ht="15.75" customHeight="1" x14ac:dyDescent="0.3">
      <c r="A242" s="23" t="s">
        <v>434</v>
      </c>
      <c r="B242" s="25">
        <v>33.72</v>
      </c>
      <c r="C242" s="25">
        <v>6.21</v>
      </c>
      <c r="D242" s="23" t="s">
        <v>5991</v>
      </c>
      <c r="E242" s="23" t="s">
        <v>5992</v>
      </c>
      <c r="F242" s="23" t="s">
        <v>5991</v>
      </c>
      <c r="G242" s="23">
        <v>1</v>
      </c>
      <c r="H242" s="23" t="s">
        <v>5991</v>
      </c>
      <c r="I242" t="str" cm="1">
        <f t="array" ref="I242">_xlfn.IFS(B242&lt;18.5,"Under Weight",B242&lt;=25,"Healthy Weight",B242&lt;30,"Over Weight",B242&gt;=30,"obesity")</f>
        <v>obesity</v>
      </c>
      <c r="J242" t="str" cm="1">
        <f t="array" ref="J242">_xlfn.IFS(C242&lt;5.7,"Normal",C242&lt;=6.5,"Prediabetes",C242&gt;6.5,"Diabetes")</f>
        <v>Prediabetes</v>
      </c>
    </row>
    <row r="243" spans="1:10" ht="15.75" customHeight="1" x14ac:dyDescent="0.3">
      <c r="A243" s="23" t="s">
        <v>436</v>
      </c>
      <c r="B243" s="25">
        <v>37.74</v>
      </c>
      <c r="C243" s="25">
        <v>9.5299999999999994</v>
      </c>
      <c r="D243" s="23" t="s">
        <v>5991</v>
      </c>
      <c r="E243" s="23" t="s">
        <v>5992</v>
      </c>
      <c r="F243" s="23" t="s">
        <v>5992</v>
      </c>
      <c r="G243" s="23">
        <v>1</v>
      </c>
      <c r="H243" s="23" t="s">
        <v>5991</v>
      </c>
      <c r="I243" t="str" cm="1">
        <f t="array" ref="I243">_xlfn.IFS(B243&lt;18.5,"Under Weight",B243&lt;=25,"Healthy Weight",B243&lt;30,"Over Weight",B243&gt;=30,"obesity")</f>
        <v>obesity</v>
      </c>
      <c r="J243" t="str" cm="1">
        <f t="array" ref="J243">_xlfn.IFS(C243&lt;5.7,"Normal",C243&lt;=6.5,"Prediabetes",C243&gt;6.5,"Diabetes")</f>
        <v>Diabetes</v>
      </c>
    </row>
    <row r="244" spans="1:10" ht="15.75" customHeight="1" x14ac:dyDescent="0.3">
      <c r="A244" s="23" t="s">
        <v>438</v>
      </c>
      <c r="B244" s="25">
        <v>48.75</v>
      </c>
      <c r="C244" s="25">
        <v>4.6399999999999997</v>
      </c>
      <c r="D244" s="23" t="s">
        <v>5991</v>
      </c>
      <c r="E244" s="23" t="s">
        <v>5992</v>
      </c>
      <c r="F244" s="23" t="s">
        <v>5992</v>
      </c>
      <c r="G244" s="23">
        <v>1</v>
      </c>
      <c r="H244" s="23" t="s">
        <v>5991</v>
      </c>
      <c r="I244" t="str" cm="1">
        <f t="array" ref="I244">_xlfn.IFS(B244&lt;18.5,"Under Weight",B244&lt;=25,"Healthy Weight",B244&lt;30,"Over Weight",B244&gt;=30,"obesity")</f>
        <v>obesity</v>
      </c>
      <c r="J244" t="str" cm="1">
        <f t="array" ref="J244">_xlfn.IFS(C244&lt;5.7,"Normal",C244&lt;=6.5,"Prediabetes",C244&gt;6.5,"Diabetes")</f>
        <v>Normal</v>
      </c>
    </row>
    <row r="245" spans="1:10" ht="15.75" customHeight="1" x14ac:dyDescent="0.3">
      <c r="A245" s="23" t="s">
        <v>440</v>
      </c>
      <c r="B245" s="25">
        <v>31.065000000000001</v>
      </c>
      <c r="C245" s="25">
        <v>5.05</v>
      </c>
      <c r="D245" s="23" t="s">
        <v>5992</v>
      </c>
      <c r="E245" s="23" t="s">
        <v>5992</v>
      </c>
      <c r="F245" s="23" t="s">
        <v>5992</v>
      </c>
      <c r="G245" s="23">
        <v>1</v>
      </c>
      <c r="H245" s="23" t="s">
        <v>5991</v>
      </c>
      <c r="I245" t="str" cm="1">
        <f t="array" ref="I245">_xlfn.IFS(B245&lt;18.5,"Under Weight",B245&lt;=25,"Healthy Weight",B245&lt;30,"Over Weight",B245&gt;=30,"obesity")</f>
        <v>obesity</v>
      </c>
      <c r="J245" t="str" cm="1">
        <f t="array" ref="J245">_xlfn.IFS(C245&lt;5.7,"Normal",C245&lt;=6.5,"Prediabetes",C245&gt;6.5,"Diabetes")</f>
        <v>Normal</v>
      </c>
    </row>
    <row r="246" spans="1:10" ht="15.75" customHeight="1" x14ac:dyDescent="0.3">
      <c r="A246" s="26" t="s">
        <v>442</v>
      </c>
      <c r="B246" s="25">
        <v>23.55</v>
      </c>
      <c r="C246" s="25">
        <v>10.38</v>
      </c>
      <c r="D246" s="26" t="s">
        <v>5992</v>
      </c>
      <c r="E246" s="26" t="s">
        <v>5992</v>
      </c>
      <c r="F246" s="26" t="s">
        <v>5992</v>
      </c>
      <c r="G246" s="26">
        <v>0</v>
      </c>
      <c r="H246" s="26" t="s">
        <v>5991</v>
      </c>
      <c r="I246" t="str" cm="1">
        <f t="array" ref="I246">_xlfn.IFS(B246&lt;18.5,"Under Weight",B246&lt;=25,"Healthy Weight",B246&lt;30,"Over Weight",B246&gt;=30,"obesity")</f>
        <v>Healthy Weight</v>
      </c>
      <c r="J246" t="str" cm="1">
        <f t="array" ref="J246">_xlfn.IFS(C246&lt;5.7,"Normal",C246&lt;=6.5,"Prediabetes",C246&gt;6.5,"Diabetes")</f>
        <v>Diabetes</v>
      </c>
    </row>
    <row r="247" spans="1:10" ht="15.75" customHeight="1" x14ac:dyDescent="0.3">
      <c r="A247" s="23" t="s">
        <v>444</v>
      </c>
      <c r="B247" s="25">
        <v>30.18</v>
      </c>
      <c r="C247" s="25">
        <v>8.31</v>
      </c>
      <c r="D247" s="23" t="s">
        <v>5991</v>
      </c>
      <c r="E247" s="23" t="s">
        <v>5992</v>
      </c>
      <c r="F247" s="23" t="s">
        <v>5992</v>
      </c>
      <c r="G247" s="23">
        <v>1</v>
      </c>
      <c r="H247" s="23" t="s">
        <v>5991</v>
      </c>
      <c r="I247" t="str" cm="1">
        <f t="array" ref="I247">_xlfn.IFS(B247&lt;18.5,"Under Weight",B247&lt;=25,"Healthy Weight",B247&lt;30,"Over Weight",B247&gt;=30,"obesity")</f>
        <v>obesity</v>
      </c>
      <c r="J247" t="str" cm="1">
        <f t="array" ref="J247">_xlfn.IFS(C247&lt;5.7,"Normal",C247&lt;=6.5,"Prediabetes",C247&gt;6.5,"Diabetes")</f>
        <v>Diabetes</v>
      </c>
    </row>
    <row r="248" spans="1:10" ht="15.75" customHeight="1" x14ac:dyDescent="0.3">
      <c r="A248" s="26" t="s">
        <v>446</v>
      </c>
      <c r="B248" s="25">
        <v>29.94</v>
      </c>
      <c r="C248" s="25">
        <v>7.59</v>
      </c>
      <c r="D248" s="26" t="s">
        <v>5992</v>
      </c>
      <c r="E248" s="26" t="s">
        <v>5992</v>
      </c>
      <c r="F248" s="26" t="s">
        <v>5992</v>
      </c>
      <c r="G248" s="26">
        <v>0</v>
      </c>
      <c r="H248" s="26" t="s">
        <v>5991</v>
      </c>
      <c r="I248" t="str" cm="1">
        <f t="array" ref="I248">_xlfn.IFS(B248&lt;18.5,"Under Weight",B248&lt;=25,"Healthy Weight",B248&lt;30,"Over Weight",B248&gt;=30,"obesity")</f>
        <v>Over Weight</v>
      </c>
      <c r="J248" t="str" cm="1">
        <f t="array" ref="J248">_xlfn.IFS(C248&lt;5.7,"Normal",C248&lt;=6.5,"Prediabetes",C248&gt;6.5,"Diabetes")</f>
        <v>Diabetes</v>
      </c>
    </row>
    <row r="249" spans="1:10" ht="15.75" customHeight="1" x14ac:dyDescent="0.3">
      <c r="A249" s="26" t="s">
        <v>448</v>
      </c>
      <c r="B249" s="25">
        <v>31.4</v>
      </c>
      <c r="C249" s="25">
        <v>5.49</v>
      </c>
      <c r="D249" s="26" t="s">
        <v>5992</v>
      </c>
      <c r="E249" s="26" t="s">
        <v>5992</v>
      </c>
      <c r="F249" s="26" t="s">
        <v>5992</v>
      </c>
      <c r="G249" s="26">
        <v>0</v>
      </c>
      <c r="H249" s="26" t="s">
        <v>5991</v>
      </c>
      <c r="I249" t="str" cm="1">
        <f t="array" ref="I249">_xlfn.IFS(B249&lt;18.5,"Under Weight",B249&lt;=25,"Healthy Weight",B249&lt;30,"Over Weight",B249&gt;=30,"obesity")</f>
        <v>obesity</v>
      </c>
      <c r="J249" t="str" cm="1">
        <f t="array" ref="J249">_xlfn.IFS(C249&lt;5.7,"Normal",C249&lt;=6.5,"Prediabetes",C249&gt;6.5,"Diabetes")</f>
        <v>Normal</v>
      </c>
    </row>
    <row r="250" spans="1:10" ht="15.75" customHeight="1" x14ac:dyDescent="0.3">
      <c r="A250" s="26" t="s">
        <v>450</v>
      </c>
      <c r="B250" s="25">
        <v>53.06</v>
      </c>
      <c r="C250" s="25">
        <v>11.68</v>
      </c>
      <c r="D250" s="26" t="s">
        <v>5992</v>
      </c>
      <c r="E250" s="26" t="s">
        <v>5992</v>
      </c>
      <c r="F250" s="26" t="s">
        <v>5992</v>
      </c>
      <c r="G250" s="26">
        <v>0</v>
      </c>
      <c r="H250" s="26" t="s">
        <v>5991</v>
      </c>
      <c r="I250" t="str" cm="1">
        <f t="array" ref="I250">_xlfn.IFS(B250&lt;18.5,"Under Weight",B250&lt;=25,"Healthy Weight",B250&lt;30,"Over Weight",B250&gt;=30,"obesity")</f>
        <v>obesity</v>
      </c>
      <c r="J250" t="str" cm="1">
        <f t="array" ref="J250">_xlfn.IFS(C250&lt;5.7,"Normal",C250&lt;=6.5,"Prediabetes",C250&gt;6.5,"Diabetes")</f>
        <v>Diabetes</v>
      </c>
    </row>
    <row r="251" spans="1:10" ht="15.75" customHeight="1" x14ac:dyDescent="0.3">
      <c r="A251" s="23" t="s">
        <v>452</v>
      </c>
      <c r="B251" s="25">
        <v>30.25</v>
      </c>
      <c r="C251" s="25">
        <v>4.1900000000000004</v>
      </c>
      <c r="D251" s="23" t="s">
        <v>5992</v>
      </c>
      <c r="E251" s="23" t="s">
        <v>5992</v>
      </c>
      <c r="F251" s="23" t="s">
        <v>5992</v>
      </c>
      <c r="G251" s="23">
        <v>2</v>
      </c>
      <c r="H251" s="23" t="s">
        <v>5991</v>
      </c>
      <c r="I251" t="str" cm="1">
        <f t="array" ref="I251">_xlfn.IFS(B251&lt;18.5,"Under Weight",B251&lt;=25,"Healthy Weight",B251&lt;30,"Over Weight",B251&gt;=30,"obesity")</f>
        <v>obesity</v>
      </c>
      <c r="J251" t="str" cm="1">
        <f t="array" ref="J251">_xlfn.IFS(C251&lt;5.7,"Normal",C251&lt;=6.5,"Prediabetes",C251&gt;6.5,"Diabetes")</f>
        <v>Normal</v>
      </c>
    </row>
    <row r="252" spans="1:10" ht="15.75" customHeight="1" x14ac:dyDescent="0.3">
      <c r="A252" s="26" t="s">
        <v>454</v>
      </c>
      <c r="B252" s="25">
        <v>46.68</v>
      </c>
      <c r="C252" s="25">
        <v>4.01</v>
      </c>
      <c r="D252" s="26" t="s">
        <v>5992</v>
      </c>
      <c r="E252" s="26" t="s">
        <v>5992</v>
      </c>
      <c r="F252" s="26" t="s">
        <v>5992</v>
      </c>
      <c r="G252" s="26">
        <v>0</v>
      </c>
      <c r="H252" s="26" t="s">
        <v>5991</v>
      </c>
      <c r="I252" t="str" cm="1">
        <f t="array" ref="I252">_xlfn.IFS(B252&lt;18.5,"Under Weight",B252&lt;=25,"Healthy Weight",B252&lt;30,"Over Weight",B252&gt;=30,"obesity")</f>
        <v>obesity</v>
      </c>
      <c r="J252" t="str" cm="1">
        <f t="array" ref="J252">_xlfn.IFS(C252&lt;5.7,"Normal",C252&lt;=6.5,"Prediabetes",C252&gt;6.5,"Diabetes")</f>
        <v>Normal</v>
      </c>
    </row>
    <row r="253" spans="1:10" ht="15.75" customHeight="1" x14ac:dyDescent="0.3">
      <c r="A253" s="23" t="s">
        <v>456</v>
      </c>
      <c r="B253" s="25">
        <v>30.4</v>
      </c>
      <c r="C253" s="25">
        <v>5.91</v>
      </c>
      <c r="D253" s="23" t="s">
        <v>5992</v>
      </c>
      <c r="E253" s="23" t="s">
        <v>5993</v>
      </c>
      <c r="F253" s="23" t="s">
        <v>5992</v>
      </c>
      <c r="G253" s="23">
        <v>2</v>
      </c>
      <c r="H253" s="23" t="s">
        <v>5991</v>
      </c>
      <c r="I253" t="str" cm="1">
        <f t="array" ref="I253">_xlfn.IFS(B253&lt;18.5,"Under Weight",B253&lt;=25,"Healthy Weight",B253&lt;30,"Over Weight",B253&gt;=30,"obesity")</f>
        <v>obesity</v>
      </c>
      <c r="J253" t="str" cm="1">
        <f t="array" ref="J253">_xlfn.IFS(C253&lt;5.7,"Normal",C253&lt;=6.5,"Prediabetes",C253&gt;6.5,"Diabetes")</f>
        <v>Prediabetes</v>
      </c>
    </row>
    <row r="254" spans="1:10" ht="15.75" customHeight="1" x14ac:dyDescent="0.3">
      <c r="A254" s="23" t="s">
        <v>458</v>
      </c>
      <c r="B254" s="25">
        <v>30.2</v>
      </c>
      <c r="C254" s="25">
        <v>4.47</v>
      </c>
      <c r="D254" s="23" t="s">
        <v>5991</v>
      </c>
      <c r="E254" s="23" t="s">
        <v>5992</v>
      </c>
      <c r="F254" s="23" t="s">
        <v>5991</v>
      </c>
      <c r="G254" s="23">
        <v>1</v>
      </c>
      <c r="H254" s="23" t="s">
        <v>5991</v>
      </c>
      <c r="I254" t="str" cm="1">
        <f t="array" ref="I254">_xlfn.IFS(B254&lt;18.5,"Under Weight",B254&lt;=25,"Healthy Weight",B254&lt;30,"Over Weight",B254&gt;=30,"obesity")</f>
        <v>obesity</v>
      </c>
      <c r="J254" t="str" cm="1">
        <f t="array" ref="J254">_xlfn.IFS(C254&lt;5.7,"Normal",C254&lt;=6.5,"Prediabetes",C254&gt;6.5,"Diabetes")</f>
        <v>Normal</v>
      </c>
    </row>
    <row r="255" spans="1:10" ht="15.75" customHeight="1" x14ac:dyDescent="0.3">
      <c r="A255" s="23" t="s">
        <v>460</v>
      </c>
      <c r="B255" s="25">
        <v>51.18</v>
      </c>
      <c r="C255" s="25">
        <v>4.5599999999999996</v>
      </c>
      <c r="D255" s="23" t="s">
        <v>5991</v>
      </c>
      <c r="E255" s="23" t="s">
        <v>5993</v>
      </c>
      <c r="F255" s="23" t="s">
        <v>5992</v>
      </c>
      <c r="G255" s="23">
        <v>2</v>
      </c>
      <c r="H255" s="23" t="s">
        <v>5991</v>
      </c>
      <c r="I255" t="str" cm="1">
        <f t="array" ref="I255">_xlfn.IFS(B255&lt;18.5,"Under Weight",B255&lt;=25,"Healthy Weight",B255&lt;30,"Over Weight",B255&gt;=30,"obesity")</f>
        <v>obesity</v>
      </c>
      <c r="J255" t="str" cm="1">
        <f t="array" ref="J255">_xlfn.IFS(C255&lt;5.7,"Normal",C255&lt;=6.5,"Prediabetes",C255&gt;6.5,"Diabetes")</f>
        <v>Normal</v>
      </c>
    </row>
    <row r="256" spans="1:10" ht="15.75" customHeight="1" x14ac:dyDescent="0.3">
      <c r="A256" s="26" t="s">
        <v>461</v>
      </c>
      <c r="B256" s="25">
        <v>22.18</v>
      </c>
      <c r="C256" s="25">
        <v>9.9</v>
      </c>
      <c r="D256" s="26" t="s">
        <v>5992</v>
      </c>
      <c r="E256" s="26" t="s">
        <v>5992</v>
      </c>
      <c r="F256" s="26" t="s">
        <v>5992</v>
      </c>
      <c r="G256" s="26">
        <v>0</v>
      </c>
      <c r="H256" s="26" t="s">
        <v>5991</v>
      </c>
      <c r="I256" t="str" cm="1">
        <f t="array" ref="I256">_xlfn.IFS(B256&lt;18.5,"Under Weight",B256&lt;=25,"Healthy Weight",B256&lt;30,"Over Weight",B256&gt;=30,"obesity")</f>
        <v>Healthy Weight</v>
      </c>
      <c r="J256" t="str" cm="1">
        <f t="array" ref="J256">_xlfn.IFS(C256&lt;5.7,"Normal",C256&lt;=6.5,"Prediabetes",C256&gt;6.5,"Diabetes")</f>
        <v>Diabetes</v>
      </c>
    </row>
    <row r="257" spans="1:10" ht="15.75" customHeight="1" x14ac:dyDescent="0.3">
      <c r="A257" s="23" t="s">
        <v>463</v>
      </c>
      <c r="B257" s="25">
        <v>31.92</v>
      </c>
      <c r="C257" s="25">
        <v>5.1100000000000003</v>
      </c>
      <c r="D257" s="23" t="s">
        <v>5992</v>
      </c>
      <c r="E257" s="23" t="s">
        <v>5992</v>
      </c>
      <c r="F257" s="23" t="s">
        <v>5991</v>
      </c>
      <c r="G257" s="23">
        <v>1</v>
      </c>
      <c r="H257" s="23" t="s">
        <v>5991</v>
      </c>
      <c r="I257" t="str" cm="1">
        <f t="array" ref="I257">_xlfn.IFS(B257&lt;18.5,"Under Weight",B257&lt;=25,"Healthy Weight",B257&lt;30,"Over Weight",B257&gt;=30,"obesity")</f>
        <v>obesity</v>
      </c>
      <c r="J257" t="str" cm="1">
        <f t="array" ref="J257">_xlfn.IFS(C257&lt;5.7,"Normal",C257&lt;=6.5,"Prediabetes",C257&gt;6.5,"Diabetes")</f>
        <v>Normal</v>
      </c>
    </row>
    <row r="258" spans="1:10" ht="15.75" customHeight="1" x14ac:dyDescent="0.3">
      <c r="A258" s="23" t="s">
        <v>465</v>
      </c>
      <c r="B258" s="25">
        <v>31.73</v>
      </c>
      <c r="C258" s="25">
        <v>5.73</v>
      </c>
      <c r="D258" s="23" t="s">
        <v>5992</v>
      </c>
      <c r="E258" s="23" t="s">
        <v>5993</v>
      </c>
      <c r="F258" s="23" t="s">
        <v>5992</v>
      </c>
      <c r="G258" s="23">
        <v>1</v>
      </c>
      <c r="H258" s="23" t="s">
        <v>5991</v>
      </c>
      <c r="I258" t="str" cm="1">
        <f t="array" ref="I258">_xlfn.IFS(B258&lt;18.5,"Under Weight",B258&lt;=25,"Healthy Weight",B258&lt;30,"Over Weight",B258&gt;=30,"obesity")</f>
        <v>obesity</v>
      </c>
      <c r="J258" t="str" cm="1">
        <f t="array" ref="J258">_xlfn.IFS(C258&lt;5.7,"Normal",C258&lt;=6.5,"Prediabetes",C258&gt;6.5,"Diabetes")</f>
        <v>Prediabetes</v>
      </c>
    </row>
    <row r="259" spans="1:10" ht="15.75" customHeight="1" x14ac:dyDescent="0.3">
      <c r="A259" s="23" t="s">
        <v>467</v>
      </c>
      <c r="B259" s="25">
        <v>45.52</v>
      </c>
      <c r="C259" s="25">
        <v>6.04</v>
      </c>
      <c r="D259" s="23" t="s">
        <v>5992</v>
      </c>
      <c r="E259" s="23" t="s">
        <v>5992</v>
      </c>
      <c r="F259" s="23" t="s">
        <v>5991</v>
      </c>
      <c r="G259" s="23">
        <v>1</v>
      </c>
      <c r="H259" s="23" t="s">
        <v>5991</v>
      </c>
      <c r="I259" t="str" cm="1">
        <f t="array" ref="I259">_xlfn.IFS(B259&lt;18.5,"Under Weight",B259&lt;=25,"Healthy Weight",B259&lt;30,"Over Weight",B259&gt;=30,"obesity")</f>
        <v>obesity</v>
      </c>
      <c r="J259" t="str" cm="1">
        <f t="array" ref="J259">_xlfn.IFS(C259&lt;5.7,"Normal",C259&lt;=6.5,"Prediabetes",C259&gt;6.5,"Diabetes")</f>
        <v>Prediabetes</v>
      </c>
    </row>
    <row r="260" spans="1:10" ht="15.75" customHeight="1" x14ac:dyDescent="0.3">
      <c r="A260" s="23" t="s">
        <v>469</v>
      </c>
      <c r="B260" s="25">
        <v>52.81</v>
      </c>
      <c r="C260" s="25">
        <v>5.19</v>
      </c>
      <c r="D260" s="23" t="s">
        <v>5992</v>
      </c>
      <c r="E260" s="23" t="s">
        <v>5992</v>
      </c>
      <c r="F260" s="23" t="s">
        <v>5991</v>
      </c>
      <c r="G260" s="23">
        <v>1</v>
      </c>
      <c r="H260" s="23" t="s">
        <v>5991</v>
      </c>
      <c r="I260" t="str" cm="1">
        <f t="array" ref="I260">_xlfn.IFS(B260&lt;18.5,"Under Weight",B260&lt;=25,"Healthy Weight",B260&lt;30,"Over Weight",B260&gt;=30,"obesity")</f>
        <v>obesity</v>
      </c>
      <c r="J260" t="str" cm="1">
        <f t="array" ref="J260">_xlfn.IFS(C260&lt;5.7,"Normal",C260&lt;=6.5,"Prediabetes",C260&gt;6.5,"Diabetes")</f>
        <v>Normal</v>
      </c>
    </row>
    <row r="261" spans="1:10" ht="15.75" customHeight="1" x14ac:dyDescent="0.3">
      <c r="A261" s="23" t="s">
        <v>471</v>
      </c>
      <c r="B261" s="25">
        <v>33.58</v>
      </c>
      <c r="C261" s="25">
        <v>5.56</v>
      </c>
      <c r="D261" s="23" t="s">
        <v>5992</v>
      </c>
      <c r="E261" s="23" t="s">
        <v>5992</v>
      </c>
      <c r="F261" s="23" t="s">
        <v>5992</v>
      </c>
      <c r="G261" s="23">
        <v>1</v>
      </c>
      <c r="H261" s="23" t="s">
        <v>5991</v>
      </c>
      <c r="I261" t="str" cm="1">
        <f t="array" ref="I261">_xlfn.IFS(B261&lt;18.5,"Under Weight",B261&lt;=25,"Healthy Weight",B261&lt;30,"Over Weight",B261&gt;=30,"obesity")</f>
        <v>obesity</v>
      </c>
      <c r="J261" t="str" cm="1">
        <f t="array" ref="J261">_xlfn.IFS(C261&lt;5.7,"Normal",C261&lt;=6.5,"Prediabetes",C261&gt;6.5,"Diabetes")</f>
        <v>Normal</v>
      </c>
    </row>
    <row r="262" spans="1:10" ht="15.75" customHeight="1" x14ac:dyDescent="0.3">
      <c r="A262" s="26" t="s">
        <v>473</v>
      </c>
      <c r="B262" s="25">
        <v>30.684999999999999</v>
      </c>
      <c r="C262" s="25">
        <v>8.23</v>
      </c>
      <c r="D262" s="26" t="s">
        <v>5992</v>
      </c>
      <c r="E262" s="26" t="s">
        <v>5992</v>
      </c>
      <c r="F262" s="26" t="s">
        <v>5992</v>
      </c>
      <c r="G262" s="26">
        <v>0</v>
      </c>
      <c r="H262" s="26" t="s">
        <v>5991</v>
      </c>
      <c r="I262" t="str" cm="1">
        <f t="array" ref="I262">_xlfn.IFS(B262&lt;18.5,"Under Weight",B262&lt;=25,"Healthy Weight",B262&lt;30,"Over Weight",B262&gt;=30,"obesity")</f>
        <v>obesity</v>
      </c>
      <c r="J262" t="str" cm="1">
        <f t="array" ref="J262">_xlfn.IFS(C262&lt;5.7,"Normal",C262&lt;=6.5,"Prediabetes",C262&gt;6.5,"Diabetes")</f>
        <v>Diabetes</v>
      </c>
    </row>
    <row r="263" spans="1:10" ht="15.75" customHeight="1" x14ac:dyDescent="0.3">
      <c r="A263" s="23" t="s">
        <v>475</v>
      </c>
      <c r="B263" s="25">
        <v>37.524999999999999</v>
      </c>
      <c r="C263" s="25">
        <v>9.0299999999999994</v>
      </c>
      <c r="D263" s="23" t="s">
        <v>5991</v>
      </c>
      <c r="E263" s="23" t="s">
        <v>5992</v>
      </c>
      <c r="F263" s="23" t="s">
        <v>5992</v>
      </c>
      <c r="G263" s="23">
        <v>2</v>
      </c>
      <c r="H263" s="23" t="s">
        <v>5992</v>
      </c>
      <c r="I263" t="str" cm="1">
        <f t="array" ref="I263">_xlfn.IFS(B263&lt;18.5,"Under Weight",B263&lt;=25,"Healthy Weight",B263&lt;30,"Over Weight",B263&gt;=30,"obesity")</f>
        <v>obesity</v>
      </c>
      <c r="J263" t="str" cm="1">
        <f t="array" ref="J263">_xlfn.IFS(C263&lt;5.7,"Normal",C263&lt;=6.5,"Prediabetes",C263&gt;6.5,"Diabetes")</f>
        <v>Diabetes</v>
      </c>
    </row>
    <row r="264" spans="1:10" ht="15.75" customHeight="1" x14ac:dyDescent="0.3">
      <c r="A264" s="26" t="s">
        <v>477</v>
      </c>
      <c r="B264" s="25">
        <v>34.5</v>
      </c>
      <c r="C264" s="25">
        <v>4.07</v>
      </c>
      <c r="D264" s="26" t="s">
        <v>5991</v>
      </c>
      <c r="E264" s="26" t="s">
        <v>5992</v>
      </c>
      <c r="F264" s="26" t="s">
        <v>5992</v>
      </c>
      <c r="G264" s="26">
        <v>0</v>
      </c>
      <c r="H264" s="26" t="s">
        <v>5991</v>
      </c>
      <c r="I264" t="str" cm="1">
        <f t="array" ref="I264">_xlfn.IFS(B264&lt;18.5,"Under Weight",B264&lt;=25,"Healthy Weight",B264&lt;30,"Over Weight",B264&gt;=30,"obesity")</f>
        <v>obesity</v>
      </c>
      <c r="J264" t="str" cm="1">
        <f t="array" ref="J264">_xlfn.IFS(C264&lt;5.7,"Normal",C264&lt;=6.5,"Prediabetes",C264&gt;6.5,"Diabetes")</f>
        <v>Normal</v>
      </c>
    </row>
    <row r="265" spans="1:10" ht="15.75" customHeight="1" x14ac:dyDescent="0.3">
      <c r="A265" s="23" t="s">
        <v>479</v>
      </c>
      <c r="B265" s="25">
        <v>28.16</v>
      </c>
      <c r="C265" s="25">
        <v>5.77</v>
      </c>
      <c r="D265" s="23" t="s">
        <v>5992</v>
      </c>
      <c r="E265" s="23" t="s">
        <v>5992</v>
      </c>
      <c r="F265" s="23" t="s">
        <v>5992</v>
      </c>
      <c r="G265" s="23">
        <v>2</v>
      </c>
      <c r="H265" s="23" t="s">
        <v>5991</v>
      </c>
      <c r="I265" t="str" cm="1">
        <f t="array" ref="I265">_xlfn.IFS(B265&lt;18.5,"Under Weight",B265&lt;=25,"Healthy Weight",B265&lt;30,"Over Weight",B265&gt;=30,"obesity")</f>
        <v>Over Weight</v>
      </c>
      <c r="J265" t="str" cm="1">
        <f t="array" ref="J265">_xlfn.IFS(C265&lt;5.7,"Normal",C265&lt;=6.5,"Prediabetes",C265&gt;6.5,"Diabetes")</f>
        <v>Prediabetes</v>
      </c>
    </row>
    <row r="266" spans="1:10" ht="15.75" customHeight="1" x14ac:dyDescent="0.3">
      <c r="A266" s="23" t="s">
        <v>481</v>
      </c>
      <c r="B266" s="25">
        <v>30.02</v>
      </c>
      <c r="C266" s="25">
        <v>5.98</v>
      </c>
      <c r="D266" s="23" t="s">
        <v>5992</v>
      </c>
      <c r="E266" s="23" t="s">
        <v>5992</v>
      </c>
      <c r="F266" s="23" t="s">
        <v>5991</v>
      </c>
      <c r="G266" s="23">
        <v>1</v>
      </c>
      <c r="H266" s="23" t="s">
        <v>5991</v>
      </c>
      <c r="I266" t="str" cm="1">
        <f t="array" ref="I266">_xlfn.IFS(B266&lt;18.5,"Under Weight",B266&lt;=25,"Healthy Weight",B266&lt;30,"Over Weight",B266&gt;=30,"obesity")</f>
        <v>obesity</v>
      </c>
      <c r="J266" t="str" cm="1">
        <f t="array" ref="J266">_xlfn.IFS(C266&lt;5.7,"Normal",C266&lt;=6.5,"Prediabetes",C266&gt;6.5,"Diabetes")</f>
        <v>Prediabetes</v>
      </c>
    </row>
    <row r="267" spans="1:10" ht="15.75" customHeight="1" x14ac:dyDescent="0.3">
      <c r="A267" s="26" t="s">
        <v>483</v>
      </c>
      <c r="B267" s="25">
        <v>37.82</v>
      </c>
      <c r="C267" s="25">
        <v>6.01</v>
      </c>
      <c r="D267" s="26" t="s">
        <v>5992</v>
      </c>
      <c r="E267" s="26" t="s">
        <v>5992</v>
      </c>
      <c r="F267" s="26" t="s">
        <v>5992</v>
      </c>
      <c r="G267" s="26">
        <v>0</v>
      </c>
      <c r="H267" s="26" t="s">
        <v>5991</v>
      </c>
      <c r="I267" t="str" cm="1">
        <f t="array" ref="I267">_xlfn.IFS(B267&lt;18.5,"Under Weight",B267&lt;=25,"Healthy Weight",B267&lt;30,"Over Weight",B267&gt;=30,"obesity")</f>
        <v>obesity</v>
      </c>
      <c r="J267" t="str" cm="1">
        <f t="array" ref="J267">_xlfn.IFS(C267&lt;5.7,"Normal",C267&lt;=6.5,"Prediabetes",C267&gt;6.5,"Diabetes")</f>
        <v>Prediabetes</v>
      </c>
    </row>
    <row r="268" spans="1:10" ht="15.75" customHeight="1" x14ac:dyDescent="0.3">
      <c r="A268" s="26" t="s">
        <v>484</v>
      </c>
      <c r="B268" s="25">
        <v>33.14</v>
      </c>
      <c r="C268" s="25">
        <v>5.67</v>
      </c>
      <c r="D268" s="26" t="s">
        <v>5991</v>
      </c>
      <c r="E268" s="26" t="s">
        <v>5992</v>
      </c>
      <c r="F268" s="26" t="s">
        <v>5992</v>
      </c>
      <c r="G268" s="26">
        <v>0</v>
      </c>
      <c r="H268" s="26" t="s">
        <v>5991</v>
      </c>
      <c r="I268" t="str" cm="1">
        <f t="array" ref="I268">_xlfn.IFS(B268&lt;18.5,"Under Weight",B268&lt;=25,"Healthy Weight",B268&lt;30,"Over Weight",B268&gt;=30,"obesity")</f>
        <v>obesity</v>
      </c>
      <c r="J268" t="str" cm="1">
        <f t="array" ref="J268">_xlfn.IFS(C268&lt;5.7,"Normal",C268&lt;=6.5,"Prediabetes",C268&gt;6.5,"Diabetes")</f>
        <v>Normal</v>
      </c>
    </row>
    <row r="269" spans="1:10" ht="15.75" customHeight="1" x14ac:dyDescent="0.3">
      <c r="A269" s="23" t="s">
        <v>486</v>
      </c>
      <c r="B269" s="25">
        <v>25.14</v>
      </c>
      <c r="C269" s="25">
        <v>6.02</v>
      </c>
      <c r="D269" s="23" t="s">
        <v>5991</v>
      </c>
      <c r="E269" s="23" t="s">
        <v>5992</v>
      </c>
      <c r="F269" s="23" t="s">
        <v>5991</v>
      </c>
      <c r="G269" s="23">
        <v>1</v>
      </c>
      <c r="H269" s="23" t="s">
        <v>5991</v>
      </c>
      <c r="I269" t="str" cm="1">
        <f t="array" ref="I269">_xlfn.IFS(B269&lt;18.5,"Under Weight",B269&lt;=25,"Healthy Weight",B269&lt;30,"Over Weight",B269&gt;=30,"obesity")</f>
        <v>Over Weight</v>
      </c>
      <c r="J269" t="str" cm="1">
        <f t="array" ref="J269">_xlfn.IFS(C269&lt;5.7,"Normal",C269&lt;=6.5,"Prediabetes",C269&gt;6.5,"Diabetes")</f>
        <v>Prediabetes</v>
      </c>
    </row>
    <row r="270" spans="1:10" ht="15.75" customHeight="1" x14ac:dyDescent="0.3">
      <c r="A270" s="26" t="s">
        <v>488</v>
      </c>
      <c r="B270" s="25">
        <v>20.18</v>
      </c>
      <c r="C270" s="25">
        <v>11.19</v>
      </c>
      <c r="D270" s="26" t="s">
        <v>5992</v>
      </c>
      <c r="E270" s="26" t="s">
        <v>5992</v>
      </c>
      <c r="F270" s="26" t="s">
        <v>5992</v>
      </c>
      <c r="G270" s="26">
        <v>0</v>
      </c>
      <c r="H270" s="26" t="s">
        <v>5991</v>
      </c>
      <c r="I270" t="str" cm="1">
        <f t="array" ref="I270">_xlfn.IFS(B270&lt;18.5,"Under Weight",B270&lt;=25,"Healthy Weight",B270&lt;30,"Over Weight",B270&gt;=30,"obesity")</f>
        <v>Healthy Weight</v>
      </c>
      <c r="J270" t="str" cm="1">
        <f t="array" ref="J270">_xlfn.IFS(C270&lt;5.7,"Normal",C270&lt;=6.5,"Prediabetes",C270&gt;6.5,"Diabetes")</f>
        <v>Diabetes</v>
      </c>
    </row>
    <row r="271" spans="1:10" ht="15.75" customHeight="1" x14ac:dyDescent="0.3">
      <c r="A271" s="26" t="s">
        <v>490</v>
      </c>
      <c r="B271" s="25">
        <v>44.36</v>
      </c>
      <c r="C271" s="25">
        <v>5.1100000000000003</v>
      </c>
      <c r="D271" s="26" t="s">
        <v>5992</v>
      </c>
      <c r="E271" s="26" t="s">
        <v>5992</v>
      </c>
      <c r="F271" s="26" t="s">
        <v>5992</v>
      </c>
      <c r="G271" s="26">
        <v>0</v>
      </c>
      <c r="H271" s="26" t="s">
        <v>5991</v>
      </c>
      <c r="I271" t="str" cm="1">
        <f t="array" ref="I271">_xlfn.IFS(B271&lt;18.5,"Under Weight",B271&lt;=25,"Healthy Weight",B271&lt;30,"Over Weight",B271&gt;=30,"obesity")</f>
        <v>obesity</v>
      </c>
      <c r="J271" t="str" cm="1">
        <f t="array" ref="J271">_xlfn.IFS(C271&lt;5.7,"Normal",C271&lt;=6.5,"Prediabetes",C271&gt;6.5,"Diabetes")</f>
        <v>Normal</v>
      </c>
    </row>
    <row r="272" spans="1:10" ht="15.75" customHeight="1" x14ac:dyDescent="0.3">
      <c r="A272" s="26" t="s">
        <v>492</v>
      </c>
      <c r="B272" s="25">
        <v>23.82</v>
      </c>
      <c r="C272" s="25">
        <v>10.85</v>
      </c>
      <c r="D272" s="26" t="s">
        <v>5991</v>
      </c>
      <c r="E272" s="26" t="s">
        <v>5992</v>
      </c>
      <c r="F272" s="26" t="s">
        <v>5992</v>
      </c>
      <c r="G272" s="26">
        <v>0</v>
      </c>
      <c r="H272" s="26" t="s">
        <v>5991</v>
      </c>
      <c r="I272" t="str" cm="1">
        <f t="array" ref="I272">_xlfn.IFS(B272&lt;18.5,"Under Weight",B272&lt;=25,"Healthy Weight",B272&lt;30,"Over Weight",B272&gt;=30,"obesity")</f>
        <v>Healthy Weight</v>
      </c>
      <c r="J272" t="str" cm="1">
        <f t="array" ref="J272">_xlfn.IFS(C272&lt;5.7,"Normal",C272&lt;=6.5,"Prediabetes",C272&gt;6.5,"Diabetes")</f>
        <v>Diabetes</v>
      </c>
    </row>
    <row r="273" spans="1:10" ht="15.75" customHeight="1" x14ac:dyDescent="0.3">
      <c r="A273" s="23" t="s">
        <v>494</v>
      </c>
      <c r="B273" s="25">
        <v>45</v>
      </c>
      <c r="C273" s="25">
        <v>5.24</v>
      </c>
      <c r="D273" s="23" t="s">
        <v>5991</v>
      </c>
      <c r="E273" s="23" t="s">
        <v>5992</v>
      </c>
      <c r="F273" s="23" t="s">
        <v>5992</v>
      </c>
      <c r="G273" s="23">
        <v>1</v>
      </c>
      <c r="H273" s="23" t="s">
        <v>5991</v>
      </c>
      <c r="I273" t="str" cm="1">
        <f t="array" ref="I273">_xlfn.IFS(B273&lt;18.5,"Under Weight",B273&lt;=25,"Healthy Weight",B273&lt;30,"Over Weight",B273&gt;=30,"obesity")</f>
        <v>obesity</v>
      </c>
      <c r="J273" t="str" cm="1">
        <f t="array" ref="J273">_xlfn.IFS(C273&lt;5.7,"Normal",C273&lt;=6.5,"Prediabetes",C273&gt;6.5,"Diabetes")</f>
        <v>Normal</v>
      </c>
    </row>
    <row r="274" spans="1:10" ht="15.75" customHeight="1" x14ac:dyDescent="0.3">
      <c r="A274" s="26" t="s">
        <v>496</v>
      </c>
      <c r="B274" s="25">
        <v>26.62</v>
      </c>
      <c r="C274" s="25">
        <v>10.08</v>
      </c>
      <c r="D274" s="26" t="s">
        <v>5992</v>
      </c>
      <c r="E274" s="26" t="s">
        <v>5992</v>
      </c>
      <c r="F274" s="26" t="s">
        <v>5992</v>
      </c>
      <c r="G274" s="26">
        <v>0</v>
      </c>
      <c r="H274" s="26" t="s">
        <v>5991</v>
      </c>
      <c r="I274" t="str" cm="1">
        <f t="array" ref="I274">_xlfn.IFS(B274&lt;18.5,"Under Weight",B274&lt;=25,"Healthy Weight",B274&lt;30,"Over Weight",B274&gt;=30,"obesity")</f>
        <v>Over Weight</v>
      </c>
      <c r="J274" t="str" cm="1">
        <f t="array" ref="J274">_xlfn.IFS(C274&lt;5.7,"Normal",C274&lt;=6.5,"Prediabetes",C274&gt;6.5,"Diabetes")</f>
        <v>Diabetes</v>
      </c>
    </row>
    <row r="275" spans="1:10" ht="15.75" customHeight="1" x14ac:dyDescent="0.3">
      <c r="A275" s="26" t="s">
        <v>498</v>
      </c>
      <c r="B275" s="25">
        <v>32.67</v>
      </c>
      <c r="C275" s="25">
        <v>10.97</v>
      </c>
      <c r="D275" s="26" t="s">
        <v>5991</v>
      </c>
      <c r="E275" s="26" t="s">
        <v>5992</v>
      </c>
      <c r="F275" s="26" t="s">
        <v>5992</v>
      </c>
      <c r="G275" s="26">
        <v>0</v>
      </c>
      <c r="H275" s="26" t="s">
        <v>5991</v>
      </c>
      <c r="I275" t="str" cm="1">
        <f t="array" ref="I275">_xlfn.IFS(B275&lt;18.5,"Under Weight",B275&lt;=25,"Healthy Weight",B275&lt;30,"Over Weight",B275&gt;=30,"obesity")</f>
        <v>obesity</v>
      </c>
      <c r="J275" t="str" cm="1">
        <f t="array" ref="J275">_xlfn.IFS(C275&lt;5.7,"Normal",C275&lt;=6.5,"Prediabetes",C275&gt;6.5,"Diabetes")</f>
        <v>Diabetes</v>
      </c>
    </row>
    <row r="276" spans="1:10" ht="15.75" customHeight="1" x14ac:dyDescent="0.3">
      <c r="A276" s="23" t="s">
        <v>500</v>
      </c>
      <c r="B276" s="25">
        <v>44.44</v>
      </c>
      <c r="C276" s="25">
        <v>4.9000000000000004</v>
      </c>
      <c r="D276" s="23" t="s">
        <v>5991</v>
      </c>
      <c r="E276" s="23" t="s">
        <v>5992</v>
      </c>
      <c r="F276" s="23" t="s">
        <v>5992</v>
      </c>
      <c r="G276" s="23">
        <v>1</v>
      </c>
      <c r="H276" s="23" t="s">
        <v>5991</v>
      </c>
      <c r="I276" t="str" cm="1">
        <f t="array" ref="I276">_xlfn.IFS(B276&lt;18.5,"Under Weight",B276&lt;=25,"Healthy Weight",B276&lt;30,"Over Weight",B276&gt;=30,"obesity")</f>
        <v>obesity</v>
      </c>
      <c r="J276" t="str" cm="1">
        <f t="array" ref="J276">_xlfn.IFS(C276&lt;5.7,"Normal",C276&lt;=6.5,"Prediabetes",C276&gt;6.5,"Diabetes")</f>
        <v>Normal</v>
      </c>
    </row>
    <row r="277" spans="1:10" ht="15.75" customHeight="1" x14ac:dyDescent="0.3">
      <c r="A277" s="26" t="s">
        <v>502</v>
      </c>
      <c r="B277" s="25">
        <v>28.31</v>
      </c>
      <c r="C277" s="25">
        <v>5.33</v>
      </c>
      <c r="D277" s="26" t="s">
        <v>5992</v>
      </c>
      <c r="E277" s="26" t="s">
        <v>5992</v>
      </c>
      <c r="F277" s="26" t="s">
        <v>5992</v>
      </c>
      <c r="G277" s="26">
        <v>0</v>
      </c>
      <c r="H277" s="26" t="s">
        <v>5991</v>
      </c>
      <c r="I277" t="str" cm="1">
        <f t="array" ref="I277">_xlfn.IFS(B277&lt;18.5,"Under Weight",B277&lt;=25,"Healthy Weight",B277&lt;30,"Over Weight",B277&gt;=30,"obesity")</f>
        <v>Over Weight</v>
      </c>
      <c r="J277" t="str" cm="1">
        <f t="array" ref="J277">_xlfn.IFS(C277&lt;5.7,"Normal",C277&lt;=6.5,"Prediabetes",C277&gt;6.5,"Diabetes")</f>
        <v>Normal</v>
      </c>
    </row>
    <row r="278" spans="1:10" ht="15.75" customHeight="1" x14ac:dyDescent="0.3">
      <c r="A278" s="23" t="s">
        <v>503</v>
      </c>
      <c r="B278" s="25">
        <v>25.05</v>
      </c>
      <c r="C278" s="25">
        <v>4.6100000000000003</v>
      </c>
      <c r="D278" s="23" t="s">
        <v>5992</v>
      </c>
      <c r="E278" s="23" t="s">
        <v>5992</v>
      </c>
      <c r="F278" s="23" t="s">
        <v>5992</v>
      </c>
      <c r="G278" s="23">
        <v>2</v>
      </c>
      <c r="H278" s="23" t="s">
        <v>5991</v>
      </c>
      <c r="I278" t="str" cm="1">
        <f t="array" ref="I278">_xlfn.IFS(B278&lt;18.5,"Under Weight",B278&lt;=25,"Healthy Weight",B278&lt;30,"Over Weight",B278&gt;=30,"obesity")</f>
        <v>Over Weight</v>
      </c>
      <c r="J278" t="str" cm="1">
        <f t="array" ref="J278">_xlfn.IFS(C278&lt;5.7,"Normal",C278&lt;=6.5,"Prediabetes",C278&gt;6.5,"Diabetes")</f>
        <v>Normal</v>
      </c>
    </row>
    <row r="279" spans="1:10" ht="15.75" customHeight="1" x14ac:dyDescent="0.3">
      <c r="A279" s="26" t="s">
        <v>505</v>
      </c>
      <c r="B279" s="25">
        <v>28.34</v>
      </c>
      <c r="C279" s="25">
        <v>8.18</v>
      </c>
      <c r="D279" s="26" t="s">
        <v>5992</v>
      </c>
      <c r="E279" s="26" t="s">
        <v>5992</v>
      </c>
      <c r="F279" s="26" t="s">
        <v>5992</v>
      </c>
      <c r="G279" s="26">
        <v>0</v>
      </c>
      <c r="H279" s="26" t="s">
        <v>5991</v>
      </c>
      <c r="I279" t="str" cm="1">
        <f t="array" ref="I279">_xlfn.IFS(B279&lt;18.5,"Under Weight",B279&lt;=25,"Healthy Weight",B279&lt;30,"Over Weight",B279&gt;=30,"obesity")</f>
        <v>Over Weight</v>
      </c>
      <c r="J279" t="str" cm="1">
        <f t="array" ref="J279">_xlfn.IFS(C279&lt;5.7,"Normal",C279&lt;=6.5,"Prediabetes",C279&gt;6.5,"Diabetes")</f>
        <v>Diabetes</v>
      </c>
    </row>
    <row r="280" spans="1:10" ht="15.75" customHeight="1" x14ac:dyDescent="0.3">
      <c r="A280" s="26" t="s">
        <v>507</v>
      </c>
      <c r="B280" s="25">
        <v>17.765000000000001</v>
      </c>
      <c r="C280" s="25">
        <v>5.62</v>
      </c>
      <c r="D280" s="26" t="s">
        <v>5992</v>
      </c>
      <c r="E280" s="26" t="s">
        <v>5992</v>
      </c>
      <c r="F280" s="26" t="s">
        <v>5992</v>
      </c>
      <c r="G280" s="26">
        <v>0</v>
      </c>
      <c r="H280" s="26" t="s">
        <v>5991</v>
      </c>
      <c r="I280" t="str" cm="1">
        <f t="array" ref="I280">_xlfn.IFS(B280&lt;18.5,"Under Weight",B280&lt;=25,"Healthy Weight",B280&lt;30,"Over Weight",B280&gt;=30,"obesity")</f>
        <v>Under Weight</v>
      </c>
      <c r="J280" t="str" cm="1">
        <f t="array" ref="J280">_xlfn.IFS(C280&lt;5.7,"Normal",C280&lt;=6.5,"Prediabetes",C280&gt;6.5,"Diabetes")</f>
        <v>Normal</v>
      </c>
    </row>
    <row r="281" spans="1:10" ht="15.75" customHeight="1" x14ac:dyDescent="0.3">
      <c r="A281" s="26" t="s">
        <v>509</v>
      </c>
      <c r="B281" s="25">
        <v>36.119999999999997</v>
      </c>
      <c r="C281" s="25">
        <v>5.82</v>
      </c>
      <c r="D281" s="26" t="s">
        <v>5992</v>
      </c>
      <c r="E281" s="26" t="s">
        <v>5992</v>
      </c>
      <c r="F281" s="26" t="s">
        <v>5992</v>
      </c>
      <c r="G281" s="26">
        <v>0</v>
      </c>
      <c r="H281" s="26" t="s">
        <v>5991</v>
      </c>
      <c r="I281" t="str" cm="1">
        <f t="array" ref="I281">_xlfn.IFS(B281&lt;18.5,"Under Weight",B281&lt;=25,"Healthy Weight",B281&lt;30,"Over Weight",B281&gt;=30,"obesity")</f>
        <v>obesity</v>
      </c>
      <c r="J281" t="str" cm="1">
        <f t="array" ref="J281">_xlfn.IFS(C281&lt;5.7,"Normal",C281&lt;=6.5,"Prediabetes",C281&gt;6.5,"Diabetes")</f>
        <v>Prediabetes</v>
      </c>
    </row>
    <row r="282" spans="1:10" ht="15.75" customHeight="1" x14ac:dyDescent="0.3">
      <c r="A282" s="26" t="s">
        <v>511</v>
      </c>
      <c r="B282" s="25">
        <v>23.19</v>
      </c>
      <c r="C282" s="25">
        <v>7.66</v>
      </c>
      <c r="D282" s="26" t="s">
        <v>5992</v>
      </c>
      <c r="E282" s="26" t="s">
        <v>5992</v>
      </c>
      <c r="F282" s="26" t="s">
        <v>5992</v>
      </c>
      <c r="G282" s="26">
        <v>0</v>
      </c>
      <c r="H282" s="26" t="s">
        <v>5991</v>
      </c>
      <c r="I282" t="str" cm="1">
        <f t="array" ref="I282">_xlfn.IFS(B282&lt;18.5,"Under Weight",B282&lt;=25,"Healthy Weight",B282&lt;30,"Over Weight",B282&gt;=30,"obesity")</f>
        <v>Healthy Weight</v>
      </c>
      <c r="J282" t="str" cm="1">
        <f t="array" ref="J282">_xlfn.IFS(C282&lt;5.7,"Normal",C282&lt;=6.5,"Prediabetes",C282&gt;6.5,"Diabetes")</f>
        <v>Diabetes</v>
      </c>
    </row>
    <row r="283" spans="1:10" ht="15.75" customHeight="1" x14ac:dyDescent="0.3">
      <c r="A283" s="26" t="s">
        <v>513</v>
      </c>
      <c r="B283" s="25">
        <v>35.99</v>
      </c>
      <c r="C283" s="25">
        <v>4.2300000000000004</v>
      </c>
      <c r="D283" s="26" t="s">
        <v>5992</v>
      </c>
      <c r="E283" s="26" t="s">
        <v>5992</v>
      </c>
      <c r="F283" s="26" t="s">
        <v>5992</v>
      </c>
      <c r="G283" s="26">
        <v>0</v>
      </c>
      <c r="H283" s="26" t="s">
        <v>5991</v>
      </c>
      <c r="I283" t="str" cm="1">
        <f t="array" ref="I283">_xlfn.IFS(B283&lt;18.5,"Under Weight",B283&lt;=25,"Healthy Weight",B283&lt;30,"Over Weight",B283&gt;=30,"obesity")</f>
        <v>obesity</v>
      </c>
      <c r="J283" t="str" cm="1">
        <f t="array" ref="J283">_xlfn.IFS(C283&lt;5.7,"Normal",C283&lt;=6.5,"Prediabetes",C283&gt;6.5,"Diabetes")</f>
        <v>Normal</v>
      </c>
    </row>
    <row r="284" spans="1:10" ht="15.75" customHeight="1" x14ac:dyDescent="0.3">
      <c r="A284" s="23" t="s">
        <v>515</v>
      </c>
      <c r="B284" s="25">
        <v>30.25</v>
      </c>
      <c r="C284" s="25">
        <v>5.58</v>
      </c>
      <c r="D284" s="23" t="s">
        <v>5992</v>
      </c>
      <c r="E284" s="23" t="s">
        <v>5992</v>
      </c>
      <c r="F284" s="23" t="s">
        <v>5991</v>
      </c>
      <c r="G284" s="23">
        <v>1</v>
      </c>
      <c r="H284" s="23" t="s">
        <v>5991</v>
      </c>
      <c r="I284" t="str" cm="1">
        <f t="array" ref="I284">_xlfn.IFS(B284&lt;18.5,"Under Weight",B284&lt;=25,"Healthy Weight",B284&lt;30,"Over Weight",B284&gt;=30,"obesity")</f>
        <v>obesity</v>
      </c>
      <c r="J284" t="str" cm="1">
        <f t="array" ref="J284">_xlfn.IFS(C284&lt;5.7,"Normal",C284&lt;=6.5,"Prediabetes",C284&gt;6.5,"Diabetes")</f>
        <v>Normal</v>
      </c>
    </row>
    <row r="285" spans="1:10" ht="15.75" customHeight="1" x14ac:dyDescent="0.3">
      <c r="A285" s="26" t="s">
        <v>517</v>
      </c>
      <c r="B285" s="25">
        <v>26.24</v>
      </c>
      <c r="C285" s="25">
        <v>6.26</v>
      </c>
      <c r="D285" s="26" t="s">
        <v>5991</v>
      </c>
      <c r="E285" s="26" t="s">
        <v>5992</v>
      </c>
      <c r="F285" s="26" t="s">
        <v>5992</v>
      </c>
      <c r="G285" s="26">
        <v>0</v>
      </c>
      <c r="H285" s="26" t="s">
        <v>5991</v>
      </c>
      <c r="I285" t="str" cm="1">
        <f t="array" ref="I285">_xlfn.IFS(B285&lt;18.5,"Under Weight",B285&lt;=25,"Healthy Weight",B285&lt;30,"Over Weight",B285&gt;=30,"obesity")</f>
        <v>Over Weight</v>
      </c>
      <c r="J285" t="str" cm="1">
        <f t="array" ref="J285">_xlfn.IFS(C285&lt;5.7,"Normal",C285&lt;=6.5,"Prediabetes",C285&gt;6.5,"Diabetes")</f>
        <v>Prediabetes</v>
      </c>
    </row>
    <row r="286" spans="1:10" ht="15.75" customHeight="1" x14ac:dyDescent="0.3">
      <c r="A286" s="26" t="s">
        <v>519</v>
      </c>
      <c r="B286" s="25">
        <v>31.36</v>
      </c>
      <c r="C286" s="25">
        <v>10.6</v>
      </c>
      <c r="D286" s="26" t="s">
        <v>5991</v>
      </c>
      <c r="E286" s="26" t="s">
        <v>5992</v>
      </c>
      <c r="F286" s="26" t="s">
        <v>5992</v>
      </c>
      <c r="G286" s="26">
        <v>0</v>
      </c>
      <c r="H286" s="26" t="s">
        <v>5991</v>
      </c>
      <c r="I286" t="str" cm="1">
        <f t="array" ref="I286">_xlfn.IFS(B286&lt;18.5,"Under Weight",B286&lt;=25,"Healthy Weight",B286&lt;30,"Over Weight",B286&gt;=30,"obesity")</f>
        <v>obesity</v>
      </c>
      <c r="J286" t="str" cm="1">
        <f t="array" ref="J286">_xlfn.IFS(C286&lt;5.7,"Normal",C286&lt;=6.5,"Prediabetes",C286&gt;6.5,"Diabetes")</f>
        <v>Diabetes</v>
      </c>
    </row>
    <row r="287" spans="1:10" ht="15.75" customHeight="1" x14ac:dyDescent="0.3">
      <c r="A287" s="26" t="s">
        <v>521</v>
      </c>
      <c r="B287" s="25">
        <v>25.69</v>
      </c>
      <c r="C287" s="25">
        <v>4.78</v>
      </c>
      <c r="D287" s="26" t="s">
        <v>5991</v>
      </c>
      <c r="E287" s="26" t="s">
        <v>5992</v>
      </c>
      <c r="F287" s="26" t="s">
        <v>5992</v>
      </c>
      <c r="G287" s="26">
        <v>0</v>
      </c>
      <c r="H287" s="26" t="s">
        <v>5991</v>
      </c>
      <c r="I287" t="str" cm="1">
        <f t="array" ref="I287">_xlfn.IFS(B287&lt;18.5,"Under Weight",B287&lt;=25,"Healthy Weight",B287&lt;30,"Over Weight",B287&gt;=30,"obesity")</f>
        <v>Over Weight</v>
      </c>
      <c r="J287" t="str" cm="1">
        <f t="array" ref="J287">_xlfn.IFS(C287&lt;5.7,"Normal",C287&lt;=6.5,"Prediabetes",C287&gt;6.5,"Diabetes")</f>
        <v>Normal</v>
      </c>
    </row>
    <row r="288" spans="1:10" ht="15.75" customHeight="1" x14ac:dyDescent="0.3">
      <c r="A288" s="23" t="s">
        <v>523</v>
      </c>
      <c r="B288" s="25">
        <v>25.46</v>
      </c>
      <c r="C288" s="25">
        <v>6.03</v>
      </c>
      <c r="D288" s="23" t="s">
        <v>5992</v>
      </c>
      <c r="E288" s="23" t="s">
        <v>5992</v>
      </c>
      <c r="F288" s="23" t="s">
        <v>5992</v>
      </c>
      <c r="G288" s="23">
        <v>2</v>
      </c>
      <c r="H288" s="23" t="s">
        <v>5991</v>
      </c>
      <c r="I288" t="str" cm="1">
        <f t="array" ref="I288">_xlfn.IFS(B288&lt;18.5,"Under Weight",B288&lt;=25,"Healthy Weight",B288&lt;30,"Over Weight",B288&gt;=30,"obesity")</f>
        <v>Over Weight</v>
      </c>
      <c r="J288" t="str" cm="1">
        <f t="array" ref="J288">_xlfn.IFS(C288&lt;5.7,"Normal",C288&lt;=6.5,"Prediabetes",C288&gt;6.5,"Diabetes")</f>
        <v>Prediabetes</v>
      </c>
    </row>
    <row r="289" spans="1:10" ht="15.75" customHeight="1" x14ac:dyDescent="0.3">
      <c r="A289" s="23" t="s">
        <v>525</v>
      </c>
      <c r="B289" s="25">
        <v>31.83</v>
      </c>
      <c r="C289" s="25">
        <v>11.55</v>
      </c>
      <c r="D289" s="23" t="s">
        <v>5991</v>
      </c>
      <c r="E289" s="23" t="s">
        <v>5992</v>
      </c>
      <c r="F289" s="23" t="s">
        <v>5992</v>
      </c>
      <c r="G289" s="23">
        <v>1</v>
      </c>
      <c r="H289" s="23" t="s">
        <v>5991</v>
      </c>
      <c r="I289" t="str" cm="1">
        <f t="array" ref="I289">_xlfn.IFS(B289&lt;18.5,"Under Weight",B289&lt;=25,"Healthy Weight",B289&lt;30,"Over Weight",B289&gt;=30,"obesity")</f>
        <v>obesity</v>
      </c>
      <c r="J289" t="str" cm="1">
        <f t="array" ref="J289">_xlfn.IFS(C289&lt;5.7,"Normal",C289&lt;=6.5,"Prediabetes",C289&gt;6.5,"Diabetes")</f>
        <v>Diabetes</v>
      </c>
    </row>
    <row r="290" spans="1:10" ht="15.75" customHeight="1" x14ac:dyDescent="0.3">
      <c r="A290" s="23" t="s">
        <v>526</v>
      </c>
      <c r="B290" s="25">
        <v>24.43</v>
      </c>
      <c r="C290" s="25">
        <v>7.59</v>
      </c>
      <c r="D290" s="23" t="s">
        <v>5991</v>
      </c>
      <c r="E290" s="23" t="s">
        <v>5992</v>
      </c>
      <c r="F290" s="23" t="s">
        <v>5992</v>
      </c>
      <c r="G290" s="23">
        <v>1</v>
      </c>
      <c r="H290" s="23" t="s">
        <v>5991</v>
      </c>
      <c r="I290" t="str" cm="1">
        <f t="array" ref="I290">_xlfn.IFS(B290&lt;18.5,"Under Weight",B290&lt;=25,"Healthy Weight",B290&lt;30,"Over Weight",B290&gt;=30,"obesity")</f>
        <v>Healthy Weight</v>
      </c>
      <c r="J290" t="str" cm="1">
        <f t="array" ref="J290">_xlfn.IFS(C290&lt;5.7,"Normal",C290&lt;=6.5,"Prediabetes",C290&gt;6.5,"Diabetes")</f>
        <v>Diabetes</v>
      </c>
    </row>
    <row r="291" spans="1:10" ht="15.75" customHeight="1" x14ac:dyDescent="0.3">
      <c r="A291" s="26" t="s">
        <v>528</v>
      </c>
      <c r="B291" s="25">
        <v>41.9</v>
      </c>
      <c r="C291" s="25">
        <v>4.26</v>
      </c>
      <c r="D291" s="26" t="s">
        <v>5992</v>
      </c>
      <c r="E291" s="26" t="s">
        <v>5992</v>
      </c>
      <c r="F291" s="26" t="s">
        <v>5992</v>
      </c>
      <c r="G291" s="26">
        <v>0</v>
      </c>
      <c r="H291" s="26" t="s">
        <v>5991</v>
      </c>
      <c r="I291" t="str" cm="1">
        <f t="array" ref="I291">_xlfn.IFS(B291&lt;18.5,"Under Weight",B291&lt;=25,"Healthy Weight",B291&lt;30,"Over Weight",B291&gt;=30,"obesity")</f>
        <v>obesity</v>
      </c>
      <c r="J291" t="str" cm="1">
        <f t="array" ref="J291">_xlfn.IFS(C291&lt;5.7,"Normal",C291&lt;=6.5,"Prediabetes",C291&gt;6.5,"Diabetes")</f>
        <v>Normal</v>
      </c>
    </row>
    <row r="292" spans="1:10" ht="15.75" customHeight="1" x14ac:dyDescent="0.3">
      <c r="A292" s="23" t="s">
        <v>529</v>
      </c>
      <c r="B292" s="25">
        <v>22.88</v>
      </c>
      <c r="C292" s="25">
        <v>5.9</v>
      </c>
      <c r="D292" s="23" t="s">
        <v>5991</v>
      </c>
      <c r="E292" s="23" t="s">
        <v>5992</v>
      </c>
      <c r="F292" s="23" t="s">
        <v>5991</v>
      </c>
      <c r="G292" s="23">
        <v>1</v>
      </c>
      <c r="H292" s="23" t="s">
        <v>5991</v>
      </c>
      <c r="I292" t="str" cm="1">
        <f t="array" ref="I292">_xlfn.IFS(B292&lt;18.5,"Under Weight",B292&lt;=25,"Healthy Weight",B292&lt;30,"Over Weight",B292&gt;=30,"obesity")</f>
        <v>Healthy Weight</v>
      </c>
      <c r="J292" t="str" cm="1">
        <f t="array" ref="J292">_xlfn.IFS(C292&lt;5.7,"Normal",C292&lt;=6.5,"Prediabetes",C292&gt;6.5,"Diabetes")</f>
        <v>Prediabetes</v>
      </c>
    </row>
    <row r="293" spans="1:10" ht="15.75" customHeight="1" x14ac:dyDescent="0.3">
      <c r="A293" s="23" t="s">
        <v>531</v>
      </c>
      <c r="B293" s="25">
        <v>29.734999999999999</v>
      </c>
      <c r="C293" s="25">
        <v>7.79</v>
      </c>
      <c r="D293" s="23" t="s">
        <v>5992</v>
      </c>
      <c r="E293" s="23" t="s">
        <v>5992</v>
      </c>
      <c r="F293" s="23" t="s">
        <v>5992</v>
      </c>
      <c r="G293" s="23">
        <v>0</v>
      </c>
      <c r="H293" s="23" t="s">
        <v>5992</v>
      </c>
      <c r="I293" t="str" cm="1">
        <f t="array" ref="I293">_xlfn.IFS(B293&lt;18.5,"Under Weight",B293&lt;=25,"Healthy Weight",B293&lt;30,"Over Weight",B293&gt;=30,"obesity")</f>
        <v>Over Weight</v>
      </c>
      <c r="J293" t="str" cm="1">
        <f t="array" ref="J293">_xlfn.IFS(C293&lt;5.7,"Normal",C293&lt;=6.5,"Prediabetes",C293&gt;6.5,"Diabetes")</f>
        <v>Diabetes</v>
      </c>
    </row>
    <row r="294" spans="1:10" ht="15.75" customHeight="1" x14ac:dyDescent="0.3">
      <c r="A294" s="23" t="s">
        <v>533</v>
      </c>
      <c r="B294" s="25">
        <v>40.74</v>
      </c>
      <c r="C294" s="25">
        <v>5.28</v>
      </c>
      <c r="D294" s="23" t="s">
        <v>5992</v>
      </c>
      <c r="E294" s="23" t="s">
        <v>5992</v>
      </c>
      <c r="F294" s="23" t="s">
        <v>5991</v>
      </c>
      <c r="G294" s="23">
        <v>1</v>
      </c>
      <c r="H294" s="23" t="s">
        <v>5991</v>
      </c>
      <c r="I294" t="str" cm="1">
        <f t="array" ref="I294">_xlfn.IFS(B294&lt;18.5,"Under Weight",B294&lt;=25,"Healthy Weight",B294&lt;30,"Over Weight",B294&gt;=30,"obesity")</f>
        <v>obesity</v>
      </c>
      <c r="J294" t="str" cm="1">
        <f t="array" ref="J294">_xlfn.IFS(C294&lt;5.7,"Normal",C294&lt;=6.5,"Prediabetes",C294&gt;6.5,"Diabetes")</f>
        <v>Normal</v>
      </c>
    </row>
    <row r="295" spans="1:10" ht="15.75" customHeight="1" x14ac:dyDescent="0.3">
      <c r="A295" s="23" t="s">
        <v>535</v>
      </c>
      <c r="B295" s="25">
        <v>24.14</v>
      </c>
      <c r="C295" s="25">
        <v>5.87</v>
      </c>
      <c r="D295" s="23" t="s">
        <v>5992</v>
      </c>
      <c r="E295" s="23" t="s">
        <v>5992</v>
      </c>
      <c r="F295" s="23" t="s">
        <v>5992</v>
      </c>
      <c r="G295" s="23">
        <v>2</v>
      </c>
      <c r="H295" s="23" t="s">
        <v>5991</v>
      </c>
      <c r="I295" t="str" cm="1">
        <f t="array" ref="I295">_xlfn.IFS(B295&lt;18.5,"Under Weight",B295&lt;=25,"Healthy Weight",B295&lt;30,"Over Weight",B295&gt;=30,"obesity")</f>
        <v>Healthy Weight</v>
      </c>
      <c r="J295" t="str" cm="1">
        <f t="array" ref="J295">_xlfn.IFS(C295&lt;5.7,"Normal",C295&lt;=6.5,"Prediabetes",C295&gt;6.5,"Diabetes")</f>
        <v>Prediabetes</v>
      </c>
    </row>
    <row r="296" spans="1:10" ht="15.75" customHeight="1" x14ac:dyDescent="0.3">
      <c r="A296" s="23" t="s">
        <v>537</v>
      </c>
      <c r="B296" s="25">
        <v>25.15</v>
      </c>
      <c r="C296" s="25">
        <v>9.08</v>
      </c>
      <c r="D296" s="23" t="s">
        <v>5991</v>
      </c>
      <c r="E296" s="23" t="s">
        <v>5992</v>
      </c>
      <c r="F296" s="23" t="s">
        <v>5992</v>
      </c>
      <c r="G296" s="23">
        <v>1</v>
      </c>
      <c r="H296" s="23" t="s">
        <v>5991</v>
      </c>
      <c r="I296" t="str" cm="1">
        <f t="array" ref="I296">_xlfn.IFS(B296&lt;18.5,"Under Weight",B296&lt;=25,"Healthy Weight",B296&lt;30,"Over Weight",B296&gt;=30,"obesity")</f>
        <v>Over Weight</v>
      </c>
      <c r="J296" t="str" cm="1">
        <f t="array" ref="J296">_xlfn.IFS(C296&lt;5.7,"Normal",C296&lt;=6.5,"Prediabetes",C296&gt;6.5,"Diabetes")</f>
        <v>Diabetes</v>
      </c>
    </row>
    <row r="297" spans="1:10" ht="15.75" customHeight="1" x14ac:dyDescent="0.3">
      <c r="A297" s="23" t="s">
        <v>539</v>
      </c>
      <c r="B297" s="25">
        <v>28.71</v>
      </c>
      <c r="C297" s="25">
        <v>5.2</v>
      </c>
      <c r="D297" s="23" t="s">
        <v>5992</v>
      </c>
      <c r="E297" s="23" t="s">
        <v>5992</v>
      </c>
      <c r="F297" s="23" t="s">
        <v>5992</v>
      </c>
      <c r="G297" s="23">
        <v>1</v>
      </c>
      <c r="H297" s="23" t="s">
        <v>5991</v>
      </c>
      <c r="I297" t="str" cm="1">
        <f t="array" ref="I297">_xlfn.IFS(B297&lt;18.5,"Under Weight",B297&lt;=25,"Healthy Weight",B297&lt;30,"Over Weight",B297&gt;=30,"obesity")</f>
        <v>Over Weight</v>
      </c>
      <c r="J297" t="str" cm="1">
        <f t="array" ref="J297">_xlfn.IFS(C297&lt;5.7,"Normal",C297&lt;=6.5,"Prediabetes",C297&gt;6.5,"Diabetes")</f>
        <v>Normal</v>
      </c>
    </row>
    <row r="298" spans="1:10" ht="15.75" customHeight="1" x14ac:dyDescent="0.3">
      <c r="A298" s="26" t="s">
        <v>541</v>
      </c>
      <c r="B298" s="25">
        <v>23</v>
      </c>
      <c r="C298" s="25">
        <v>5.48</v>
      </c>
      <c r="D298" s="26" t="s">
        <v>5992</v>
      </c>
      <c r="E298" s="26" t="s">
        <v>5992</v>
      </c>
      <c r="F298" s="26" t="s">
        <v>5992</v>
      </c>
      <c r="G298" s="26">
        <v>0</v>
      </c>
      <c r="H298" s="26" t="s">
        <v>5991</v>
      </c>
      <c r="I298" t="str" cm="1">
        <f t="array" ref="I298">_xlfn.IFS(B298&lt;18.5,"Under Weight",B298&lt;=25,"Healthy Weight",B298&lt;30,"Over Weight",B298&gt;=30,"obesity")</f>
        <v>Healthy Weight</v>
      </c>
      <c r="J298" t="str" cm="1">
        <f t="array" ref="J298">_xlfn.IFS(C298&lt;5.7,"Normal",C298&lt;=6.5,"Prediabetes",C298&gt;6.5,"Diabetes")</f>
        <v>Normal</v>
      </c>
    </row>
    <row r="299" spans="1:10" ht="15.75" customHeight="1" x14ac:dyDescent="0.3">
      <c r="A299" s="23" t="s">
        <v>543</v>
      </c>
      <c r="B299" s="25">
        <v>36.86</v>
      </c>
      <c r="C299" s="25">
        <v>11.95</v>
      </c>
      <c r="D299" s="23" t="s">
        <v>5992</v>
      </c>
      <c r="E299" s="23" t="s">
        <v>5992</v>
      </c>
      <c r="F299" s="23" t="s">
        <v>5992</v>
      </c>
      <c r="G299" s="23">
        <v>0</v>
      </c>
      <c r="H299" s="23" t="s">
        <v>5992</v>
      </c>
      <c r="I299" t="str" cm="1">
        <f t="array" ref="I299">_xlfn.IFS(B299&lt;18.5,"Under Weight",B299&lt;=25,"Healthy Weight",B299&lt;30,"Over Weight",B299&gt;=30,"obesity")</f>
        <v>obesity</v>
      </c>
      <c r="J299" t="str" cm="1">
        <f t="array" ref="J299">_xlfn.IFS(C299&lt;5.7,"Normal",C299&lt;=6.5,"Prediabetes",C299&gt;6.5,"Diabetes")</f>
        <v>Diabetes</v>
      </c>
    </row>
    <row r="300" spans="1:10" ht="15.75" customHeight="1" x14ac:dyDescent="0.3">
      <c r="A300" s="23" t="s">
        <v>545</v>
      </c>
      <c r="B300" s="25">
        <v>24.25</v>
      </c>
      <c r="C300" s="25">
        <v>8.6999999999999993</v>
      </c>
      <c r="D300" s="23" t="s">
        <v>5991</v>
      </c>
      <c r="E300" s="23" t="s">
        <v>5992</v>
      </c>
      <c r="F300" s="23" t="s">
        <v>5992</v>
      </c>
      <c r="G300" s="23">
        <v>1</v>
      </c>
      <c r="H300" s="23" t="s">
        <v>5991</v>
      </c>
      <c r="I300" t="str" cm="1">
        <f t="array" ref="I300">_xlfn.IFS(B300&lt;18.5,"Under Weight",B300&lt;=25,"Healthy Weight",B300&lt;30,"Over Weight",B300&gt;=30,"obesity")</f>
        <v>Healthy Weight</v>
      </c>
      <c r="J300" t="str" cm="1">
        <f t="array" ref="J300">_xlfn.IFS(C300&lt;5.7,"Normal",C300&lt;=6.5,"Prediabetes",C300&gt;6.5,"Diabetes")</f>
        <v>Diabetes</v>
      </c>
    </row>
    <row r="301" spans="1:10" ht="15.75" customHeight="1" x14ac:dyDescent="0.3">
      <c r="A301" s="26" t="s">
        <v>547</v>
      </c>
      <c r="B301" s="25">
        <v>23.85</v>
      </c>
      <c r="C301" s="25">
        <v>7.84</v>
      </c>
      <c r="D301" s="26" t="s">
        <v>5992</v>
      </c>
      <c r="E301" s="26" t="s">
        <v>5992</v>
      </c>
      <c r="F301" s="26" t="s">
        <v>5992</v>
      </c>
      <c r="G301" s="26">
        <v>0</v>
      </c>
      <c r="H301" s="26" t="s">
        <v>5991</v>
      </c>
      <c r="I301" t="str" cm="1">
        <f t="array" ref="I301">_xlfn.IFS(B301&lt;18.5,"Under Weight",B301&lt;=25,"Healthy Weight",B301&lt;30,"Over Weight",B301&gt;=30,"obesity")</f>
        <v>Healthy Weight</v>
      </c>
      <c r="J301" t="str" cm="1">
        <f t="array" ref="J301">_xlfn.IFS(C301&lt;5.7,"Normal",C301&lt;=6.5,"Prediabetes",C301&gt;6.5,"Diabetes")</f>
        <v>Diabetes</v>
      </c>
    </row>
    <row r="302" spans="1:10" ht="15.75" customHeight="1" x14ac:dyDescent="0.3">
      <c r="A302" s="23" t="s">
        <v>549</v>
      </c>
      <c r="B302" s="25">
        <v>40.020000000000003</v>
      </c>
      <c r="C302" s="25">
        <v>5.19</v>
      </c>
      <c r="D302" s="23" t="s">
        <v>5991</v>
      </c>
      <c r="E302" s="23" t="s">
        <v>5992</v>
      </c>
      <c r="F302" s="23" t="s">
        <v>5992</v>
      </c>
      <c r="G302" s="23">
        <v>1</v>
      </c>
      <c r="H302" s="23" t="s">
        <v>5991</v>
      </c>
      <c r="I302" t="str" cm="1">
        <f t="array" ref="I302">_xlfn.IFS(B302&lt;18.5,"Under Weight",B302&lt;=25,"Healthy Weight",B302&lt;30,"Over Weight",B302&gt;=30,"obesity")</f>
        <v>obesity</v>
      </c>
      <c r="J302" t="str" cm="1">
        <f t="array" ref="J302">_xlfn.IFS(C302&lt;5.7,"Normal",C302&lt;=6.5,"Prediabetes",C302&gt;6.5,"Diabetes")</f>
        <v>Normal</v>
      </c>
    </row>
    <row r="303" spans="1:10" ht="15.75" customHeight="1" x14ac:dyDescent="0.3">
      <c r="A303" s="26" t="s">
        <v>551</v>
      </c>
      <c r="B303" s="25">
        <v>19.170000000000002</v>
      </c>
      <c r="C303" s="25">
        <v>8.41</v>
      </c>
      <c r="D303" s="26" t="s">
        <v>5992</v>
      </c>
      <c r="E303" s="26" t="s">
        <v>5992</v>
      </c>
      <c r="F303" s="26" t="s">
        <v>5992</v>
      </c>
      <c r="G303" s="26">
        <v>0</v>
      </c>
      <c r="H303" s="26" t="s">
        <v>5991</v>
      </c>
      <c r="I303" t="str" cm="1">
        <f t="array" ref="I303">_xlfn.IFS(B303&lt;18.5,"Under Weight",B303&lt;=25,"Healthy Weight",B303&lt;30,"Over Weight",B303&gt;=30,"obesity")</f>
        <v>Healthy Weight</v>
      </c>
      <c r="J303" t="str" cm="1">
        <f t="array" ref="J303">_xlfn.IFS(C303&lt;5.7,"Normal",C303&lt;=6.5,"Prediabetes",C303&gt;6.5,"Diabetes")</f>
        <v>Diabetes</v>
      </c>
    </row>
    <row r="304" spans="1:10" ht="15.75" customHeight="1" x14ac:dyDescent="0.3">
      <c r="A304" s="23" t="s">
        <v>552</v>
      </c>
      <c r="B304" s="25">
        <v>43.53</v>
      </c>
      <c r="C304" s="25">
        <v>5.86</v>
      </c>
      <c r="D304" s="23" t="s">
        <v>5991</v>
      </c>
      <c r="E304" s="23" t="s">
        <v>5993</v>
      </c>
      <c r="F304" s="23" t="s">
        <v>5992</v>
      </c>
      <c r="G304" s="23">
        <v>2</v>
      </c>
      <c r="H304" s="23" t="s">
        <v>5991</v>
      </c>
      <c r="I304" t="str" cm="1">
        <f t="array" ref="I304">_xlfn.IFS(B304&lt;18.5,"Under Weight",B304&lt;=25,"Healthy Weight",B304&lt;30,"Over Weight",B304&gt;=30,"obesity")</f>
        <v>obesity</v>
      </c>
      <c r="J304" t="str" cm="1">
        <f t="array" ref="J304">_xlfn.IFS(C304&lt;5.7,"Normal",C304&lt;=6.5,"Prediabetes",C304&gt;6.5,"Diabetes")</f>
        <v>Prediabetes</v>
      </c>
    </row>
    <row r="305" spans="1:10" ht="15.75" customHeight="1" x14ac:dyDescent="0.3">
      <c r="A305" s="23" t="s">
        <v>554</v>
      </c>
      <c r="B305" s="25">
        <v>46.06</v>
      </c>
      <c r="C305" s="25">
        <v>4.18</v>
      </c>
      <c r="D305" s="23" t="s">
        <v>5992</v>
      </c>
      <c r="E305" s="23" t="s">
        <v>5993</v>
      </c>
      <c r="F305" s="23" t="s">
        <v>5992</v>
      </c>
      <c r="G305" s="23">
        <v>1</v>
      </c>
      <c r="H305" s="23" t="s">
        <v>5991</v>
      </c>
      <c r="I305" t="str" cm="1">
        <f t="array" ref="I305">_xlfn.IFS(B305&lt;18.5,"Under Weight",B305&lt;=25,"Healthy Weight",B305&lt;30,"Over Weight",B305&gt;=30,"obesity")</f>
        <v>obesity</v>
      </c>
      <c r="J305" t="str" cm="1">
        <f t="array" ref="J305">_xlfn.IFS(C305&lt;5.7,"Normal",C305&lt;=6.5,"Prediabetes",C305&gt;6.5,"Diabetes")</f>
        <v>Normal</v>
      </c>
    </row>
    <row r="306" spans="1:10" ht="15.75" customHeight="1" x14ac:dyDescent="0.3">
      <c r="A306" s="23" t="s">
        <v>556</v>
      </c>
      <c r="B306" s="25">
        <v>29.92</v>
      </c>
      <c r="C306" s="25">
        <v>11.99</v>
      </c>
      <c r="D306" s="23" t="s">
        <v>5991</v>
      </c>
      <c r="E306" s="23" t="s">
        <v>5992</v>
      </c>
      <c r="F306" s="23" t="s">
        <v>5992</v>
      </c>
      <c r="G306" s="23">
        <v>2</v>
      </c>
      <c r="H306" s="23" t="s">
        <v>5991</v>
      </c>
      <c r="I306" t="str" cm="1">
        <f t="array" ref="I306">_xlfn.IFS(B306&lt;18.5,"Under Weight",B306&lt;=25,"Healthy Weight",B306&lt;30,"Over Weight",B306&gt;=30,"obesity")</f>
        <v>Over Weight</v>
      </c>
      <c r="J306" t="str" cm="1">
        <f t="array" ref="J306">_xlfn.IFS(C306&lt;5.7,"Normal",C306&lt;=6.5,"Prediabetes",C306&gt;6.5,"Diabetes")</f>
        <v>Diabetes</v>
      </c>
    </row>
    <row r="307" spans="1:10" ht="15.75" customHeight="1" x14ac:dyDescent="0.3">
      <c r="A307" s="23" t="s">
        <v>558</v>
      </c>
      <c r="B307" s="25">
        <v>28.46</v>
      </c>
      <c r="C307" s="25">
        <v>4.8499999999999996</v>
      </c>
      <c r="D307" s="23" t="s">
        <v>5991</v>
      </c>
      <c r="E307" s="23" t="s">
        <v>5992</v>
      </c>
      <c r="F307" s="23" t="s">
        <v>5992</v>
      </c>
      <c r="G307" s="23">
        <v>1</v>
      </c>
      <c r="H307" s="23" t="s">
        <v>5991</v>
      </c>
      <c r="I307" t="str" cm="1">
        <f t="array" ref="I307">_xlfn.IFS(B307&lt;18.5,"Under Weight",B307&lt;=25,"Healthy Weight",B307&lt;30,"Over Weight",B307&gt;=30,"obesity")</f>
        <v>Over Weight</v>
      </c>
      <c r="J307" t="str" cm="1">
        <f t="array" ref="J307">_xlfn.IFS(C307&lt;5.7,"Normal",C307&lt;=6.5,"Prediabetes",C307&gt;6.5,"Diabetes")</f>
        <v>Normal</v>
      </c>
    </row>
    <row r="308" spans="1:10" ht="15.75" customHeight="1" x14ac:dyDescent="0.3">
      <c r="A308" s="23" t="s">
        <v>560</v>
      </c>
      <c r="B308" s="25">
        <v>24.56</v>
      </c>
      <c r="C308" s="25">
        <v>6.18</v>
      </c>
      <c r="D308" s="23" t="s">
        <v>5991</v>
      </c>
      <c r="E308" s="23" t="s">
        <v>5992</v>
      </c>
      <c r="F308" s="23" t="s">
        <v>5991</v>
      </c>
      <c r="G308" s="23">
        <v>1</v>
      </c>
      <c r="H308" s="23" t="s">
        <v>5991</v>
      </c>
      <c r="I308" t="str" cm="1">
        <f t="array" ref="I308">_xlfn.IFS(B308&lt;18.5,"Under Weight",B308&lt;=25,"Healthy Weight",B308&lt;30,"Over Weight",B308&gt;=30,"obesity")</f>
        <v>Healthy Weight</v>
      </c>
      <c r="J308" t="str" cm="1">
        <f t="array" ref="J308">_xlfn.IFS(C308&lt;5.7,"Normal",C308&lt;=6.5,"Prediabetes",C308&gt;6.5,"Diabetes")</f>
        <v>Prediabetes</v>
      </c>
    </row>
    <row r="309" spans="1:10" ht="15.75" customHeight="1" x14ac:dyDescent="0.3">
      <c r="A309" s="26" t="s">
        <v>562</v>
      </c>
      <c r="B309" s="25">
        <v>41.19</v>
      </c>
      <c r="C309" s="25">
        <v>6.37</v>
      </c>
      <c r="D309" s="26" t="s">
        <v>5992</v>
      </c>
      <c r="E309" s="26" t="s">
        <v>5992</v>
      </c>
      <c r="F309" s="26" t="s">
        <v>5992</v>
      </c>
      <c r="G309" s="26">
        <v>0</v>
      </c>
      <c r="H309" s="26" t="s">
        <v>5991</v>
      </c>
      <c r="I309" t="str" cm="1">
        <f t="array" ref="I309">_xlfn.IFS(B309&lt;18.5,"Under Weight",B309&lt;=25,"Healthy Weight",B309&lt;30,"Over Weight",B309&gt;=30,"obesity")</f>
        <v>obesity</v>
      </c>
      <c r="J309" t="str" cm="1">
        <f t="array" ref="J309">_xlfn.IFS(C309&lt;5.7,"Normal",C309&lt;=6.5,"Prediabetes",C309&gt;6.5,"Diabetes")</f>
        <v>Prediabetes</v>
      </c>
    </row>
    <row r="310" spans="1:10" ht="15.75" customHeight="1" x14ac:dyDescent="0.3">
      <c r="A310" s="23" t="s">
        <v>564</v>
      </c>
      <c r="B310" s="25">
        <v>18.63</v>
      </c>
      <c r="C310" s="25">
        <v>9.81</v>
      </c>
      <c r="D310" s="23" t="s">
        <v>5991</v>
      </c>
      <c r="E310" s="23" t="s">
        <v>5992</v>
      </c>
      <c r="F310" s="23" t="s">
        <v>5992</v>
      </c>
      <c r="G310" s="23">
        <v>2</v>
      </c>
      <c r="H310" s="23" t="s">
        <v>5991</v>
      </c>
      <c r="I310" t="str" cm="1">
        <f t="array" ref="I310">_xlfn.IFS(B310&lt;18.5,"Under Weight",B310&lt;=25,"Healthy Weight",B310&lt;30,"Over Weight",B310&gt;=30,"obesity")</f>
        <v>Healthy Weight</v>
      </c>
      <c r="J310" t="str" cm="1">
        <f t="array" ref="J310">_xlfn.IFS(C310&lt;5.7,"Normal",C310&lt;=6.5,"Prediabetes",C310&gt;6.5,"Diabetes")</f>
        <v>Diabetes</v>
      </c>
    </row>
    <row r="311" spans="1:10" ht="15.75" customHeight="1" x14ac:dyDescent="0.3">
      <c r="A311" s="23" t="s">
        <v>566</v>
      </c>
      <c r="B311" s="25">
        <v>26.26</v>
      </c>
      <c r="C311" s="25">
        <v>11.8</v>
      </c>
      <c r="D311" s="23" t="s">
        <v>5991</v>
      </c>
      <c r="E311" s="23" t="s">
        <v>5992</v>
      </c>
      <c r="F311" s="23" t="s">
        <v>5992</v>
      </c>
      <c r="G311" s="23">
        <v>1</v>
      </c>
      <c r="H311" s="23" t="s">
        <v>5991</v>
      </c>
      <c r="I311" t="str" cm="1">
        <f t="array" ref="I311">_xlfn.IFS(B311&lt;18.5,"Under Weight",B311&lt;=25,"Healthy Weight",B311&lt;30,"Over Weight",B311&gt;=30,"obesity")</f>
        <v>Over Weight</v>
      </c>
      <c r="J311" t="str" cm="1">
        <f t="array" ref="J311">_xlfn.IFS(C311&lt;5.7,"Normal",C311&lt;=6.5,"Prediabetes",C311&gt;6.5,"Diabetes")</f>
        <v>Diabetes</v>
      </c>
    </row>
    <row r="312" spans="1:10" ht="15.75" customHeight="1" x14ac:dyDescent="0.3">
      <c r="A312" s="23" t="s">
        <v>568</v>
      </c>
      <c r="B312" s="25">
        <v>22.37</v>
      </c>
      <c r="C312" s="25">
        <v>5.86</v>
      </c>
      <c r="D312" s="23" t="s">
        <v>5991</v>
      </c>
      <c r="E312" s="23" t="s">
        <v>5992</v>
      </c>
      <c r="F312" s="23" t="s">
        <v>5991</v>
      </c>
      <c r="G312" s="23">
        <v>1</v>
      </c>
      <c r="H312" s="23" t="s">
        <v>5991</v>
      </c>
      <c r="I312" t="str" cm="1">
        <f t="array" ref="I312">_xlfn.IFS(B312&lt;18.5,"Under Weight",B312&lt;=25,"Healthy Weight",B312&lt;30,"Over Weight",B312&gt;=30,"obesity")</f>
        <v>Healthy Weight</v>
      </c>
      <c r="J312" t="str" cm="1">
        <f t="array" ref="J312">_xlfn.IFS(C312&lt;5.7,"Normal",C312&lt;=6.5,"Prediabetes",C312&gt;6.5,"Diabetes")</f>
        <v>Prediabetes</v>
      </c>
    </row>
    <row r="313" spans="1:10" ht="15.75" customHeight="1" x14ac:dyDescent="0.3">
      <c r="A313" s="23" t="s">
        <v>570</v>
      </c>
      <c r="B313" s="25">
        <v>39.619999999999997</v>
      </c>
      <c r="C313" s="25">
        <v>4.28</v>
      </c>
      <c r="D313" s="23" t="s">
        <v>5992</v>
      </c>
      <c r="E313" s="23" t="s">
        <v>5992</v>
      </c>
      <c r="F313" s="23" t="s">
        <v>5992</v>
      </c>
      <c r="G313" s="23">
        <v>1</v>
      </c>
      <c r="H313" s="23" t="s">
        <v>5991</v>
      </c>
      <c r="I313" t="str" cm="1">
        <f t="array" ref="I313">_xlfn.IFS(B313&lt;18.5,"Under Weight",B313&lt;=25,"Healthy Weight",B313&lt;30,"Over Weight",B313&gt;=30,"obesity")</f>
        <v>obesity</v>
      </c>
      <c r="J313" t="str" cm="1">
        <f t="array" ref="J313">_xlfn.IFS(C313&lt;5.7,"Normal",C313&lt;=6.5,"Prediabetes",C313&gt;6.5,"Diabetes")</f>
        <v>Normal</v>
      </c>
    </row>
    <row r="314" spans="1:10" ht="15.75" customHeight="1" x14ac:dyDescent="0.3">
      <c r="A314" s="26" t="s">
        <v>572</v>
      </c>
      <c r="B314" s="25">
        <v>18.329999999999998</v>
      </c>
      <c r="C314" s="25">
        <v>4.16</v>
      </c>
      <c r="D314" s="26" t="s">
        <v>5991</v>
      </c>
      <c r="E314" s="26" t="s">
        <v>5992</v>
      </c>
      <c r="F314" s="26" t="s">
        <v>5992</v>
      </c>
      <c r="G314" s="26">
        <v>0</v>
      </c>
      <c r="H314" s="26" t="s">
        <v>5991</v>
      </c>
      <c r="I314" t="str" cm="1">
        <f t="array" ref="I314">_xlfn.IFS(B314&lt;18.5,"Under Weight",B314&lt;=25,"Healthy Weight",B314&lt;30,"Over Weight",B314&gt;=30,"obesity")</f>
        <v>Under Weight</v>
      </c>
      <c r="J314" t="str" cm="1">
        <f t="array" ref="J314">_xlfn.IFS(C314&lt;5.7,"Normal",C314&lt;=6.5,"Prediabetes",C314&gt;6.5,"Diabetes")</f>
        <v>Normal</v>
      </c>
    </row>
    <row r="315" spans="1:10" ht="15.75" customHeight="1" x14ac:dyDescent="0.3">
      <c r="A315" s="23" t="s">
        <v>574</v>
      </c>
      <c r="B315" s="25">
        <v>17.11</v>
      </c>
      <c r="C315" s="25">
        <v>4.9800000000000004</v>
      </c>
      <c r="D315" s="23" t="s">
        <v>5991</v>
      </c>
      <c r="E315" s="23" t="s">
        <v>5992</v>
      </c>
      <c r="F315" s="23" t="s">
        <v>5991</v>
      </c>
      <c r="G315" s="23">
        <v>1</v>
      </c>
      <c r="H315" s="23" t="s">
        <v>5991</v>
      </c>
      <c r="I315" t="str" cm="1">
        <f t="array" ref="I315">_xlfn.IFS(B315&lt;18.5,"Under Weight",B315&lt;=25,"Healthy Weight",B315&lt;30,"Over Weight",B315&gt;=30,"obesity")</f>
        <v>Under Weight</v>
      </c>
      <c r="J315" t="str" cm="1">
        <f t="array" ref="J315">_xlfn.IFS(C315&lt;5.7,"Normal",C315&lt;=6.5,"Prediabetes",C315&gt;6.5,"Diabetes")</f>
        <v>Normal</v>
      </c>
    </row>
    <row r="316" spans="1:10" ht="15.75" customHeight="1" x14ac:dyDescent="0.3">
      <c r="A316" s="23" t="s">
        <v>576</v>
      </c>
      <c r="B316" s="25">
        <v>43.5</v>
      </c>
      <c r="C316" s="25">
        <v>6.38</v>
      </c>
      <c r="D316" s="23" t="s">
        <v>5992</v>
      </c>
      <c r="E316" s="23" t="s">
        <v>5993</v>
      </c>
      <c r="F316" s="23" t="s">
        <v>5992</v>
      </c>
      <c r="G316" s="23">
        <v>1</v>
      </c>
      <c r="H316" s="23" t="s">
        <v>5991</v>
      </c>
      <c r="I316" t="str" cm="1">
        <f t="array" ref="I316">_xlfn.IFS(B316&lt;18.5,"Under Weight",B316&lt;=25,"Healthy Weight",B316&lt;30,"Over Weight",B316&gt;=30,"obesity")</f>
        <v>obesity</v>
      </c>
      <c r="J316" t="str" cm="1">
        <f t="array" ref="J316">_xlfn.IFS(C316&lt;5.7,"Normal",C316&lt;=6.5,"Prediabetes",C316&gt;6.5,"Diabetes")</f>
        <v>Prediabetes</v>
      </c>
    </row>
    <row r="317" spans="1:10" ht="15.75" customHeight="1" x14ac:dyDescent="0.3">
      <c r="A317" s="23" t="s">
        <v>578</v>
      </c>
      <c r="B317" s="25">
        <v>25.364999999999998</v>
      </c>
      <c r="C317" s="25">
        <v>5.19</v>
      </c>
      <c r="D317" s="23" t="s">
        <v>5992</v>
      </c>
      <c r="E317" s="23" t="s">
        <v>5992</v>
      </c>
      <c r="F317" s="23" t="s">
        <v>5992</v>
      </c>
      <c r="G317" s="23">
        <v>2</v>
      </c>
      <c r="H317" s="23" t="s">
        <v>5992</v>
      </c>
      <c r="I317" t="str" cm="1">
        <f t="array" ref="I317">_xlfn.IFS(B317&lt;18.5,"Under Weight",B317&lt;=25,"Healthy Weight",B317&lt;30,"Over Weight",B317&gt;=30,"obesity")</f>
        <v>Over Weight</v>
      </c>
      <c r="J317" t="str" cm="1">
        <f t="array" ref="J317">_xlfn.IFS(C317&lt;5.7,"Normal",C317&lt;=6.5,"Prediabetes",C317&gt;6.5,"Diabetes")</f>
        <v>Normal</v>
      </c>
    </row>
    <row r="318" spans="1:10" ht="15.75" customHeight="1" x14ac:dyDescent="0.3">
      <c r="A318" s="23" t="s">
        <v>579</v>
      </c>
      <c r="B318" s="25">
        <v>28.594999999999999</v>
      </c>
      <c r="C318" s="25">
        <v>10.210000000000001</v>
      </c>
      <c r="D318" s="23" t="s">
        <v>5992</v>
      </c>
      <c r="E318" s="23" t="s">
        <v>5992</v>
      </c>
      <c r="F318" s="23" t="s">
        <v>5992</v>
      </c>
      <c r="G318" s="23">
        <v>0</v>
      </c>
      <c r="H318" s="23" t="s">
        <v>5992</v>
      </c>
      <c r="I318" t="str" cm="1">
        <f t="array" ref="I318">_xlfn.IFS(B318&lt;18.5,"Under Weight",B318&lt;=25,"Healthy Weight",B318&lt;30,"Over Weight",B318&gt;=30,"obesity")</f>
        <v>Over Weight</v>
      </c>
      <c r="J318" t="str" cm="1">
        <f t="array" ref="J318">_xlfn.IFS(C318&lt;5.7,"Normal",C318&lt;=6.5,"Prediabetes",C318&gt;6.5,"Diabetes")</f>
        <v>Diabetes</v>
      </c>
    </row>
    <row r="319" spans="1:10" ht="15.75" customHeight="1" x14ac:dyDescent="0.3">
      <c r="A319" s="23" t="s">
        <v>580</v>
      </c>
      <c r="B319" s="25">
        <v>29.83</v>
      </c>
      <c r="C319" s="25">
        <v>9.6999999999999993</v>
      </c>
      <c r="D319" s="23" t="s">
        <v>5991</v>
      </c>
      <c r="E319" s="23" t="s">
        <v>5992</v>
      </c>
      <c r="F319" s="23" t="s">
        <v>5991</v>
      </c>
      <c r="G319" s="23">
        <v>1</v>
      </c>
      <c r="H319" s="23" t="s">
        <v>5991</v>
      </c>
      <c r="I319" t="str" cm="1">
        <f t="array" ref="I319">_xlfn.IFS(B319&lt;18.5,"Under Weight",B319&lt;=25,"Healthy Weight",B319&lt;30,"Over Weight",B319&gt;=30,"obesity")</f>
        <v>Over Weight</v>
      </c>
      <c r="J319" t="str" cm="1">
        <f t="array" ref="J319">_xlfn.IFS(C319&lt;5.7,"Normal",C319&lt;=6.5,"Prediabetes",C319&gt;6.5,"Diabetes")</f>
        <v>Diabetes</v>
      </c>
    </row>
    <row r="320" spans="1:10" ht="15.75" customHeight="1" x14ac:dyDescent="0.3">
      <c r="A320" s="23" t="s">
        <v>582</v>
      </c>
      <c r="B320" s="25">
        <v>24.7</v>
      </c>
      <c r="C320" s="25">
        <v>10.25</v>
      </c>
      <c r="D320" s="23" t="s">
        <v>5992</v>
      </c>
      <c r="E320" s="23" t="s">
        <v>5992</v>
      </c>
      <c r="F320" s="23" t="s">
        <v>5992</v>
      </c>
      <c r="G320" s="23">
        <v>3</v>
      </c>
      <c r="H320" s="23" t="s">
        <v>5992</v>
      </c>
      <c r="I320" t="str" cm="1">
        <f t="array" ref="I320">_xlfn.IFS(B320&lt;18.5,"Under Weight",B320&lt;=25,"Healthy Weight",B320&lt;30,"Over Weight",B320&gt;=30,"obesity")</f>
        <v>Healthy Weight</v>
      </c>
      <c r="J320" t="str" cm="1">
        <f t="array" ref="J320">_xlfn.IFS(C320&lt;5.7,"Normal",C320&lt;=6.5,"Prediabetes",C320&gt;6.5,"Diabetes")</f>
        <v>Diabetes</v>
      </c>
    </row>
    <row r="321" spans="1:10" ht="15.75" customHeight="1" x14ac:dyDescent="0.3">
      <c r="A321" s="26" t="s">
        <v>584</v>
      </c>
      <c r="B321" s="25">
        <v>17.940000000000001</v>
      </c>
      <c r="C321" s="25">
        <v>9.77</v>
      </c>
      <c r="D321" s="26" t="s">
        <v>5992</v>
      </c>
      <c r="E321" s="26" t="s">
        <v>5992</v>
      </c>
      <c r="F321" s="26" t="s">
        <v>5992</v>
      </c>
      <c r="G321" s="26">
        <v>0</v>
      </c>
      <c r="H321" s="26" t="s">
        <v>5991</v>
      </c>
      <c r="I321" t="str" cm="1">
        <f t="array" ref="I321">_xlfn.IFS(B321&lt;18.5,"Under Weight",B321&lt;=25,"Healthy Weight",B321&lt;30,"Over Weight",B321&gt;=30,"obesity")</f>
        <v>Under Weight</v>
      </c>
      <c r="J321" t="str" cm="1">
        <f t="array" ref="J321">_xlfn.IFS(C321&lt;5.7,"Normal",C321&lt;=6.5,"Prediabetes",C321&gt;6.5,"Diabetes")</f>
        <v>Diabetes</v>
      </c>
    </row>
    <row r="322" spans="1:10" ht="15.75" customHeight="1" x14ac:dyDescent="0.3">
      <c r="A322" s="23" t="s">
        <v>586</v>
      </c>
      <c r="B322" s="25">
        <v>21.08</v>
      </c>
      <c r="C322" s="25">
        <v>4.83</v>
      </c>
      <c r="D322" s="23" t="s">
        <v>5992</v>
      </c>
      <c r="E322" s="23" t="s">
        <v>5992</v>
      </c>
      <c r="F322" s="23" t="s">
        <v>5991</v>
      </c>
      <c r="G322" s="23">
        <v>1</v>
      </c>
      <c r="H322" s="23" t="s">
        <v>5991</v>
      </c>
      <c r="I322" t="str" cm="1">
        <f t="array" ref="I322">_xlfn.IFS(B322&lt;18.5,"Under Weight",B322&lt;=25,"Healthy Weight",B322&lt;30,"Over Weight",B322&gt;=30,"obesity")</f>
        <v>Healthy Weight</v>
      </c>
      <c r="J322" t="str" cm="1">
        <f t="array" ref="J322">_xlfn.IFS(C322&lt;5.7,"Normal",C322&lt;=6.5,"Prediabetes",C322&gt;6.5,"Diabetes")</f>
        <v>Normal</v>
      </c>
    </row>
    <row r="323" spans="1:10" ht="15.75" customHeight="1" x14ac:dyDescent="0.3">
      <c r="A323" s="23" t="s">
        <v>588</v>
      </c>
      <c r="B323" s="25">
        <v>37.715000000000003</v>
      </c>
      <c r="C323" s="25">
        <v>10.86</v>
      </c>
      <c r="D323" s="23" t="s">
        <v>5991</v>
      </c>
      <c r="E323" s="23" t="s">
        <v>5992</v>
      </c>
      <c r="F323" s="23" t="s">
        <v>5992</v>
      </c>
      <c r="G323" s="23">
        <v>0</v>
      </c>
      <c r="H323" s="23" t="s">
        <v>5992</v>
      </c>
      <c r="I323" t="str" cm="1">
        <f t="array" ref="I323">_xlfn.IFS(B323&lt;18.5,"Under Weight",B323&lt;=25,"Healthy Weight",B323&lt;30,"Over Weight",B323&gt;=30,"obesity")</f>
        <v>obesity</v>
      </c>
      <c r="J323" t="str" cm="1">
        <f t="array" ref="J323">_xlfn.IFS(C323&lt;5.7,"Normal",C323&lt;=6.5,"Prediabetes",C323&gt;6.5,"Diabetes")</f>
        <v>Diabetes</v>
      </c>
    </row>
    <row r="324" spans="1:10" ht="15.75" customHeight="1" x14ac:dyDescent="0.3">
      <c r="A324" s="26" t="s">
        <v>590</v>
      </c>
      <c r="B324" s="25">
        <v>22.39</v>
      </c>
      <c r="C324" s="25">
        <v>9.5299999999999994</v>
      </c>
      <c r="D324" s="26" t="s">
        <v>5991</v>
      </c>
      <c r="E324" s="26" t="s">
        <v>5992</v>
      </c>
      <c r="F324" s="26" t="s">
        <v>5992</v>
      </c>
      <c r="G324" s="26">
        <v>0</v>
      </c>
      <c r="H324" s="26" t="s">
        <v>5991</v>
      </c>
      <c r="I324" t="str" cm="1">
        <f t="array" ref="I324">_xlfn.IFS(B324&lt;18.5,"Under Weight",B324&lt;=25,"Healthy Weight",B324&lt;30,"Over Weight",B324&gt;=30,"obesity")</f>
        <v>Healthy Weight</v>
      </c>
      <c r="J324" t="str" cm="1">
        <f t="array" ref="J324">_xlfn.IFS(C324&lt;5.7,"Normal",C324&lt;=6.5,"Prediabetes",C324&gt;6.5,"Diabetes")</f>
        <v>Diabetes</v>
      </c>
    </row>
    <row r="325" spans="1:10" ht="15.75" customHeight="1" x14ac:dyDescent="0.3">
      <c r="A325" s="26" t="s">
        <v>592</v>
      </c>
      <c r="B325" s="25">
        <v>28.78</v>
      </c>
      <c r="C325" s="25">
        <v>5.68</v>
      </c>
      <c r="D325" s="26" t="s">
        <v>5992</v>
      </c>
      <c r="E325" s="26" t="s">
        <v>5992</v>
      </c>
      <c r="F325" s="26" t="s">
        <v>5992</v>
      </c>
      <c r="G325" s="26">
        <v>0</v>
      </c>
      <c r="H325" s="26" t="s">
        <v>5991</v>
      </c>
      <c r="I325" t="str" cm="1">
        <f t="array" ref="I325">_xlfn.IFS(B325&lt;18.5,"Under Weight",B325&lt;=25,"Healthy Weight",B325&lt;30,"Over Weight",B325&gt;=30,"obesity")</f>
        <v>Over Weight</v>
      </c>
      <c r="J325" t="str" cm="1">
        <f t="array" ref="J325">_xlfn.IFS(C325&lt;5.7,"Normal",C325&lt;=6.5,"Prediabetes",C325&gt;6.5,"Diabetes")</f>
        <v>Normal</v>
      </c>
    </row>
    <row r="326" spans="1:10" ht="15.75" customHeight="1" x14ac:dyDescent="0.3">
      <c r="A326" s="26" t="s">
        <v>593</v>
      </c>
      <c r="B326" s="25">
        <v>18.329999999999998</v>
      </c>
      <c r="C326" s="25">
        <v>5.57</v>
      </c>
      <c r="D326" s="26" t="s">
        <v>5991</v>
      </c>
      <c r="E326" s="26" t="s">
        <v>5992</v>
      </c>
      <c r="F326" s="26" t="s">
        <v>5992</v>
      </c>
      <c r="G326" s="26">
        <v>0</v>
      </c>
      <c r="H326" s="26" t="s">
        <v>5991</v>
      </c>
      <c r="I326" t="str" cm="1">
        <f t="array" ref="I326">_xlfn.IFS(B326&lt;18.5,"Under Weight",B326&lt;=25,"Healthy Weight",B326&lt;30,"Over Weight",B326&gt;=30,"obesity")</f>
        <v>Under Weight</v>
      </c>
      <c r="J326" t="str" cm="1">
        <f t="array" ref="J326">_xlfn.IFS(C326&lt;5.7,"Normal",C326&lt;=6.5,"Prediabetes",C326&gt;6.5,"Diabetes")</f>
        <v>Normal</v>
      </c>
    </row>
    <row r="327" spans="1:10" ht="15.75" customHeight="1" x14ac:dyDescent="0.3">
      <c r="A327" s="23" t="s">
        <v>595</v>
      </c>
      <c r="B327" s="25">
        <v>26.39</v>
      </c>
      <c r="C327" s="25">
        <v>4.58</v>
      </c>
      <c r="D327" s="23" t="s">
        <v>5991</v>
      </c>
      <c r="E327" s="23" t="s">
        <v>5992</v>
      </c>
      <c r="F327" s="23" t="s">
        <v>5992</v>
      </c>
      <c r="G327" s="23">
        <v>1</v>
      </c>
      <c r="H327" s="23" t="s">
        <v>5991</v>
      </c>
      <c r="I327" t="str" cm="1">
        <f t="array" ref="I327">_xlfn.IFS(B327&lt;18.5,"Under Weight",B327&lt;=25,"Healthy Weight",B327&lt;30,"Over Weight",B327&gt;=30,"obesity")</f>
        <v>Over Weight</v>
      </c>
      <c r="J327" t="str" cm="1">
        <f t="array" ref="J327">_xlfn.IFS(C327&lt;5.7,"Normal",C327&lt;=6.5,"Prediabetes",C327&gt;6.5,"Diabetes")</f>
        <v>Normal</v>
      </c>
    </row>
    <row r="328" spans="1:10" ht="15.75" customHeight="1" x14ac:dyDescent="0.3">
      <c r="A328" s="23" t="s">
        <v>597</v>
      </c>
      <c r="B328" s="25">
        <v>19.260000000000002</v>
      </c>
      <c r="C328" s="25">
        <v>8.9600000000000009</v>
      </c>
      <c r="D328" s="23" t="s">
        <v>5991</v>
      </c>
      <c r="E328" s="23" t="s">
        <v>5992</v>
      </c>
      <c r="F328" s="23" t="s">
        <v>5992</v>
      </c>
      <c r="G328" s="23">
        <v>1</v>
      </c>
      <c r="H328" s="23" t="s">
        <v>5991</v>
      </c>
      <c r="I328" t="str" cm="1">
        <f t="array" ref="I328">_xlfn.IFS(B328&lt;18.5,"Under Weight",B328&lt;=25,"Healthy Weight",B328&lt;30,"Over Weight",B328&gt;=30,"obesity")</f>
        <v>Healthy Weight</v>
      </c>
      <c r="J328" t="str" cm="1">
        <f t="array" ref="J328">_xlfn.IFS(C328&lt;5.7,"Normal",C328&lt;=6.5,"Prediabetes",C328&gt;6.5,"Diabetes")</f>
        <v>Diabetes</v>
      </c>
    </row>
    <row r="329" spans="1:10" ht="15.75" customHeight="1" x14ac:dyDescent="0.3">
      <c r="A329" s="26" t="s">
        <v>598</v>
      </c>
      <c r="B329" s="25">
        <v>26.92</v>
      </c>
      <c r="C329" s="25">
        <v>6.09</v>
      </c>
      <c r="D329" s="26" t="s">
        <v>5992</v>
      </c>
      <c r="E329" s="26" t="s">
        <v>5992</v>
      </c>
      <c r="F329" s="26" t="s">
        <v>5992</v>
      </c>
      <c r="G329" s="26">
        <v>0</v>
      </c>
      <c r="H329" s="26" t="s">
        <v>5991</v>
      </c>
      <c r="I329" t="str" cm="1">
        <f t="array" ref="I329">_xlfn.IFS(B329&lt;18.5,"Under Weight",B329&lt;=25,"Healthy Weight",B329&lt;30,"Over Weight",B329&gt;=30,"obesity")</f>
        <v>Over Weight</v>
      </c>
      <c r="J329" t="str" cm="1">
        <f t="array" ref="J329">_xlfn.IFS(C329&lt;5.7,"Normal",C329&lt;=6.5,"Prediabetes",C329&gt;6.5,"Diabetes")</f>
        <v>Prediabetes</v>
      </c>
    </row>
    <row r="330" spans="1:10" ht="15.75" customHeight="1" x14ac:dyDescent="0.3">
      <c r="A330" s="26" t="s">
        <v>600</v>
      </c>
      <c r="B330" s="25">
        <v>19.73</v>
      </c>
      <c r="C330" s="25">
        <v>4.3600000000000003</v>
      </c>
      <c r="D330" s="26" t="s">
        <v>5992</v>
      </c>
      <c r="E330" s="26" t="s">
        <v>5992</v>
      </c>
      <c r="F330" s="26" t="s">
        <v>5992</v>
      </c>
      <c r="G330" s="26">
        <v>0</v>
      </c>
      <c r="H330" s="26" t="s">
        <v>5991</v>
      </c>
      <c r="I330" t="str" cm="1">
        <f t="array" ref="I330">_xlfn.IFS(B330&lt;18.5,"Under Weight",B330&lt;=25,"Healthy Weight",B330&lt;30,"Over Weight",B330&gt;=30,"obesity")</f>
        <v>Healthy Weight</v>
      </c>
      <c r="J330" t="str" cm="1">
        <f t="array" ref="J330">_xlfn.IFS(C330&lt;5.7,"Normal",C330&lt;=6.5,"Prediabetes",C330&gt;6.5,"Diabetes")</f>
        <v>Normal</v>
      </c>
    </row>
    <row r="331" spans="1:10" ht="15.75" customHeight="1" x14ac:dyDescent="0.3">
      <c r="A331" s="26" t="s">
        <v>601</v>
      </c>
      <c r="B331" s="25">
        <v>23.56</v>
      </c>
      <c r="C331" s="25">
        <v>11.74</v>
      </c>
      <c r="D331" s="26" t="s">
        <v>5991</v>
      </c>
      <c r="E331" s="26" t="s">
        <v>5992</v>
      </c>
      <c r="F331" s="26" t="s">
        <v>5992</v>
      </c>
      <c r="G331" s="26">
        <v>0</v>
      </c>
      <c r="H331" s="26" t="s">
        <v>5991</v>
      </c>
      <c r="I331" t="str" cm="1">
        <f t="array" ref="I331">_xlfn.IFS(B331&lt;18.5,"Under Weight",B331&lt;=25,"Healthy Weight",B331&lt;30,"Over Weight",B331&gt;=30,"obesity")</f>
        <v>Healthy Weight</v>
      </c>
      <c r="J331" t="str" cm="1">
        <f t="array" ref="J331">_xlfn.IFS(C331&lt;5.7,"Normal",C331&lt;=6.5,"Prediabetes",C331&gt;6.5,"Diabetes")</f>
        <v>Diabetes</v>
      </c>
    </row>
    <row r="332" spans="1:10" ht="15.75" customHeight="1" x14ac:dyDescent="0.3">
      <c r="A332" s="23" t="s">
        <v>603</v>
      </c>
      <c r="B332" s="25">
        <v>37.67</v>
      </c>
      <c r="C332" s="25">
        <v>5.89</v>
      </c>
      <c r="D332" s="23" t="s">
        <v>5992</v>
      </c>
      <c r="E332" s="23" t="s">
        <v>5992</v>
      </c>
      <c r="F332" s="23" t="s">
        <v>5992</v>
      </c>
      <c r="G332" s="23">
        <v>1</v>
      </c>
      <c r="H332" s="23" t="s">
        <v>5991</v>
      </c>
      <c r="I332" t="str" cm="1">
        <f t="array" ref="I332">_xlfn.IFS(B332&lt;18.5,"Under Weight",B332&lt;=25,"Healthy Weight",B332&lt;30,"Over Weight",B332&gt;=30,"obesity")</f>
        <v>obesity</v>
      </c>
      <c r="J332" t="str" cm="1">
        <f t="array" ref="J332">_xlfn.IFS(C332&lt;5.7,"Normal",C332&lt;=6.5,"Prediabetes",C332&gt;6.5,"Diabetes")</f>
        <v>Prediabetes</v>
      </c>
    </row>
    <row r="333" spans="1:10" ht="15.75" customHeight="1" x14ac:dyDescent="0.3">
      <c r="A333" s="23" t="s">
        <v>605</v>
      </c>
      <c r="B333" s="25">
        <v>18.73</v>
      </c>
      <c r="C333" s="25">
        <v>10.64</v>
      </c>
      <c r="D333" s="23" t="s">
        <v>5992</v>
      </c>
      <c r="E333" s="23" t="s">
        <v>5992</v>
      </c>
      <c r="F333" s="23" t="s">
        <v>5992</v>
      </c>
      <c r="G333" s="23">
        <v>2</v>
      </c>
      <c r="H333" s="23" t="s">
        <v>5991</v>
      </c>
      <c r="I333" t="str" cm="1">
        <f t="array" ref="I333">_xlfn.IFS(B333&lt;18.5,"Under Weight",B333&lt;=25,"Healthy Weight",B333&lt;30,"Over Weight",B333&gt;=30,"obesity")</f>
        <v>Healthy Weight</v>
      </c>
      <c r="J333" t="str" cm="1">
        <f t="array" ref="J333">_xlfn.IFS(C333&lt;5.7,"Normal",C333&lt;=6.5,"Prediabetes",C333&gt;6.5,"Diabetes")</f>
        <v>Diabetes</v>
      </c>
    </row>
    <row r="334" spans="1:10" ht="15.75" customHeight="1" x14ac:dyDescent="0.3">
      <c r="A334" s="23" t="s">
        <v>606</v>
      </c>
      <c r="B334" s="25">
        <v>33.090000000000003</v>
      </c>
      <c r="C334" s="25">
        <v>6.06</v>
      </c>
      <c r="D334" s="23" t="s">
        <v>5992</v>
      </c>
      <c r="E334" s="23" t="s">
        <v>5992</v>
      </c>
      <c r="F334" s="23" t="s">
        <v>5991</v>
      </c>
      <c r="G334" s="23">
        <v>1</v>
      </c>
      <c r="H334" s="23" t="s">
        <v>5991</v>
      </c>
      <c r="I334" t="str" cm="1">
        <f t="array" ref="I334">_xlfn.IFS(B334&lt;18.5,"Under Weight",B334&lt;=25,"Healthy Weight",B334&lt;30,"Over Weight",B334&gt;=30,"obesity")</f>
        <v>obesity</v>
      </c>
      <c r="J334" t="str" cm="1">
        <f t="array" ref="J334">_xlfn.IFS(C334&lt;5.7,"Normal",C334&lt;=6.5,"Prediabetes",C334&gt;6.5,"Diabetes")</f>
        <v>Prediabetes</v>
      </c>
    </row>
    <row r="335" spans="1:10" ht="15.75" customHeight="1" x14ac:dyDescent="0.3">
      <c r="A335" s="23" t="s">
        <v>608</v>
      </c>
      <c r="B335" s="25">
        <v>18.329999999999998</v>
      </c>
      <c r="C335" s="25">
        <v>7.46</v>
      </c>
      <c r="D335" s="23" t="s">
        <v>5991</v>
      </c>
      <c r="E335" s="23" t="s">
        <v>5992</v>
      </c>
      <c r="F335" s="23" t="s">
        <v>5992</v>
      </c>
      <c r="G335" s="23">
        <v>1</v>
      </c>
      <c r="H335" s="23" t="s">
        <v>5991</v>
      </c>
      <c r="I335" t="str" cm="1">
        <f t="array" ref="I335">_xlfn.IFS(B335&lt;18.5,"Under Weight",B335&lt;=25,"Healthy Weight",B335&lt;30,"Over Weight",B335&gt;=30,"obesity")</f>
        <v>Under Weight</v>
      </c>
      <c r="J335" t="str" cm="1">
        <f t="array" ref="J335">_xlfn.IFS(C335&lt;5.7,"Normal",C335&lt;=6.5,"Prediabetes",C335&gt;6.5,"Diabetes")</f>
        <v>Diabetes</v>
      </c>
    </row>
    <row r="336" spans="1:10" ht="15.75" customHeight="1" x14ac:dyDescent="0.3">
      <c r="A336" s="23" t="s">
        <v>610</v>
      </c>
      <c r="B336" s="25">
        <v>27.74</v>
      </c>
      <c r="C336" s="25">
        <v>4.68</v>
      </c>
      <c r="D336" s="23" t="s">
        <v>5991</v>
      </c>
      <c r="E336" s="23" t="s">
        <v>5992</v>
      </c>
      <c r="F336" s="23" t="s">
        <v>5992</v>
      </c>
      <c r="G336" s="23">
        <v>2</v>
      </c>
      <c r="H336" s="23" t="s">
        <v>5991</v>
      </c>
      <c r="I336" t="str" cm="1">
        <f t="array" ref="I336">_xlfn.IFS(B336&lt;18.5,"Under Weight",B336&lt;=25,"Healthy Weight",B336&lt;30,"Over Weight",B336&gt;=30,"obesity")</f>
        <v>Over Weight</v>
      </c>
      <c r="J336" t="str" cm="1">
        <f t="array" ref="J336">_xlfn.IFS(C336&lt;5.7,"Normal",C336&lt;=6.5,"Prediabetes",C336&gt;6.5,"Diabetes")</f>
        <v>Normal</v>
      </c>
    </row>
    <row r="337" spans="1:10" ht="15.75" customHeight="1" x14ac:dyDescent="0.3">
      <c r="A337" s="23" t="s">
        <v>612</v>
      </c>
      <c r="B337" s="25">
        <v>24.2</v>
      </c>
      <c r="C337" s="25">
        <v>6.15</v>
      </c>
      <c r="D337" s="23" t="s">
        <v>5992</v>
      </c>
      <c r="E337" s="23" t="s">
        <v>5992</v>
      </c>
      <c r="F337" s="23" t="s">
        <v>5992</v>
      </c>
      <c r="G337" s="23">
        <v>1</v>
      </c>
      <c r="H337" s="23" t="s">
        <v>5991</v>
      </c>
      <c r="I337" t="str" cm="1">
        <f t="array" ref="I337">_xlfn.IFS(B337&lt;18.5,"Under Weight",B337&lt;=25,"Healthy Weight",B337&lt;30,"Over Weight",B337&gt;=30,"obesity")</f>
        <v>Healthy Weight</v>
      </c>
      <c r="J337" t="str" cm="1">
        <f t="array" ref="J337">_xlfn.IFS(C337&lt;5.7,"Normal",C337&lt;=6.5,"Prediabetes",C337&gt;6.5,"Diabetes")</f>
        <v>Prediabetes</v>
      </c>
    </row>
    <row r="338" spans="1:10" ht="15.75" customHeight="1" x14ac:dyDescent="0.3">
      <c r="A338" s="26" t="s">
        <v>614</v>
      </c>
      <c r="B338" s="25">
        <v>22.03</v>
      </c>
      <c r="C338" s="25">
        <v>4.28</v>
      </c>
      <c r="D338" s="26" t="s">
        <v>5991</v>
      </c>
      <c r="E338" s="26" t="s">
        <v>5992</v>
      </c>
      <c r="F338" s="26" t="s">
        <v>5992</v>
      </c>
      <c r="G338" s="26">
        <v>0</v>
      </c>
      <c r="H338" s="26" t="s">
        <v>5991</v>
      </c>
      <c r="I338" t="str" cm="1">
        <f t="array" ref="I338">_xlfn.IFS(B338&lt;18.5,"Under Weight",B338&lt;=25,"Healthy Weight",B338&lt;30,"Over Weight",B338&gt;=30,"obesity")</f>
        <v>Healthy Weight</v>
      </c>
      <c r="J338" t="str" cm="1">
        <f t="array" ref="J338">_xlfn.IFS(C338&lt;5.7,"Normal",C338&lt;=6.5,"Prediabetes",C338&gt;6.5,"Diabetes")</f>
        <v>Normal</v>
      </c>
    </row>
    <row r="339" spans="1:10" ht="15.75" customHeight="1" x14ac:dyDescent="0.3">
      <c r="A339" s="23" t="s">
        <v>616</v>
      </c>
      <c r="B339" s="25">
        <v>26.885000000000002</v>
      </c>
      <c r="C339" s="25">
        <v>9.86</v>
      </c>
      <c r="D339" s="23" t="s">
        <v>5992</v>
      </c>
      <c r="E339" s="23" t="s">
        <v>5992</v>
      </c>
      <c r="F339" s="23" t="s">
        <v>5992</v>
      </c>
      <c r="G339" s="23">
        <v>3</v>
      </c>
      <c r="H339" s="23" t="s">
        <v>5991</v>
      </c>
      <c r="I339" t="str" cm="1">
        <f t="array" ref="I339">_xlfn.IFS(B339&lt;18.5,"Under Weight",B339&lt;=25,"Healthy Weight",B339&lt;30,"Over Weight",B339&gt;=30,"obesity")</f>
        <v>Over Weight</v>
      </c>
      <c r="J339" t="str" cm="1">
        <f t="array" ref="J339">_xlfn.IFS(C339&lt;5.7,"Normal",C339&lt;=6.5,"Prediabetes",C339&gt;6.5,"Diabetes")</f>
        <v>Diabetes</v>
      </c>
    </row>
    <row r="340" spans="1:10" ht="15.75" customHeight="1" x14ac:dyDescent="0.3">
      <c r="A340" s="26" t="s">
        <v>617</v>
      </c>
      <c r="B340" s="25">
        <v>16.36</v>
      </c>
      <c r="C340" s="25">
        <v>11.19</v>
      </c>
      <c r="D340" s="26" t="s">
        <v>5992</v>
      </c>
      <c r="E340" s="26" t="s">
        <v>5992</v>
      </c>
      <c r="F340" s="26" t="s">
        <v>5992</v>
      </c>
      <c r="G340" s="26">
        <v>0</v>
      </c>
      <c r="H340" s="26" t="s">
        <v>5991</v>
      </c>
      <c r="I340" t="str" cm="1">
        <f t="array" ref="I340">_xlfn.IFS(B340&lt;18.5,"Under Weight",B340&lt;=25,"Healthy Weight",B340&lt;30,"Over Weight",B340&gt;=30,"obesity")</f>
        <v>Under Weight</v>
      </c>
      <c r="J340" t="str" cm="1">
        <f t="array" ref="J340">_xlfn.IFS(C340&lt;5.7,"Normal",C340&lt;=6.5,"Prediabetes",C340&gt;6.5,"Diabetes")</f>
        <v>Diabetes</v>
      </c>
    </row>
    <row r="341" spans="1:10" ht="15.75" customHeight="1" x14ac:dyDescent="0.3">
      <c r="A341" s="23" t="s">
        <v>618</v>
      </c>
      <c r="B341" s="25">
        <v>32.299999999999997</v>
      </c>
      <c r="C341" s="25">
        <v>4.8899999999999997</v>
      </c>
      <c r="D341" s="23" t="s">
        <v>5991</v>
      </c>
      <c r="E341" s="23" t="s">
        <v>5992</v>
      </c>
      <c r="F341" s="23" t="s">
        <v>5991</v>
      </c>
      <c r="G341" s="23">
        <v>1</v>
      </c>
      <c r="H341" s="23" t="s">
        <v>5992</v>
      </c>
      <c r="I341" t="str" cm="1">
        <f t="array" ref="I341">_xlfn.IFS(B341&lt;18.5,"Under Weight",B341&lt;=25,"Healthy Weight",B341&lt;30,"Over Weight",B341&gt;=30,"obesity")</f>
        <v>obesity</v>
      </c>
      <c r="J341" t="str" cm="1">
        <f t="array" ref="J341">_xlfn.IFS(C341&lt;5.7,"Normal",C341&lt;=6.5,"Prediabetes",C341&gt;6.5,"Diabetes")</f>
        <v>Normal</v>
      </c>
    </row>
    <row r="342" spans="1:10" ht="15.75" customHeight="1" x14ac:dyDescent="0.3">
      <c r="A342" s="26" t="s">
        <v>620</v>
      </c>
      <c r="B342" s="25">
        <v>16.05</v>
      </c>
      <c r="C342" s="25">
        <v>4.3499999999999996</v>
      </c>
      <c r="D342" s="26" t="s">
        <v>5991</v>
      </c>
      <c r="E342" s="26" t="s">
        <v>5992</v>
      </c>
      <c r="F342" s="26" t="s">
        <v>5992</v>
      </c>
      <c r="G342" s="26">
        <v>0</v>
      </c>
      <c r="H342" s="26" t="s">
        <v>5991</v>
      </c>
      <c r="I342" t="str" cm="1">
        <f t="array" ref="I342">_xlfn.IFS(B342&lt;18.5,"Under Weight",B342&lt;=25,"Healthy Weight",B342&lt;30,"Over Weight",B342&gt;=30,"obesity")</f>
        <v>Under Weight</v>
      </c>
      <c r="J342" t="str" cm="1">
        <f t="array" ref="J342">_xlfn.IFS(C342&lt;5.7,"Normal",C342&lt;=6.5,"Prediabetes",C342&gt;6.5,"Diabetes")</f>
        <v>Normal</v>
      </c>
    </row>
    <row r="343" spans="1:10" ht="15.75" customHeight="1" x14ac:dyDescent="0.3">
      <c r="A343" s="23" t="s">
        <v>622</v>
      </c>
      <c r="B343" s="25">
        <v>29.07</v>
      </c>
      <c r="C343" s="25">
        <v>8.66</v>
      </c>
      <c r="D343" s="23" t="s">
        <v>5991</v>
      </c>
      <c r="E343" s="23" t="s">
        <v>5992</v>
      </c>
      <c r="F343" s="23" t="s">
        <v>5992</v>
      </c>
      <c r="G343" s="23">
        <v>2</v>
      </c>
      <c r="H343" s="23" t="s">
        <v>5991</v>
      </c>
      <c r="I343" t="str" cm="1">
        <f t="array" ref="I343">_xlfn.IFS(B343&lt;18.5,"Under Weight",B343&lt;=25,"Healthy Weight",B343&lt;30,"Over Weight",B343&gt;=30,"obesity")</f>
        <v>Over Weight</v>
      </c>
      <c r="J343" t="str" cm="1">
        <f t="array" ref="J343">_xlfn.IFS(C343&lt;5.7,"Normal",C343&lt;=6.5,"Prediabetes",C343&gt;6.5,"Diabetes")</f>
        <v>Diabetes</v>
      </c>
    </row>
    <row r="344" spans="1:10" ht="15.75" customHeight="1" x14ac:dyDescent="0.3">
      <c r="A344" s="26" t="s">
        <v>624</v>
      </c>
      <c r="B344" s="25">
        <v>17.43</v>
      </c>
      <c r="C344" s="25">
        <v>8.64</v>
      </c>
      <c r="D344" s="26" t="s">
        <v>5992</v>
      </c>
      <c r="E344" s="26" t="s">
        <v>5992</v>
      </c>
      <c r="F344" s="26" t="s">
        <v>5992</v>
      </c>
      <c r="G344" s="26">
        <v>0</v>
      </c>
      <c r="H344" s="26" t="s">
        <v>5991</v>
      </c>
      <c r="I344" t="str" cm="1">
        <f t="array" ref="I344">_xlfn.IFS(B344&lt;18.5,"Under Weight",B344&lt;=25,"Healthy Weight",B344&lt;30,"Over Weight",B344&gt;=30,"obesity")</f>
        <v>Under Weight</v>
      </c>
      <c r="J344" t="str" cm="1">
        <f t="array" ref="J344">_xlfn.IFS(C344&lt;5.7,"Normal",C344&lt;=6.5,"Prediabetes",C344&gt;6.5,"Diabetes")</f>
        <v>Diabetes</v>
      </c>
    </row>
    <row r="345" spans="1:10" ht="15.75" customHeight="1" x14ac:dyDescent="0.3">
      <c r="A345" s="26" t="s">
        <v>625</v>
      </c>
      <c r="B345" s="25">
        <v>19.329999999999998</v>
      </c>
      <c r="C345" s="25">
        <v>4.2699999999999996</v>
      </c>
      <c r="D345" s="26" t="s">
        <v>5992</v>
      </c>
      <c r="E345" s="26" t="s">
        <v>5992</v>
      </c>
      <c r="F345" s="26" t="s">
        <v>5992</v>
      </c>
      <c r="G345" s="26">
        <v>0</v>
      </c>
      <c r="H345" s="26" t="s">
        <v>5991</v>
      </c>
      <c r="I345" t="str" cm="1">
        <f t="array" ref="I345">_xlfn.IFS(B345&lt;18.5,"Under Weight",B345&lt;=25,"Healthy Weight",B345&lt;30,"Over Weight",B345&gt;=30,"obesity")</f>
        <v>Healthy Weight</v>
      </c>
      <c r="J345" t="str" cm="1">
        <f t="array" ref="J345">_xlfn.IFS(C345&lt;5.7,"Normal",C345&lt;=6.5,"Prediabetes",C345&gt;6.5,"Diabetes")</f>
        <v>Normal</v>
      </c>
    </row>
    <row r="346" spans="1:10" ht="15.75" customHeight="1" x14ac:dyDescent="0.3">
      <c r="A346" s="23" t="s">
        <v>627</v>
      </c>
      <c r="B346" s="25">
        <v>30.52</v>
      </c>
      <c r="C346" s="25">
        <v>4.21</v>
      </c>
      <c r="D346" s="23" t="s">
        <v>5992</v>
      </c>
      <c r="E346" s="23" t="s">
        <v>5992</v>
      </c>
      <c r="F346" s="23" t="s">
        <v>5992</v>
      </c>
      <c r="G346" s="23">
        <v>1</v>
      </c>
      <c r="H346" s="23" t="s">
        <v>5991</v>
      </c>
      <c r="I346" t="str" cm="1">
        <f t="array" ref="I346">_xlfn.IFS(B346&lt;18.5,"Under Weight",B346&lt;=25,"Healthy Weight",B346&lt;30,"Over Weight",B346&gt;=30,"obesity")</f>
        <v>obesity</v>
      </c>
      <c r="J346" t="str" cm="1">
        <f t="array" ref="J346">_xlfn.IFS(C346&lt;5.7,"Normal",C346&lt;=6.5,"Prediabetes",C346&gt;6.5,"Diabetes")</f>
        <v>Normal</v>
      </c>
    </row>
    <row r="347" spans="1:10" ht="15.75" customHeight="1" x14ac:dyDescent="0.3">
      <c r="A347" s="23" t="s">
        <v>629</v>
      </c>
      <c r="B347" s="25">
        <v>39.21</v>
      </c>
      <c r="C347" s="25">
        <v>5.04</v>
      </c>
      <c r="D347" s="23" t="s">
        <v>5992</v>
      </c>
      <c r="E347" s="23" t="s">
        <v>5992</v>
      </c>
      <c r="F347" s="23" t="s">
        <v>5991</v>
      </c>
      <c r="G347" s="23">
        <v>1</v>
      </c>
      <c r="H347" s="23" t="s">
        <v>5991</v>
      </c>
      <c r="I347" t="str" cm="1">
        <f t="array" ref="I347">_xlfn.IFS(B347&lt;18.5,"Under Weight",B347&lt;=25,"Healthy Weight",B347&lt;30,"Over Weight",B347&gt;=30,"obesity")</f>
        <v>obesity</v>
      </c>
      <c r="J347" t="str" cm="1">
        <f t="array" ref="J347">_xlfn.IFS(C347&lt;5.7,"Normal",C347&lt;=6.5,"Prediabetes",C347&gt;6.5,"Diabetes")</f>
        <v>Normal</v>
      </c>
    </row>
    <row r="348" spans="1:10" ht="15.75" customHeight="1" x14ac:dyDescent="0.3">
      <c r="A348" s="23" t="s">
        <v>630</v>
      </c>
      <c r="B348" s="25">
        <v>26.98</v>
      </c>
      <c r="C348" s="25">
        <v>5.21</v>
      </c>
      <c r="D348" s="23" t="s">
        <v>5991</v>
      </c>
      <c r="E348" s="23" t="s">
        <v>5992</v>
      </c>
      <c r="F348" s="23" t="s">
        <v>5992</v>
      </c>
      <c r="G348" s="23">
        <v>2</v>
      </c>
      <c r="H348" s="23" t="s">
        <v>5991</v>
      </c>
      <c r="I348" t="str" cm="1">
        <f t="array" ref="I348">_xlfn.IFS(B348&lt;18.5,"Under Weight",B348&lt;=25,"Healthy Weight",B348&lt;30,"Over Weight",B348&gt;=30,"obesity")</f>
        <v>Over Weight</v>
      </c>
      <c r="J348" t="str" cm="1">
        <f t="array" ref="J348">_xlfn.IFS(C348&lt;5.7,"Normal",C348&lt;=6.5,"Prediabetes",C348&gt;6.5,"Diabetes")</f>
        <v>Normal</v>
      </c>
    </row>
    <row r="349" spans="1:10" ht="15.75" customHeight="1" x14ac:dyDescent="0.3">
      <c r="A349" s="23" t="s">
        <v>632</v>
      </c>
      <c r="B349" s="25">
        <v>25.84</v>
      </c>
      <c r="C349" s="25">
        <v>8.83</v>
      </c>
      <c r="D349" s="23" t="s">
        <v>5992</v>
      </c>
      <c r="E349" s="23" t="s">
        <v>5992</v>
      </c>
      <c r="F349" s="23" t="s">
        <v>5992</v>
      </c>
      <c r="G349" s="23">
        <v>0</v>
      </c>
      <c r="H349" s="23" t="s">
        <v>5992</v>
      </c>
      <c r="I349" t="str" cm="1">
        <f t="array" ref="I349">_xlfn.IFS(B349&lt;18.5,"Under Weight",B349&lt;=25,"Healthy Weight",B349&lt;30,"Over Weight",B349&gt;=30,"obesity")</f>
        <v>Over Weight</v>
      </c>
      <c r="J349" t="str" cm="1">
        <f t="array" ref="J349">_xlfn.IFS(C349&lt;5.7,"Normal",C349&lt;=6.5,"Prediabetes",C349&gt;6.5,"Diabetes")</f>
        <v>Diabetes</v>
      </c>
    </row>
    <row r="350" spans="1:10" ht="15.75" customHeight="1" x14ac:dyDescent="0.3">
      <c r="A350" s="23" t="s">
        <v>634</v>
      </c>
      <c r="B350" s="25">
        <v>28.31</v>
      </c>
      <c r="C350" s="25">
        <v>8.4700000000000006</v>
      </c>
      <c r="D350" s="23" t="s">
        <v>5991</v>
      </c>
      <c r="E350" s="23" t="s">
        <v>5992</v>
      </c>
      <c r="F350" s="23" t="s">
        <v>5992</v>
      </c>
      <c r="G350" s="23">
        <v>2</v>
      </c>
      <c r="H350" s="23" t="s">
        <v>5991</v>
      </c>
      <c r="I350" t="str" cm="1">
        <f t="array" ref="I350">_xlfn.IFS(B350&lt;18.5,"Under Weight",B350&lt;=25,"Healthy Weight",B350&lt;30,"Over Weight",B350&gt;=30,"obesity")</f>
        <v>Over Weight</v>
      </c>
      <c r="J350" t="str" cm="1">
        <f t="array" ref="J350">_xlfn.IFS(C350&lt;5.7,"Normal",C350&lt;=6.5,"Prediabetes",C350&gt;6.5,"Diabetes")</f>
        <v>Diabetes</v>
      </c>
    </row>
    <row r="351" spans="1:10" ht="15.75" customHeight="1" x14ac:dyDescent="0.3">
      <c r="A351" s="26" t="s">
        <v>636</v>
      </c>
      <c r="B351" s="25">
        <v>23.94</v>
      </c>
      <c r="C351" s="25">
        <v>4.2</v>
      </c>
      <c r="D351" s="26" t="s">
        <v>5992</v>
      </c>
      <c r="E351" s="26" t="s">
        <v>5992</v>
      </c>
      <c r="F351" s="26" t="s">
        <v>5992</v>
      </c>
      <c r="G351" s="26">
        <v>0</v>
      </c>
      <c r="H351" s="26" t="s">
        <v>5991</v>
      </c>
      <c r="I351" t="str" cm="1">
        <f t="array" ref="I351">_xlfn.IFS(B351&lt;18.5,"Under Weight",B351&lt;=25,"Healthy Weight",B351&lt;30,"Over Weight",B351&gt;=30,"obesity")</f>
        <v>Healthy Weight</v>
      </c>
      <c r="J351" t="str" cm="1">
        <f t="array" ref="J351">_xlfn.IFS(C351&lt;5.7,"Normal",C351&lt;=6.5,"Prediabetes",C351&gt;6.5,"Diabetes")</f>
        <v>Normal</v>
      </c>
    </row>
    <row r="352" spans="1:10" ht="15.75" customHeight="1" x14ac:dyDescent="0.3">
      <c r="A352" s="26" t="s">
        <v>638</v>
      </c>
      <c r="B352" s="25">
        <v>20.03</v>
      </c>
      <c r="C352" s="25">
        <v>6.14</v>
      </c>
      <c r="D352" s="26" t="s">
        <v>5991</v>
      </c>
      <c r="E352" s="26" t="s">
        <v>5992</v>
      </c>
      <c r="F352" s="26" t="s">
        <v>5992</v>
      </c>
      <c r="G352" s="26">
        <v>0</v>
      </c>
      <c r="H352" s="26" t="s">
        <v>5991</v>
      </c>
      <c r="I352" t="str" cm="1">
        <f t="array" ref="I352">_xlfn.IFS(B352&lt;18.5,"Under Weight",B352&lt;=25,"Healthy Weight",B352&lt;30,"Over Weight",B352&gt;=30,"obesity")</f>
        <v>Healthy Weight</v>
      </c>
      <c r="J352" t="str" cm="1">
        <f t="array" ref="J352">_xlfn.IFS(C352&lt;5.7,"Normal",C352&lt;=6.5,"Prediabetes",C352&gt;6.5,"Diabetes")</f>
        <v>Prediabetes</v>
      </c>
    </row>
    <row r="353" spans="1:10" ht="15.75" customHeight="1" x14ac:dyDescent="0.3">
      <c r="A353" s="23" t="s">
        <v>640</v>
      </c>
      <c r="B353" s="25">
        <v>41.42</v>
      </c>
      <c r="C353" s="25">
        <v>6.07</v>
      </c>
      <c r="D353" s="23" t="s">
        <v>5992</v>
      </c>
      <c r="E353" s="23" t="s">
        <v>5992</v>
      </c>
      <c r="F353" s="23" t="s">
        <v>5992</v>
      </c>
      <c r="G353" s="23">
        <v>0</v>
      </c>
      <c r="H353" s="23" t="s">
        <v>5992</v>
      </c>
      <c r="I353" t="str" cm="1">
        <f t="array" ref="I353">_xlfn.IFS(B353&lt;18.5,"Under Weight",B353&lt;=25,"Healthy Weight",B353&lt;30,"Over Weight",B353&gt;=30,"obesity")</f>
        <v>obesity</v>
      </c>
      <c r="J353" t="str" cm="1">
        <f t="array" ref="J353">_xlfn.IFS(C353&lt;5.7,"Normal",C353&lt;=6.5,"Prediabetes",C353&gt;6.5,"Diabetes")</f>
        <v>Prediabetes</v>
      </c>
    </row>
    <row r="354" spans="1:10" ht="15.75" customHeight="1" x14ac:dyDescent="0.3">
      <c r="A354" s="23" t="s">
        <v>642</v>
      </c>
      <c r="B354" s="25">
        <v>36.67</v>
      </c>
      <c r="C354" s="25">
        <v>10.210000000000001</v>
      </c>
      <c r="D354" s="23" t="s">
        <v>5992</v>
      </c>
      <c r="E354" s="23" t="s">
        <v>5992</v>
      </c>
      <c r="F354" s="23" t="s">
        <v>5992</v>
      </c>
      <c r="G354" s="23">
        <v>0</v>
      </c>
      <c r="H354" s="23" t="s">
        <v>5992</v>
      </c>
      <c r="I354" t="str" cm="1">
        <f t="array" ref="I354">_xlfn.IFS(B354&lt;18.5,"Under Weight",B354&lt;=25,"Healthy Weight",B354&lt;30,"Over Weight",B354&gt;=30,"obesity")</f>
        <v>obesity</v>
      </c>
      <c r="J354" t="str" cm="1">
        <f t="array" ref="J354">_xlfn.IFS(C354&lt;5.7,"Normal",C354&lt;=6.5,"Prediabetes",C354&gt;6.5,"Diabetes")</f>
        <v>Diabetes</v>
      </c>
    </row>
    <row r="355" spans="1:10" ht="15.75" customHeight="1" x14ac:dyDescent="0.3">
      <c r="A355" s="23" t="s">
        <v>644</v>
      </c>
      <c r="B355" s="25">
        <v>27.645</v>
      </c>
      <c r="C355" s="25">
        <v>4.6900000000000004</v>
      </c>
      <c r="D355" s="23" t="s">
        <v>5992</v>
      </c>
      <c r="E355" s="23" t="s">
        <v>5992</v>
      </c>
      <c r="F355" s="23" t="s">
        <v>5992</v>
      </c>
      <c r="G355" s="23">
        <v>0</v>
      </c>
      <c r="H355" s="23" t="s">
        <v>5992</v>
      </c>
      <c r="I355" t="str" cm="1">
        <f t="array" ref="I355">_xlfn.IFS(B355&lt;18.5,"Under Weight",B355&lt;=25,"Healthy Weight",B355&lt;30,"Over Weight",B355&gt;=30,"obesity")</f>
        <v>Over Weight</v>
      </c>
      <c r="J355" t="str" cm="1">
        <f t="array" ref="J355">_xlfn.IFS(C355&lt;5.7,"Normal",C355&lt;=6.5,"Prediabetes",C355&gt;6.5,"Diabetes")</f>
        <v>Normal</v>
      </c>
    </row>
    <row r="356" spans="1:10" ht="15.75" customHeight="1" x14ac:dyDescent="0.3">
      <c r="A356" s="26" t="s">
        <v>646</v>
      </c>
      <c r="B356" s="25">
        <v>22.72</v>
      </c>
      <c r="C356" s="25">
        <v>5.71</v>
      </c>
      <c r="D356" s="26" t="s">
        <v>5992</v>
      </c>
      <c r="E356" s="26" t="s">
        <v>5992</v>
      </c>
      <c r="F356" s="26" t="s">
        <v>5992</v>
      </c>
      <c r="G356" s="26">
        <v>0</v>
      </c>
      <c r="H356" s="26" t="s">
        <v>5991</v>
      </c>
      <c r="I356" t="str" cm="1">
        <f t="array" ref="I356">_xlfn.IFS(B356&lt;18.5,"Under Weight",B356&lt;=25,"Healthy Weight",B356&lt;30,"Over Weight",B356&gt;=30,"obesity")</f>
        <v>Healthy Weight</v>
      </c>
      <c r="J356" t="str" cm="1">
        <f t="array" ref="J356">_xlfn.IFS(C356&lt;5.7,"Normal",C356&lt;=6.5,"Prediabetes",C356&gt;6.5,"Diabetes")</f>
        <v>Prediabetes</v>
      </c>
    </row>
    <row r="357" spans="1:10" ht="15.75" customHeight="1" x14ac:dyDescent="0.3">
      <c r="A357" s="23" t="s">
        <v>648</v>
      </c>
      <c r="B357" s="25">
        <v>36.520000000000003</v>
      </c>
      <c r="C357" s="25">
        <v>9.07</v>
      </c>
      <c r="D357" s="23" t="s">
        <v>5991</v>
      </c>
      <c r="E357" s="23" t="s">
        <v>5992</v>
      </c>
      <c r="F357" s="23" t="s">
        <v>5991</v>
      </c>
      <c r="G357" s="23">
        <v>1</v>
      </c>
      <c r="H357" s="23" t="s">
        <v>5992</v>
      </c>
      <c r="I357" t="str" cm="1">
        <f t="array" ref="I357">_xlfn.IFS(B357&lt;18.5,"Under Weight",B357&lt;=25,"Healthy Weight",B357&lt;30,"Over Weight",B357&gt;=30,"obesity")</f>
        <v>obesity</v>
      </c>
      <c r="J357" t="str" cm="1">
        <f t="array" ref="J357">_xlfn.IFS(C357&lt;5.7,"Normal",C357&lt;=6.5,"Prediabetes",C357&gt;6.5,"Diabetes")</f>
        <v>Diabetes</v>
      </c>
    </row>
    <row r="358" spans="1:10" ht="15.75" customHeight="1" x14ac:dyDescent="0.3">
      <c r="A358" s="26" t="s">
        <v>650</v>
      </c>
      <c r="B358" s="25">
        <v>33.96</v>
      </c>
      <c r="C358" s="25">
        <v>4.99</v>
      </c>
      <c r="D358" s="26" t="s">
        <v>5992</v>
      </c>
      <c r="E358" s="26" t="s">
        <v>5992</v>
      </c>
      <c r="F358" s="26" t="s">
        <v>5992</v>
      </c>
      <c r="G358" s="26">
        <v>0</v>
      </c>
      <c r="H358" s="26" t="s">
        <v>5991</v>
      </c>
      <c r="I358" t="str" cm="1">
        <f t="array" ref="I358">_xlfn.IFS(B358&lt;18.5,"Under Weight",B358&lt;=25,"Healthy Weight",B358&lt;30,"Over Weight",B358&gt;=30,"obesity")</f>
        <v>obesity</v>
      </c>
      <c r="J358" t="str" cm="1">
        <f t="array" ref="J358">_xlfn.IFS(C358&lt;5.7,"Normal",C358&lt;=6.5,"Prediabetes",C358&gt;6.5,"Diabetes")</f>
        <v>Normal</v>
      </c>
    </row>
    <row r="359" spans="1:10" ht="15.75" customHeight="1" x14ac:dyDescent="0.3">
      <c r="A359" s="26" t="s">
        <v>652</v>
      </c>
      <c r="B359" s="25">
        <v>26.695</v>
      </c>
      <c r="C359" s="25">
        <v>8.31</v>
      </c>
      <c r="D359" s="26" t="s">
        <v>5992</v>
      </c>
      <c r="E359" s="26" t="s">
        <v>5992</v>
      </c>
      <c r="F359" s="26" t="s">
        <v>5992</v>
      </c>
      <c r="G359" s="26">
        <v>0</v>
      </c>
      <c r="H359" s="26" t="s">
        <v>5991</v>
      </c>
      <c r="I359" t="str" cm="1">
        <f t="array" ref="I359">_xlfn.IFS(B359&lt;18.5,"Under Weight",B359&lt;=25,"Healthy Weight",B359&lt;30,"Over Weight",B359&gt;=30,"obesity")</f>
        <v>Over Weight</v>
      </c>
      <c r="J359" t="str" cm="1">
        <f t="array" ref="J359">_xlfn.IFS(C359&lt;5.7,"Normal",C359&lt;=6.5,"Prediabetes",C359&gt;6.5,"Diabetes")</f>
        <v>Diabetes</v>
      </c>
    </row>
    <row r="360" spans="1:10" ht="15.75" customHeight="1" x14ac:dyDescent="0.3">
      <c r="A360" s="26" t="s">
        <v>654</v>
      </c>
      <c r="B360" s="25">
        <v>18.45</v>
      </c>
      <c r="C360" s="25">
        <v>5.07</v>
      </c>
      <c r="D360" s="26" t="s">
        <v>5991</v>
      </c>
      <c r="E360" s="26" t="s">
        <v>5992</v>
      </c>
      <c r="F360" s="26" t="s">
        <v>5992</v>
      </c>
      <c r="G360" s="26">
        <v>0</v>
      </c>
      <c r="H360" s="26" t="s">
        <v>5991</v>
      </c>
      <c r="I360" t="str" cm="1">
        <f t="array" ref="I360">_xlfn.IFS(B360&lt;18.5,"Under Weight",B360&lt;=25,"Healthy Weight",B360&lt;30,"Over Weight",B360&gt;=30,"obesity")</f>
        <v>Under Weight</v>
      </c>
      <c r="J360" t="str" cm="1">
        <f t="array" ref="J360">_xlfn.IFS(C360&lt;5.7,"Normal",C360&lt;=6.5,"Prediabetes",C360&gt;6.5,"Diabetes")</f>
        <v>Normal</v>
      </c>
    </row>
    <row r="361" spans="1:10" ht="15.75" customHeight="1" x14ac:dyDescent="0.3">
      <c r="A361" s="26" t="s">
        <v>656</v>
      </c>
      <c r="B361" s="25">
        <v>33.18</v>
      </c>
      <c r="C361" s="25">
        <v>4.79</v>
      </c>
      <c r="D361" s="26" t="s">
        <v>5992</v>
      </c>
      <c r="E361" s="26" t="s">
        <v>5992</v>
      </c>
      <c r="F361" s="26" t="s">
        <v>5992</v>
      </c>
      <c r="G361" s="26">
        <v>0</v>
      </c>
      <c r="H361" s="26" t="s">
        <v>5991</v>
      </c>
      <c r="I361" t="str" cm="1">
        <f t="array" ref="I361">_xlfn.IFS(B361&lt;18.5,"Under Weight",B361&lt;=25,"Healthy Weight",B361&lt;30,"Over Weight",B361&gt;=30,"obesity")</f>
        <v>obesity</v>
      </c>
      <c r="J361" t="str" cm="1">
        <f t="array" ref="J361">_xlfn.IFS(C361&lt;5.7,"Normal",C361&lt;=6.5,"Prediabetes",C361&gt;6.5,"Diabetes")</f>
        <v>Normal</v>
      </c>
    </row>
    <row r="362" spans="1:10" ht="15.75" customHeight="1" x14ac:dyDescent="0.3">
      <c r="A362" s="23" t="s">
        <v>658</v>
      </c>
      <c r="B362" s="25">
        <v>36.1</v>
      </c>
      <c r="C362" s="25">
        <v>11.39</v>
      </c>
      <c r="D362" s="23" t="s">
        <v>5991</v>
      </c>
      <c r="E362" s="23" t="s">
        <v>5992</v>
      </c>
      <c r="F362" s="23" t="s">
        <v>5992</v>
      </c>
      <c r="G362" s="23">
        <v>2</v>
      </c>
      <c r="H362" s="23" t="s">
        <v>5992</v>
      </c>
      <c r="I362" t="str" cm="1">
        <f t="array" ref="I362">_xlfn.IFS(B362&lt;18.5,"Under Weight",B362&lt;=25,"Healthy Weight",B362&lt;30,"Over Weight",B362&gt;=30,"obesity")</f>
        <v>obesity</v>
      </c>
      <c r="J362" t="str" cm="1">
        <f t="array" ref="J362">_xlfn.IFS(C362&lt;5.7,"Normal",C362&lt;=6.5,"Prediabetes",C362&gt;6.5,"Diabetes")</f>
        <v>Diabetes</v>
      </c>
    </row>
    <row r="363" spans="1:10" ht="15.75" customHeight="1" x14ac:dyDescent="0.3">
      <c r="A363" s="26" t="s">
        <v>660</v>
      </c>
      <c r="B363" s="25">
        <v>22.77</v>
      </c>
      <c r="C363" s="25">
        <v>6</v>
      </c>
      <c r="D363" s="26" t="s">
        <v>5992</v>
      </c>
      <c r="E363" s="26" t="s">
        <v>5992</v>
      </c>
      <c r="F363" s="26" t="s">
        <v>5992</v>
      </c>
      <c r="G363" s="26">
        <v>0</v>
      </c>
      <c r="H363" s="26" t="s">
        <v>5991</v>
      </c>
      <c r="I363" t="str" cm="1">
        <f t="array" ref="I363">_xlfn.IFS(B363&lt;18.5,"Under Weight",B363&lt;=25,"Healthy Weight",B363&lt;30,"Over Weight",B363&gt;=30,"obesity")</f>
        <v>Healthy Weight</v>
      </c>
      <c r="J363" t="str" cm="1">
        <f t="array" ref="J363">_xlfn.IFS(C363&lt;5.7,"Normal",C363&lt;=6.5,"Prediabetes",C363&gt;6.5,"Diabetes")</f>
        <v>Prediabetes</v>
      </c>
    </row>
    <row r="364" spans="1:10" ht="15.75" customHeight="1" x14ac:dyDescent="0.3">
      <c r="A364" s="26" t="s">
        <v>661</v>
      </c>
      <c r="B364" s="25">
        <v>21.24</v>
      </c>
      <c r="C364" s="25">
        <v>5.13</v>
      </c>
      <c r="D364" s="26" t="s">
        <v>5992</v>
      </c>
      <c r="E364" s="26" t="s">
        <v>5992</v>
      </c>
      <c r="F364" s="26" t="s">
        <v>5992</v>
      </c>
      <c r="G364" s="26">
        <v>0</v>
      </c>
      <c r="H364" s="26" t="s">
        <v>5991</v>
      </c>
      <c r="I364" t="str" cm="1">
        <f t="array" ref="I364">_xlfn.IFS(B364&lt;18.5,"Under Weight",B364&lt;=25,"Healthy Weight",B364&lt;30,"Over Weight",B364&gt;=30,"obesity")</f>
        <v>Healthy Weight</v>
      </c>
      <c r="J364" t="str" cm="1">
        <f t="array" ref="J364">_xlfn.IFS(C364&lt;5.7,"Normal",C364&lt;=6.5,"Prediabetes",C364&gt;6.5,"Diabetes")</f>
        <v>Normal</v>
      </c>
    </row>
    <row r="365" spans="1:10" ht="15.75" customHeight="1" x14ac:dyDescent="0.3">
      <c r="A365" s="26" t="s">
        <v>663</v>
      </c>
      <c r="B365" s="25">
        <v>17.600000000000001</v>
      </c>
      <c r="C365" s="25">
        <v>5.26</v>
      </c>
      <c r="D365" s="26" t="s">
        <v>5991</v>
      </c>
      <c r="E365" s="26" t="s">
        <v>5992</v>
      </c>
      <c r="F365" s="26" t="s">
        <v>5992</v>
      </c>
      <c r="G365" s="26">
        <v>0</v>
      </c>
      <c r="H365" s="26" t="s">
        <v>5991</v>
      </c>
      <c r="I365" t="str" cm="1">
        <f t="array" ref="I365">_xlfn.IFS(B365&lt;18.5,"Under Weight",B365&lt;=25,"Healthy Weight",B365&lt;30,"Over Weight",B365&gt;=30,"obesity")</f>
        <v>Under Weight</v>
      </c>
      <c r="J365" t="str" cm="1">
        <f t="array" ref="J365">_xlfn.IFS(C365&lt;5.7,"Normal",C365&lt;=6.5,"Prediabetes",C365&gt;6.5,"Diabetes")</f>
        <v>Normal</v>
      </c>
    </row>
    <row r="366" spans="1:10" ht="15.75" customHeight="1" x14ac:dyDescent="0.3">
      <c r="A366" s="26" t="s">
        <v>665</v>
      </c>
      <c r="B366" s="25">
        <v>26.29</v>
      </c>
      <c r="C366" s="25">
        <v>6.84</v>
      </c>
      <c r="D366" s="26" t="s">
        <v>5992</v>
      </c>
      <c r="E366" s="26" t="s">
        <v>5992</v>
      </c>
      <c r="F366" s="26" t="s">
        <v>5992</v>
      </c>
      <c r="G366" s="26">
        <v>0</v>
      </c>
      <c r="H366" s="26" t="s">
        <v>5991</v>
      </c>
      <c r="I366" t="str" cm="1">
        <f t="array" ref="I366">_xlfn.IFS(B366&lt;18.5,"Under Weight",B366&lt;=25,"Healthy Weight",B366&lt;30,"Over Weight",B366&gt;=30,"obesity")</f>
        <v>Over Weight</v>
      </c>
      <c r="J366" t="str" cm="1">
        <f t="array" ref="J366">_xlfn.IFS(C366&lt;5.7,"Normal",C366&lt;=6.5,"Prediabetes",C366&gt;6.5,"Diabetes")</f>
        <v>Diabetes</v>
      </c>
    </row>
    <row r="367" spans="1:10" ht="15.75" customHeight="1" x14ac:dyDescent="0.3">
      <c r="A367" s="23" t="s">
        <v>667</v>
      </c>
      <c r="B367" s="25">
        <v>35.31</v>
      </c>
      <c r="C367" s="25">
        <v>9.0399999999999991</v>
      </c>
      <c r="D367" s="23" t="s">
        <v>5992</v>
      </c>
      <c r="E367" s="23" t="s">
        <v>5992</v>
      </c>
      <c r="F367" s="23" t="s">
        <v>5992</v>
      </c>
      <c r="G367" s="23">
        <v>0</v>
      </c>
      <c r="H367" s="23" t="s">
        <v>5992</v>
      </c>
      <c r="I367" t="str" cm="1">
        <f t="array" ref="I367">_xlfn.IFS(B367&lt;18.5,"Under Weight",B367&lt;=25,"Healthy Weight",B367&lt;30,"Over Weight",B367&gt;=30,"obesity")</f>
        <v>obesity</v>
      </c>
      <c r="J367" t="str" cm="1">
        <f t="array" ref="J367">_xlfn.IFS(C367&lt;5.7,"Normal",C367&lt;=6.5,"Prediabetes",C367&gt;6.5,"Diabetes")</f>
        <v>Diabetes</v>
      </c>
    </row>
    <row r="368" spans="1:10" ht="15.75" customHeight="1" x14ac:dyDescent="0.3">
      <c r="A368" s="23" t="s">
        <v>669</v>
      </c>
      <c r="B368" s="25">
        <v>27.04</v>
      </c>
      <c r="C368" s="25">
        <v>4.0999999999999996</v>
      </c>
      <c r="D368" s="23" t="s">
        <v>5992</v>
      </c>
      <c r="E368" s="23" t="s">
        <v>5992</v>
      </c>
      <c r="F368" s="23" t="s">
        <v>5992</v>
      </c>
      <c r="G368" s="23">
        <v>1</v>
      </c>
      <c r="H368" s="23" t="s">
        <v>5991</v>
      </c>
      <c r="I368" t="str" cm="1">
        <f t="array" ref="I368">_xlfn.IFS(B368&lt;18.5,"Under Weight",B368&lt;=25,"Healthy Weight",B368&lt;30,"Over Weight",B368&gt;=30,"obesity")</f>
        <v>Over Weight</v>
      </c>
      <c r="J368" t="str" cm="1">
        <f t="array" ref="J368">_xlfn.IFS(C368&lt;5.7,"Normal",C368&lt;=6.5,"Prediabetes",C368&gt;6.5,"Diabetes")</f>
        <v>Normal</v>
      </c>
    </row>
    <row r="369" spans="1:10" ht="15.75" customHeight="1" x14ac:dyDescent="0.3">
      <c r="A369" s="23" t="s">
        <v>671</v>
      </c>
      <c r="B369" s="25">
        <v>30.23</v>
      </c>
      <c r="C369" s="25">
        <v>4.2300000000000004</v>
      </c>
      <c r="D369" s="23" t="s">
        <v>5991</v>
      </c>
      <c r="E369" s="23" t="s">
        <v>5992</v>
      </c>
      <c r="F369" s="23" t="s">
        <v>5991</v>
      </c>
      <c r="G369" s="23">
        <v>1</v>
      </c>
      <c r="H369" s="23" t="s">
        <v>5991</v>
      </c>
      <c r="I369" t="str" cm="1">
        <f t="array" ref="I369">_xlfn.IFS(B369&lt;18.5,"Under Weight",B369&lt;=25,"Healthy Weight",B369&lt;30,"Over Weight",B369&gt;=30,"obesity")</f>
        <v>obesity</v>
      </c>
      <c r="J369" t="str" cm="1">
        <f t="array" ref="J369">_xlfn.IFS(C369&lt;5.7,"Normal",C369&lt;=6.5,"Prediabetes",C369&gt;6.5,"Diabetes")</f>
        <v>Normal</v>
      </c>
    </row>
    <row r="370" spans="1:10" ht="15.75" customHeight="1" x14ac:dyDescent="0.3">
      <c r="A370" s="23" t="s">
        <v>673</v>
      </c>
      <c r="B370" s="25">
        <v>30.6</v>
      </c>
      <c r="C370" s="25">
        <v>6.48</v>
      </c>
      <c r="D370" s="23" t="s">
        <v>5991</v>
      </c>
      <c r="E370" s="23" t="s">
        <v>5992</v>
      </c>
      <c r="F370" s="23" t="s">
        <v>5991</v>
      </c>
      <c r="G370" s="23">
        <v>1</v>
      </c>
      <c r="H370" s="23" t="s">
        <v>5991</v>
      </c>
      <c r="I370" t="str" cm="1">
        <f t="array" ref="I370">_xlfn.IFS(B370&lt;18.5,"Under Weight",B370&lt;=25,"Healthy Weight",B370&lt;30,"Over Weight",B370&gt;=30,"obesity")</f>
        <v>obesity</v>
      </c>
      <c r="J370" t="str" cm="1">
        <f t="array" ref="J370">_xlfn.IFS(C370&lt;5.7,"Normal",C370&lt;=6.5,"Prediabetes",C370&gt;6.5,"Diabetes")</f>
        <v>Prediabetes</v>
      </c>
    </row>
    <row r="371" spans="1:10" ht="15.75" customHeight="1" x14ac:dyDescent="0.3">
      <c r="A371" s="23" t="s">
        <v>675</v>
      </c>
      <c r="B371" s="25">
        <v>26.8</v>
      </c>
      <c r="C371" s="25">
        <v>5.53</v>
      </c>
      <c r="D371" s="23" t="s">
        <v>5992</v>
      </c>
      <c r="E371" s="23" t="s">
        <v>5992</v>
      </c>
      <c r="F371" s="23" t="s">
        <v>5992</v>
      </c>
      <c r="G371" s="23">
        <v>1</v>
      </c>
      <c r="H371" s="23" t="s">
        <v>5991</v>
      </c>
      <c r="I371" t="str" cm="1">
        <f t="array" ref="I371">_xlfn.IFS(B371&lt;18.5,"Under Weight",B371&lt;=25,"Healthy Weight",B371&lt;30,"Over Weight",B371&gt;=30,"obesity")</f>
        <v>Over Weight</v>
      </c>
      <c r="J371" t="str" cm="1">
        <f t="array" ref="J371">_xlfn.IFS(C371&lt;5.7,"Normal",C371&lt;=6.5,"Prediabetes",C371&gt;6.5,"Diabetes")</f>
        <v>Normal</v>
      </c>
    </row>
    <row r="372" spans="1:10" ht="15.75" customHeight="1" x14ac:dyDescent="0.3">
      <c r="A372" s="26" t="s">
        <v>677</v>
      </c>
      <c r="B372" s="25">
        <v>16.86</v>
      </c>
      <c r="C372" s="25">
        <v>4.07</v>
      </c>
      <c r="D372" s="26" t="s">
        <v>5991</v>
      </c>
      <c r="E372" s="26" t="s">
        <v>5992</v>
      </c>
      <c r="F372" s="26" t="s">
        <v>5992</v>
      </c>
      <c r="G372" s="26">
        <v>0</v>
      </c>
      <c r="H372" s="26" t="s">
        <v>5991</v>
      </c>
      <c r="I372" t="str" cm="1">
        <f t="array" ref="I372">_xlfn.IFS(B372&lt;18.5,"Under Weight",B372&lt;=25,"Healthy Weight",B372&lt;30,"Over Weight",B372&gt;=30,"obesity")</f>
        <v>Under Weight</v>
      </c>
      <c r="J372" t="str" cm="1">
        <f t="array" ref="J372">_xlfn.IFS(C372&lt;5.7,"Normal",C372&lt;=6.5,"Prediabetes",C372&gt;6.5,"Diabetes")</f>
        <v>Normal</v>
      </c>
    </row>
    <row r="373" spans="1:10" ht="15.75" customHeight="1" x14ac:dyDescent="0.3">
      <c r="A373" s="23" t="s">
        <v>679</v>
      </c>
      <c r="B373" s="25">
        <v>16.3</v>
      </c>
      <c r="C373" s="25">
        <v>5.51</v>
      </c>
      <c r="D373" s="23" t="s">
        <v>5992</v>
      </c>
      <c r="E373" s="23" t="s">
        <v>5992</v>
      </c>
      <c r="F373" s="23" t="s">
        <v>5992</v>
      </c>
      <c r="G373" s="23">
        <v>1</v>
      </c>
      <c r="H373" s="23" t="s">
        <v>5991</v>
      </c>
      <c r="I373" t="str" cm="1">
        <f t="array" ref="I373">_xlfn.IFS(B373&lt;18.5,"Under Weight",B373&lt;=25,"Healthy Weight",B373&lt;30,"Over Weight",B373&gt;=30,"obesity")</f>
        <v>Under Weight</v>
      </c>
      <c r="J373" t="str" cm="1">
        <f t="array" ref="J373">_xlfn.IFS(C373&lt;5.7,"Normal",C373&lt;=6.5,"Prediabetes",C373&gt;6.5,"Diabetes")</f>
        <v>Normal</v>
      </c>
    </row>
    <row r="374" spans="1:10" ht="15.75" customHeight="1" x14ac:dyDescent="0.3">
      <c r="A374" s="26" t="s">
        <v>681</v>
      </c>
      <c r="B374" s="25">
        <v>29.81</v>
      </c>
      <c r="C374" s="25">
        <v>11.66</v>
      </c>
      <c r="D374" s="26" t="s">
        <v>5992</v>
      </c>
      <c r="E374" s="26" t="s">
        <v>5992</v>
      </c>
      <c r="F374" s="26" t="s">
        <v>5992</v>
      </c>
      <c r="G374" s="26">
        <v>0</v>
      </c>
      <c r="H374" s="26" t="s">
        <v>5991</v>
      </c>
      <c r="I374" t="str" cm="1">
        <f t="array" ref="I374">_xlfn.IFS(B374&lt;18.5,"Under Weight",B374&lt;=25,"Healthy Weight",B374&lt;30,"Over Weight",B374&gt;=30,"obesity")</f>
        <v>Over Weight</v>
      </c>
      <c r="J374" t="str" cm="1">
        <f t="array" ref="J374">_xlfn.IFS(C374&lt;5.7,"Normal",C374&lt;=6.5,"Prediabetes",C374&gt;6.5,"Diabetes")</f>
        <v>Diabetes</v>
      </c>
    </row>
    <row r="375" spans="1:10" ht="15.75" customHeight="1" x14ac:dyDescent="0.3">
      <c r="A375" s="26" t="s">
        <v>683</v>
      </c>
      <c r="B375" s="25">
        <v>16.329999999999998</v>
      </c>
      <c r="C375" s="25">
        <v>7.26</v>
      </c>
      <c r="D375" s="26" t="s">
        <v>5991</v>
      </c>
      <c r="E375" s="26" t="s">
        <v>5992</v>
      </c>
      <c r="F375" s="26" t="s">
        <v>5992</v>
      </c>
      <c r="G375" s="26">
        <v>0</v>
      </c>
      <c r="H375" s="26" t="s">
        <v>5991</v>
      </c>
      <c r="I375" t="str" cm="1">
        <f t="array" ref="I375">_xlfn.IFS(B375&lt;18.5,"Under Weight",B375&lt;=25,"Healthy Weight",B375&lt;30,"Over Weight",B375&gt;=30,"obesity")</f>
        <v>Under Weight</v>
      </c>
      <c r="J375" t="str" cm="1">
        <f t="array" ref="J375">_xlfn.IFS(C375&lt;5.7,"Normal",C375&lt;=6.5,"Prediabetes",C375&gt;6.5,"Diabetes")</f>
        <v>Diabetes</v>
      </c>
    </row>
    <row r="376" spans="1:10" ht="15.75" customHeight="1" x14ac:dyDescent="0.3">
      <c r="A376" s="26" t="s">
        <v>684</v>
      </c>
      <c r="B376" s="25">
        <v>16.37</v>
      </c>
      <c r="C376" s="25">
        <v>4.79</v>
      </c>
      <c r="D376" s="26" t="s">
        <v>5991</v>
      </c>
      <c r="E376" s="26" t="s">
        <v>5992</v>
      </c>
      <c r="F376" s="26" t="s">
        <v>5992</v>
      </c>
      <c r="G376" s="26">
        <v>0</v>
      </c>
      <c r="H376" s="26" t="s">
        <v>5991</v>
      </c>
      <c r="I376" t="str" cm="1">
        <f t="array" ref="I376">_xlfn.IFS(B376&lt;18.5,"Under Weight",B376&lt;=25,"Healthy Weight",B376&lt;30,"Over Weight",B376&gt;=30,"obesity")</f>
        <v>Under Weight</v>
      </c>
      <c r="J376" t="str" cm="1">
        <f t="array" ref="J376">_xlfn.IFS(C376&lt;5.7,"Normal",C376&lt;=6.5,"Prediabetes",C376&gt;6.5,"Diabetes")</f>
        <v>Normal</v>
      </c>
    </row>
    <row r="377" spans="1:10" ht="15.75" customHeight="1" x14ac:dyDescent="0.3">
      <c r="A377" s="23" t="s">
        <v>686</v>
      </c>
      <c r="B377" s="25">
        <v>22.42</v>
      </c>
      <c r="C377" s="25">
        <v>4.68</v>
      </c>
      <c r="D377" s="23" t="s">
        <v>5991</v>
      </c>
      <c r="E377" s="23" t="s">
        <v>5992</v>
      </c>
      <c r="F377" s="23" t="s">
        <v>5992</v>
      </c>
      <c r="G377" s="23">
        <v>1</v>
      </c>
      <c r="H377" s="23" t="s">
        <v>5992</v>
      </c>
      <c r="I377" t="str" cm="1">
        <f t="array" ref="I377">_xlfn.IFS(B377&lt;18.5,"Under Weight",B377&lt;=25,"Healthy Weight",B377&lt;30,"Over Weight",B377&gt;=30,"obesity")</f>
        <v>Healthy Weight</v>
      </c>
      <c r="J377" t="str" cm="1">
        <f t="array" ref="J377">_xlfn.IFS(C377&lt;5.7,"Normal",C377&lt;=6.5,"Prediabetes",C377&gt;6.5,"Diabetes")</f>
        <v>Normal</v>
      </c>
    </row>
    <row r="378" spans="1:10" ht="15.75" customHeight="1" x14ac:dyDescent="0.3">
      <c r="A378" s="23" t="s">
        <v>688</v>
      </c>
      <c r="B378" s="25">
        <v>31.35</v>
      </c>
      <c r="C378" s="25">
        <v>4.33</v>
      </c>
      <c r="D378" s="23" t="s">
        <v>5991</v>
      </c>
      <c r="E378" s="23" t="s">
        <v>5992</v>
      </c>
      <c r="F378" s="23" t="s">
        <v>5991</v>
      </c>
      <c r="G378" s="23">
        <v>1</v>
      </c>
      <c r="H378" s="23" t="s">
        <v>5992</v>
      </c>
      <c r="I378" t="str" cm="1">
        <f t="array" ref="I378">_xlfn.IFS(B378&lt;18.5,"Under Weight",B378&lt;=25,"Healthy Weight",B378&lt;30,"Over Weight",B378&gt;=30,"obesity")</f>
        <v>obesity</v>
      </c>
      <c r="J378" t="str" cm="1">
        <f t="array" ref="J378">_xlfn.IFS(C378&lt;5.7,"Normal",C378&lt;=6.5,"Prediabetes",C378&gt;6.5,"Diabetes")</f>
        <v>Normal</v>
      </c>
    </row>
    <row r="379" spans="1:10" ht="15.75" customHeight="1" x14ac:dyDescent="0.3">
      <c r="A379" s="23" t="s">
        <v>689</v>
      </c>
      <c r="B379" s="25">
        <v>31.9</v>
      </c>
      <c r="C379" s="25">
        <v>11.89</v>
      </c>
      <c r="D379" s="23" t="s">
        <v>5992</v>
      </c>
      <c r="E379" s="23" t="s">
        <v>5992</v>
      </c>
      <c r="F379" s="23" t="s">
        <v>5992</v>
      </c>
      <c r="G379" s="23">
        <v>0</v>
      </c>
      <c r="H379" s="23" t="s">
        <v>5992</v>
      </c>
      <c r="I379" t="str" cm="1">
        <f t="array" ref="I379">_xlfn.IFS(B379&lt;18.5,"Under Weight",B379&lt;=25,"Healthy Weight",B379&lt;30,"Over Weight",B379&gt;=30,"obesity")</f>
        <v>obesity</v>
      </c>
      <c r="J379" t="str" cm="1">
        <f t="array" ref="J379">_xlfn.IFS(C379&lt;5.7,"Normal",C379&lt;=6.5,"Prediabetes",C379&gt;6.5,"Diabetes")</f>
        <v>Diabetes</v>
      </c>
    </row>
    <row r="380" spans="1:10" ht="15.75" customHeight="1" x14ac:dyDescent="0.3">
      <c r="A380" s="26" t="s">
        <v>691</v>
      </c>
      <c r="B380" s="25">
        <v>30.6</v>
      </c>
      <c r="C380" s="25">
        <v>5.24</v>
      </c>
      <c r="D380" s="26" t="s">
        <v>5992</v>
      </c>
      <c r="E380" s="26" t="s">
        <v>5992</v>
      </c>
      <c r="F380" s="26" t="s">
        <v>5992</v>
      </c>
      <c r="G380" s="26">
        <v>0</v>
      </c>
      <c r="H380" s="26" t="s">
        <v>5991</v>
      </c>
      <c r="I380" t="str" cm="1">
        <f t="array" ref="I380">_xlfn.IFS(B380&lt;18.5,"Under Weight",B380&lt;=25,"Healthy Weight",B380&lt;30,"Over Weight",B380&gt;=30,"obesity")</f>
        <v>obesity</v>
      </c>
      <c r="J380" t="str" cm="1">
        <f t="array" ref="J380">_xlfn.IFS(C380&lt;5.7,"Normal",C380&lt;=6.5,"Prediabetes",C380&gt;6.5,"Diabetes")</f>
        <v>Normal</v>
      </c>
    </row>
    <row r="381" spans="1:10" ht="15.75" customHeight="1" x14ac:dyDescent="0.3">
      <c r="A381" s="26" t="s">
        <v>692</v>
      </c>
      <c r="B381" s="25">
        <v>28.975000000000001</v>
      </c>
      <c r="C381" s="25">
        <v>7.63</v>
      </c>
      <c r="D381" s="26" t="s">
        <v>5992</v>
      </c>
      <c r="E381" s="26" t="s">
        <v>5992</v>
      </c>
      <c r="F381" s="26" t="s">
        <v>5992</v>
      </c>
      <c r="G381" s="26">
        <v>0</v>
      </c>
      <c r="H381" s="26" t="s">
        <v>5991</v>
      </c>
      <c r="I381" t="str" cm="1">
        <f t="array" ref="I381">_xlfn.IFS(B381&lt;18.5,"Under Weight",B381&lt;=25,"Healthy Weight",B381&lt;30,"Over Weight",B381&gt;=30,"obesity")</f>
        <v>Over Weight</v>
      </c>
      <c r="J381" t="str" cm="1">
        <f t="array" ref="J381">_xlfn.IFS(C381&lt;5.7,"Normal",C381&lt;=6.5,"Prediabetes",C381&gt;6.5,"Diabetes")</f>
        <v>Diabetes</v>
      </c>
    </row>
    <row r="382" spans="1:10" ht="15.75" customHeight="1" x14ac:dyDescent="0.3">
      <c r="A382" s="23" t="s">
        <v>694</v>
      </c>
      <c r="B382" s="25">
        <v>24.86</v>
      </c>
      <c r="C382" s="25">
        <v>8.92</v>
      </c>
      <c r="D382" s="23" t="s">
        <v>5991</v>
      </c>
      <c r="E382" s="23" t="s">
        <v>5992</v>
      </c>
      <c r="F382" s="23" t="s">
        <v>5992</v>
      </c>
      <c r="G382" s="23">
        <v>2</v>
      </c>
      <c r="H382" s="23" t="s">
        <v>5992</v>
      </c>
      <c r="I382" t="str" cm="1">
        <f t="array" ref="I382">_xlfn.IFS(B382&lt;18.5,"Under Weight",B382&lt;=25,"Healthy Weight",B382&lt;30,"Over Weight",B382&gt;=30,"obesity")</f>
        <v>Healthy Weight</v>
      </c>
      <c r="J382" t="str" cm="1">
        <f t="array" ref="J382">_xlfn.IFS(C382&lt;5.7,"Normal",C382&lt;=6.5,"Prediabetes",C382&gt;6.5,"Diabetes")</f>
        <v>Diabetes</v>
      </c>
    </row>
    <row r="383" spans="1:10" ht="15.75" customHeight="1" x14ac:dyDescent="0.3">
      <c r="A383" s="26" t="s">
        <v>696</v>
      </c>
      <c r="B383" s="25">
        <v>19.54</v>
      </c>
      <c r="C383" s="25">
        <v>5.37</v>
      </c>
      <c r="D383" s="26" t="s">
        <v>5992</v>
      </c>
      <c r="E383" s="26" t="s">
        <v>5992</v>
      </c>
      <c r="F383" s="26" t="s">
        <v>5992</v>
      </c>
      <c r="G383" s="26">
        <v>0</v>
      </c>
      <c r="H383" s="26" t="s">
        <v>5991</v>
      </c>
      <c r="I383" t="str" cm="1">
        <f t="array" ref="I383">_xlfn.IFS(B383&lt;18.5,"Under Weight",B383&lt;=25,"Healthy Weight",B383&lt;30,"Over Weight",B383&gt;=30,"obesity")</f>
        <v>Healthy Weight</v>
      </c>
      <c r="J383" t="str" cm="1">
        <f t="array" ref="J383">_xlfn.IFS(C383&lt;5.7,"Normal",C383&lt;=6.5,"Prediabetes",C383&gt;6.5,"Diabetes")</f>
        <v>Normal</v>
      </c>
    </row>
    <row r="384" spans="1:10" ht="15.75" customHeight="1" x14ac:dyDescent="0.3">
      <c r="A384" s="26" t="s">
        <v>698</v>
      </c>
      <c r="B384" s="25">
        <v>26.74</v>
      </c>
      <c r="C384" s="25">
        <v>4.3099999999999996</v>
      </c>
      <c r="D384" s="26" t="s">
        <v>5992</v>
      </c>
      <c r="E384" s="26" t="s">
        <v>5992</v>
      </c>
      <c r="F384" s="26" t="s">
        <v>5992</v>
      </c>
      <c r="G384" s="26">
        <v>0</v>
      </c>
      <c r="H384" s="26" t="s">
        <v>5991</v>
      </c>
      <c r="I384" t="str" cm="1">
        <f t="array" ref="I384">_xlfn.IFS(B384&lt;18.5,"Under Weight",B384&lt;=25,"Healthy Weight",B384&lt;30,"Over Weight",B384&gt;=30,"obesity")</f>
        <v>Over Weight</v>
      </c>
      <c r="J384" t="str" cm="1">
        <f t="array" ref="J384">_xlfn.IFS(C384&lt;5.7,"Normal",C384&lt;=6.5,"Prediabetes",C384&gt;6.5,"Diabetes")</f>
        <v>Normal</v>
      </c>
    </row>
    <row r="385" spans="1:10" ht="15.75" customHeight="1" x14ac:dyDescent="0.3">
      <c r="A385" s="23" t="s">
        <v>699</v>
      </c>
      <c r="B385" s="25">
        <v>22.99</v>
      </c>
      <c r="C385" s="25">
        <v>10.46</v>
      </c>
      <c r="D385" s="23" t="s">
        <v>5992</v>
      </c>
      <c r="E385" s="23" t="s">
        <v>5992</v>
      </c>
      <c r="F385" s="23" t="s">
        <v>5992</v>
      </c>
      <c r="G385" s="23">
        <v>3</v>
      </c>
      <c r="H385" s="23" t="s">
        <v>5991</v>
      </c>
      <c r="I385" t="str" cm="1">
        <f t="array" ref="I385">_xlfn.IFS(B385&lt;18.5,"Under Weight",B385&lt;=25,"Healthy Weight",B385&lt;30,"Over Weight",B385&gt;=30,"obesity")</f>
        <v>Healthy Weight</v>
      </c>
      <c r="J385" t="str" cm="1">
        <f t="array" ref="J385">_xlfn.IFS(C385&lt;5.7,"Normal",C385&lt;=6.5,"Prediabetes",C385&gt;6.5,"Diabetes")</f>
        <v>Diabetes</v>
      </c>
    </row>
    <row r="386" spans="1:10" ht="15.75" customHeight="1" x14ac:dyDescent="0.3">
      <c r="A386" s="23" t="s">
        <v>700</v>
      </c>
      <c r="B386" s="25">
        <v>31.46</v>
      </c>
      <c r="C386" s="25">
        <v>7.39</v>
      </c>
      <c r="D386" s="23" t="s">
        <v>5992</v>
      </c>
      <c r="E386" s="23" t="s">
        <v>5992</v>
      </c>
      <c r="F386" s="23" t="s">
        <v>5992</v>
      </c>
      <c r="G386" s="23">
        <v>0</v>
      </c>
      <c r="H386" s="23" t="s">
        <v>5992</v>
      </c>
      <c r="I386" t="str" cm="1">
        <f t="array" ref="I386">_xlfn.IFS(B386&lt;18.5,"Under Weight",B386&lt;=25,"Healthy Weight",B386&lt;30,"Over Weight",B386&gt;=30,"obesity")</f>
        <v>obesity</v>
      </c>
      <c r="J386" t="str" cm="1">
        <f t="array" ref="J386">_xlfn.IFS(C386&lt;5.7,"Normal",C386&lt;=6.5,"Prediabetes",C386&gt;6.5,"Diabetes")</f>
        <v>Diabetes</v>
      </c>
    </row>
    <row r="387" spans="1:10" ht="15.75" customHeight="1" x14ac:dyDescent="0.3">
      <c r="A387" s="23" t="s">
        <v>702</v>
      </c>
      <c r="B387" s="25">
        <v>30.86</v>
      </c>
      <c r="C387" s="25">
        <v>6.18</v>
      </c>
      <c r="D387" s="23" t="s">
        <v>5992</v>
      </c>
      <c r="E387" s="23" t="s">
        <v>5993</v>
      </c>
      <c r="F387" s="23" t="s">
        <v>5992</v>
      </c>
      <c r="G387" s="23">
        <v>2</v>
      </c>
      <c r="H387" s="23" t="s">
        <v>5991</v>
      </c>
      <c r="I387" t="str" cm="1">
        <f t="array" ref="I387">_xlfn.IFS(B387&lt;18.5,"Under Weight",B387&lt;=25,"Healthy Weight",B387&lt;30,"Over Weight",B387&gt;=30,"obesity")</f>
        <v>obesity</v>
      </c>
      <c r="J387" t="str" cm="1">
        <f t="array" ref="J387">_xlfn.IFS(C387&lt;5.7,"Normal",C387&lt;=6.5,"Prediabetes",C387&gt;6.5,"Diabetes")</f>
        <v>Prediabetes</v>
      </c>
    </row>
    <row r="388" spans="1:10" ht="15.75" customHeight="1" x14ac:dyDescent="0.3">
      <c r="A388" s="26" t="s">
        <v>704</v>
      </c>
      <c r="B388" s="25">
        <v>31.96</v>
      </c>
      <c r="C388" s="25">
        <v>8.86</v>
      </c>
      <c r="D388" s="26" t="s">
        <v>5992</v>
      </c>
      <c r="E388" s="26" t="s">
        <v>5992</v>
      </c>
      <c r="F388" s="26" t="s">
        <v>5992</v>
      </c>
      <c r="G388" s="26">
        <v>0</v>
      </c>
      <c r="H388" s="26" t="s">
        <v>5991</v>
      </c>
      <c r="I388" t="str" cm="1">
        <f t="array" ref="I388">_xlfn.IFS(B388&lt;18.5,"Under Weight",B388&lt;=25,"Healthy Weight",B388&lt;30,"Over Weight",B388&gt;=30,"obesity")</f>
        <v>obesity</v>
      </c>
      <c r="J388" t="str" cm="1">
        <f t="array" ref="J388">_xlfn.IFS(C388&lt;5.7,"Normal",C388&lt;=6.5,"Prediabetes",C388&gt;6.5,"Diabetes")</f>
        <v>Diabetes</v>
      </c>
    </row>
    <row r="389" spans="1:10" ht="15.75" customHeight="1" x14ac:dyDescent="0.3">
      <c r="A389" s="23" t="s">
        <v>706</v>
      </c>
      <c r="B389" s="25">
        <v>23.76</v>
      </c>
      <c r="C389" s="25">
        <v>10.96</v>
      </c>
      <c r="D389" s="23" t="s">
        <v>5992</v>
      </c>
      <c r="E389" s="23" t="s">
        <v>5992</v>
      </c>
      <c r="F389" s="23" t="s">
        <v>5992</v>
      </c>
      <c r="G389" s="23">
        <v>3</v>
      </c>
      <c r="H389" s="23" t="s">
        <v>5991</v>
      </c>
      <c r="I389" t="str" cm="1">
        <f t="array" ref="I389">_xlfn.IFS(B389&lt;18.5,"Under Weight",B389&lt;=25,"Healthy Weight",B389&lt;30,"Over Weight",B389&gt;=30,"obesity")</f>
        <v>Healthy Weight</v>
      </c>
      <c r="J389" t="str" cm="1">
        <f t="array" ref="J389">_xlfn.IFS(C389&lt;5.7,"Normal",C389&lt;=6.5,"Prediabetes",C389&gt;6.5,"Diabetes")</f>
        <v>Diabetes</v>
      </c>
    </row>
    <row r="390" spans="1:10" ht="15.75" customHeight="1" x14ac:dyDescent="0.3">
      <c r="A390" s="26" t="s">
        <v>708</v>
      </c>
      <c r="B390" s="25">
        <v>19.38</v>
      </c>
      <c r="C390" s="25">
        <v>6.28</v>
      </c>
      <c r="D390" s="26" t="s">
        <v>5992</v>
      </c>
      <c r="E390" s="26" t="s">
        <v>5992</v>
      </c>
      <c r="F390" s="26" t="s">
        <v>5992</v>
      </c>
      <c r="G390" s="26">
        <v>0</v>
      </c>
      <c r="H390" s="26" t="s">
        <v>5991</v>
      </c>
      <c r="I390" t="str" cm="1">
        <f t="array" ref="I390">_xlfn.IFS(B390&lt;18.5,"Under Weight",B390&lt;=25,"Healthy Weight",B390&lt;30,"Over Weight",B390&gt;=30,"obesity")</f>
        <v>Healthy Weight</v>
      </c>
      <c r="J390" t="str" cm="1">
        <f t="array" ref="J390">_xlfn.IFS(C390&lt;5.7,"Normal",C390&lt;=6.5,"Prediabetes",C390&gt;6.5,"Diabetes")</f>
        <v>Prediabetes</v>
      </c>
    </row>
    <row r="391" spans="1:10" ht="15.75" customHeight="1" x14ac:dyDescent="0.3">
      <c r="A391" s="23" t="s">
        <v>709</v>
      </c>
      <c r="B391" s="25">
        <v>16.21</v>
      </c>
      <c r="C391" s="25">
        <v>6.29</v>
      </c>
      <c r="D391" s="23" t="s">
        <v>5991</v>
      </c>
      <c r="E391" s="23" t="s">
        <v>5992</v>
      </c>
      <c r="F391" s="23" t="s">
        <v>5992</v>
      </c>
      <c r="G391" s="23">
        <v>1</v>
      </c>
      <c r="H391" s="23" t="s">
        <v>5991</v>
      </c>
      <c r="I391" t="str" cm="1">
        <f t="array" ref="I391">_xlfn.IFS(B391&lt;18.5,"Under Weight",B391&lt;=25,"Healthy Weight",B391&lt;30,"Over Weight",B391&gt;=30,"obesity")</f>
        <v>Under Weight</v>
      </c>
      <c r="J391" t="str" cm="1">
        <f t="array" ref="J391">_xlfn.IFS(C391&lt;5.7,"Normal",C391&lt;=6.5,"Prediabetes",C391&gt;6.5,"Diabetes")</f>
        <v>Prediabetes</v>
      </c>
    </row>
    <row r="392" spans="1:10" ht="15.75" customHeight="1" x14ac:dyDescent="0.3">
      <c r="A392" s="23" t="s">
        <v>711</v>
      </c>
      <c r="B392" s="25">
        <v>32.54</v>
      </c>
      <c r="C392" s="25">
        <v>4.0199999999999996</v>
      </c>
      <c r="D392" s="23" t="s">
        <v>5992</v>
      </c>
      <c r="E392" s="23" t="s">
        <v>5993</v>
      </c>
      <c r="F392" s="23" t="s">
        <v>5992</v>
      </c>
      <c r="G392" s="23">
        <v>1</v>
      </c>
      <c r="H392" s="23" t="s">
        <v>5991</v>
      </c>
      <c r="I392" t="str" cm="1">
        <f t="array" ref="I392">_xlfn.IFS(B392&lt;18.5,"Under Weight",B392&lt;=25,"Healthy Weight",B392&lt;30,"Over Weight",B392&gt;=30,"obesity")</f>
        <v>obesity</v>
      </c>
      <c r="J392" t="str" cm="1">
        <f t="array" ref="J392">_xlfn.IFS(C392&lt;5.7,"Normal",C392&lt;=6.5,"Prediabetes",C392&gt;6.5,"Diabetes")</f>
        <v>Normal</v>
      </c>
    </row>
    <row r="393" spans="1:10" ht="15.75" customHeight="1" x14ac:dyDescent="0.3">
      <c r="A393" s="23" t="s">
        <v>713</v>
      </c>
      <c r="B393" s="25">
        <v>36.765000000000001</v>
      </c>
      <c r="C393" s="25">
        <v>11.95</v>
      </c>
      <c r="D393" s="23" t="s">
        <v>5991</v>
      </c>
      <c r="E393" s="23" t="s">
        <v>5992</v>
      </c>
      <c r="F393" s="23" t="s">
        <v>5992</v>
      </c>
      <c r="G393" s="23">
        <v>2</v>
      </c>
      <c r="H393" s="23" t="s">
        <v>5992</v>
      </c>
      <c r="I393" t="str" cm="1">
        <f t="array" ref="I393">_xlfn.IFS(B393&lt;18.5,"Under Weight",B393&lt;=25,"Healthy Weight",B393&lt;30,"Over Weight",B393&gt;=30,"obesity")</f>
        <v>obesity</v>
      </c>
      <c r="J393" t="str" cm="1">
        <f t="array" ref="J393">_xlfn.IFS(C393&lt;5.7,"Normal",C393&lt;=6.5,"Prediabetes",C393&gt;6.5,"Diabetes")</f>
        <v>Diabetes</v>
      </c>
    </row>
    <row r="394" spans="1:10" ht="15.75" customHeight="1" x14ac:dyDescent="0.3">
      <c r="A394" s="23" t="s">
        <v>715</v>
      </c>
      <c r="B394" s="25">
        <v>35.909999999999997</v>
      </c>
      <c r="C394" s="25">
        <v>8.7100000000000009</v>
      </c>
      <c r="D394" s="23" t="s">
        <v>5992</v>
      </c>
      <c r="E394" s="23" t="s">
        <v>5992</v>
      </c>
      <c r="F394" s="23" t="s">
        <v>5992</v>
      </c>
      <c r="G394" s="23">
        <v>0</v>
      </c>
      <c r="H394" s="23" t="s">
        <v>5992</v>
      </c>
      <c r="I394" t="str" cm="1">
        <f t="array" ref="I394">_xlfn.IFS(B394&lt;18.5,"Under Weight",B394&lt;=25,"Healthy Weight",B394&lt;30,"Over Weight",B394&gt;=30,"obesity")</f>
        <v>obesity</v>
      </c>
      <c r="J394" t="str" cm="1">
        <f t="array" ref="J394">_xlfn.IFS(C394&lt;5.7,"Normal",C394&lt;=6.5,"Prediabetes",C394&gt;6.5,"Diabetes")</f>
        <v>Diabetes</v>
      </c>
    </row>
    <row r="395" spans="1:10" ht="15.75" customHeight="1" x14ac:dyDescent="0.3">
      <c r="A395" s="23" t="s">
        <v>717</v>
      </c>
      <c r="B395" s="25">
        <v>32.06</v>
      </c>
      <c r="C395" s="25">
        <v>4.67</v>
      </c>
      <c r="D395" s="23" t="s">
        <v>5992</v>
      </c>
      <c r="E395" s="23" t="s">
        <v>5993</v>
      </c>
      <c r="F395" s="23" t="s">
        <v>5992</v>
      </c>
      <c r="G395" s="23">
        <v>1</v>
      </c>
      <c r="H395" s="23" t="s">
        <v>5991</v>
      </c>
      <c r="I395" t="str" cm="1">
        <f t="array" ref="I395">_xlfn.IFS(B395&lt;18.5,"Under Weight",B395&lt;=25,"Healthy Weight",B395&lt;30,"Over Weight",B395&gt;=30,"obesity")</f>
        <v>obesity</v>
      </c>
      <c r="J395" t="str" cm="1">
        <f t="array" ref="J395">_xlfn.IFS(C395&lt;5.7,"Normal",C395&lt;=6.5,"Prediabetes",C395&gt;6.5,"Diabetes")</f>
        <v>Normal</v>
      </c>
    </row>
    <row r="396" spans="1:10" ht="15.75" customHeight="1" x14ac:dyDescent="0.3">
      <c r="A396" s="23" t="s">
        <v>719</v>
      </c>
      <c r="B396" s="25">
        <v>24.1</v>
      </c>
      <c r="C396" s="25">
        <v>11.14</v>
      </c>
      <c r="D396" s="23" t="s">
        <v>5991</v>
      </c>
      <c r="E396" s="23" t="s">
        <v>5992</v>
      </c>
      <c r="F396" s="23" t="s">
        <v>5992</v>
      </c>
      <c r="G396" s="23">
        <v>1</v>
      </c>
      <c r="H396" s="23" t="s">
        <v>5992</v>
      </c>
      <c r="I396" t="str" cm="1">
        <f t="array" ref="I396">_xlfn.IFS(B396&lt;18.5,"Under Weight",B396&lt;=25,"Healthy Weight",B396&lt;30,"Over Weight",B396&gt;=30,"obesity")</f>
        <v>Healthy Weight</v>
      </c>
      <c r="J396" t="str" cm="1">
        <f t="array" ref="J396">_xlfn.IFS(C396&lt;5.7,"Normal",C396&lt;=6.5,"Prediabetes",C396&gt;6.5,"Diabetes")</f>
        <v>Diabetes</v>
      </c>
    </row>
    <row r="397" spans="1:10" ht="15.75" customHeight="1" x14ac:dyDescent="0.3">
      <c r="A397" s="23" t="s">
        <v>721</v>
      </c>
      <c r="B397" s="25">
        <v>27.1</v>
      </c>
      <c r="C397" s="25">
        <v>9.0500000000000007</v>
      </c>
      <c r="D397" s="23" t="s">
        <v>5992</v>
      </c>
      <c r="E397" s="23" t="s">
        <v>5992</v>
      </c>
      <c r="F397" s="23" t="s">
        <v>5992</v>
      </c>
      <c r="G397" s="23">
        <v>2</v>
      </c>
      <c r="H397" s="23" t="s">
        <v>5992</v>
      </c>
      <c r="I397" t="str" cm="1">
        <f t="array" ref="I397">_xlfn.IFS(B397&lt;18.5,"Under Weight",B397&lt;=25,"Healthy Weight",B397&lt;30,"Over Weight",B397&gt;=30,"obesity")</f>
        <v>Over Weight</v>
      </c>
      <c r="J397" t="str" cm="1">
        <f t="array" ref="J397">_xlfn.IFS(C397&lt;5.7,"Normal",C397&lt;=6.5,"Prediabetes",C397&gt;6.5,"Diabetes")</f>
        <v>Diabetes</v>
      </c>
    </row>
    <row r="398" spans="1:10" ht="15.75" customHeight="1" x14ac:dyDescent="0.3">
      <c r="A398" s="26" t="s">
        <v>723</v>
      </c>
      <c r="B398" s="25">
        <v>24.42</v>
      </c>
      <c r="C398" s="25">
        <v>11.31</v>
      </c>
      <c r="D398" s="26" t="s">
        <v>5992</v>
      </c>
      <c r="E398" s="26" t="s">
        <v>5992</v>
      </c>
      <c r="F398" s="26" t="s">
        <v>5992</v>
      </c>
      <c r="G398" s="26">
        <v>0</v>
      </c>
      <c r="H398" s="26" t="s">
        <v>5991</v>
      </c>
      <c r="I398" t="str" cm="1">
        <f t="array" ref="I398">_xlfn.IFS(B398&lt;18.5,"Under Weight",B398&lt;=25,"Healthy Weight",B398&lt;30,"Over Weight",B398&gt;=30,"obesity")</f>
        <v>Healthy Weight</v>
      </c>
      <c r="J398" t="str" cm="1">
        <f t="array" ref="J398">_xlfn.IFS(C398&lt;5.7,"Normal",C398&lt;=6.5,"Prediabetes",C398&gt;6.5,"Diabetes")</f>
        <v>Diabetes</v>
      </c>
    </row>
    <row r="399" spans="1:10" ht="15.75" customHeight="1" x14ac:dyDescent="0.3">
      <c r="A399" s="23" t="s">
        <v>725</v>
      </c>
      <c r="B399" s="25">
        <v>26.695</v>
      </c>
      <c r="C399" s="25">
        <v>4.68</v>
      </c>
      <c r="D399" s="23" t="s">
        <v>5991</v>
      </c>
      <c r="E399" s="23" t="s">
        <v>5992</v>
      </c>
      <c r="F399" s="23" t="s">
        <v>5992</v>
      </c>
      <c r="G399" s="23">
        <v>2</v>
      </c>
      <c r="H399" s="23" t="s">
        <v>5991</v>
      </c>
      <c r="I399" t="str" cm="1">
        <f t="array" ref="I399">_xlfn.IFS(B399&lt;18.5,"Under Weight",B399&lt;=25,"Healthy Weight",B399&lt;30,"Over Weight",B399&gt;=30,"obesity")</f>
        <v>Over Weight</v>
      </c>
      <c r="J399" t="str" cm="1">
        <f t="array" ref="J399">_xlfn.IFS(C399&lt;5.7,"Normal",C399&lt;=6.5,"Prediabetes",C399&gt;6.5,"Diabetes")</f>
        <v>Normal</v>
      </c>
    </row>
    <row r="400" spans="1:10" ht="15.75" customHeight="1" x14ac:dyDescent="0.3">
      <c r="A400" s="23" t="s">
        <v>727</v>
      </c>
      <c r="B400" s="25">
        <v>27.79</v>
      </c>
      <c r="C400" s="25">
        <v>6.05</v>
      </c>
      <c r="D400" s="23" t="s">
        <v>5991</v>
      </c>
      <c r="E400" s="23" t="s">
        <v>5993</v>
      </c>
      <c r="F400" s="23" t="s">
        <v>5992</v>
      </c>
      <c r="G400" s="23">
        <v>1</v>
      </c>
      <c r="H400" s="23" t="s">
        <v>5991</v>
      </c>
      <c r="I400" t="str" cm="1">
        <f t="array" ref="I400">_xlfn.IFS(B400&lt;18.5,"Under Weight",B400&lt;=25,"Healthy Weight",B400&lt;30,"Over Weight",B400&gt;=30,"obesity")</f>
        <v>Over Weight</v>
      </c>
      <c r="J400" t="str" cm="1">
        <f t="array" ref="J400">_xlfn.IFS(C400&lt;5.7,"Normal",C400&lt;=6.5,"Prediabetes",C400&gt;6.5,"Diabetes")</f>
        <v>Prediabetes</v>
      </c>
    </row>
    <row r="401" spans="1:10" ht="15.75" customHeight="1" x14ac:dyDescent="0.3">
      <c r="A401" s="23" t="s">
        <v>728</v>
      </c>
      <c r="B401" s="25">
        <v>32.68</v>
      </c>
      <c r="C401" s="25">
        <v>4.68</v>
      </c>
      <c r="D401" s="23" t="s">
        <v>5991</v>
      </c>
      <c r="E401" s="23" t="s">
        <v>5992</v>
      </c>
      <c r="F401" s="23" t="s">
        <v>5992</v>
      </c>
      <c r="G401" s="23">
        <v>0</v>
      </c>
      <c r="H401" s="23" t="s">
        <v>5992</v>
      </c>
      <c r="I401" t="str" cm="1">
        <f t="array" ref="I401">_xlfn.IFS(B401&lt;18.5,"Under Weight",B401&lt;=25,"Healthy Weight",B401&lt;30,"Over Weight",B401&gt;=30,"obesity")</f>
        <v>obesity</v>
      </c>
      <c r="J401" t="str" cm="1">
        <f t="array" ref="J401">_xlfn.IFS(C401&lt;5.7,"Normal",C401&lt;=6.5,"Prediabetes",C401&gt;6.5,"Diabetes")</f>
        <v>Normal</v>
      </c>
    </row>
    <row r="402" spans="1:10" ht="15.75" customHeight="1" x14ac:dyDescent="0.3">
      <c r="A402" s="23" t="s">
        <v>730</v>
      </c>
      <c r="B402" s="25">
        <v>26.4</v>
      </c>
      <c r="C402" s="25">
        <v>9.5</v>
      </c>
      <c r="D402" s="23" t="s">
        <v>5991</v>
      </c>
      <c r="E402" s="23" t="s">
        <v>5992</v>
      </c>
      <c r="F402" s="23" t="s">
        <v>5992</v>
      </c>
      <c r="G402" s="23">
        <v>2</v>
      </c>
      <c r="H402" s="23" t="s">
        <v>5992</v>
      </c>
      <c r="I402" t="str" cm="1">
        <f t="array" ref="I402">_xlfn.IFS(B402&lt;18.5,"Under Weight",B402&lt;=25,"Healthy Weight",B402&lt;30,"Over Weight",B402&gt;=30,"obesity")</f>
        <v>Over Weight</v>
      </c>
      <c r="J402" t="str" cm="1">
        <f t="array" ref="J402">_xlfn.IFS(C402&lt;5.7,"Normal",C402&lt;=6.5,"Prediabetes",C402&gt;6.5,"Diabetes")</f>
        <v>Diabetes</v>
      </c>
    </row>
    <row r="403" spans="1:10" ht="15.75" customHeight="1" x14ac:dyDescent="0.3">
      <c r="A403" s="23" t="s">
        <v>732</v>
      </c>
      <c r="B403" s="25">
        <v>23.655000000000001</v>
      </c>
      <c r="C403" s="25">
        <v>10.84</v>
      </c>
      <c r="D403" s="23" t="s">
        <v>5991</v>
      </c>
      <c r="E403" s="23" t="s">
        <v>5992</v>
      </c>
      <c r="F403" s="23" t="s">
        <v>5991</v>
      </c>
      <c r="G403" s="23">
        <v>1</v>
      </c>
      <c r="H403" s="23" t="s">
        <v>5991</v>
      </c>
      <c r="I403" t="str" cm="1">
        <f t="array" ref="I403">_xlfn.IFS(B403&lt;18.5,"Under Weight",B403&lt;=25,"Healthy Weight",B403&lt;30,"Over Weight",B403&gt;=30,"obesity")</f>
        <v>Healthy Weight</v>
      </c>
      <c r="J403" t="str" cm="1">
        <f t="array" ref="J403">_xlfn.IFS(C403&lt;5.7,"Normal",C403&lt;=6.5,"Prediabetes",C403&gt;6.5,"Diabetes")</f>
        <v>Diabetes</v>
      </c>
    </row>
    <row r="404" spans="1:10" ht="15.75" customHeight="1" x14ac:dyDescent="0.3">
      <c r="A404" s="23" t="s">
        <v>734</v>
      </c>
      <c r="B404" s="25">
        <v>27.36</v>
      </c>
      <c r="C404" s="25">
        <v>5.88</v>
      </c>
      <c r="D404" s="23" t="s">
        <v>5992</v>
      </c>
      <c r="E404" s="23" t="s">
        <v>5992</v>
      </c>
      <c r="F404" s="23" t="s">
        <v>5992</v>
      </c>
      <c r="G404" s="23">
        <v>2</v>
      </c>
      <c r="H404" s="23" t="s">
        <v>5992</v>
      </c>
      <c r="I404" t="str" cm="1">
        <f t="array" ref="I404">_xlfn.IFS(B404&lt;18.5,"Under Weight",B404&lt;=25,"Healthy Weight",B404&lt;30,"Over Weight",B404&gt;=30,"obesity")</f>
        <v>Over Weight</v>
      </c>
      <c r="J404" t="str" cm="1">
        <f t="array" ref="J404">_xlfn.IFS(C404&lt;5.7,"Normal",C404&lt;=6.5,"Prediabetes",C404&gt;6.5,"Diabetes")</f>
        <v>Prediabetes</v>
      </c>
    </row>
    <row r="405" spans="1:10" ht="15.75" customHeight="1" x14ac:dyDescent="0.3">
      <c r="A405" s="26" t="s">
        <v>736</v>
      </c>
      <c r="B405" s="25">
        <v>27.82</v>
      </c>
      <c r="C405" s="25">
        <v>5.24</v>
      </c>
      <c r="D405" s="26" t="s">
        <v>5991</v>
      </c>
      <c r="E405" s="26" t="s">
        <v>5992</v>
      </c>
      <c r="F405" s="26" t="s">
        <v>5992</v>
      </c>
      <c r="G405" s="26">
        <v>0</v>
      </c>
      <c r="H405" s="26" t="s">
        <v>5991</v>
      </c>
      <c r="I405" t="str" cm="1">
        <f t="array" ref="I405">_xlfn.IFS(B405&lt;18.5,"Under Weight",B405&lt;=25,"Healthy Weight",B405&lt;30,"Over Weight",B405&gt;=30,"obesity")</f>
        <v>Over Weight</v>
      </c>
      <c r="J405" t="str" cm="1">
        <f t="array" ref="J405">_xlfn.IFS(C405&lt;5.7,"Normal",C405&lt;=6.5,"Prediabetes",C405&gt;6.5,"Diabetes")</f>
        <v>Normal</v>
      </c>
    </row>
    <row r="406" spans="1:10" ht="15.75" customHeight="1" x14ac:dyDescent="0.3">
      <c r="A406" s="23" t="s">
        <v>738</v>
      </c>
      <c r="B406" s="25">
        <v>25.46</v>
      </c>
      <c r="C406" s="25">
        <v>11.75</v>
      </c>
      <c r="D406" s="23" t="s">
        <v>5992</v>
      </c>
      <c r="E406" s="23" t="s">
        <v>5992</v>
      </c>
      <c r="F406" s="23" t="s">
        <v>5992</v>
      </c>
      <c r="G406" s="23">
        <v>0</v>
      </c>
      <c r="H406" s="23" t="s">
        <v>5992</v>
      </c>
      <c r="I406" t="str" cm="1">
        <f t="array" ref="I406">_xlfn.IFS(B406&lt;18.5,"Under Weight",B406&lt;=25,"Healthy Weight",B406&lt;30,"Over Weight",B406&gt;=30,"obesity")</f>
        <v>Over Weight</v>
      </c>
      <c r="J406" t="str" cm="1">
        <f t="array" ref="J406">_xlfn.IFS(C406&lt;5.7,"Normal",C406&lt;=6.5,"Prediabetes",C406&gt;6.5,"Diabetes")</f>
        <v>Diabetes</v>
      </c>
    </row>
    <row r="407" spans="1:10" ht="15.75" customHeight="1" x14ac:dyDescent="0.3">
      <c r="A407" s="26" t="s">
        <v>740</v>
      </c>
      <c r="B407" s="25">
        <v>25.1</v>
      </c>
      <c r="C407" s="25">
        <v>6.97</v>
      </c>
      <c r="D407" s="26" t="s">
        <v>5992</v>
      </c>
      <c r="E407" s="26" t="s">
        <v>5992</v>
      </c>
      <c r="F407" s="26" t="s">
        <v>5992</v>
      </c>
      <c r="G407" s="26">
        <v>0</v>
      </c>
      <c r="H407" s="26" t="s">
        <v>5991</v>
      </c>
      <c r="I407" t="str" cm="1">
        <f t="array" ref="I407">_xlfn.IFS(B407&lt;18.5,"Under Weight",B407&lt;=25,"Healthy Weight",B407&lt;30,"Over Weight",B407&gt;=30,"obesity")</f>
        <v>Over Weight</v>
      </c>
      <c r="J407" t="str" cm="1">
        <f t="array" ref="J407">_xlfn.IFS(C407&lt;5.7,"Normal",C407&lt;=6.5,"Prediabetes",C407&gt;6.5,"Diabetes")</f>
        <v>Diabetes</v>
      </c>
    </row>
    <row r="408" spans="1:10" ht="15.75" customHeight="1" x14ac:dyDescent="0.3">
      <c r="A408" s="23" t="s">
        <v>742</v>
      </c>
      <c r="B408" s="25">
        <v>32.11</v>
      </c>
      <c r="C408" s="25">
        <v>4.76</v>
      </c>
      <c r="D408" s="23" t="s">
        <v>5992</v>
      </c>
      <c r="E408" s="23" t="s">
        <v>5992</v>
      </c>
      <c r="F408" s="23" t="s">
        <v>5992</v>
      </c>
      <c r="G408" s="23">
        <v>2</v>
      </c>
      <c r="H408" s="23" t="s">
        <v>5992</v>
      </c>
      <c r="I408" t="str" cm="1">
        <f t="array" ref="I408">_xlfn.IFS(B408&lt;18.5,"Under Weight",B408&lt;=25,"Healthy Weight",B408&lt;30,"Over Weight",B408&gt;=30,"obesity")</f>
        <v>obesity</v>
      </c>
      <c r="J408" t="str" cm="1">
        <f t="array" ref="J408">_xlfn.IFS(C408&lt;5.7,"Normal",C408&lt;=6.5,"Prediabetes",C408&gt;6.5,"Diabetes")</f>
        <v>Normal</v>
      </c>
    </row>
    <row r="409" spans="1:10" ht="15.75" customHeight="1" x14ac:dyDescent="0.3">
      <c r="A409" s="23" t="s">
        <v>744</v>
      </c>
      <c r="B409" s="25">
        <v>29.8</v>
      </c>
      <c r="C409" s="25">
        <v>8.24</v>
      </c>
      <c r="D409" s="23" t="s">
        <v>5991</v>
      </c>
      <c r="E409" s="23" t="s">
        <v>5992</v>
      </c>
      <c r="F409" s="23" t="s">
        <v>5992</v>
      </c>
      <c r="G409" s="23">
        <v>1</v>
      </c>
      <c r="H409" s="23" t="s">
        <v>5991</v>
      </c>
      <c r="I409" t="str" cm="1">
        <f t="array" ref="I409">_xlfn.IFS(B409&lt;18.5,"Under Weight",B409&lt;=25,"Healthy Weight",B409&lt;30,"Over Weight",B409&gt;=30,"obesity")</f>
        <v>Over Weight</v>
      </c>
      <c r="J409" t="str" cm="1">
        <f t="array" ref="J409">_xlfn.IFS(C409&lt;5.7,"Normal",C409&lt;=6.5,"Prediabetes",C409&gt;6.5,"Diabetes")</f>
        <v>Diabetes</v>
      </c>
    </row>
    <row r="410" spans="1:10" ht="15.75" customHeight="1" x14ac:dyDescent="0.3">
      <c r="A410" s="23" t="s">
        <v>746</v>
      </c>
      <c r="B410" s="25">
        <v>24.01</v>
      </c>
      <c r="C410" s="25">
        <v>4.76</v>
      </c>
      <c r="D410" s="23" t="s">
        <v>5992</v>
      </c>
      <c r="E410" s="23" t="s">
        <v>5992</v>
      </c>
      <c r="F410" s="23" t="s">
        <v>5992</v>
      </c>
      <c r="G410" s="23">
        <v>1</v>
      </c>
      <c r="H410" s="23" t="s">
        <v>5991</v>
      </c>
      <c r="I410" t="str" cm="1">
        <f t="array" ref="I410">_xlfn.IFS(B410&lt;18.5,"Under Weight",B410&lt;=25,"Healthy Weight",B410&lt;30,"Over Weight",B410&gt;=30,"obesity")</f>
        <v>Healthy Weight</v>
      </c>
      <c r="J410" t="str" cm="1">
        <f t="array" ref="J410">_xlfn.IFS(C410&lt;5.7,"Normal",C410&lt;=6.5,"Prediabetes",C410&gt;6.5,"Diabetes")</f>
        <v>Normal</v>
      </c>
    </row>
    <row r="411" spans="1:10" ht="15.75" customHeight="1" x14ac:dyDescent="0.3">
      <c r="A411" s="23" t="s">
        <v>748</v>
      </c>
      <c r="B411" s="25">
        <v>23.21</v>
      </c>
      <c r="C411" s="25">
        <v>6.03</v>
      </c>
      <c r="D411" s="23" t="s">
        <v>5992</v>
      </c>
      <c r="E411" s="23" t="s">
        <v>5992</v>
      </c>
      <c r="F411" s="23" t="s">
        <v>5992</v>
      </c>
      <c r="G411" s="23">
        <v>1</v>
      </c>
      <c r="H411" s="23" t="s">
        <v>5992</v>
      </c>
      <c r="I411" t="str" cm="1">
        <f t="array" ref="I411">_xlfn.IFS(B411&lt;18.5,"Under Weight",B411&lt;=25,"Healthy Weight",B411&lt;30,"Over Weight",B411&gt;=30,"obesity")</f>
        <v>Healthy Weight</v>
      </c>
      <c r="J411" t="str" cm="1">
        <f t="array" ref="J411">_xlfn.IFS(C411&lt;5.7,"Normal",C411&lt;=6.5,"Prediabetes",C411&gt;6.5,"Diabetes")</f>
        <v>Prediabetes</v>
      </c>
    </row>
    <row r="412" spans="1:10" ht="15.75" customHeight="1" x14ac:dyDescent="0.3">
      <c r="A412" s="23" t="s">
        <v>750</v>
      </c>
      <c r="B412" s="25">
        <v>21.2</v>
      </c>
      <c r="C412" s="25">
        <v>4.07</v>
      </c>
      <c r="D412" s="23" t="s">
        <v>5991</v>
      </c>
      <c r="E412" s="23" t="s">
        <v>5992</v>
      </c>
      <c r="F412" s="23" t="s">
        <v>5992</v>
      </c>
      <c r="G412" s="23">
        <v>1</v>
      </c>
      <c r="H412" s="23" t="s">
        <v>5991</v>
      </c>
      <c r="I412" t="str" cm="1">
        <f t="array" ref="I412">_xlfn.IFS(B412&lt;18.5,"Under Weight",B412&lt;=25,"Healthy Weight",B412&lt;30,"Over Weight",B412&gt;=30,"obesity")</f>
        <v>Healthy Weight</v>
      </c>
      <c r="J412" t="str" cm="1">
        <f t="array" ref="J412">_xlfn.IFS(C412&lt;5.7,"Normal",C412&lt;=6.5,"Prediabetes",C412&gt;6.5,"Diabetes")</f>
        <v>Normal</v>
      </c>
    </row>
    <row r="413" spans="1:10" ht="15.75" customHeight="1" x14ac:dyDescent="0.3">
      <c r="A413" s="23" t="s">
        <v>752</v>
      </c>
      <c r="B413" s="25">
        <v>28.215</v>
      </c>
      <c r="C413" s="25">
        <v>8.26</v>
      </c>
      <c r="D413" s="23" t="s">
        <v>5991</v>
      </c>
      <c r="E413" s="23" t="s">
        <v>5992</v>
      </c>
      <c r="F413" s="23" t="s">
        <v>5992</v>
      </c>
      <c r="G413" s="23">
        <v>1</v>
      </c>
      <c r="H413" s="23" t="s">
        <v>5991</v>
      </c>
      <c r="I413" t="str" cm="1">
        <f t="array" ref="I413">_xlfn.IFS(B413&lt;18.5,"Under Weight",B413&lt;=25,"Healthy Weight",B413&lt;30,"Over Weight",B413&gt;=30,"obesity")</f>
        <v>Over Weight</v>
      </c>
      <c r="J413" t="str" cm="1">
        <f t="array" ref="J413">_xlfn.IFS(C413&lt;5.7,"Normal",C413&lt;=6.5,"Prediabetes",C413&gt;6.5,"Diabetes")</f>
        <v>Diabetes</v>
      </c>
    </row>
    <row r="414" spans="1:10" ht="15.75" customHeight="1" x14ac:dyDescent="0.3">
      <c r="A414" s="23" t="s">
        <v>754</v>
      </c>
      <c r="B414" s="25">
        <v>38.094999999999999</v>
      </c>
      <c r="C414" s="25">
        <v>4.76</v>
      </c>
      <c r="D414" s="23" t="s">
        <v>5992</v>
      </c>
      <c r="E414" s="23" t="s">
        <v>5992</v>
      </c>
      <c r="F414" s="23" t="s">
        <v>5992</v>
      </c>
      <c r="G414" s="23">
        <v>1</v>
      </c>
      <c r="H414" s="23" t="s">
        <v>5992</v>
      </c>
      <c r="I414" t="str" cm="1">
        <f t="array" ref="I414">_xlfn.IFS(B414&lt;18.5,"Under Weight",B414&lt;=25,"Healthy Weight",B414&lt;30,"Over Weight",B414&gt;=30,"obesity")</f>
        <v>obesity</v>
      </c>
      <c r="J414" t="str" cm="1">
        <f t="array" ref="J414">_xlfn.IFS(C414&lt;5.7,"Normal",C414&lt;=6.5,"Prediabetes",C414&gt;6.5,"Diabetes")</f>
        <v>Normal</v>
      </c>
    </row>
    <row r="415" spans="1:10" ht="15.75" customHeight="1" x14ac:dyDescent="0.3">
      <c r="A415" s="23" t="s">
        <v>756</v>
      </c>
      <c r="B415" s="25">
        <v>22.61</v>
      </c>
      <c r="C415" s="25">
        <v>6.13</v>
      </c>
      <c r="D415" s="23" t="s">
        <v>5991</v>
      </c>
      <c r="E415" s="23" t="s">
        <v>5992</v>
      </c>
      <c r="F415" s="23" t="s">
        <v>5991</v>
      </c>
      <c r="G415" s="23">
        <v>1</v>
      </c>
      <c r="H415" s="23" t="s">
        <v>5991</v>
      </c>
      <c r="I415" t="str" cm="1">
        <f t="array" ref="I415">_xlfn.IFS(B415&lt;18.5,"Under Weight",B415&lt;=25,"Healthy Weight",B415&lt;30,"Over Weight",B415&gt;=30,"obesity")</f>
        <v>Healthy Weight</v>
      </c>
      <c r="J415" t="str" cm="1">
        <f t="array" ref="J415">_xlfn.IFS(C415&lt;5.7,"Normal",C415&lt;=6.5,"Prediabetes",C415&gt;6.5,"Diabetes")</f>
        <v>Prediabetes</v>
      </c>
    </row>
    <row r="416" spans="1:10" ht="15.75" customHeight="1" x14ac:dyDescent="0.3">
      <c r="A416" s="23" t="s">
        <v>758</v>
      </c>
      <c r="B416" s="25">
        <v>24.32</v>
      </c>
      <c r="C416" s="25">
        <v>10.47</v>
      </c>
      <c r="D416" s="23" t="s">
        <v>5991</v>
      </c>
      <c r="E416" s="23" t="s">
        <v>5992</v>
      </c>
      <c r="F416" s="23" t="s">
        <v>5992</v>
      </c>
      <c r="G416" s="23">
        <v>2</v>
      </c>
      <c r="H416" s="23" t="s">
        <v>5991</v>
      </c>
      <c r="I416" t="str" cm="1">
        <f t="array" ref="I416">_xlfn.IFS(B416&lt;18.5,"Under Weight",B416&lt;=25,"Healthy Weight",B416&lt;30,"Over Weight",B416&gt;=30,"obesity")</f>
        <v>Healthy Weight</v>
      </c>
      <c r="J416" t="str" cm="1">
        <f t="array" ref="J416">_xlfn.IFS(C416&lt;5.7,"Normal",C416&lt;=6.5,"Prediabetes",C416&gt;6.5,"Diabetes")</f>
        <v>Diabetes</v>
      </c>
    </row>
    <row r="417" spans="1:10" ht="15.75" customHeight="1" x14ac:dyDescent="0.3">
      <c r="A417" s="23" t="s">
        <v>760</v>
      </c>
      <c r="B417" s="25">
        <v>20.96</v>
      </c>
      <c r="C417" s="25">
        <v>4.04</v>
      </c>
      <c r="D417" s="23" t="s">
        <v>5991</v>
      </c>
      <c r="E417" s="23" t="s">
        <v>5992</v>
      </c>
      <c r="F417" s="23" t="s">
        <v>5992</v>
      </c>
      <c r="G417" s="23">
        <v>1</v>
      </c>
      <c r="H417" s="23" t="s">
        <v>5991</v>
      </c>
      <c r="I417" t="str" cm="1">
        <f t="array" ref="I417">_xlfn.IFS(B417&lt;18.5,"Under Weight",B417&lt;=25,"Healthy Weight",B417&lt;30,"Over Weight",B417&gt;=30,"obesity")</f>
        <v>Healthy Weight</v>
      </c>
      <c r="J417" t="str" cm="1">
        <f t="array" ref="J417">_xlfn.IFS(C417&lt;5.7,"Normal",C417&lt;=6.5,"Prediabetes",C417&gt;6.5,"Diabetes")</f>
        <v>Normal</v>
      </c>
    </row>
    <row r="418" spans="1:10" ht="15.75" customHeight="1" x14ac:dyDescent="0.3">
      <c r="A418" s="26" t="s">
        <v>761</v>
      </c>
      <c r="B418" s="25">
        <v>19.68</v>
      </c>
      <c r="C418" s="25">
        <v>5.74</v>
      </c>
      <c r="D418" s="26" t="s">
        <v>5992</v>
      </c>
      <c r="E418" s="26" t="s">
        <v>5992</v>
      </c>
      <c r="F418" s="26" t="s">
        <v>5992</v>
      </c>
      <c r="G418" s="26">
        <v>0</v>
      </c>
      <c r="H418" s="26" t="s">
        <v>5991</v>
      </c>
      <c r="I418" t="str" cm="1">
        <f t="array" ref="I418">_xlfn.IFS(B418&lt;18.5,"Under Weight",B418&lt;=25,"Healthy Weight",B418&lt;30,"Over Weight",B418&gt;=30,"obesity")</f>
        <v>Healthy Weight</v>
      </c>
      <c r="J418" t="str" cm="1">
        <f t="array" ref="J418">_xlfn.IFS(C418&lt;5.7,"Normal",C418&lt;=6.5,"Prediabetes",C418&gt;6.5,"Diabetes")</f>
        <v>Prediabetes</v>
      </c>
    </row>
    <row r="419" spans="1:10" ht="15.75" customHeight="1" x14ac:dyDescent="0.3">
      <c r="A419" s="23" t="s">
        <v>763</v>
      </c>
      <c r="B419" s="25">
        <v>18.100000000000001</v>
      </c>
      <c r="C419" s="25">
        <v>6.33</v>
      </c>
      <c r="D419" s="23" t="s">
        <v>5992</v>
      </c>
      <c r="E419" s="23" t="s">
        <v>5992</v>
      </c>
      <c r="F419" s="23" t="s">
        <v>5992</v>
      </c>
      <c r="G419" s="23">
        <v>1</v>
      </c>
      <c r="H419" s="23" t="s">
        <v>5991</v>
      </c>
      <c r="I419" t="str" cm="1">
        <f t="array" ref="I419">_xlfn.IFS(B419&lt;18.5,"Under Weight",B419&lt;=25,"Healthy Weight",B419&lt;30,"Over Weight",B419&gt;=30,"obesity")</f>
        <v>Under Weight</v>
      </c>
      <c r="J419" t="str" cm="1">
        <f t="array" ref="J419">_xlfn.IFS(C419&lt;5.7,"Normal",C419&lt;=6.5,"Prediabetes",C419&gt;6.5,"Diabetes")</f>
        <v>Prediabetes</v>
      </c>
    </row>
    <row r="420" spans="1:10" ht="15.75" customHeight="1" x14ac:dyDescent="0.3">
      <c r="A420" s="23" t="s">
        <v>764</v>
      </c>
      <c r="B420" s="25">
        <v>29.64</v>
      </c>
      <c r="C420" s="25">
        <v>4.28</v>
      </c>
      <c r="D420" s="23" t="s">
        <v>5991</v>
      </c>
      <c r="E420" s="23" t="s">
        <v>5992</v>
      </c>
      <c r="F420" s="23" t="s">
        <v>5992</v>
      </c>
      <c r="G420" s="23">
        <v>0</v>
      </c>
      <c r="H420" s="23" t="s">
        <v>5992</v>
      </c>
      <c r="I420" t="str" cm="1">
        <f t="array" ref="I420">_xlfn.IFS(B420&lt;18.5,"Under Weight",B420&lt;=25,"Healthy Weight",B420&lt;30,"Over Weight",B420&gt;=30,"obesity")</f>
        <v>Over Weight</v>
      </c>
      <c r="J420" t="str" cm="1">
        <f t="array" ref="J420">_xlfn.IFS(C420&lt;5.7,"Normal",C420&lt;=6.5,"Prediabetes",C420&gt;6.5,"Diabetes")</f>
        <v>Normal</v>
      </c>
    </row>
    <row r="421" spans="1:10" ht="15.75" customHeight="1" x14ac:dyDescent="0.3">
      <c r="A421" s="23" t="s">
        <v>766</v>
      </c>
      <c r="B421" s="25">
        <v>25.3</v>
      </c>
      <c r="C421" s="25">
        <v>9.4700000000000006</v>
      </c>
      <c r="D421" s="23" t="s">
        <v>5991</v>
      </c>
      <c r="E421" s="23" t="s">
        <v>5992</v>
      </c>
      <c r="F421" s="23" t="s">
        <v>5992</v>
      </c>
      <c r="G421" s="23">
        <v>2</v>
      </c>
      <c r="H421" s="23" t="s">
        <v>5991</v>
      </c>
      <c r="I421" t="str" cm="1">
        <f t="array" ref="I421">_xlfn.IFS(B421&lt;18.5,"Under Weight",B421&lt;=25,"Healthy Weight",B421&lt;30,"Over Weight",B421&gt;=30,"obesity")</f>
        <v>Over Weight</v>
      </c>
      <c r="J421" t="str" cm="1">
        <f t="array" ref="J421">_xlfn.IFS(C421&lt;5.7,"Normal",C421&lt;=6.5,"Prediabetes",C421&gt;6.5,"Diabetes")</f>
        <v>Diabetes</v>
      </c>
    </row>
    <row r="422" spans="1:10" ht="15.75" customHeight="1" x14ac:dyDescent="0.3">
      <c r="A422" s="23" t="s">
        <v>768</v>
      </c>
      <c r="B422" s="25">
        <v>27.6</v>
      </c>
      <c r="C422" s="25">
        <v>4.8499999999999996</v>
      </c>
      <c r="D422" s="23" t="s">
        <v>5991</v>
      </c>
      <c r="E422" s="23" t="s">
        <v>5992</v>
      </c>
      <c r="F422" s="23" t="s">
        <v>5992</v>
      </c>
      <c r="G422" s="23">
        <v>0</v>
      </c>
      <c r="H422" s="23" t="s">
        <v>5992</v>
      </c>
      <c r="I422" t="str" cm="1">
        <f t="array" ref="I422">_xlfn.IFS(B422&lt;18.5,"Under Weight",B422&lt;=25,"Healthy Weight",B422&lt;30,"Over Weight",B422&gt;=30,"obesity")</f>
        <v>Over Weight</v>
      </c>
      <c r="J422" t="str" cm="1">
        <f t="array" ref="J422">_xlfn.IFS(C422&lt;5.7,"Normal",C422&lt;=6.5,"Prediabetes",C422&gt;6.5,"Diabetes")</f>
        <v>Normal</v>
      </c>
    </row>
    <row r="423" spans="1:10" ht="15.75" customHeight="1" x14ac:dyDescent="0.3">
      <c r="A423" s="23" t="s">
        <v>770</v>
      </c>
      <c r="B423" s="25">
        <v>27.645</v>
      </c>
      <c r="C423" s="25">
        <v>11.03</v>
      </c>
      <c r="D423" s="23" t="s">
        <v>5991</v>
      </c>
      <c r="E423" s="23" t="s">
        <v>5992</v>
      </c>
      <c r="F423" s="23" t="s">
        <v>5992</v>
      </c>
      <c r="G423" s="23">
        <v>1</v>
      </c>
      <c r="H423" s="23" t="s">
        <v>5991</v>
      </c>
      <c r="I423" t="str" cm="1">
        <f t="array" ref="I423">_xlfn.IFS(B423&lt;18.5,"Under Weight",B423&lt;=25,"Healthy Weight",B423&lt;30,"Over Weight",B423&gt;=30,"obesity")</f>
        <v>Over Weight</v>
      </c>
      <c r="J423" t="str" cm="1">
        <f t="array" ref="J423">_xlfn.IFS(C423&lt;5.7,"Normal",C423&lt;=6.5,"Prediabetes",C423&gt;6.5,"Diabetes")</f>
        <v>Diabetes</v>
      </c>
    </row>
    <row r="424" spans="1:10" ht="15.75" customHeight="1" x14ac:dyDescent="0.3">
      <c r="A424" s="23" t="s">
        <v>772</v>
      </c>
      <c r="B424" s="25">
        <v>27.6</v>
      </c>
      <c r="C424" s="25">
        <v>5.22</v>
      </c>
      <c r="D424" s="23" t="s">
        <v>5992</v>
      </c>
      <c r="E424" s="23" t="s">
        <v>5992</v>
      </c>
      <c r="F424" s="23" t="s">
        <v>5992</v>
      </c>
      <c r="G424" s="23">
        <v>2</v>
      </c>
      <c r="H424" s="23" t="s">
        <v>5991</v>
      </c>
      <c r="I424" t="str" cm="1">
        <f t="array" ref="I424">_xlfn.IFS(B424&lt;18.5,"Under Weight",B424&lt;=25,"Healthy Weight",B424&lt;30,"Over Weight",B424&gt;=30,"obesity")</f>
        <v>Over Weight</v>
      </c>
      <c r="J424" t="str" cm="1">
        <f t="array" ref="J424">_xlfn.IFS(C424&lt;5.7,"Normal",C424&lt;=6.5,"Prediabetes",C424&gt;6.5,"Diabetes")</f>
        <v>Normal</v>
      </c>
    </row>
    <row r="425" spans="1:10" ht="15.75" customHeight="1" x14ac:dyDescent="0.3">
      <c r="A425" s="23" t="s">
        <v>774</v>
      </c>
      <c r="B425" s="25">
        <v>25.08</v>
      </c>
      <c r="C425" s="25">
        <v>9.52</v>
      </c>
      <c r="D425" s="23" t="s">
        <v>5991</v>
      </c>
      <c r="E425" s="23" t="s">
        <v>5992</v>
      </c>
      <c r="F425" s="23" t="s">
        <v>5992</v>
      </c>
      <c r="G425" s="23">
        <v>2</v>
      </c>
      <c r="H425" s="23" t="s">
        <v>5992</v>
      </c>
      <c r="I425" t="str" cm="1">
        <f t="array" ref="I425">_xlfn.IFS(B425&lt;18.5,"Under Weight",B425&lt;=25,"Healthy Weight",B425&lt;30,"Over Weight",B425&gt;=30,"obesity")</f>
        <v>Over Weight</v>
      </c>
      <c r="J425" t="str" cm="1">
        <f t="array" ref="J425">_xlfn.IFS(C425&lt;5.7,"Normal",C425&lt;=6.5,"Prediabetes",C425&gt;6.5,"Diabetes")</f>
        <v>Diabetes</v>
      </c>
    </row>
    <row r="426" spans="1:10" ht="15.75" customHeight="1" x14ac:dyDescent="0.3">
      <c r="A426" s="23" t="s">
        <v>776</v>
      </c>
      <c r="B426" s="25">
        <v>30.02</v>
      </c>
      <c r="C426" s="25">
        <v>11.09</v>
      </c>
      <c r="D426" s="23" t="s">
        <v>5992</v>
      </c>
      <c r="E426" s="23" t="s">
        <v>5992</v>
      </c>
      <c r="F426" s="23" t="s">
        <v>5992</v>
      </c>
      <c r="G426" s="23">
        <v>0</v>
      </c>
      <c r="H426" s="23" t="s">
        <v>5992</v>
      </c>
      <c r="I426" t="str" cm="1">
        <f t="array" ref="I426">_xlfn.IFS(B426&lt;18.5,"Under Weight",B426&lt;=25,"Healthy Weight",B426&lt;30,"Over Weight",B426&gt;=30,"obesity")</f>
        <v>obesity</v>
      </c>
      <c r="J426" t="str" cm="1">
        <f t="array" ref="J426">_xlfn.IFS(C426&lt;5.7,"Normal",C426&lt;=6.5,"Prediabetes",C426&gt;6.5,"Diabetes")</f>
        <v>Diabetes</v>
      </c>
    </row>
    <row r="427" spans="1:10" ht="15.75" customHeight="1" x14ac:dyDescent="0.3">
      <c r="A427" s="23" t="s">
        <v>777</v>
      </c>
      <c r="B427" s="25">
        <v>27.36</v>
      </c>
      <c r="C427" s="25">
        <v>9.4499999999999993</v>
      </c>
      <c r="D427" s="23" t="s">
        <v>5991</v>
      </c>
      <c r="E427" s="23" t="s">
        <v>5992</v>
      </c>
      <c r="F427" s="23" t="s">
        <v>5992</v>
      </c>
      <c r="G427" s="23">
        <v>2</v>
      </c>
      <c r="H427" s="23" t="s">
        <v>5991</v>
      </c>
      <c r="I427" t="str" cm="1">
        <f t="array" ref="I427">_xlfn.IFS(B427&lt;18.5,"Under Weight",B427&lt;=25,"Healthy Weight",B427&lt;30,"Over Weight",B427&gt;=30,"obesity")</f>
        <v>Over Weight</v>
      </c>
      <c r="J427" t="str" cm="1">
        <f t="array" ref="J427">_xlfn.IFS(C427&lt;5.7,"Normal",C427&lt;=6.5,"Prediabetes",C427&gt;6.5,"Diabetes")</f>
        <v>Diabetes</v>
      </c>
    </row>
    <row r="428" spans="1:10" ht="15.75" customHeight="1" x14ac:dyDescent="0.3">
      <c r="A428" s="26" t="s">
        <v>778</v>
      </c>
      <c r="B428" s="25">
        <v>22.2</v>
      </c>
      <c r="C428" s="25">
        <v>5.51</v>
      </c>
      <c r="D428" s="26" t="s">
        <v>5992</v>
      </c>
      <c r="E428" s="26" t="s">
        <v>5992</v>
      </c>
      <c r="F428" s="26" t="s">
        <v>5992</v>
      </c>
      <c r="G428" s="26">
        <v>0</v>
      </c>
      <c r="H428" s="26" t="s">
        <v>5991</v>
      </c>
      <c r="I428" t="str" cm="1">
        <f t="array" ref="I428">_xlfn.IFS(B428&lt;18.5,"Under Weight",B428&lt;=25,"Healthy Weight",B428&lt;30,"Over Weight",B428&gt;=30,"obesity")</f>
        <v>Healthy Weight</v>
      </c>
      <c r="J428" t="str" cm="1">
        <f t="array" ref="J428">_xlfn.IFS(C428&lt;5.7,"Normal",C428&lt;=6.5,"Prediabetes",C428&gt;6.5,"Diabetes")</f>
        <v>Normal</v>
      </c>
    </row>
    <row r="429" spans="1:10" ht="15.75" customHeight="1" x14ac:dyDescent="0.3">
      <c r="A429" s="23" t="s">
        <v>780</v>
      </c>
      <c r="B429" s="25">
        <v>25.71</v>
      </c>
      <c r="C429" s="25">
        <v>4.18</v>
      </c>
      <c r="D429" s="23" t="s">
        <v>5992</v>
      </c>
      <c r="E429" s="23" t="s">
        <v>5993</v>
      </c>
      <c r="F429" s="23" t="s">
        <v>5992</v>
      </c>
      <c r="G429" s="23">
        <v>1</v>
      </c>
      <c r="H429" s="23" t="s">
        <v>5991</v>
      </c>
      <c r="I429" t="str" cm="1">
        <f t="array" ref="I429">_xlfn.IFS(B429&lt;18.5,"Under Weight",B429&lt;=25,"Healthy Weight",B429&lt;30,"Over Weight",B429&gt;=30,"obesity")</f>
        <v>Over Weight</v>
      </c>
      <c r="J429" t="str" cm="1">
        <f t="array" ref="J429">_xlfn.IFS(C429&lt;5.7,"Normal",C429&lt;=6.5,"Prediabetes",C429&gt;6.5,"Diabetes")</f>
        <v>Normal</v>
      </c>
    </row>
    <row r="430" spans="1:10" ht="15.75" customHeight="1" x14ac:dyDescent="0.3">
      <c r="A430" s="23" t="s">
        <v>782</v>
      </c>
      <c r="B430" s="25">
        <v>41.91</v>
      </c>
      <c r="C430" s="25">
        <v>5.98</v>
      </c>
      <c r="D430" s="23" t="s">
        <v>5991</v>
      </c>
      <c r="E430" s="23" t="s">
        <v>5992</v>
      </c>
      <c r="F430" s="23" t="s">
        <v>5992</v>
      </c>
      <c r="G430" s="23">
        <v>1</v>
      </c>
      <c r="H430" s="23" t="s">
        <v>5992</v>
      </c>
      <c r="I430" t="str" cm="1">
        <f t="array" ref="I430">_xlfn.IFS(B430&lt;18.5,"Under Weight",B430&lt;=25,"Healthy Weight",B430&lt;30,"Over Weight",B430&gt;=30,"obesity")</f>
        <v>obesity</v>
      </c>
      <c r="J430" t="str" cm="1">
        <f t="array" ref="J430">_xlfn.IFS(C430&lt;5.7,"Normal",C430&lt;=6.5,"Prediabetes",C430&gt;6.5,"Diabetes")</f>
        <v>Prediabetes</v>
      </c>
    </row>
    <row r="431" spans="1:10" ht="15.75" customHeight="1" x14ac:dyDescent="0.3">
      <c r="A431" s="26" t="s">
        <v>783</v>
      </c>
      <c r="B431" s="25">
        <v>25.85</v>
      </c>
      <c r="C431" s="25">
        <v>10.16</v>
      </c>
      <c r="D431" s="26" t="s">
        <v>5992</v>
      </c>
      <c r="E431" s="26" t="s">
        <v>5992</v>
      </c>
      <c r="F431" s="26" t="s">
        <v>5992</v>
      </c>
      <c r="G431" s="26">
        <v>0</v>
      </c>
      <c r="H431" s="26" t="s">
        <v>5991</v>
      </c>
      <c r="I431" t="str" cm="1">
        <f t="array" ref="I431">_xlfn.IFS(B431&lt;18.5,"Under Weight",B431&lt;=25,"Healthy Weight",B431&lt;30,"Over Weight",B431&gt;=30,"obesity")</f>
        <v>Over Weight</v>
      </c>
      <c r="J431" t="str" cm="1">
        <f t="array" ref="J431">_xlfn.IFS(C431&lt;5.7,"Normal",C431&lt;=6.5,"Prediabetes",C431&gt;6.5,"Diabetes")</f>
        <v>Diabetes</v>
      </c>
    </row>
    <row r="432" spans="1:10" ht="15.75" customHeight="1" x14ac:dyDescent="0.3">
      <c r="A432" s="23" t="s">
        <v>785</v>
      </c>
      <c r="B432" s="25">
        <v>23.844999999999999</v>
      </c>
      <c r="C432" s="25">
        <v>11.71</v>
      </c>
      <c r="D432" s="23" t="s">
        <v>5992</v>
      </c>
      <c r="E432" s="23" t="s">
        <v>5992</v>
      </c>
      <c r="F432" s="23" t="s">
        <v>5992</v>
      </c>
      <c r="G432" s="23">
        <v>2</v>
      </c>
      <c r="H432" s="23" t="s">
        <v>5991</v>
      </c>
      <c r="I432" t="str" cm="1">
        <f t="array" ref="I432">_xlfn.IFS(B432&lt;18.5,"Under Weight",B432&lt;=25,"Healthy Weight",B432&lt;30,"Over Weight",B432&gt;=30,"obesity")</f>
        <v>Healthy Weight</v>
      </c>
      <c r="J432" t="str" cm="1">
        <f t="array" ref="J432">_xlfn.IFS(C432&lt;5.7,"Normal",C432&lt;=6.5,"Prediabetes",C432&gt;6.5,"Diabetes")</f>
        <v>Diabetes</v>
      </c>
    </row>
    <row r="433" spans="1:10" ht="15.75" customHeight="1" x14ac:dyDescent="0.3">
      <c r="A433" s="23" t="s">
        <v>787</v>
      </c>
      <c r="B433" s="25">
        <v>30.59</v>
      </c>
      <c r="C433" s="25">
        <v>5.23</v>
      </c>
      <c r="D433" s="23" t="s">
        <v>5992</v>
      </c>
      <c r="E433" s="23" t="s">
        <v>5992</v>
      </c>
      <c r="F433" s="23" t="s">
        <v>5991</v>
      </c>
      <c r="G433" s="23">
        <v>1</v>
      </c>
      <c r="H433" s="23" t="s">
        <v>5992</v>
      </c>
      <c r="I433" t="str" cm="1">
        <f t="array" ref="I433">_xlfn.IFS(B433&lt;18.5,"Under Weight",B433&lt;=25,"Healthy Weight",B433&lt;30,"Over Weight",B433&gt;=30,"obesity")</f>
        <v>obesity</v>
      </c>
      <c r="J433" t="str" cm="1">
        <f t="array" ref="J433">_xlfn.IFS(C433&lt;5.7,"Normal",C433&lt;=6.5,"Prediabetes",C433&gt;6.5,"Diabetes")</f>
        <v>Normal</v>
      </c>
    </row>
    <row r="434" spans="1:10" ht="15.75" customHeight="1" x14ac:dyDescent="0.3">
      <c r="A434" s="26" t="s">
        <v>789</v>
      </c>
      <c r="B434" s="25">
        <v>24.795000000000002</v>
      </c>
      <c r="C434" s="25">
        <v>6.85</v>
      </c>
      <c r="D434" s="26" t="s">
        <v>5992</v>
      </c>
      <c r="E434" s="26" t="s">
        <v>5992</v>
      </c>
      <c r="F434" s="26" t="s">
        <v>5992</v>
      </c>
      <c r="G434" s="26">
        <v>0</v>
      </c>
      <c r="H434" s="26" t="s">
        <v>5991</v>
      </c>
      <c r="I434" t="str" cm="1">
        <f t="array" ref="I434">_xlfn.IFS(B434&lt;18.5,"Under Weight",B434&lt;=25,"Healthy Weight",B434&lt;30,"Over Weight",B434&gt;=30,"obesity")</f>
        <v>Healthy Weight</v>
      </c>
      <c r="J434" t="str" cm="1">
        <f t="array" ref="J434">_xlfn.IFS(C434&lt;5.7,"Normal",C434&lt;=6.5,"Prediabetes",C434&gt;6.5,"Diabetes")</f>
        <v>Diabetes</v>
      </c>
    </row>
    <row r="435" spans="1:10" ht="15.75" customHeight="1" x14ac:dyDescent="0.3">
      <c r="A435" s="23" t="s">
        <v>790</v>
      </c>
      <c r="B435" s="25">
        <v>24.13</v>
      </c>
      <c r="C435" s="25">
        <v>7.05</v>
      </c>
      <c r="D435" s="23" t="s">
        <v>5991</v>
      </c>
      <c r="E435" s="23" t="s">
        <v>5992</v>
      </c>
      <c r="F435" s="23" t="s">
        <v>5992</v>
      </c>
      <c r="G435" s="23">
        <v>2</v>
      </c>
      <c r="H435" s="23" t="s">
        <v>5991</v>
      </c>
      <c r="I435" t="str" cm="1">
        <f t="array" ref="I435">_xlfn.IFS(B435&lt;18.5,"Under Weight",B435&lt;=25,"Healthy Weight",B435&lt;30,"Over Weight",B435&gt;=30,"obesity")</f>
        <v>Healthy Weight</v>
      </c>
      <c r="J435" t="str" cm="1">
        <f t="array" ref="J435">_xlfn.IFS(C435&lt;5.7,"Normal",C435&lt;=6.5,"Prediabetes",C435&gt;6.5,"Diabetes")</f>
        <v>Diabetes</v>
      </c>
    </row>
    <row r="436" spans="1:10" ht="15.75" customHeight="1" x14ac:dyDescent="0.3">
      <c r="A436" s="23" t="s">
        <v>791</v>
      </c>
      <c r="B436" s="25">
        <v>25.84</v>
      </c>
      <c r="C436" s="25">
        <v>11.64</v>
      </c>
      <c r="D436" s="23" t="s">
        <v>5992</v>
      </c>
      <c r="E436" s="23" t="s">
        <v>5992</v>
      </c>
      <c r="F436" s="23" t="s">
        <v>5992</v>
      </c>
      <c r="G436" s="23">
        <v>2</v>
      </c>
      <c r="H436" s="23" t="s">
        <v>5991</v>
      </c>
      <c r="I436" t="str" cm="1">
        <f t="array" ref="I436">_xlfn.IFS(B436&lt;18.5,"Under Weight",B436&lt;=25,"Healthy Weight",B436&lt;30,"Over Weight",B436&gt;=30,"obesity")</f>
        <v>Over Weight</v>
      </c>
      <c r="J436" t="str" cm="1">
        <f t="array" ref="J436">_xlfn.IFS(C436&lt;5.7,"Normal",C436&lt;=6.5,"Prediabetes",C436&gt;6.5,"Diabetes")</f>
        <v>Diabetes</v>
      </c>
    </row>
    <row r="437" spans="1:10" ht="15.75" customHeight="1" x14ac:dyDescent="0.3">
      <c r="A437" s="26" t="s">
        <v>793</v>
      </c>
      <c r="B437" s="25">
        <v>28</v>
      </c>
      <c r="C437" s="25">
        <v>10.52</v>
      </c>
      <c r="D437" s="26" t="s">
        <v>5992</v>
      </c>
      <c r="E437" s="26" t="s">
        <v>5992</v>
      </c>
      <c r="F437" s="26" t="s">
        <v>5992</v>
      </c>
      <c r="G437" s="26">
        <v>0</v>
      </c>
      <c r="H437" s="26" t="s">
        <v>5991</v>
      </c>
      <c r="I437" t="str" cm="1">
        <f t="array" ref="I437">_xlfn.IFS(B437&lt;18.5,"Under Weight",B437&lt;=25,"Healthy Weight",B437&lt;30,"Over Weight",B437&gt;=30,"obesity")</f>
        <v>Over Weight</v>
      </c>
      <c r="J437" t="str" cm="1">
        <f t="array" ref="J437">_xlfn.IFS(C437&lt;5.7,"Normal",C437&lt;=6.5,"Prediabetes",C437&gt;6.5,"Diabetes")</f>
        <v>Diabetes</v>
      </c>
    </row>
    <row r="438" spans="1:10" ht="15.75" customHeight="1" x14ac:dyDescent="0.3">
      <c r="A438" s="23" t="s">
        <v>795</v>
      </c>
      <c r="B438" s="25">
        <v>34.1</v>
      </c>
      <c r="C438" s="25">
        <v>4.01</v>
      </c>
      <c r="D438" s="23" t="s">
        <v>5991</v>
      </c>
      <c r="E438" s="23" t="s">
        <v>5992</v>
      </c>
      <c r="F438" s="23" t="s">
        <v>5991</v>
      </c>
      <c r="G438" s="23">
        <v>1</v>
      </c>
      <c r="H438" s="23" t="s">
        <v>5992</v>
      </c>
      <c r="I438" t="str" cm="1">
        <f t="array" ref="I438">_xlfn.IFS(B438&lt;18.5,"Under Weight",B438&lt;=25,"Healthy Weight",B438&lt;30,"Over Weight",B438&gt;=30,"obesity")</f>
        <v>obesity</v>
      </c>
      <c r="J438" t="str" cm="1">
        <f t="array" ref="J438">_xlfn.IFS(C438&lt;5.7,"Normal",C438&lt;=6.5,"Prediabetes",C438&gt;6.5,"Diabetes")</f>
        <v>Normal</v>
      </c>
    </row>
    <row r="439" spans="1:10" ht="15.75" customHeight="1" x14ac:dyDescent="0.3">
      <c r="A439" s="23" t="s">
        <v>797</v>
      </c>
      <c r="B439" s="25">
        <v>26.125</v>
      </c>
      <c r="C439" s="25">
        <v>8.56</v>
      </c>
      <c r="D439" s="23" t="s">
        <v>5991</v>
      </c>
      <c r="E439" s="23" t="s">
        <v>5992</v>
      </c>
      <c r="F439" s="23" t="s">
        <v>5992</v>
      </c>
      <c r="G439" s="23">
        <v>1</v>
      </c>
      <c r="H439" s="23" t="s">
        <v>5991</v>
      </c>
      <c r="I439" t="str" cm="1">
        <f t="array" ref="I439">_xlfn.IFS(B439&lt;18.5,"Under Weight",B439&lt;=25,"Healthy Weight",B439&lt;30,"Over Weight",B439&gt;=30,"obesity")</f>
        <v>Over Weight</v>
      </c>
      <c r="J439" t="str" cm="1">
        <f t="array" ref="J439">_xlfn.IFS(C439&lt;5.7,"Normal",C439&lt;=6.5,"Prediabetes",C439&gt;6.5,"Diabetes")</f>
        <v>Diabetes</v>
      </c>
    </row>
    <row r="440" spans="1:10" ht="15.75" customHeight="1" x14ac:dyDescent="0.3">
      <c r="A440" s="23" t="s">
        <v>798</v>
      </c>
      <c r="B440" s="25">
        <v>25.6</v>
      </c>
      <c r="C440" s="25">
        <v>10.5</v>
      </c>
      <c r="D440" s="23" t="s">
        <v>5992</v>
      </c>
      <c r="E440" s="23" t="s">
        <v>5992</v>
      </c>
      <c r="F440" s="23" t="s">
        <v>5992</v>
      </c>
      <c r="G440" s="23">
        <v>2</v>
      </c>
      <c r="H440" s="23" t="s">
        <v>5991</v>
      </c>
      <c r="I440" t="str" cm="1">
        <f t="array" ref="I440">_xlfn.IFS(B440&lt;18.5,"Under Weight",B440&lt;=25,"Healthy Weight",B440&lt;30,"Over Weight",B440&gt;=30,"obesity")</f>
        <v>Over Weight</v>
      </c>
      <c r="J440" t="str" cm="1">
        <f t="array" ref="J440">_xlfn.IFS(C440&lt;5.7,"Normal",C440&lt;=6.5,"Prediabetes",C440&gt;6.5,"Diabetes")</f>
        <v>Diabetes</v>
      </c>
    </row>
    <row r="441" spans="1:10" ht="15.75" customHeight="1" x14ac:dyDescent="0.3">
      <c r="A441" s="23" t="s">
        <v>800</v>
      </c>
      <c r="B441" s="25">
        <v>24.32</v>
      </c>
      <c r="C441" s="25">
        <v>6.39</v>
      </c>
      <c r="D441" s="23" t="s">
        <v>5992</v>
      </c>
      <c r="E441" s="23" t="s">
        <v>5992</v>
      </c>
      <c r="F441" s="23" t="s">
        <v>5992</v>
      </c>
      <c r="G441" s="23">
        <v>0</v>
      </c>
      <c r="H441" s="23" t="s">
        <v>5992</v>
      </c>
      <c r="I441" t="str" cm="1">
        <f t="array" ref="I441">_xlfn.IFS(B441&lt;18.5,"Under Weight",B441&lt;=25,"Healthy Weight",B441&lt;30,"Over Weight",B441&gt;=30,"obesity")</f>
        <v>Healthy Weight</v>
      </c>
      <c r="J441" t="str" cm="1">
        <f t="array" ref="J441">_xlfn.IFS(C441&lt;5.7,"Normal",C441&lt;=6.5,"Prediabetes",C441&gt;6.5,"Diabetes")</f>
        <v>Prediabetes</v>
      </c>
    </row>
    <row r="442" spans="1:10" ht="15.75" customHeight="1" x14ac:dyDescent="0.3">
      <c r="A442" s="23" t="s">
        <v>802</v>
      </c>
      <c r="B442" s="25">
        <v>22.88</v>
      </c>
      <c r="C442" s="25">
        <v>5.71</v>
      </c>
      <c r="D442" s="23" t="s">
        <v>5991</v>
      </c>
      <c r="E442" s="23" t="s">
        <v>5992</v>
      </c>
      <c r="F442" s="23" t="s">
        <v>5991</v>
      </c>
      <c r="G442" s="23">
        <v>1</v>
      </c>
      <c r="H442" s="23" t="s">
        <v>5991</v>
      </c>
      <c r="I442" t="str" cm="1">
        <f t="array" ref="I442">_xlfn.IFS(B442&lt;18.5,"Under Weight",B442&lt;=25,"Healthy Weight",B442&lt;30,"Over Weight",B442&gt;=30,"obesity")</f>
        <v>Healthy Weight</v>
      </c>
      <c r="J442" t="str" cm="1">
        <f t="array" ref="J442">_xlfn.IFS(C442&lt;5.7,"Normal",C442&lt;=6.5,"Prediabetes",C442&gt;6.5,"Diabetes")</f>
        <v>Prediabetes</v>
      </c>
    </row>
    <row r="443" spans="1:10" ht="15.75" customHeight="1" x14ac:dyDescent="0.3">
      <c r="A443" s="23" t="s">
        <v>804</v>
      </c>
      <c r="B443" s="25">
        <v>24.984999999999999</v>
      </c>
      <c r="C443" s="25">
        <v>4.43</v>
      </c>
      <c r="D443" s="23" t="s">
        <v>5991</v>
      </c>
      <c r="E443" s="23" t="s">
        <v>5992</v>
      </c>
      <c r="F443" s="23" t="s">
        <v>5991</v>
      </c>
      <c r="G443" s="23">
        <v>1</v>
      </c>
      <c r="H443" s="23" t="s">
        <v>5992</v>
      </c>
      <c r="I443" t="str" cm="1">
        <f t="array" ref="I443">_xlfn.IFS(B443&lt;18.5,"Under Weight",B443&lt;=25,"Healthy Weight",B443&lt;30,"Over Weight",B443&gt;=30,"obesity")</f>
        <v>Healthy Weight</v>
      </c>
      <c r="J443" t="str" cm="1">
        <f t="array" ref="J443">_xlfn.IFS(C443&lt;5.7,"Normal",C443&lt;=6.5,"Prediabetes",C443&gt;6.5,"Diabetes")</f>
        <v>Normal</v>
      </c>
    </row>
    <row r="444" spans="1:10" ht="15.75" customHeight="1" x14ac:dyDescent="0.3">
      <c r="A444" s="23" t="s">
        <v>806</v>
      </c>
      <c r="B444" s="25">
        <v>33.1</v>
      </c>
      <c r="C444" s="25">
        <v>5.52</v>
      </c>
      <c r="D444" s="23" t="s">
        <v>5992</v>
      </c>
      <c r="E444" s="23" t="s">
        <v>5992</v>
      </c>
      <c r="F444" s="23" t="s">
        <v>5991</v>
      </c>
      <c r="G444" s="23">
        <v>1</v>
      </c>
      <c r="H444" s="23" t="s">
        <v>5992</v>
      </c>
      <c r="I444" t="str" cm="1">
        <f t="array" ref="I444">_xlfn.IFS(B444&lt;18.5,"Under Weight",B444&lt;=25,"Healthy Weight",B444&lt;30,"Over Weight",B444&gt;=30,"obesity")</f>
        <v>obesity</v>
      </c>
      <c r="J444" t="str" cm="1">
        <f t="array" ref="J444">_xlfn.IFS(C444&lt;5.7,"Normal",C444&lt;=6.5,"Prediabetes",C444&gt;6.5,"Diabetes")</f>
        <v>Normal</v>
      </c>
    </row>
    <row r="445" spans="1:10" ht="15.75" customHeight="1" x14ac:dyDescent="0.3">
      <c r="A445" s="23" t="s">
        <v>808</v>
      </c>
      <c r="B445" s="25">
        <v>27.83</v>
      </c>
      <c r="C445" s="25">
        <v>9.1999999999999993</v>
      </c>
      <c r="D445" s="23" t="s">
        <v>5991</v>
      </c>
      <c r="E445" s="23" t="s">
        <v>5992</v>
      </c>
      <c r="F445" s="23" t="s">
        <v>5992</v>
      </c>
      <c r="G445" s="23">
        <v>1</v>
      </c>
      <c r="H445" s="23" t="s">
        <v>5991</v>
      </c>
      <c r="I445" t="str" cm="1">
        <f t="array" ref="I445">_xlfn.IFS(B445&lt;18.5,"Under Weight",B445&lt;=25,"Healthy Weight",B445&lt;30,"Over Weight",B445&gt;=30,"obesity")</f>
        <v>Over Weight</v>
      </c>
      <c r="J445" t="str" cm="1">
        <f t="array" ref="J445">_xlfn.IFS(C445&lt;5.7,"Normal",C445&lt;=6.5,"Prediabetes",C445&gt;6.5,"Diabetes")</f>
        <v>Diabetes</v>
      </c>
    </row>
    <row r="446" spans="1:10" ht="15.75" customHeight="1" x14ac:dyDescent="0.3">
      <c r="A446" s="23" t="s">
        <v>810</v>
      </c>
      <c r="B446" s="25">
        <v>30.875</v>
      </c>
      <c r="C446" s="25">
        <v>10.97</v>
      </c>
      <c r="D446" s="23" t="s">
        <v>5991</v>
      </c>
      <c r="E446" s="23" t="s">
        <v>5992</v>
      </c>
      <c r="F446" s="23" t="s">
        <v>5992</v>
      </c>
      <c r="G446" s="23">
        <v>2</v>
      </c>
      <c r="H446" s="23" t="s">
        <v>5992</v>
      </c>
      <c r="I446" t="str" cm="1">
        <f t="array" ref="I446">_xlfn.IFS(B446&lt;18.5,"Under Weight",B446&lt;=25,"Healthy Weight",B446&lt;30,"Over Weight",B446&gt;=30,"obesity")</f>
        <v>obesity</v>
      </c>
      <c r="J446" t="str" cm="1">
        <f t="array" ref="J446">_xlfn.IFS(C446&lt;5.7,"Normal",C446&lt;=6.5,"Prediabetes",C446&gt;6.5,"Diabetes")</f>
        <v>Diabetes</v>
      </c>
    </row>
    <row r="447" spans="1:10" ht="15.75" customHeight="1" x14ac:dyDescent="0.3">
      <c r="A447" s="23" t="s">
        <v>812</v>
      </c>
      <c r="B447" s="25">
        <v>27.265000000000001</v>
      </c>
      <c r="C447" s="25">
        <v>4.25</v>
      </c>
      <c r="D447" s="23" t="s">
        <v>5992</v>
      </c>
      <c r="E447" s="23" t="s">
        <v>5992</v>
      </c>
      <c r="F447" s="23" t="s">
        <v>5991</v>
      </c>
      <c r="G447" s="23">
        <v>1</v>
      </c>
      <c r="H447" s="23" t="s">
        <v>5992</v>
      </c>
      <c r="I447" t="str" cm="1">
        <f t="array" ref="I447">_xlfn.IFS(B447&lt;18.5,"Under Weight",B447&lt;=25,"Healthy Weight",B447&lt;30,"Over Weight",B447&gt;=30,"obesity")</f>
        <v>Over Weight</v>
      </c>
      <c r="J447" t="str" cm="1">
        <f t="array" ref="J447">_xlfn.IFS(C447&lt;5.7,"Normal",C447&lt;=6.5,"Prediabetes",C447&gt;6.5,"Diabetes")</f>
        <v>Normal</v>
      </c>
    </row>
    <row r="448" spans="1:10" ht="15.75" customHeight="1" x14ac:dyDescent="0.3">
      <c r="A448" s="23" t="s">
        <v>813</v>
      </c>
      <c r="B448" s="25">
        <v>26.7</v>
      </c>
      <c r="C448" s="25">
        <v>5.23</v>
      </c>
      <c r="D448" s="23" t="s">
        <v>5992</v>
      </c>
      <c r="E448" s="23" t="s">
        <v>5992</v>
      </c>
      <c r="F448" s="23" t="s">
        <v>5991</v>
      </c>
      <c r="G448" s="23">
        <v>1</v>
      </c>
      <c r="H448" s="23" t="s">
        <v>5991</v>
      </c>
      <c r="I448" t="str" cm="1">
        <f t="array" ref="I448">_xlfn.IFS(B448&lt;18.5,"Under Weight",B448&lt;=25,"Healthy Weight",B448&lt;30,"Over Weight",B448&gt;=30,"obesity")</f>
        <v>Over Weight</v>
      </c>
      <c r="J448" t="str" cm="1">
        <f t="array" ref="J448">_xlfn.IFS(C448&lt;5.7,"Normal",C448&lt;=6.5,"Prediabetes",C448&gt;6.5,"Diabetes")</f>
        <v>Normal</v>
      </c>
    </row>
    <row r="449" spans="1:10" ht="15.75" customHeight="1" x14ac:dyDescent="0.3">
      <c r="A449" s="23" t="s">
        <v>815</v>
      </c>
      <c r="B449" s="25">
        <v>29.925000000000001</v>
      </c>
      <c r="C449" s="25">
        <v>5.96</v>
      </c>
      <c r="D449" s="23" t="s">
        <v>5991</v>
      </c>
      <c r="E449" s="23" t="s">
        <v>5992</v>
      </c>
      <c r="F449" s="23" t="s">
        <v>5991</v>
      </c>
      <c r="G449" s="23">
        <v>1</v>
      </c>
      <c r="H449" s="23" t="s">
        <v>5991</v>
      </c>
      <c r="I449" t="str" cm="1">
        <f t="array" ref="I449">_xlfn.IFS(B449&lt;18.5,"Under Weight",B449&lt;=25,"Healthy Weight",B449&lt;30,"Over Weight",B449&gt;=30,"obesity")</f>
        <v>Over Weight</v>
      </c>
      <c r="J449" t="str" cm="1">
        <f t="array" ref="J449">_xlfn.IFS(C449&lt;5.7,"Normal",C449&lt;=6.5,"Prediabetes",C449&gt;6.5,"Diabetes")</f>
        <v>Prediabetes</v>
      </c>
    </row>
    <row r="450" spans="1:10" ht="15.75" customHeight="1" x14ac:dyDescent="0.3">
      <c r="A450" s="23" t="s">
        <v>817</v>
      </c>
      <c r="B450" s="25">
        <v>19.95</v>
      </c>
      <c r="C450" s="25">
        <v>4.29</v>
      </c>
      <c r="D450" s="23" t="s">
        <v>5991</v>
      </c>
      <c r="E450" s="23" t="s">
        <v>5992</v>
      </c>
      <c r="F450" s="23" t="s">
        <v>5992</v>
      </c>
      <c r="G450" s="23">
        <v>2</v>
      </c>
      <c r="H450" s="23" t="s">
        <v>5991</v>
      </c>
      <c r="I450" t="str" cm="1">
        <f t="array" ref="I450">_xlfn.IFS(B450&lt;18.5,"Under Weight",B450&lt;=25,"Healthy Weight",B450&lt;30,"Over Weight",B450&gt;=30,"obesity")</f>
        <v>Healthy Weight</v>
      </c>
      <c r="J450" t="str" cm="1">
        <f t="array" ref="J450">_xlfn.IFS(C450&lt;5.7,"Normal",C450&lt;=6.5,"Prediabetes",C450&gt;6.5,"Diabetes")</f>
        <v>Normal</v>
      </c>
    </row>
    <row r="451" spans="1:10" ht="15.75" customHeight="1" x14ac:dyDescent="0.3">
      <c r="A451" s="23" t="s">
        <v>819</v>
      </c>
      <c r="B451" s="25">
        <v>24.225000000000001</v>
      </c>
      <c r="C451" s="25">
        <v>4.09</v>
      </c>
      <c r="D451" s="23" t="s">
        <v>5992</v>
      </c>
      <c r="E451" s="23" t="s">
        <v>5992</v>
      </c>
      <c r="F451" s="23" t="s">
        <v>5992</v>
      </c>
      <c r="G451" s="23">
        <v>0</v>
      </c>
      <c r="H451" s="23" t="s">
        <v>5992</v>
      </c>
      <c r="I451" t="str" cm="1">
        <f t="array" ref="I451">_xlfn.IFS(B451&lt;18.5,"Under Weight",B451&lt;=25,"Healthy Weight",B451&lt;30,"Over Weight",B451&gt;=30,"obesity")</f>
        <v>Healthy Weight</v>
      </c>
      <c r="J451" t="str" cm="1">
        <f t="array" ref="J451">_xlfn.IFS(C451&lt;5.7,"Normal",C451&lt;=6.5,"Prediabetes",C451&gt;6.5,"Diabetes")</f>
        <v>Normal</v>
      </c>
    </row>
    <row r="452" spans="1:10" ht="15.75" customHeight="1" x14ac:dyDescent="0.3">
      <c r="A452" s="26" t="s">
        <v>821</v>
      </c>
      <c r="B452" s="25">
        <v>28.12</v>
      </c>
      <c r="C452" s="25">
        <v>4.88</v>
      </c>
      <c r="D452" s="26" t="s">
        <v>5992</v>
      </c>
      <c r="E452" s="26" t="s">
        <v>5992</v>
      </c>
      <c r="F452" s="26" t="s">
        <v>5992</v>
      </c>
      <c r="G452" s="26">
        <v>0</v>
      </c>
      <c r="H452" s="26" t="s">
        <v>5991</v>
      </c>
      <c r="I452" t="str" cm="1">
        <f t="array" ref="I452">_xlfn.IFS(B452&lt;18.5,"Under Weight",B452&lt;=25,"Healthy Weight",B452&lt;30,"Over Weight",B452&gt;=30,"obesity")</f>
        <v>Over Weight</v>
      </c>
      <c r="J452" t="str" cm="1">
        <f t="array" ref="J452">_xlfn.IFS(C452&lt;5.7,"Normal",C452&lt;=6.5,"Prediabetes",C452&gt;6.5,"Diabetes")</f>
        <v>Normal</v>
      </c>
    </row>
    <row r="453" spans="1:10" ht="15.75" customHeight="1" x14ac:dyDescent="0.3">
      <c r="A453" s="26" t="s">
        <v>823</v>
      </c>
      <c r="B453" s="25">
        <v>23.21</v>
      </c>
      <c r="C453" s="25">
        <v>6.76</v>
      </c>
      <c r="D453" s="26" t="s">
        <v>5992</v>
      </c>
      <c r="E453" s="26" t="s">
        <v>5992</v>
      </c>
      <c r="F453" s="26" t="s">
        <v>5992</v>
      </c>
      <c r="G453" s="26">
        <v>0</v>
      </c>
      <c r="H453" s="26" t="s">
        <v>5991</v>
      </c>
      <c r="I453" t="str" cm="1">
        <f t="array" ref="I453">_xlfn.IFS(B453&lt;18.5,"Under Weight",B453&lt;=25,"Healthy Weight",B453&lt;30,"Over Weight",B453&gt;=30,"obesity")</f>
        <v>Healthy Weight</v>
      </c>
      <c r="J453" t="str" cm="1">
        <f t="array" ref="J453">_xlfn.IFS(C453&lt;5.7,"Normal",C453&lt;=6.5,"Prediabetes",C453&gt;6.5,"Diabetes")</f>
        <v>Diabetes</v>
      </c>
    </row>
    <row r="454" spans="1:10" ht="15.75" customHeight="1" x14ac:dyDescent="0.3">
      <c r="A454" s="23" t="s">
        <v>825</v>
      </c>
      <c r="B454" s="25">
        <v>23.98</v>
      </c>
      <c r="C454" s="25">
        <v>10.67</v>
      </c>
      <c r="D454" s="23" t="s">
        <v>5992</v>
      </c>
      <c r="E454" s="23" t="s">
        <v>5992</v>
      </c>
      <c r="F454" s="23" t="s">
        <v>5992</v>
      </c>
      <c r="G454" s="23">
        <v>0</v>
      </c>
      <c r="H454" s="23" t="s">
        <v>5992</v>
      </c>
      <c r="I454" t="str" cm="1">
        <f t="array" ref="I454">_xlfn.IFS(B454&lt;18.5,"Under Weight",B454&lt;=25,"Healthy Weight",B454&lt;30,"Over Weight",B454&gt;=30,"obesity")</f>
        <v>Healthy Weight</v>
      </c>
      <c r="J454" t="str" cm="1">
        <f t="array" ref="J454">_xlfn.IFS(C454&lt;5.7,"Normal",C454&lt;=6.5,"Prediabetes",C454&gt;6.5,"Diabetes")</f>
        <v>Diabetes</v>
      </c>
    </row>
    <row r="455" spans="1:10" ht="15.75" customHeight="1" x14ac:dyDescent="0.3">
      <c r="A455" s="26" t="s">
        <v>827</v>
      </c>
      <c r="B455" s="25">
        <v>30</v>
      </c>
      <c r="C455" s="25">
        <v>6.21</v>
      </c>
      <c r="D455" s="26" t="s">
        <v>5992</v>
      </c>
      <c r="E455" s="26" t="s">
        <v>5992</v>
      </c>
      <c r="F455" s="26" t="s">
        <v>5992</v>
      </c>
      <c r="G455" s="26">
        <v>0</v>
      </c>
      <c r="H455" s="26" t="s">
        <v>5991</v>
      </c>
      <c r="I455" t="str" cm="1">
        <f t="array" ref="I455">_xlfn.IFS(B455&lt;18.5,"Under Weight",B455&lt;=25,"Healthy Weight",B455&lt;30,"Over Weight",B455&gt;=30,"obesity")</f>
        <v>obesity</v>
      </c>
      <c r="J455" t="str" cm="1">
        <f t="array" ref="J455">_xlfn.IFS(C455&lt;5.7,"Normal",C455&lt;=6.5,"Prediabetes",C455&gt;6.5,"Diabetes")</f>
        <v>Prediabetes</v>
      </c>
    </row>
    <row r="456" spans="1:10" ht="15.75" customHeight="1" x14ac:dyDescent="0.3">
      <c r="A456" s="26" t="s">
        <v>828</v>
      </c>
      <c r="B456" s="25">
        <v>17.350000000000001</v>
      </c>
      <c r="C456" s="25">
        <v>5.03</v>
      </c>
      <c r="D456" s="26" t="s">
        <v>5991</v>
      </c>
      <c r="E456" s="26" t="s">
        <v>5992</v>
      </c>
      <c r="F456" s="26" t="s">
        <v>5992</v>
      </c>
      <c r="G456" s="26">
        <v>0</v>
      </c>
      <c r="H456" s="26" t="s">
        <v>5991</v>
      </c>
      <c r="I456" t="str" cm="1">
        <f t="array" ref="I456">_xlfn.IFS(B456&lt;18.5,"Under Weight",B456&lt;=25,"Healthy Weight",B456&lt;30,"Over Weight",B456&gt;=30,"obesity")</f>
        <v>Under Weight</v>
      </c>
      <c r="J456" t="str" cm="1">
        <f t="array" ref="J456">_xlfn.IFS(C456&lt;5.7,"Normal",C456&lt;=6.5,"Prediabetes",C456&gt;6.5,"Diabetes")</f>
        <v>Normal</v>
      </c>
    </row>
    <row r="457" spans="1:10" ht="15.75" customHeight="1" x14ac:dyDescent="0.3">
      <c r="A457" s="23" t="s">
        <v>829</v>
      </c>
      <c r="B457" s="25">
        <v>22.704999999999998</v>
      </c>
      <c r="C457" s="25">
        <v>5.27</v>
      </c>
      <c r="D457" s="23" t="s">
        <v>5992</v>
      </c>
      <c r="E457" s="23" t="s">
        <v>5992</v>
      </c>
      <c r="F457" s="23" t="s">
        <v>5992</v>
      </c>
      <c r="G457" s="23">
        <v>0</v>
      </c>
      <c r="H457" s="23" t="s">
        <v>5992</v>
      </c>
      <c r="I457" t="str" cm="1">
        <f t="array" ref="I457">_xlfn.IFS(B457&lt;18.5,"Under Weight",B457&lt;=25,"Healthy Weight",B457&lt;30,"Over Weight",B457&gt;=30,"obesity")</f>
        <v>Healthy Weight</v>
      </c>
      <c r="J457" t="str" cm="1">
        <f t="array" ref="J457">_xlfn.IFS(C457&lt;5.7,"Normal",C457&lt;=6.5,"Prediabetes",C457&gt;6.5,"Diabetes")</f>
        <v>Normal</v>
      </c>
    </row>
    <row r="458" spans="1:10" ht="15.75" customHeight="1" x14ac:dyDescent="0.3">
      <c r="A458" s="23" t="s">
        <v>831</v>
      </c>
      <c r="B458" s="25">
        <v>25.41</v>
      </c>
      <c r="C458" s="25">
        <v>10.53</v>
      </c>
      <c r="D458" s="23" t="s">
        <v>5991</v>
      </c>
      <c r="E458" s="23" t="s">
        <v>5992</v>
      </c>
      <c r="F458" s="23" t="s">
        <v>5992</v>
      </c>
      <c r="G458" s="23">
        <v>1</v>
      </c>
      <c r="H458" s="23" t="s">
        <v>5991</v>
      </c>
      <c r="I458" t="str" cm="1">
        <f t="array" ref="I458">_xlfn.IFS(B458&lt;18.5,"Under Weight",B458&lt;=25,"Healthy Weight",B458&lt;30,"Over Weight",B458&gt;=30,"obesity")</f>
        <v>Over Weight</v>
      </c>
      <c r="J458" t="str" cm="1">
        <f t="array" ref="J458">_xlfn.IFS(C458&lt;5.7,"Normal",C458&lt;=6.5,"Prediabetes",C458&gt;6.5,"Diabetes")</f>
        <v>Diabetes</v>
      </c>
    </row>
    <row r="459" spans="1:10" ht="15.75" customHeight="1" x14ac:dyDescent="0.3">
      <c r="A459" s="23" t="s">
        <v>832</v>
      </c>
      <c r="B459" s="25">
        <v>18.23</v>
      </c>
      <c r="C459" s="25">
        <v>5.78</v>
      </c>
      <c r="D459" s="23" t="s">
        <v>5992</v>
      </c>
      <c r="E459" s="23" t="s">
        <v>5992</v>
      </c>
      <c r="F459" s="23" t="s">
        <v>5991</v>
      </c>
      <c r="G459" s="23">
        <v>1</v>
      </c>
      <c r="H459" s="23" t="s">
        <v>5991</v>
      </c>
      <c r="I459" t="str" cm="1">
        <f t="array" ref="I459">_xlfn.IFS(B459&lt;18.5,"Under Weight",B459&lt;=25,"Healthy Weight",B459&lt;30,"Over Weight",B459&gt;=30,"obesity")</f>
        <v>Under Weight</v>
      </c>
      <c r="J459" t="str" cm="1">
        <f t="array" ref="J459">_xlfn.IFS(C459&lt;5.7,"Normal",C459&lt;=6.5,"Prediabetes",C459&gt;6.5,"Diabetes")</f>
        <v>Prediabetes</v>
      </c>
    </row>
    <row r="460" spans="1:10" ht="15.75" customHeight="1" x14ac:dyDescent="0.3">
      <c r="A460" s="23" t="s">
        <v>834</v>
      </c>
      <c r="B460" s="25">
        <v>24.7</v>
      </c>
      <c r="C460" s="25">
        <v>4.3600000000000003</v>
      </c>
      <c r="D460" s="23" t="s">
        <v>5992</v>
      </c>
      <c r="E460" s="23" t="s">
        <v>5992</v>
      </c>
      <c r="F460" s="23" t="s">
        <v>5991</v>
      </c>
      <c r="G460" s="23">
        <v>1</v>
      </c>
      <c r="H460" s="23" t="s">
        <v>5991</v>
      </c>
      <c r="I460" t="str" cm="1">
        <f t="array" ref="I460">_xlfn.IFS(B460&lt;18.5,"Under Weight",B460&lt;=25,"Healthy Weight",B460&lt;30,"Over Weight",B460&gt;=30,"obesity")</f>
        <v>Healthy Weight</v>
      </c>
      <c r="J460" t="str" cm="1">
        <f t="array" ref="J460">_xlfn.IFS(C460&lt;5.7,"Normal",C460&lt;=6.5,"Prediabetes",C460&gt;6.5,"Diabetes")</f>
        <v>Normal</v>
      </c>
    </row>
    <row r="461" spans="1:10" ht="15.75" customHeight="1" x14ac:dyDescent="0.3">
      <c r="A461" s="23" t="s">
        <v>836</v>
      </c>
      <c r="B461" s="25">
        <v>37.4</v>
      </c>
      <c r="C461" s="25">
        <v>9.7200000000000006</v>
      </c>
      <c r="D461" s="23" t="s">
        <v>5991</v>
      </c>
      <c r="E461" s="23" t="s">
        <v>5992</v>
      </c>
      <c r="F461" s="23" t="s">
        <v>5991</v>
      </c>
      <c r="G461" s="23">
        <v>1</v>
      </c>
      <c r="H461" s="23" t="s">
        <v>5992</v>
      </c>
      <c r="I461" t="str" cm="1">
        <f t="array" ref="I461">_xlfn.IFS(B461&lt;18.5,"Under Weight",B461&lt;=25,"Healthy Weight",B461&lt;30,"Over Weight",B461&gt;=30,"obesity")</f>
        <v>obesity</v>
      </c>
      <c r="J461" t="str" cm="1">
        <f t="array" ref="J461">_xlfn.IFS(C461&lt;5.7,"Normal",C461&lt;=6.5,"Prediabetes",C461&gt;6.5,"Diabetes")</f>
        <v>Diabetes</v>
      </c>
    </row>
    <row r="462" spans="1:10" ht="15.75" customHeight="1" x14ac:dyDescent="0.3">
      <c r="A462" s="23" t="s">
        <v>838</v>
      </c>
      <c r="B462" s="25">
        <v>26.885000000000002</v>
      </c>
      <c r="C462" s="25">
        <v>5.18</v>
      </c>
      <c r="D462" s="23" t="s">
        <v>5992</v>
      </c>
      <c r="E462" s="23" t="s">
        <v>5992</v>
      </c>
      <c r="F462" s="23" t="s">
        <v>5991</v>
      </c>
      <c r="G462" s="23">
        <v>1</v>
      </c>
      <c r="H462" s="23" t="s">
        <v>5991</v>
      </c>
      <c r="I462" t="str" cm="1">
        <f t="array" ref="I462">_xlfn.IFS(B462&lt;18.5,"Under Weight",B462&lt;=25,"Healthy Weight",B462&lt;30,"Over Weight",B462&gt;=30,"obesity")</f>
        <v>Over Weight</v>
      </c>
      <c r="J462" t="str" cm="1">
        <f t="array" ref="J462">_xlfn.IFS(C462&lt;5.7,"Normal",C462&lt;=6.5,"Prediabetes",C462&gt;6.5,"Diabetes")</f>
        <v>Normal</v>
      </c>
    </row>
    <row r="463" spans="1:10" ht="15.75" customHeight="1" x14ac:dyDescent="0.3">
      <c r="A463" s="23" t="s">
        <v>840</v>
      </c>
      <c r="B463" s="25">
        <v>25.27</v>
      </c>
      <c r="C463" s="25">
        <v>5.29</v>
      </c>
      <c r="D463" s="23" t="s">
        <v>5992</v>
      </c>
      <c r="E463" s="23" t="s">
        <v>5992</v>
      </c>
      <c r="F463" s="23" t="s">
        <v>5991</v>
      </c>
      <c r="G463" s="23">
        <v>1</v>
      </c>
      <c r="H463" s="23" t="s">
        <v>5991</v>
      </c>
      <c r="I463" t="str" cm="1">
        <f t="array" ref="I463">_xlfn.IFS(B463&lt;18.5,"Under Weight",B463&lt;=25,"Healthy Weight",B463&lt;30,"Over Weight",B463&gt;=30,"obesity")</f>
        <v>Over Weight</v>
      </c>
      <c r="J463" t="str" cm="1">
        <f t="array" ref="J463">_xlfn.IFS(C463&lt;5.7,"Normal",C463&lt;=6.5,"Prediabetes",C463&gt;6.5,"Diabetes")</f>
        <v>Normal</v>
      </c>
    </row>
    <row r="464" spans="1:10" ht="15.75" customHeight="1" x14ac:dyDescent="0.3">
      <c r="A464" s="26" t="s">
        <v>842</v>
      </c>
      <c r="B464" s="25">
        <v>23.655000000000001</v>
      </c>
      <c r="C464" s="25">
        <v>4.8600000000000003</v>
      </c>
      <c r="D464" s="26" t="s">
        <v>5991</v>
      </c>
      <c r="E464" s="26" t="s">
        <v>5992</v>
      </c>
      <c r="F464" s="26" t="s">
        <v>5992</v>
      </c>
      <c r="G464" s="26">
        <v>0</v>
      </c>
      <c r="H464" s="26" t="s">
        <v>5991</v>
      </c>
      <c r="I464" t="str" cm="1">
        <f t="array" ref="I464">_xlfn.IFS(B464&lt;18.5,"Under Weight",B464&lt;=25,"Healthy Weight",B464&lt;30,"Over Weight",B464&gt;=30,"obesity")</f>
        <v>Healthy Weight</v>
      </c>
      <c r="J464" t="str" cm="1">
        <f t="array" ref="J464">_xlfn.IFS(C464&lt;5.7,"Normal",C464&lt;=6.5,"Prediabetes",C464&gt;6.5,"Diabetes")</f>
        <v>Normal</v>
      </c>
    </row>
    <row r="465" spans="1:10" ht="15.75" customHeight="1" x14ac:dyDescent="0.3">
      <c r="A465" s="23" t="s">
        <v>844</v>
      </c>
      <c r="B465" s="25">
        <v>55.05</v>
      </c>
      <c r="C465" s="25">
        <v>7.66</v>
      </c>
      <c r="D465" s="23" t="s">
        <v>5992</v>
      </c>
      <c r="E465" s="23" t="s">
        <v>5992</v>
      </c>
      <c r="F465" s="23" t="s">
        <v>5992</v>
      </c>
      <c r="G465" s="23">
        <v>0</v>
      </c>
      <c r="H465" s="23" t="s">
        <v>5992</v>
      </c>
      <c r="I465" t="str" cm="1">
        <f t="array" ref="I465">_xlfn.IFS(B465&lt;18.5,"Under Weight",B465&lt;=25,"Healthy Weight",B465&lt;30,"Over Weight",B465&gt;=30,"obesity")</f>
        <v>obesity</v>
      </c>
      <c r="J465" t="str" cm="1">
        <f t="array" ref="J465">_xlfn.IFS(C465&lt;5.7,"Normal",C465&lt;=6.5,"Prediabetes",C465&gt;6.5,"Diabetes")</f>
        <v>Diabetes</v>
      </c>
    </row>
    <row r="466" spans="1:10" ht="15.75" customHeight="1" x14ac:dyDescent="0.3">
      <c r="A466" s="23" t="s">
        <v>846</v>
      </c>
      <c r="B466" s="25">
        <v>24.89</v>
      </c>
      <c r="C466" s="25">
        <v>6.1</v>
      </c>
      <c r="D466" s="23" t="s">
        <v>5991</v>
      </c>
      <c r="E466" s="23" t="s">
        <v>5992</v>
      </c>
      <c r="F466" s="23" t="s">
        <v>5991</v>
      </c>
      <c r="G466" s="23">
        <v>1</v>
      </c>
      <c r="H466" s="23" t="s">
        <v>5991</v>
      </c>
      <c r="I466" t="str" cm="1">
        <f t="array" ref="I466">_xlfn.IFS(B466&lt;18.5,"Under Weight",B466&lt;=25,"Healthy Weight",B466&lt;30,"Over Weight",B466&gt;=30,"obesity")</f>
        <v>Healthy Weight</v>
      </c>
      <c r="J466" t="str" cm="1">
        <f t="array" ref="J466">_xlfn.IFS(C466&lt;5.7,"Normal",C466&lt;=6.5,"Prediabetes",C466&gt;6.5,"Diabetes")</f>
        <v>Prediabetes</v>
      </c>
    </row>
    <row r="467" spans="1:10" ht="15.75" customHeight="1" x14ac:dyDescent="0.3">
      <c r="A467" s="23" t="s">
        <v>847</v>
      </c>
      <c r="B467" s="25">
        <v>18.715</v>
      </c>
      <c r="C467" s="25">
        <v>4.4400000000000004</v>
      </c>
      <c r="D467" s="23" t="s">
        <v>5992</v>
      </c>
      <c r="E467" s="23" t="s">
        <v>5992</v>
      </c>
      <c r="F467" s="23" t="s">
        <v>5992</v>
      </c>
      <c r="G467" s="23">
        <v>0</v>
      </c>
      <c r="H467" s="23" t="s">
        <v>5992</v>
      </c>
      <c r="I467" t="str" cm="1">
        <f t="array" ref="I467">_xlfn.IFS(B467&lt;18.5,"Under Weight",B467&lt;=25,"Healthy Weight",B467&lt;30,"Over Weight",B467&gt;=30,"obesity")</f>
        <v>Healthy Weight</v>
      </c>
      <c r="J467" t="str" cm="1">
        <f t="array" ref="J467">_xlfn.IFS(C467&lt;5.7,"Normal",C467&lt;=6.5,"Prediabetes",C467&gt;6.5,"Diabetes")</f>
        <v>Normal</v>
      </c>
    </row>
    <row r="468" spans="1:10" ht="15.75" customHeight="1" x14ac:dyDescent="0.3">
      <c r="A468" s="26" t="s">
        <v>849</v>
      </c>
      <c r="B468" s="25">
        <v>28.12</v>
      </c>
      <c r="C468" s="25">
        <v>6.15</v>
      </c>
      <c r="D468" s="26" t="s">
        <v>5992</v>
      </c>
      <c r="E468" s="26" t="s">
        <v>5992</v>
      </c>
      <c r="F468" s="26" t="s">
        <v>5992</v>
      </c>
      <c r="G468" s="26">
        <v>0</v>
      </c>
      <c r="H468" s="26" t="s">
        <v>5991</v>
      </c>
      <c r="I468" t="str" cm="1">
        <f t="array" ref="I468">_xlfn.IFS(B468&lt;18.5,"Under Weight",B468&lt;=25,"Healthy Weight",B468&lt;30,"Over Weight",B468&gt;=30,"obesity")</f>
        <v>Over Weight</v>
      </c>
      <c r="J468" t="str" cm="1">
        <f t="array" ref="J468">_xlfn.IFS(C468&lt;5.7,"Normal",C468&lt;=6.5,"Prediabetes",C468&gt;6.5,"Diabetes")</f>
        <v>Prediabetes</v>
      </c>
    </row>
    <row r="469" spans="1:10" ht="15.75" customHeight="1" x14ac:dyDescent="0.3">
      <c r="A469" s="26" t="s">
        <v>851</v>
      </c>
      <c r="B469" s="25">
        <v>26.6</v>
      </c>
      <c r="C469" s="25">
        <v>4.53</v>
      </c>
      <c r="D469" s="26" t="s">
        <v>5992</v>
      </c>
      <c r="E469" s="26" t="s">
        <v>5992</v>
      </c>
      <c r="F469" s="26" t="s">
        <v>5992</v>
      </c>
      <c r="G469" s="26">
        <v>0</v>
      </c>
      <c r="H469" s="26" t="s">
        <v>5991</v>
      </c>
      <c r="I469" t="str" cm="1">
        <f t="array" ref="I469">_xlfn.IFS(B469&lt;18.5,"Under Weight",B469&lt;=25,"Healthy Weight",B469&lt;30,"Over Weight",B469&gt;=30,"obesity")</f>
        <v>Over Weight</v>
      </c>
      <c r="J469" t="str" cm="1">
        <f t="array" ref="J469">_xlfn.IFS(C469&lt;5.7,"Normal",C469&lt;=6.5,"Prediabetes",C469&gt;6.5,"Diabetes")</f>
        <v>Normal</v>
      </c>
    </row>
    <row r="470" spans="1:10" ht="15.75" customHeight="1" x14ac:dyDescent="0.3">
      <c r="A470" s="23" t="s">
        <v>853</v>
      </c>
      <c r="B470" s="25">
        <v>30.114999999999998</v>
      </c>
      <c r="C470" s="25">
        <v>5.48</v>
      </c>
      <c r="D470" s="23" t="s">
        <v>5992</v>
      </c>
      <c r="E470" s="23" t="s">
        <v>5993</v>
      </c>
      <c r="F470" s="23" t="s">
        <v>5992</v>
      </c>
      <c r="G470" s="23">
        <v>1</v>
      </c>
      <c r="H470" s="23" t="s">
        <v>5992</v>
      </c>
      <c r="I470" t="str" cm="1">
        <f t="array" ref="I470">_xlfn.IFS(B470&lt;18.5,"Under Weight",B470&lt;=25,"Healthy Weight",B470&lt;30,"Over Weight",B470&gt;=30,"obesity")</f>
        <v>obesity</v>
      </c>
      <c r="J470" t="str" cm="1">
        <f t="array" ref="J470">_xlfn.IFS(C470&lt;5.7,"Normal",C470&lt;=6.5,"Prediabetes",C470&gt;6.5,"Diabetes")</f>
        <v>Normal</v>
      </c>
    </row>
    <row r="471" spans="1:10" ht="15.75" customHeight="1" x14ac:dyDescent="0.3">
      <c r="A471" s="26" t="s">
        <v>855</v>
      </c>
      <c r="B471" s="25">
        <v>24.605</v>
      </c>
      <c r="C471" s="25">
        <v>5.48</v>
      </c>
      <c r="D471" s="26" t="s">
        <v>5992</v>
      </c>
      <c r="E471" s="26" t="s">
        <v>5992</v>
      </c>
      <c r="F471" s="26" t="s">
        <v>5992</v>
      </c>
      <c r="G471" s="26">
        <v>0</v>
      </c>
      <c r="H471" s="26" t="s">
        <v>5991</v>
      </c>
      <c r="I471" t="str" cm="1">
        <f t="array" ref="I471">_xlfn.IFS(B471&lt;18.5,"Under Weight",B471&lt;=25,"Healthy Weight",B471&lt;30,"Over Weight",B471&gt;=30,"obesity")</f>
        <v>Healthy Weight</v>
      </c>
      <c r="J471" t="str" cm="1">
        <f t="array" ref="J471">_xlfn.IFS(C471&lt;5.7,"Normal",C471&lt;=6.5,"Prediabetes",C471&gt;6.5,"Diabetes")</f>
        <v>Normal</v>
      </c>
    </row>
    <row r="472" spans="1:10" ht="15.75" customHeight="1" x14ac:dyDescent="0.3">
      <c r="A472" s="23" t="s">
        <v>857</v>
      </c>
      <c r="B472" s="25">
        <v>29.6</v>
      </c>
      <c r="C472" s="25">
        <v>8.1</v>
      </c>
      <c r="D472" s="23" t="s">
        <v>5992</v>
      </c>
      <c r="E472" s="23" t="s">
        <v>5992</v>
      </c>
      <c r="F472" s="23" t="s">
        <v>5992</v>
      </c>
      <c r="G472" s="23">
        <v>0</v>
      </c>
      <c r="H472" s="23" t="s">
        <v>5992</v>
      </c>
      <c r="I472" t="str" cm="1">
        <f t="array" ref="I472">_xlfn.IFS(B472&lt;18.5,"Under Weight",B472&lt;=25,"Healthy Weight",B472&lt;30,"Over Weight",B472&gt;=30,"obesity")</f>
        <v>Over Weight</v>
      </c>
      <c r="J472" t="str" cm="1">
        <f t="array" ref="J472">_xlfn.IFS(C472&lt;5.7,"Normal",C472&lt;=6.5,"Prediabetes",C472&gt;6.5,"Diabetes")</f>
        <v>Diabetes</v>
      </c>
    </row>
    <row r="473" spans="1:10" ht="15.75" customHeight="1" x14ac:dyDescent="0.3">
      <c r="A473" s="26" t="s">
        <v>859</v>
      </c>
      <c r="B473" s="25">
        <v>24.42</v>
      </c>
      <c r="C473" s="25">
        <v>7.16</v>
      </c>
      <c r="D473" s="26" t="s">
        <v>5992</v>
      </c>
      <c r="E473" s="26" t="s">
        <v>5992</v>
      </c>
      <c r="F473" s="26" t="s">
        <v>5992</v>
      </c>
      <c r="G473" s="26">
        <v>0</v>
      </c>
      <c r="H473" s="26" t="s">
        <v>5991</v>
      </c>
      <c r="I473" t="str" cm="1">
        <f t="array" ref="I473">_xlfn.IFS(B473&lt;18.5,"Under Weight",B473&lt;=25,"Healthy Weight",B473&lt;30,"Over Weight",B473&gt;=30,"obesity")</f>
        <v>Healthy Weight</v>
      </c>
      <c r="J473" t="str" cm="1">
        <f t="array" ref="J473">_xlfn.IFS(C473&lt;5.7,"Normal",C473&lt;=6.5,"Prediabetes",C473&gt;6.5,"Diabetes")</f>
        <v>Diabetes</v>
      </c>
    </row>
    <row r="474" spans="1:10" ht="15.75" customHeight="1" x14ac:dyDescent="0.3">
      <c r="A474" s="23" t="s">
        <v>860</v>
      </c>
      <c r="B474" s="25">
        <v>20.9</v>
      </c>
      <c r="C474" s="25">
        <v>4.55</v>
      </c>
      <c r="D474" s="23" t="s">
        <v>5991</v>
      </c>
      <c r="E474" s="23" t="s">
        <v>5992</v>
      </c>
      <c r="F474" s="23" t="s">
        <v>5991</v>
      </c>
      <c r="G474" s="23">
        <v>1</v>
      </c>
      <c r="H474" s="23" t="s">
        <v>5991</v>
      </c>
      <c r="I474" t="str" cm="1">
        <f t="array" ref="I474">_xlfn.IFS(B474&lt;18.5,"Under Weight",B474&lt;=25,"Healthy Weight",B474&lt;30,"Over Weight",B474&gt;=30,"obesity")</f>
        <v>Healthy Weight</v>
      </c>
      <c r="J474" t="str" cm="1">
        <f t="array" ref="J474">_xlfn.IFS(C474&lt;5.7,"Normal",C474&lt;=6.5,"Prediabetes",C474&gt;6.5,"Diabetes")</f>
        <v>Normal</v>
      </c>
    </row>
    <row r="475" spans="1:10" ht="15.75" customHeight="1" x14ac:dyDescent="0.3">
      <c r="A475" s="26" t="s">
        <v>862</v>
      </c>
      <c r="B475" s="25">
        <v>22.895</v>
      </c>
      <c r="C475" s="25">
        <v>6.03</v>
      </c>
      <c r="D475" s="26" t="s">
        <v>5992</v>
      </c>
      <c r="E475" s="26" t="s">
        <v>5992</v>
      </c>
      <c r="F475" s="26" t="s">
        <v>5992</v>
      </c>
      <c r="G475" s="26">
        <v>0</v>
      </c>
      <c r="H475" s="26" t="s">
        <v>5991</v>
      </c>
      <c r="I475" t="str" cm="1">
        <f t="array" ref="I475">_xlfn.IFS(B475&lt;18.5,"Under Weight",B475&lt;=25,"Healthy Weight",B475&lt;30,"Over Weight",B475&gt;=30,"obesity")</f>
        <v>Healthy Weight</v>
      </c>
      <c r="J475" t="str" cm="1">
        <f t="array" ref="J475">_xlfn.IFS(C475&lt;5.7,"Normal",C475&lt;=6.5,"Prediabetes",C475&gt;6.5,"Diabetes")</f>
        <v>Prediabetes</v>
      </c>
    </row>
    <row r="476" spans="1:10" ht="15.75" customHeight="1" x14ac:dyDescent="0.3">
      <c r="A476" s="23" t="s">
        <v>863</v>
      </c>
      <c r="B476" s="25">
        <v>28.3</v>
      </c>
      <c r="C476" s="25">
        <v>5.47</v>
      </c>
      <c r="D476" s="23" t="s">
        <v>5991</v>
      </c>
      <c r="E476" s="23" t="s">
        <v>5992</v>
      </c>
      <c r="F476" s="23" t="s">
        <v>5991</v>
      </c>
      <c r="G476" s="23">
        <v>1</v>
      </c>
      <c r="H476" s="23" t="s">
        <v>5991</v>
      </c>
      <c r="I476" t="str" cm="1">
        <f t="array" ref="I476">_xlfn.IFS(B476&lt;18.5,"Under Weight",B476&lt;=25,"Healthy Weight",B476&lt;30,"Over Weight",B476&gt;=30,"obesity")</f>
        <v>Over Weight</v>
      </c>
      <c r="J476" t="str" cm="1">
        <f t="array" ref="J476">_xlfn.IFS(C476&lt;5.7,"Normal",C476&lt;=6.5,"Prediabetes",C476&gt;6.5,"Diabetes")</f>
        <v>Normal</v>
      </c>
    </row>
    <row r="477" spans="1:10" ht="15.75" customHeight="1" x14ac:dyDescent="0.3">
      <c r="A477" s="23" t="s">
        <v>865</v>
      </c>
      <c r="B477" s="25">
        <v>54.3</v>
      </c>
      <c r="C477" s="25">
        <v>4.1500000000000004</v>
      </c>
      <c r="D477" s="23" t="s">
        <v>5991</v>
      </c>
      <c r="E477" s="23" t="s">
        <v>5992</v>
      </c>
      <c r="F477" s="23" t="s">
        <v>5992</v>
      </c>
      <c r="G477" s="23">
        <v>1</v>
      </c>
      <c r="H477" s="23" t="s">
        <v>5992</v>
      </c>
      <c r="I477" t="str" cm="1">
        <f t="array" ref="I477">_xlfn.IFS(B477&lt;18.5,"Under Weight",B477&lt;=25,"Healthy Weight",B477&lt;30,"Over Weight",B477&gt;=30,"obesity")</f>
        <v>obesity</v>
      </c>
      <c r="J477" t="str" cm="1">
        <f t="array" ref="J477">_xlfn.IFS(C477&lt;5.7,"Normal",C477&lt;=6.5,"Prediabetes",C477&gt;6.5,"Diabetes")</f>
        <v>Normal</v>
      </c>
    </row>
    <row r="478" spans="1:10" ht="15.75" customHeight="1" x14ac:dyDescent="0.3">
      <c r="A478" s="23" t="s">
        <v>867</v>
      </c>
      <c r="B478" s="25">
        <v>33.344999999999999</v>
      </c>
      <c r="C478" s="25">
        <v>11.32</v>
      </c>
      <c r="D478" s="23" t="s">
        <v>5991</v>
      </c>
      <c r="E478" s="23" t="s">
        <v>5992</v>
      </c>
      <c r="F478" s="23" t="s">
        <v>5992</v>
      </c>
      <c r="G478" s="23">
        <v>1</v>
      </c>
      <c r="H478" s="23" t="s">
        <v>5992</v>
      </c>
      <c r="I478" t="str" cm="1">
        <f t="array" ref="I478">_xlfn.IFS(B478&lt;18.5,"Under Weight",B478&lt;=25,"Healthy Weight",B478&lt;30,"Over Weight",B478&gt;=30,"obesity")</f>
        <v>obesity</v>
      </c>
      <c r="J478" t="str" cm="1">
        <f t="array" ref="J478">_xlfn.IFS(C478&lt;5.7,"Normal",C478&lt;=6.5,"Prediabetes",C478&gt;6.5,"Diabetes")</f>
        <v>Diabetes</v>
      </c>
    </row>
    <row r="479" spans="1:10" ht="15.75" customHeight="1" x14ac:dyDescent="0.3">
      <c r="A479" s="23" t="s">
        <v>869</v>
      </c>
      <c r="B479" s="25">
        <v>33</v>
      </c>
      <c r="C479" s="25">
        <v>9.51</v>
      </c>
      <c r="D479" s="23" t="s">
        <v>5991</v>
      </c>
      <c r="E479" s="23" t="s">
        <v>5992</v>
      </c>
      <c r="F479" s="23" t="s">
        <v>5992</v>
      </c>
      <c r="G479" s="23">
        <v>0</v>
      </c>
      <c r="H479" s="23" t="s">
        <v>5992</v>
      </c>
      <c r="I479" t="str" cm="1">
        <f t="array" ref="I479">_xlfn.IFS(B479&lt;18.5,"Under Weight",B479&lt;=25,"Healthy Weight",B479&lt;30,"Over Weight",B479&gt;=30,"obesity")</f>
        <v>obesity</v>
      </c>
      <c r="J479" t="str" cm="1">
        <f t="array" ref="J479">_xlfn.IFS(C479&lt;5.7,"Normal",C479&lt;=6.5,"Prediabetes",C479&gt;6.5,"Diabetes")</f>
        <v>Diabetes</v>
      </c>
    </row>
    <row r="480" spans="1:10" ht="15.75" customHeight="1" x14ac:dyDescent="0.3">
      <c r="A480" s="23" t="s">
        <v>871</v>
      </c>
      <c r="B480" s="25">
        <v>28.024999999999999</v>
      </c>
      <c r="C480" s="25">
        <v>7.67</v>
      </c>
      <c r="D480" s="23" t="s">
        <v>5991</v>
      </c>
      <c r="E480" s="23" t="s">
        <v>5992</v>
      </c>
      <c r="F480" s="23" t="s">
        <v>5992</v>
      </c>
      <c r="G480" s="23">
        <v>1</v>
      </c>
      <c r="H480" s="23" t="s">
        <v>5991</v>
      </c>
      <c r="I480" t="str" cm="1">
        <f t="array" ref="I480">_xlfn.IFS(B480&lt;18.5,"Under Weight",B480&lt;=25,"Healthy Weight",B480&lt;30,"Over Weight",B480&gt;=30,"obesity")</f>
        <v>Over Weight</v>
      </c>
      <c r="J480" t="str" cm="1">
        <f t="array" ref="J480">_xlfn.IFS(C480&lt;5.7,"Normal",C480&lt;=6.5,"Prediabetes",C480&gt;6.5,"Diabetes")</f>
        <v>Diabetes</v>
      </c>
    </row>
    <row r="481" spans="1:10" ht="15.75" customHeight="1" x14ac:dyDescent="0.3">
      <c r="A481" s="23" t="s">
        <v>873</v>
      </c>
      <c r="B481" s="25">
        <v>28.69</v>
      </c>
      <c r="C481" s="25">
        <v>6.23</v>
      </c>
      <c r="D481" s="23" t="s">
        <v>5992</v>
      </c>
      <c r="E481" s="23" t="s">
        <v>5992</v>
      </c>
      <c r="F481" s="23" t="s">
        <v>5992</v>
      </c>
      <c r="G481" s="23">
        <v>1</v>
      </c>
      <c r="H481" s="23" t="s">
        <v>5991</v>
      </c>
      <c r="I481" t="str" cm="1">
        <f t="array" ref="I481">_xlfn.IFS(B481&lt;18.5,"Under Weight",B481&lt;=25,"Healthy Weight",B481&lt;30,"Over Weight",B481&gt;=30,"obesity")</f>
        <v>Over Weight</v>
      </c>
      <c r="J481" t="str" cm="1">
        <f t="array" ref="J481">_xlfn.IFS(C481&lt;5.7,"Normal",C481&lt;=6.5,"Prediabetes",C481&gt;6.5,"Diabetes")</f>
        <v>Prediabetes</v>
      </c>
    </row>
    <row r="482" spans="1:10" ht="15.75" customHeight="1" x14ac:dyDescent="0.3">
      <c r="A482" s="23" t="s">
        <v>875</v>
      </c>
      <c r="B482" s="25">
        <v>40.28</v>
      </c>
      <c r="C482" s="25">
        <v>8.9</v>
      </c>
      <c r="D482" s="23" t="s">
        <v>5992</v>
      </c>
      <c r="E482" s="23" t="s">
        <v>5992</v>
      </c>
      <c r="F482" s="23" t="s">
        <v>5992</v>
      </c>
      <c r="G482" s="23">
        <v>0</v>
      </c>
      <c r="H482" s="23" t="s">
        <v>5992</v>
      </c>
      <c r="I482" t="str" cm="1">
        <f t="array" ref="I482">_xlfn.IFS(B482&lt;18.5,"Under Weight",B482&lt;=25,"Healthy Weight",B482&lt;30,"Over Weight",B482&gt;=30,"obesity")</f>
        <v>obesity</v>
      </c>
      <c r="J482" t="str" cm="1">
        <f t="array" ref="J482">_xlfn.IFS(C482&lt;5.7,"Normal",C482&lt;=6.5,"Prediabetes",C482&gt;6.5,"Diabetes")</f>
        <v>Diabetes</v>
      </c>
    </row>
    <row r="483" spans="1:10" ht="15.75" customHeight="1" x14ac:dyDescent="0.3">
      <c r="A483" s="23" t="s">
        <v>876</v>
      </c>
      <c r="B483" s="25">
        <v>37.299999999999997</v>
      </c>
      <c r="C483" s="25">
        <v>7.79</v>
      </c>
      <c r="D483" s="23" t="s">
        <v>5991</v>
      </c>
      <c r="E483" s="23" t="s">
        <v>5992</v>
      </c>
      <c r="F483" s="23" t="s">
        <v>5992</v>
      </c>
      <c r="G483" s="23">
        <v>0</v>
      </c>
      <c r="H483" s="23" t="s">
        <v>5992</v>
      </c>
      <c r="I483" t="str" cm="1">
        <f t="array" ref="I483">_xlfn.IFS(B483&lt;18.5,"Under Weight",B483&lt;=25,"Healthy Weight",B483&lt;30,"Over Weight",B483&gt;=30,"obesity")</f>
        <v>obesity</v>
      </c>
      <c r="J483" t="str" cm="1">
        <f t="array" ref="J483">_xlfn.IFS(C483&lt;5.7,"Normal",C483&lt;=6.5,"Prediabetes",C483&gt;6.5,"Diabetes")</f>
        <v>Diabetes</v>
      </c>
    </row>
    <row r="484" spans="1:10" ht="15.75" customHeight="1" x14ac:dyDescent="0.3">
      <c r="A484" s="23" t="s">
        <v>878</v>
      </c>
      <c r="B484" s="25">
        <v>54.47</v>
      </c>
      <c r="C484" s="25">
        <v>4.49</v>
      </c>
      <c r="D484" s="23" t="s">
        <v>5991</v>
      </c>
      <c r="E484" s="23" t="s">
        <v>5992</v>
      </c>
      <c r="F484" s="23" t="s">
        <v>5992</v>
      </c>
      <c r="G484" s="23">
        <v>2</v>
      </c>
      <c r="H484" s="23" t="s">
        <v>5992</v>
      </c>
      <c r="I484" t="str" cm="1">
        <f t="array" ref="I484">_xlfn.IFS(B484&lt;18.5,"Under Weight",B484&lt;=25,"Healthy Weight",B484&lt;30,"Over Weight",B484&gt;=30,"obesity")</f>
        <v>obesity</v>
      </c>
      <c r="J484" t="str" cm="1">
        <f t="array" ref="J484">_xlfn.IFS(C484&lt;5.7,"Normal",C484&lt;=6.5,"Prediabetes",C484&gt;6.5,"Diabetes")</f>
        <v>Normal</v>
      </c>
    </row>
    <row r="485" spans="1:10" ht="15.75" customHeight="1" x14ac:dyDescent="0.3">
      <c r="A485" s="23" t="s">
        <v>880</v>
      </c>
      <c r="B485" s="25">
        <v>38.06</v>
      </c>
      <c r="C485" s="25">
        <v>5.24</v>
      </c>
      <c r="D485" s="23" t="s">
        <v>5991</v>
      </c>
      <c r="E485" s="23" t="s">
        <v>5992</v>
      </c>
      <c r="F485" s="23" t="s">
        <v>5991</v>
      </c>
      <c r="G485" s="23">
        <v>1</v>
      </c>
      <c r="H485" s="23" t="s">
        <v>5992</v>
      </c>
      <c r="I485" t="str" cm="1">
        <f t="array" ref="I485">_xlfn.IFS(B485&lt;18.5,"Under Weight",B485&lt;=25,"Healthy Weight",B485&lt;30,"Over Weight",B485&gt;=30,"obesity")</f>
        <v>obesity</v>
      </c>
      <c r="J485" t="str" cm="1">
        <f t="array" ref="J485">_xlfn.IFS(C485&lt;5.7,"Normal",C485&lt;=6.5,"Prediabetes",C485&gt;6.5,"Diabetes")</f>
        <v>Normal</v>
      </c>
    </row>
    <row r="486" spans="1:10" ht="15.75" customHeight="1" x14ac:dyDescent="0.3">
      <c r="A486" s="23" t="s">
        <v>882</v>
      </c>
      <c r="B486" s="25">
        <v>51.47</v>
      </c>
      <c r="C486" s="25">
        <v>9.6</v>
      </c>
      <c r="D486" s="23" t="s">
        <v>5992</v>
      </c>
      <c r="E486" s="23" t="s">
        <v>5992</v>
      </c>
      <c r="F486" s="23" t="s">
        <v>5992</v>
      </c>
      <c r="G486" s="23">
        <v>0</v>
      </c>
      <c r="H486" s="23" t="s">
        <v>5992</v>
      </c>
      <c r="I486" t="str" cm="1">
        <f t="array" ref="I486">_xlfn.IFS(B486&lt;18.5,"Under Weight",B486&lt;=25,"Healthy Weight",B486&lt;30,"Over Weight",B486&gt;=30,"obesity")</f>
        <v>obesity</v>
      </c>
      <c r="J486" t="str" cm="1">
        <f t="array" ref="J486">_xlfn.IFS(C486&lt;5.7,"Normal",C486&lt;=6.5,"Prediabetes",C486&gt;6.5,"Diabetes")</f>
        <v>Diabetes</v>
      </c>
    </row>
    <row r="487" spans="1:10" ht="15.75" customHeight="1" x14ac:dyDescent="0.3">
      <c r="A487" s="23" t="s">
        <v>883</v>
      </c>
      <c r="B487" s="25">
        <v>29.8</v>
      </c>
      <c r="C487" s="25">
        <v>5.78</v>
      </c>
      <c r="D487" s="23" t="s">
        <v>5991</v>
      </c>
      <c r="E487" s="23" t="s">
        <v>5992</v>
      </c>
      <c r="F487" s="23" t="s">
        <v>5992</v>
      </c>
      <c r="G487" s="23">
        <v>0</v>
      </c>
      <c r="H487" s="23" t="s">
        <v>5992</v>
      </c>
      <c r="I487" t="str" cm="1">
        <f t="array" ref="I487">_xlfn.IFS(B487&lt;18.5,"Under Weight",B487&lt;=25,"Healthy Weight",B487&lt;30,"Over Weight",B487&gt;=30,"obesity")</f>
        <v>Over Weight</v>
      </c>
      <c r="J487" t="str" cm="1">
        <f t="array" ref="J487">_xlfn.IFS(C487&lt;5.7,"Normal",C487&lt;=6.5,"Prediabetes",C487&gt;6.5,"Diabetes")</f>
        <v>Prediabetes</v>
      </c>
    </row>
    <row r="488" spans="1:10" ht="15.75" customHeight="1" x14ac:dyDescent="0.3">
      <c r="A488" s="23" t="s">
        <v>885</v>
      </c>
      <c r="B488" s="25">
        <v>49.77</v>
      </c>
      <c r="C488" s="25">
        <v>7.02</v>
      </c>
      <c r="D488" s="23" t="s">
        <v>5992</v>
      </c>
      <c r="E488" s="23" t="s">
        <v>5992</v>
      </c>
      <c r="F488" s="23" t="s">
        <v>5992</v>
      </c>
      <c r="G488" s="23">
        <v>0</v>
      </c>
      <c r="H488" s="23" t="s">
        <v>5992</v>
      </c>
      <c r="I488" t="str" cm="1">
        <f t="array" ref="I488">_xlfn.IFS(B488&lt;18.5,"Under Weight",B488&lt;=25,"Healthy Weight",B488&lt;30,"Over Weight",B488&gt;=30,"obesity")</f>
        <v>obesity</v>
      </c>
      <c r="J488" t="str" cm="1">
        <f t="array" ref="J488">_xlfn.IFS(C488&lt;5.7,"Normal",C488&lt;=6.5,"Prediabetes",C488&gt;6.5,"Diabetes")</f>
        <v>Diabetes</v>
      </c>
    </row>
    <row r="489" spans="1:10" ht="15.75" customHeight="1" x14ac:dyDescent="0.3">
      <c r="A489" s="26" t="s">
        <v>887</v>
      </c>
      <c r="B489" s="25">
        <v>25.555</v>
      </c>
      <c r="C489" s="25">
        <v>4.09</v>
      </c>
      <c r="D489" s="26" t="s">
        <v>5991</v>
      </c>
      <c r="E489" s="26" t="s">
        <v>5992</v>
      </c>
      <c r="F489" s="26" t="s">
        <v>5992</v>
      </c>
      <c r="G489" s="26">
        <v>0</v>
      </c>
      <c r="H489" s="26" t="s">
        <v>5991</v>
      </c>
      <c r="I489" t="str" cm="1">
        <f t="array" ref="I489">_xlfn.IFS(B489&lt;18.5,"Under Weight",B489&lt;=25,"Healthy Weight",B489&lt;30,"Over Weight",B489&gt;=30,"obesity")</f>
        <v>Over Weight</v>
      </c>
      <c r="J489" t="str" cm="1">
        <f t="array" ref="J489">_xlfn.IFS(C489&lt;5.7,"Normal",C489&lt;=6.5,"Prediabetes",C489&gt;6.5,"Diabetes")</f>
        <v>Normal</v>
      </c>
    </row>
    <row r="490" spans="1:10" ht="15.75" customHeight="1" x14ac:dyDescent="0.3">
      <c r="A490" s="23" t="s">
        <v>889</v>
      </c>
      <c r="B490" s="25">
        <v>29.64</v>
      </c>
      <c r="C490" s="25">
        <v>4.93</v>
      </c>
      <c r="D490" s="23" t="s">
        <v>5992</v>
      </c>
      <c r="E490" s="23" t="s">
        <v>5992</v>
      </c>
      <c r="F490" s="23" t="s">
        <v>5991</v>
      </c>
      <c r="G490" s="23">
        <v>1</v>
      </c>
      <c r="H490" s="23" t="s">
        <v>5992</v>
      </c>
      <c r="I490" t="str" cm="1">
        <f t="array" ref="I490">_xlfn.IFS(B490&lt;18.5,"Under Weight",B490&lt;=25,"Healthy Weight",B490&lt;30,"Over Weight",B490&gt;=30,"obesity")</f>
        <v>Over Weight</v>
      </c>
      <c r="J490" t="str" cm="1">
        <f t="array" ref="J490">_xlfn.IFS(C490&lt;5.7,"Normal",C490&lt;=6.5,"Prediabetes",C490&gt;6.5,"Diabetes")</f>
        <v>Normal</v>
      </c>
    </row>
    <row r="491" spans="1:10" ht="15.75" customHeight="1" x14ac:dyDescent="0.3">
      <c r="A491" s="23" t="s">
        <v>890</v>
      </c>
      <c r="B491" s="25">
        <v>53.93</v>
      </c>
      <c r="C491" s="25">
        <v>5.34</v>
      </c>
      <c r="D491" s="23" t="s">
        <v>5991</v>
      </c>
      <c r="E491" s="23" t="s">
        <v>5992</v>
      </c>
      <c r="F491" s="23" t="s">
        <v>5992</v>
      </c>
      <c r="G491" s="23">
        <v>2</v>
      </c>
      <c r="H491" s="23" t="s">
        <v>5992</v>
      </c>
      <c r="I491" t="str" cm="1">
        <f t="array" ref="I491">_xlfn.IFS(B491&lt;18.5,"Under Weight",B491&lt;=25,"Healthy Weight",B491&lt;30,"Over Weight",B491&gt;=30,"obesity")</f>
        <v>obesity</v>
      </c>
      <c r="J491" t="str" cm="1">
        <f t="array" ref="J491">_xlfn.IFS(C491&lt;5.7,"Normal",C491&lt;=6.5,"Prediabetes",C491&gt;6.5,"Diabetes")</f>
        <v>Normal</v>
      </c>
    </row>
    <row r="492" spans="1:10" ht="15.75" customHeight="1" x14ac:dyDescent="0.3">
      <c r="A492" s="23" t="s">
        <v>891</v>
      </c>
      <c r="B492" s="25">
        <v>28.024999999999999</v>
      </c>
      <c r="C492" s="25">
        <v>5.65</v>
      </c>
      <c r="D492" s="23" t="s">
        <v>5992</v>
      </c>
      <c r="E492" s="23" t="s">
        <v>5992</v>
      </c>
      <c r="F492" s="23" t="s">
        <v>5992</v>
      </c>
      <c r="G492" s="23">
        <v>1</v>
      </c>
      <c r="H492" s="23" t="s">
        <v>5991</v>
      </c>
      <c r="I492" t="str" cm="1">
        <f t="array" ref="I492">_xlfn.IFS(B492&lt;18.5,"Under Weight",B492&lt;=25,"Healthy Weight",B492&lt;30,"Over Weight",B492&gt;=30,"obesity")</f>
        <v>Over Weight</v>
      </c>
      <c r="J492" t="str" cm="1">
        <f t="array" ref="J492">_xlfn.IFS(C492&lt;5.7,"Normal",C492&lt;=6.5,"Prediabetes",C492&gt;6.5,"Diabetes")</f>
        <v>Normal</v>
      </c>
    </row>
    <row r="493" spans="1:10" ht="15.75" customHeight="1" x14ac:dyDescent="0.3">
      <c r="A493" s="23" t="s">
        <v>893</v>
      </c>
      <c r="B493" s="25">
        <v>27.5</v>
      </c>
      <c r="C493" s="25">
        <v>4.49</v>
      </c>
      <c r="D493" s="23" t="s">
        <v>5992</v>
      </c>
      <c r="E493" s="23" t="s">
        <v>5992</v>
      </c>
      <c r="F493" s="23" t="s">
        <v>5992</v>
      </c>
      <c r="G493" s="23">
        <v>0</v>
      </c>
      <c r="H493" s="23" t="s">
        <v>5992</v>
      </c>
      <c r="I493" t="str" cm="1">
        <f t="array" ref="I493">_xlfn.IFS(B493&lt;18.5,"Under Weight",B493&lt;=25,"Healthy Weight",B493&lt;30,"Over Weight",B493&gt;=30,"obesity")</f>
        <v>Over Weight</v>
      </c>
      <c r="J493" t="str" cm="1">
        <f t="array" ref="J493">_xlfn.IFS(C493&lt;5.7,"Normal",C493&lt;=6.5,"Prediabetes",C493&gt;6.5,"Diabetes")</f>
        <v>Normal</v>
      </c>
    </row>
    <row r="494" spans="1:10" ht="15.75" customHeight="1" x14ac:dyDescent="0.3">
      <c r="A494" s="26" t="s">
        <v>895</v>
      </c>
      <c r="B494" s="25">
        <v>21.8</v>
      </c>
      <c r="C494" s="25">
        <v>10.55</v>
      </c>
      <c r="D494" s="26" t="s">
        <v>5992</v>
      </c>
      <c r="E494" s="26" t="s">
        <v>5992</v>
      </c>
      <c r="F494" s="26" t="s">
        <v>5992</v>
      </c>
      <c r="G494" s="26">
        <v>0</v>
      </c>
      <c r="H494" s="26" t="s">
        <v>5991</v>
      </c>
      <c r="I494" t="str" cm="1">
        <f t="array" ref="I494">_xlfn.IFS(B494&lt;18.5,"Under Weight",B494&lt;=25,"Healthy Weight",B494&lt;30,"Over Weight",B494&gt;=30,"obesity")</f>
        <v>Healthy Weight</v>
      </c>
      <c r="J494" t="str" cm="1">
        <f t="array" ref="J494">_xlfn.IFS(C494&lt;5.7,"Normal",C494&lt;=6.5,"Prediabetes",C494&gt;6.5,"Diabetes")</f>
        <v>Diabetes</v>
      </c>
    </row>
    <row r="495" spans="1:10" ht="15.75" customHeight="1" x14ac:dyDescent="0.3">
      <c r="A495" s="23" t="s">
        <v>896</v>
      </c>
      <c r="B495" s="25">
        <v>26.41</v>
      </c>
      <c r="C495" s="25">
        <v>4.92</v>
      </c>
      <c r="D495" s="23" t="s">
        <v>5991</v>
      </c>
      <c r="E495" s="23" t="s">
        <v>5992</v>
      </c>
      <c r="F495" s="23" t="s">
        <v>5991</v>
      </c>
      <c r="G495" s="23">
        <v>1</v>
      </c>
      <c r="H495" s="23" t="s">
        <v>5991</v>
      </c>
      <c r="I495" t="str" cm="1">
        <f t="array" ref="I495">_xlfn.IFS(B495&lt;18.5,"Under Weight",B495&lt;=25,"Healthy Weight",B495&lt;30,"Over Weight",B495&gt;=30,"obesity")</f>
        <v>Over Weight</v>
      </c>
      <c r="J495" t="str" cm="1">
        <f t="array" ref="J495">_xlfn.IFS(C495&lt;5.7,"Normal",C495&lt;=6.5,"Prediabetes",C495&gt;6.5,"Diabetes")</f>
        <v>Normal</v>
      </c>
    </row>
    <row r="496" spans="1:10" ht="15.75" customHeight="1" x14ac:dyDescent="0.3">
      <c r="A496" s="23" t="s">
        <v>898</v>
      </c>
      <c r="B496" s="25">
        <v>27.835000000000001</v>
      </c>
      <c r="C496" s="25">
        <v>5.9</v>
      </c>
      <c r="D496" s="23" t="s">
        <v>5991</v>
      </c>
      <c r="E496" s="23" t="s">
        <v>5992</v>
      </c>
      <c r="F496" s="23" t="s">
        <v>5992</v>
      </c>
      <c r="G496" s="23">
        <v>1</v>
      </c>
      <c r="H496" s="23" t="s">
        <v>5991</v>
      </c>
      <c r="I496" t="str" cm="1">
        <f t="array" ref="I496">_xlfn.IFS(B496&lt;18.5,"Under Weight",B496&lt;=25,"Healthy Weight",B496&lt;30,"Over Weight",B496&gt;=30,"obesity")</f>
        <v>Over Weight</v>
      </c>
      <c r="J496" t="str" cm="1">
        <f t="array" ref="J496">_xlfn.IFS(C496&lt;5.7,"Normal",C496&lt;=6.5,"Prediabetes",C496&gt;6.5,"Diabetes")</f>
        <v>Prediabetes</v>
      </c>
    </row>
    <row r="497" spans="1:10" ht="15.75" customHeight="1" x14ac:dyDescent="0.3">
      <c r="A497" s="23" t="s">
        <v>900</v>
      </c>
      <c r="B497" s="25">
        <v>51.74</v>
      </c>
      <c r="C497" s="25">
        <v>4.9800000000000004</v>
      </c>
      <c r="D497" s="23" t="s">
        <v>5991</v>
      </c>
      <c r="E497" s="23" t="s">
        <v>5992</v>
      </c>
      <c r="F497" s="23" t="s">
        <v>5992</v>
      </c>
      <c r="G497" s="23">
        <v>2</v>
      </c>
      <c r="H497" s="23" t="s">
        <v>5992</v>
      </c>
      <c r="I497" t="str" cm="1">
        <f t="array" ref="I497">_xlfn.IFS(B497&lt;18.5,"Under Weight",B497&lt;=25,"Healthy Weight",B497&lt;30,"Over Weight",B497&gt;=30,"obesity")</f>
        <v>obesity</v>
      </c>
      <c r="J497" t="str" cm="1">
        <f t="array" ref="J497">_xlfn.IFS(C497&lt;5.7,"Normal",C497&lt;=6.5,"Prediabetes",C497&gt;6.5,"Diabetes")</f>
        <v>Normal</v>
      </c>
    </row>
    <row r="498" spans="1:10" ht="15.75" customHeight="1" x14ac:dyDescent="0.3">
      <c r="A498" s="26" t="s">
        <v>901</v>
      </c>
      <c r="B498" s="25">
        <v>23.37</v>
      </c>
      <c r="C498" s="25">
        <v>5.8</v>
      </c>
      <c r="D498" s="26" t="s">
        <v>5992</v>
      </c>
      <c r="E498" s="26" t="s">
        <v>5992</v>
      </c>
      <c r="F498" s="26" t="s">
        <v>5992</v>
      </c>
      <c r="G498" s="26">
        <v>0</v>
      </c>
      <c r="H498" s="26" t="s">
        <v>5991</v>
      </c>
      <c r="I498" t="str" cm="1">
        <f t="array" ref="I498">_xlfn.IFS(B498&lt;18.5,"Under Weight",B498&lt;=25,"Healthy Weight",B498&lt;30,"Over Weight",B498&gt;=30,"obesity")</f>
        <v>Healthy Weight</v>
      </c>
      <c r="J498" t="str" cm="1">
        <f t="array" ref="J498">_xlfn.IFS(C498&lt;5.7,"Normal",C498&lt;=6.5,"Prediabetes",C498&gt;6.5,"Diabetes")</f>
        <v>Prediabetes</v>
      </c>
    </row>
    <row r="499" spans="1:10" ht="15.75" customHeight="1" x14ac:dyDescent="0.3">
      <c r="A499" s="23" t="s">
        <v>903</v>
      </c>
      <c r="B499" s="25">
        <v>29.7</v>
      </c>
      <c r="C499" s="25">
        <v>6.21</v>
      </c>
      <c r="D499" s="23" t="s">
        <v>5991</v>
      </c>
      <c r="E499" s="23" t="s">
        <v>5992</v>
      </c>
      <c r="F499" s="23" t="s">
        <v>5991</v>
      </c>
      <c r="G499" s="23">
        <v>1</v>
      </c>
      <c r="H499" s="23" t="s">
        <v>5991</v>
      </c>
      <c r="I499" t="str" cm="1">
        <f t="array" ref="I499">_xlfn.IFS(B499&lt;18.5,"Under Weight",B499&lt;=25,"Healthy Weight",B499&lt;30,"Over Weight",B499&gt;=30,"obesity")</f>
        <v>Over Weight</v>
      </c>
      <c r="J499" t="str" cm="1">
        <f t="array" ref="J499">_xlfn.IFS(C499&lt;5.7,"Normal",C499&lt;=6.5,"Prediabetes",C499&gt;6.5,"Diabetes")</f>
        <v>Prediabetes</v>
      </c>
    </row>
    <row r="500" spans="1:10" ht="15.75" customHeight="1" x14ac:dyDescent="0.3">
      <c r="A500" s="23" t="s">
        <v>904</v>
      </c>
      <c r="B500" s="25">
        <v>20.045000000000002</v>
      </c>
      <c r="C500" s="25">
        <v>6.17</v>
      </c>
      <c r="D500" s="23" t="s">
        <v>5992</v>
      </c>
      <c r="E500" s="23" t="s">
        <v>5992</v>
      </c>
      <c r="F500" s="23" t="s">
        <v>5991</v>
      </c>
      <c r="G500" s="23">
        <v>1</v>
      </c>
      <c r="H500" s="23" t="s">
        <v>5991</v>
      </c>
      <c r="I500" t="str" cm="1">
        <f t="array" ref="I500">_xlfn.IFS(B500&lt;18.5,"Under Weight",B500&lt;=25,"Healthy Weight",B500&lt;30,"Over Weight",B500&gt;=30,"obesity")</f>
        <v>Healthy Weight</v>
      </c>
      <c r="J500" t="str" cm="1">
        <f t="array" ref="J500">_xlfn.IFS(C500&lt;5.7,"Normal",C500&lt;=6.5,"Prediabetes",C500&gt;6.5,"Diabetes")</f>
        <v>Prediabetes</v>
      </c>
    </row>
    <row r="501" spans="1:10" ht="15.75" customHeight="1" x14ac:dyDescent="0.3">
      <c r="A501" s="23" t="s">
        <v>906</v>
      </c>
      <c r="B501" s="25">
        <v>27.83</v>
      </c>
      <c r="C501" s="25">
        <v>5.36</v>
      </c>
      <c r="D501" s="23" t="s">
        <v>5992</v>
      </c>
      <c r="E501" s="23" t="s">
        <v>5992</v>
      </c>
      <c r="F501" s="23" t="s">
        <v>5992</v>
      </c>
      <c r="G501" s="23">
        <v>2</v>
      </c>
      <c r="H501" s="23" t="s">
        <v>5992</v>
      </c>
      <c r="I501" t="str" cm="1">
        <f t="array" ref="I501">_xlfn.IFS(B501&lt;18.5,"Under Weight",B501&lt;=25,"Healthy Weight",B501&lt;30,"Over Weight",B501&gt;=30,"obesity")</f>
        <v>Over Weight</v>
      </c>
      <c r="J501" t="str" cm="1">
        <f t="array" ref="J501">_xlfn.IFS(C501&lt;5.7,"Normal",C501&lt;=6.5,"Prediabetes",C501&gt;6.5,"Diabetes")</f>
        <v>Normal</v>
      </c>
    </row>
    <row r="502" spans="1:10" ht="15.75" customHeight="1" x14ac:dyDescent="0.3">
      <c r="A502" s="26" t="s">
        <v>907</v>
      </c>
      <c r="B502" s="25">
        <v>28.93</v>
      </c>
      <c r="C502" s="25">
        <v>5.2</v>
      </c>
      <c r="D502" s="26" t="s">
        <v>5992</v>
      </c>
      <c r="E502" s="26" t="s">
        <v>5992</v>
      </c>
      <c r="F502" s="26" t="s">
        <v>5992</v>
      </c>
      <c r="G502" s="26">
        <v>0</v>
      </c>
      <c r="H502" s="26" t="s">
        <v>5991</v>
      </c>
      <c r="I502" t="str" cm="1">
        <f t="array" ref="I502">_xlfn.IFS(B502&lt;18.5,"Under Weight",B502&lt;=25,"Healthy Weight",B502&lt;30,"Over Weight",B502&gt;=30,"obesity")</f>
        <v>Over Weight</v>
      </c>
      <c r="J502" t="str" cm="1">
        <f t="array" ref="J502">_xlfn.IFS(C502&lt;5.7,"Normal",C502&lt;=6.5,"Prediabetes",C502&gt;6.5,"Diabetes")</f>
        <v>Normal</v>
      </c>
    </row>
    <row r="503" spans="1:10" ht="15.75" customHeight="1" x14ac:dyDescent="0.3">
      <c r="A503" s="23" t="s">
        <v>909</v>
      </c>
      <c r="B503" s="25">
        <v>33.82</v>
      </c>
      <c r="C503" s="25">
        <v>5.42</v>
      </c>
      <c r="D503" s="23" t="s">
        <v>5992</v>
      </c>
      <c r="E503" s="23" t="s">
        <v>5992</v>
      </c>
      <c r="F503" s="23" t="s">
        <v>5992</v>
      </c>
      <c r="G503" s="23">
        <v>0</v>
      </c>
      <c r="H503" s="23" t="s">
        <v>5992</v>
      </c>
      <c r="I503" t="str" cm="1">
        <f t="array" ref="I503">_xlfn.IFS(B503&lt;18.5,"Under Weight",B503&lt;=25,"Healthy Weight",B503&lt;30,"Over Weight",B503&gt;=30,"obesity")</f>
        <v>obesity</v>
      </c>
      <c r="J503" t="str" cm="1">
        <f t="array" ref="J503">_xlfn.IFS(C503&lt;5.7,"Normal",C503&lt;=6.5,"Prediabetes",C503&gt;6.5,"Diabetes")</f>
        <v>Normal</v>
      </c>
    </row>
    <row r="504" spans="1:10" ht="15.75" customHeight="1" x14ac:dyDescent="0.3">
      <c r="A504" s="26" t="s">
        <v>911</v>
      </c>
      <c r="B504" s="25">
        <v>20.234999999999999</v>
      </c>
      <c r="C504" s="25">
        <v>6.84</v>
      </c>
      <c r="D504" s="26" t="s">
        <v>5992</v>
      </c>
      <c r="E504" s="26" t="s">
        <v>5992</v>
      </c>
      <c r="F504" s="26" t="s">
        <v>5992</v>
      </c>
      <c r="G504" s="26">
        <v>0</v>
      </c>
      <c r="H504" s="26" t="s">
        <v>5991</v>
      </c>
      <c r="I504" t="str" cm="1">
        <f t="array" ref="I504">_xlfn.IFS(B504&lt;18.5,"Under Weight",B504&lt;=25,"Healthy Weight",B504&lt;30,"Over Weight",B504&gt;=30,"obesity")</f>
        <v>Healthy Weight</v>
      </c>
      <c r="J504" t="str" cm="1">
        <f t="array" ref="J504">_xlfn.IFS(C504&lt;5.7,"Normal",C504&lt;=6.5,"Prediabetes",C504&gt;6.5,"Diabetes")</f>
        <v>Diabetes</v>
      </c>
    </row>
    <row r="505" spans="1:10" ht="15.75" customHeight="1" x14ac:dyDescent="0.3">
      <c r="A505" s="23" t="s">
        <v>913</v>
      </c>
      <c r="B505" s="25">
        <v>49.2</v>
      </c>
      <c r="C505" s="25">
        <v>10.9</v>
      </c>
      <c r="D505" s="23" t="s">
        <v>5991</v>
      </c>
      <c r="E505" s="23" t="s">
        <v>5992</v>
      </c>
      <c r="F505" s="23" t="s">
        <v>5991</v>
      </c>
      <c r="G505" s="23">
        <v>1</v>
      </c>
      <c r="H505" s="23" t="s">
        <v>5992</v>
      </c>
      <c r="I505" t="str" cm="1">
        <f t="array" ref="I505">_xlfn.IFS(B505&lt;18.5,"Under Weight",B505&lt;=25,"Healthy Weight",B505&lt;30,"Over Weight",B505&gt;=30,"obesity")</f>
        <v>obesity</v>
      </c>
      <c r="J505" t="str" cm="1">
        <f t="array" ref="J505">_xlfn.IFS(C505&lt;5.7,"Normal",C505&lt;=6.5,"Prediabetes",C505&gt;6.5,"Diabetes")</f>
        <v>Diabetes</v>
      </c>
    </row>
    <row r="506" spans="1:10" ht="15.75" customHeight="1" x14ac:dyDescent="0.3">
      <c r="A506" s="26" t="s">
        <v>915</v>
      </c>
      <c r="B506" s="25">
        <v>26.4</v>
      </c>
      <c r="C506" s="25">
        <v>4.87</v>
      </c>
      <c r="D506" s="26" t="s">
        <v>5991</v>
      </c>
      <c r="E506" s="26" t="s">
        <v>5992</v>
      </c>
      <c r="F506" s="26" t="s">
        <v>5992</v>
      </c>
      <c r="G506" s="26">
        <v>0</v>
      </c>
      <c r="H506" s="26" t="s">
        <v>5991</v>
      </c>
      <c r="I506" t="str" cm="1">
        <f t="array" ref="I506">_xlfn.IFS(B506&lt;18.5,"Under Weight",B506&lt;=25,"Healthy Weight",B506&lt;30,"Over Weight",B506&gt;=30,"obesity")</f>
        <v>Over Weight</v>
      </c>
      <c r="J506" t="str" cm="1">
        <f t="array" ref="J506">_xlfn.IFS(C506&lt;5.7,"Normal",C506&lt;=6.5,"Prediabetes",C506&gt;6.5,"Diabetes")</f>
        <v>Normal</v>
      </c>
    </row>
    <row r="507" spans="1:10" ht="15.75" customHeight="1" x14ac:dyDescent="0.3">
      <c r="A507" s="23" t="s">
        <v>916</v>
      </c>
      <c r="B507" s="25">
        <v>28.38</v>
      </c>
      <c r="C507" s="25">
        <v>6.07</v>
      </c>
      <c r="D507" s="23" t="s">
        <v>5992</v>
      </c>
      <c r="E507" s="23" t="s">
        <v>5992</v>
      </c>
      <c r="F507" s="23" t="s">
        <v>5992</v>
      </c>
      <c r="G507" s="23">
        <v>1</v>
      </c>
      <c r="H507" s="23" t="s">
        <v>5991</v>
      </c>
      <c r="I507" t="str" cm="1">
        <f t="array" ref="I507">_xlfn.IFS(B507&lt;18.5,"Under Weight",B507&lt;=25,"Healthy Weight",B507&lt;30,"Over Weight",B507&gt;=30,"obesity")</f>
        <v>Over Weight</v>
      </c>
      <c r="J507" t="str" cm="1">
        <f t="array" ref="J507">_xlfn.IFS(C507&lt;5.7,"Normal",C507&lt;=6.5,"Prediabetes",C507&gt;6.5,"Diabetes")</f>
        <v>Prediabetes</v>
      </c>
    </row>
    <row r="508" spans="1:10" ht="15.75" customHeight="1" x14ac:dyDescent="0.3">
      <c r="A508" s="26" t="s">
        <v>918</v>
      </c>
      <c r="B508" s="25">
        <v>24.64</v>
      </c>
      <c r="C508" s="25">
        <v>4.33</v>
      </c>
      <c r="D508" s="26" t="s">
        <v>5992</v>
      </c>
      <c r="E508" s="26" t="s">
        <v>5992</v>
      </c>
      <c r="F508" s="26" t="s">
        <v>5992</v>
      </c>
      <c r="G508" s="26">
        <v>0</v>
      </c>
      <c r="H508" s="26" t="s">
        <v>5991</v>
      </c>
      <c r="I508" t="str" cm="1">
        <f t="array" ref="I508">_xlfn.IFS(B508&lt;18.5,"Under Weight",B508&lt;=25,"Healthy Weight",B508&lt;30,"Over Weight",B508&gt;=30,"obesity")</f>
        <v>Healthy Weight</v>
      </c>
      <c r="J508" t="str" cm="1">
        <f t="array" ref="J508">_xlfn.IFS(C508&lt;5.7,"Normal",C508&lt;=6.5,"Prediabetes",C508&gt;6.5,"Diabetes")</f>
        <v>Normal</v>
      </c>
    </row>
    <row r="509" spans="1:10" ht="15.75" customHeight="1" x14ac:dyDescent="0.3">
      <c r="A509" s="23" t="s">
        <v>920</v>
      </c>
      <c r="B509" s="25">
        <v>39.71</v>
      </c>
      <c r="C509" s="25">
        <v>5.83</v>
      </c>
      <c r="D509" s="23" t="s">
        <v>5992</v>
      </c>
      <c r="E509" s="23" t="s">
        <v>5992</v>
      </c>
      <c r="F509" s="23" t="s">
        <v>5992</v>
      </c>
      <c r="G509" s="23">
        <v>1</v>
      </c>
      <c r="H509" s="23" t="s">
        <v>5992</v>
      </c>
      <c r="I509" t="str" cm="1">
        <f t="array" ref="I509">_xlfn.IFS(B509&lt;18.5,"Under Weight",B509&lt;=25,"Healthy Weight",B509&lt;30,"Over Weight",B509&gt;=30,"obesity")</f>
        <v>obesity</v>
      </c>
      <c r="J509" t="str" cm="1">
        <f t="array" ref="J509">_xlfn.IFS(C509&lt;5.7,"Normal",C509&lt;=6.5,"Prediabetes",C509&gt;6.5,"Diabetes")</f>
        <v>Prediabetes</v>
      </c>
    </row>
    <row r="510" spans="1:10" ht="15.75" customHeight="1" x14ac:dyDescent="0.3">
      <c r="A510" s="26" t="s">
        <v>922</v>
      </c>
      <c r="B510" s="25">
        <v>22.22</v>
      </c>
      <c r="C510" s="25">
        <v>5.5</v>
      </c>
      <c r="D510" s="26" t="s">
        <v>5992</v>
      </c>
      <c r="E510" s="26" t="s">
        <v>5992</v>
      </c>
      <c r="F510" s="26" t="s">
        <v>5992</v>
      </c>
      <c r="G510" s="26">
        <v>0</v>
      </c>
      <c r="H510" s="26" t="s">
        <v>5991</v>
      </c>
      <c r="I510" t="str" cm="1">
        <f t="array" ref="I510">_xlfn.IFS(B510&lt;18.5,"Under Weight",B510&lt;=25,"Healthy Weight",B510&lt;30,"Over Weight",B510&gt;=30,"obesity")</f>
        <v>Healthy Weight</v>
      </c>
      <c r="J510" t="str" cm="1">
        <f t="array" ref="J510">_xlfn.IFS(C510&lt;5.7,"Normal",C510&lt;=6.5,"Prediabetes",C510&gt;6.5,"Diabetes")</f>
        <v>Normal</v>
      </c>
    </row>
    <row r="511" spans="1:10" ht="15.75" customHeight="1" x14ac:dyDescent="0.3">
      <c r="A511" s="23" t="s">
        <v>924</v>
      </c>
      <c r="B511" s="25">
        <v>33.344999999999999</v>
      </c>
      <c r="C511" s="25">
        <v>4.79</v>
      </c>
      <c r="D511" s="23" t="s">
        <v>5992</v>
      </c>
      <c r="E511" s="23" t="s">
        <v>5992</v>
      </c>
      <c r="F511" s="23" t="s">
        <v>5991</v>
      </c>
      <c r="G511" s="23">
        <v>1</v>
      </c>
      <c r="H511" s="23" t="s">
        <v>5992</v>
      </c>
      <c r="I511" t="str" cm="1">
        <f t="array" ref="I511">_xlfn.IFS(B511&lt;18.5,"Under Weight",B511&lt;=25,"Healthy Weight",B511&lt;30,"Over Weight",B511&gt;=30,"obesity")</f>
        <v>obesity</v>
      </c>
      <c r="J511" t="str" cm="1">
        <f t="array" ref="J511">_xlfn.IFS(C511&lt;5.7,"Normal",C511&lt;=6.5,"Prediabetes",C511&gt;6.5,"Diabetes")</f>
        <v>Normal</v>
      </c>
    </row>
    <row r="512" spans="1:10" ht="15.75" customHeight="1" x14ac:dyDescent="0.3">
      <c r="A512" s="23" t="s">
        <v>926</v>
      </c>
      <c r="B512" s="25">
        <v>24.42</v>
      </c>
      <c r="C512" s="25">
        <v>5.81</v>
      </c>
      <c r="D512" s="23" t="s">
        <v>5992</v>
      </c>
      <c r="E512" s="23" t="s">
        <v>5992</v>
      </c>
      <c r="F512" s="23" t="s">
        <v>5992</v>
      </c>
      <c r="G512" s="23">
        <v>1</v>
      </c>
      <c r="H512" s="23" t="s">
        <v>5991</v>
      </c>
      <c r="I512" t="str" cm="1">
        <f t="array" ref="I512">_xlfn.IFS(B512&lt;18.5,"Under Weight",B512&lt;=25,"Healthy Weight",B512&lt;30,"Over Weight",B512&gt;=30,"obesity")</f>
        <v>Healthy Weight</v>
      </c>
      <c r="J512" t="str" cm="1">
        <f t="array" ref="J512">_xlfn.IFS(C512&lt;5.7,"Normal",C512&lt;=6.5,"Prediabetes",C512&gt;6.5,"Diabetes")</f>
        <v>Prediabetes</v>
      </c>
    </row>
    <row r="513" spans="1:10" ht="15.75" customHeight="1" x14ac:dyDescent="0.3">
      <c r="A513" s="26" t="s">
        <v>927</v>
      </c>
      <c r="B513" s="25">
        <v>29.81</v>
      </c>
      <c r="C513" s="25">
        <v>5.58</v>
      </c>
      <c r="D513" s="26" t="s">
        <v>5992</v>
      </c>
      <c r="E513" s="26" t="s">
        <v>5992</v>
      </c>
      <c r="F513" s="26" t="s">
        <v>5992</v>
      </c>
      <c r="G513" s="26">
        <v>0</v>
      </c>
      <c r="H513" s="26" t="s">
        <v>5991</v>
      </c>
      <c r="I513" t="str" cm="1">
        <f t="array" ref="I513">_xlfn.IFS(B513&lt;18.5,"Under Weight",B513&lt;=25,"Healthy Weight",B513&lt;30,"Over Weight",B513&gt;=30,"obesity")</f>
        <v>Over Weight</v>
      </c>
      <c r="J513" t="str" cm="1">
        <f t="array" ref="J513">_xlfn.IFS(C513&lt;5.7,"Normal",C513&lt;=6.5,"Prediabetes",C513&gt;6.5,"Diabetes")</f>
        <v>Normal</v>
      </c>
    </row>
    <row r="514" spans="1:10" ht="15.75" customHeight="1" x14ac:dyDescent="0.3">
      <c r="A514" s="23" t="s">
        <v>928</v>
      </c>
      <c r="B514" s="25">
        <v>51.18</v>
      </c>
      <c r="C514" s="25">
        <v>4.4000000000000004</v>
      </c>
      <c r="D514" s="23" t="s">
        <v>5991</v>
      </c>
      <c r="E514" s="23" t="s">
        <v>5992</v>
      </c>
      <c r="F514" s="23" t="s">
        <v>5992</v>
      </c>
      <c r="G514" s="23">
        <v>2</v>
      </c>
      <c r="H514" s="23" t="s">
        <v>5992</v>
      </c>
      <c r="I514" t="str" cm="1">
        <f t="array" ref="I514">_xlfn.IFS(B514&lt;18.5,"Under Weight",B514&lt;=25,"Healthy Weight",B514&lt;30,"Over Weight",B514&gt;=30,"obesity")</f>
        <v>obesity</v>
      </c>
      <c r="J514" t="str" cm="1">
        <f t="array" ref="J514">_xlfn.IFS(C514&lt;5.7,"Normal",C514&lt;=6.5,"Prediabetes",C514&gt;6.5,"Diabetes")</f>
        <v>Normal</v>
      </c>
    </row>
    <row r="515" spans="1:10" ht="15.75" customHeight="1" x14ac:dyDescent="0.3">
      <c r="A515" s="23" t="s">
        <v>930</v>
      </c>
      <c r="B515" s="25">
        <v>51.37</v>
      </c>
      <c r="C515" s="25">
        <v>8.18</v>
      </c>
      <c r="D515" s="23" t="s">
        <v>5991</v>
      </c>
      <c r="E515" s="23" t="s">
        <v>5992</v>
      </c>
      <c r="F515" s="23" t="s">
        <v>5992</v>
      </c>
      <c r="G515" s="23">
        <v>0</v>
      </c>
      <c r="H515" s="23" t="s">
        <v>5992</v>
      </c>
      <c r="I515" t="str" cm="1">
        <f t="array" ref="I515">_xlfn.IFS(B515&lt;18.5,"Under Weight",B515&lt;=25,"Healthy Weight",B515&lt;30,"Over Weight",B515&gt;=30,"obesity")</f>
        <v>obesity</v>
      </c>
      <c r="J515" t="str" cm="1">
        <f t="array" ref="J515">_xlfn.IFS(C515&lt;5.7,"Normal",C515&lt;=6.5,"Prediabetes",C515&gt;6.5,"Diabetes")</f>
        <v>Diabetes</v>
      </c>
    </row>
    <row r="516" spans="1:10" ht="15.75" customHeight="1" x14ac:dyDescent="0.3">
      <c r="A516" s="23" t="s">
        <v>932</v>
      </c>
      <c r="B516" s="25">
        <v>36.19</v>
      </c>
      <c r="C516" s="25">
        <v>5.52</v>
      </c>
      <c r="D516" s="23" t="s">
        <v>5991</v>
      </c>
      <c r="E516" s="23" t="s">
        <v>5992</v>
      </c>
      <c r="F516" s="23" t="s">
        <v>5992</v>
      </c>
      <c r="G516" s="23">
        <v>0</v>
      </c>
      <c r="H516" s="23" t="s">
        <v>5992</v>
      </c>
      <c r="I516" t="str" cm="1">
        <f t="array" ref="I516">_xlfn.IFS(B516&lt;18.5,"Under Weight",B516&lt;=25,"Healthy Weight",B516&lt;30,"Over Weight",B516&gt;=30,"obesity")</f>
        <v>obesity</v>
      </c>
      <c r="J516" t="str" cm="1">
        <f t="array" ref="J516">_xlfn.IFS(C516&lt;5.7,"Normal",C516&lt;=6.5,"Prediabetes",C516&gt;6.5,"Diabetes")</f>
        <v>Normal</v>
      </c>
    </row>
    <row r="517" spans="1:10" ht="15.75" customHeight="1" x14ac:dyDescent="0.3">
      <c r="A517" s="26" t="s">
        <v>934</v>
      </c>
      <c r="B517" s="25">
        <v>25.9</v>
      </c>
      <c r="C517" s="25">
        <v>4.84</v>
      </c>
      <c r="D517" s="26" t="s">
        <v>5992</v>
      </c>
      <c r="E517" s="26" t="s">
        <v>5992</v>
      </c>
      <c r="F517" s="26" t="s">
        <v>5992</v>
      </c>
      <c r="G517" s="26">
        <v>0</v>
      </c>
      <c r="H517" s="26" t="s">
        <v>5991</v>
      </c>
      <c r="I517" t="str" cm="1">
        <f t="array" ref="I517">_xlfn.IFS(B517&lt;18.5,"Under Weight",B517&lt;=25,"Healthy Weight",B517&lt;30,"Over Weight",B517&gt;=30,"obesity")</f>
        <v>Over Weight</v>
      </c>
      <c r="J517" t="str" cm="1">
        <f t="array" ref="J517">_xlfn.IFS(C517&lt;5.7,"Normal",C517&lt;=6.5,"Prediabetes",C517&gt;6.5,"Diabetes")</f>
        <v>Normal</v>
      </c>
    </row>
    <row r="518" spans="1:10" ht="15.75" customHeight="1" x14ac:dyDescent="0.3">
      <c r="A518" s="23" t="s">
        <v>935</v>
      </c>
      <c r="B518" s="25">
        <v>35.72</v>
      </c>
      <c r="C518" s="25">
        <v>4.08</v>
      </c>
      <c r="D518" s="23" t="s">
        <v>5992</v>
      </c>
      <c r="E518" s="23" t="s">
        <v>5992</v>
      </c>
      <c r="F518" s="23" t="s">
        <v>5991</v>
      </c>
      <c r="G518" s="23">
        <v>1</v>
      </c>
      <c r="H518" s="23" t="s">
        <v>5992</v>
      </c>
      <c r="I518" t="str" cm="1">
        <f t="array" ref="I518">_xlfn.IFS(B518&lt;18.5,"Under Weight",B518&lt;=25,"Healthy Weight",B518&lt;30,"Over Weight",B518&gt;=30,"obesity")</f>
        <v>obesity</v>
      </c>
      <c r="J518" t="str" cm="1">
        <f t="array" ref="J518">_xlfn.IFS(C518&lt;5.7,"Normal",C518&lt;=6.5,"Prediabetes",C518&gt;6.5,"Diabetes")</f>
        <v>Normal</v>
      </c>
    </row>
    <row r="519" spans="1:10" ht="15.75" customHeight="1" x14ac:dyDescent="0.3">
      <c r="A519" s="23" t="s">
        <v>936</v>
      </c>
      <c r="B519" s="25">
        <v>27.94</v>
      </c>
      <c r="C519" s="25">
        <v>4.4800000000000004</v>
      </c>
      <c r="D519" s="23" t="s">
        <v>5992</v>
      </c>
      <c r="E519" s="23" t="s">
        <v>5992</v>
      </c>
      <c r="F519" s="23" t="s">
        <v>5991</v>
      </c>
      <c r="G519" s="23">
        <v>1</v>
      </c>
      <c r="H519" s="23" t="s">
        <v>5991</v>
      </c>
      <c r="I519" t="str" cm="1">
        <f t="array" ref="I519">_xlfn.IFS(B519&lt;18.5,"Under Weight",B519&lt;=25,"Healthy Weight",B519&lt;30,"Over Weight",B519&gt;=30,"obesity")</f>
        <v>Over Weight</v>
      </c>
      <c r="J519" t="str" cm="1">
        <f t="array" ref="J519">_xlfn.IFS(C519&lt;5.7,"Normal",C519&lt;=6.5,"Prediabetes",C519&gt;6.5,"Diabetes")</f>
        <v>Normal</v>
      </c>
    </row>
    <row r="520" spans="1:10" ht="15.75" customHeight="1" x14ac:dyDescent="0.3">
      <c r="A520" s="26" t="s">
        <v>937</v>
      </c>
      <c r="B520" s="25">
        <v>27.1</v>
      </c>
      <c r="C520" s="25">
        <v>5.73</v>
      </c>
      <c r="D520" s="26" t="s">
        <v>5992</v>
      </c>
      <c r="E520" s="26" t="s">
        <v>5992</v>
      </c>
      <c r="F520" s="26" t="s">
        <v>5992</v>
      </c>
      <c r="G520" s="26">
        <v>0</v>
      </c>
      <c r="H520" s="26" t="s">
        <v>5991</v>
      </c>
      <c r="I520" t="str" cm="1">
        <f t="array" ref="I520">_xlfn.IFS(B520&lt;18.5,"Under Weight",B520&lt;=25,"Healthy Weight",B520&lt;30,"Over Weight",B520&gt;=30,"obesity")</f>
        <v>Over Weight</v>
      </c>
      <c r="J520" t="str" cm="1">
        <f t="array" ref="J520">_xlfn.IFS(C520&lt;5.7,"Normal",C520&lt;=6.5,"Prediabetes",C520&gt;6.5,"Diabetes")</f>
        <v>Prediabetes</v>
      </c>
    </row>
    <row r="521" spans="1:10" ht="15.75" customHeight="1" x14ac:dyDescent="0.3">
      <c r="A521" s="23" t="s">
        <v>938</v>
      </c>
      <c r="B521" s="25">
        <v>18.3</v>
      </c>
      <c r="C521" s="25">
        <v>5.46</v>
      </c>
      <c r="D521" s="23" t="s">
        <v>5991</v>
      </c>
      <c r="E521" s="23" t="s">
        <v>5992</v>
      </c>
      <c r="F521" s="23" t="s">
        <v>5991</v>
      </c>
      <c r="G521" s="23">
        <v>1</v>
      </c>
      <c r="H521" s="23" t="s">
        <v>5991</v>
      </c>
      <c r="I521" t="str" cm="1">
        <f t="array" ref="I521">_xlfn.IFS(B521&lt;18.5,"Under Weight",B521&lt;=25,"Healthy Weight",B521&lt;30,"Over Weight",B521&gt;=30,"obesity")</f>
        <v>Under Weight</v>
      </c>
      <c r="J521" t="str" cm="1">
        <f t="array" ref="J521">_xlfn.IFS(C521&lt;5.7,"Normal",C521&lt;=6.5,"Prediabetes",C521&gt;6.5,"Diabetes")</f>
        <v>Normal</v>
      </c>
    </row>
    <row r="522" spans="1:10" ht="15.75" customHeight="1" x14ac:dyDescent="0.3">
      <c r="A522" s="23" t="s">
        <v>940</v>
      </c>
      <c r="B522" s="25">
        <v>25.3</v>
      </c>
      <c r="C522" s="25">
        <v>5.0199999999999996</v>
      </c>
      <c r="D522" s="23" t="s">
        <v>5991</v>
      </c>
      <c r="E522" s="23" t="s">
        <v>5992</v>
      </c>
      <c r="F522" s="23" t="s">
        <v>5992</v>
      </c>
      <c r="G522" s="23">
        <v>1</v>
      </c>
      <c r="H522" s="23" t="s">
        <v>5991</v>
      </c>
      <c r="I522" t="str" cm="1">
        <f t="array" ref="I522">_xlfn.IFS(B522&lt;18.5,"Under Weight",B522&lt;=25,"Healthy Weight",B522&lt;30,"Over Weight",B522&gt;=30,"obesity")</f>
        <v>Over Weight</v>
      </c>
      <c r="J522" t="str" cm="1">
        <f t="array" ref="J522">_xlfn.IFS(C522&lt;5.7,"Normal",C522&lt;=6.5,"Prediabetes",C522&gt;6.5,"Diabetes")</f>
        <v>Normal</v>
      </c>
    </row>
    <row r="523" spans="1:10" ht="15.75" customHeight="1" x14ac:dyDescent="0.3">
      <c r="A523" s="23" t="s">
        <v>942</v>
      </c>
      <c r="B523" s="25">
        <v>38.83</v>
      </c>
      <c r="C523" s="25">
        <v>6.36</v>
      </c>
      <c r="D523" s="23" t="s">
        <v>5992</v>
      </c>
      <c r="E523" s="23" t="s">
        <v>5992</v>
      </c>
      <c r="F523" s="23" t="s">
        <v>5992</v>
      </c>
      <c r="G523" s="23">
        <v>1</v>
      </c>
      <c r="H523" s="23" t="s">
        <v>5992</v>
      </c>
      <c r="I523" t="str" cm="1">
        <f t="array" ref="I523">_xlfn.IFS(B523&lt;18.5,"Under Weight",B523&lt;=25,"Healthy Weight",B523&lt;30,"Over Weight",B523&gt;=30,"obesity")</f>
        <v>obesity</v>
      </c>
      <c r="J523" t="str" cm="1">
        <f t="array" ref="J523">_xlfn.IFS(C523&lt;5.7,"Normal",C523&lt;=6.5,"Prediabetes",C523&gt;6.5,"Diabetes")</f>
        <v>Prediabetes</v>
      </c>
    </row>
    <row r="524" spans="1:10" ht="15.75" customHeight="1" x14ac:dyDescent="0.3">
      <c r="A524" s="23" t="s">
        <v>943</v>
      </c>
      <c r="B524" s="25">
        <v>27.6</v>
      </c>
      <c r="C524" s="25">
        <v>5.36</v>
      </c>
      <c r="D524" s="23" t="s">
        <v>5992</v>
      </c>
      <c r="E524" s="23" t="s">
        <v>5992</v>
      </c>
      <c r="F524" s="23" t="s">
        <v>5992</v>
      </c>
      <c r="G524" s="23">
        <v>1</v>
      </c>
      <c r="H524" s="23" t="s">
        <v>5992</v>
      </c>
      <c r="I524" t="str" cm="1">
        <f t="array" ref="I524">_xlfn.IFS(B524&lt;18.5,"Under Weight",B524&lt;=25,"Healthy Weight",B524&lt;30,"Over Weight",B524&gt;=30,"obesity")</f>
        <v>Over Weight</v>
      </c>
      <c r="J524" t="str" cm="1">
        <f t="array" ref="J524">_xlfn.IFS(C524&lt;5.7,"Normal",C524&lt;=6.5,"Prediabetes",C524&gt;6.5,"Diabetes")</f>
        <v>Normal</v>
      </c>
    </row>
    <row r="525" spans="1:10" ht="15.75" customHeight="1" x14ac:dyDescent="0.3">
      <c r="A525" s="23" t="s">
        <v>945</v>
      </c>
      <c r="B525" s="25">
        <v>46.4</v>
      </c>
      <c r="C525" s="25">
        <v>8.3699999999999992</v>
      </c>
      <c r="D525" s="23" t="s">
        <v>5991</v>
      </c>
      <c r="E525" s="23" t="s">
        <v>5992</v>
      </c>
      <c r="F525" s="23" t="s">
        <v>5991</v>
      </c>
      <c r="G525" s="23">
        <v>1</v>
      </c>
      <c r="H525" s="23" t="s">
        <v>5992</v>
      </c>
      <c r="I525" t="str" cm="1">
        <f t="array" ref="I525">_xlfn.IFS(B525&lt;18.5,"Under Weight",B525&lt;=25,"Healthy Weight",B525&lt;30,"Over Weight",B525&gt;=30,"obesity")</f>
        <v>obesity</v>
      </c>
      <c r="J525" t="str" cm="1">
        <f t="array" ref="J525">_xlfn.IFS(C525&lt;5.7,"Normal",C525&lt;=6.5,"Prediabetes",C525&gt;6.5,"Diabetes")</f>
        <v>Diabetes</v>
      </c>
    </row>
    <row r="526" spans="1:10" ht="15.75" customHeight="1" x14ac:dyDescent="0.3">
      <c r="A526" s="23" t="s">
        <v>947</v>
      </c>
      <c r="B526" s="25">
        <v>51.92</v>
      </c>
      <c r="C526" s="25">
        <v>5.18</v>
      </c>
      <c r="D526" s="23" t="s">
        <v>5991</v>
      </c>
      <c r="E526" s="23" t="s">
        <v>5992</v>
      </c>
      <c r="F526" s="23" t="s">
        <v>5991</v>
      </c>
      <c r="G526" s="23">
        <v>1</v>
      </c>
      <c r="H526" s="23" t="s">
        <v>5992</v>
      </c>
      <c r="I526" t="str" cm="1">
        <f t="array" ref="I526">_xlfn.IFS(B526&lt;18.5,"Under Weight",B526&lt;=25,"Healthy Weight",B526&lt;30,"Over Weight",B526&gt;=30,"obesity")</f>
        <v>obesity</v>
      </c>
      <c r="J526" t="str" cm="1">
        <f t="array" ref="J526">_xlfn.IFS(C526&lt;5.7,"Normal",C526&lt;=6.5,"Prediabetes",C526&gt;6.5,"Diabetes")</f>
        <v>Normal</v>
      </c>
    </row>
    <row r="527" spans="1:10" ht="15.75" customHeight="1" x14ac:dyDescent="0.3">
      <c r="A527" s="23" t="s">
        <v>949</v>
      </c>
      <c r="B527" s="25">
        <v>32.395000000000003</v>
      </c>
      <c r="C527" s="25">
        <v>5.68</v>
      </c>
      <c r="D527" s="23" t="s">
        <v>5991</v>
      </c>
      <c r="E527" s="23" t="s">
        <v>5992</v>
      </c>
      <c r="F527" s="23" t="s">
        <v>5992</v>
      </c>
      <c r="G527" s="23">
        <v>1</v>
      </c>
      <c r="H527" s="23" t="s">
        <v>5992</v>
      </c>
      <c r="I527" t="str" cm="1">
        <f t="array" ref="I527">_xlfn.IFS(B527&lt;18.5,"Under Weight",B527&lt;=25,"Healthy Weight",B527&lt;30,"Over Weight",B527&gt;=30,"obesity")</f>
        <v>obesity</v>
      </c>
      <c r="J527" t="str" cm="1">
        <f t="array" ref="J527">_xlfn.IFS(C527&lt;5.7,"Normal",C527&lt;=6.5,"Prediabetes",C527&gt;6.5,"Diabetes")</f>
        <v>Normal</v>
      </c>
    </row>
    <row r="528" spans="1:10" ht="15.75" customHeight="1" x14ac:dyDescent="0.3">
      <c r="A528" s="23" t="s">
        <v>950</v>
      </c>
      <c r="B528" s="25">
        <v>46.19</v>
      </c>
      <c r="C528" s="25">
        <v>7.31</v>
      </c>
      <c r="D528" s="23" t="s">
        <v>5991</v>
      </c>
      <c r="E528" s="23" t="s">
        <v>5992</v>
      </c>
      <c r="F528" s="23" t="s">
        <v>5991</v>
      </c>
      <c r="G528" s="23">
        <v>1</v>
      </c>
      <c r="H528" s="23" t="s">
        <v>5992</v>
      </c>
      <c r="I528" t="str" cm="1">
        <f t="array" ref="I528">_xlfn.IFS(B528&lt;18.5,"Under Weight",B528&lt;=25,"Healthy Weight",B528&lt;30,"Over Weight",B528&gt;=30,"obesity")</f>
        <v>obesity</v>
      </c>
      <c r="J528" t="str" cm="1">
        <f t="array" ref="J528">_xlfn.IFS(C528&lt;5.7,"Normal",C528&lt;=6.5,"Prediabetes",C528&gt;6.5,"Diabetes")</f>
        <v>Diabetes</v>
      </c>
    </row>
    <row r="529" spans="1:10" ht="15.75" customHeight="1" x14ac:dyDescent="0.3">
      <c r="A529" s="23" t="s">
        <v>952</v>
      </c>
      <c r="B529" s="25">
        <v>27.93</v>
      </c>
      <c r="C529" s="25">
        <v>4.67</v>
      </c>
      <c r="D529" s="23" t="s">
        <v>5992</v>
      </c>
      <c r="E529" s="23" t="s">
        <v>5992</v>
      </c>
      <c r="F529" s="23" t="s">
        <v>5991</v>
      </c>
      <c r="G529" s="23">
        <v>1</v>
      </c>
      <c r="H529" s="23" t="s">
        <v>5992</v>
      </c>
      <c r="I529" t="str" cm="1">
        <f t="array" ref="I529">_xlfn.IFS(B529&lt;18.5,"Under Weight",B529&lt;=25,"Healthy Weight",B529&lt;30,"Over Weight",B529&gt;=30,"obesity")</f>
        <v>Over Weight</v>
      </c>
      <c r="J529" t="str" cm="1">
        <f t="array" ref="J529">_xlfn.IFS(C529&lt;5.7,"Normal",C529&lt;=6.5,"Prediabetes",C529&gt;6.5,"Diabetes")</f>
        <v>Normal</v>
      </c>
    </row>
    <row r="530" spans="1:10" ht="15.75" customHeight="1" x14ac:dyDescent="0.3">
      <c r="A530" s="23" t="s">
        <v>953</v>
      </c>
      <c r="B530" s="25">
        <v>45.62</v>
      </c>
      <c r="C530" s="25">
        <v>6.87</v>
      </c>
      <c r="D530" s="23" t="s">
        <v>5992</v>
      </c>
      <c r="E530" s="23" t="s">
        <v>5992</v>
      </c>
      <c r="F530" s="23" t="s">
        <v>5992</v>
      </c>
      <c r="G530" s="23">
        <v>0</v>
      </c>
      <c r="H530" s="23" t="s">
        <v>5992</v>
      </c>
      <c r="I530" t="str" cm="1">
        <f t="array" ref="I530">_xlfn.IFS(B530&lt;18.5,"Under Weight",B530&lt;=25,"Healthy Weight",B530&lt;30,"Over Weight",B530&gt;=30,"obesity")</f>
        <v>obesity</v>
      </c>
      <c r="J530" t="str" cm="1">
        <f t="array" ref="J530">_xlfn.IFS(C530&lt;5.7,"Normal",C530&lt;=6.5,"Prediabetes",C530&gt;6.5,"Diabetes")</f>
        <v>Diabetes</v>
      </c>
    </row>
    <row r="531" spans="1:10" ht="15.75" customHeight="1" x14ac:dyDescent="0.3">
      <c r="A531" s="23" t="s">
        <v>954</v>
      </c>
      <c r="B531" s="25">
        <v>35.31</v>
      </c>
      <c r="C531" s="25">
        <v>5.87</v>
      </c>
      <c r="D531" s="23" t="s">
        <v>5992</v>
      </c>
      <c r="E531" s="23" t="s">
        <v>5992</v>
      </c>
      <c r="F531" s="23" t="s">
        <v>5991</v>
      </c>
      <c r="G531" s="23">
        <v>1</v>
      </c>
      <c r="H531" s="23" t="s">
        <v>5992</v>
      </c>
      <c r="I531" t="str" cm="1">
        <f t="array" ref="I531">_xlfn.IFS(B531&lt;18.5,"Under Weight",B531&lt;=25,"Healthy Weight",B531&lt;30,"Over Weight",B531&gt;=30,"obesity")</f>
        <v>obesity</v>
      </c>
      <c r="J531" t="str" cm="1">
        <f t="array" ref="J531">_xlfn.IFS(C531&lt;5.7,"Normal",C531&lt;=6.5,"Prediabetes",C531&gt;6.5,"Diabetes")</f>
        <v>Prediabetes</v>
      </c>
    </row>
    <row r="532" spans="1:10" ht="15.75" customHeight="1" x14ac:dyDescent="0.3">
      <c r="A532" s="23" t="s">
        <v>956</v>
      </c>
      <c r="B532" s="25">
        <v>30.4</v>
      </c>
      <c r="C532" s="25">
        <v>4.07</v>
      </c>
      <c r="D532" s="23" t="s">
        <v>5991</v>
      </c>
      <c r="E532" s="23" t="s">
        <v>5992</v>
      </c>
      <c r="F532" s="23" t="s">
        <v>5992</v>
      </c>
      <c r="G532" s="23">
        <v>1</v>
      </c>
      <c r="H532" s="23" t="s">
        <v>5992</v>
      </c>
      <c r="I532" t="str" cm="1">
        <f t="array" ref="I532">_xlfn.IFS(B532&lt;18.5,"Under Weight",B532&lt;=25,"Healthy Weight",B532&lt;30,"Over Weight",B532&gt;=30,"obesity")</f>
        <v>obesity</v>
      </c>
      <c r="J532" t="str" cm="1">
        <f t="array" ref="J532">_xlfn.IFS(C532&lt;5.7,"Normal",C532&lt;=6.5,"Prediabetes",C532&gt;6.5,"Diabetes")</f>
        <v>Normal</v>
      </c>
    </row>
    <row r="533" spans="1:10" ht="15.75" customHeight="1" x14ac:dyDescent="0.3">
      <c r="A533" s="23" t="s">
        <v>958</v>
      </c>
      <c r="B533" s="25">
        <v>20.13</v>
      </c>
      <c r="C533" s="25">
        <v>6.47</v>
      </c>
      <c r="D533" s="23" t="s">
        <v>5992</v>
      </c>
      <c r="E533" s="23" t="s">
        <v>5992</v>
      </c>
      <c r="F533" s="23" t="s">
        <v>5991</v>
      </c>
      <c r="G533" s="23">
        <v>1</v>
      </c>
      <c r="H533" s="23" t="s">
        <v>5991</v>
      </c>
      <c r="I533" t="str" cm="1">
        <f t="array" ref="I533">_xlfn.IFS(B533&lt;18.5,"Under Weight",B533&lt;=25,"Healthy Weight",B533&lt;30,"Over Weight",B533&gt;=30,"obesity")</f>
        <v>Healthy Weight</v>
      </c>
      <c r="J533" t="str" cm="1">
        <f t="array" ref="J533">_xlfn.IFS(C533&lt;5.7,"Normal",C533&lt;=6.5,"Prediabetes",C533&gt;6.5,"Diabetes")</f>
        <v>Prediabetes</v>
      </c>
    </row>
    <row r="534" spans="1:10" ht="15.75" customHeight="1" x14ac:dyDescent="0.3">
      <c r="A534" s="23" t="s">
        <v>959</v>
      </c>
      <c r="B534" s="25">
        <v>23.655000000000001</v>
      </c>
      <c r="C534" s="25">
        <v>5.14</v>
      </c>
      <c r="D534" s="23" t="s">
        <v>5992</v>
      </c>
      <c r="E534" s="23" t="s">
        <v>5992</v>
      </c>
      <c r="F534" s="23" t="s">
        <v>5992</v>
      </c>
      <c r="G534" s="23">
        <v>1</v>
      </c>
      <c r="H534" s="23" t="s">
        <v>5991</v>
      </c>
      <c r="I534" t="str" cm="1">
        <f t="array" ref="I534">_xlfn.IFS(B534&lt;18.5,"Under Weight",B534&lt;=25,"Healthy Weight",B534&lt;30,"Over Weight",B534&gt;=30,"obesity")</f>
        <v>Healthy Weight</v>
      </c>
      <c r="J534" t="str" cm="1">
        <f t="array" ref="J534">_xlfn.IFS(C534&lt;5.7,"Normal",C534&lt;=6.5,"Prediabetes",C534&gt;6.5,"Diabetes")</f>
        <v>Normal</v>
      </c>
    </row>
    <row r="535" spans="1:10" ht="15.75" customHeight="1" x14ac:dyDescent="0.3">
      <c r="A535" s="23" t="s">
        <v>961</v>
      </c>
      <c r="B535" s="25">
        <v>49.05</v>
      </c>
      <c r="C535" s="25">
        <v>9.77</v>
      </c>
      <c r="D535" s="23" t="s">
        <v>5991</v>
      </c>
      <c r="E535" s="23" t="s">
        <v>5992</v>
      </c>
      <c r="F535" s="23" t="s">
        <v>5992</v>
      </c>
      <c r="G535" s="23">
        <v>0</v>
      </c>
      <c r="H535" s="23" t="s">
        <v>5992</v>
      </c>
      <c r="I535" t="str" cm="1">
        <f t="array" ref="I535">_xlfn.IFS(B535&lt;18.5,"Under Weight",B535&lt;=25,"Healthy Weight",B535&lt;30,"Over Weight",B535&gt;=30,"obesity")</f>
        <v>obesity</v>
      </c>
      <c r="J535" t="str" cm="1">
        <f t="array" ref="J535">_xlfn.IFS(C535&lt;5.7,"Normal",C535&lt;=6.5,"Prediabetes",C535&gt;6.5,"Diabetes")</f>
        <v>Diabetes</v>
      </c>
    </row>
    <row r="536" spans="1:10" ht="15.75" customHeight="1" x14ac:dyDescent="0.3">
      <c r="A536" s="23" t="s">
        <v>962</v>
      </c>
      <c r="B536" s="25">
        <v>51.94</v>
      </c>
      <c r="C536" s="25">
        <v>8.8000000000000007</v>
      </c>
      <c r="D536" s="23" t="s">
        <v>5991</v>
      </c>
      <c r="E536" s="23" t="s">
        <v>5992</v>
      </c>
      <c r="F536" s="23" t="s">
        <v>5992</v>
      </c>
      <c r="G536" s="23">
        <v>2</v>
      </c>
      <c r="H536" s="23" t="s">
        <v>5992</v>
      </c>
      <c r="I536" t="str" cm="1">
        <f t="array" ref="I536">_xlfn.IFS(B536&lt;18.5,"Under Weight",B536&lt;=25,"Healthy Weight",B536&lt;30,"Over Weight",B536&gt;=30,"obesity")</f>
        <v>obesity</v>
      </c>
      <c r="J536" t="str" cm="1">
        <f t="array" ref="J536">_xlfn.IFS(C536&lt;5.7,"Normal",C536&lt;=6.5,"Prediabetes",C536&gt;6.5,"Diabetes")</f>
        <v>Diabetes</v>
      </c>
    </row>
    <row r="537" spans="1:10" ht="15.75" customHeight="1" x14ac:dyDescent="0.3">
      <c r="A537" s="23" t="s">
        <v>964</v>
      </c>
      <c r="B537" s="25">
        <v>29.83</v>
      </c>
      <c r="C537" s="25">
        <v>5.84</v>
      </c>
      <c r="D537" s="23" t="s">
        <v>5992</v>
      </c>
      <c r="E537" s="23" t="s">
        <v>5992</v>
      </c>
      <c r="F537" s="23" t="s">
        <v>5992</v>
      </c>
      <c r="G537" s="23">
        <v>1</v>
      </c>
      <c r="H537" s="23" t="s">
        <v>5991</v>
      </c>
      <c r="I537" t="str" cm="1">
        <f t="array" ref="I537">_xlfn.IFS(B537&lt;18.5,"Under Weight",B537&lt;=25,"Healthy Weight",B537&lt;30,"Over Weight",B537&gt;=30,"obesity")</f>
        <v>Over Weight</v>
      </c>
      <c r="J537" t="str" cm="1">
        <f t="array" ref="J537">_xlfn.IFS(C537&lt;5.7,"Normal",C537&lt;=6.5,"Prediabetes",C537&gt;6.5,"Diabetes")</f>
        <v>Prediabetes</v>
      </c>
    </row>
    <row r="538" spans="1:10" ht="15.75" customHeight="1" x14ac:dyDescent="0.3">
      <c r="A538" s="23" t="s">
        <v>966</v>
      </c>
      <c r="B538" s="25">
        <v>22.6</v>
      </c>
      <c r="C538" s="25">
        <v>10.43</v>
      </c>
      <c r="D538" s="23" t="s">
        <v>5991</v>
      </c>
      <c r="E538" s="23" t="s">
        <v>5992</v>
      </c>
      <c r="F538" s="23" t="s">
        <v>5992</v>
      </c>
      <c r="G538" s="23">
        <v>1</v>
      </c>
      <c r="H538" s="23" t="s">
        <v>5991</v>
      </c>
      <c r="I538" t="str" cm="1">
        <f t="array" ref="I538">_xlfn.IFS(B538&lt;18.5,"Under Weight",B538&lt;=25,"Healthy Weight",B538&lt;30,"Over Weight",B538&gt;=30,"obesity")</f>
        <v>Healthy Weight</v>
      </c>
      <c r="J538" t="str" cm="1">
        <f t="array" ref="J538">_xlfn.IFS(C538&lt;5.7,"Normal",C538&lt;=6.5,"Prediabetes",C538&gt;6.5,"Diabetes")</f>
        <v>Diabetes</v>
      </c>
    </row>
    <row r="539" spans="1:10" ht="15.75" customHeight="1" x14ac:dyDescent="0.3">
      <c r="A539" s="23" t="s">
        <v>968</v>
      </c>
      <c r="B539" s="25">
        <v>46.69</v>
      </c>
      <c r="C539" s="25">
        <v>4.25</v>
      </c>
      <c r="D539" s="23" t="s">
        <v>5991</v>
      </c>
      <c r="E539" s="23" t="s">
        <v>5992</v>
      </c>
      <c r="F539" s="23" t="s">
        <v>5992</v>
      </c>
      <c r="G539" s="23">
        <v>1</v>
      </c>
      <c r="H539" s="23" t="s">
        <v>5992</v>
      </c>
      <c r="I539" t="str" cm="1">
        <f t="array" ref="I539">_xlfn.IFS(B539&lt;18.5,"Under Weight",B539&lt;=25,"Healthy Weight",B539&lt;30,"Over Weight",B539&gt;=30,"obesity")</f>
        <v>obesity</v>
      </c>
      <c r="J539" t="str" cm="1">
        <f t="array" ref="J539">_xlfn.IFS(C539&lt;5.7,"Normal",C539&lt;=6.5,"Prediabetes",C539&gt;6.5,"Diabetes")</f>
        <v>Normal</v>
      </c>
    </row>
    <row r="540" spans="1:10" ht="15.75" customHeight="1" x14ac:dyDescent="0.3">
      <c r="A540" s="26" t="s">
        <v>970</v>
      </c>
      <c r="B540" s="25">
        <v>28.49</v>
      </c>
      <c r="C540" s="25">
        <v>4.8899999999999997</v>
      </c>
      <c r="D540" s="26" t="s">
        <v>5992</v>
      </c>
      <c r="E540" s="26" t="s">
        <v>5992</v>
      </c>
      <c r="F540" s="26" t="s">
        <v>5992</v>
      </c>
      <c r="G540" s="26">
        <v>0</v>
      </c>
      <c r="H540" s="26" t="s">
        <v>5991</v>
      </c>
      <c r="I540" t="str" cm="1">
        <f t="array" ref="I540">_xlfn.IFS(B540&lt;18.5,"Under Weight",B540&lt;=25,"Healthy Weight",B540&lt;30,"Over Weight",B540&gt;=30,"obesity")</f>
        <v>Over Weight</v>
      </c>
      <c r="J540" t="str" cm="1">
        <f t="array" ref="J540">_xlfn.IFS(C540&lt;5.7,"Normal",C540&lt;=6.5,"Prediabetes",C540&gt;6.5,"Diabetes")</f>
        <v>Normal</v>
      </c>
    </row>
    <row r="541" spans="1:10" ht="15.75" customHeight="1" x14ac:dyDescent="0.3">
      <c r="A541" s="23" t="s">
        <v>971</v>
      </c>
      <c r="B541" s="25">
        <v>28.5</v>
      </c>
      <c r="C541" s="25">
        <v>5.55</v>
      </c>
      <c r="D541" s="23" t="s">
        <v>5991</v>
      </c>
      <c r="E541" s="23" t="s">
        <v>5992</v>
      </c>
      <c r="F541" s="23" t="s">
        <v>5992</v>
      </c>
      <c r="G541" s="23">
        <v>1</v>
      </c>
      <c r="H541" s="23" t="s">
        <v>5991</v>
      </c>
      <c r="I541" t="str" cm="1">
        <f t="array" ref="I541">_xlfn.IFS(B541&lt;18.5,"Under Weight",B541&lt;=25,"Healthy Weight",B541&lt;30,"Over Weight",B541&gt;=30,"obesity")</f>
        <v>Over Weight</v>
      </c>
      <c r="J541" t="str" cm="1">
        <f t="array" ref="J541">_xlfn.IFS(C541&lt;5.7,"Normal",C541&lt;=6.5,"Prediabetes",C541&gt;6.5,"Diabetes")</f>
        <v>Normal</v>
      </c>
    </row>
    <row r="542" spans="1:10" ht="15.75" customHeight="1" x14ac:dyDescent="0.3">
      <c r="A542" s="23" t="s">
        <v>972</v>
      </c>
      <c r="B542" s="25">
        <v>24.4</v>
      </c>
      <c r="C542" s="25">
        <v>4.5199999999999996</v>
      </c>
      <c r="D542" s="23" t="s">
        <v>5992</v>
      </c>
      <c r="E542" s="23" t="s">
        <v>5992</v>
      </c>
      <c r="F542" s="23" t="s">
        <v>5992</v>
      </c>
      <c r="G542" s="23">
        <v>1</v>
      </c>
      <c r="H542" s="23" t="s">
        <v>5991</v>
      </c>
      <c r="I542" t="str" cm="1">
        <f t="array" ref="I542">_xlfn.IFS(B542&lt;18.5,"Under Weight",B542&lt;=25,"Healthy Weight",B542&lt;30,"Over Weight",B542&gt;=30,"obesity")</f>
        <v>Healthy Weight</v>
      </c>
      <c r="J542" t="str" cm="1">
        <f t="array" ref="J542">_xlfn.IFS(C542&lt;5.7,"Normal",C542&lt;=6.5,"Prediabetes",C542&gt;6.5,"Diabetes")</f>
        <v>Normal</v>
      </c>
    </row>
    <row r="543" spans="1:10" ht="15.75" customHeight="1" x14ac:dyDescent="0.3">
      <c r="A543" s="23" t="s">
        <v>974</v>
      </c>
      <c r="B543" s="25">
        <v>29.15</v>
      </c>
      <c r="C543" s="25">
        <v>4.45</v>
      </c>
      <c r="D543" s="23" t="s">
        <v>5991</v>
      </c>
      <c r="E543" s="23" t="s">
        <v>5992</v>
      </c>
      <c r="F543" s="23" t="s">
        <v>5992</v>
      </c>
      <c r="G543" s="23">
        <v>1</v>
      </c>
      <c r="H543" s="23" t="s">
        <v>5991</v>
      </c>
      <c r="I543" t="str" cm="1">
        <f t="array" ref="I543">_xlfn.IFS(B543&lt;18.5,"Under Weight",B543&lt;=25,"Healthy Weight",B543&lt;30,"Over Weight",B543&gt;=30,"obesity")</f>
        <v>Over Weight</v>
      </c>
      <c r="J543" t="str" cm="1">
        <f t="array" ref="J543">_xlfn.IFS(C543&lt;5.7,"Normal",C543&lt;=6.5,"Prediabetes",C543&gt;6.5,"Diabetes")</f>
        <v>Normal</v>
      </c>
    </row>
    <row r="544" spans="1:10" ht="15.75" customHeight="1" x14ac:dyDescent="0.3">
      <c r="A544" s="23" t="s">
        <v>976</v>
      </c>
      <c r="B544" s="25">
        <v>27.28</v>
      </c>
      <c r="C544" s="25">
        <v>4.72</v>
      </c>
      <c r="D544" s="23" t="s">
        <v>5992</v>
      </c>
      <c r="E544" s="23" t="s">
        <v>5993</v>
      </c>
      <c r="F544" s="23" t="s">
        <v>5992</v>
      </c>
      <c r="G544" s="23">
        <v>1</v>
      </c>
      <c r="H544" s="23" t="s">
        <v>5991</v>
      </c>
      <c r="I544" t="str" cm="1">
        <f t="array" ref="I544">_xlfn.IFS(B544&lt;18.5,"Under Weight",B544&lt;=25,"Healthy Weight",B544&lt;30,"Over Weight",B544&gt;=30,"obesity")</f>
        <v>Over Weight</v>
      </c>
      <c r="J544" t="str" cm="1">
        <f t="array" ref="J544">_xlfn.IFS(C544&lt;5.7,"Normal",C544&lt;=6.5,"Prediabetes",C544&gt;6.5,"Diabetes")</f>
        <v>Normal</v>
      </c>
    </row>
    <row r="545" spans="1:10" ht="15.75" customHeight="1" x14ac:dyDescent="0.3">
      <c r="A545" s="23" t="s">
        <v>977</v>
      </c>
      <c r="B545" s="25">
        <v>32.229999999999997</v>
      </c>
      <c r="C545" s="25">
        <v>4.6500000000000004</v>
      </c>
      <c r="D545" s="23" t="s">
        <v>5991</v>
      </c>
      <c r="E545" s="23" t="s">
        <v>5992</v>
      </c>
      <c r="F545" s="23" t="s">
        <v>5991</v>
      </c>
      <c r="G545" s="23">
        <v>1</v>
      </c>
      <c r="H545" s="23" t="s">
        <v>5992</v>
      </c>
      <c r="I545" t="str" cm="1">
        <f t="array" ref="I545">_xlfn.IFS(B545&lt;18.5,"Under Weight",B545&lt;=25,"Healthy Weight",B545&lt;30,"Over Weight",B545&gt;=30,"obesity")</f>
        <v>obesity</v>
      </c>
      <c r="J545" t="str" cm="1">
        <f t="array" ref="J545">_xlfn.IFS(C545&lt;5.7,"Normal",C545&lt;=6.5,"Prediabetes",C545&gt;6.5,"Diabetes")</f>
        <v>Normal</v>
      </c>
    </row>
    <row r="546" spans="1:10" ht="15.75" customHeight="1" x14ac:dyDescent="0.3">
      <c r="A546" s="23" t="s">
        <v>979</v>
      </c>
      <c r="B546" s="25">
        <v>44.2</v>
      </c>
      <c r="C546" s="25">
        <v>11.34</v>
      </c>
      <c r="D546" s="23" t="s">
        <v>5991</v>
      </c>
      <c r="E546" s="23" t="s">
        <v>5992</v>
      </c>
      <c r="F546" s="23" t="s">
        <v>5991</v>
      </c>
      <c r="G546" s="23">
        <v>1</v>
      </c>
      <c r="H546" s="23" t="s">
        <v>5992</v>
      </c>
      <c r="I546" t="str" cm="1">
        <f t="array" ref="I546">_xlfn.IFS(B546&lt;18.5,"Under Weight",B546&lt;=25,"Healthy Weight",B546&lt;30,"Over Weight",B546&gt;=30,"obesity")</f>
        <v>obesity</v>
      </c>
      <c r="J546" t="str" cm="1">
        <f t="array" ref="J546">_xlfn.IFS(C546&lt;5.7,"Normal",C546&lt;=6.5,"Prediabetes",C546&gt;6.5,"Diabetes")</f>
        <v>Diabetes</v>
      </c>
    </row>
    <row r="547" spans="1:10" ht="15.75" customHeight="1" x14ac:dyDescent="0.3">
      <c r="A547" s="23" t="s">
        <v>981</v>
      </c>
      <c r="B547" s="25">
        <v>29.734999999999999</v>
      </c>
      <c r="C547" s="25">
        <v>4.53</v>
      </c>
      <c r="D547" s="23" t="s">
        <v>5992</v>
      </c>
      <c r="E547" s="23" t="s">
        <v>5992</v>
      </c>
      <c r="F547" s="23" t="s">
        <v>5991</v>
      </c>
      <c r="G547" s="23">
        <v>1</v>
      </c>
      <c r="H547" s="23" t="s">
        <v>5992</v>
      </c>
      <c r="I547" t="str" cm="1">
        <f t="array" ref="I547">_xlfn.IFS(B547&lt;18.5,"Under Weight",B547&lt;=25,"Healthy Weight",B547&lt;30,"Over Weight",B547&gt;=30,"obesity")</f>
        <v>Over Weight</v>
      </c>
      <c r="J547" t="str" cm="1">
        <f t="array" ref="J547">_xlfn.IFS(C547&lt;5.7,"Normal",C547&lt;=6.5,"Prediabetes",C547&gt;6.5,"Diabetes")</f>
        <v>Normal</v>
      </c>
    </row>
    <row r="548" spans="1:10" ht="15.75" customHeight="1" x14ac:dyDescent="0.3">
      <c r="A548" s="26" t="s">
        <v>982</v>
      </c>
      <c r="B548" s="25">
        <v>28.31</v>
      </c>
      <c r="C548" s="25">
        <v>6.35</v>
      </c>
      <c r="D548" s="26" t="s">
        <v>5992</v>
      </c>
      <c r="E548" s="26" t="s">
        <v>5992</v>
      </c>
      <c r="F548" s="26" t="s">
        <v>5992</v>
      </c>
      <c r="G548" s="26">
        <v>0</v>
      </c>
      <c r="H548" s="26" t="s">
        <v>5991</v>
      </c>
      <c r="I548" t="str" cm="1">
        <f t="array" ref="I548">_xlfn.IFS(B548&lt;18.5,"Under Weight",B548&lt;=25,"Healthy Weight",B548&lt;30,"Over Weight",B548&gt;=30,"obesity")</f>
        <v>Over Weight</v>
      </c>
      <c r="J548" t="str" cm="1">
        <f t="array" ref="J548">_xlfn.IFS(C548&lt;5.7,"Normal",C548&lt;=6.5,"Prediabetes",C548&gt;6.5,"Diabetes")</f>
        <v>Prediabetes</v>
      </c>
    </row>
    <row r="549" spans="1:10" ht="15.75" customHeight="1" x14ac:dyDescent="0.3">
      <c r="A549" s="23" t="s">
        <v>984</v>
      </c>
      <c r="B549" s="25">
        <v>46.62</v>
      </c>
      <c r="C549" s="25">
        <v>8.51</v>
      </c>
      <c r="D549" s="23" t="s">
        <v>5992</v>
      </c>
      <c r="E549" s="23" t="s">
        <v>5992</v>
      </c>
      <c r="F549" s="23" t="s">
        <v>5992</v>
      </c>
      <c r="G549" s="23">
        <v>0</v>
      </c>
      <c r="H549" s="23" t="s">
        <v>5992</v>
      </c>
      <c r="I549" t="str" cm="1">
        <f t="array" ref="I549">_xlfn.IFS(B549&lt;18.5,"Under Weight",B549&lt;=25,"Healthy Weight",B549&lt;30,"Over Weight",B549&gt;=30,"obesity")</f>
        <v>obesity</v>
      </c>
      <c r="J549" t="str" cm="1">
        <f t="array" ref="J549">_xlfn.IFS(C549&lt;5.7,"Normal",C549&lt;=6.5,"Prediabetes",C549&gt;6.5,"Diabetes")</f>
        <v>Diabetes</v>
      </c>
    </row>
    <row r="550" spans="1:10" ht="15.75" customHeight="1" x14ac:dyDescent="0.3">
      <c r="A550" s="23" t="s">
        <v>986</v>
      </c>
      <c r="B550" s="25">
        <v>51.75</v>
      </c>
      <c r="C550" s="25">
        <v>8.59</v>
      </c>
      <c r="D550" s="23" t="s">
        <v>5991</v>
      </c>
      <c r="E550" s="23" t="s">
        <v>5992</v>
      </c>
      <c r="F550" s="23" t="s">
        <v>5992</v>
      </c>
      <c r="G550" s="23">
        <v>1</v>
      </c>
      <c r="H550" s="23" t="s">
        <v>5992</v>
      </c>
      <c r="I550" t="str" cm="1">
        <f t="array" ref="I550">_xlfn.IFS(B550&lt;18.5,"Under Weight",B550&lt;=25,"Healthy Weight",B550&lt;30,"Over Weight",B550&gt;=30,"obesity")</f>
        <v>obesity</v>
      </c>
      <c r="J550" t="str" cm="1">
        <f t="array" ref="J550">_xlfn.IFS(C550&lt;5.7,"Normal",C550&lt;=6.5,"Prediabetes",C550&gt;6.5,"Diabetes")</f>
        <v>Diabetes</v>
      </c>
    </row>
    <row r="551" spans="1:10" ht="15.75" customHeight="1" x14ac:dyDescent="0.3">
      <c r="A551" s="26" t="s">
        <v>988</v>
      </c>
      <c r="B551" s="25">
        <v>25.7</v>
      </c>
      <c r="C551" s="25">
        <v>4.13</v>
      </c>
      <c r="D551" s="26" t="s">
        <v>5991</v>
      </c>
      <c r="E551" s="26" t="s">
        <v>5992</v>
      </c>
      <c r="F551" s="26" t="s">
        <v>5992</v>
      </c>
      <c r="G551" s="26">
        <v>0</v>
      </c>
      <c r="H551" s="26" t="s">
        <v>5991</v>
      </c>
      <c r="I551" t="str" cm="1">
        <f t="array" ref="I551">_xlfn.IFS(B551&lt;18.5,"Under Weight",B551&lt;=25,"Healthy Weight",B551&lt;30,"Over Weight",B551&gt;=30,"obesity")</f>
        <v>Over Weight</v>
      </c>
      <c r="J551" t="str" cm="1">
        <f t="array" ref="J551">_xlfn.IFS(C551&lt;5.7,"Normal",C551&lt;=6.5,"Prediabetes",C551&gt;6.5,"Diabetes")</f>
        <v>Normal</v>
      </c>
    </row>
    <row r="552" spans="1:10" ht="15.75" customHeight="1" x14ac:dyDescent="0.3">
      <c r="A552" s="23" t="s">
        <v>990</v>
      </c>
      <c r="B552" s="25">
        <v>31.79</v>
      </c>
      <c r="C552" s="25">
        <v>4.55</v>
      </c>
      <c r="D552" s="23" t="s">
        <v>5992</v>
      </c>
      <c r="E552" s="23" t="s">
        <v>5992</v>
      </c>
      <c r="F552" s="23" t="s">
        <v>5992</v>
      </c>
      <c r="G552" s="23">
        <v>0</v>
      </c>
      <c r="H552" s="23" t="s">
        <v>5992</v>
      </c>
      <c r="I552" t="str" cm="1">
        <f t="array" ref="I552">_xlfn.IFS(B552&lt;18.5,"Under Weight",B552&lt;=25,"Healthy Weight",B552&lt;30,"Over Weight",B552&gt;=30,"obesity")</f>
        <v>obesity</v>
      </c>
      <c r="J552" t="str" cm="1">
        <f t="array" ref="J552">_xlfn.IFS(C552&lt;5.7,"Normal",C552&lt;=6.5,"Prediabetes",C552&gt;6.5,"Diabetes")</f>
        <v>Normal</v>
      </c>
    </row>
    <row r="553" spans="1:10" ht="15.75" customHeight="1" x14ac:dyDescent="0.3">
      <c r="A553" s="26" t="s">
        <v>992</v>
      </c>
      <c r="B553" s="25">
        <v>24.795000000000002</v>
      </c>
      <c r="C553" s="25">
        <v>4.5199999999999996</v>
      </c>
      <c r="D553" s="26" t="s">
        <v>5992</v>
      </c>
      <c r="E553" s="26" t="s">
        <v>5992</v>
      </c>
      <c r="F553" s="26" t="s">
        <v>5992</v>
      </c>
      <c r="G553" s="26">
        <v>0</v>
      </c>
      <c r="H553" s="26" t="s">
        <v>5991</v>
      </c>
      <c r="I553" t="str" cm="1">
        <f t="array" ref="I553">_xlfn.IFS(B553&lt;18.5,"Under Weight",B553&lt;=25,"Healthy Weight",B553&lt;30,"Over Weight",B553&gt;=30,"obesity")</f>
        <v>Healthy Weight</v>
      </c>
      <c r="J553" t="str" cm="1">
        <f t="array" ref="J553">_xlfn.IFS(C553&lt;5.7,"Normal",C553&lt;=6.5,"Prediabetes",C553&gt;6.5,"Diabetes")</f>
        <v>Normal</v>
      </c>
    </row>
    <row r="554" spans="1:10" ht="15.75" customHeight="1" x14ac:dyDescent="0.3">
      <c r="A554" s="23" t="s">
        <v>993</v>
      </c>
      <c r="B554" s="25">
        <v>53.98</v>
      </c>
      <c r="C554" s="25">
        <v>5.07</v>
      </c>
      <c r="D554" s="23" t="s">
        <v>5992</v>
      </c>
      <c r="E554" s="23" t="s">
        <v>5992</v>
      </c>
      <c r="F554" s="23" t="s">
        <v>5991</v>
      </c>
      <c r="G554" s="23">
        <v>1</v>
      </c>
      <c r="H554" s="23" t="s">
        <v>5992</v>
      </c>
      <c r="I554" t="str" cm="1">
        <f t="array" ref="I554">_xlfn.IFS(B554&lt;18.5,"Under Weight",B554&lt;=25,"Healthy Weight",B554&lt;30,"Over Weight",B554&gt;=30,"obesity")</f>
        <v>obesity</v>
      </c>
      <c r="J554" t="str" cm="1">
        <f t="array" ref="J554">_xlfn.IFS(C554&lt;5.7,"Normal",C554&lt;=6.5,"Prediabetes",C554&gt;6.5,"Diabetes")</f>
        <v>Normal</v>
      </c>
    </row>
    <row r="555" spans="1:10" ht="15.75" customHeight="1" x14ac:dyDescent="0.3">
      <c r="A555" s="23" t="s">
        <v>995</v>
      </c>
      <c r="B555" s="25">
        <v>41.325000000000003</v>
      </c>
      <c r="C555" s="25">
        <v>4.04</v>
      </c>
      <c r="D555" s="23" t="s">
        <v>5991</v>
      </c>
      <c r="E555" s="23" t="s">
        <v>5992</v>
      </c>
      <c r="F555" s="23" t="s">
        <v>5991</v>
      </c>
      <c r="G555" s="23">
        <v>1</v>
      </c>
      <c r="H555" s="23" t="s">
        <v>5992</v>
      </c>
      <c r="I555" t="str" cm="1">
        <f t="array" ref="I555">_xlfn.IFS(B555&lt;18.5,"Under Weight",B555&lt;=25,"Healthy Weight",B555&lt;30,"Over Weight",B555&gt;=30,"obesity")</f>
        <v>obesity</v>
      </c>
      <c r="J555" t="str" cm="1">
        <f t="array" ref="J555">_xlfn.IFS(C555&lt;5.7,"Normal",C555&lt;=6.5,"Prediabetes",C555&gt;6.5,"Diabetes")</f>
        <v>Normal</v>
      </c>
    </row>
    <row r="556" spans="1:10" ht="15.75" customHeight="1" x14ac:dyDescent="0.3">
      <c r="A556" s="23" t="s">
        <v>997</v>
      </c>
      <c r="B556" s="25">
        <v>51.65</v>
      </c>
      <c r="C556" s="25">
        <v>5.3</v>
      </c>
      <c r="D556" s="23" t="s">
        <v>5991</v>
      </c>
      <c r="E556" s="23" t="s">
        <v>5992</v>
      </c>
      <c r="F556" s="23" t="s">
        <v>5992</v>
      </c>
      <c r="G556" s="23">
        <v>0</v>
      </c>
      <c r="H556" s="23" t="s">
        <v>5992</v>
      </c>
      <c r="I556" t="str" cm="1">
        <f t="array" ref="I556">_xlfn.IFS(B556&lt;18.5,"Under Weight",B556&lt;=25,"Healthy Weight",B556&lt;30,"Over Weight",B556&gt;=30,"obesity")</f>
        <v>obesity</v>
      </c>
      <c r="J556" t="str" cm="1">
        <f t="array" ref="J556">_xlfn.IFS(C556&lt;5.7,"Normal",C556&lt;=6.5,"Prediabetes",C556&gt;6.5,"Diabetes")</f>
        <v>Normal</v>
      </c>
    </row>
    <row r="557" spans="1:10" ht="15.75" customHeight="1" x14ac:dyDescent="0.3">
      <c r="A557" s="23" t="s">
        <v>998</v>
      </c>
      <c r="B557" s="25">
        <v>44.52</v>
      </c>
      <c r="C557" s="25">
        <v>8.64</v>
      </c>
      <c r="D557" s="23" t="s">
        <v>5991</v>
      </c>
      <c r="E557" s="23" t="s">
        <v>5992</v>
      </c>
      <c r="F557" s="23" t="s">
        <v>5991</v>
      </c>
      <c r="G557" s="23">
        <v>1</v>
      </c>
      <c r="H557" s="23" t="s">
        <v>5992</v>
      </c>
      <c r="I557" t="str" cm="1">
        <f t="array" ref="I557">_xlfn.IFS(B557&lt;18.5,"Under Weight",B557&lt;=25,"Healthy Weight",B557&lt;30,"Over Weight",B557&gt;=30,"obesity")</f>
        <v>obesity</v>
      </c>
      <c r="J557" t="str" cm="1">
        <f t="array" ref="J557">_xlfn.IFS(C557&lt;5.7,"Normal",C557&lt;=6.5,"Prediabetes",C557&gt;6.5,"Diabetes")</f>
        <v>Diabetes</v>
      </c>
    </row>
    <row r="558" spans="1:10" ht="15.75" customHeight="1" x14ac:dyDescent="0.3">
      <c r="A558" s="23" t="s">
        <v>1000</v>
      </c>
      <c r="B558" s="25">
        <v>53.29</v>
      </c>
      <c r="C558" s="25">
        <v>4.03</v>
      </c>
      <c r="D558" s="23" t="s">
        <v>5992</v>
      </c>
      <c r="E558" s="23" t="s">
        <v>5992</v>
      </c>
      <c r="F558" s="23" t="s">
        <v>5991</v>
      </c>
      <c r="G558" s="23">
        <v>1</v>
      </c>
      <c r="H558" s="23" t="s">
        <v>5992</v>
      </c>
      <c r="I558" t="str" cm="1">
        <f t="array" ref="I558">_xlfn.IFS(B558&lt;18.5,"Under Weight",B558&lt;=25,"Healthy Weight",B558&lt;30,"Over Weight",B558&gt;=30,"obesity")</f>
        <v>obesity</v>
      </c>
      <c r="J558" t="str" cm="1">
        <f t="array" ref="J558">_xlfn.IFS(C558&lt;5.7,"Normal",C558&lt;=6.5,"Prediabetes",C558&gt;6.5,"Diabetes")</f>
        <v>Normal</v>
      </c>
    </row>
    <row r="559" spans="1:10" ht="15.75" customHeight="1" x14ac:dyDescent="0.3">
      <c r="A559" s="23" t="s">
        <v>1002</v>
      </c>
      <c r="B559" s="25">
        <v>46.63</v>
      </c>
      <c r="C559" s="25">
        <v>4.26</v>
      </c>
      <c r="D559" s="23" t="s">
        <v>5991</v>
      </c>
      <c r="E559" s="23" t="s">
        <v>5992</v>
      </c>
      <c r="F559" s="23" t="s">
        <v>5992</v>
      </c>
      <c r="G559" s="23">
        <v>2</v>
      </c>
      <c r="H559" s="23" t="s">
        <v>5992</v>
      </c>
      <c r="I559" t="str" cm="1">
        <f t="array" ref="I559">_xlfn.IFS(B559&lt;18.5,"Under Weight",B559&lt;=25,"Healthy Weight",B559&lt;30,"Over Weight",B559&gt;=30,"obesity")</f>
        <v>obesity</v>
      </c>
      <c r="J559" t="str" cm="1">
        <f t="array" ref="J559">_xlfn.IFS(C559&lt;5.7,"Normal",C559&lt;=6.5,"Prediabetes",C559&gt;6.5,"Diabetes")</f>
        <v>Normal</v>
      </c>
    </row>
    <row r="560" spans="1:10" ht="15.75" customHeight="1" x14ac:dyDescent="0.3">
      <c r="A560" s="23" t="s">
        <v>1003</v>
      </c>
      <c r="B560" s="25">
        <v>28.88</v>
      </c>
      <c r="C560" s="25">
        <v>5.35</v>
      </c>
      <c r="D560" s="23" t="s">
        <v>5992</v>
      </c>
      <c r="E560" s="23" t="s">
        <v>5992</v>
      </c>
      <c r="F560" s="23" t="s">
        <v>5991</v>
      </c>
      <c r="G560" s="23">
        <v>1</v>
      </c>
      <c r="H560" s="23" t="s">
        <v>5991</v>
      </c>
      <c r="I560" t="str" cm="1">
        <f t="array" ref="I560">_xlfn.IFS(B560&lt;18.5,"Under Weight",B560&lt;=25,"Healthy Weight",B560&lt;30,"Over Weight",B560&gt;=30,"obesity")</f>
        <v>Over Weight</v>
      </c>
      <c r="J560" t="str" cm="1">
        <f t="array" ref="J560">_xlfn.IFS(C560&lt;5.7,"Normal",C560&lt;=6.5,"Prediabetes",C560&gt;6.5,"Diabetes")</f>
        <v>Normal</v>
      </c>
    </row>
    <row r="561" spans="1:10" ht="15.75" customHeight="1" x14ac:dyDescent="0.3">
      <c r="A561" s="23" t="s">
        <v>1004</v>
      </c>
      <c r="B561" s="25">
        <v>23.98</v>
      </c>
      <c r="C561" s="25">
        <v>4.9000000000000004</v>
      </c>
      <c r="D561" s="23" t="s">
        <v>5992</v>
      </c>
      <c r="E561" s="23" t="s">
        <v>5992</v>
      </c>
      <c r="F561" s="23" t="s">
        <v>5992</v>
      </c>
      <c r="G561" s="23">
        <v>0</v>
      </c>
      <c r="H561" s="23" t="s">
        <v>5992</v>
      </c>
      <c r="I561" t="str" cm="1">
        <f t="array" ref="I561">_xlfn.IFS(B561&lt;18.5,"Under Weight",B561&lt;=25,"Healthy Weight",B561&lt;30,"Over Weight",B561&gt;=30,"obesity")</f>
        <v>Healthy Weight</v>
      </c>
      <c r="J561" t="str" cm="1">
        <f t="array" ref="J561">_xlfn.IFS(C561&lt;5.7,"Normal",C561&lt;=6.5,"Prediabetes",C561&gt;6.5,"Diabetes")</f>
        <v>Normal</v>
      </c>
    </row>
    <row r="562" spans="1:10" ht="15.75" customHeight="1" x14ac:dyDescent="0.3">
      <c r="A562" s="23" t="s">
        <v>1006</v>
      </c>
      <c r="B562" s="25">
        <v>23.65</v>
      </c>
      <c r="C562" s="25">
        <v>4.5</v>
      </c>
      <c r="D562" s="23" t="s">
        <v>5992</v>
      </c>
      <c r="E562" s="23" t="s">
        <v>5992</v>
      </c>
      <c r="F562" s="23" t="s">
        <v>5992</v>
      </c>
      <c r="G562" s="23">
        <v>0</v>
      </c>
      <c r="H562" s="23" t="s">
        <v>5992</v>
      </c>
      <c r="I562" t="str" cm="1">
        <f t="array" ref="I562">_xlfn.IFS(B562&lt;18.5,"Under Weight",B562&lt;=25,"Healthy Weight",B562&lt;30,"Over Weight",B562&gt;=30,"obesity")</f>
        <v>Healthy Weight</v>
      </c>
      <c r="J562" t="str" cm="1">
        <f t="array" ref="J562">_xlfn.IFS(C562&lt;5.7,"Normal",C562&lt;=6.5,"Prediabetes",C562&gt;6.5,"Diabetes")</f>
        <v>Normal</v>
      </c>
    </row>
    <row r="563" spans="1:10" ht="15.75" customHeight="1" x14ac:dyDescent="0.3">
      <c r="A563" s="23" t="s">
        <v>1008</v>
      </c>
      <c r="B563" s="25">
        <v>49.09</v>
      </c>
      <c r="C563" s="25">
        <v>8.3800000000000008</v>
      </c>
      <c r="D563" s="23" t="s">
        <v>5991</v>
      </c>
      <c r="E563" s="23" t="s">
        <v>5992</v>
      </c>
      <c r="F563" s="23" t="s">
        <v>5992</v>
      </c>
      <c r="G563" s="23">
        <v>2</v>
      </c>
      <c r="H563" s="23" t="s">
        <v>5992</v>
      </c>
      <c r="I563" t="str" cm="1">
        <f t="array" ref="I563">_xlfn.IFS(B563&lt;18.5,"Under Weight",B563&lt;=25,"Healthy Weight",B563&lt;30,"Over Weight",B563&gt;=30,"obesity")</f>
        <v>obesity</v>
      </c>
      <c r="J563" t="str" cm="1">
        <f t="array" ref="J563">_xlfn.IFS(C563&lt;5.7,"Normal",C563&lt;=6.5,"Prediabetes",C563&gt;6.5,"Diabetes")</f>
        <v>Diabetes</v>
      </c>
    </row>
    <row r="564" spans="1:10" ht="15.75" customHeight="1" x14ac:dyDescent="0.3">
      <c r="A564" s="26" t="s">
        <v>1010</v>
      </c>
      <c r="B564" s="25">
        <v>28.024999999999999</v>
      </c>
      <c r="C564" s="25">
        <v>7.03</v>
      </c>
      <c r="D564" s="26" t="s">
        <v>5992</v>
      </c>
      <c r="E564" s="26" t="s">
        <v>5992</v>
      </c>
      <c r="F564" s="26" t="s">
        <v>5992</v>
      </c>
      <c r="G564" s="26">
        <v>0</v>
      </c>
      <c r="H564" s="26" t="s">
        <v>5991</v>
      </c>
      <c r="I564" t="str" cm="1">
        <f t="array" ref="I564">_xlfn.IFS(B564&lt;18.5,"Under Weight",B564&lt;=25,"Healthy Weight",B564&lt;30,"Over Weight",B564&gt;=30,"obesity")</f>
        <v>Over Weight</v>
      </c>
      <c r="J564" t="str" cm="1">
        <f t="array" ref="J564">_xlfn.IFS(C564&lt;5.7,"Normal",C564&lt;=6.5,"Prediabetes",C564&gt;6.5,"Diabetes")</f>
        <v>Diabetes</v>
      </c>
    </row>
    <row r="565" spans="1:10" ht="15.75" customHeight="1" x14ac:dyDescent="0.3">
      <c r="A565" s="23" t="s">
        <v>1012</v>
      </c>
      <c r="B565" s="25">
        <v>43.32</v>
      </c>
      <c r="C565" s="25">
        <v>8.75</v>
      </c>
      <c r="D565" s="23" t="s">
        <v>5991</v>
      </c>
      <c r="E565" s="23" t="s">
        <v>5992</v>
      </c>
      <c r="F565" s="23" t="s">
        <v>5991</v>
      </c>
      <c r="G565" s="23">
        <v>1</v>
      </c>
      <c r="H565" s="23" t="s">
        <v>5992</v>
      </c>
      <c r="I565" t="str" cm="1">
        <f t="array" ref="I565">_xlfn.IFS(B565&lt;18.5,"Under Weight",B565&lt;=25,"Healthy Weight",B565&lt;30,"Over Weight",B565&gt;=30,"obesity")</f>
        <v>obesity</v>
      </c>
      <c r="J565" t="str" cm="1">
        <f t="array" ref="J565">_xlfn.IFS(C565&lt;5.7,"Normal",C565&lt;=6.5,"Prediabetes",C565&gt;6.5,"Diabetes")</f>
        <v>Diabetes</v>
      </c>
    </row>
    <row r="566" spans="1:10" ht="15.75" customHeight="1" x14ac:dyDescent="0.3">
      <c r="A566" s="23" t="s">
        <v>1014</v>
      </c>
      <c r="B566" s="25">
        <v>45.92</v>
      </c>
      <c r="C566" s="25">
        <v>9.51</v>
      </c>
      <c r="D566" s="23" t="s">
        <v>5992</v>
      </c>
      <c r="E566" s="23" t="s">
        <v>5992</v>
      </c>
      <c r="F566" s="23" t="s">
        <v>5992</v>
      </c>
      <c r="G566" s="23">
        <v>0</v>
      </c>
      <c r="H566" s="23" t="s">
        <v>5992</v>
      </c>
      <c r="I566" t="str" cm="1">
        <f t="array" ref="I566">_xlfn.IFS(B566&lt;18.5,"Under Weight",B566&lt;=25,"Healthy Weight",B566&lt;30,"Over Weight",B566&gt;=30,"obesity")</f>
        <v>obesity</v>
      </c>
      <c r="J566" t="str" cm="1">
        <f t="array" ref="J566">_xlfn.IFS(C566&lt;5.7,"Normal",C566&lt;=6.5,"Prediabetes",C566&gt;6.5,"Diabetes")</f>
        <v>Diabetes</v>
      </c>
    </row>
    <row r="567" spans="1:10" ht="15.75" customHeight="1" x14ac:dyDescent="0.3">
      <c r="A567" s="23" t="s">
        <v>1015</v>
      </c>
      <c r="B567" s="25">
        <v>44.03</v>
      </c>
      <c r="C567" s="25">
        <v>9.36</v>
      </c>
      <c r="D567" s="23" t="s">
        <v>5992</v>
      </c>
      <c r="E567" s="23" t="s">
        <v>5992</v>
      </c>
      <c r="F567" s="23" t="s">
        <v>5992</v>
      </c>
      <c r="G567" s="23">
        <v>0</v>
      </c>
      <c r="H567" s="23" t="s">
        <v>5992</v>
      </c>
      <c r="I567" t="str" cm="1">
        <f t="array" ref="I567">_xlfn.IFS(B567&lt;18.5,"Under Weight",B567&lt;=25,"Healthy Weight",B567&lt;30,"Over Weight",B567&gt;=30,"obesity")</f>
        <v>obesity</v>
      </c>
      <c r="J567" t="str" cm="1">
        <f t="array" ref="J567">_xlfn.IFS(C567&lt;5.7,"Normal",C567&lt;=6.5,"Prediabetes",C567&gt;6.5,"Diabetes")</f>
        <v>Diabetes</v>
      </c>
    </row>
    <row r="568" spans="1:10" ht="15.75" customHeight="1" x14ac:dyDescent="0.3">
      <c r="A568" s="26" t="s">
        <v>1017</v>
      </c>
      <c r="B568" s="25">
        <v>24.6</v>
      </c>
      <c r="C568" s="25">
        <v>4.8099999999999996</v>
      </c>
      <c r="D568" s="26" t="s">
        <v>5992</v>
      </c>
      <c r="E568" s="26" t="s">
        <v>5992</v>
      </c>
      <c r="F568" s="26" t="s">
        <v>5992</v>
      </c>
      <c r="G568" s="26">
        <v>0</v>
      </c>
      <c r="H568" s="26" t="s">
        <v>5991</v>
      </c>
      <c r="I568" t="str" cm="1">
        <f t="array" ref="I568">_xlfn.IFS(B568&lt;18.5,"Under Weight",B568&lt;=25,"Healthy Weight",B568&lt;30,"Over Weight",B568&gt;=30,"obesity")</f>
        <v>Healthy Weight</v>
      </c>
      <c r="J568" t="str" cm="1">
        <f t="array" ref="J568">_xlfn.IFS(C568&lt;5.7,"Normal",C568&lt;=6.5,"Prediabetes",C568&gt;6.5,"Diabetes")</f>
        <v>Normal</v>
      </c>
    </row>
    <row r="569" spans="1:10" ht="15.75" customHeight="1" x14ac:dyDescent="0.3">
      <c r="A569" s="23" t="s">
        <v>1019</v>
      </c>
      <c r="B569" s="25">
        <v>49.15</v>
      </c>
      <c r="C569" s="25">
        <v>8.08</v>
      </c>
      <c r="D569" s="23" t="s">
        <v>5992</v>
      </c>
      <c r="E569" s="23" t="s">
        <v>5992</v>
      </c>
      <c r="F569" s="23" t="s">
        <v>5992</v>
      </c>
      <c r="G569" s="23">
        <v>0</v>
      </c>
      <c r="H569" s="23" t="s">
        <v>5992</v>
      </c>
      <c r="I569" t="str" cm="1">
        <f t="array" ref="I569">_xlfn.IFS(B569&lt;18.5,"Under Weight",B569&lt;=25,"Healthy Weight",B569&lt;30,"Over Weight",B569&gt;=30,"obesity")</f>
        <v>obesity</v>
      </c>
      <c r="J569" t="str" cm="1">
        <f t="array" ref="J569">_xlfn.IFS(C569&lt;5.7,"Normal",C569&lt;=6.5,"Prediabetes",C569&gt;6.5,"Diabetes")</f>
        <v>Diabetes</v>
      </c>
    </row>
    <row r="570" spans="1:10" ht="15.75" customHeight="1" x14ac:dyDescent="0.3">
      <c r="A570" s="23" t="s">
        <v>1021</v>
      </c>
      <c r="B570" s="25">
        <v>28.31</v>
      </c>
      <c r="C570" s="25">
        <v>6.29</v>
      </c>
      <c r="D570" s="23" t="s">
        <v>5992</v>
      </c>
      <c r="E570" s="23" t="s">
        <v>5992</v>
      </c>
      <c r="F570" s="23" t="s">
        <v>5991</v>
      </c>
      <c r="G570" s="23">
        <v>1</v>
      </c>
      <c r="H570" s="23" t="s">
        <v>5991</v>
      </c>
      <c r="I570" t="str" cm="1">
        <f t="array" ref="I570">_xlfn.IFS(B570&lt;18.5,"Under Weight",B570&lt;=25,"Healthy Weight",B570&lt;30,"Over Weight",B570&gt;=30,"obesity")</f>
        <v>Over Weight</v>
      </c>
      <c r="J570" t="str" cm="1">
        <f t="array" ref="J570">_xlfn.IFS(C570&lt;5.7,"Normal",C570&lt;=6.5,"Prediabetes",C570&gt;6.5,"Diabetes")</f>
        <v>Prediabetes</v>
      </c>
    </row>
    <row r="571" spans="1:10" ht="15.75" customHeight="1" x14ac:dyDescent="0.3">
      <c r="A571" s="23" t="s">
        <v>1023</v>
      </c>
      <c r="B571" s="25">
        <v>22.99</v>
      </c>
      <c r="C571" s="25">
        <v>6.29</v>
      </c>
      <c r="D571" s="23" t="s">
        <v>5992</v>
      </c>
      <c r="E571" s="23" t="s">
        <v>5992</v>
      </c>
      <c r="F571" s="23" t="s">
        <v>5992</v>
      </c>
      <c r="G571" s="23">
        <v>1</v>
      </c>
      <c r="H571" s="23" t="s">
        <v>5991</v>
      </c>
      <c r="I571" t="str" cm="1">
        <f t="array" ref="I571">_xlfn.IFS(B571&lt;18.5,"Under Weight",B571&lt;=25,"Healthy Weight",B571&lt;30,"Over Weight",B571&gt;=30,"obesity")</f>
        <v>Healthy Weight</v>
      </c>
      <c r="J571" t="str" cm="1">
        <f t="array" ref="J571">_xlfn.IFS(C571&lt;5.7,"Normal",C571&lt;=6.5,"Prediabetes",C571&gt;6.5,"Diabetes")</f>
        <v>Prediabetes</v>
      </c>
    </row>
    <row r="572" spans="1:10" ht="15.75" customHeight="1" x14ac:dyDescent="0.3">
      <c r="A572" s="23" t="s">
        <v>1025</v>
      </c>
      <c r="B572" s="25">
        <v>29.07</v>
      </c>
      <c r="C572" s="25">
        <v>5.12</v>
      </c>
      <c r="D572" s="23" t="s">
        <v>5992</v>
      </c>
      <c r="E572" s="23" t="s">
        <v>5992</v>
      </c>
      <c r="F572" s="23" t="s">
        <v>5991</v>
      </c>
      <c r="G572" s="23">
        <v>1</v>
      </c>
      <c r="H572" s="23" t="s">
        <v>5991</v>
      </c>
      <c r="I572" t="str" cm="1">
        <f t="array" ref="I572">_xlfn.IFS(B572&lt;18.5,"Under Weight",B572&lt;=25,"Healthy Weight",B572&lt;30,"Over Weight",B572&gt;=30,"obesity")</f>
        <v>Over Weight</v>
      </c>
      <c r="J572" t="str" cm="1">
        <f t="array" ref="J572">_xlfn.IFS(C572&lt;5.7,"Normal",C572&lt;=6.5,"Prediabetes",C572&gt;6.5,"Diabetes")</f>
        <v>Normal</v>
      </c>
    </row>
    <row r="573" spans="1:10" ht="15.75" customHeight="1" x14ac:dyDescent="0.3">
      <c r="A573" s="23" t="s">
        <v>1027</v>
      </c>
      <c r="B573" s="25">
        <v>42.02</v>
      </c>
      <c r="C573" s="25">
        <v>9.9499999999999993</v>
      </c>
      <c r="D573" s="23" t="s">
        <v>5991</v>
      </c>
      <c r="E573" s="23" t="s">
        <v>5992</v>
      </c>
      <c r="F573" s="23" t="s">
        <v>5991</v>
      </c>
      <c r="G573" s="23">
        <v>1</v>
      </c>
      <c r="H573" s="23" t="s">
        <v>5992</v>
      </c>
      <c r="I573" t="str" cm="1">
        <f t="array" ref="I573">_xlfn.IFS(B573&lt;18.5,"Under Weight",B573&lt;=25,"Healthy Weight",B573&lt;30,"Over Weight",B573&gt;=30,"obesity")</f>
        <v>obesity</v>
      </c>
      <c r="J573" t="str" cm="1">
        <f t="array" ref="J573">_xlfn.IFS(C573&lt;5.7,"Normal",C573&lt;=6.5,"Prediabetes",C573&gt;6.5,"Diabetes")</f>
        <v>Diabetes</v>
      </c>
    </row>
    <row r="574" spans="1:10" ht="15.75" customHeight="1" x14ac:dyDescent="0.3">
      <c r="A574" s="23" t="s">
        <v>1028</v>
      </c>
      <c r="B574" s="25">
        <v>49.07</v>
      </c>
      <c r="C574" s="25">
        <v>9.08</v>
      </c>
      <c r="D574" s="23" t="s">
        <v>5991</v>
      </c>
      <c r="E574" s="23" t="s">
        <v>5992</v>
      </c>
      <c r="F574" s="23" t="s">
        <v>5992</v>
      </c>
      <c r="G574" s="23">
        <v>1</v>
      </c>
      <c r="H574" s="23" t="s">
        <v>5992</v>
      </c>
      <c r="I574" t="str" cm="1">
        <f t="array" ref="I574">_xlfn.IFS(B574&lt;18.5,"Under Weight",B574&lt;=25,"Healthy Weight",B574&lt;30,"Over Weight",B574&gt;=30,"obesity")</f>
        <v>obesity</v>
      </c>
      <c r="J574" t="str" cm="1">
        <f t="array" ref="J574">_xlfn.IFS(C574&lt;5.7,"Normal",C574&lt;=6.5,"Prediabetes",C574&gt;6.5,"Diabetes")</f>
        <v>Diabetes</v>
      </c>
    </row>
    <row r="575" spans="1:10" ht="15.75" customHeight="1" x14ac:dyDescent="0.3">
      <c r="A575" s="26" t="s">
        <v>1030</v>
      </c>
      <c r="B575" s="25">
        <v>19.8</v>
      </c>
      <c r="C575" s="25">
        <v>4.82</v>
      </c>
      <c r="D575" s="26" t="s">
        <v>5992</v>
      </c>
      <c r="E575" s="26" t="s">
        <v>5992</v>
      </c>
      <c r="F575" s="26" t="s">
        <v>5992</v>
      </c>
      <c r="G575" s="26">
        <v>0</v>
      </c>
      <c r="H575" s="26" t="s">
        <v>5991</v>
      </c>
      <c r="I575" t="str" cm="1">
        <f t="array" ref="I575">_xlfn.IFS(B575&lt;18.5,"Under Weight",B575&lt;=25,"Healthy Weight",B575&lt;30,"Over Weight",B575&gt;=30,"obesity")</f>
        <v>Healthy Weight</v>
      </c>
      <c r="J575" t="str" cm="1">
        <f t="array" ref="J575">_xlfn.IFS(C575&lt;5.7,"Normal",C575&lt;=6.5,"Prediabetes",C575&gt;6.5,"Diabetes")</f>
        <v>Normal</v>
      </c>
    </row>
    <row r="576" spans="1:10" ht="15.75" customHeight="1" x14ac:dyDescent="0.3">
      <c r="A576" s="23" t="s">
        <v>1032</v>
      </c>
      <c r="B576" s="25">
        <v>27.36</v>
      </c>
      <c r="C576" s="25">
        <v>4.6500000000000004</v>
      </c>
      <c r="D576" s="23" t="s">
        <v>5992</v>
      </c>
      <c r="E576" s="23" t="s">
        <v>5993</v>
      </c>
      <c r="F576" s="23" t="s">
        <v>5992</v>
      </c>
      <c r="G576" s="23">
        <v>1</v>
      </c>
      <c r="H576" s="23" t="s">
        <v>5991</v>
      </c>
      <c r="I576" t="str" cm="1">
        <f t="array" ref="I576">_xlfn.IFS(B576&lt;18.5,"Under Weight",B576&lt;=25,"Healthy Weight",B576&lt;30,"Over Weight",B576&gt;=30,"obesity")</f>
        <v>Over Weight</v>
      </c>
      <c r="J576" t="str" cm="1">
        <f t="array" ref="J576">_xlfn.IFS(C576&lt;5.7,"Normal",C576&lt;=6.5,"Prediabetes",C576&gt;6.5,"Diabetes")</f>
        <v>Normal</v>
      </c>
    </row>
    <row r="577" spans="1:10" ht="15.75" customHeight="1" x14ac:dyDescent="0.3">
      <c r="A577" s="23" t="s">
        <v>1034</v>
      </c>
      <c r="B577" s="25">
        <v>42.95</v>
      </c>
      <c r="C577" s="25">
        <v>5.16</v>
      </c>
      <c r="D577" s="23" t="s">
        <v>5991</v>
      </c>
      <c r="E577" s="23" t="s">
        <v>5992</v>
      </c>
      <c r="F577" s="23" t="s">
        <v>5992</v>
      </c>
      <c r="G577" s="23">
        <v>1</v>
      </c>
      <c r="H577" s="23" t="s">
        <v>5992</v>
      </c>
      <c r="I577" t="str" cm="1">
        <f t="array" ref="I577">_xlfn.IFS(B577&lt;18.5,"Under Weight",B577&lt;=25,"Healthy Weight",B577&lt;30,"Over Weight",B577&gt;=30,"obesity")</f>
        <v>obesity</v>
      </c>
      <c r="J577" t="str" cm="1">
        <f t="array" ref="J577">_xlfn.IFS(C577&lt;5.7,"Normal",C577&lt;=6.5,"Prediabetes",C577&gt;6.5,"Diabetes")</f>
        <v>Normal</v>
      </c>
    </row>
    <row r="578" spans="1:10" ht="15.75" customHeight="1" x14ac:dyDescent="0.3">
      <c r="A578" s="23" t="s">
        <v>1036</v>
      </c>
      <c r="B578" s="25">
        <v>42.66</v>
      </c>
      <c r="C578" s="25">
        <v>10.44</v>
      </c>
      <c r="D578" s="23" t="s">
        <v>5992</v>
      </c>
      <c r="E578" s="23" t="s">
        <v>5992</v>
      </c>
      <c r="F578" s="23" t="s">
        <v>5992</v>
      </c>
      <c r="G578" s="23">
        <v>0</v>
      </c>
      <c r="H578" s="23" t="s">
        <v>5992</v>
      </c>
      <c r="I578" t="str" cm="1">
        <f t="array" ref="I578">_xlfn.IFS(B578&lt;18.5,"Under Weight",B578&lt;=25,"Healthy Weight",B578&lt;30,"Over Weight",B578&gt;=30,"obesity")</f>
        <v>obesity</v>
      </c>
      <c r="J578" t="str" cm="1">
        <f t="array" ref="J578">_xlfn.IFS(C578&lt;5.7,"Normal",C578&lt;=6.5,"Prediabetes",C578&gt;6.5,"Diabetes")</f>
        <v>Diabetes</v>
      </c>
    </row>
    <row r="579" spans="1:10" ht="15.75" customHeight="1" x14ac:dyDescent="0.3">
      <c r="A579" s="23" t="s">
        <v>1037</v>
      </c>
      <c r="B579" s="25">
        <v>33.630000000000003</v>
      </c>
      <c r="C579" s="25">
        <v>5.69</v>
      </c>
      <c r="D579" s="23" t="s">
        <v>5992</v>
      </c>
      <c r="E579" s="23" t="s">
        <v>5992</v>
      </c>
      <c r="F579" s="23" t="s">
        <v>5992</v>
      </c>
      <c r="G579" s="23">
        <v>1</v>
      </c>
      <c r="H579" s="23" t="s">
        <v>5992</v>
      </c>
      <c r="I579" t="str" cm="1">
        <f t="array" ref="I579">_xlfn.IFS(B579&lt;18.5,"Under Weight",B579&lt;=25,"Healthy Weight",B579&lt;30,"Over Weight",B579&gt;=30,"obesity")</f>
        <v>obesity</v>
      </c>
      <c r="J579" t="str" cm="1">
        <f t="array" ref="J579">_xlfn.IFS(C579&lt;5.7,"Normal",C579&lt;=6.5,"Prediabetes",C579&gt;6.5,"Diabetes")</f>
        <v>Normal</v>
      </c>
    </row>
    <row r="580" spans="1:10" ht="15.75" customHeight="1" x14ac:dyDescent="0.3">
      <c r="A580" s="26" t="s">
        <v>1039</v>
      </c>
      <c r="B580" s="25">
        <v>26.84</v>
      </c>
      <c r="C580" s="25">
        <v>6.5</v>
      </c>
      <c r="D580" s="26" t="s">
        <v>5992</v>
      </c>
      <c r="E580" s="26" t="s">
        <v>5992</v>
      </c>
      <c r="F580" s="26" t="s">
        <v>5992</v>
      </c>
      <c r="G580" s="26">
        <v>0</v>
      </c>
      <c r="H580" s="26" t="s">
        <v>5991</v>
      </c>
      <c r="I580" t="str" cm="1">
        <f t="array" ref="I580">_xlfn.IFS(B580&lt;18.5,"Under Weight",B580&lt;=25,"Healthy Weight",B580&lt;30,"Over Weight",B580&gt;=30,"obesity")</f>
        <v>Over Weight</v>
      </c>
      <c r="J580" t="str" cm="1">
        <f t="array" ref="J580">_xlfn.IFS(C580&lt;5.7,"Normal",C580&lt;=6.5,"Prediabetes",C580&gt;6.5,"Diabetes")</f>
        <v>Prediabetes</v>
      </c>
    </row>
    <row r="581" spans="1:10" ht="15.75" customHeight="1" x14ac:dyDescent="0.3">
      <c r="A581" s="23" t="s">
        <v>1041</v>
      </c>
      <c r="B581" s="25">
        <v>28.3</v>
      </c>
      <c r="C581" s="25">
        <v>5.73</v>
      </c>
      <c r="D581" s="23" t="s">
        <v>5992</v>
      </c>
      <c r="E581" s="23" t="s">
        <v>5992</v>
      </c>
      <c r="F581" s="23" t="s">
        <v>5991</v>
      </c>
      <c r="G581" s="23">
        <v>1</v>
      </c>
      <c r="H581" s="23" t="s">
        <v>5991</v>
      </c>
      <c r="I581" t="str" cm="1">
        <f t="array" ref="I581">_xlfn.IFS(B581&lt;18.5,"Under Weight",B581&lt;=25,"Healthy Weight",B581&lt;30,"Over Weight",B581&gt;=30,"obesity")</f>
        <v>Over Weight</v>
      </c>
      <c r="J581" t="str" cm="1">
        <f t="array" ref="J581">_xlfn.IFS(C581&lt;5.7,"Normal",C581&lt;=6.5,"Prediabetes",C581&gt;6.5,"Diabetes")</f>
        <v>Prediabetes</v>
      </c>
    </row>
    <row r="582" spans="1:10" ht="15.75" customHeight="1" x14ac:dyDescent="0.3">
      <c r="A582" s="26" t="s">
        <v>1043</v>
      </c>
      <c r="B582" s="25">
        <v>27.06</v>
      </c>
      <c r="C582" s="25">
        <v>5.74</v>
      </c>
      <c r="D582" s="26" t="s">
        <v>5991</v>
      </c>
      <c r="E582" s="26" t="s">
        <v>5992</v>
      </c>
      <c r="F582" s="26" t="s">
        <v>5992</v>
      </c>
      <c r="G582" s="26">
        <v>0</v>
      </c>
      <c r="H582" s="26" t="s">
        <v>5991</v>
      </c>
      <c r="I582" t="str" cm="1">
        <f t="array" ref="I582">_xlfn.IFS(B582&lt;18.5,"Under Weight",B582&lt;=25,"Healthy Weight",B582&lt;30,"Over Weight",B582&gt;=30,"obesity")</f>
        <v>Over Weight</v>
      </c>
      <c r="J582" t="str" cm="1">
        <f t="array" ref="J582">_xlfn.IFS(C582&lt;5.7,"Normal",C582&lt;=6.5,"Prediabetes",C582&gt;6.5,"Diabetes")</f>
        <v>Prediabetes</v>
      </c>
    </row>
    <row r="583" spans="1:10" ht="15.75" customHeight="1" x14ac:dyDescent="0.3">
      <c r="A583" s="23" t="s">
        <v>1045</v>
      </c>
      <c r="B583" s="25">
        <v>47.13</v>
      </c>
      <c r="C583" s="25">
        <v>8.6999999999999993</v>
      </c>
      <c r="D583" s="23" t="s">
        <v>5992</v>
      </c>
      <c r="E583" s="23" t="s">
        <v>5992</v>
      </c>
      <c r="F583" s="23" t="s">
        <v>5992</v>
      </c>
      <c r="G583" s="23">
        <v>0</v>
      </c>
      <c r="H583" s="23" t="s">
        <v>5992</v>
      </c>
      <c r="I583" t="str" cm="1">
        <f t="array" ref="I583">_xlfn.IFS(B583&lt;18.5,"Under Weight",B583&lt;=25,"Healthy Weight",B583&lt;30,"Over Weight",B583&gt;=30,"obesity")</f>
        <v>obesity</v>
      </c>
      <c r="J583" t="str" cm="1">
        <f t="array" ref="J583">_xlfn.IFS(C583&lt;5.7,"Normal",C583&lt;=6.5,"Prediabetes",C583&gt;6.5,"Diabetes")</f>
        <v>Diabetes</v>
      </c>
    </row>
    <row r="584" spans="1:10" ht="15.75" customHeight="1" x14ac:dyDescent="0.3">
      <c r="A584" s="23" t="s">
        <v>1047</v>
      </c>
      <c r="B584" s="25">
        <v>51.72</v>
      </c>
      <c r="C584" s="25">
        <v>5.09</v>
      </c>
      <c r="D584" s="23" t="s">
        <v>5992</v>
      </c>
      <c r="E584" s="23" t="s">
        <v>5992</v>
      </c>
      <c r="F584" s="23" t="s">
        <v>5992</v>
      </c>
      <c r="G584" s="23">
        <v>0</v>
      </c>
      <c r="H584" s="23" t="s">
        <v>5992</v>
      </c>
      <c r="I584" t="str" cm="1">
        <f t="array" ref="I584">_xlfn.IFS(B584&lt;18.5,"Under Weight",B584&lt;=25,"Healthy Weight",B584&lt;30,"Over Weight",B584&gt;=30,"obesity")</f>
        <v>obesity</v>
      </c>
      <c r="J584" t="str" cm="1">
        <f t="array" ref="J584">_xlfn.IFS(C584&lt;5.7,"Normal",C584&lt;=6.5,"Prediabetes",C584&gt;6.5,"Diabetes")</f>
        <v>Normal</v>
      </c>
    </row>
    <row r="585" spans="1:10" ht="15.75" customHeight="1" x14ac:dyDescent="0.3">
      <c r="A585" s="23" t="s">
        <v>1049</v>
      </c>
      <c r="B585" s="25">
        <v>48.59</v>
      </c>
      <c r="C585" s="25">
        <v>5.57</v>
      </c>
      <c r="D585" s="23" t="s">
        <v>5992</v>
      </c>
      <c r="E585" s="23" t="s">
        <v>5992</v>
      </c>
      <c r="F585" s="23" t="s">
        <v>5992</v>
      </c>
      <c r="G585" s="23">
        <v>0</v>
      </c>
      <c r="H585" s="23" t="s">
        <v>5992</v>
      </c>
      <c r="I585" t="str" cm="1">
        <f t="array" ref="I585">_xlfn.IFS(B585&lt;18.5,"Under Weight",B585&lt;=25,"Healthy Weight",B585&lt;30,"Over Weight",B585&gt;=30,"obesity")</f>
        <v>obesity</v>
      </c>
      <c r="J585" t="str" cm="1">
        <f t="array" ref="J585">_xlfn.IFS(C585&lt;5.7,"Normal",C585&lt;=6.5,"Prediabetes",C585&gt;6.5,"Diabetes")</f>
        <v>Normal</v>
      </c>
    </row>
    <row r="586" spans="1:10" ht="15.75" customHeight="1" x14ac:dyDescent="0.3">
      <c r="A586" s="23" t="s">
        <v>1050</v>
      </c>
      <c r="B586" s="25">
        <v>45.18</v>
      </c>
      <c r="C586" s="25">
        <v>10.87</v>
      </c>
      <c r="D586" s="23" t="s">
        <v>5992</v>
      </c>
      <c r="E586" s="23" t="s">
        <v>5992</v>
      </c>
      <c r="F586" s="23" t="s">
        <v>5992</v>
      </c>
      <c r="G586" s="23">
        <v>0</v>
      </c>
      <c r="H586" s="23" t="s">
        <v>5992</v>
      </c>
      <c r="I586" t="str" cm="1">
        <f t="array" ref="I586">_xlfn.IFS(B586&lt;18.5,"Under Weight",B586&lt;=25,"Healthy Weight",B586&lt;30,"Over Weight",B586&gt;=30,"obesity")</f>
        <v>obesity</v>
      </c>
      <c r="J586" t="str" cm="1">
        <f t="array" ref="J586">_xlfn.IFS(C586&lt;5.7,"Normal",C586&lt;=6.5,"Prediabetes",C586&gt;6.5,"Diabetes")</f>
        <v>Diabetes</v>
      </c>
    </row>
    <row r="587" spans="1:10" ht="15.75" customHeight="1" x14ac:dyDescent="0.3">
      <c r="A587" s="23" t="s">
        <v>1052</v>
      </c>
      <c r="B587" s="25">
        <v>27.9</v>
      </c>
      <c r="C587" s="25">
        <v>6.02</v>
      </c>
      <c r="D587" s="23" t="s">
        <v>5992</v>
      </c>
      <c r="E587" s="23" t="s">
        <v>5992</v>
      </c>
      <c r="F587" s="23" t="s">
        <v>5991</v>
      </c>
      <c r="G587" s="23">
        <v>1</v>
      </c>
      <c r="H587" s="23" t="s">
        <v>5991</v>
      </c>
      <c r="I587" t="str" cm="1">
        <f t="array" ref="I587">_xlfn.IFS(B587&lt;18.5,"Under Weight",B587&lt;=25,"Healthy Weight",B587&lt;30,"Over Weight",B587&gt;=30,"obesity")</f>
        <v>Over Weight</v>
      </c>
      <c r="J587" t="str" cm="1">
        <f t="array" ref="J587">_xlfn.IFS(C587&lt;5.7,"Normal",C587&lt;=6.5,"Prediabetes",C587&gt;6.5,"Diabetes")</f>
        <v>Prediabetes</v>
      </c>
    </row>
    <row r="588" spans="1:10" ht="15.75" customHeight="1" x14ac:dyDescent="0.3">
      <c r="A588" s="23" t="s">
        <v>1053</v>
      </c>
      <c r="B588" s="25">
        <v>51.33</v>
      </c>
      <c r="C588" s="25">
        <v>7</v>
      </c>
      <c r="D588" s="23" t="s">
        <v>5992</v>
      </c>
      <c r="E588" s="23" t="s">
        <v>5992</v>
      </c>
      <c r="F588" s="23" t="s">
        <v>5992</v>
      </c>
      <c r="G588" s="23">
        <v>0</v>
      </c>
      <c r="H588" s="23" t="s">
        <v>5992</v>
      </c>
      <c r="I588" t="str" cm="1">
        <f t="array" ref="I588">_xlfn.IFS(B588&lt;18.5,"Under Weight",B588&lt;=25,"Healthy Weight",B588&lt;30,"Over Weight",B588&gt;=30,"obesity")</f>
        <v>obesity</v>
      </c>
      <c r="J588" t="str" cm="1">
        <f t="array" ref="J588">_xlfn.IFS(C588&lt;5.7,"Normal",C588&lt;=6.5,"Prediabetes",C588&gt;6.5,"Diabetes")</f>
        <v>Diabetes</v>
      </c>
    </row>
    <row r="589" spans="1:10" ht="15.75" customHeight="1" x14ac:dyDescent="0.3">
      <c r="A589" s="23" t="s">
        <v>1055</v>
      </c>
      <c r="B589" s="25">
        <v>30.59</v>
      </c>
      <c r="C589" s="25">
        <v>5.56</v>
      </c>
      <c r="D589" s="23" t="s">
        <v>5991</v>
      </c>
      <c r="E589" s="23" t="s">
        <v>5992</v>
      </c>
      <c r="F589" s="23" t="s">
        <v>5992</v>
      </c>
      <c r="G589" s="23">
        <v>1</v>
      </c>
      <c r="H589" s="23" t="s">
        <v>5992</v>
      </c>
      <c r="I589" t="str" cm="1">
        <f t="array" ref="I589">_xlfn.IFS(B589&lt;18.5,"Under Weight",B589&lt;=25,"Healthy Weight",B589&lt;30,"Over Weight",B589&gt;=30,"obesity")</f>
        <v>obesity</v>
      </c>
      <c r="J589" t="str" cm="1">
        <f t="array" ref="J589">_xlfn.IFS(C589&lt;5.7,"Normal",C589&lt;=6.5,"Prediabetes",C589&gt;6.5,"Diabetes")</f>
        <v>Normal</v>
      </c>
    </row>
    <row r="590" spans="1:10" ht="15.75" customHeight="1" x14ac:dyDescent="0.3">
      <c r="A590" s="23" t="s">
        <v>1057</v>
      </c>
      <c r="B590" s="25">
        <v>39.229999999999997</v>
      </c>
      <c r="C590" s="25">
        <v>8.4499999999999993</v>
      </c>
      <c r="D590" s="23" t="s">
        <v>5992</v>
      </c>
      <c r="E590" s="23" t="s">
        <v>5992</v>
      </c>
      <c r="F590" s="23" t="s">
        <v>5992</v>
      </c>
      <c r="G590" s="23">
        <v>0</v>
      </c>
      <c r="H590" s="23" t="s">
        <v>5992</v>
      </c>
      <c r="I590" t="str" cm="1">
        <f t="array" ref="I590">_xlfn.IFS(B590&lt;18.5,"Under Weight",B590&lt;=25,"Healthy Weight",B590&lt;30,"Over Weight",B590&gt;=30,"obesity")</f>
        <v>obesity</v>
      </c>
      <c r="J590" t="str" cm="1">
        <f t="array" ref="J590">_xlfn.IFS(C590&lt;5.7,"Normal",C590&lt;=6.5,"Prediabetes",C590&gt;6.5,"Diabetes")</f>
        <v>Diabetes</v>
      </c>
    </row>
    <row r="591" spans="1:10" ht="15.75" customHeight="1" x14ac:dyDescent="0.3">
      <c r="A591" s="26" t="s">
        <v>1059</v>
      </c>
      <c r="B591" s="25">
        <v>19.094999999999999</v>
      </c>
      <c r="C591" s="25">
        <v>6.19</v>
      </c>
      <c r="D591" s="26" t="s">
        <v>5992</v>
      </c>
      <c r="E591" s="26" t="s">
        <v>5992</v>
      </c>
      <c r="F591" s="26" t="s">
        <v>5992</v>
      </c>
      <c r="G591" s="26">
        <v>0</v>
      </c>
      <c r="H591" s="26" t="s">
        <v>5991</v>
      </c>
      <c r="I591" t="str" cm="1">
        <f t="array" ref="I591">_xlfn.IFS(B591&lt;18.5,"Under Weight",B591&lt;=25,"Healthy Weight",B591&lt;30,"Over Weight",B591&gt;=30,"obesity")</f>
        <v>Healthy Weight</v>
      </c>
      <c r="J591" t="str" cm="1">
        <f t="array" ref="J591">_xlfn.IFS(C591&lt;5.7,"Normal",C591&lt;=6.5,"Prediabetes",C591&gt;6.5,"Diabetes")</f>
        <v>Prediabetes</v>
      </c>
    </row>
    <row r="592" spans="1:10" ht="15.75" customHeight="1" x14ac:dyDescent="0.3">
      <c r="A592" s="23" t="s">
        <v>1061</v>
      </c>
      <c r="B592" s="25">
        <v>49.72</v>
      </c>
      <c r="C592" s="25">
        <v>7.71</v>
      </c>
      <c r="D592" s="23" t="s">
        <v>5992</v>
      </c>
      <c r="E592" s="23" t="s">
        <v>5992</v>
      </c>
      <c r="F592" s="23" t="s">
        <v>5992</v>
      </c>
      <c r="G592" s="23">
        <v>0</v>
      </c>
      <c r="H592" s="23" t="s">
        <v>5992</v>
      </c>
      <c r="I592" t="str" cm="1">
        <f t="array" ref="I592">_xlfn.IFS(B592&lt;18.5,"Under Weight",B592&lt;=25,"Healthy Weight",B592&lt;30,"Over Weight",B592&gt;=30,"obesity")</f>
        <v>obesity</v>
      </c>
      <c r="J592" t="str" cm="1">
        <f t="array" ref="J592">_xlfn.IFS(C592&lt;5.7,"Normal",C592&lt;=6.5,"Prediabetes",C592&gt;6.5,"Diabetes")</f>
        <v>Diabetes</v>
      </c>
    </row>
    <row r="593" spans="1:10" ht="15.75" customHeight="1" x14ac:dyDescent="0.3">
      <c r="A593" s="23" t="s">
        <v>1062</v>
      </c>
      <c r="B593" s="25">
        <v>21.754999999999999</v>
      </c>
      <c r="C593" s="25">
        <v>4.63</v>
      </c>
      <c r="D593" s="23" t="s">
        <v>5992</v>
      </c>
      <c r="E593" s="23" t="s">
        <v>5992</v>
      </c>
      <c r="F593" s="23" t="s">
        <v>5991</v>
      </c>
      <c r="G593" s="23">
        <v>1</v>
      </c>
      <c r="H593" s="23" t="s">
        <v>5991</v>
      </c>
      <c r="I593" t="str" cm="1">
        <f t="array" ref="I593">_xlfn.IFS(B593&lt;18.5,"Under Weight",B593&lt;=25,"Healthy Weight",B593&lt;30,"Over Weight",B593&gt;=30,"obesity")</f>
        <v>Healthy Weight</v>
      </c>
      <c r="J593" t="str" cm="1">
        <f t="array" ref="J593">_xlfn.IFS(C593&lt;5.7,"Normal",C593&lt;=6.5,"Prediabetes",C593&gt;6.5,"Diabetes")</f>
        <v>Normal</v>
      </c>
    </row>
    <row r="594" spans="1:10" ht="15.75" customHeight="1" x14ac:dyDescent="0.3">
      <c r="A594" s="23" t="s">
        <v>1064</v>
      </c>
      <c r="B594" s="25">
        <v>48.39</v>
      </c>
      <c r="C594" s="25">
        <v>4.6100000000000003</v>
      </c>
      <c r="D594" s="23" t="s">
        <v>5992</v>
      </c>
      <c r="E594" s="23" t="s">
        <v>5992</v>
      </c>
      <c r="F594" s="23" t="s">
        <v>5992</v>
      </c>
      <c r="G594" s="23">
        <v>0</v>
      </c>
      <c r="H594" s="23" t="s">
        <v>5992</v>
      </c>
      <c r="I594" t="str" cm="1">
        <f t="array" ref="I594">_xlfn.IFS(B594&lt;18.5,"Under Weight",B594&lt;=25,"Healthy Weight",B594&lt;30,"Over Weight",B594&gt;=30,"obesity")</f>
        <v>obesity</v>
      </c>
      <c r="J594" t="str" cm="1">
        <f t="array" ref="J594">_xlfn.IFS(C594&lt;5.7,"Normal",C594&lt;=6.5,"Prediabetes",C594&gt;6.5,"Diabetes")</f>
        <v>Normal</v>
      </c>
    </row>
    <row r="595" spans="1:10" ht="15.75" customHeight="1" x14ac:dyDescent="0.3">
      <c r="A595" s="23" t="s">
        <v>1066</v>
      </c>
      <c r="B595" s="25">
        <v>47.15</v>
      </c>
      <c r="C595" s="25">
        <v>9.5299999999999994</v>
      </c>
      <c r="D595" s="23" t="s">
        <v>5991</v>
      </c>
      <c r="E595" s="23" t="s">
        <v>5992</v>
      </c>
      <c r="F595" s="23" t="s">
        <v>5992</v>
      </c>
      <c r="G595" s="23">
        <v>1</v>
      </c>
      <c r="H595" s="23" t="s">
        <v>5992</v>
      </c>
      <c r="I595" t="str" cm="1">
        <f t="array" ref="I595">_xlfn.IFS(B595&lt;18.5,"Under Weight",B595&lt;=25,"Healthy Weight",B595&lt;30,"Over Weight",B595&gt;=30,"obesity")</f>
        <v>obesity</v>
      </c>
      <c r="J595" t="str" cm="1">
        <f t="array" ref="J595">_xlfn.IFS(C595&lt;5.7,"Normal",C595&lt;=6.5,"Prediabetes",C595&gt;6.5,"Diabetes")</f>
        <v>Diabetes</v>
      </c>
    </row>
    <row r="596" spans="1:10" ht="15.75" customHeight="1" x14ac:dyDescent="0.3">
      <c r="A596" s="23" t="s">
        <v>1068</v>
      </c>
      <c r="B596" s="25">
        <v>47.59</v>
      </c>
      <c r="C596" s="25">
        <v>11.43</v>
      </c>
      <c r="D596" s="23" t="s">
        <v>5991</v>
      </c>
      <c r="E596" s="23" t="s">
        <v>5992</v>
      </c>
      <c r="F596" s="23" t="s">
        <v>5992</v>
      </c>
      <c r="G596" s="23">
        <v>2</v>
      </c>
      <c r="H596" s="23" t="s">
        <v>5992</v>
      </c>
      <c r="I596" t="str" cm="1">
        <f t="array" ref="I596">_xlfn.IFS(B596&lt;18.5,"Under Weight",B596&lt;=25,"Healthy Weight",B596&lt;30,"Over Weight",B596&gt;=30,"obesity")</f>
        <v>obesity</v>
      </c>
      <c r="J596" t="str" cm="1">
        <f t="array" ref="J596">_xlfn.IFS(C596&lt;5.7,"Normal",C596&lt;=6.5,"Prediabetes",C596&gt;6.5,"Diabetes")</f>
        <v>Diabetes</v>
      </c>
    </row>
    <row r="597" spans="1:10" ht="15.75" customHeight="1" x14ac:dyDescent="0.3">
      <c r="A597" s="23" t="s">
        <v>1070</v>
      </c>
      <c r="B597" s="25">
        <v>39.81</v>
      </c>
      <c r="C597" s="25">
        <v>7.65</v>
      </c>
      <c r="D597" s="23" t="s">
        <v>5991</v>
      </c>
      <c r="E597" s="23" t="s">
        <v>5992</v>
      </c>
      <c r="F597" s="23" t="s">
        <v>5991</v>
      </c>
      <c r="G597" s="23">
        <v>1</v>
      </c>
      <c r="H597" s="23" t="s">
        <v>5992</v>
      </c>
      <c r="I597" t="str" cm="1">
        <f t="array" ref="I597">_xlfn.IFS(B597&lt;18.5,"Under Weight",B597&lt;=25,"Healthy Weight",B597&lt;30,"Over Weight",B597&gt;=30,"obesity")</f>
        <v>obesity</v>
      </c>
      <c r="J597" t="str" cm="1">
        <f t="array" ref="J597">_xlfn.IFS(C597&lt;5.7,"Normal",C597&lt;=6.5,"Prediabetes",C597&gt;6.5,"Diabetes")</f>
        <v>Diabetes</v>
      </c>
    </row>
    <row r="598" spans="1:10" ht="15.75" customHeight="1" x14ac:dyDescent="0.3">
      <c r="A598" s="23" t="s">
        <v>1072</v>
      </c>
      <c r="B598" s="25">
        <v>31.02</v>
      </c>
      <c r="C598" s="25">
        <v>5.87</v>
      </c>
      <c r="D598" s="23" t="s">
        <v>5991</v>
      </c>
      <c r="E598" s="23" t="s">
        <v>5992</v>
      </c>
      <c r="F598" s="23" t="s">
        <v>5992</v>
      </c>
      <c r="G598" s="23">
        <v>0</v>
      </c>
      <c r="H598" s="23" t="s">
        <v>5992</v>
      </c>
      <c r="I598" t="str" cm="1">
        <f t="array" ref="I598">_xlfn.IFS(B598&lt;18.5,"Under Weight",B598&lt;=25,"Healthy Weight",B598&lt;30,"Over Weight",B598&gt;=30,"obesity")</f>
        <v>obesity</v>
      </c>
      <c r="J598" t="str" cm="1">
        <f t="array" ref="J598">_xlfn.IFS(C598&lt;5.7,"Normal",C598&lt;=6.5,"Prediabetes",C598&gt;6.5,"Diabetes")</f>
        <v>Prediabetes</v>
      </c>
    </row>
    <row r="599" spans="1:10" ht="15.75" customHeight="1" x14ac:dyDescent="0.3">
      <c r="A599" s="23" t="s">
        <v>1074</v>
      </c>
      <c r="B599" s="25">
        <v>24.75</v>
      </c>
      <c r="C599" s="25">
        <v>4.3600000000000003</v>
      </c>
      <c r="D599" s="23" t="s">
        <v>5991</v>
      </c>
      <c r="E599" s="23" t="s">
        <v>5992</v>
      </c>
      <c r="F599" s="23" t="s">
        <v>5992</v>
      </c>
      <c r="G599" s="23">
        <v>1</v>
      </c>
      <c r="H599" s="23" t="s">
        <v>5991</v>
      </c>
      <c r="I599" t="str" cm="1">
        <f t="array" ref="I599">_xlfn.IFS(B599&lt;18.5,"Under Weight",B599&lt;=25,"Healthy Weight",B599&lt;30,"Over Weight",B599&gt;=30,"obesity")</f>
        <v>Healthy Weight</v>
      </c>
      <c r="J599" t="str" cm="1">
        <f t="array" ref="J599">_xlfn.IFS(C599&lt;5.7,"Normal",C599&lt;=6.5,"Prediabetes",C599&gt;6.5,"Diabetes")</f>
        <v>Normal</v>
      </c>
    </row>
    <row r="600" spans="1:10" ht="15.75" customHeight="1" x14ac:dyDescent="0.3">
      <c r="A600" s="23" t="s">
        <v>1076</v>
      </c>
      <c r="B600" s="25">
        <v>30.114999999999998</v>
      </c>
      <c r="C600" s="25">
        <v>10.119999999999999</v>
      </c>
      <c r="D600" s="23" t="s">
        <v>5992</v>
      </c>
      <c r="E600" s="23" t="s">
        <v>5992</v>
      </c>
      <c r="F600" s="23" t="s">
        <v>5992</v>
      </c>
      <c r="G600" s="23">
        <v>3</v>
      </c>
      <c r="H600" s="23" t="s">
        <v>5992</v>
      </c>
      <c r="I600" t="str" cm="1">
        <f t="array" ref="I600">_xlfn.IFS(B600&lt;18.5,"Under Weight",B600&lt;=25,"Healthy Weight",B600&lt;30,"Over Weight",B600&gt;=30,"obesity")</f>
        <v>obesity</v>
      </c>
      <c r="J600" t="str" cm="1">
        <f t="array" ref="J600">_xlfn.IFS(C600&lt;5.7,"Normal",C600&lt;=6.5,"Prediabetes",C600&gt;6.5,"Diabetes")</f>
        <v>Diabetes</v>
      </c>
    </row>
    <row r="601" spans="1:10" ht="15.75" customHeight="1" x14ac:dyDescent="0.3">
      <c r="A601" s="23" t="s">
        <v>1078</v>
      </c>
      <c r="B601" s="25">
        <v>26.03</v>
      </c>
      <c r="C601" s="25">
        <v>4.01</v>
      </c>
      <c r="D601" s="23" t="s">
        <v>5992</v>
      </c>
      <c r="E601" s="23" t="s">
        <v>5992</v>
      </c>
      <c r="F601" s="23" t="s">
        <v>5991</v>
      </c>
      <c r="G601" s="23">
        <v>1</v>
      </c>
      <c r="H601" s="23" t="s">
        <v>5991</v>
      </c>
      <c r="I601" t="str" cm="1">
        <f t="array" ref="I601">_xlfn.IFS(B601&lt;18.5,"Under Weight",B601&lt;=25,"Healthy Weight",B601&lt;30,"Over Weight",B601&gt;=30,"obesity")</f>
        <v>Over Weight</v>
      </c>
      <c r="J601" t="str" cm="1">
        <f t="array" ref="J601">_xlfn.IFS(C601&lt;5.7,"Normal",C601&lt;=6.5,"Prediabetes",C601&gt;6.5,"Diabetes")</f>
        <v>Normal</v>
      </c>
    </row>
    <row r="602" spans="1:10" ht="15.75" customHeight="1" x14ac:dyDescent="0.3">
      <c r="A602" s="23" t="s">
        <v>1080</v>
      </c>
      <c r="B602" s="25">
        <v>20.045000000000002</v>
      </c>
      <c r="C602" s="25">
        <v>4.7699999999999996</v>
      </c>
      <c r="D602" s="23" t="s">
        <v>5991</v>
      </c>
      <c r="E602" s="23" t="s">
        <v>5992</v>
      </c>
      <c r="F602" s="23" t="s">
        <v>5992</v>
      </c>
      <c r="G602" s="23">
        <v>1</v>
      </c>
      <c r="H602" s="23" t="s">
        <v>5991</v>
      </c>
      <c r="I602" t="str" cm="1">
        <f t="array" ref="I602">_xlfn.IFS(B602&lt;18.5,"Under Weight",B602&lt;=25,"Healthy Weight",B602&lt;30,"Over Weight",B602&gt;=30,"obesity")</f>
        <v>Healthy Weight</v>
      </c>
      <c r="J602" t="str" cm="1">
        <f t="array" ref="J602">_xlfn.IFS(C602&lt;5.7,"Normal",C602&lt;=6.5,"Prediabetes",C602&gt;6.5,"Diabetes")</f>
        <v>Normal</v>
      </c>
    </row>
    <row r="603" spans="1:10" ht="15.75" customHeight="1" x14ac:dyDescent="0.3">
      <c r="A603" s="23" t="s">
        <v>1082</v>
      </c>
      <c r="B603" s="25">
        <v>40.24</v>
      </c>
      <c r="C603" s="25">
        <v>6.83</v>
      </c>
      <c r="D603" s="23" t="s">
        <v>5992</v>
      </c>
      <c r="E603" s="23" t="s">
        <v>5992</v>
      </c>
      <c r="F603" s="23" t="s">
        <v>5992</v>
      </c>
      <c r="G603" s="23">
        <v>0</v>
      </c>
      <c r="H603" s="23" t="s">
        <v>5992</v>
      </c>
      <c r="I603" t="str" cm="1">
        <f t="array" ref="I603">_xlfn.IFS(B603&lt;18.5,"Under Weight",B603&lt;=25,"Healthy Weight",B603&lt;30,"Over Weight",B603&gt;=30,"obesity")</f>
        <v>obesity</v>
      </c>
      <c r="J603" t="str" cm="1">
        <f t="array" ref="J603">_xlfn.IFS(C603&lt;5.7,"Normal",C603&lt;=6.5,"Prediabetes",C603&gt;6.5,"Diabetes")</f>
        <v>Diabetes</v>
      </c>
    </row>
    <row r="604" spans="1:10" ht="15.75" customHeight="1" x14ac:dyDescent="0.3">
      <c r="A604" s="23" t="s">
        <v>1083</v>
      </c>
      <c r="B604" s="25">
        <v>43.15</v>
      </c>
      <c r="C604" s="25">
        <v>6.14</v>
      </c>
      <c r="D604" s="23" t="s">
        <v>5991</v>
      </c>
      <c r="E604" s="23" t="s">
        <v>5992</v>
      </c>
      <c r="F604" s="23" t="s">
        <v>5991</v>
      </c>
      <c r="G604" s="23">
        <v>1</v>
      </c>
      <c r="H604" s="23" t="s">
        <v>5992</v>
      </c>
      <c r="I604" t="str" cm="1">
        <f t="array" ref="I604">_xlfn.IFS(B604&lt;18.5,"Under Weight",B604&lt;=25,"Healthy Weight",B604&lt;30,"Over Weight",B604&gt;=30,"obesity")</f>
        <v>obesity</v>
      </c>
      <c r="J604" t="str" cm="1">
        <f t="array" ref="J604">_xlfn.IFS(C604&lt;5.7,"Normal",C604&lt;=6.5,"Prediabetes",C604&gt;6.5,"Diabetes")</f>
        <v>Prediabetes</v>
      </c>
    </row>
    <row r="605" spans="1:10" ht="15.75" customHeight="1" x14ac:dyDescent="0.3">
      <c r="A605" s="23" t="s">
        <v>1085</v>
      </c>
      <c r="B605" s="25">
        <v>27.7</v>
      </c>
      <c r="C605" s="25">
        <v>5.6</v>
      </c>
      <c r="D605" s="23" t="s">
        <v>5992</v>
      </c>
      <c r="E605" s="23" t="s">
        <v>5992</v>
      </c>
      <c r="F605" s="23" t="s">
        <v>5991</v>
      </c>
      <c r="G605" s="23">
        <v>1</v>
      </c>
      <c r="H605" s="23" t="s">
        <v>5991</v>
      </c>
      <c r="I605" t="str" cm="1">
        <f t="array" ref="I605">_xlfn.IFS(B605&lt;18.5,"Under Weight",B605&lt;=25,"Healthy Weight",B605&lt;30,"Over Weight",B605&gt;=30,"obesity")</f>
        <v>Over Weight</v>
      </c>
      <c r="J605" t="str" cm="1">
        <f t="array" ref="J605">_xlfn.IFS(C605&lt;5.7,"Normal",C605&lt;=6.5,"Prediabetes",C605&gt;6.5,"Diabetes")</f>
        <v>Normal</v>
      </c>
    </row>
    <row r="606" spans="1:10" ht="15.75" customHeight="1" x14ac:dyDescent="0.3">
      <c r="A606" s="23" t="s">
        <v>1086</v>
      </c>
      <c r="B606" s="25">
        <v>45.68</v>
      </c>
      <c r="C606" s="25">
        <v>4.8</v>
      </c>
      <c r="D606" s="23" t="s">
        <v>5992</v>
      </c>
      <c r="E606" s="23" t="s">
        <v>5992</v>
      </c>
      <c r="F606" s="23" t="s">
        <v>5992</v>
      </c>
      <c r="G606" s="23">
        <v>2</v>
      </c>
      <c r="H606" s="23" t="s">
        <v>5992</v>
      </c>
      <c r="I606" t="str" cm="1">
        <f t="array" ref="I606">_xlfn.IFS(B606&lt;18.5,"Under Weight",B606&lt;=25,"Healthy Weight",B606&lt;30,"Over Weight",B606&gt;=30,"obesity")</f>
        <v>obesity</v>
      </c>
      <c r="J606" t="str" cm="1">
        <f t="array" ref="J606">_xlfn.IFS(C606&lt;5.7,"Normal",C606&lt;=6.5,"Prediabetes",C606&gt;6.5,"Diabetes")</f>
        <v>Normal</v>
      </c>
    </row>
    <row r="607" spans="1:10" ht="15.75" customHeight="1" x14ac:dyDescent="0.3">
      <c r="A607" s="26" t="s">
        <v>1088</v>
      </c>
      <c r="B607" s="25">
        <v>27.3</v>
      </c>
      <c r="C607" s="25">
        <v>11.89</v>
      </c>
      <c r="D607" s="26" t="s">
        <v>5992</v>
      </c>
      <c r="E607" s="26" t="s">
        <v>5992</v>
      </c>
      <c r="F607" s="26" t="s">
        <v>5992</v>
      </c>
      <c r="G607" s="26">
        <v>0</v>
      </c>
      <c r="H607" s="26" t="s">
        <v>5991</v>
      </c>
      <c r="I607" t="str" cm="1">
        <f t="array" ref="I607">_xlfn.IFS(B607&lt;18.5,"Under Weight",B607&lt;=25,"Healthy Weight",B607&lt;30,"Over Weight",B607&gt;=30,"obesity")</f>
        <v>Over Weight</v>
      </c>
      <c r="J607" t="str" cm="1">
        <f t="array" ref="J607">_xlfn.IFS(C607&lt;5.7,"Normal",C607&lt;=6.5,"Prediabetes",C607&gt;6.5,"Diabetes")</f>
        <v>Diabetes</v>
      </c>
    </row>
    <row r="608" spans="1:10" ht="15.75" customHeight="1" x14ac:dyDescent="0.3">
      <c r="A608" s="23" t="s">
        <v>1090</v>
      </c>
      <c r="B608" s="25">
        <v>54.45</v>
      </c>
      <c r="C608" s="25">
        <v>4.7300000000000004</v>
      </c>
      <c r="D608" s="23" t="s">
        <v>5991</v>
      </c>
      <c r="E608" s="23" t="s">
        <v>5992</v>
      </c>
      <c r="F608" s="23" t="s">
        <v>5992</v>
      </c>
      <c r="G608" s="23">
        <v>1</v>
      </c>
      <c r="H608" s="23" t="s">
        <v>5992</v>
      </c>
      <c r="I608" t="str" cm="1">
        <f t="array" ref="I608">_xlfn.IFS(B608&lt;18.5,"Under Weight",B608&lt;=25,"Healthy Weight",B608&lt;30,"Over Weight",B608&gt;=30,"obesity")</f>
        <v>obesity</v>
      </c>
      <c r="J608" t="str" cm="1">
        <f t="array" ref="J608">_xlfn.IFS(C608&lt;5.7,"Normal",C608&lt;=6.5,"Prediabetes",C608&gt;6.5,"Diabetes")</f>
        <v>Normal</v>
      </c>
    </row>
    <row r="609" spans="1:10" ht="15.75" customHeight="1" x14ac:dyDescent="0.3">
      <c r="A609" s="23" t="s">
        <v>1092</v>
      </c>
      <c r="B609" s="25">
        <v>54.43</v>
      </c>
      <c r="C609" s="25">
        <v>4.6100000000000003</v>
      </c>
      <c r="D609" s="23" t="s">
        <v>5991</v>
      </c>
      <c r="E609" s="23" t="s">
        <v>5992</v>
      </c>
      <c r="F609" s="23" t="s">
        <v>5992</v>
      </c>
      <c r="G609" s="23">
        <v>1</v>
      </c>
      <c r="H609" s="23" t="s">
        <v>5992</v>
      </c>
      <c r="I609" t="str" cm="1">
        <f t="array" ref="I609">_xlfn.IFS(B609&lt;18.5,"Under Weight",B609&lt;=25,"Healthy Weight",B609&lt;30,"Over Weight",B609&gt;=30,"obesity")</f>
        <v>obesity</v>
      </c>
      <c r="J609" t="str" cm="1">
        <f t="array" ref="J609">_xlfn.IFS(C609&lt;5.7,"Normal",C609&lt;=6.5,"Prediabetes",C609&gt;6.5,"Diabetes")</f>
        <v>Normal</v>
      </c>
    </row>
    <row r="610" spans="1:10" ht="15.75" customHeight="1" x14ac:dyDescent="0.3">
      <c r="A610" s="23" t="s">
        <v>1094</v>
      </c>
      <c r="B610" s="25">
        <v>48.01</v>
      </c>
      <c r="C610" s="25">
        <v>7.3</v>
      </c>
      <c r="D610" s="23" t="s">
        <v>5992</v>
      </c>
      <c r="E610" s="23" t="s">
        <v>5992</v>
      </c>
      <c r="F610" s="23" t="s">
        <v>5992</v>
      </c>
      <c r="G610" s="23">
        <v>0</v>
      </c>
      <c r="H610" s="23" t="s">
        <v>5992</v>
      </c>
      <c r="I610" t="str" cm="1">
        <f t="array" ref="I610">_xlfn.IFS(B610&lt;18.5,"Under Weight",B610&lt;=25,"Healthy Weight",B610&lt;30,"Over Weight",B610&gt;=30,"obesity")</f>
        <v>obesity</v>
      </c>
      <c r="J610" t="str" cm="1">
        <f t="array" ref="J610">_xlfn.IFS(C610&lt;5.7,"Normal",C610&lt;=6.5,"Prediabetes",C610&gt;6.5,"Diabetes")</f>
        <v>Diabetes</v>
      </c>
    </row>
    <row r="611" spans="1:10" ht="15.75" customHeight="1" x14ac:dyDescent="0.3">
      <c r="A611" s="23" t="s">
        <v>1096</v>
      </c>
      <c r="B611" s="25">
        <v>48.32</v>
      </c>
      <c r="C611" s="25">
        <v>5.88</v>
      </c>
      <c r="D611" s="23" t="s">
        <v>5992</v>
      </c>
      <c r="E611" s="23" t="s">
        <v>5992</v>
      </c>
      <c r="F611" s="23" t="s">
        <v>5992</v>
      </c>
      <c r="G611" s="23">
        <v>0</v>
      </c>
      <c r="H611" s="23" t="s">
        <v>5992</v>
      </c>
      <c r="I611" t="str" cm="1">
        <f t="array" ref="I611">_xlfn.IFS(B611&lt;18.5,"Under Weight",B611&lt;=25,"Healthy Weight",B611&lt;30,"Over Weight",B611&gt;=30,"obesity")</f>
        <v>obesity</v>
      </c>
      <c r="J611" t="str" cm="1">
        <f t="array" ref="J611">_xlfn.IFS(C611&lt;5.7,"Normal",C611&lt;=6.5,"Prediabetes",C611&gt;6.5,"Diabetes")</f>
        <v>Prediabetes</v>
      </c>
    </row>
    <row r="612" spans="1:10" ht="15.75" customHeight="1" x14ac:dyDescent="0.3">
      <c r="A612" s="23" t="s">
        <v>1098</v>
      </c>
      <c r="B612" s="25">
        <v>22.895</v>
      </c>
      <c r="C612" s="25">
        <v>4.0599999999999996</v>
      </c>
      <c r="D612" s="23" t="s">
        <v>5992</v>
      </c>
      <c r="E612" s="23" t="s">
        <v>5992</v>
      </c>
      <c r="F612" s="23" t="s">
        <v>5991</v>
      </c>
      <c r="G612" s="23">
        <v>1</v>
      </c>
      <c r="H612" s="23" t="s">
        <v>5991</v>
      </c>
      <c r="I612" t="str" cm="1">
        <f t="array" ref="I612">_xlfn.IFS(B612&lt;18.5,"Under Weight",B612&lt;=25,"Healthy Weight",B612&lt;30,"Over Weight",B612&gt;=30,"obesity")</f>
        <v>Healthy Weight</v>
      </c>
      <c r="J612" t="str" cm="1">
        <f t="array" ref="J612">_xlfn.IFS(C612&lt;5.7,"Normal",C612&lt;=6.5,"Prediabetes",C612&gt;6.5,"Diabetes")</f>
        <v>Normal</v>
      </c>
    </row>
    <row r="613" spans="1:10" ht="15.75" customHeight="1" x14ac:dyDescent="0.3">
      <c r="A613" s="23" t="s">
        <v>1100</v>
      </c>
      <c r="B613" s="25">
        <v>54.85</v>
      </c>
      <c r="C613" s="25">
        <v>4.9000000000000004</v>
      </c>
      <c r="D613" s="23" t="s">
        <v>5992</v>
      </c>
      <c r="E613" s="23" t="s">
        <v>5992</v>
      </c>
      <c r="F613" s="23" t="s">
        <v>5992</v>
      </c>
      <c r="G613" s="23">
        <v>1</v>
      </c>
      <c r="H613" s="23" t="s">
        <v>5992</v>
      </c>
      <c r="I613" t="str" cm="1">
        <f t="array" ref="I613">_xlfn.IFS(B613&lt;18.5,"Under Weight",B613&lt;=25,"Healthy Weight",B613&lt;30,"Over Weight",B613&gt;=30,"obesity")</f>
        <v>obesity</v>
      </c>
      <c r="J613" t="str" cm="1">
        <f t="array" ref="J613">_xlfn.IFS(C613&lt;5.7,"Normal",C613&lt;=6.5,"Prediabetes",C613&gt;6.5,"Diabetes")</f>
        <v>Normal</v>
      </c>
    </row>
    <row r="614" spans="1:10" ht="15.75" customHeight="1" x14ac:dyDescent="0.3">
      <c r="A614" s="23" t="s">
        <v>1101</v>
      </c>
      <c r="B614" s="25">
        <v>21.85</v>
      </c>
      <c r="C614" s="25">
        <v>5.52</v>
      </c>
      <c r="D614" s="23" t="s">
        <v>5992</v>
      </c>
      <c r="E614" s="23" t="s">
        <v>5992</v>
      </c>
      <c r="F614" s="23" t="s">
        <v>5991</v>
      </c>
      <c r="G614" s="23">
        <v>1</v>
      </c>
      <c r="H614" s="23" t="s">
        <v>5991</v>
      </c>
      <c r="I614" t="str" cm="1">
        <f t="array" ref="I614">_xlfn.IFS(B614&lt;18.5,"Under Weight",B614&lt;=25,"Healthy Weight",B614&lt;30,"Over Weight",B614&gt;=30,"obesity")</f>
        <v>Healthy Weight</v>
      </c>
      <c r="J614" t="str" cm="1">
        <f t="array" ref="J614">_xlfn.IFS(C614&lt;5.7,"Normal",C614&lt;=6.5,"Prediabetes",C614&gt;6.5,"Diabetes")</f>
        <v>Normal</v>
      </c>
    </row>
    <row r="615" spans="1:10" ht="15.75" customHeight="1" x14ac:dyDescent="0.3">
      <c r="A615" s="23" t="s">
        <v>1103</v>
      </c>
      <c r="B615" s="25">
        <v>51.86</v>
      </c>
      <c r="C615" s="25">
        <v>5.2</v>
      </c>
      <c r="D615" s="23" t="s">
        <v>5991</v>
      </c>
      <c r="E615" s="23" t="s">
        <v>5992</v>
      </c>
      <c r="F615" s="23" t="s">
        <v>5992</v>
      </c>
      <c r="G615" s="23">
        <v>0</v>
      </c>
      <c r="H615" s="23" t="s">
        <v>5992</v>
      </c>
      <c r="I615" t="str" cm="1">
        <f t="array" ref="I615">_xlfn.IFS(B615&lt;18.5,"Under Weight",B615&lt;=25,"Healthy Weight",B615&lt;30,"Over Weight",B615&gt;=30,"obesity")</f>
        <v>obesity</v>
      </c>
      <c r="J615" t="str" cm="1">
        <f t="array" ref="J615">_xlfn.IFS(C615&lt;5.7,"Normal",C615&lt;=6.5,"Prediabetes",C615&gt;6.5,"Diabetes")</f>
        <v>Normal</v>
      </c>
    </row>
    <row r="616" spans="1:10" ht="15.75" customHeight="1" x14ac:dyDescent="0.3">
      <c r="A616" s="23" t="s">
        <v>1105</v>
      </c>
      <c r="B616" s="25">
        <v>39.049999999999997</v>
      </c>
      <c r="C616" s="25">
        <v>7.59</v>
      </c>
      <c r="D616" s="23" t="s">
        <v>5992</v>
      </c>
      <c r="E616" s="23" t="s">
        <v>5992</v>
      </c>
      <c r="F616" s="23" t="s">
        <v>5992</v>
      </c>
      <c r="G616" s="23">
        <v>3</v>
      </c>
      <c r="H616" s="23" t="s">
        <v>5992</v>
      </c>
      <c r="I616" t="str" cm="1">
        <f t="array" ref="I616">_xlfn.IFS(B616&lt;18.5,"Under Weight",B616&lt;=25,"Healthy Weight",B616&lt;30,"Over Weight",B616&gt;=30,"obesity")</f>
        <v>obesity</v>
      </c>
      <c r="J616" t="str" cm="1">
        <f t="array" ref="J616">_xlfn.IFS(C616&lt;5.7,"Normal",C616&lt;=6.5,"Prediabetes",C616&gt;6.5,"Diabetes")</f>
        <v>Diabetes</v>
      </c>
    </row>
    <row r="617" spans="1:10" ht="15.75" customHeight="1" x14ac:dyDescent="0.3">
      <c r="A617" s="23" t="s">
        <v>1107</v>
      </c>
      <c r="B617" s="25">
        <v>31.824999999999999</v>
      </c>
      <c r="C617" s="25">
        <v>8.2799999999999994</v>
      </c>
      <c r="D617" s="23" t="s">
        <v>5992</v>
      </c>
      <c r="E617" s="23" t="s">
        <v>5992</v>
      </c>
      <c r="F617" s="23" t="s">
        <v>5992</v>
      </c>
      <c r="G617" s="23">
        <v>3</v>
      </c>
      <c r="H617" s="23" t="s">
        <v>5992</v>
      </c>
      <c r="I617" t="str" cm="1">
        <f t="array" ref="I617">_xlfn.IFS(B617&lt;18.5,"Under Weight",B617&lt;=25,"Healthy Weight",B617&lt;30,"Over Weight",B617&gt;=30,"obesity")</f>
        <v>obesity</v>
      </c>
      <c r="J617" t="str" cm="1">
        <f t="array" ref="J617">_xlfn.IFS(C617&lt;5.7,"Normal",C617&lt;=6.5,"Prediabetes",C617&gt;6.5,"Diabetes")</f>
        <v>Diabetes</v>
      </c>
    </row>
    <row r="618" spans="1:10" ht="15.75" customHeight="1" x14ac:dyDescent="0.3">
      <c r="A618" s="23" t="s">
        <v>1109</v>
      </c>
      <c r="B618" s="25">
        <v>46.43</v>
      </c>
      <c r="C618" s="25">
        <v>6.72</v>
      </c>
      <c r="D618" s="23" t="s">
        <v>5992</v>
      </c>
      <c r="E618" s="23" t="s">
        <v>5992</v>
      </c>
      <c r="F618" s="23" t="s">
        <v>5992</v>
      </c>
      <c r="G618" s="23">
        <v>0</v>
      </c>
      <c r="H618" s="23" t="s">
        <v>5992</v>
      </c>
      <c r="I618" t="str" cm="1">
        <f t="array" ref="I618">_xlfn.IFS(B618&lt;18.5,"Under Weight",B618&lt;=25,"Healthy Weight",B618&lt;30,"Over Weight",B618&gt;=30,"obesity")</f>
        <v>obesity</v>
      </c>
      <c r="J618" t="str" cm="1">
        <f t="array" ref="J618">_xlfn.IFS(C618&lt;5.7,"Normal",C618&lt;=6.5,"Prediabetes",C618&gt;6.5,"Diabetes")</f>
        <v>Diabetes</v>
      </c>
    </row>
    <row r="619" spans="1:10" ht="15.75" customHeight="1" x14ac:dyDescent="0.3">
      <c r="A619" s="23" t="s">
        <v>1110</v>
      </c>
      <c r="B619" s="25">
        <v>53.63</v>
      </c>
      <c r="C619" s="25">
        <v>5.47</v>
      </c>
      <c r="D619" s="23" t="s">
        <v>5991</v>
      </c>
      <c r="E619" s="23" t="s">
        <v>5992</v>
      </c>
      <c r="F619" s="23" t="s">
        <v>5992</v>
      </c>
      <c r="G619" s="23">
        <v>1</v>
      </c>
      <c r="H619" s="23" t="s">
        <v>5992</v>
      </c>
      <c r="I619" t="str" cm="1">
        <f t="array" ref="I619">_xlfn.IFS(B619&lt;18.5,"Under Weight",B619&lt;=25,"Healthy Weight",B619&lt;30,"Over Weight",B619&gt;=30,"obesity")</f>
        <v>obesity</v>
      </c>
      <c r="J619" t="str" cm="1">
        <f t="array" ref="J619">_xlfn.IFS(C619&lt;5.7,"Normal",C619&lt;=6.5,"Prediabetes",C619&gt;6.5,"Diabetes")</f>
        <v>Normal</v>
      </c>
    </row>
    <row r="620" spans="1:10" ht="15.75" customHeight="1" x14ac:dyDescent="0.3">
      <c r="A620" s="23" t="s">
        <v>1111</v>
      </c>
      <c r="B620" s="25">
        <v>48.7</v>
      </c>
      <c r="C620" s="25">
        <v>4.71</v>
      </c>
      <c r="D620" s="23" t="s">
        <v>5992</v>
      </c>
      <c r="E620" s="23" t="s">
        <v>5992</v>
      </c>
      <c r="F620" s="23" t="s">
        <v>5992</v>
      </c>
      <c r="G620" s="23">
        <v>0</v>
      </c>
      <c r="H620" s="23" t="s">
        <v>5992</v>
      </c>
      <c r="I620" t="str" cm="1">
        <f t="array" ref="I620">_xlfn.IFS(B620&lt;18.5,"Under Weight",B620&lt;=25,"Healthy Weight",B620&lt;30,"Over Weight",B620&gt;=30,"obesity")</f>
        <v>obesity</v>
      </c>
      <c r="J620" t="str" cm="1">
        <f t="array" ref="J620">_xlfn.IFS(C620&lt;5.7,"Normal",C620&lt;=6.5,"Prediabetes",C620&gt;6.5,"Diabetes")</f>
        <v>Normal</v>
      </c>
    </row>
    <row r="621" spans="1:10" ht="15.75" customHeight="1" x14ac:dyDescent="0.3">
      <c r="A621" s="23" t="s">
        <v>1112</v>
      </c>
      <c r="B621" s="25">
        <v>48.81</v>
      </c>
      <c r="C621" s="25">
        <v>5.49</v>
      </c>
      <c r="D621" s="23" t="s">
        <v>5992</v>
      </c>
      <c r="E621" s="23" t="s">
        <v>5992</v>
      </c>
      <c r="F621" s="23" t="s">
        <v>5992</v>
      </c>
      <c r="G621" s="23">
        <v>0</v>
      </c>
      <c r="H621" s="23" t="s">
        <v>5992</v>
      </c>
      <c r="I621" t="str" cm="1">
        <f t="array" ref="I621">_xlfn.IFS(B621&lt;18.5,"Under Weight",B621&lt;=25,"Healthy Weight",B621&lt;30,"Over Weight",B621&gt;=30,"obesity")</f>
        <v>obesity</v>
      </c>
      <c r="J621" t="str" cm="1">
        <f t="array" ref="J621">_xlfn.IFS(C621&lt;5.7,"Normal",C621&lt;=6.5,"Prediabetes",C621&gt;6.5,"Diabetes")</f>
        <v>Normal</v>
      </c>
    </row>
    <row r="622" spans="1:10" ht="15.75" customHeight="1" x14ac:dyDescent="0.3">
      <c r="A622" s="23" t="s">
        <v>1114</v>
      </c>
      <c r="B622" s="25">
        <v>47.53</v>
      </c>
      <c r="C622" s="25">
        <v>4.72</v>
      </c>
      <c r="D622" s="23" t="s">
        <v>5992</v>
      </c>
      <c r="E622" s="23" t="s">
        <v>5992</v>
      </c>
      <c r="F622" s="23" t="s">
        <v>5992</v>
      </c>
      <c r="G622" s="23">
        <v>0</v>
      </c>
      <c r="H622" s="23" t="s">
        <v>5992</v>
      </c>
      <c r="I622" t="str" cm="1">
        <f t="array" ref="I622">_xlfn.IFS(B622&lt;18.5,"Under Weight",B622&lt;=25,"Healthy Weight",B622&lt;30,"Over Weight",B622&gt;=30,"obesity")</f>
        <v>obesity</v>
      </c>
      <c r="J622" t="str" cm="1">
        <f t="array" ref="J622">_xlfn.IFS(C622&lt;5.7,"Normal",C622&lt;=6.5,"Prediabetes",C622&gt;6.5,"Diabetes")</f>
        <v>Normal</v>
      </c>
    </row>
    <row r="623" spans="1:10" ht="15.75" customHeight="1" x14ac:dyDescent="0.3">
      <c r="A623" s="23" t="s">
        <v>1116</v>
      </c>
      <c r="B623" s="25">
        <v>36.85</v>
      </c>
      <c r="C623" s="25">
        <v>6.7</v>
      </c>
      <c r="D623" s="23" t="s">
        <v>5992</v>
      </c>
      <c r="E623" s="23" t="s">
        <v>5992</v>
      </c>
      <c r="F623" s="23" t="s">
        <v>5992</v>
      </c>
      <c r="G623" s="23">
        <v>0</v>
      </c>
      <c r="H623" s="23" t="s">
        <v>5992</v>
      </c>
      <c r="I623" t="str" cm="1">
        <f t="array" ref="I623">_xlfn.IFS(B623&lt;18.5,"Under Weight",B623&lt;=25,"Healthy Weight",B623&lt;30,"Over Weight",B623&gt;=30,"obesity")</f>
        <v>obesity</v>
      </c>
      <c r="J623" t="str" cm="1">
        <f t="array" ref="J623">_xlfn.IFS(C623&lt;5.7,"Normal",C623&lt;=6.5,"Prediabetes",C623&gt;6.5,"Diabetes")</f>
        <v>Diabetes</v>
      </c>
    </row>
    <row r="624" spans="1:10" ht="15.75" customHeight="1" x14ac:dyDescent="0.3">
      <c r="A624" s="23" t="s">
        <v>1118</v>
      </c>
      <c r="B624" s="25">
        <v>29.3</v>
      </c>
      <c r="C624" s="25">
        <v>5.5</v>
      </c>
      <c r="D624" s="23" t="s">
        <v>5992</v>
      </c>
      <c r="E624" s="23" t="s">
        <v>5992</v>
      </c>
      <c r="F624" s="23" t="s">
        <v>5992</v>
      </c>
      <c r="G624" s="23">
        <v>0</v>
      </c>
      <c r="H624" s="23" t="s">
        <v>5992</v>
      </c>
      <c r="I624" t="str" cm="1">
        <f t="array" ref="I624">_xlfn.IFS(B624&lt;18.5,"Under Weight",B624&lt;=25,"Healthy Weight",B624&lt;30,"Over Weight",B624&gt;=30,"obesity")</f>
        <v>Over Weight</v>
      </c>
      <c r="J624" t="str" cm="1">
        <f t="array" ref="J624">_xlfn.IFS(C624&lt;5.7,"Normal",C624&lt;=6.5,"Prediabetes",C624&gt;6.5,"Diabetes")</f>
        <v>Normal</v>
      </c>
    </row>
    <row r="625" spans="1:10" ht="15.75" customHeight="1" x14ac:dyDescent="0.3">
      <c r="A625" s="23" t="s">
        <v>1120</v>
      </c>
      <c r="B625" s="25">
        <v>19.3</v>
      </c>
      <c r="C625" s="25">
        <v>4.46</v>
      </c>
      <c r="D625" s="23" t="s">
        <v>5992</v>
      </c>
      <c r="E625" s="23" t="s">
        <v>5992</v>
      </c>
      <c r="F625" s="23" t="s">
        <v>5992</v>
      </c>
      <c r="G625" s="23">
        <v>1</v>
      </c>
      <c r="H625" s="23" t="s">
        <v>5991</v>
      </c>
      <c r="I625" t="str" cm="1">
        <f t="array" ref="I625">_xlfn.IFS(B625&lt;18.5,"Under Weight",B625&lt;=25,"Healthy Weight",B625&lt;30,"Over Weight",B625&gt;=30,"obesity")</f>
        <v>Healthy Weight</v>
      </c>
      <c r="J625" t="str" cm="1">
        <f t="array" ref="J625">_xlfn.IFS(C625&lt;5.7,"Normal",C625&lt;=6.5,"Prediabetes",C625&gt;6.5,"Diabetes")</f>
        <v>Normal</v>
      </c>
    </row>
    <row r="626" spans="1:10" ht="15.75" customHeight="1" x14ac:dyDescent="0.3">
      <c r="A626" s="23" t="s">
        <v>1122</v>
      </c>
      <c r="B626" s="25">
        <v>24.13</v>
      </c>
      <c r="C626" s="25">
        <v>5.29</v>
      </c>
      <c r="D626" s="23" t="s">
        <v>5991</v>
      </c>
      <c r="E626" s="23" t="s">
        <v>5992</v>
      </c>
      <c r="F626" s="23" t="s">
        <v>5991</v>
      </c>
      <c r="G626" s="23">
        <v>1</v>
      </c>
      <c r="H626" s="23" t="s">
        <v>5991</v>
      </c>
      <c r="I626" t="str" cm="1">
        <f t="array" ref="I626">_xlfn.IFS(B626&lt;18.5,"Under Weight",B626&lt;=25,"Healthy Weight",B626&lt;30,"Over Weight",B626&gt;=30,"obesity")</f>
        <v>Healthy Weight</v>
      </c>
      <c r="J626" t="str" cm="1">
        <f t="array" ref="J626">_xlfn.IFS(C626&lt;5.7,"Normal",C626&lt;=6.5,"Prediabetes",C626&gt;6.5,"Diabetes")</f>
        <v>Normal</v>
      </c>
    </row>
    <row r="627" spans="1:10" ht="15.75" customHeight="1" x14ac:dyDescent="0.3">
      <c r="A627" s="23" t="s">
        <v>1124</v>
      </c>
      <c r="B627" s="25">
        <v>46.7</v>
      </c>
      <c r="C627" s="25">
        <v>10.99</v>
      </c>
      <c r="D627" s="23" t="s">
        <v>5992</v>
      </c>
      <c r="E627" s="23" t="s">
        <v>5992</v>
      </c>
      <c r="F627" s="23" t="s">
        <v>5992</v>
      </c>
      <c r="G627" s="23">
        <v>0</v>
      </c>
      <c r="H627" s="23" t="s">
        <v>5992</v>
      </c>
      <c r="I627" t="str" cm="1">
        <f t="array" ref="I627">_xlfn.IFS(B627&lt;18.5,"Under Weight",B627&lt;=25,"Healthy Weight",B627&lt;30,"Over Weight",B627&gt;=30,"obesity")</f>
        <v>obesity</v>
      </c>
      <c r="J627" t="str" cm="1">
        <f t="array" ref="J627">_xlfn.IFS(C627&lt;5.7,"Normal",C627&lt;=6.5,"Prediabetes",C627&gt;6.5,"Diabetes")</f>
        <v>Diabetes</v>
      </c>
    </row>
    <row r="628" spans="1:10" ht="15.75" customHeight="1" x14ac:dyDescent="0.3">
      <c r="A628" s="23" t="s">
        <v>1126</v>
      </c>
      <c r="B628" s="25">
        <v>45.27</v>
      </c>
      <c r="C628" s="25">
        <v>5.2</v>
      </c>
      <c r="D628" s="23" t="s">
        <v>5991</v>
      </c>
      <c r="E628" s="23" t="s">
        <v>5992</v>
      </c>
      <c r="F628" s="23" t="s">
        <v>5992</v>
      </c>
      <c r="G628" s="23">
        <v>0</v>
      </c>
      <c r="H628" s="23" t="s">
        <v>5992</v>
      </c>
      <c r="I628" t="str" cm="1">
        <f t="array" ref="I628">_xlfn.IFS(B628&lt;18.5,"Under Weight",B628&lt;=25,"Healthy Weight",B628&lt;30,"Over Weight",B628&gt;=30,"obesity")</f>
        <v>obesity</v>
      </c>
      <c r="J628" t="str" cm="1">
        <f t="array" ref="J628">_xlfn.IFS(C628&lt;5.7,"Normal",C628&lt;=6.5,"Prediabetes",C628&gt;6.5,"Diabetes")</f>
        <v>Normal</v>
      </c>
    </row>
    <row r="629" spans="1:10" ht="15.75" customHeight="1" x14ac:dyDescent="0.3">
      <c r="A629" s="23" t="s">
        <v>1128</v>
      </c>
      <c r="B629" s="25">
        <v>44.29</v>
      </c>
      <c r="C629" s="25">
        <v>9.66</v>
      </c>
      <c r="D629" s="23" t="s">
        <v>5992</v>
      </c>
      <c r="E629" s="23" t="s">
        <v>5992</v>
      </c>
      <c r="F629" s="23" t="s">
        <v>5992</v>
      </c>
      <c r="G629" s="23">
        <v>2</v>
      </c>
      <c r="H629" s="23" t="s">
        <v>5992</v>
      </c>
      <c r="I629" t="str" cm="1">
        <f t="array" ref="I629">_xlfn.IFS(B629&lt;18.5,"Under Weight",B629&lt;=25,"Healthy Weight",B629&lt;30,"Over Weight",B629&gt;=30,"obesity")</f>
        <v>obesity</v>
      </c>
      <c r="J629" t="str" cm="1">
        <f t="array" ref="J629">_xlfn.IFS(C629&lt;5.7,"Normal",C629&lt;=6.5,"Prediabetes",C629&gt;6.5,"Diabetes")</f>
        <v>Diabetes</v>
      </c>
    </row>
    <row r="630" spans="1:10" ht="15.75" customHeight="1" x14ac:dyDescent="0.3">
      <c r="A630" s="23" t="s">
        <v>1130</v>
      </c>
      <c r="B630" s="25">
        <v>54.59</v>
      </c>
      <c r="C630" s="25">
        <v>4.22</v>
      </c>
      <c r="D630" s="23" t="s">
        <v>5991</v>
      </c>
      <c r="E630" s="23" t="s">
        <v>5992</v>
      </c>
      <c r="F630" s="23" t="s">
        <v>5992</v>
      </c>
      <c r="G630" s="23">
        <v>1</v>
      </c>
      <c r="H630" s="23" t="s">
        <v>5992</v>
      </c>
      <c r="I630" t="str" cm="1">
        <f t="array" ref="I630">_xlfn.IFS(B630&lt;18.5,"Under Weight",B630&lt;=25,"Healthy Weight",B630&lt;30,"Over Weight",B630&gt;=30,"obesity")</f>
        <v>obesity</v>
      </c>
      <c r="J630" t="str" cm="1">
        <f t="array" ref="J630">_xlfn.IFS(C630&lt;5.7,"Normal",C630&lt;=6.5,"Prediabetes",C630&gt;6.5,"Diabetes")</f>
        <v>Normal</v>
      </c>
    </row>
    <row r="631" spans="1:10" ht="15.75" customHeight="1" x14ac:dyDescent="0.3">
      <c r="A631" s="23" t="s">
        <v>1132</v>
      </c>
      <c r="B631" s="25">
        <v>32.965000000000003</v>
      </c>
      <c r="C631" s="25">
        <v>11.78</v>
      </c>
      <c r="D631" s="23" t="s">
        <v>5992</v>
      </c>
      <c r="E631" s="23" t="s">
        <v>5992</v>
      </c>
      <c r="F631" s="23" t="s">
        <v>5992</v>
      </c>
      <c r="G631" s="23">
        <v>0</v>
      </c>
      <c r="H631" s="23" t="s">
        <v>5992</v>
      </c>
      <c r="I631" t="str" cm="1">
        <f t="array" ref="I631">_xlfn.IFS(B631&lt;18.5,"Under Weight",B631&lt;=25,"Healthy Weight",B631&lt;30,"Over Weight",B631&gt;=30,"obesity")</f>
        <v>obesity</v>
      </c>
      <c r="J631" t="str" cm="1">
        <f t="array" ref="J631">_xlfn.IFS(C631&lt;5.7,"Normal",C631&lt;=6.5,"Prediabetes",C631&gt;6.5,"Diabetes")</f>
        <v>Diabetes</v>
      </c>
    </row>
    <row r="632" spans="1:10" ht="15.75" customHeight="1" x14ac:dyDescent="0.3">
      <c r="A632" s="23" t="s">
        <v>1134</v>
      </c>
      <c r="B632" s="25">
        <v>38.049999999999997</v>
      </c>
      <c r="C632" s="25">
        <v>9.6199999999999992</v>
      </c>
      <c r="D632" s="23" t="s">
        <v>5992</v>
      </c>
      <c r="E632" s="23" t="s">
        <v>5992</v>
      </c>
      <c r="F632" s="23" t="s">
        <v>5992</v>
      </c>
      <c r="G632" s="23">
        <v>0</v>
      </c>
      <c r="H632" s="23" t="s">
        <v>5992</v>
      </c>
      <c r="I632" t="str" cm="1">
        <f t="array" ref="I632">_xlfn.IFS(B632&lt;18.5,"Under Weight",B632&lt;=25,"Healthy Weight",B632&lt;30,"Over Weight",B632&gt;=30,"obesity")</f>
        <v>obesity</v>
      </c>
      <c r="J632" t="str" cm="1">
        <f t="array" ref="J632">_xlfn.IFS(C632&lt;5.7,"Normal",C632&lt;=6.5,"Prediabetes",C632&gt;6.5,"Diabetes")</f>
        <v>Diabetes</v>
      </c>
    </row>
    <row r="633" spans="1:10" ht="15.75" customHeight="1" x14ac:dyDescent="0.3">
      <c r="A633" s="23" t="s">
        <v>1136</v>
      </c>
      <c r="B633" s="25">
        <v>46.14</v>
      </c>
      <c r="C633" s="25">
        <v>10.78</v>
      </c>
      <c r="D633" s="23" t="s">
        <v>5992</v>
      </c>
      <c r="E633" s="23" t="s">
        <v>5992</v>
      </c>
      <c r="F633" s="23" t="s">
        <v>5992</v>
      </c>
      <c r="G633" s="23">
        <v>0</v>
      </c>
      <c r="H633" s="23" t="s">
        <v>5992</v>
      </c>
      <c r="I633" t="str" cm="1">
        <f t="array" ref="I633">_xlfn.IFS(B633&lt;18.5,"Under Weight",B633&lt;=25,"Healthy Weight",B633&lt;30,"Over Weight",B633&gt;=30,"obesity")</f>
        <v>obesity</v>
      </c>
      <c r="J633" t="str" cm="1">
        <f t="array" ref="J633">_xlfn.IFS(C633&lt;5.7,"Normal",C633&lt;=6.5,"Prediabetes",C633&gt;6.5,"Diabetes")</f>
        <v>Diabetes</v>
      </c>
    </row>
    <row r="634" spans="1:10" ht="15.75" customHeight="1" x14ac:dyDescent="0.3">
      <c r="A634" s="23" t="s">
        <v>1137</v>
      </c>
      <c r="B634" s="25">
        <v>41.325000000000003</v>
      </c>
      <c r="C634" s="25">
        <v>5.1100000000000003</v>
      </c>
      <c r="D634" s="23" t="s">
        <v>5991</v>
      </c>
      <c r="E634" s="23" t="s">
        <v>5992</v>
      </c>
      <c r="F634" s="23" t="s">
        <v>5992</v>
      </c>
      <c r="G634" s="23">
        <v>2</v>
      </c>
      <c r="H634" s="23" t="s">
        <v>5992</v>
      </c>
      <c r="I634" t="str" cm="1">
        <f t="array" ref="I634">_xlfn.IFS(B634&lt;18.5,"Under Weight",B634&lt;=25,"Healthy Weight",B634&lt;30,"Over Weight",B634&gt;=30,"obesity")</f>
        <v>obesity</v>
      </c>
      <c r="J634" t="str" cm="1">
        <f t="array" ref="J634">_xlfn.IFS(C634&lt;5.7,"Normal",C634&lt;=6.5,"Prediabetes",C634&gt;6.5,"Diabetes")</f>
        <v>Normal</v>
      </c>
    </row>
    <row r="635" spans="1:10" ht="15.75" customHeight="1" x14ac:dyDescent="0.3">
      <c r="A635" s="23" t="s">
        <v>1138</v>
      </c>
      <c r="B635" s="25">
        <v>44.64</v>
      </c>
      <c r="C635" s="25">
        <v>7.18</v>
      </c>
      <c r="D635" s="23" t="s">
        <v>5992</v>
      </c>
      <c r="E635" s="23" t="s">
        <v>5992</v>
      </c>
      <c r="F635" s="23" t="s">
        <v>5992</v>
      </c>
      <c r="G635" s="23">
        <v>0</v>
      </c>
      <c r="H635" s="23" t="s">
        <v>5992</v>
      </c>
      <c r="I635" t="str" cm="1">
        <f t="array" ref="I635">_xlfn.IFS(B635&lt;18.5,"Under Weight",B635&lt;=25,"Healthy Weight",B635&lt;30,"Over Weight",B635&gt;=30,"obesity")</f>
        <v>obesity</v>
      </c>
      <c r="J635" t="str" cm="1">
        <f t="array" ref="J635">_xlfn.IFS(C635&lt;5.7,"Normal",C635&lt;=6.5,"Prediabetes",C635&gt;6.5,"Diabetes")</f>
        <v>Diabetes</v>
      </c>
    </row>
    <row r="636" spans="1:10" ht="15.75" customHeight="1" x14ac:dyDescent="0.3">
      <c r="A636" s="23" t="s">
        <v>1140</v>
      </c>
      <c r="B636" s="25">
        <v>25.175000000000001</v>
      </c>
      <c r="C636" s="25">
        <v>4.96</v>
      </c>
      <c r="D636" s="23" t="s">
        <v>5992</v>
      </c>
      <c r="E636" s="23" t="s">
        <v>5993</v>
      </c>
      <c r="F636" s="23" t="s">
        <v>5992</v>
      </c>
      <c r="G636" s="23">
        <v>1</v>
      </c>
      <c r="H636" s="23" t="s">
        <v>5992</v>
      </c>
      <c r="I636" t="str" cm="1">
        <f t="array" ref="I636">_xlfn.IFS(B636&lt;18.5,"Under Weight",B636&lt;=25,"Healthy Weight",B636&lt;30,"Over Weight",B636&gt;=30,"obesity")</f>
        <v>Over Weight</v>
      </c>
      <c r="J636" t="str" cm="1">
        <f t="array" ref="J636">_xlfn.IFS(C636&lt;5.7,"Normal",C636&lt;=6.5,"Prediabetes",C636&gt;6.5,"Diabetes")</f>
        <v>Normal</v>
      </c>
    </row>
    <row r="637" spans="1:10" ht="15.75" customHeight="1" x14ac:dyDescent="0.3">
      <c r="A637" s="23" t="s">
        <v>1142</v>
      </c>
      <c r="B637" s="25">
        <v>43.11</v>
      </c>
      <c r="C637" s="25">
        <v>4.67</v>
      </c>
      <c r="D637" s="23" t="s">
        <v>5991</v>
      </c>
      <c r="E637" s="23" t="s">
        <v>5992</v>
      </c>
      <c r="F637" s="23" t="s">
        <v>5992</v>
      </c>
      <c r="G637" s="23">
        <v>0</v>
      </c>
      <c r="H637" s="23" t="s">
        <v>5992</v>
      </c>
      <c r="I637" t="str" cm="1">
        <f t="array" ref="I637">_xlfn.IFS(B637&lt;18.5,"Under Weight",B637&lt;=25,"Healthy Weight",B637&lt;30,"Over Weight",B637&gt;=30,"obesity")</f>
        <v>obesity</v>
      </c>
      <c r="J637" t="str" cm="1">
        <f t="array" ref="J637">_xlfn.IFS(C637&lt;5.7,"Normal",C637&lt;=6.5,"Prediabetes",C637&gt;6.5,"Diabetes")</f>
        <v>Normal</v>
      </c>
    </row>
    <row r="638" spans="1:10" ht="15.75" customHeight="1" x14ac:dyDescent="0.3">
      <c r="A638" s="23" t="s">
        <v>1144</v>
      </c>
      <c r="B638" s="25">
        <v>53.32</v>
      </c>
      <c r="C638" s="25">
        <v>5.0599999999999996</v>
      </c>
      <c r="D638" s="23" t="s">
        <v>5992</v>
      </c>
      <c r="E638" s="23" t="s">
        <v>5992</v>
      </c>
      <c r="F638" s="23" t="s">
        <v>5992</v>
      </c>
      <c r="G638" s="23">
        <v>0</v>
      </c>
      <c r="H638" s="23" t="s">
        <v>5992</v>
      </c>
      <c r="I638" t="str" cm="1">
        <f t="array" ref="I638">_xlfn.IFS(B638&lt;18.5,"Under Weight",B638&lt;=25,"Healthy Weight",B638&lt;30,"Over Weight",B638&gt;=30,"obesity")</f>
        <v>obesity</v>
      </c>
      <c r="J638" t="str" cm="1">
        <f t="array" ref="J638">_xlfn.IFS(C638&lt;5.7,"Normal",C638&lt;=6.5,"Prediabetes",C638&gt;6.5,"Diabetes")</f>
        <v>Normal</v>
      </c>
    </row>
    <row r="639" spans="1:10" ht="15.75" customHeight="1" x14ac:dyDescent="0.3">
      <c r="A639" s="23" t="s">
        <v>1145</v>
      </c>
      <c r="B639" s="25">
        <v>38.04</v>
      </c>
      <c r="C639" s="25">
        <v>5.0199999999999996</v>
      </c>
      <c r="D639" s="23" t="s">
        <v>5991</v>
      </c>
      <c r="E639" s="23" t="s">
        <v>5992</v>
      </c>
      <c r="F639" s="23" t="s">
        <v>5992</v>
      </c>
      <c r="G639" s="23">
        <v>1</v>
      </c>
      <c r="H639" s="23" t="s">
        <v>5992</v>
      </c>
      <c r="I639" t="str" cm="1">
        <f t="array" ref="I639">_xlfn.IFS(B639&lt;18.5,"Under Weight",B639&lt;=25,"Healthy Weight",B639&lt;30,"Over Weight",B639&gt;=30,"obesity")</f>
        <v>obesity</v>
      </c>
      <c r="J639" t="str" cm="1">
        <f t="array" ref="J639">_xlfn.IFS(C639&lt;5.7,"Normal",C639&lt;=6.5,"Prediabetes",C639&gt;6.5,"Diabetes")</f>
        <v>Normal</v>
      </c>
    </row>
    <row r="640" spans="1:10" ht="15.75" customHeight="1" x14ac:dyDescent="0.3">
      <c r="A640" s="23" t="s">
        <v>1146</v>
      </c>
      <c r="B640" s="25">
        <v>37.9</v>
      </c>
      <c r="C640" s="25">
        <v>7.76</v>
      </c>
      <c r="D640" s="23" t="s">
        <v>5992</v>
      </c>
      <c r="E640" s="23" t="s">
        <v>5992</v>
      </c>
      <c r="F640" s="23" t="s">
        <v>5992</v>
      </c>
      <c r="G640" s="23">
        <v>0</v>
      </c>
      <c r="H640" s="23" t="s">
        <v>5992</v>
      </c>
      <c r="I640" t="str" cm="1">
        <f t="array" ref="I640">_xlfn.IFS(B640&lt;18.5,"Under Weight",B640&lt;=25,"Healthy Weight",B640&lt;30,"Over Weight",B640&gt;=30,"obesity")</f>
        <v>obesity</v>
      </c>
      <c r="J640" t="str" cm="1">
        <f t="array" ref="J640">_xlfn.IFS(C640&lt;5.7,"Normal",C640&lt;=6.5,"Prediabetes",C640&gt;6.5,"Diabetes")</f>
        <v>Diabetes</v>
      </c>
    </row>
    <row r="641" spans="1:10" ht="15.75" customHeight="1" x14ac:dyDescent="0.3">
      <c r="A641" s="23" t="s">
        <v>1148</v>
      </c>
      <c r="B641" s="25">
        <v>39.6</v>
      </c>
      <c r="C641" s="25">
        <v>9.32</v>
      </c>
      <c r="D641" s="23" t="s">
        <v>5992</v>
      </c>
      <c r="E641" s="23" t="s">
        <v>5992</v>
      </c>
      <c r="F641" s="23" t="s">
        <v>5992</v>
      </c>
      <c r="G641" s="23">
        <v>0</v>
      </c>
      <c r="H641" s="23" t="s">
        <v>5992</v>
      </c>
      <c r="I641" t="str" cm="1">
        <f t="array" ref="I641">_xlfn.IFS(B641&lt;18.5,"Under Weight",B641&lt;=25,"Healthy Weight",B641&lt;30,"Over Weight",B641&gt;=30,"obesity")</f>
        <v>obesity</v>
      </c>
      <c r="J641" t="str" cm="1">
        <f t="array" ref="J641">_xlfn.IFS(C641&lt;5.7,"Normal",C641&lt;=6.5,"Prediabetes",C641&gt;6.5,"Diabetes")</f>
        <v>Diabetes</v>
      </c>
    </row>
    <row r="642" spans="1:10" ht="15.75" customHeight="1" x14ac:dyDescent="0.3">
      <c r="A642" s="23" t="s">
        <v>1150</v>
      </c>
      <c r="B642" s="25">
        <v>50.92</v>
      </c>
      <c r="C642" s="25">
        <v>5.31</v>
      </c>
      <c r="D642" s="23" t="s">
        <v>5991</v>
      </c>
      <c r="E642" s="23" t="s">
        <v>5992</v>
      </c>
      <c r="F642" s="23" t="s">
        <v>5992</v>
      </c>
      <c r="G642" s="23">
        <v>1</v>
      </c>
      <c r="H642" s="23" t="s">
        <v>5992</v>
      </c>
      <c r="I642" t="str" cm="1">
        <f t="array" ref="I642">_xlfn.IFS(B642&lt;18.5,"Under Weight",B642&lt;=25,"Healthy Weight",B642&lt;30,"Over Weight",B642&gt;=30,"obesity")</f>
        <v>obesity</v>
      </c>
      <c r="J642" t="str" cm="1">
        <f t="array" ref="J642">_xlfn.IFS(C642&lt;5.7,"Normal",C642&lt;=6.5,"Prediabetes",C642&gt;6.5,"Diabetes")</f>
        <v>Normal</v>
      </c>
    </row>
    <row r="643" spans="1:10" ht="15.75" customHeight="1" x14ac:dyDescent="0.3">
      <c r="A643" s="26" t="s">
        <v>1152</v>
      </c>
      <c r="B643" s="25">
        <v>21.85</v>
      </c>
      <c r="C643" s="25">
        <v>5.56</v>
      </c>
      <c r="D643" s="26" t="s">
        <v>5991</v>
      </c>
      <c r="E643" s="26" t="s">
        <v>5992</v>
      </c>
      <c r="F643" s="26" t="s">
        <v>5992</v>
      </c>
      <c r="G643" s="26">
        <v>0</v>
      </c>
      <c r="H643" s="26" t="s">
        <v>5991</v>
      </c>
      <c r="I643" t="str" cm="1">
        <f t="array" ref="I643">_xlfn.IFS(B643&lt;18.5,"Under Weight",B643&lt;=25,"Healthy Weight",B643&lt;30,"Over Weight",B643&gt;=30,"obesity")</f>
        <v>Healthy Weight</v>
      </c>
      <c r="J643" t="str" cm="1">
        <f t="array" ref="J643">_xlfn.IFS(C643&lt;5.7,"Normal",C643&lt;=6.5,"Prediabetes",C643&gt;6.5,"Diabetes")</f>
        <v>Normal</v>
      </c>
    </row>
    <row r="644" spans="1:10" ht="15.75" customHeight="1" x14ac:dyDescent="0.3">
      <c r="A644" s="23" t="s">
        <v>1154</v>
      </c>
      <c r="B644" s="25">
        <v>36.08</v>
      </c>
      <c r="C644" s="25">
        <v>7.11</v>
      </c>
      <c r="D644" s="23" t="s">
        <v>5991</v>
      </c>
      <c r="E644" s="23" t="s">
        <v>5992</v>
      </c>
      <c r="F644" s="23" t="s">
        <v>5991</v>
      </c>
      <c r="G644" s="23">
        <v>1</v>
      </c>
      <c r="H644" s="23" t="s">
        <v>5992</v>
      </c>
      <c r="I644" t="str" cm="1">
        <f t="array" ref="I644">_xlfn.IFS(B644&lt;18.5,"Under Weight",B644&lt;=25,"Healthy Weight",B644&lt;30,"Over Weight",B644&gt;=30,"obesity")</f>
        <v>obesity</v>
      </c>
      <c r="J644" t="str" cm="1">
        <f t="array" ref="J644">_xlfn.IFS(C644&lt;5.7,"Normal",C644&lt;=6.5,"Prediabetes",C644&gt;6.5,"Diabetes")</f>
        <v>Diabetes</v>
      </c>
    </row>
    <row r="645" spans="1:10" ht="15.75" customHeight="1" x14ac:dyDescent="0.3">
      <c r="A645" s="23" t="s">
        <v>1155</v>
      </c>
      <c r="B645" s="25">
        <v>40.44</v>
      </c>
      <c r="C645" s="25">
        <v>5.13</v>
      </c>
      <c r="D645" s="23" t="s">
        <v>5991</v>
      </c>
      <c r="E645" s="23" t="s">
        <v>5992</v>
      </c>
      <c r="F645" s="23" t="s">
        <v>5991</v>
      </c>
      <c r="G645" s="23">
        <v>1</v>
      </c>
      <c r="H645" s="23" t="s">
        <v>5992</v>
      </c>
      <c r="I645" t="str" cm="1">
        <f t="array" ref="I645">_xlfn.IFS(B645&lt;18.5,"Under Weight",B645&lt;=25,"Healthy Weight",B645&lt;30,"Over Weight",B645&gt;=30,"obesity")</f>
        <v>obesity</v>
      </c>
      <c r="J645" t="str" cm="1">
        <f t="array" ref="J645">_xlfn.IFS(C645&lt;5.7,"Normal",C645&lt;=6.5,"Prediabetes",C645&gt;6.5,"Diabetes")</f>
        <v>Normal</v>
      </c>
    </row>
    <row r="646" spans="1:10" ht="15.75" customHeight="1" x14ac:dyDescent="0.3">
      <c r="A646" s="23" t="s">
        <v>1157</v>
      </c>
      <c r="B646" s="25">
        <v>38.094999999999999</v>
      </c>
      <c r="C646" s="25">
        <v>10.199999999999999</v>
      </c>
      <c r="D646" s="23" t="s">
        <v>5992</v>
      </c>
      <c r="E646" s="23" t="s">
        <v>5992</v>
      </c>
      <c r="F646" s="23" t="s">
        <v>5992</v>
      </c>
      <c r="G646" s="23">
        <v>0</v>
      </c>
      <c r="H646" s="23" t="s">
        <v>5992</v>
      </c>
      <c r="I646" t="str" cm="1">
        <f t="array" ref="I646">_xlfn.IFS(B646&lt;18.5,"Under Weight",B646&lt;=25,"Healthy Weight",B646&lt;30,"Over Weight",B646&gt;=30,"obesity")</f>
        <v>obesity</v>
      </c>
      <c r="J646" t="str" cm="1">
        <f t="array" ref="J646">_xlfn.IFS(C646&lt;5.7,"Normal",C646&lt;=6.5,"Prediabetes",C646&gt;6.5,"Diabetes")</f>
        <v>Diabetes</v>
      </c>
    </row>
    <row r="647" spans="1:10" ht="15.75" customHeight="1" x14ac:dyDescent="0.3">
      <c r="A647" s="23" t="s">
        <v>1158</v>
      </c>
      <c r="B647" s="25">
        <v>44.95</v>
      </c>
      <c r="C647" s="25">
        <v>10.4</v>
      </c>
      <c r="D647" s="23" t="s">
        <v>5992</v>
      </c>
      <c r="E647" s="23" t="s">
        <v>5992</v>
      </c>
      <c r="F647" s="23" t="s">
        <v>5992</v>
      </c>
      <c r="G647" s="23">
        <v>0</v>
      </c>
      <c r="H647" s="23" t="s">
        <v>5992</v>
      </c>
      <c r="I647" t="str" cm="1">
        <f t="array" ref="I647">_xlfn.IFS(B647&lt;18.5,"Under Weight",B647&lt;=25,"Healthy Weight",B647&lt;30,"Over Weight",B647&gt;=30,"obesity")</f>
        <v>obesity</v>
      </c>
      <c r="J647" t="str" cm="1">
        <f t="array" ref="J647">_xlfn.IFS(C647&lt;5.7,"Normal",C647&lt;=6.5,"Prediabetes",C647&gt;6.5,"Diabetes")</f>
        <v>Diabetes</v>
      </c>
    </row>
    <row r="648" spans="1:10" ht="15.75" customHeight="1" x14ac:dyDescent="0.3">
      <c r="A648" s="23" t="s">
        <v>1160</v>
      </c>
      <c r="B648" s="25">
        <v>35.54</v>
      </c>
      <c r="C648" s="25">
        <v>10.67</v>
      </c>
      <c r="D648" s="23" t="s">
        <v>5992</v>
      </c>
      <c r="E648" s="23" t="s">
        <v>5992</v>
      </c>
      <c r="F648" s="23" t="s">
        <v>5992</v>
      </c>
      <c r="G648" s="23">
        <v>0</v>
      </c>
      <c r="H648" s="23" t="s">
        <v>5992</v>
      </c>
      <c r="I648" t="str" cm="1">
        <f t="array" ref="I648">_xlfn.IFS(B648&lt;18.5,"Under Weight",B648&lt;=25,"Healthy Weight",B648&lt;30,"Over Weight",B648&gt;=30,"obesity")</f>
        <v>obesity</v>
      </c>
      <c r="J648" t="str" cm="1">
        <f t="array" ref="J648">_xlfn.IFS(C648&lt;5.7,"Normal",C648&lt;=6.5,"Prediabetes",C648&gt;6.5,"Diabetes")</f>
        <v>Diabetes</v>
      </c>
    </row>
    <row r="649" spans="1:10" ht="15.75" customHeight="1" x14ac:dyDescent="0.3">
      <c r="A649" s="23" t="s">
        <v>1162</v>
      </c>
      <c r="B649" s="25">
        <v>39.799999999999997</v>
      </c>
      <c r="C649" s="25">
        <v>4.6500000000000004</v>
      </c>
      <c r="D649" s="23" t="s">
        <v>5991</v>
      </c>
      <c r="E649" s="23" t="s">
        <v>5992</v>
      </c>
      <c r="F649" s="23" t="s">
        <v>5992</v>
      </c>
      <c r="G649" s="23">
        <v>2</v>
      </c>
      <c r="H649" s="23" t="s">
        <v>5992</v>
      </c>
      <c r="I649" t="str" cm="1">
        <f t="array" ref="I649">_xlfn.IFS(B649&lt;18.5,"Under Weight",B649&lt;=25,"Healthy Weight",B649&lt;30,"Over Weight",B649&gt;=30,"obesity")</f>
        <v>obesity</v>
      </c>
      <c r="J649" t="str" cm="1">
        <f t="array" ref="J649">_xlfn.IFS(C649&lt;5.7,"Normal",C649&lt;=6.5,"Prediabetes",C649&gt;6.5,"Diabetes")</f>
        <v>Normal</v>
      </c>
    </row>
    <row r="650" spans="1:10" ht="15.75" customHeight="1" x14ac:dyDescent="0.3">
      <c r="A650" s="23" t="s">
        <v>1164</v>
      </c>
      <c r="B650" s="25">
        <v>33.659999999999997</v>
      </c>
      <c r="C650" s="25">
        <v>5.65</v>
      </c>
      <c r="D650" s="23" t="s">
        <v>5991</v>
      </c>
      <c r="E650" s="23" t="s">
        <v>5992</v>
      </c>
      <c r="F650" s="23" t="s">
        <v>5992</v>
      </c>
      <c r="G650" s="23">
        <v>2</v>
      </c>
      <c r="H650" s="23" t="s">
        <v>5992</v>
      </c>
      <c r="I650" t="str" cm="1">
        <f t="array" ref="I650">_xlfn.IFS(B650&lt;18.5,"Under Weight",B650&lt;=25,"Healthy Weight",B650&lt;30,"Over Weight",B650&gt;=30,"obesity")</f>
        <v>obesity</v>
      </c>
      <c r="J650" t="str" cm="1">
        <f t="array" ref="J650">_xlfn.IFS(C650&lt;5.7,"Normal",C650&lt;=6.5,"Prediabetes",C650&gt;6.5,"Diabetes")</f>
        <v>Normal</v>
      </c>
    </row>
    <row r="651" spans="1:10" ht="15.75" customHeight="1" x14ac:dyDescent="0.3">
      <c r="A651" s="23" t="s">
        <v>1165</v>
      </c>
      <c r="B651" s="25">
        <v>35.5</v>
      </c>
      <c r="C651" s="25">
        <v>11.97</v>
      </c>
      <c r="D651" s="23" t="s">
        <v>5992</v>
      </c>
      <c r="E651" s="23" t="s">
        <v>5992</v>
      </c>
      <c r="F651" s="23" t="s">
        <v>5992</v>
      </c>
      <c r="G651" s="23">
        <v>0</v>
      </c>
      <c r="H651" s="23" t="s">
        <v>5992</v>
      </c>
      <c r="I651" t="str" cm="1">
        <f t="array" ref="I651">_xlfn.IFS(B651&lt;18.5,"Under Weight",B651&lt;=25,"Healthy Weight",B651&lt;30,"Over Weight",B651&gt;=30,"obesity")</f>
        <v>obesity</v>
      </c>
      <c r="J651" t="str" cm="1">
        <f t="array" ref="J651">_xlfn.IFS(C651&lt;5.7,"Normal",C651&lt;=6.5,"Prediabetes",C651&gt;6.5,"Diabetes")</f>
        <v>Diabetes</v>
      </c>
    </row>
    <row r="652" spans="1:10" ht="15.75" customHeight="1" x14ac:dyDescent="0.3">
      <c r="A652" s="23" t="s">
        <v>1167</v>
      </c>
      <c r="B652" s="25">
        <v>41.63</v>
      </c>
      <c r="C652" s="25">
        <v>6.71</v>
      </c>
      <c r="D652" s="23" t="s">
        <v>5992</v>
      </c>
      <c r="E652" s="23" t="s">
        <v>5992</v>
      </c>
      <c r="F652" s="23" t="s">
        <v>5992</v>
      </c>
      <c r="G652" s="23">
        <v>0</v>
      </c>
      <c r="H652" s="23" t="s">
        <v>5992</v>
      </c>
      <c r="I652" t="str" cm="1">
        <f t="array" ref="I652">_xlfn.IFS(B652&lt;18.5,"Under Weight",B652&lt;=25,"Healthy Weight",B652&lt;30,"Over Weight",B652&gt;=30,"obesity")</f>
        <v>obesity</v>
      </c>
      <c r="J652" t="str" cm="1">
        <f t="array" ref="J652">_xlfn.IFS(C652&lt;5.7,"Normal",C652&lt;=6.5,"Prediabetes",C652&gt;6.5,"Diabetes")</f>
        <v>Diabetes</v>
      </c>
    </row>
    <row r="653" spans="1:10" ht="15.75" customHeight="1" x14ac:dyDescent="0.3">
      <c r="A653" s="23" t="s">
        <v>1168</v>
      </c>
      <c r="B653" s="25">
        <v>46.49</v>
      </c>
      <c r="C653" s="25">
        <v>11.92</v>
      </c>
      <c r="D653" s="23" t="s">
        <v>5992</v>
      </c>
      <c r="E653" s="23" t="s">
        <v>5992</v>
      </c>
      <c r="F653" s="23" t="s">
        <v>5992</v>
      </c>
      <c r="G653" s="23">
        <v>0</v>
      </c>
      <c r="H653" s="23" t="s">
        <v>5992</v>
      </c>
      <c r="I653" t="str" cm="1">
        <f t="array" ref="I653">_xlfn.IFS(B653&lt;18.5,"Under Weight",B653&lt;=25,"Healthy Weight",B653&lt;30,"Over Weight",B653&gt;=30,"obesity")</f>
        <v>obesity</v>
      </c>
      <c r="J653" t="str" cm="1">
        <f t="array" ref="J653">_xlfn.IFS(C653&lt;5.7,"Normal",C653&lt;=6.5,"Prediabetes",C653&gt;6.5,"Diabetes")</f>
        <v>Diabetes</v>
      </c>
    </row>
    <row r="654" spans="1:10" ht="15.75" customHeight="1" x14ac:dyDescent="0.3">
      <c r="A654" s="23" t="s">
        <v>1170</v>
      </c>
      <c r="B654" s="25">
        <v>43.29</v>
      </c>
      <c r="C654" s="25">
        <v>5.35</v>
      </c>
      <c r="D654" s="23" t="s">
        <v>5992</v>
      </c>
      <c r="E654" s="23" t="s">
        <v>5992</v>
      </c>
      <c r="F654" s="23" t="s">
        <v>5992</v>
      </c>
      <c r="G654" s="23">
        <v>2</v>
      </c>
      <c r="H654" s="23" t="s">
        <v>5992</v>
      </c>
      <c r="I654" t="str" cm="1">
        <f t="array" ref="I654">_xlfn.IFS(B654&lt;18.5,"Under Weight",B654&lt;=25,"Healthy Weight",B654&lt;30,"Over Weight",B654&gt;=30,"obesity")</f>
        <v>obesity</v>
      </c>
      <c r="J654" t="str" cm="1">
        <f t="array" ref="J654">_xlfn.IFS(C654&lt;5.7,"Normal",C654&lt;=6.5,"Prediabetes",C654&gt;6.5,"Diabetes")</f>
        <v>Normal</v>
      </c>
    </row>
    <row r="655" spans="1:10" ht="15.75" customHeight="1" x14ac:dyDescent="0.3">
      <c r="A655" s="23" t="s">
        <v>1172</v>
      </c>
      <c r="B655" s="25">
        <v>43.08</v>
      </c>
      <c r="C655" s="25">
        <v>8.9600000000000009</v>
      </c>
      <c r="D655" s="23" t="s">
        <v>5991</v>
      </c>
      <c r="E655" s="23" t="s">
        <v>5992</v>
      </c>
      <c r="F655" s="23" t="s">
        <v>5992</v>
      </c>
      <c r="G655" s="23">
        <v>1</v>
      </c>
      <c r="H655" s="23" t="s">
        <v>5992</v>
      </c>
      <c r="I655" t="str" cm="1">
        <f t="array" ref="I655">_xlfn.IFS(B655&lt;18.5,"Under Weight",B655&lt;=25,"Healthy Weight",B655&lt;30,"Over Weight",B655&gt;=30,"obesity")</f>
        <v>obesity</v>
      </c>
      <c r="J655" t="str" cm="1">
        <f t="array" ref="J655">_xlfn.IFS(C655&lt;5.7,"Normal",C655&lt;=6.5,"Prediabetes",C655&gt;6.5,"Diabetes")</f>
        <v>Diabetes</v>
      </c>
    </row>
    <row r="656" spans="1:10" ht="15.75" customHeight="1" x14ac:dyDescent="0.3">
      <c r="A656" s="23" t="s">
        <v>1173</v>
      </c>
      <c r="B656" s="25">
        <v>39.07</v>
      </c>
      <c r="C656" s="25">
        <v>11.93</v>
      </c>
      <c r="D656" s="23" t="s">
        <v>5992</v>
      </c>
      <c r="E656" s="23" t="s">
        <v>5992</v>
      </c>
      <c r="F656" s="23" t="s">
        <v>5992</v>
      </c>
      <c r="G656" s="23">
        <v>0</v>
      </c>
      <c r="H656" s="23" t="s">
        <v>5992</v>
      </c>
      <c r="I656" t="str" cm="1">
        <f t="array" ref="I656">_xlfn.IFS(B656&lt;18.5,"Under Weight",B656&lt;=25,"Healthy Weight",B656&lt;30,"Over Weight",B656&gt;=30,"obesity")</f>
        <v>obesity</v>
      </c>
      <c r="J656" t="str" cm="1">
        <f t="array" ref="J656">_xlfn.IFS(C656&lt;5.7,"Normal",C656&lt;=6.5,"Prediabetes",C656&gt;6.5,"Diabetes")</f>
        <v>Diabetes</v>
      </c>
    </row>
    <row r="657" spans="1:10" ht="15.75" customHeight="1" x14ac:dyDescent="0.3">
      <c r="A657" s="23" t="s">
        <v>1175</v>
      </c>
      <c r="B657" s="25">
        <v>41.3</v>
      </c>
      <c r="C657" s="25">
        <v>9.59</v>
      </c>
      <c r="D657" s="23" t="s">
        <v>5992</v>
      </c>
      <c r="E657" s="23" t="s">
        <v>5992</v>
      </c>
      <c r="F657" s="23" t="s">
        <v>5992</v>
      </c>
      <c r="G657" s="23">
        <v>0</v>
      </c>
      <c r="H657" s="23" t="s">
        <v>5992</v>
      </c>
      <c r="I657" t="str" cm="1">
        <f t="array" ref="I657">_xlfn.IFS(B657&lt;18.5,"Under Weight",B657&lt;=25,"Healthy Weight",B657&lt;30,"Over Weight",B657&gt;=30,"obesity")</f>
        <v>obesity</v>
      </c>
      <c r="J657" t="str" cm="1">
        <f t="array" ref="J657">_xlfn.IFS(C657&lt;5.7,"Normal",C657&lt;=6.5,"Prediabetes",C657&gt;6.5,"Diabetes")</f>
        <v>Diabetes</v>
      </c>
    </row>
    <row r="658" spans="1:10" ht="15.75" customHeight="1" x14ac:dyDescent="0.3">
      <c r="A658" s="23" t="s">
        <v>1177</v>
      </c>
      <c r="B658" s="25">
        <v>42.95</v>
      </c>
      <c r="C658" s="25">
        <v>11.88</v>
      </c>
      <c r="D658" s="23" t="s">
        <v>5991</v>
      </c>
      <c r="E658" s="23" t="s">
        <v>5992</v>
      </c>
      <c r="F658" s="23" t="s">
        <v>5992</v>
      </c>
      <c r="G658" s="23">
        <v>2</v>
      </c>
      <c r="H658" s="23" t="s">
        <v>5992</v>
      </c>
      <c r="I658" t="str" cm="1">
        <f t="array" ref="I658">_xlfn.IFS(B658&lt;18.5,"Under Weight",B658&lt;=25,"Healthy Weight",B658&lt;30,"Over Weight",B658&gt;=30,"obesity")</f>
        <v>obesity</v>
      </c>
      <c r="J658" t="str" cm="1">
        <f t="array" ref="J658">_xlfn.IFS(C658&lt;5.7,"Normal",C658&lt;=6.5,"Prediabetes",C658&gt;6.5,"Diabetes")</f>
        <v>Diabetes</v>
      </c>
    </row>
    <row r="659" spans="1:10" ht="15.75" customHeight="1" x14ac:dyDescent="0.3">
      <c r="A659" s="23" t="s">
        <v>1179</v>
      </c>
      <c r="B659" s="25">
        <v>46.96</v>
      </c>
      <c r="C659" s="25">
        <v>4.6399999999999997</v>
      </c>
      <c r="D659" s="23" t="s">
        <v>5992</v>
      </c>
      <c r="E659" s="23" t="s">
        <v>5992</v>
      </c>
      <c r="F659" s="23" t="s">
        <v>5991</v>
      </c>
      <c r="G659" s="23">
        <v>1</v>
      </c>
      <c r="H659" s="23" t="s">
        <v>5992</v>
      </c>
      <c r="I659" t="str" cm="1">
        <f t="array" ref="I659">_xlfn.IFS(B659&lt;18.5,"Under Weight",B659&lt;=25,"Healthy Weight",B659&lt;30,"Over Weight",B659&gt;=30,"obesity")</f>
        <v>obesity</v>
      </c>
      <c r="J659" t="str" cm="1">
        <f t="array" ref="J659">_xlfn.IFS(C659&lt;5.7,"Normal",C659&lt;=6.5,"Prediabetes",C659&gt;6.5,"Diabetes")</f>
        <v>Normal</v>
      </c>
    </row>
    <row r="660" spans="1:10" ht="15.75" customHeight="1" x14ac:dyDescent="0.3">
      <c r="A660" s="23" t="s">
        <v>1181</v>
      </c>
      <c r="B660" s="25">
        <v>30.495000000000001</v>
      </c>
      <c r="C660" s="25">
        <v>9.5299999999999994</v>
      </c>
      <c r="D660" s="23" t="s">
        <v>5992</v>
      </c>
      <c r="E660" s="23" t="s">
        <v>5992</v>
      </c>
      <c r="F660" s="23" t="s">
        <v>5992</v>
      </c>
      <c r="G660" s="23">
        <v>0</v>
      </c>
      <c r="H660" s="23" t="s">
        <v>5992</v>
      </c>
      <c r="I660" t="str" cm="1">
        <f t="array" ref="I660">_xlfn.IFS(B660&lt;18.5,"Under Weight",B660&lt;=25,"Healthy Weight",B660&lt;30,"Over Weight",B660&gt;=30,"obesity")</f>
        <v>obesity</v>
      </c>
      <c r="J660" t="str" cm="1">
        <f t="array" ref="J660">_xlfn.IFS(C660&lt;5.7,"Normal",C660&lt;=6.5,"Prediabetes",C660&gt;6.5,"Diabetes")</f>
        <v>Diabetes</v>
      </c>
    </row>
    <row r="661" spans="1:10" ht="15.75" customHeight="1" x14ac:dyDescent="0.3">
      <c r="A661" s="23" t="s">
        <v>1183</v>
      </c>
      <c r="B661" s="25">
        <v>17.954999999999998</v>
      </c>
      <c r="C661" s="25">
        <v>5.29</v>
      </c>
      <c r="D661" s="23" t="s">
        <v>5991</v>
      </c>
      <c r="E661" s="23" t="s">
        <v>5992</v>
      </c>
      <c r="F661" s="23" t="s">
        <v>5992</v>
      </c>
      <c r="G661" s="23">
        <v>1</v>
      </c>
      <c r="H661" s="23" t="s">
        <v>5991</v>
      </c>
      <c r="I661" t="str" cm="1">
        <f t="array" ref="I661">_xlfn.IFS(B661&lt;18.5,"Under Weight",B661&lt;=25,"Healthy Weight",B661&lt;30,"Over Weight",B661&gt;=30,"obesity")</f>
        <v>Under Weight</v>
      </c>
      <c r="J661" t="str" cm="1">
        <f t="array" ref="J661">_xlfn.IFS(C661&lt;5.7,"Normal",C661&lt;=6.5,"Prediabetes",C661&gt;6.5,"Diabetes")</f>
        <v>Normal</v>
      </c>
    </row>
    <row r="662" spans="1:10" ht="15.75" customHeight="1" x14ac:dyDescent="0.3">
      <c r="A662" s="23" t="s">
        <v>1185</v>
      </c>
      <c r="B662" s="25">
        <v>25.6</v>
      </c>
      <c r="C662" s="25">
        <v>10.95</v>
      </c>
      <c r="D662" s="23" t="s">
        <v>5992</v>
      </c>
      <c r="E662" s="23" t="s">
        <v>5992</v>
      </c>
      <c r="F662" s="23" t="s">
        <v>5992</v>
      </c>
      <c r="G662" s="23">
        <v>3</v>
      </c>
      <c r="H662" s="23" t="s">
        <v>5992</v>
      </c>
      <c r="I662" t="str" cm="1">
        <f t="array" ref="I662">_xlfn.IFS(B662&lt;18.5,"Under Weight",B662&lt;=25,"Healthy Weight",B662&lt;30,"Over Weight",B662&gt;=30,"obesity")</f>
        <v>Over Weight</v>
      </c>
      <c r="J662" t="str" cm="1">
        <f t="array" ref="J662">_xlfn.IFS(C662&lt;5.7,"Normal",C662&lt;=6.5,"Prediabetes",C662&gt;6.5,"Diabetes")</f>
        <v>Diabetes</v>
      </c>
    </row>
    <row r="663" spans="1:10" ht="15.75" customHeight="1" x14ac:dyDescent="0.3">
      <c r="A663" s="23" t="s">
        <v>1187</v>
      </c>
      <c r="B663" s="25">
        <v>34.21</v>
      </c>
      <c r="C663" s="25">
        <v>9.17</v>
      </c>
      <c r="D663" s="23" t="s">
        <v>5992</v>
      </c>
      <c r="E663" s="23" t="s">
        <v>5992</v>
      </c>
      <c r="F663" s="23" t="s">
        <v>5992</v>
      </c>
      <c r="G663" s="23">
        <v>0</v>
      </c>
      <c r="H663" s="23" t="s">
        <v>5992</v>
      </c>
      <c r="I663" t="str" cm="1">
        <f t="array" ref="I663">_xlfn.IFS(B663&lt;18.5,"Under Weight",B663&lt;=25,"Healthy Weight",B663&lt;30,"Over Weight",B663&gt;=30,"obesity")</f>
        <v>obesity</v>
      </c>
      <c r="J663" t="str" cm="1">
        <f t="array" ref="J663">_xlfn.IFS(C663&lt;5.7,"Normal",C663&lt;=6.5,"Prediabetes",C663&gt;6.5,"Diabetes")</f>
        <v>Diabetes</v>
      </c>
    </row>
    <row r="664" spans="1:10" ht="15.75" customHeight="1" x14ac:dyDescent="0.3">
      <c r="A664" s="23" t="s">
        <v>1189</v>
      </c>
      <c r="B664" s="25">
        <v>39.74</v>
      </c>
      <c r="C664" s="25">
        <v>7.39</v>
      </c>
      <c r="D664" s="23" t="s">
        <v>5992</v>
      </c>
      <c r="E664" s="23" t="s">
        <v>5992</v>
      </c>
      <c r="F664" s="23" t="s">
        <v>5992</v>
      </c>
      <c r="G664" s="23">
        <v>0</v>
      </c>
      <c r="H664" s="23" t="s">
        <v>5992</v>
      </c>
      <c r="I664" t="str" cm="1">
        <f t="array" ref="I664">_xlfn.IFS(B664&lt;18.5,"Under Weight",B664&lt;=25,"Healthy Weight",B664&lt;30,"Over Weight",B664&gt;=30,"obesity")</f>
        <v>obesity</v>
      </c>
      <c r="J664" t="str" cm="1">
        <f t="array" ref="J664">_xlfn.IFS(C664&lt;5.7,"Normal",C664&lt;=6.5,"Prediabetes",C664&gt;6.5,"Diabetes")</f>
        <v>Diabetes</v>
      </c>
    </row>
    <row r="665" spans="1:10" ht="15.75" customHeight="1" x14ac:dyDescent="0.3">
      <c r="A665" s="23" t="s">
        <v>1191</v>
      </c>
      <c r="B665" s="25">
        <v>49.53</v>
      </c>
      <c r="C665" s="25">
        <v>9.1300000000000008</v>
      </c>
      <c r="D665" s="23" t="s">
        <v>5991</v>
      </c>
      <c r="E665" s="23" t="s">
        <v>5992</v>
      </c>
      <c r="F665" s="23" t="s">
        <v>5992</v>
      </c>
      <c r="G665" s="23">
        <v>0</v>
      </c>
      <c r="H665" s="23" t="s">
        <v>5992</v>
      </c>
      <c r="I665" t="str" cm="1">
        <f t="array" ref="I665">_xlfn.IFS(B665&lt;18.5,"Under Weight",B665&lt;=25,"Healthy Weight",B665&lt;30,"Over Weight",B665&gt;=30,"obesity")</f>
        <v>obesity</v>
      </c>
      <c r="J665" t="str" cm="1">
        <f t="array" ref="J665">_xlfn.IFS(C665&lt;5.7,"Normal",C665&lt;=6.5,"Prediabetes",C665&gt;6.5,"Diabetes")</f>
        <v>Diabetes</v>
      </c>
    </row>
    <row r="666" spans="1:10" ht="15.75" customHeight="1" x14ac:dyDescent="0.3">
      <c r="A666" s="23" t="s">
        <v>1193</v>
      </c>
      <c r="B666" s="25">
        <v>39.33</v>
      </c>
      <c r="C666" s="25">
        <v>10.4</v>
      </c>
      <c r="D666" s="23" t="s">
        <v>5992</v>
      </c>
      <c r="E666" s="23" t="s">
        <v>5992</v>
      </c>
      <c r="F666" s="23" t="s">
        <v>5992</v>
      </c>
      <c r="G666" s="23">
        <v>3</v>
      </c>
      <c r="H666" s="23" t="s">
        <v>5992</v>
      </c>
      <c r="I666" t="str" cm="1">
        <f t="array" ref="I666">_xlfn.IFS(B666&lt;18.5,"Under Weight",B666&lt;=25,"Healthy Weight",B666&lt;30,"Over Weight",B666&gt;=30,"obesity")</f>
        <v>obesity</v>
      </c>
      <c r="J666" t="str" cm="1">
        <f t="array" ref="J666">_xlfn.IFS(C666&lt;5.7,"Normal",C666&lt;=6.5,"Prediabetes",C666&gt;6.5,"Diabetes")</f>
        <v>Diabetes</v>
      </c>
    </row>
    <row r="667" spans="1:10" ht="15.75" customHeight="1" x14ac:dyDescent="0.3">
      <c r="A667" s="23" t="s">
        <v>1195</v>
      </c>
      <c r="B667" s="25">
        <v>39.979999999999997</v>
      </c>
      <c r="C667" s="25">
        <v>9.4600000000000009</v>
      </c>
      <c r="D667" s="23" t="s">
        <v>5991</v>
      </c>
      <c r="E667" s="23" t="s">
        <v>5992</v>
      </c>
      <c r="F667" s="23" t="s">
        <v>5992</v>
      </c>
      <c r="G667" s="23">
        <v>2</v>
      </c>
      <c r="H667" s="23" t="s">
        <v>5992</v>
      </c>
      <c r="I667" t="str" cm="1">
        <f t="array" ref="I667">_xlfn.IFS(B667&lt;18.5,"Under Weight",B667&lt;=25,"Healthy Weight",B667&lt;30,"Over Weight",B667&gt;=30,"obesity")</f>
        <v>obesity</v>
      </c>
      <c r="J667" t="str" cm="1">
        <f t="array" ref="J667">_xlfn.IFS(C667&lt;5.7,"Normal",C667&lt;=6.5,"Prediabetes",C667&gt;6.5,"Diabetes")</f>
        <v>Diabetes</v>
      </c>
    </row>
    <row r="668" spans="1:10" ht="15.75" customHeight="1" x14ac:dyDescent="0.3">
      <c r="A668" s="23" t="s">
        <v>1197</v>
      </c>
      <c r="B668" s="25">
        <v>46.51</v>
      </c>
      <c r="C668" s="25">
        <v>8.69</v>
      </c>
      <c r="D668" s="23" t="s">
        <v>5991</v>
      </c>
      <c r="E668" s="23" t="s">
        <v>5992</v>
      </c>
      <c r="F668" s="23" t="s">
        <v>5992</v>
      </c>
      <c r="G668" s="23">
        <v>0</v>
      </c>
      <c r="H668" s="23" t="s">
        <v>5992</v>
      </c>
      <c r="I668" t="str" cm="1">
        <f t="array" ref="I668">_xlfn.IFS(B668&lt;18.5,"Under Weight",B668&lt;=25,"Healthy Weight",B668&lt;30,"Over Weight",B668&gt;=30,"obesity")</f>
        <v>obesity</v>
      </c>
      <c r="J668" t="str" cm="1">
        <f t="array" ref="J668">_xlfn.IFS(C668&lt;5.7,"Normal",C668&lt;=6.5,"Prediabetes",C668&gt;6.5,"Diabetes")</f>
        <v>Diabetes</v>
      </c>
    </row>
    <row r="669" spans="1:10" ht="15.75" customHeight="1" x14ac:dyDescent="0.3">
      <c r="A669" s="23" t="s">
        <v>1198</v>
      </c>
      <c r="B669" s="25">
        <v>43.58</v>
      </c>
      <c r="C669" s="25">
        <v>4.2300000000000004</v>
      </c>
      <c r="D669" s="23" t="s">
        <v>5992</v>
      </c>
      <c r="E669" s="23" t="s">
        <v>5992</v>
      </c>
      <c r="F669" s="23" t="s">
        <v>5991</v>
      </c>
      <c r="G669" s="23">
        <v>1</v>
      </c>
      <c r="H669" s="23" t="s">
        <v>5992</v>
      </c>
      <c r="I669" t="str" cm="1">
        <f t="array" ref="I669">_xlfn.IFS(B669&lt;18.5,"Under Weight",B669&lt;=25,"Healthy Weight",B669&lt;30,"Over Weight",B669&gt;=30,"obesity")</f>
        <v>obesity</v>
      </c>
      <c r="J669" t="str" cm="1">
        <f t="array" ref="J669">_xlfn.IFS(C669&lt;5.7,"Normal",C669&lt;=6.5,"Prediabetes",C669&gt;6.5,"Diabetes")</f>
        <v>Normal</v>
      </c>
    </row>
    <row r="670" spans="1:10" ht="15.75" customHeight="1" x14ac:dyDescent="0.3">
      <c r="A670" s="23" t="s">
        <v>1200</v>
      </c>
      <c r="B670" s="25">
        <v>42.28</v>
      </c>
      <c r="C670" s="25">
        <v>9.16</v>
      </c>
      <c r="D670" s="23" t="s">
        <v>5991</v>
      </c>
      <c r="E670" s="23" t="s">
        <v>5992</v>
      </c>
      <c r="F670" s="23" t="s">
        <v>5992</v>
      </c>
      <c r="G670" s="23">
        <v>1</v>
      </c>
      <c r="H670" s="23" t="s">
        <v>5992</v>
      </c>
      <c r="I670" t="str" cm="1">
        <f t="array" ref="I670">_xlfn.IFS(B670&lt;18.5,"Under Weight",B670&lt;=25,"Healthy Weight",B670&lt;30,"Over Weight",B670&gt;=30,"obesity")</f>
        <v>obesity</v>
      </c>
      <c r="J670" t="str" cm="1">
        <f t="array" ref="J670">_xlfn.IFS(C670&lt;5.7,"Normal",C670&lt;=6.5,"Prediabetes",C670&gt;6.5,"Diabetes")</f>
        <v>Diabetes</v>
      </c>
    </row>
    <row r="671" spans="1:10" ht="15.75" customHeight="1" x14ac:dyDescent="0.3">
      <c r="A671" s="23" t="s">
        <v>1201</v>
      </c>
      <c r="B671" s="25">
        <v>35.520000000000003</v>
      </c>
      <c r="C671" s="25">
        <v>8.26</v>
      </c>
      <c r="D671" s="23" t="s">
        <v>5992</v>
      </c>
      <c r="E671" s="23" t="s">
        <v>5992</v>
      </c>
      <c r="F671" s="23" t="s">
        <v>5992</v>
      </c>
      <c r="G671" s="23">
        <v>0</v>
      </c>
      <c r="H671" s="23" t="s">
        <v>5992</v>
      </c>
      <c r="I671" t="str" cm="1">
        <f t="array" ref="I671">_xlfn.IFS(B671&lt;18.5,"Under Weight",B671&lt;=25,"Healthy Weight",B671&lt;30,"Over Weight",B671&gt;=30,"obesity")</f>
        <v>obesity</v>
      </c>
      <c r="J671" t="str" cm="1">
        <f t="array" ref="J671">_xlfn.IFS(C671&lt;5.7,"Normal",C671&lt;=6.5,"Prediabetes",C671&gt;6.5,"Diabetes")</f>
        <v>Diabetes</v>
      </c>
    </row>
    <row r="672" spans="1:10" ht="15.75" customHeight="1" x14ac:dyDescent="0.3">
      <c r="A672" s="23" t="s">
        <v>1202</v>
      </c>
      <c r="B672" s="25">
        <v>33.6</v>
      </c>
      <c r="C672" s="25">
        <v>11.25</v>
      </c>
      <c r="D672" s="23" t="s">
        <v>5992</v>
      </c>
      <c r="E672" s="23" t="s">
        <v>5992</v>
      </c>
      <c r="F672" s="23" t="s">
        <v>5992</v>
      </c>
      <c r="G672" s="23">
        <v>0</v>
      </c>
      <c r="H672" s="23" t="s">
        <v>5992</v>
      </c>
      <c r="I672" t="str" cm="1">
        <f t="array" ref="I672">_xlfn.IFS(B672&lt;18.5,"Under Weight",B672&lt;=25,"Healthy Weight",B672&lt;30,"Over Weight",B672&gt;=30,"obesity")</f>
        <v>obesity</v>
      </c>
      <c r="J672" t="str" cm="1">
        <f t="array" ref="J672">_xlfn.IFS(C672&lt;5.7,"Normal",C672&lt;=6.5,"Prediabetes",C672&gt;6.5,"Diabetes")</f>
        <v>Diabetes</v>
      </c>
    </row>
    <row r="673" spans="1:10" ht="15.75" customHeight="1" x14ac:dyDescent="0.3">
      <c r="A673" s="26" t="s">
        <v>1204</v>
      </c>
      <c r="B673" s="25">
        <v>22.42</v>
      </c>
      <c r="C673" s="25">
        <v>6.74</v>
      </c>
      <c r="D673" s="26" t="s">
        <v>5992</v>
      </c>
      <c r="E673" s="26" t="s">
        <v>5992</v>
      </c>
      <c r="F673" s="26" t="s">
        <v>5992</v>
      </c>
      <c r="G673" s="26">
        <v>0</v>
      </c>
      <c r="H673" s="26" t="s">
        <v>5991</v>
      </c>
      <c r="I673" t="str" cm="1">
        <f t="array" ref="I673">_xlfn.IFS(B673&lt;18.5,"Under Weight",B673&lt;=25,"Healthy Weight",B673&lt;30,"Over Weight",B673&gt;=30,"obesity")</f>
        <v>Healthy Weight</v>
      </c>
      <c r="J673" t="str" cm="1">
        <f t="array" ref="J673">_xlfn.IFS(C673&lt;5.7,"Normal",C673&lt;=6.5,"Prediabetes",C673&gt;6.5,"Diabetes")</f>
        <v>Diabetes</v>
      </c>
    </row>
    <row r="674" spans="1:10" ht="15.75" customHeight="1" x14ac:dyDescent="0.3">
      <c r="A674" s="23" t="s">
        <v>1206</v>
      </c>
      <c r="B674" s="25">
        <v>46.86</v>
      </c>
      <c r="C674" s="25">
        <v>4.87</v>
      </c>
      <c r="D674" s="23" t="s">
        <v>5992</v>
      </c>
      <c r="E674" s="23" t="s">
        <v>5992</v>
      </c>
      <c r="F674" s="23" t="s">
        <v>5992</v>
      </c>
      <c r="G674" s="23">
        <v>0</v>
      </c>
      <c r="H674" s="23" t="s">
        <v>5992</v>
      </c>
      <c r="I674" t="str" cm="1">
        <f t="array" ref="I674">_xlfn.IFS(B674&lt;18.5,"Under Weight",B674&lt;=25,"Healthy Weight",B674&lt;30,"Over Weight",B674&gt;=30,"obesity")</f>
        <v>obesity</v>
      </c>
      <c r="J674" t="str" cm="1">
        <f t="array" ref="J674">_xlfn.IFS(C674&lt;5.7,"Normal",C674&lt;=6.5,"Prediabetes",C674&gt;6.5,"Diabetes")</f>
        <v>Normal</v>
      </c>
    </row>
    <row r="675" spans="1:10" ht="15.75" customHeight="1" x14ac:dyDescent="0.3">
      <c r="A675" s="23" t="s">
        <v>1208</v>
      </c>
      <c r="B675" s="25">
        <v>32.965000000000003</v>
      </c>
      <c r="C675" s="25">
        <v>6.68</v>
      </c>
      <c r="D675" s="23" t="s">
        <v>5992</v>
      </c>
      <c r="E675" s="23" t="s">
        <v>5992</v>
      </c>
      <c r="F675" s="23" t="s">
        <v>5992</v>
      </c>
      <c r="G675" s="23">
        <v>3</v>
      </c>
      <c r="H675" s="23" t="s">
        <v>5992</v>
      </c>
      <c r="I675" t="str" cm="1">
        <f t="array" ref="I675">_xlfn.IFS(B675&lt;18.5,"Under Weight",B675&lt;=25,"Healthy Weight",B675&lt;30,"Over Weight",B675&gt;=30,"obesity")</f>
        <v>obesity</v>
      </c>
      <c r="J675" t="str" cm="1">
        <f t="array" ref="J675">_xlfn.IFS(C675&lt;5.7,"Normal",C675&lt;=6.5,"Prediabetes",C675&gt;6.5,"Diabetes")</f>
        <v>Diabetes</v>
      </c>
    </row>
    <row r="676" spans="1:10" ht="15.75" customHeight="1" x14ac:dyDescent="0.3">
      <c r="A676" s="23" t="s">
        <v>1210</v>
      </c>
      <c r="B676" s="25">
        <v>39.340000000000003</v>
      </c>
      <c r="C676" s="25">
        <v>5.0199999999999996</v>
      </c>
      <c r="D676" s="23" t="s">
        <v>5991</v>
      </c>
      <c r="E676" s="23" t="s">
        <v>5992</v>
      </c>
      <c r="F676" s="23" t="s">
        <v>5991</v>
      </c>
      <c r="G676" s="23">
        <v>1</v>
      </c>
      <c r="H676" s="23" t="s">
        <v>5992</v>
      </c>
      <c r="I676" t="str" cm="1">
        <f t="array" ref="I676">_xlfn.IFS(B676&lt;18.5,"Under Weight",B676&lt;=25,"Healthy Weight",B676&lt;30,"Over Weight",B676&gt;=30,"obesity")</f>
        <v>obesity</v>
      </c>
      <c r="J676" t="str" cm="1">
        <f t="array" ref="J676">_xlfn.IFS(C676&lt;5.7,"Normal",C676&lt;=6.5,"Prediabetes",C676&gt;6.5,"Diabetes")</f>
        <v>Normal</v>
      </c>
    </row>
    <row r="677" spans="1:10" ht="15.75" customHeight="1" x14ac:dyDescent="0.3">
      <c r="A677" s="23" t="s">
        <v>1212</v>
      </c>
      <c r="B677" s="25">
        <v>47</v>
      </c>
      <c r="C677" s="25">
        <v>10.64</v>
      </c>
      <c r="D677" s="23" t="s">
        <v>5991</v>
      </c>
      <c r="E677" s="23" t="s">
        <v>5992</v>
      </c>
      <c r="F677" s="23" t="s">
        <v>5992</v>
      </c>
      <c r="G677" s="23">
        <v>0</v>
      </c>
      <c r="H677" s="23" t="s">
        <v>5992</v>
      </c>
      <c r="I677" t="str" cm="1">
        <f t="array" ref="I677">_xlfn.IFS(B677&lt;18.5,"Under Weight",B677&lt;=25,"Healthy Weight",B677&lt;30,"Over Weight",B677&gt;=30,"obesity")</f>
        <v>obesity</v>
      </c>
      <c r="J677" t="str" cm="1">
        <f t="array" ref="J677">_xlfn.IFS(C677&lt;5.7,"Normal",C677&lt;=6.5,"Prediabetes",C677&gt;6.5,"Diabetes")</f>
        <v>Diabetes</v>
      </c>
    </row>
    <row r="678" spans="1:10" ht="15.75" customHeight="1" x14ac:dyDescent="0.3">
      <c r="A678" s="23" t="s">
        <v>1214</v>
      </c>
      <c r="B678" s="25">
        <v>36.71</v>
      </c>
      <c r="C678" s="25">
        <v>8.74</v>
      </c>
      <c r="D678" s="23" t="s">
        <v>5991</v>
      </c>
      <c r="E678" s="23" t="s">
        <v>5992</v>
      </c>
      <c r="F678" s="23" t="s">
        <v>5992</v>
      </c>
      <c r="G678" s="23">
        <v>0</v>
      </c>
      <c r="H678" s="23" t="s">
        <v>5992</v>
      </c>
      <c r="I678" t="str" cm="1">
        <f t="array" ref="I678">_xlfn.IFS(B678&lt;18.5,"Under Weight",B678&lt;=25,"Healthy Weight",B678&lt;30,"Over Weight",B678&gt;=30,"obesity")</f>
        <v>obesity</v>
      </c>
      <c r="J678" t="str" cm="1">
        <f t="array" ref="J678">_xlfn.IFS(C678&lt;5.7,"Normal",C678&lt;=6.5,"Prediabetes",C678&gt;6.5,"Diabetes")</f>
        <v>Diabetes</v>
      </c>
    </row>
    <row r="679" spans="1:10" ht="15.75" customHeight="1" x14ac:dyDescent="0.3">
      <c r="A679" s="23" t="s">
        <v>1216</v>
      </c>
      <c r="B679" s="25">
        <v>53.48</v>
      </c>
      <c r="C679" s="25">
        <v>5.64</v>
      </c>
      <c r="D679" s="23" t="s">
        <v>5992</v>
      </c>
      <c r="E679" s="23" t="s">
        <v>5992</v>
      </c>
      <c r="F679" s="23" t="s">
        <v>5992</v>
      </c>
      <c r="G679" s="23">
        <v>0</v>
      </c>
      <c r="H679" s="23" t="s">
        <v>5992</v>
      </c>
      <c r="I679" t="str" cm="1">
        <f t="array" ref="I679">_xlfn.IFS(B679&lt;18.5,"Under Weight",B679&lt;=25,"Healthy Weight",B679&lt;30,"Over Weight",B679&gt;=30,"obesity")</f>
        <v>obesity</v>
      </c>
      <c r="J679" t="str" cm="1">
        <f t="array" ref="J679">_xlfn.IFS(C679&lt;5.7,"Normal",C679&lt;=6.5,"Prediabetes",C679&gt;6.5,"Diabetes")</f>
        <v>Normal</v>
      </c>
    </row>
    <row r="680" spans="1:10" ht="15.75" customHeight="1" x14ac:dyDescent="0.3">
      <c r="A680" s="23" t="s">
        <v>1218</v>
      </c>
      <c r="B680" s="25">
        <v>35.5</v>
      </c>
      <c r="C680" s="25">
        <v>10.37</v>
      </c>
      <c r="D680" s="23" t="s">
        <v>5992</v>
      </c>
      <c r="E680" s="23" t="s">
        <v>5992</v>
      </c>
      <c r="F680" s="23" t="s">
        <v>5992</v>
      </c>
      <c r="G680" s="23">
        <v>0</v>
      </c>
      <c r="H680" s="23" t="s">
        <v>5992</v>
      </c>
      <c r="I680" t="str" cm="1">
        <f t="array" ref="I680">_xlfn.IFS(B680&lt;18.5,"Under Weight",B680&lt;=25,"Healthy Weight",B680&lt;30,"Over Weight",B680&gt;=30,"obesity")</f>
        <v>obesity</v>
      </c>
      <c r="J680" t="str" cm="1">
        <f t="array" ref="J680">_xlfn.IFS(C680&lt;5.7,"Normal",C680&lt;=6.5,"Prediabetes",C680&gt;6.5,"Diabetes")</f>
        <v>Diabetes</v>
      </c>
    </row>
    <row r="681" spans="1:10" ht="15.75" customHeight="1" x14ac:dyDescent="0.3">
      <c r="A681" s="23" t="s">
        <v>1220</v>
      </c>
      <c r="B681" s="25">
        <v>36.979999999999997</v>
      </c>
      <c r="C681" s="25">
        <v>9.56</v>
      </c>
      <c r="D681" s="23" t="s">
        <v>5991</v>
      </c>
      <c r="E681" s="23" t="s">
        <v>5992</v>
      </c>
      <c r="F681" s="23" t="s">
        <v>5992</v>
      </c>
      <c r="G681" s="23">
        <v>0</v>
      </c>
      <c r="H681" s="23" t="s">
        <v>5992</v>
      </c>
      <c r="I681" t="str" cm="1">
        <f t="array" ref="I681">_xlfn.IFS(B681&lt;18.5,"Under Weight",B681&lt;=25,"Healthy Weight",B681&lt;30,"Over Weight",B681&gt;=30,"obesity")</f>
        <v>obesity</v>
      </c>
      <c r="J681" t="str" cm="1">
        <f t="array" ref="J681">_xlfn.IFS(C681&lt;5.7,"Normal",C681&lt;=6.5,"Prediabetes",C681&gt;6.5,"Diabetes")</f>
        <v>Diabetes</v>
      </c>
    </row>
    <row r="682" spans="1:10" ht="15.75" customHeight="1" x14ac:dyDescent="0.3">
      <c r="A682" s="23" t="s">
        <v>1221</v>
      </c>
      <c r="B682" s="25">
        <v>32.395000000000003</v>
      </c>
      <c r="C682" s="25">
        <v>8.23</v>
      </c>
      <c r="D682" s="23" t="s">
        <v>5991</v>
      </c>
      <c r="E682" s="23" t="s">
        <v>5992</v>
      </c>
      <c r="F682" s="23" t="s">
        <v>5991</v>
      </c>
      <c r="G682" s="23">
        <v>1</v>
      </c>
      <c r="H682" s="23" t="s">
        <v>5992</v>
      </c>
      <c r="I682" t="str" cm="1">
        <f t="array" ref="I682">_xlfn.IFS(B682&lt;18.5,"Under Weight",B682&lt;=25,"Healthy Weight",B682&lt;30,"Over Weight",B682&gt;=30,"obesity")</f>
        <v>obesity</v>
      </c>
      <c r="J682" t="str" cm="1">
        <f t="array" ref="J682">_xlfn.IFS(C682&lt;5.7,"Normal",C682&lt;=6.5,"Prediabetes",C682&gt;6.5,"Diabetes")</f>
        <v>Diabetes</v>
      </c>
    </row>
    <row r="683" spans="1:10" ht="15.75" customHeight="1" x14ac:dyDescent="0.3">
      <c r="A683" s="23" t="s">
        <v>1223</v>
      </c>
      <c r="B683" s="25">
        <v>32.729999999999997</v>
      </c>
      <c r="C683" s="25">
        <v>7.03</v>
      </c>
      <c r="D683" s="23" t="s">
        <v>5992</v>
      </c>
      <c r="E683" s="23" t="s">
        <v>5992</v>
      </c>
      <c r="F683" s="23" t="s">
        <v>5992</v>
      </c>
      <c r="G683" s="23">
        <v>0</v>
      </c>
      <c r="H683" s="23" t="s">
        <v>5992</v>
      </c>
      <c r="I683" t="str" cm="1">
        <f t="array" ref="I683">_xlfn.IFS(B683&lt;18.5,"Under Weight",B683&lt;=25,"Healthy Weight",B683&lt;30,"Over Weight",B683&gt;=30,"obesity")</f>
        <v>obesity</v>
      </c>
      <c r="J683" t="str" cm="1">
        <f t="array" ref="J683">_xlfn.IFS(C683&lt;5.7,"Normal",C683&lt;=6.5,"Prediabetes",C683&gt;6.5,"Diabetes")</f>
        <v>Diabetes</v>
      </c>
    </row>
    <row r="684" spans="1:10" ht="15.75" customHeight="1" x14ac:dyDescent="0.3">
      <c r="A684" s="23" t="s">
        <v>1225</v>
      </c>
      <c r="B684" s="25">
        <v>20.52</v>
      </c>
      <c r="C684" s="25">
        <v>5.45</v>
      </c>
      <c r="D684" s="23" t="s">
        <v>5992</v>
      </c>
      <c r="E684" s="23" t="s">
        <v>5992</v>
      </c>
      <c r="F684" s="23" t="s">
        <v>5992</v>
      </c>
      <c r="G684" s="23">
        <v>1</v>
      </c>
      <c r="H684" s="23" t="s">
        <v>5991</v>
      </c>
      <c r="I684" t="str" cm="1">
        <f t="array" ref="I684">_xlfn.IFS(B684&lt;18.5,"Under Weight",B684&lt;=25,"Healthy Weight",B684&lt;30,"Over Weight",B684&gt;=30,"obesity")</f>
        <v>Healthy Weight</v>
      </c>
      <c r="J684" t="str" cm="1">
        <f t="array" ref="J684">_xlfn.IFS(C684&lt;5.7,"Normal",C684&lt;=6.5,"Prediabetes",C684&gt;6.5,"Diabetes")</f>
        <v>Normal</v>
      </c>
    </row>
    <row r="685" spans="1:10" ht="15.75" customHeight="1" x14ac:dyDescent="0.3">
      <c r="A685" s="23" t="s">
        <v>1226</v>
      </c>
      <c r="B685" s="25">
        <v>51.72</v>
      </c>
      <c r="C685" s="25">
        <v>5.76</v>
      </c>
      <c r="D685" s="23" t="s">
        <v>5992</v>
      </c>
      <c r="E685" s="23" t="s">
        <v>5992</v>
      </c>
      <c r="F685" s="23" t="s">
        <v>5992</v>
      </c>
      <c r="G685" s="23">
        <v>0</v>
      </c>
      <c r="H685" s="23" t="s">
        <v>5992</v>
      </c>
      <c r="I685" t="str" cm="1">
        <f t="array" ref="I685">_xlfn.IFS(B685&lt;18.5,"Under Weight",B685&lt;=25,"Healthy Weight",B685&lt;30,"Over Weight",B685&gt;=30,"obesity")</f>
        <v>obesity</v>
      </c>
      <c r="J685" t="str" cm="1">
        <f t="array" ref="J685">_xlfn.IFS(C685&lt;5.7,"Normal",C685&lt;=6.5,"Prediabetes",C685&gt;6.5,"Diabetes")</f>
        <v>Prediabetes</v>
      </c>
    </row>
    <row r="686" spans="1:10" ht="15.75" customHeight="1" x14ac:dyDescent="0.3">
      <c r="A686" s="23" t="s">
        <v>1228</v>
      </c>
      <c r="B686" s="25">
        <v>50.2</v>
      </c>
      <c r="C686" s="25">
        <v>5.4</v>
      </c>
      <c r="D686" s="23" t="s">
        <v>5992</v>
      </c>
      <c r="E686" s="23" t="s">
        <v>5992</v>
      </c>
      <c r="F686" s="23" t="s">
        <v>5992</v>
      </c>
      <c r="G686" s="23">
        <v>0</v>
      </c>
      <c r="H686" s="23" t="s">
        <v>5992</v>
      </c>
      <c r="I686" t="str" cm="1">
        <f t="array" ref="I686">_xlfn.IFS(B686&lt;18.5,"Under Weight",B686&lt;=25,"Healthy Weight",B686&lt;30,"Over Weight",B686&gt;=30,"obesity")</f>
        <v>obesity</v>
      </c>
      <c r="J686" t="str" cm="1">
        <f t="array" ref="J686">_xlfn.IFS(C686&lt;5.7,"Normal",C686&lt;=6.5,"Prediabetes",C686&gt;6.5,"Diabetes")</f>
        <v>Normal</v>
      </c>
    </row>
    <row r="687" spans="1:10" ht="15.75" customHeight="1" x14ac:dyDescent="0.3">
      <c r="A687" s="23" t="s">
        <v>1230</v>
      </c>
      <c r="B687" s="25">
        <v>25.52</v>
      </c>
      <c r="C687" s="25">
        <v>6.35</v>
      </c>
      <c r="D687" s="23" t="s">
        <v>5992</v>
      </c>
      <c r="E687" s="23" t="s">
        <v>5992</v>
      </c>
      <c r="F687" s="23" t="s">
        <v>5991</v>
      </c>
      <c r="G687" s="23">
        <v>1</v>
      </c>
      <c r="H687" s="23" t="s">
        <v>5992</v>
      </c>
      <c r="I687" t="str" cm="1">
        <f t="array" ref="I687">_xlfn.IFS(B687&lt;18.5,"Under Weight",B687&lt;=25,"Healthy Weight",B687&lt;30,"Over Weight",B687&gt;=30,"obesity")</f>
        <v>Over Weight</v>
      </c>
      <c r="J687" t="str" cm="1">
        <f t="array" ref="J687">_xlfn.IFS(C687&lt;5.7,"Normal",C687&lt;=6.5,"Prediabetes",C687&gt;6.5,"Diabetes")</f>
        <v>Prediabetes</v>
      </c>
    </row>
    <row r="688" spans="1:10" ht="15.75" customHeight="1" x14ac:dyDescent="0.3">
      <c r="A688" s="23" t="s">
        <v>1232</v>
      </c>
      <c r="B688" s="25">
        <v>35.200000000000003</v>
      </c>
      <c r="C688" s="25">
        <v>6.26</v>
      </c>
      <c r="D688" s="23" t="s">
        <v>5991</v>
      </c>
      <c r="E688" s="23" t="s">
        <v>5992</v>
      </c>
      <c r="F688" s="23" t="s">
        <v>5992</v>
      </c>
      <c r="G688" s="23">
        <v>2</v>
      </c>
      <c r="H688" s="23" t="s">
        <v>5992</v>
      </c>
      <c r="I688" t="str" cm="1">
        <f t="array" ref="I688">_xlfn.IFS(B688&lt;18.5,"Under Weight",B688&lt;=25,"Healthy Weight",B688&lt;30,"Over Weight",B688&gt;=30,"obesity")</f>
        <v>obesity</v>
      </c>
      <c r="J688" t="str" cm="1">
        <f t="array" ref="J688">_xlfn.IFS(C688&lt;5.7,"Normal",C688&lt;=6.5,"Prediabetes",C688&gt;6.5,"Diabetes")</f>
        <v>Prediabetes</v>
      </c>
    </row>
    <row r="689" spans="1:10" ht="15.75" customHeight="1" x14ac:dyDescent="0.3">
      <c r="A689" s="23" t="s">
        <v>1234</v>
      </c>
      <c r="B689" s="25">
        <v>41.26</v>
      </c>
      <c r="C689" s="25">
        <v>5.97</v>
      </c>
      <c r="D689" s="23" t="s">
        <v>5991</v>
      </c>
      <c r="E689" s="23" t="s">
        <v>5992</v>
      </c>
      <c r="F689" s="23" t="s">
        <v>5992</v>
      </c>
      <c r="G689" s="23">
        <v>0</v>
      </c>
      <c r="H689" s="23" t="s">
        <v>5992</v>
      </c>
      <c r="I689" t="str" cm="1">
        <f t="array" ref="I689">_xlfn.IFS(B689&lt;18.5,"Under Weight",B689&lt;=25,"Healthy Weight",B689&lt;30,"Over Weight",B689&gt;=30,"obesity")</f>
        <v>obesity</v>
      </c>
      <c r="J689" t="str" cm="1">
        <f t="array" ref="J689">_xlfn.IFS(C689&lt;5.7,"Normal",C689&lt;=6.5,"Prediabetes",C689&gt;6.5,"Diabetes")</f>
        <v>Prediabetes</v>
      </c>
    </row>
    <row r="690" spans="1:10" ht="15.75" customHeight="1" x14ac:dyDescent="0.3">
      <c r="A690" s="26" t="s">
        <v>1236</v>
      </c>
      <c r="B690" s="25">
        <v>17.195</v>
      </c>
      <c r="C690" s="25">
        <v>5.29</v>
      </c>
      <c r="D690" s="26" t="s">
        <v>5991</v>
      </c>
      <c r="E690" s="26" t="s">
        <v>5992</v>
      </c>
      <c r="F690" s="26" t="s">
        <v>5992</v>
      </c>
      <c r="G690" s="26">
        <v>0</v>
      </c>
      <c r="H690" s="26" t="s">
        <v>5991</v>
      </c>
      <c r="I690" t="str" cm="1">
        <f t="array" ref="I690">_xlfn.IFS(B690&lt;18.5,"Under Weight",B690&lt;=25,"Healthy Weight",B690&lt;30,"Over Weight",B690&gt;=30,"obesity")</f>
        <v>Under Weight</v>
      </c>
      <c r="J690" t="str" cm="1">
        <f t="array" ref="J690">_xlfn.IFS(C690&lt;5.7,"Normal",C690&lt;=6.5,"Prediabetes",C690&gt;6.5,"Diabetes")</f>
        <v>Normal</v>
      </c>
    </row>
    <row r="691" spans="1:10" ht="15.75" customHeight="1" x14ac:dyDescent="0.3">
      <c r="A691" s="23" t="s">
        <v>1238</v>
      </c>
      <c r="B691" s="25">
        <v>23.085000000000001</v>
      </c>
      <c r="C691" s="25">
        <v>4.2699999999999996</v>
      </c>
      <c r="D691" s="23" t="s">
        <v>5991</v>
      </c>
      <c r="E691" s="23" t="s">
        <v>5992</v>
      </c>
      <c r="F691" s="23" t="s">
        <v>5992</v>
      </c>
      <c r="G691" s="23">
        <v>2</v>
      </c>
      <c r="H691" s="23" t="s">
        <v>5992</v>
      </c>
      <c r="I691" t="str" cm="1">
        <f t="array" ref="I691">_xlfn.IFS(B691&lt;18.5,"Under Weight",B691&lt;=25,"Healthy Weight",B691&lt;30,"Over Weight",B691&gt;=30,"obesity")</f>
        <v>Healthy Weight</v>
      </c>
      <c r="J691" t="str" cm="1">
        <f t="array" ref="J691">_xlfn.IFS(C691&lt;5.7,"Normal",C691&lt;=6.5,"Prediabetes",C691&gt;6.5,"Diabetes")</f>
        <v>Normal</v>
      </c>
    </row>
    <row r="692" spans="1:10" ht="15.75" customHeight="1" x14ac:dyDescent="0.3">
      <c r="A692" s="23" t="s">
        <v>1240</v>
      </c>
      <c r="B692" s="25">
        <v>21.66</v>
      </c>
      <c r="C692" s="25">
        <v>5.2</v>
      </c>
      <c r="D692" s="23" t="s">
        <v>5991</v>
      </c>
      <c r="E692" s="23" t="s">
        <v>5992</v>
      </c>
      <c r="F692" s="23" t="s">
        <v>5992</v>
      </c>
      <c r="G692" s="23">
        <v>2</v>
      </c>
      <c r="H692" s="23" t="s">
        <v>5992</v>
      </c>
      <c r="I692" t="str" cm="1">
        <f t="array" ref="I692">_xlfn.IFS(B692&lt;18.5,"Under Weight",B692&lt;=25,"Healthy Weight",B692&lt;30,"Over Weight",B692&gt;=30,"obesity")</f>
        <v>Healthy Weight</v>
      </c>
      <c r="J692" t="str" cm="1">
        <f t="array" ref="J692">_xlfn.IFS(C692&lt;5.7,"Normal",C692&lt;=6.5,"Prediabetes",C692&gt;6.5,"Diabetes")</f>
        <v>Normal</v>
      </c>
    </row>
    <row r="693" spans="1:10" ht="15.75" customHeight="1" x14ac:dyDescent="0.3">
      <c r="A693" s="23" t="s">
        <v>1242</v>
      </c>
      <c r="B693" s="25">
        <v>36.47</v>
      </c>
      <c r="C693" s="25">
        <v>8.23</v>
      </c>
      <c r="D693" s="23" t="s">
        <v>5991</v>
      </c>
      <c r="E693" s="23" t="s">
        <v>5992</v>
      </c>
      <c r="F693" s="23" t="s">
        <v>5992</v>
      </c>
      <c r="G693" s="23">
        <v>0</v>
      </c>
      <c r="H693" s="23" t="s">
        <v>5992</v>
      </c>
      <c r="I693" t="str" cm="1">
        <f t="array" ref="I693">_xlfn.IFS(B693&lt;18.5,"Under Weight",B693&lt;=25,"Healthy Weight",B693&lt;30,"Over Weight",B693&gt;=30,"obesity")</f>
        <v>obesity</v>
      </c>
      <c r="J693" t="str" cm="1">
        <f t="array" ref="J693">_xlfn.IFS(C693&lt;5.7,"Normal",C693&lt;=6.5,"Prediabetes",C693&gt;6.5,"Diabetes")</f>
        <v>Diabetes</v>
      </c>
    </row>
    <row r="694" spans="1:10" ht="15.75" customHeight="1" x14ac:dyDescent="0.3">
      <c r="A694" s="23" t="s">
        <v>1244</v>
      </c>
      <c r="B694" s="25">
        <v>36.08</v>
      </c>
      <c r="C694" s="25">
        <v>10.33</v>
      </c>
      <c r="D694" s="23" t="s">
        <v>5991</v>
      </c>
      <c r="E694" s="23" t="s">
        <v>5992</v>
      </c>
      <c r="F694" s="23" t="s">
        <v>5992</v>
      </c>
      <c r="G694" s="23">
        <v>0</v>
      </c>
      <c r="H694" s="23" t="s">
        <v>5992</v>
      </c>
      <c r="I694" t="str" cm="1">
        <f t="array" ref="I694">_xlfn.IFS(B694&lt;18.5,"Under Weight",B694&lt;=25,"Healthy Weight",B694&lt;30,"Over Weight",B694&gt;=30,"obesity")</f>
        <v>obesity</v>
      </c>
      <c r="J694" t="str" cm="1">
        <f t="array" ref="J694">_xlfn.IFS(C694&lt;5.7,"Normal",C694&lt;=6.5,"Prediabetes",C694&gt;6.5,"Diabetes")</f>
        <v>Diabetes</v>
      </c>
    </row>
    <row r="695" spans="1:10" ht="15.75" customHeight="1" x14ac:dyDescent="0.3">
      <c r="A695" s="23" t="s">
        <v>1246</v>
      </c>
      <c r="B695" s="25">
        <v>23.18</v>
      </c>
      <c r="C695" s="25">
        <v>6.13</v>
      </c>
      <c r="D695" s="23" t="s">
        <v>5992</v>
      </c>
      <c r="E695" s="23" t="s">
        <v>5992</v>
      </c>
      <c r="F695" s="23" t="s">
        <v>5992</v>
      </c>
      <c r="G695" s="23">
        <v>0</v>
      </c>
      <c r="H695" s="23" t="s">
        <v>5992</v>
      </c>
      <c r="I695" t="str" cm="1">
        <f t="array" ref="I695">_xlfn.IFS(B695&lt;18.5,"Under Weight",B695&lt;=25,"Healthy Weight",B695&lt;30,"Over Weight",B695&gt;=30,"obesity")</f>
        <v>Healthy Weight</v>
      </c>
      <c r="J695" t="str" cm="1">
        <f t="array" ref="J695">_xlfn.IFS(C695&lt;5.7,"Normal",C695&lt;=6.5,"Prediabetes",C695&gt;6.5,"Diabetes")</f>
        <v>Prediabetes</v>
      </c>
    </row>
    <row r="696" spans="1:10" ht="15.75" customHeight="1" x14ac:dyDescent="0.3">
      <c r="A696" s="23" t="s">
        <v>1248</v>
      </c>
      <c r="B696" s="25">
        <v>39.159999999999997</v>
      </c>
      <c r="C696" s="25">
        <v>8.08</v>
      </c>
      <c r="D696" s="23" t="s">
        <v>5992</v>
      </c>
      <c r="E696" s="23" t="s">
        <v>5992</v>
      </c>
      <c r="F696" s="23" t="s">
        <v>5992</v>
      </c>
      <c r="G696" s="23">
        <v>3</v>
      </c>
      <c r="H696" s="23" t="s">
        <v>5992</v>
      </c>
      <c r="I696" t="str" cm="1">
        <f t="array" ref="I696">_xlfn.IFS(B696&lt;18.5,"Under Weight",B696&lt;=25,"Healthy Weight",B696&lt;30,"Over Weight",B696&gt;=30,"obesity")</f>
        <v>obesity</v>
      </c>
      <c r="J696" t="str" cm="1">
        <f t="array" ref="J696">_xlfn.IFS(C696&lt;5.7,"Normal",C696&lt;=6.5,"Prediabetes",C696&gt;6.5,"Diabetes")</f>
        <v>Diabetes</v>
      </c>
    </row>
    <row r="697" spans="1:10" ht="15.75" customHeight="1" x14ac:dyDescent="0.3">
      <c r="A697" s="23" t="s">
        <v>1250</v>
      </c>
      <c r="B697" s="25">
        <v>38.19</v>
      </c>
      <c r="C697" s="25">
        <v>10.49</v>
      </c>
      <c r="D697" s="23" t="s">
        <v>5992</v>
      </c>
      <c r="E697" s="23" t="s">
        <v>5992</v>
      </c>
      <c r="F697" s="23" t="s">
        <v>5992</v>
      </c>
      <c r="G697" s="23">
        <v>3</v>
      </c>
      <c r="H697" s="23" t="s">
        <v>5992</v>
      </c>
      <c r="I697" t="str" cm="1">
        <f t="array" ref="I697">_xlfn.IFS(B697&lt;18.5,"Under Weight",B697&lt;=25,"Healthy Weight",B697&lt;30,"Over Weight",B697&gt;=30,"obesity")</f>
        <v>obesity</v>
      </c>
      <c r="J697" t="str" cm="1">
        <f t="array" ref="J697">_xlfn.IFS(C697&lt;5.7,"Normal",C697&lt;=6.5,"Prediabetes",C697&gt;6.5,"Diabetes")</f>
        <v>Diabetes</v>
      </c>
    </row>
    <row r="698" spans="1:10" ht="15.75" customHeight="1" x14ac:dyDescent="0.3">
      <c r="A698" s="23" t="s">
        <v>1252</v>
      </c>
      <c r="B698" s="25">
        <v>26.41</v>
      </c>
      <c r="C698" s="25">
        <v>8.11</v>
      </c>
      <c r="D698" s="23" t="s">
        <v>5992</v>
      </c>
      <c r="E698" s="23" t="s">
        <v>5992</v>
      </c>
      <c r="F698" s="23" t="s">
        <v>5992</v>
      </c>
      <c r="G698" s="23">
        <v>3</v>
      </c>
      <c r="H698" s="23" t="s">
        <v>5992</v>
      </c>
      <c r="I698" t="str" cm="1">
        <f t="array" ref="I698">_xlfn.IFS(B698&lt;18.5,"Under Weight",B698&lt;=25,"Healthy Weight",B698&lt;30,"Over Weight",B698&gt;=30,"obesity")</f>
        <v>Over Weight</v>
      </c>
      <c r="J698" t="str" cm="1">
        <f t="array" ref="J698">_xlfn.IFS(C698&lt;5.7,"Normal",C698&lt;=6.5,"Prediabetes",C698&gt;6.5,"Diabetes")</f>
        <v>Diabetes</v>
      </c>
    </row>
    <row r="699" spans="1:10" ht="15.75" customHeight="1" x14ac:dyDescent="0.3">
      <c r="A699" s="23" t="s">
        <v>1254</v>
      </c>
      <c r="B699" s="25">
        <v>28.785</v>
      </c>
      <c r="C699" s="25">
        <v>6.6</v>
      </c>
      <c r="D699" s="23" t="s">
        <v>5992</v>
      </c>
      <c r="E699" s="23" t="s">
        <v>5992</v>
      </c>
      <c r="F699" s="23" t="s">
        <v>5992</v>
      </c>
      <c r="G699" s="23">
        <v>0</v>
      </c>
      <c r="H699" s="23" t="s">
        <v>5992</v>
      </c>
      <c r="I699" t="str" cm="1">
        <f t="array" ref="I699">_xlfn.IFS(B699&lt;18.5,"Under Weight",B699&lt;=25,"Healthy Weight",B699&lt;30,"Over Weight",B699&gt;=30,"obesity")</f>
        <v>Over Weight</v>
      </c>
      <c r="J699" t="str" cm="1">
        <f t="array" ref="J699">_xlfn.IFS(C699&lt;5.7,"Normal",C699&lt;=6.5,"Prediabetes",C699&gt;6.5,"Diabetes")</f>
        <v>Diabetes</v>
      </c>
    </row>
    <row r="700" spans="1:10" ht="15.75" customHeight="1" x14ac:dyDescent="0.3">
      <c r="A700" s="23" t="s">
        <v>1255</v>
      </c>
      <c r="B700" s="25">
        <v>26.695</v>
      </c>
      <c r="C700" s="25">
        <v>10.14</v>
      </c>
      <c r="D700" s="23" t="s">
        <v>5991</v>
      </c>
      <c r="E700" s="23" t="s">
        <v>5992</v>
      </c>
      <c r="F700" s="23" t="s">
        <v>5991</v>
      </c>
      <c r="G700" s="23">
        <v>1</v>
      </c>
      <c r="H700" s="23" t="s">
        <v>5992</v>
      </c>
      <c r="I700" t="str" cm="1">
        <f t="array" ref="I700">_xlfn.IFS(B700&lt;18.5,"Under Weight",B700&lt;=25,"Healthy Weight",B700&lt;30,"Over Weight",B700&gt;=30,"obesity")</f>
        <v>Over Weight</v>
      </c>
      <c r="J700" t="str" cm="1">
        <f t="array" ref="J700">_xlfn.IFS(C700&lt;5.7,"Normal",C700&lt;=6.5,"Prediabetes",C700&gt;6.5,"Diabetes")</f>
        <v>Diabetes</v>
      </c>
    </row>
    <row r="701" spans="1:10" ht="15.75" customHeight="1" x14ac:dyDescent="0.3">
      <c r="A701" s="23" t="s">
        <v>1257</v>
      </c>
      <c r="B701" s="25">
        <v>32.799999999999997</v>
      </c>
      <c r="C701" s="25">
        <v>6.06</v>
      </c>
      <c r="D701" s="23" t="s">
        <v>5991</v>
      </c>
      <c r="E701" s="23" t="s">
        <v>5992</v>
      </c>
      <c r="F701" s="23" t="s">
        <v>5992</v>
      </c>
      <c r="G701" s="23">
        <v>1</v>
      </c>
      <c r="H701" s="23" t="s">
        <v>5992</v>
      </c>
      <c r="I701" t="str" cm="1">
        <f t="array" ref="I701">_xlfn.IFS(B701&lt;18.5,"Under Weight",B701&lt;=25,"Healthy Weight",B701&lt;30,"Over Weight",B701&gt;=30,"obesity")</f>
        <v>obesity</v>
      </c>
      <c r="J701" t="str" cm="1">
        <f t="array" ref="J701">_xlfn.IFS(C701&lt;5.7,"Normal",C701&lt;=6.5,"Prediabetes",C701&gt;6.5,"Diabetes")</f>
        <v>Prediabetes</v>
      </c>
    </row>
    <row r="702" spans="1:10" ht="15.75" customHeight="1" x14ac:dyDescent="0.3">
      <c r="A702" s="23" t="s">
        <v>1259</v>
      </c>
      <c r="B702" s="25">
        <v>35.869999999999997</v>
      </c>
      <c r="C702" s="25">
        <v>9.91</v>
      </c>
      <c r="D702" s="23" t="s">
        <v>5991</v>
      </c>
      <c r="E702" s="23" t="s">
        <v>5992</v>
      </c>
      <c r="F702" s="23" t="s">
        <v>5992</v>
      </c>
      <c r="G702" s="23">
        <v>0</v>
      </c>
      <c r="H702" s="23" t="s">
        <v>5992</v>
      </c>
      <c r="I702" t="str" cm="1">
        <f t="array" ref="I702">_xlfn.IFS(B702&lt;18.5,"Under Weight",B702&lt;=25,"Healthy Weight",B702&lt;30,"Over Weight",B702&gt;=30,"obesity")</f>
        <v>obesity</v>
      </c>
      <c r="J702" t="str" cm="1">
        <f t="array" ref="J702">_xlfn.IFS(C702&lt;5.7,"Normal",C702&lt;=6.5,"Prediabetes",C702&gt;6.5,"Diabetes")</f>
        <v>Diabetes</v>
      </c>
    </row>
    <row r="703" spans="1:10" ht="15.75" customHeight="1" x14ac:dyDescent="0.3">
      <c r="A703" s="23" t="s">
        <v>1261</v>
      </c>
      <c r="B703" s="25">
        <v>21.66</v>
      </c>
      <c r="C703" s="25">
        <v>4.1399999999999997</v>
      </c>
      <c r="D703" s="23" t="s">
        <v>5991</v>
      </c>
      <c r="E703" s="23" t="s">
        <v>5992</v>
      </c>
      <c r="F703" s="23" t="s">
        <v>5992</v>
      </c>
      <c r="G703" s="23">
        <v>2</v>
      </c>
      <c r="H703" s="23" t="s">
        <v>5992</v>
      </c>
      <c r="I703" t="str" cm="1">
        <f t="array" ref="I703">_xlfn.IFS(B703&lt;18.5,"Under Weight",B703&lt;=25,"Healthy Weight",B703&lt;30,"Over Weight",B703&gt;=30,"obesity")</f>
        <v>Healthy Weight</v>
      </c>
      <c r="J703" t="str" cm="1">
        <f t="array" ref="J703">_xlfn.IFS(C703&lt;5.7,"Normal",C703&lt;=6.5,"Prediabetes",C703&gt;6.5,"Diabetes")</f>
        <v>Normal</v>
      </c>
    </row>
    <row r="704" spans="1:10" ht="15.75" customHeight="1" x14ac:dyDescent="0.3">
      <c r="A704" s="23" t="s">
        <v>1263</v>
      </c>
      <c r="B704" s="25">
        <v>37.72</v>
      </c>
      <c r="C704" s="25">
        <v>4.38</v>
      </c>
      <c r="D704" s="23" t="s">
        <v>5991</v>
      </c>
      <c r="E704" s="23" t="s">
        <v>5992</v>
      </c>
      <c r="F704" s="23" t="s">
        <v>5991</v>
      </c>
      <c r="G704" s="23">
        <v>1</v>
      </c>
      <c r="H704" s="23" t="s">
        <v>5992</v>
      </c>
      <c r="I704" t="str" cm="1">
        <f t="array" ref="I704">_xlfn.IFS(B704&lt;18.5,"Under Weight",B704&lt;=25,"Healthy Weight",B704&lt;30,"Over Weight",B704&gt;=30,"obesity")</f>
        <v>obesity</v>
      </c>
      <c r="J704" t="str" cm="1">
        <f t="array" ref="J704">_xlfn.IFS(C704&lt;5.7,"Normal",C704&lt;=6.5,"Prediabetes",C704&gt;6.5,"Diabetes")</f>
        <v>Normal</v>
      </c>
    </row>
    <row r="705" spans="1:10" ht="15.75" customHeight="1" x14ac:dyDescent="0.3">
      <c r="A705" s="23" t="s">
        <v>1265</v>
      </c>
      <c r="B705" s="25">
        <v>39.700000000000003</v>
      </c>
      <c r="C705" s="25">
        <v>9.83</v>
      </c>
      <c r="D705" s="23" t="s">
        <v>5992</v>
      </c>
      <c r="E705" s="23" t="s">
        <v>5992</v>
      </c>
      <c r="F705" s="23" t="s">
        <v>5992</v>
      </c>
      <c r="G705" s="23">
        <v>3</v>
      </c>
      <c r="H705" s="23" t="s">
        <v>5992</v>
      </c>
      <c r="I705" t="str" cm="1">
        <f t="array" ref="I705">_xlfn.IFS(B705&lt;18.5,"Under Weight",B705&lt;=25,"Healthy Weight",B705&lt;30,"Over Weight",B705&gt;=30,"obesity")</f>
        <v>obesity</v>
      </c>
      <c r="J705" t="str" cm="1">
        <f t="array" ref="J705">_xlfn.IFS(C705&lt;5.7,"Normal",C705&lt;=6.5,"Prediabetes",C705&gt;6.5,"Diabetes")</f>
        <v>Diabetes</v>
      </c>
    </row>
    <row r="706" spans="1:10" ht="15.75" customHeight="1" x14ac:dyDescent="0.3">
      <c r="A706" s="23" t="s">
        <v>1266</v>
      </c>
      <c r="B706" s="25">
        <v>35.97</v>
      </c>
      <c r="C706" s="25">
        <v>11.08</v>
      </c>
      <c r="D706" s="23" t="s">
        <v>5992</v>
      </c>
      <c r="E706" s="23" t="s">
        <v>5992</v>
      </c>
      <c r="F706" s="23" t="s">
        <v>5992</v>
      </c>
      <c r="G706" s="23">
        <v>3</v>
      </c>
      <c r="H706" s="23" t="s">
        <v>5992</v>
      </c>
      <c r="I706" t="str" cm="1">
        <f t="array" ref="I706">_xlfn.IFS(B706&lt;18.5,"Under Weight",B706&lt;=25,"Healthy Weight",B706&lt;30,"Over Weight",B706&gt;=30,"obesity")</f>
        <v>obesity</v>
      </c>
      <c r="J706" t="str" cm="1">
        <f t="array" ref="J706">_xlfn.IFS(C706&lt;5.7,"Normal",C706&lt;=6.5,"Prediabetes",C706&gt;6.5,"Diabetes")</f>
        <v>Diabetes</v>
      </c>
    </row>
    <row r="707" spans="1:10" ht="15.75" customHeight="1" x14ac:dyDescent="0.3">
      <c r="A707" s="23" t="s">
        <v>1268</v>
      </c>
      <c r="B707" s="25">
        <v>37.85</v>
      </c>
      <c r="C707" s="25">
        <v>11.01</v>
      </c>
      <c r="D707" s="23" t="s">
        <v>5992</v>
      </c>
      <c r="E707" s="23" t="s">
        <v>5992</v>
      </c>
      <c r="F707" s="23" t="s">
        <v>5992</v>
      </c>
      <c r="G707" s="23">
        <v>0</v>
      </c>
      <c r="H707" s="23" t="s">
        <v>5992</v>
      </c>
      <c r="I707" t="str" cm="1">
        <f t="array" ref="I707">_xlfn.IFS(B707&lt;18.5,"Under Weight",B707&lt;=25,"Healthy Weight",B707&lt;30,"Over Weight",B707&gt;=30,"obesity")</f>
        <v>obesity</v>
      </c>
      <c r="J707" t="str" cm="1">
        <f t="array" ref="J707">_xlfn.IFS(C707&lt;5.7,"Normal",C707&lt;=6.5,"Prediabetes",C707&gt;6.5,"Diabetes")</f>
        <v>Diabetes</v>
      </c>
    </row>
    <row r="708" spans="1:10" ht="15.75" customHeight="1" x14ac:dyDescent="0.3">
      <c r="A708" s="23" t="s">
        <v>1270</v>
      </c>
      <c r="B708" s="25">
        <v>21.66</v>
      </c>
      <c r="C708" s="25">
        <v>4.37</v>
      </c>
      <c r="D708" s="23" t="s">
        <v>5992</v>
      </c>
      <c r="E708" s="23" t="s">
        <v>5993</v>
      </c>
      <c r="F708" s="23" t="s">
        <v>5992</v>
      </c>
      <c r="G708" s="23">
        <v>1</v>
      </c>
      <c r="H708" s="23" t="s">
        <v>5991</v>
      </c>
      <c r="I708" t="str" cm="1">
        <f t="array" ref="I708">_xlfn.IFS(B708&lt;18.5,"Under Weight",B708&lt;=25,"Healthy Weight",B708&lt;30,"Over Weight",B708&gt;=30,"obesity")</f>
        <v>Healthy Weight</v>
      </c>
      <c r="J708" t="str" cm="1">
        <f t="array" ref="J708">_xlfn.IFS(C708&lt;5.7,"Normal",C708&lt;=6.5,"Prediabetes",C708&gt;6.5,"Diabetes")</f>
        <v>Normal</v>
      </c>
    </row>
    <row r="709" spans="1:10" ht="15.75" customHeight="1" x14ac:dyDescent="0.3">
      <c r="A709" s="23" t="s">
        <v>1271</v>
      </c>
      <c r="B709" s="25">
        <v>39.369999999999997</v>
      </c>
      <c r="C709" s="25">
        <v>5.91</v>
      </c>
      <c r="D709" s="23" t="s">
        <v>5992</v>
      </c>
      <c r="E709" s="23" t="s">
        <v>5992</v>
      </c>
      <c r="F709" s="23" t="s">
        <v>5992</v>
      </c>
      <c r="G709" s="23">
        <v>2</v>
      </c>
      <c r="H709" s="23" t="s">
        <v>5992</v>
      </c>
      <c r="I709" t="str" cm="1">
        <f t="array" ref="I709">_xlfn.IFS(B709&lt;18.5,"Under Weight",B709&lt;=25,"Healthy Weight",B709&lt;30,"Over Weight",B709&gt;=30,"obesity")</f>
        <v>obesity</v>
      </c>
      <c r="J709" t="str" cm="1">
        <f t="array" ref="J709">_xlfn.IFS(C709&lt;5.7,"Normal",C709&lt;=6.5,"Prediabetes",C709&gt;6.5,"Diabetes")</f>
        <v>Prediabetes</v>
      </c>
    </row>
    <row r="710" spans="1:10" ht="15.75" customHeight="1" x14ac:dyDescent="0.3">
      <c r="A710" s="23" t="s">
        <v>1272</v>
      </c>
      <c r="B710" s="25">
        <v>40.880000000000003</v>
      </c>
      <c r="C710" s="25">
        <v>7.65</v>
      </c>
      <c r="D710" s="23" t="s">
        <v>5992</v>
      </c>
      <c r="E710" s="23" t="s">
        <v>5992</v>
      </c>
      <c r="F710" s="23" t="s">
        <v>5992</v>
      </c>
      <c r="G710" s="23">
        <v>0</v>
      </c>
      <c r="H710" s="23" t="s">
        <v>5992</v>
      </c>
      <c r="I710" t="str" cm="1">
        <f t="array" ref="I710">_xlfn.IFS(B710&lt;18.5,"Under Weight",B710&lt;=25,"Healthy Weight",B710&lt;30,"Over Weight",B710&gt;=30,"obesity")</f>
        <v>obesity</v>
      </c>
      <c r="J710" t="str" cm="1">
        <f t="array" ref="J710">_xlfn.IFS(C710&lt;5.7,"Normal",C710&lt;=6.5,"Prediabetes",C710&gt;6.5,"Diabetes")</f>
        <v>Diabetes</v>
      </c>
    </row>
    <row r="711" spans="1:10" ht="15.75" customHeight="1" x14ac:dyDescent="0.3">
      <c r="A711" s="23" t="s">
        <v>1274</v>
      </c>
      <c r="B711" s="25">
        <v>26.22</v>
      </c>
      <c r="C711" s="25">
        <v>5.37</v>
      </c>
      <c r="D711" s="23" t="s">
        <v>5991</v>
      </c>
      <c r="E711" s="23" t="s">
        <v>5992</v>
      </c>
      <c r="F711" s="23" t="s">
        <v>5992</v>
      </c>
      <c r="G711" s="23">
        <v>2</v>
      </c>
      <c r="H711" s="23" t="s">
        <v>5992</v>
      </c>
      <c r="I711" t="str" cm="1">
        <f t="array" ref="I711">_xlfn.IFS(B711&lt;18.5,"Under Weight",B711&lt;=25,"Healthy Weight",B711&lt;30,"Over Weight",B711&gt;=30,"obesity")</f>
        <v>Over Weight</v>
      </c>
      <c r="J711" t="str" cm="1">
        <f t="array" ref="J711">_xlfn.IFS(C711&lt;5.7,"Normal",C711&lt;=6.5,"Prediabetes",C711&gt;6.5,"Diabetes")</f>
        <v>Normal</v>
      </c>
    </row>
    <row r="712" spans="1:10" ht="15.75" customHeight="1" x14ac:dyDescent="0.3">
      <c r="A712" s="23" t="s">
        <v>1276</v>
      </c>
      <c r="B712" s="25">
        <v>25.08</v>
      </c>
      <c r="C712" s="25">
        <v>5.75</v>
      </c>
      <c r="D712" s="23" t="s">
        <v>5991</v>
      </c>
      <c r="E712" s="23" t="s">
        <v>5992</v>
      </c>
      <c r="F712" s="23" t="s">
        <v>5992</v>
      </c>
      <c r="G712" s="23">
        <v>2</v>
      </c>
      <c r="H712" s="23" t="s">
        <v>5992</v>
      </c>
      <c r="I712" t="str" cm="1">
        <f t="array" ref="I712">_xlfn.IFS(B712&lt;18.5,"Under Weight",B712&lt;=25,"Healthy Weight",B712&lt;30,"Over Weight",B712&gt;=30,"obesity")</f>
        <v>Over Weight</v>
      </c>
      <c r="J712" t="str" cm="1">
        <f t="array" ref="J712">_xlfn.IFS(C712&lt;5.7,"Normal",C712&lt;=6.5,"Prediabetes",C712&gt;6.5,"Diabetes")</f>
        <v>Prediabetes</v>
      </c>
    </row>
    <row r="713" spans="1:10" ht="15.75" customHeight="1" x14ac:dyDescent="0.3">
      <c r="A713" s="23" t="s">
        <v>1278</v>
      </c>
      <c r="B713" s="25">
        <v>39.1</v>
      </c>
      <c r="C713" s="25">
        <v>6.79</v>
      </c>
      <c r="D713" s="23" t="s">
        <v>5991</v>
      </c>
      <c r="E713" s="23" t="s">
        <v>5992</v>
      </c>
      <c r="F713" s="23" t="s">
        <v>5992</v>
      </c>
      <c r="G713" s="23">
        <v>2</v>
      </c>
      <c r="H713" s="23" t="s">
        <v>5992</v>
      </c>
      <c r="I713" t="str" cm="1">
        <f t="array" ref="I713">_xlfn.IFS(B713&lt;18.5,"Under Weight",B713&lt;=25,"Healthy Weight",B713&lt;30,"Over Weight",B713&gt;=30,"obesity")</f>
        <v>obesity</v>
      </c>
      <c r="J713" t="str" cm="1">
        <f t="array" ref="J713">_xlfn.IFS(C713&lt;5.7,"Normal",C713&lt;=6.5,"Prediabetes",C713&gt;6.5,"Diabetes")</f>
        <v>Diabetes</v>
      </c>
    </row>
    <row r="714" spans="1:10" ht="15.75" customHeight="1" x14ac:dyDescent="0.3">
      <c r="A714" s="23" t="s">
        <v>1280</v>
      </c>
      <c r="B714" s="25">
        <v>37.905000000000001</v>
      </c>
      <c r="C714" s="25">
        <v>7.03</v>
      </c>
      <c r="D714" s="23" t="s">
        <v>5992</v>
      </c>
      <c r="E714" s="23" t="s">
        <v>5992</v>
      </c>
      <c r="F714" s="23" t="s">
        <v>5992</v>
      </c>
      <c r="G714" s="23">
        <v>3</v>
      </c>
      <c r="H714" s="23" t="s">
        <v>5992</v>
      </c>
      <c r="I714" t="str" cm="1">
        <f t="array" ref="I714">_xlfn.IFS(B714&lt;18.5,"Under Weight",B714&lt;=25,"Healthy Weight",B714&lt;30,"Over Weight",B714&gt;=30,"obesity")</f>
        <v>obesity</v>
      </c>
      <c r="J714" t="str" cm="1">
        <f t="array" ref="J714">_xlfn.IFS(C714&lt;5.7,"Normal",C714&lt;=6.5,"Prediabetes",C714&gt;6.5,"Diabetes")</f>
        <v>Diabetes</v>
      </c>
    </row>
    <row r="715" spans="1:10" ht="15.75" customHeight="1" x14ac:dyDescent="0.3">
      <c r="A715" s="23" t="s">
        <v>1282</v>
      </c>
      <c r="B715" s="25">
        <v>43.35</v>
      </c>
      <c r="C715" s="25">
        <v>5.41</v>
      </c>
      <c r="D715" s="23" t="s">
        <v>5991</v>
      </c>
      <c r="E715" s="23" t="s">
        <v>5992</v>
      </c>
      <c r="F715" s="23" t="s">
        <v>5991</v>
      </c>
      <c r="G715" s="23">
        <v>1</v>
      </c>
      <c r="H715" s="23" t="s">
        <v>5992</v>
      </c>
      <c r="I715" t="str" cm="1">
        <f t="array" ref="I715">_xlfn.IFS(B715&lt;18.5,"Under Weight",B715&lt;=25,"Healthy Weight",B715&lt;30,"Over Weight",B715&gt;=30,"obesity")</f>
        <v>obesity</v>
      </c>
      <c r="J715" t="str" cm="1">
        <f t="array" ref="J715">_xlfn.IFS(C715&lt;5.7,"Normal",C715&lt;=6.5,"Prediabetes",C715&gt;6.5,"Diabetes")</f>
        <v>Normal</v>
      </c>
    </row>
    <row r="716" spans="1:10" ht="15.75" customHeight="1" x14ac:dyDescent="0.3">
      <c r="A716" s="23" t="s">
        <v>1283</v>
      </c>
      <c r="B716" s="25">
        <v>36.15</v>
      </c>
      <c r="C716" s="25">
        <v>8.0500000000000007</v>
      </c>
      <c r="D716" s="23" t="s">
        <v>5992</v>
      </c>
      <c r="E716" s="23" t="s">
        <v>5992</v>
      </c>
      <c r="F716" s="23" t="s">
        <v>5992</v>
      </c>
      <c r="G716" s="23">
        <v>0</v>
      </c>
      <c r="H716" s="23" t="s">
        <v>5992</v>
      </c>
      <c r="I716" t="str" cm="1">
        <f t="array" ref="I716">_xlfn.IFS(B716&lt;18.5,"Under Weight",B716&lt;=25,"Healthy Weight",B716&lt;30,"Over Weight",B716&gt;=30,"obesity")</f>
        <v>obesity</v>
      </c>
      <c r="J716" t="str" cm="1">
        <f t="array" ref="J716">_xlfn.IFS(C716&lt;5.7,"Normal",C716&lt;=6.5,"Prediabetes",C716&gt;6.5,"Diabetes")</f>
        <v>Diabetes</v>
      </c>
    </row>
    <row r="717" spans="1:10" ht="15.75" customHeight="1" x14ac:dyDescent="0.3">
      <c r="A717" s="23" t="s">
        <v>1285</v>
      </c>
      <c r="B717" s="25">
        <v>44.98</v>
      </c>
      <c r="C717" s="25">
        <v>5.94</v>
      </c>
      <c r="D717" s="23" t="s">
        <v>5992</v>
      </c>
      <c r="E717" s="23" t="s">
        <v>5992</v>
      </c>
      <c r="F717" s="23" t="s">
        <v>5992</v>
      </c>
      <c r="G717" s="23">
        <v>1</v>
      </c>
      <c r="H717" s="23" t="s">
        <v>5992</v>
      </c>
      <c r="I717" t="str" cm="1">
        <f t="array" ref="I717">_xlfn.IFS(B717&lt;18.5,"Under Weight",B717&lt;=25,"Healthy Weight",B717&lt;30,"Over Weight",B717&gt;=30,"obesity")</f>
        <v>obesity</v>
      </c>
      <c r="J717" t="str" cm="1">
        <f t="array" ref="J717">_xlfn.IFS(C717&lt;5.7,"Normal",C717&lt;=6.5,"Prediabetes",C717&gt;6.5,"Diabetes")</f>
        <v>Prediabetes</v>
      </c>
    </row>
    <row r="718" spans="1:10" ht="15.75" customHeight="1" x14ac:dyDescent="0.3">
      <c r="A718" s="23" t="s">
        <v>1287</v>
      </c>
      <c r="B718" s="25">
        <v>38.28</v>
      </c>
      <c r="C718" s="25">
        <v>5.51</v>
      </c>
      <c r="D718" s="23" t="s">
        <v>5992</v>
      </c>
      <c r="E718" s="23" t="s">
        <v>5993</v>
      </c>
      <c r="F718" s="23" t="s">
        <v>5992</v>
      </c>
      <c r="G718" s="23">
        <v>1</v>
      </c>
      <c r="H718" s="23" t="s">
        <v>5992</v>
      </c>
      <c r="I718" t="str" cm="1">
        <f t="array" ref="I718">_xlfn.IFS(B718&lt;18.5,"Under Weight",B718&lt;=25,"Healthy Weight",B718&lt;30,"Over Weight",B718&gt;=30,"obesity")</f>
        <v>obesity</v>
      </c>
      <c r="J718" t="str" cm="1">
        <f t="array" ref="J718">_xlfn.IFS(C718&lt;5.7,"Normal",C718&lt;=6.5,"Prediabetes",C718&gt;6.5,"Diabetes")</f>
        <v>Normal</v>
      </c>
    </row>
    <row r="719" spans="1:10" ht="15.75" customHeight="1" x14ac:dyDescent="0.3">
      <c r="A719" s="23" t="s">
        <v>1289</v>
      </c>
      <c r="B719" s="25">
        <v>32.299999999999997</v>
      </c>
      <c r="C719" s="25">
        <v>6.55</v>
      </c>
      <c r="D719" s="23" t="s">
        <v>5991</v>
      </c>
      <c r="E719" s="23" t="s">
        <v>5992</v>
      </c>
      <c r="F719" s="23" t="s">
        <v>5992</v>
      </c>
      <c r="G719" s="23">
        <v>2</v>
      </c>
      <c r="H719" s="23" t="s">
        <v>5992</v>
      </c>
      <c r="I719" t="str" cm="1">
        <f t="array" ref="I719">_xlfn.IFS(B719&lt;18.5,"Under Weight",B719&lt;=25,"Healthy Weight",B719&lt;30,"Over Weight",B719&gt;=30,"obesity")</f>
        <v>obesity</v>
      </c>
      <c r="J719" t="str" cm="1">
        <f t="array" ref="J719">_xlfn.IFS(C719&lt;5.7,"Normal",C719&lt;=6.5,"Prediabetes",C719&gt;6.5,"Diabetes")</f>
        <v>Diabetes</v>
      </c>
    </row>
    <row r="720" spans="1:10" ht="15.75" customHeight="1" x14ac:dyDescent="0.3">
      <c r="A720" s="23" t="s">
        <v>1291</v>
      </c>
      <c r="B720" s="25">
        <v>39.51</v>
      </c>
      <c r="C720" s="25">
        <v>5.79</v>
      </c>
      <c r="D720" s="23" t="s">
        <v>5991</v>
      </c>
      <c r="E720" s="23" t="s">
        <v>5992</v>
      </c>
      <c r="F720" s="23" t="s">
        <v>5992</v>
      </c>
      <c r="G720" s="23">
        <v>0</v>
      </c>
      <c r="H720" s="23" t="s">
        <v>5992</v>
      </c>
      <c r="I720" t="str" cm="1">
        <f t="array" ref="I720">_xlfn.IFS(B720&lt;18.5,"Under Weight",B720&lt;=25,"Healthy Weight",B720&lt;30,"Over Weight",B720&gt;=30,"obesity")</f>
        <v>obesity</v>
      </c>
      <c r="J720" t="str" cm="1">
        <f t="array" ref="J720">_xlfn.IFS(C720&lt;5.7,"Normal",C720&lt;=6.5,"Prediabetes",C720&gt;6.5,"Diabetes")</f>
        <v>Prediabetes</v>
      </c>
    </row>
    <row r="721" spans="1:10" ht="15.75" customHeight="1" x14ac:dyDescent="0.3">
      <c r="A721" s="23" t="s">
        <v>1293</v>
      </c>
      <c r="B721" s="25">
        <v>50.46</v>
      </c>
      <c r="C721" s="25">
        <v>4.5599999999999996</v>
      </c>
      <c r="D721" s="23" t="s">
        <v>5992</v>
      </c>
      <c r="E721" s="23" t="s">
        <v>5992</v>
      </c>
      <c r="F721" s="23" t="s">
        <v>5992</v>
      </c>
      <c r="G721" s="23">
        <v>0</v>
      </c>
      <c r="H721" s="23" t="s">
        <v>5992</v>
      </c>
      <c r="I721" t="str" cm="1">
        <f t="array" ref="I721">_xlfn.IFS(B721&lt;18.5,"Under Weight",B721&lt;=25,"Healthy Weight",B721&lt;30,"Over Weight",B721&gt;=30,"obesity")</f>
        <v>obesity</v>
      </c>
      <c r="J721" t="str" cm="1">
        <f t="array" ref="J721">_xlfn.IFS(C721&lt;5.7,"Normal",C721&lt;=6.5,"Prediabetes",C721&gt;6.5,"Diabetes")</f>
        <v>Normal</v>
      </c>
    </row>
    <row r="722" spans="1:10" ht="15.75" customHeight="1" x14ac:dyDescent="0.3">
      <c r="A722" s="23" t="s">
        <v>1295</v>
      </c>
      <c r="B722" s="25">
        <v>31.73</v>
      </c>
      <c r="C722" s="25">
        <v>7</v>
      </c>
      <c r="D722" s="23" t="s">
        <v>5992</v>
      </c>
      <c r="E722" s="23" t="s">
        <v>5992</v>
      </c>
      <c r="F722" s="23" t="s">
        <v>5992</v>
      </c>
      <c r="G722" s="23">
        <v>0</v>
      </c>
      <c r="H722" s="23" t="s">
        <v>5992</v>
      </c>
      <c r="I722" t="str" cm="1">
        <f t="array" ref="I722">_xlfn.IFS(B722&lt;18.5,"Under Weight",B722&lt;=25,"Healthy Weight",B722&lt;30,"Over Weight",B722&gt;=30,"obesity")</f>
        <v>obesity</v>
      </c>
      <c r="J722" t="str" cm="1">
        <f t="array" ref="J722">_xlfn.IFS(C722&lt;5.7,"Normal",C722&lt;=6.5,"Prediabetes",C722&gt;6.5,"Diabetes")</f>
        <v>Diabetes</v>
      </c>
    </row>
    <row r="723" spans="1:10" ht="15.75" customHeight="1" x14ac:dyDescent="0.3">
      <c r="A723" s="23" t="s">
        <v>1296</v>
      </c>
      <c r="B723" s="25">
        <v>32.1</v>
      </c>
      <c r="C723" s="25">
        <v>6.57</v>
      </c>
      <c r="D723" s="23" t="s">
        <v>5991</v>
      </c>
      <c r="E723" s="23" t="s">
        <v>5992</v>
      </c>
      <c r="F723" s="23" t="s">
        <v>5991</v>
      </c>
      <c r="G723" s="23">
        <v>1</v>
      </c>
      <c r="H723" s="23" t="s">
        <v>5992</v>
      </c>
      <c r="I723" t="str" cm="1">
        <f t="array" ref="I723">_xlfn.IFS(B723&lt;18.5,"Under Weight",B723&lt;=25,"Healthy Weight",B723&lt;30,"Over Weight",B723&gt;=30,"obesity")</f>
        <v>obesity</v>
      </c>
      <c r="J723" t="str" cm="1">
        <f t="array" ref="J723">_xlfn.IFS(C723&lt;5.7,"Normal",C723&lt;=6.5,"Prediabetes",C723&gt;6.5,"Diabetes")</f>
        <v>Diabetes</v>
      </c>
    </row>
    <row r="724" spans="1:10" ht="15.75" customHeight="1" x14ac:dyDescent="0.3">
      <c r="A724" s="23" t="s">
        <v>1297</v>
      </c>
      <c r="B724" s="25">
        <v>27.83</v>
      </c>
      <c r="C724" s="25">
        <v>11.61</v>
      </c>
      <c r="D724" s="23" t="s">
        <v>5991</v>
      </c>
      <c r="E724" s="23" t="s">
        <v>5992</v>
      </c>
      <c r="F724" s="23" t="s">
        <v>5991</v>
      </c>
      <c r="G724" s="23">
        <v>1</v>
      </c>
      <c r="H724" s="23" t="s">
        <v>5992</v>
      </c>
      <c r="I724" t="str" cm="1">
        <f t="array" ref="I724">_xlfn.IFS(B724&lt;18.5,"Under Weight",B724&lt;=25,"Healthy Weight",B724&lt;30,"Over Weight",B724&gt;=30,"obesity")</f>
        <v>Over Weight</v>
      </c>
      <c r="J724" t="str" cm="1">
        <f t="array" ref="J724">_xlfn.IFS(C724&lt;5.7,"Normal",C724&lt;=6.5,"Prediabetes",C724&gt;6.5,"Diabetes")</f>
        <v>Diabetes</v>
      </c>
    </row>
    <row r="725" spans="1:10" ht="15.75" customHeight="1" x14ac:dyDescent="0.3">
      <c r="A725" s="23" t="s">
        <v>1299</v>
      </c>
      <c r="B725" s="25">
        <v>27.72</v>
      </c>
      <c r="C725" s="25">
        <v>8.16</v>
      </c>
      <c r="D725" s="23" t="s">
        <v>5991</v>
      </c>
      <c r="E725" s="23" t="s">
        <v>5992</v>
      </c>
      <c r="F725" s="23" t="s">
        <v>5991</v>
      </c>
      <c r="G725" s="23">
        <v>1</v>
      </c>
      <c r="H725" s="23" t="s">
        <v>5992</v>
      </c>
      <c r="I725" t="str" cm="1">
        <f t="array" ref="I725">_xlfn.IFS(B725&lt;18.5,"Under Weight",B725&lt;=25,"Healthy Weight",B725&lt;30,"Over Weight",B725&gt;=30,"obesity")</f>
        <v>Over Weight</v>
      </c>
      <c r="J725" t="str" cm="1">
        <f t="array" ref="J725">_xlfn.IFS(C725&lt;5.7,"Normal",C725&lt;=6.5,"Prediabetes",C725&gt;6.5,"Diabetes")</f>
        <v>Diabetes</v>
      </c>
    </row>
    <row r="726" spans="1:10" ht="15.75" customHeight="1" x14ac:dyDescent="0.3">
      <c r="A726" s="23" t="s">
        <v>1300</v>
      </c>
      <c r="B726" s="25">
        <v>36.765000000000001</v>
      </c>
      <c r="C726" s="25">
        <v>4.4800000000000004</v>
      </c>
      <c r="D726" s="23" t="s">
        <v>5991</v>
      </c>
      <c r="E726" s="23" t="s">
        <v>5992</v>
      </c>
      <c r="F726" s="23" t="s">
        <v>5992</v>
      </c>
      <c r="G726" s="23">
        <v>2</v>
      </c>
      <c r="H726" s="23" t="s">
        <v>5992</v>
      </c>
      <c r="I726" t="str" cm="1">
        <f t="array" ref="I726">_xlfn.IFS(B726&lt;18.5,"Under Weight",B726&lt;=25,"Healthy Weight",B726&lt;30,"Over Weight",B726&gt;=30,"obesity")</f>
        <v>obesity</v>
      </c>
      <c r="J726" t="str" cm="1">
        <f t="array" ref="J726">_xlfn.IFS(C726&lt;5.7,"Normal",C726&lt;=6.5,"Prediabetes",C726&gt;6.5,"Diabetes")</f>
        <v>Normal</v>
      </c>
    </row>
    <row r="727" spans="1:10" ht="15.75" customHeight="1" x14ac:dyDescent="0.3">
      <c r="A727" s="23" t="s">
        <v>1302</v>
      </c>
      <c r="B727" s="25">
        <v>48.36</v>
      </c>
      <c r="C727" s="25">
        <v>4.08</v>
      </c>
      <c r="D727" s="23" t="s">
        <v>5992</v>
      </c>
      <c r="E727" s="23" t="s">
        <v>5992</v>
      </c>
      <c r="F727" s="23" t="s">
        <v>5992</v>
      </c>
      <c r="G727" s="23">
        <v>0</v>
      </c>
      <c r="H727" s="23" t="s">
        <v>5992</v>
      </c>
      <c r="I727" t="str" cm="1">
        <f t="array" ref="I727">_xlfn.IFS(B727&lt;18.5,"Under Weight",B727&lt;=25,"Healthy Weight",B727&lt;30,"Over Weight",B727&gt;=30,"obesity")</f>
        <v>obesity</v>
      </c>
      <c r="J727" t="str" cm="1">
        <f t="array" ref="J727">_xlfn.IFS(C727&lt;5.7,"Normal",C727&lt;=6.5,"Prediabetes",C727&gt;6.5,"Diabetes")</f>
        <v>Normal</v>
      </c>
    </row>
    <row r="728" spans="1:10" ht="15.75" customHeight="1" x14ac:dyDescent="0.3">
      <c r="A728" s="23" t="s">
        <v>1303</v>
      </c>
      <c r="B728" s="25">
        <v>31.445</v>
      </c>
      <c r="C728" s="25">
        <v>4.4000000000000004</v>
      </c>
      <c r="D728" s="23" t="s">
        <v>5991</v>
      </c>
      <c r="E728" s="23" t="s">
        <v>5992</v>
      </c>
      <c r="F728" s="23" t="s">
        <v>5992</v>
      </c>
      <c r="G728" s="23">
        <v>2</v>
      </c>
      <c r="H728" s="23" t="s">
        <v>5992</v>
      </c>
      <c r="I728" t="str" cm="1">
        <f t="array" ref="I728">_xlfn.IFS(B728&lt;18.5,"Under Weight",B728&lt;=25,"Healthy Weight",B728&lt;30,"Over Weight",B728&gt;=30,"obesity")</f>
        <v>obesity</v>
      </c>
      <c r="J728" t="str" cm="1">
        <f t="array" ref="J728">_xlfn.IFS(C728&lt;5.7,"Normal",C728&lt;=6.5,"Prediabetes",C728&gt;6.5,"Diabetes")</f>
        <v>Normal</v>
      </c>
    </row>
    <row r="729" spans="1:10" ht="15.75" customHeight="1" x14ac:dyDescent="0.3">
      <c r="A729" s="23" t="s">
        <v>1304</v>
      </c>
      <c r="B729" s="25">
        <v>27.55</v>
      </c>
      <c r="C729" s="25">
        <v>9.02</v>
      </c>
      <c r="D729" s="23" t="s">
        <v>5992</v>
      </c>
      <c r="E729" s="23" t="s">
        <v>5992</v>
      </c>
      <c r="F729" s="23" t="s">
        <v>5992</v>
      </c>
      <c r="G729" s="23">
        <v>0</v>
      </c>
      <c r="H729" s="23" t="s">
        <v>5992</v>
      </c>
      <c r="I729" t="str" cm="1">
        <f t="array" ref="I729">_xlfn.IFS(B729&lt;18.5,"Under Weight",B729&lt;=25,"Healthy Weight",B729&lt;30,"Over Weight",B729&gt;=30,"obesity")</f>
        <v>Over Weight</v>
      </c>
      <c r="J729" t="str" cm="1">
        <f t="array" ref="J729">_xlfn.IFS(C729&lt;5.7,"Normal",C729&lt;=6.5,"Prediabetes",C729&gt;6.5,"Diabetes")</f>
        <v>Diabetes</v>
      </c>
    </row>
    <row r="730" spans="1:10" ht="15.75" customHeight="1" x14ac:dyDescent="0.3">
      <c r="A730" s="23" t="s">
        <v>1306</v>
      </c>
      <c r="B730" s="25">
        <v>33.11</v>
      </c>
      <c r="C730" s="25">
        <v>8.06</v>
      </c>
      <c r="D730" s="23" t="s">
        <v>5992</v>
      </c>
      <c r="E730" s="23" t="s">
        <v>5992</v>
      </c>
      <c r="F730" s="23" t="s">
        <v>5992</v>
      </c>
      <c r="G730" s="23">
        <v>0</v>
      </c>
      <c r="H730" s="23" t="s">
        <v>5992</v>
      </c>
      <c r="I730" t="str" cm="1">
        <f t="array" ref="I730">_xlfn.IFS(B730&lt;18.5,"Under Weight",B730&lt;=25,"Healthy Weight",B730&lt;30,"Over Weight",B730&gt;=30,"obesity")</f>
        <v>obesity</v>
      </c>
      <c r="J730" t="str" cm="1">
        <f t="array" ref="J730">_xlfn.IFS(C730&lt;5.7,"Normal",C730&lt;=6.5,"Prediabetes",C730&gt;6.5,"Diabetes")</f>
        <v>Diabetes</v>
      </c>
    </row>
    <row r="731" spans="1:10" ht="15.75" customHeight="1" x14ac:dyDescent="0.3">
      <c r="A731" s="23" t="s">
        <v>1308</v>
      </c>
      <c r="B731" s="25">
        <v>36.85</v>
      </c>
      <c r="C731" s="25">
        <v>6.21</v>
      </c>
      <c r="D731" s="23" t="s">
        <v>5991</v>
      </c>
      <c r="E731" s="23" t="s">
        <v>5992</v>
      </c>
      <c r="F731" s="23" t="s">
        <v>5992</v>
      </c>
      <c r="G731" s="23">
        <v>2</v>
      </c>
      <c r="H731" s="23" t="s">
        <v>5992</v>
      </c>
      <c r="I731" t="str" cm="1">
        <f t="array" ref="I731">_xlfn.IFS(B731&lt;18.5,"Under Weight",B731&lt;=25,"Healthy Weight",B731&lt;30,"Over Weight",B731&gt;=30,"obesity")</f>
        <v>obesity</v>
      </c>
      <c r="J731" t="str" cm="1">
        <f t="array" ref="J731">_xlfn.IFS(C731&lt;5.7,"Normal",C731&lt;=6.5,"Prediabetes",C731&gt;6.5,"Diabetes")</f>
        <v>Prediabetes</v>
      </c>
    </row>
    <row r="732" spans="1:10" ht="15.75" customHeight="1" x14ac:dyDescent="0.3">
      <c r="A732" s="23" t="s">
        <v>1310</v>
      </c>
      <c r="B732" s="25">
        <v>36.299999999999997</v>
      </c>
      <c r="C732" s="25">
        <v>5.79</v>
      </c>
      <c r="D732" s="23" t="s">
        <v>5991</v>
      </c>
      <c r="E732" s="23" t="s">
        <v>5992</v>
      </c>
      <c r="F732" s="23" t="s">
        <v>5992</v>
      </c>
      <c r="G732" s="23">
        <v>2</v>
      </c>
      <c r="H732" s="23" t="s">
        <v>5992</v>
      </c>
      <c r="I732" t="str" cm="1">
        <f t="array" ref="I732">_xlfn.IFS(B732&lt;18.5,"Under Weight",B732&lt;=25,"Healthy Weight",B732&lt;30,"Over Weight",B732&gt;=30,"obesity")</f>
        <v>obesity</v>
      </c>
      <c r="J732" t="str" cm="1">
        <f t="array" ref="J732">_xlfn.IFS(C732&lt;5.7,"Normal",C732&lt;=6.5,"Prediabetes",C732&gt;6.5,"Diabetes")</f>
        <v>Prediabetes</v>
      </c>
    </row>
    <row r="733" spans="1:10" ht="15.75" customHeight="1" x14ac:dyDescent="0.3">
      <c r="A733" s="23" t="s">
        <v>1311</v>
      </c>
      <c r="B733" s="25">
        <v>45.34</v>
      </c>
      <c r="C733" s="25">
        <v>5.69</v>
      </c>
      <c r="D733" s="23" t="s">
        <v>5991</v>
      </c>
      <c r="E733" s="23" t="s">
        <v>5992</v>
      </c>
      <c r="F733" s="23" t="s">
        <v>5992</v>
      </c>
      <c r="G733" s="23">
        <v>0</v>
      </c>
      <c r="H733" s="23" t="s">
        <v>5992</v>
      </c>
      <c r="I733" t="str" cm="1">
        <f t="array" ref="I733">_xlfn.IFS(B733&lt;18.5,"Under Weight",B733&lt;=25,"Healthy Weight",B733&lt;30,"Over Weight",B733&gt;=30,"obesity")</f>
        <v>obesity</v>
      </c>
      <c r="J733" t="str" cm="1">
        <f t="array" ref="J733">_xlfn.IFS(C733&lt;5.7,"Normal",C733&lt;=6.5,"Prediabetes",C733&gt;6.5,"Diabetes")</f>
        <v>Normal</v>
      </c>
    </row>
    <row r="734" spans="1:10" ht="15.75" customHeight="1" x14ac:dyDescent="0.3">
      <c r="A734" s="23" t="s">
        <v>1313</v>
      </c>
      <c r="B734" s="25">
        <v>31.8</v>
      </c>
      <c r="C734" s="25">
        <v>5.36</v>
      </c>
      <c r="D734" s="23" t="s">
        <v>5991</v>
      </c>
      <c r="E734" s="23" t="s">
        <v>5992</v>
      </c>
      <c r="F734" s="23" t="s">
        <v>5992</v>
      </c>
      <c r="G734" s="23">
        <v>2</v>
      </c>
      <c r="H734" s="23" t="s">
        <v>5992</v>
      </c>
      <c r="I734" t="str" cm="1">
        <f t="array" ref="I734">_xlfn.IFS(B734&lt;18.5,"Under Weight",B734&lt;=25,"Healthy Weight",B734&lt;30,"Over Weight",B734&gt;=30,"obesity")</f>
        <v>obesity</v>
      </c>
      <c r="J734" t="str" cm="1">
        <f t="array" ref="J734">_xlfn.IFS(C734&lt;5.7,"Normal",C734&lt;=6.5,"Prediabetes",C734&gt;6.5,"Diabetes")</f>
        <v>Normal</v>
      </c>
    </row>
    <row r="735" spans="1:10" ht="15.75" customHeight="1" x14ac:dyDescent="0.3">
      <c r="A735" s="23" t="s">
        <v>1315</v>
      </c>
      <c r="B735" s="25">
        <v>41.02</v>
      </c>
      <c r="C735" s="25">
        <v>11.37</v>
      </c>
      <c r="D735" s="23" t="s">
        <v>5992</v>
      </c>
      <c r="E735" s="23" t="s">
        <v>5992</v>
      </c>
      <c r="F735" s="23" t="s">
        <v>5992</v>
      </c>
      <c r="G735" s="23">
        <v>0</v>
      </c>
      <c r="H735" s="23" t="s">
        <v>5992</v>
      </c>
      <c r="I735" t="str" cm="1">
        <f t="array" ref="I735">_xlfn.IFS(B735&lt;18.5,"Under Weight",B735&lt;=25,"Healthy Weight",B735&lt;30,"Over Weight",B735&gt;=30,"obesity")</f>
        <v>obesity</v>
      </c>
      <c r="J735" t="str" cm="1">
        <f t="array" ref="J735">_xlfn.IFS(C735&lt;5.7,"Normal",C735&lt;=6.5,"Prediabetes",C735&gt;6.5,"Diabetes")</f>
        <v>Diabetes</v>
      </c>
    </row>
    <row r="736" spans="1:10" ht="15.75" customHeight="1" x14ac:dyDescent="0.3">
      <c r="A736" s="23" t="s">
        <v>1317</v>
      </c>
      <c r="B736" s="25">
        <v>32.68</v>
      </c>
      <c r="C736" s="25">
        <v>11.87</v>
      </c>
      <c r="D736" s="23" t="s">
        <v>5992</v>
      </c>
      <c r="E736" s="23" t="s">
        <v>5992</v>
      </c>
      <c r="F736" s="23" t="s">
        <v>5992</v>
      </c>
      <c r="G736" s="23">
        <v>0</v>
      </c>
      <c r="H736" s="23" t="s">
        <v>5992</v>
      </c>
      <c r="I736" t="str" cm="1">
        <f t="array" ref="I736">_xlfn.IFS(B736&lt;18.5,"Under Weight",B736&lt;=25,"Healthy Weight",B736&lt;30,"Over Weight",B736&gt;=30,"obesity")</f>
        <v>obesity</v>
      </c>
      <c r="J736" t="str" cm="1">
        <f t="array" ref="J736">_xlfn.IFS(C736&lt;5.7,"Normal",C736&lt;=6.5,"Prediabetes",C736&gt;6.5,"Diabetes")</f>
        <v>Diabetes</v>
      </c>
    </row>
    <row r="737" spans="1:10" ht="15.75" customHeight="1" x14ac:dyDescent="0.3">
      <c r="A737" s="23" t="s">
        <v>1319</v>
      </c>
      <c r="B737" s="25">
        <v>21.7</v>
      </c>
      <c r="C737" s="25">
        <v>4.9000000000000004</v>
      </c>
      <c r="D737" s="23" t="s">
        <v>5992</v>
      </c>
      <c r="E737" s="23" t="s">
        <v>5992</v>
      </c>
      <c r="F737" s="23" t="s">
        <v>5991</v>
      </c>
      <c r="G737" s="23">
        <v>1</v>
      </c>
      <c r="H737" s="23" t="s">
        <v>5991</v>
      </c>
      <c r="I737" t="str" cm="1">
        <f t="array" ref="I737">_xlfn.IFS(B737&lt;18.5,"Under Weight",B737&lt;=25,"Healthy Weight",B737&lt;30,"Over Weight",B737&gt;=30,"obesity")</f>
        <v>Healthy Weight</v>
      </c>
      <c r="J737" t="str" cm="1">
        <f t="array" ref="J737">_xlfn.IFS(C737&lt;5.7,"Normal",C737&lt;=6.5,"Prediabetes",C737&gt;6.5,"Diabetes")</f>
        <v>Normal</v>
      </c>
    </row>
    <row r="738" spans="1:10" ht="15.75" customHeight="1" x14ac:dyDescent="0.3">
      <c r="A738" s="23" t="s">
        <v>1321</v>
      </c>
      <c r="B738" s="25">
        <v>40.479999999999997</v>
      </c>
      <c r="C738" s="25">
        <v>6.7</v>
      </c>
      <c r="D738" s="23" t="s">
        <v>5992</v>
      </c>
      <c r="E738" s="23" t="s">
        <v>5992</v>
      </c>
      <c r="F738" s="23" t="s">
        <v>5992</v>
      </c>
      <c r="G738" s="23">
        <v>3</v>
      </c>
      <c r="H738" s="23" t="s">
        <v>5992</v>
      </c>
      <c r="I738" t="str" cm="1">
        <f t="array" ref="I738">_xlfn.IFS(B738&lt;18.5,"Under Weight",B738&lt;=25,"Healthy Weight",B738&lt;30,"Over Weight",B738&gt;=30,"obesity")</f>
        <v>obesity</v>
      </c>
      <c r="J738" t="str" cm="1">
        <f t="array" ref="J738">_xlfn.IFS(C738&lt;5.7,"Normal",C738&lt;=6.5,"Prediabetes",C738&gt;6.5,"Diabetes")</f>
        <v>Diabetes</v>
      </c>
    </row>
    <row r="739" spans="1:10" ht="15.75" customHeight="1" x14ac:dyDescent="0.3">
      <c r="A739" s="23" t="s">
        <v>1322</v>
      </c>
      <c r="B739" s="25">
        <v>34.5</v>
      </c>
      <c r="C739" s="25">
        <v>10.3</v>
      </c>
      <c r="D739" s="23" t="s">
        <v>5992</v>
      </c>
      <c r="E739" s="23" t="s">
        <v>5992</v>
      </c>
      <c r="F739" s="23" t="s">
        <v>5992</v>
      </c>
      <c r="G739" s="23">
        <v>3</v>
      </c>
      <c r="H739" s="23" t="s">
        <v>5992</v>
      </c>
      <c r="I739" t="str" cm="1">
        <f t="array" ref="I739">_xlfn.IFS(B739&lt;18.5,"Under Weight",B739&lt;=25,"Healthy Weight",B739&lt;30,"Over Weight",B739&gt;=30,"obesity")</f>
        <v>obesity</v>
      </c>
      <c r="J739" t="str" cm="1">
        <f t="array" ref="J739">_xlfn.IFS(C739&lt;5.7,"Normal",C739&lt;=6.5,"Prediabetes",C739&gt;6.5,"Diabetes")</f>
        <v>Diabetes</v>
      </c>
    </row>
    <row r="740" spans="1:10" ht="15.75" customHeight="1" x14ac:dyDescent="0.3">
      <c r="A740" s="23" t="s">
        <v>1324</v>
      </c>
      <c r="B740" s="25">
        <v>45.9</v>
      </c>
      <c r="C740" s="25">
        <v>11.14</v>
      </c>
      <c r="D740" s="23" t="s">
        <v>5991</v>
      </c>
      <c r="E740" s="23" t="s">
        <v>5992</v>
      </c>
      <c r="F740" s="23" t="s">
        <v>5992</v>
      </c>
      <c r="G740" s="23">
        <v>1</v>
      </c>
      <c r="H740" s="23" t="s">
        <v>5992</v>
      </c>
      <c r="I740" t="str" cm="1">
        <f t="array" ref="I740">_xlfn.IFS(B740&lt;18.5,"Under Weight",B740&lt;=25,"Healthy Weight",B740&lt;30,"Over Weight",B740&gt;=30,"obesity")</f>
        <v>obesity</v>
      </c>
      <c r="J740" t="str" cm="1">
        <f t="array" ref="J740">_xlfn.IFS(C740&lt;5.7,"Normal",C740&lt;=6.5,"Prediabetes",C740&gt;6.5,"Diabetes")</f>
        <v>Diabetes</v>
      </c>
    </row>
    <row r="741" spans="1:10" ht="15.75" customHeight="1" x14ac:dyDescent="0.3">
      <c r="A741" s="23" t="s">
        <v>1326</v>
      </c>
      <c r="B741" s="25">
        <v>33.479999999999997</v>
      </c>
      <c r="C741" s="25">
        <v>4.74</v>
      </c>
      <c r="D741" s="23" t="s">
        <v>5991</v>
      </c>
      <c r="E741" s="23" t="s">
        <v>5992</v>
      </c>
      <c r="F741" s="23" t="s">
        <v>5992</v>
      </c>
      <c r="G741" s="23">
        <v>2</v>
      </c>
      <c r="H741" s="23" t="s">
        <v>5992</v>
      </c>
      <c r="I741" t="str" cm="1">
        <f t="array" ref="I741">_xlfn.IFS(B741&lt;18.5,"Under Weight",B741&lt;=25,"Healthy Weight",B741&lt;30,"Over Weight",B741&gt;=30,"obesity")</f>
        <v>obesity</v>
      </c>
      <c r="J741" t="str" cm="1">
        <f t="array" ref="J741">_xlfn.IFS(C741&lt;5.7,"Normal",C741&lt;=6.5,"Prediabetes",C741&gt;6.5,"Diabetes")</f>
        <v>Normal</v>
      </c>
    </row>
    <row r="742" spans="1:10" ht="15.75" customHeight="1" x14ac:dyDescent="0.3">
      <c r="A742" s="23" t="s">
        <v>1328</v>
      </c>
      <c r="B742" s="25">
        <v>28.31</v>
      </c>
      <c r="C742" s="25">
        <v>5.96</v>
      </c>
      <c r="D742" s="23" t="s">
        <v>5991</v>
      </c>
      <c r="E742" s="23" t="s">
        <v>5992</v>
      </c>
      <c r="F742" s="23" t="s">
        <v>5992</v>
      </c>
      <c r="G742" s="23">
        <v>2</v>
      </c>
      <c r="H742" s="23" t="s">
        <v>5992</v>
      </c>
      <c r="I742" t="str" cm="1">
        <f t="array" ref="I742">_xlfn.IFS(B742&lt;18.5,"Under Weight",B742&lt;=25,"Healthy Weight",B742&lt;30,"Over Weight",B742&gt;=30,"obesity")</f>
        <v>Over Weight</v>
      </c>
      <c r="J742" t="str" cm="1">
        <f t="array" ref="J742">_xlfn.IFS(C742&lt;5.7,"Normal",C742&lt;=6.5,"Prediabetes",C742&gt;6.5,"Diabetes")</f>
        <v>Prediabetes</v>
      </c>
    </row>
    <row r="743" spans="1:10" ht="15.75" customHeight="1" x14ac:dyDescent="0.3">
      <c r="A743" s="23" t="s">
        <v>1329</v>
      </c>
      <c r="B743" s="25">
        <v>21.565000000000001</v>
      </c>
      <c r="C743" s="25">
        <v>4.95</v>
      </c>
      <c r="D743" s="23" t="s">
        <v>5992</v>
      </c>
      <c r="E743" s="23" t="s">
        <v>5993</v>
      </c>
      <c r="F743" s="23" t="s">
        <v>5992</v>
      </c>
      <c r="G743" s="23">
        <v>1</v>
      </c>
      <c r="H743" s="23" t="s">
        <v>5991</v>
      </c>
      <c r="I743" t="str" cm="1">
        <f t="array" ref="I743">_xlfn.IFS(B743&lt;18.5,"Under Weight",B743&lt;=25,"Healthy Weight",B743&lt;30,"Over Weight",B743&gt;=30,"obesity")</f>
        <v>Healthy Weight</v>
      </c>
      <c r="J743" t="str" cm="1">
        <f t="array" ref="J743">_xlfn.IFS(C743&lt;5.7,"Normal",C743&lt;=6.5,"Prediabetes",C743&gt;6.5,"Diabetes")</f>
        <v>Normal</v>
      </c>
    </row>
    <row r="744" spans="1:10" ht="15.75" customHeight="1" x14ac:dyDescent="0.3">
      <c r="A744" s="23" t="s">
        <v>1331</v>
      </c>
      <c r="B744" s="25">
        <v>35.590000000000003</v>
      </c>
      <c r="C744" s="25">
        <v>5.21</v>
      </c>
      <c r="D744" s="23" t="s">
        <v>5991</v>
      </c>
      <c r="E744" s="23" t="s">
        <v>5992</v>
      </c>
      <c r="F744" s="23" t="s">
        <v>5991</v>
      </c>
      <c r="G744" s="23">
        <v>1</v>
      </c>
      <c r="H744" s="23" t="s">
        <v>5992</v>
      </c>
      <c r="I744" t="str" cm="1">
        <f t="array" ref="I744">_xlfn.IFS(B744&lt;18.5,"Under Weight",B744&lt;=25,"Healthy Weight",B744&lt;30,"Over Weight",B744&gt;=30,"obesity")</f>
        <v>obesity</v>
      </c>
      <c r="J744" t="str" cm="1">
        <f t="array" ref="J744">_xlfn.IFS(C744&lt;5.7,"Normal",C744&lt;=6.5,"Prediabetes",C744&gt;6.5,"Diabetes")</f>
        <v>Normal</v>
      </c>
    </row>
    <row r="745" spans="1:10" ht="15.75" customHeight="1" x14ac:dyDescent="0.3">
      <c r="A745" s="23" t="s">
        <v>1332</v>
      </c>
      <c r="B745" s="25">
        <v>43.44</v>
      </c>
      <c r="C745" s="25">
        <v>4.8600000000000003</v>
      </c>
      <c r="D745" s="23" t="s">
        <v>5991</v>
      </c>
      <c r="E745" s="23" t="s">
        <v>5992</v>
      </c>
      <c r="F745" s="23" t="s">
        <v>5992</v>
      </c>
      <c r="G745" s="23">
        <v>0</v>
      </c>
      <c r="H745" s="23" t="s">
        <v>5992</v>
      </c>
      <c r="I745" t="str" cm="1">
        <f t="array" ref="I745">_xlfn.IFS(B745&lt;18.5,"Under Weight",B745&lt;=25,"Healthy Weight",B745&lt;30,"Over Weight",B745&gt;=30,"obesity")</f>
        <v>obesity</v>
      </c>
      <c r="J745" t="str" cm="1">
        <f t="array" ref="J745">_xlfn.IFS(C745&lt;5.7,"Normal",C745&lt;=6.5,"Prediabetes",C745&gt;6.5,"Diabetes")</f>
        <v>Normal</v>
      </c>
    </row>
    <row r="746" spans="1:10" ht="15.75" customHeight="1" x14ac:dyDescent="0.3">
      <c r="A746" s="23" t="s">
        <v>1334</v>
      </c>
      <c r="B746" s="25">
        <v>21.754999999999999</v>
      </c>
      <c r="C746" s="25">
        <v>7.79</v>
      </c>
      <c r="D746" s="23" t="s">
        <v>5991</v>
      </c>
      <c r="E746" s="23" t="s">
        <v>5992</v>
      </c>
      <c r="F746" s="23" t="s">
        <v>5992</v>
      </c>
      <c r="G746" s="23">
        <v>0</v>
      </c>
      <c r="H746" s="23" t="s">
        <v>5992</v>
      </c>
      <c r="I746" t="str" cm="1">
        <f t="array" ref="I746">_xlfn.IFS(B746&lt;18.5,"Under Weight",B746&lt;=25,"Healthy Weight",B746&lt;30,"Over Weight",B746&gt;=30,"obesity")</f>
        <v>Healthy Weight</v>
      </c>
      <c r="J746" t="str" cm="1">
        <f t="array" ref="J746">_xlfn.IFS(C746&lt;5.7,"Normal",C746&lt;=6.5,"Prediabetes",C746&gt;6.5,"Diabetes")</f>
        <v>Diabetes</v>
      </c>
    </row>
    <row r="747" spans="1:10" ht="15.75" customHeight="1" x14ac:dyDescent="0.3">
      <c r="A747" s="23" t="s">
        <v>1336</v>
      </c>
      <c r="B747" s="25">
        <v>44.55</v>
      </c>
      <c r="C747" s="25">
        <v>7.12</v>
      </c>
      <c r="D747" s="23" t="s">
        <v>5991</v>
      </c>
      <c r="E747" s="23" t="s">
        <v>5992</v>
      </c>
      <c r="F747" s="23" t="s">
        <v>5992</v>
      </c>
      <c r="G747" s="23">
        <v>1</v>
      </c>
      <c r="H747" s="23" t="s">
        <v>5992</v>
      </c>
      <c r="I747" t="str" cm="1">
        <f t="array" ref="I747">_xlfn.IFS(B747&lt;18.5,"Under Weight",B747&lt;=25,"Healthy Weight",B747&lt;30,"Over Weight",B747&gt;=30,"obesity")</f>
        <v>obesity</v>
      </c>
      <c r="J747" t="str" cm="1">
        <f t="array" ref="J747">_xlfn.IFS(C747&lt;5.7,"Normal",C747&lt;=6.5,"Prediabetes",C747&gt;6.5,"Diabetes")</f>
        <v>Diabetes</v>
      </c>
    </row>
    <row r="748" spans="1:10" ht="15.75" customHeight="1" x14ac:dyDescent="0.3">
      <c r="A748" s="23" t="s">
        <v>1338</v>
      </c>
      <c r="B748" s="25">
        <v>43.32</v>
      </c>
      <c r="C748" s="25">
        <v>4.67</v>
      </c>
      <c r="D748" s="23" t="s">
        <v>5991</v>
      </c>
      <c r="E748" s="23" t="s">
        <v>5992</v>
      </c>
      <c r="F748" s="23" t="s">
        <v>5992</v>
      </c>
      <c r="G748" s="23">
        <v>0</v>
      </c>
      <c r="H748" s="23" t="s">
        <v>5992</v>
      </c>
      <c r="I748" t="str" cm="1">
        <f t="array" ref="I748">_xlfn.IFS(B748&lt;18.5,"Under Weight",B748&lt;=25,"Healthy Weight",B748&lt;30,"Over Weight",B748&gt;=30,"obesity")</f>
        <v>obesity</v>
      </c>
      <c r="J748" t="str" cm="1">
        <f t="array" ref="J748">_xlfn.IFS(C748&lt;5.7,"Normal",C748&lt;=6.5,"Prediabetes",C748&gt;6.5,"Diabetes")</f>
        <v>Normal</v>
      </c>
    </row>
    <row r="749" spans="1:10" ht="15.75" customHeight="1" x14ac:dyDescent="0.3">
      <c r="A749" s="23" t="s">
        <v>1340</v>
      </c>
      <c r="B749" s="25">
        <v>31.23</v>
      </c>
      <c r="C749" s="25">
        <v>9.1199999999999992</v>
      </c>
      <c r="D749" s="23" t="s">
        <v>5991</v>
      </c>
      <c r="E749" s="23" t="s">
        <v>5992</v>
      </c>
      <c r="F749" s="23" t="s">
        <v>5991</v>
      </c>
      <c r="G749" s="23">
        <v>1</v>
      </c>
      <c r="H749" s="23" t="s">
        <v>5992</v>
      </c>
      <c r="I749" t="str" cm="1">
        <f t="array" ref="I749">_xlfn.IFS(B749&lt;18.5,"Under Weight",B749&lt;=25,"Healthy Weight",B749&lt;30,"Over Weight",B749&gt;=30,"obesity")</f>
        <v>obesity</v>
      </c>
      <c r="J749" t="str" cm="1">
        <f t="array" ref="J749">_xlfn.IFS(C749&lt;5.7,"Normal",C749&lt;=6.5,"Prediabetes",C749&gt;6.5,"Diabetes")</f>
        <v>Diabetes</v>
      </c>
    </row>
    <row r="750" spans="1:10" ht="15.75" customHeight="1" x14ac:dyDescent="0.3">
      <c r="A750" s="23" t="s">
        <v>1341</v>
      </c>
      <c r="B750" s="25">
        <v>42.81</v>
      </c>
      <c r="C750" s="25">
        <v>4.1500000000000004</v>
      </c>
      <c r="D750" s="23" t="s">
        <v>5992</v>
      </c>
      <c r="E750" s="23" t="s">
        <v>5992</v>
      </c>
      <c r="F750" s="23" t="s">
        <v>5992</v>
      </c>
      <c r="G750" s="23">
        <v>1</v>
      </c>
      <c r="H750" s="23" t="s">
        <v>5992</v>
      </c>
      <c r="I750" t="str" cm="1">
        <f t="array" ref="I750">_xlfn.IFS(B750&lt;18.5,"Under Weight",B750&lt;=25,"Healthy Weight",B750&lt;30,"Over Weight",B750&gt;=30,"obesity")</f>
        <v>obesity</v>
      </c>
      <c r="J750" t="str" cm="1">
        <f t="array" ref="J750">_xlfn.IFS(C750&lt;5.7,"Normal",C750&lt;=6.5,"Prediabetes",C750&gt;6.5,"Diabetes")</f>
        <v>Normal</v>
      </c>
    </row>
    <row r="751" spans="1:10" ht="15.75" customHeight="1" x14ac:dyDescent="0.3">
      <c r="A751" s="23" t="s">
        <v>1342</v>
      </c>
      <c r="B751" s="25">
        <v>35.909999999999997</v>
      </c>
      <c r="C751" s="25">
        <v>6.72</v>
      </c>
      <c r="D751" s="23" t="s">
        <v>5991</v>
      </c>
      <c r="E751" s="23" t="s">
        <v>5992</v>
      </c>
      <c r="F751" s="23" t="s">
        <v>5992</v>
      </c>
      <c r="G751" s="23">
        <v>2</v>
      </c>
      <c r="H751" s="23" t="s">
        <v>5992</v>
      </c>
      <c r="I751" t="str" cm="1">
        <f t="array" ref="I751">_xlfn.IFS(B751&lt;18.5,"Under Weight",B751&lt;=25,"Healthy Weight",B751&lt;30,"Over Weight",B751&gt;=30,"obesity")</f>
        <v>obesity</v>
      </c>
      <c r="J751" t="str" cm="1">
        <f t="array" ref="J751">_xlfn.IFS(C751&lt;5.7,"Normal",C751&lt;=6.5,"Prediabetes",C751&gt;6.5,"Diabetes")</f>
        <v>Diabetes</v>
      </c>
    </row>
    <row r="752" spans="1:10" ht="15.75" customHeight="1" x14ac:dyDescent="0.3">
      <c r="A752" s="23" t="s">
        <v>1343</v>
      </c>
      <c r="B752" s="25">
        <v>36.65</v>
      </c>
      <c r="C752" s="25">
        <v>5.01</v>
      </c>
      <c r="D752" s="23" t="s">
        <v>5991</v>
      </c>
      <c r="E752" s="23" t="s">
        <v>5992</v>
      </c>
      <c r="F752" s="23" t="s">
        <v>5991</v>
      </c>
      <c r="G752" s="23">
        <v>1</v>
      </c>
      <c r="H752" s="23" t="s">
        <v>5992</v>
      </c>
      <c r="I752" t="str" cm="1">
        <f t="array" ref="I752">_xlfn.IFS(B752&lt;18.5,"Under Weight",B752&lt;=25,"Healthy Weight",B752&lt;30,"Over Weight",B752&gt;=30,"obesity")</f>
        <v>obesity</v>
      </c>
      <c r="J752" t="str" cm="1">
        <f t="array" ref="J752">_xlfn.IFS(C752&lt;5.7,"Normal",C752&lt;=6.5,"Prediabetes",C752&gt;6.5,"Diabetes")</f>
        <v>Normal</v>
      </c>
    </row>
    <row r="753" spans="1:10" ht="15.75" customHeight="1" x14ac:dyDescent="0.3">
      <c r="A753" s="23" t="s">
        <v>1344</v>
      </c>
      <c r="B753" s="25">
        <v>22.04</v>
      </c>
      <c r="C753" s="25">
        <v>10.9</v>
      </c>
      <c r="D753" s="23" t="s">
        <v>5991</v>
      </c>
      <c r="E753" s="23" t="s">
        <v>5992</v>
      </c>
      <c r="F753" s="23" t="s">
        <v>5992</v>
      </c>
      <c r="G753" s="23">
        <v>2</v>
      </c>
      <c r="H753" s="23" t="s">
        <v>5992</v>
      </c>
      <c r="I753" t="str" cm="1">
        <f t="array" ref="I753">_xlfn.IFS(B753&lt;18.5,"Under Weight",B753&lt;=25,"Healthy Weight",B753&lt;30,"Over Weight",B753&gt;=30,"obesity")</f>
        <v>Healthy Weight</v>
      </c>
      <c r="J753" t="str" cm="1">
        <f t="array" ref="J753">_xlfn.IFS(C753&lt;5.7,"Normal",C753&lt;=6.5,"Prediabetes",C753&gt;6.5,"Diabetes")</f>
        <v>Diabetes</v>
      </c>
    </row>
    <row r="754" spans="1:10" ht="15.75" customHeight="1" x14ac:dyDescent="0.3">
      <c r="A754" s="23" t="s">
        <v>1346</v>
      </c>
      <c r="B754" s="25">
        <v>31.824999999999999</v>
      </c>
      <c r="C754" s="25">
        <v>5.52</v>
      </c>
      <c r="D754" s="23" t="s">
        <v>5991</v>
      </c>
      <c r="E754" s="23" t="s">
        <v>5992</v>
      </c>
      <c r="F754" s="23" t="s">
        <v>5992</v>
      </c>
      <c r="G754" s="23">
        <v>1</v>
      </c>
      <c r="H754" s="23" t="s">
        <v>5992</v>
      </c>
      <c r="I754" t="str" cm="1">
        <f t="array" ref="I754">_xlfn.IFS(B754&lt;18.5,"Under Weight",B754&lt;=25,"Healthy Weight",B754&lt;30,"Over Weight",B754&gt;=30,"obesity")</f>
        <v>obesity</v>
      </c>
      <c r="J754" t="str" cm="1">
        <f t="array" ref="J754">_xlfn.IFS(C754&lt;5.7,"Normal",C754&lt;=6.5,"Prediabetes",C754&gt;6.5,"Diabetes")</f>
        <v>Normal</v>
      </c>
    </row>
    <row r="755" spans="1:10" ht="15.75" customHeight="1" x14ac:dyDescent="0.3">
      <c r="A755" s="23" t="s">
        <v>1348</v>
      </c>
      <c r="B755" s="25">
        <v>53.58</v>
      </c>
      <c r="C755" s="25">
        <v>4.55</v>
      </c>
      <c r="D755" s="23" t="s">
        <v>5992</v>
      </c>
      <c r="E755" s="23" t="s">
        <v>5992</v>
      </c>
      <c r="F755" s="23" t="s">
        <v>5992</v>
      </c>
      <c r="G755" s="23">
        <v>1</v>
      </c>
      <c r="H755" s="23" t="s">
        <v>5992</v>
      </c>
      <c r="I755" t="str" cm="1">
        <f t="array" ref="I755">_xlfn.IFS(B755&lt;18.5,"Under Weight",B755&lt;=25,"Healthy Weight",B755&lt;30,"Over Weight",B755&gt;=30,"obesity")</f>
        <v>obesity</v>
      </c>
      <c r="J755" t="str" cm="1">
        <f t="array" ref="J755">_xlfn.IFS(C755&lt;5.7,"Normal",C755&lt;=6.5,"Prediabetes",C755&gt;6.5,"Diabetes")</f>
        <v>Normal</v>
      </c>
    </row>
    <row r="756" spans="1:10" ht="15.75" customHeight="1" x14ac:dyDescent="0.3">
      <c r="A756" s="23" t="s">
        <v>1350</v>
      </c>
      <c r="B756" s="25">
        <v>34.299999999999997</v>
      </c>
      <c r="C756" s="25">
        <v>11.76</v>
      </c>
      <c r="D756" s="23" t="s">
        <v>5992</v>
      </c>
      <c r="E756" s="23" t="s">
        <v>5992</v>
      </c>
      <c r="F756" s="23" t="s">
        <v>5992</v>
      </c>
      <c r="G756" s="23">
        <v>0</v>
      </c>
      <c r="H756" s="23" t="s">
        <v>5992</v>
      </c>
      <c r="I756" t="str" cm="1">
        <f t="array" ref="I756">_xlfn.IFS(B756&lt;18.5,"Under Weight",B756&lt;=25,"Healthy Weight",B756&lt;30,"Over Weight",B756&gt;=30,"obesity")</f>
        <v>obesity</v>
      </c>
      <c r="J756" t="str" cm="1">
        <f t="array" ref="J756">_xlfn.IFS(C756&lt;5.7,"Normal",C756&lt;=6.5,"Prediabetes",C756&gt;6.5,"Diabetes")</f>
        <v>Diabetes</v>
      </c>
    </row>
    <row r="757" spans="1:10" ht="15.75" customHeight="1" x14ac:dyDescent="0.3">
      <c r="A757" s="23" t="s">
        <v>1352</v>
      </c>
      <c r="B757" s="25">
        <v>32.11</v>
      </c>
      <c r="C757" s="25">
        <v>7.06</v>
      </c>
      <c r="D757" s="23" t="s">
        <v>5992</v>
      </c>
      <c r="E757" s="23" t="s">
        <v>5992</v>
      </c>
      <c r="F757" s="23" t="s">
        <v>5992</v>
      </c>
      <c r="G757" s="23">
        <v>0</v>
      </c>
      <c r="H757" s="23" t="s">
        <v>5992</v>
      </c>
      <c r="I757" t="str" cm="1">
        <f t="array" ref="I757">_xlfn.IFS(B757&lt;18.5,"Under Weight",B757&lt;=25,"Healthy Weight",B757&lt;30,"Over Weight",B757&gt;=30,"obesity")</f>
        <v>obesity</v>
      </c>
      <c r="J757" t="str" cm="1">
        <f t="array" ref="J757">_xlfn.IFS(C757&lt;5.7,"Normal",C757&lt;=6.5,"Prediabetes",C757&gt;6.5,"Diabetes")</f>
        <v>Diabetes</v>
      </c>
    </row>
    <row r="758" spans="1:10" ht="15.75" customHeight="1" x14ac:dyDescent="0.3">
      <c r="A758" s="23" t="s">
        <v>1354</v>
      </c>
      <c r="B758" s="25">
        <v>31.78</v>
      </c>
      <c r="C758" s="25">
        <v>11.35</v>
      </c>
      <c r="D758" s="23" t="s">
        <v>5991</v>
      </c>
      <c r="E758" s="23" t="s">
        <v>5992</v>
      </c>
      <c r="F758" s="23" t="s">
        <v>5991</v>
      </c>
      <c r="G758" s="23">
        <v>1</v>
      </c>
      <c r="H758" s="23" t="s">
        <v>5992</v>
      </c>
      <c r="I758" t="str" cm="1">
        <f t="array" ref="I758">_xlfn.IFS(B758&lt;18.5,"Under Weight",B758&lt;=25,"Healthy Weight",B758&lt;30,"Over Weight",B758&gt;=30,"obesity")</f>
        <v>obesity</v>
      </c>
      <c r="J758" t="str" cm="1">
        <f t="array" ref="J758">_xlfn.IFS(C758&lt;5.7,"Normal",C758&lt;=6.5,"Prediabetes",C758&gt;6.5,"Diabetes")</f>
        <v>Diabetes</v>
      </c>
    </row>
    <row r="759" spans="1:10" ht="15.75" customHeight="1" x14ac:dyDescent="0.3">
      <c r="A759" s="23" t="s">
        <v>1356</v>
      </c>
      <c r="B759" s="25">
        <v>46.89</v>
      </c>
      <c r="C759" s="25">
        <v>5.52</v>
      </c>
      <c r="D759" s="23" t="s">
        <v>5992</v>
      </c>
      <c r="E759" s="23" t="s">
        <v>5992</v>
      </c>
      <c r="F759" s="23" t="s">
        <v>5992</v>
      </c>
      <c r="G759" s="23">
        <v>0</v>
      </c>
      <c r="H759" s="23" t="s">
        <v>5992</v>
      </c>
      <c r="I759" t="str" cm="1">
        <f t="array" ref="I759">_xlfn.IFS(B759&lt;18.5,"Under Weight",B759&lt;=25,"Healthy Weight",B759&lt;30,"Over Weight",B759&gt;=30,"obesity")</f>
        <v>obesity</v>
      </c>
      <c r="J759" t="str" cm="1">
        <f t="array" ref="J759">_xlfn.IFS(C759&lt;5.7,"Normal",C759&lt;=6.5,"Prediabetes",C759&gt;6.5,"Diabetes")</f>
        <v>Normal</v>
      </c>
    </row>
    <row r="760" spans="1:10" ht="15.75" customHeight="1" x14ac:dyDescent="0.3">
      <c r="A760" s="23" t="s">
        <v>1357</v>
      </c>
      <c r="B760" s="25">
        <v>39.35</v>
      </c>
      <c r="C760" s="25">
        <v>7.86</v>
      </c>
      <c r="D760" s="23" t="s">
        <v>5991</v>
      </c>
      <c r="E760" s="23" t="s">
        <v>5992</v>
      </c>
      <c r="F760" s="23" t="s">
        <v>5992</v>
      </c>
      <c r="G760" s="23">
        <v>1</v>
      </c>
      <c r="H760" s="23" t="s">
        <v>5992</v>
      </c>
      <c r="I760" t="str" cm="1">
        <f t="array" ref="I760">_xlfn.IFS(B760&lt;18.5,"Under Weight",B760&lt;=25,"Healthy Weight",B760&lt;30,"Over Weight",B760&gt;=30,"obesity")</f>
        <v>obesity</v>
      </c>
      <c r="J760" t="str" cm="1">
        <f t="array" ref="J760">_xlfn.IFS(C760&lt;5.7,"Normal",C760&lt;=6.5,"Prediabetes",C760&gt;6.5,"Diabetes")</f>
        <v>Diabetes</v>
      </c>
    </row>
    <row r="761" spans="1:10" ht="15.75" customHeight="1" x14ac:dyDescent="0.3">
      <c r="A761" s="23" t="s">
        <v>1359</v>
      </c>
      <c r="B761" s="25">
        <v>39.200000000000003</v>
      </c>
      <c r="C761" s="25">
        <v>11.38</v>
      </c>
      <c r="D761" s="23" t="s">
        <v>5992</v>
      </c>
      <c r="E761" s="23" t="s">
        <v>5992</v>
      </c>
      <c r="F761" s="23" t="s">
        <v>5992</v>
      </c>
      <c r="G761" s="23">
        <v>0</v>
      </c>
      <c r="H761" s="23" t="s">
        <v>5992</v>
      </c>
      <c r="I761" t="str" cm="1">
        <f t="array" ref="I761">_xlfn.IFS(B761&lt;18.5,"Under Weight",B761&lt;=25,"Healthy Weight",B761&lt;30,"Over Weight",B761&gt;=30,"obesity")</f>
        <v>obesity</v>
      </c>
      <c r="J761" t="str" cm="1">
        <f t="array" ref="J761">_xlfn.IFS(C761&lt;5.7,"Normal",C761&lt;=6.5,"Prediabetes",C761&gt;6.5,"Diabetes")</f>
        <v>Diabetes</v>
      </c>
    </row>
    <row r="762" spans="1:10" ht="15.75" customHeight="1" x14ac:dyDescent="0.3">
      <c r="A762" s="23" t="s">
        <v>1361</v>
      </c>
      <c r="B762" s="25">
        <v>39.159999999999997</v>
      </c>
      <c r="C762" s="25">
        <v>10.48</v>
      </c>
      <c r="D762" s="23" t="s">
        <v>5992</v>
      </c>
      <c r="E762" s="23" t="s">
        <v>5992</v>
      </c>
      <c r="F762" s="23" t="s">
        <v>5992</v>
      </c>
      <c r="G762" s="23">
        <v>0</v>
      </c>
      <c r="H762" s="23" t="s">
        <v>5992</v>
      </c>
      <c r="I762" t="str" cm="1">
        <f t="array" ref="I762">_xlfn.IFS(B762&lt;18.5,"Under Weight",B762&lt;=25,"Healthy Weight",B762&lt;30,"Over Weight",B762&gt;=30,"obesity")</f>
        <v>obesity</v>
      </c>
      <c r="J762" t="str" cm="1">
        <f t="array" ref="J762">_xlfn.IFS(C762&lt;5.7,"Normal",C762&lt;=6.5,"Prediabetes",C762&gt;6.5,"Diabetes")</f>
        <v>Diabetes</v>
      </c>
    </row>
    <row r="763" spans="1:10" ht="15.75" customHeight="1" x14ac:dyDescent="0.3">
      <c r="A763" s="23" t="s">
        <v>1362</v>
      </c>
      <c r="B763" s="25">
        <v>44.1</v>
      </c>
      <c r="C763" s="25">
        <v>5.04</v>
      </c>
      <c r="D763" s="23" t="s">
        <v>5991</v>
      </c>
      <c r="E763" s="23" t="s">
        <v>5992</v>
      </c>
      <c r="F763" s="23" t="s">
        <v>5992</v>
      </c>
      <c r="G763" s="23">
        <v>0</v>
      </c>
      <c r="H763" s="23" t="s">
        <v>5992</v>
      </c>
      <c r="I763" t="str" cm="1">
        <f t="array" ref="I763">_xlfn.IFS(B763&lt;18.5,"Under Weight",B763&lt;=25,"Healthy Weight",B763&lt;30,"Over Weight",B763&gt;=30,"obesity")</f>
        <v>obesity</v>
      </c>
      <c r="J763" t="str" cm="1">
        <f t="array" ref="J763">_xlfn.IFS(C763&lt;5.7,"Normal",C763&lt;=6.5,"Prediabetes",C763&gt;6.5,"Diabetes")</f>
        <v>Normal</v>
      </c>
    </row>
    <row r="764" spans="1:10" ht="15.75" customHeight="1" x14ac:dyDescent="0.3">
      <c r="A764" s="23" t="s">
        <v>1363</v>
      </c>
      <c r="B764" s="25">
        <v>33.200000000000003</v>
      </c>
      <c r="C764" s="25">
        <v>9.06</v>
      </c>
      <c r="D764" s="23" t="s">
        <v>5992</v>
      </c>
      <c r="E764" s="23" t="s">
        <v>5992</v>
      </c>
      <c r="F764" s="23" t="s">
        <v>5992</v>
      </c>
      <c r="G764" s="23">
        <v>0</v>
      </c>
      <c r="H764" s="23" t="s">
        <v>5992</v>
      </c>
      <c r="I764" t="str" cm="1">
        <f t="array" ref="I764">_xlfn.IFS(B764&lt;18.5,"Under Weight",B764&lt;=25,"Healthy Weight",B764&lt;30,"Over Weight",B764&gt;=30,"obesity")</f>
        <v>obesity</v>
      </c>
      <c r="J764" t="str" cm="1">
        <f t="array" ref="J764">_xlfn.IFS(C764&lt;5.7,"Normal",C764&lt;=6.5,"Prediabetes",C764&gt;6.5,"Diabetes")</f>
        <v>Diabetes</v>
      </c>
    </row>
    <row r="765" spans="1:10" ht="15.75" customHeight="1" x14ac:dyDescent="0.3">
      <c r="A765" s="23" t="s">
        <v>1365</v>
      </c>
      <c r="B765" s="25">
        <v>29.92</v>
      </c>
      <c r="C765" s="25">
        <v>11.07</v>
      </c>
      <c r="D765" s="23" t="s">
        <v>5992</v>
      </c>
      <c r="E765" s="23" t="s">
        <v>5992</v>
      </c>
      <c r="F765" s="23" t="s">
        <v>5992</v>
      </c>
      <c r="G765" s="23">
        <v>0</v>
      </c>
      <c r="H765" s="23" t="s">
        <v>5992</v>
      </c>
      <c r="I765" t="str" cm="1">
        <f t="array" ref="I765">_xlfn.IFS(B765&lt;18.5,"Under Weight",B765&lt;=25,"Healthy Weight",B765&lt;30,"Over Weight",B765&gt;=30,"obesity")</f>
        <v>Over Weight</v>
      </c>
      <c r="J765" t="str" cm="1">
        <f t="array" ref="J765">_xlfn.IFS(C765&lt;5.7,"Normal",C765&lt;=6.5,"Prediabetes",C765&gt;6.5,"Diabetes")</f>
        <v>Diabetes</v>
      </c>
    </row>
    <row r="766" spans="1:10" ht="15.75" customHeight="1" x14ac:dyDescent="0.3">
      <c r="A766" s="23" t="s">
        <v>1367</v>
      </c>
      <c r="B766" s="25">
        <v>25</v>
      </c>
      <c r="C766" s="25">
        <v>10.45</v>
      </c>
      <c r="D766" s="23" t="s">
        <v>5992</v>
      </c>
      <c r="E766" s="23" t="s">
        <v>5992</v>
      </c>
      <c r="F766" s="23" t="s">
        <v>5992</v>
      </c>
      <c r="G766" s="23">
        <v>0</v>
      </c>
      <c r="H766" s="23" t="s">
        <v>5992</v>
      </c>
      <c r="I766" t="str" cm="1">
        <f t="array" ref="I766">_xlfn.IFS(B766&lt;18.5,"Under Weight",B766&lt;=25,"Healthy Weight",B766&lt;30,"Over Weight",B766&gt;=30,"obesity")</f>
        <v>Healthy Weight</v>
      </c>
      <c r="J766" t="str" cm="1">
        <f t="array" ref="J766">_xlfn.IFS(C766&lt;5.7,"Normal",C766&lt;=6.5,"Prediabetes",C766&gt;6.5,"Diabetes")</f>
        <v>Diabetes</v>
      </c>
    </row>
    <row r="767" spans="1:10" ht="15.75" customHeight="1" x14ac:dyDescent="0.3">
      <c r="A767" s="23" t="s">
        <v>1369</v>
      </c>
      <c r="B767" s="25">
        <v>38.869999999999997</v>
      </c>
      <c r="C767" s="25">
        <v>8.6300000000000008</v>
      </c>
      <c r="D767" s="23" t="s">
        <v>5991</v>
      </c>
      <c r="E767" s="23" t="s">
        <v>5992</v>
      </c>
      <c r="F767" s="23" t="s">
        <v>5992</v>
      </c>
      <c r="G767" s="23">
        <v>1</v>
      </c>
      <c r="H767" s="23" t="s">
        <v>5992</v>
      </c>
      <c r="I767" t="str" cm="1">
        <f t="array" ref="I767">_xlfn.IFS(B767&lt;18.5,"Under Weight",B767&lt;=25,"Healthy Weight",B767&lt;30,"Over Weight",B767&gt;=30,"obesity")</f>
        <v>obesity</v>
      </c>
      <c r="J767" t="str" cm="1">
        <f t="array" ref="J767">_xlfn.IFS(C767&lt;5.7,"Normal",C767&lt;=6.5,"Prediabetes",C767&gt;6.5,"Diabetes")</f>
        <v>Diabetes</v>
      </c>
    </row>
    <row r="768" spans="1:10" ht="15.75" customHeight="1" x14ac:dyDescent="0.3">
      <c r="A768" s="23" t="s">
        <v>1371</v>
      </c>
      <c r="B768" s="25">
        <v>32.299999999999997</v>
      </c>
      <c r="C768" s="25">
        <v>5.28</v>
      </c>
      <c r="D768" s="23" t="s">
        <v>5991</v>
      </c>
      <c r="E768" s="23" t="s">
        <v>5992</v>
      </c>
      <c r="F768" s="23" t="s">
        <v>5992</v>
      </c>
      <c r="G768" s="23">
        <v>2</v>
      </c>
      <c r="H768" s="23" t="s">
        <v>5992</v>
      </c>
      <c r="I768" t="str" cm="1">
        <f t="array" ref="I768">_xlfn.IFS(B768&lt;18.5,"Under Weight",B768&lt;=25,"Healthy Weight",B768&lt;30,"Over Weight",B768&gt;=30,"obesity")</f>
        <v>obesity</v>
      </c>
      <c r="J768" t="str" cm="1">
        <f t="array" ref="J768">_xlfn.IFS(C768&lt;5.7,"Normal",C768&lt;=6.5,"Prediabetes",C768&gt;6.5,"Diabetes")</f>
        <v>Normal</v>
      </c>
    </row>
    <row r="769" spans="1:10" ht="15.75" customHeight="1" x14ac:dyDescent="0.3">
      <c r="A769" s="23" t="s">
        <v>1373</v>
      </c>
      <c r="B769" s="25">
        <v>31.16</v>
      </c>
      <c r="C769" s="25">
        <v>7.49</v>
      </c>
      <c r="D769" s="23" t="s">
        <v>5991</v>
      </c>
      <c r="E769" s="23" t="s">
        <v>5992</v>
      </c>
      <c r="F769" s="23" t="s">
        <v>5992</v>
      </c>
      <c r="G769" s="23">
        <v>2</v>
      </c>
      <c r="H769" s="23" t="s">
        <v>5992</v>
      </c>
      <c r="I769" t="str" cm="1">
        <f t="array" ref="I769">_xlfn.IFS(B769&lt;18.5,"Under Weight",B769&lt;=25,"Healthy Weight",B769&lt;30,"Over Weight",B769&gt;=30,"obesity")</f>
        <v>obesity</v>
      </c>
      <c r="J769" t="str" cm="1">
        <f t="array" ref="J769">_xlfn.IFS(C769&lt;5.7,"Normal",C769&lt;=6.5,"Prediabetes",C769&gt;6.5,"Diabetes")</f>
        <v>Diabetes</v>
      </c>
    </row>
    <row r="770" spans="1:10" ht="15.75" customHeight="1" x14ac:dyDescent="0.3">
      <c r="A770" s="23" t="s">
        <v>1375</v>
      </c>
      <c r="B770" s="25">
        <v>54.59</v>
      </c>
      <c r="C770" s="25">
        <v>4.2699999999999996</v>
      </c>
      <c r="D770" s="23" t="s">
        <v>5992</v>
      </c>
      <c r="E770" s="23" t="s">
        <v>5992</v>
      </c>
      <c r="F770" s="23" t="s">
        <v>5992</v>
      </c>
      <c r="G770" s="23">
        <v>0</v>
      </c>
      <c r="H770" s="23" t="s">
        <v>5992</v>
      </c>
      <c r="I770" t="str" cm="1">
        <f t="array" ref="I770">_xlfn.IFS(B770&lt;18.5,"Under Weight",B770&lt;=25,"Healthy Weight",B770&lt;30,"Over Weight",B770&gt;=30,"obesity")</f>
        <v>obesity</v>
      </c>
      <c r="J770" t="str" cm="1">
        <f t="array" ref="J770">_xlfn.IFS(C770&lt;5.7,"Normal",C770&lt;=6.5,"Prediabetes",C770&gt;6.5,"Diabetes")</f>
        <v>Normal</v>
      </c>
    </row>
    <row r="771" spans="1:10" ht="15.75" customHeight="1" x14ac:dyDescent="0.3">
      <c r="A771" s="23" t="s">
        <v>1376</v>
      </c>
      <c r="B771" s="25">
        <v>21.09</v>
      </c>
      <c r="C771" s="25">
        <v>9.2200000000000006</v>
      </c>
      <c r="D771" s="23" t="s">
        <v>5991</v>
      </c>
      <c r="E771" s="23" t="s">
        <v>5992</v>
      </c>
      <c r="F771" s="23" t="s">
        <v>5992</v>
      </c>
      <c r="G771" s="23">
        <v>2</v>
      </c>
      <c r="H771" s="23" t="s">
        <v>5992</v>
      </c>
      <c r="I771" t="str" cm="1">
        <f t="array" ref="I771">_xlfn.IFS(B771&lt;18.5,"Under Weight",B771&lt;=25,"Healthy Weight",B771&lt;30,"Over Weight",B771&gt;=30,"obesity")</f>
        <v>Healthy Weight</v>
      </c>
      <c r="J771" t="str" cm="1">
        <f t="array" ref="J771">_xlfn.IFS(C771&lt;5.7,"Normal",C771&lt;=6.5,"Prediabetes",C771&gt;6.5,"Diabetes")</f>
        <v>Diabetes</v>
      </c>
    </row>
    <row r="772" spans="1:10" ht="15.75" customHeight="1" x14ac:dyDescent="0.3">
      <c r="A772" s="23" t="s">
        <v>1378</v>
      </c>
      <c r="B772" s="25">
        <v>52.41</v>
      </c>
      <c r="C772" s="25">
        <v>5.99</v>
      </c>
      <c r="D772" s="23" t="s">
        <v>5992</v>
      </c>
      <c r="E772" s="23" t="s">
        <v>5992</v>
      </c>
      <c r="F772" s="23" t="s">
        <v>5992</v>
      </c>
      <c r="G772" s="23">
        <v>1</v>
      </c>
      <c r="H772" s="23" t="s">
        <v>5992</v>
      </c>
      <c r="I772" t="str" cm="1">
        <f t="array" ref="I772">_xlfn.IFS(B772&lt;18.5,"Under Weight",B772&lt;=25,"Healthy Weight",B772&lt;30,"Over Weight",B772&gt;=30,"obesity")</f>
        <v>obesity</v>
      </c>
      <c r="J772" t="str" cm="1">
        <f t="array" ref="J772">_xlfn.IFS(C772&lt;5.7,"Normal",C772&lt;=6.5,"Prediabetes",C772&gt;6.5,"Diabetes")</f>
        <v>Prediabetes</v>
      </c>
    </row>
    <row r="773" spans="1:10" ht="15.75" customHeight="1" x14ac:dyDescent="0.3">
      <c r="A773" s="23" t="s">
        <v>1379</v>
      </c>
      <c r="B773" s="25">
        <v>41.47</v>
      </c>
      <c r="C773" s="25">
        <v>5.86</v>
      </c>
      <c r="D773" s="23" t="s">
        <v>5991</v>
      </c>
      <c r="E773" s="23" t="s">
        <v>5992</v>
      </c>
      <c r="F773" s="23" t="s">
        <v>5992</v>
      </c>
      <c r="G773" s="23">
        <v>2</v>
      </c>
      <c r="H773" s="23" t="s">
        <v>5992</v>
      </c>
      <c r="I773" t="str" cm="1">
        <f t="array" ref="I773">_xlfn.IFS(B773&lt;18.5,"Under Weight",B773&lt;=25,"Healthy Weight",B773&lt;30,"Over Weight",B773&gt;=30,"obesity")</f>
        <v>obesity</v>
      </c>
      <c r="J773" t="str" cm="1">
        <f t="array" ref="J773">_xlfn.IFS(C773&lt;5.7,"Normal",C773&lt;=6.5,"Prediabetes",C773&gt;6.5,"Diabetes")</f>
        <v>Prediabetes</v>
      </c>
    </row>
    <row r="774" spans="1:10" ht="15.75" customHeight="1" x14ac:dyDescent="0.3">
      <c r="A774" s="23" t="s">
        <v>1380</v>
      </c>
      <c r="B774" s="25">
        <v>33.1</v>
      </c>
      <c r="C774" s="25">
        <v>5.19</v>
      </c>
      <c r="D774" s="23" t="s">
        <v>5991</v>
      </c>
      <c r="E774" s="23" t="s">
        <v>5992</v>
      </c>
      <c r="F774" s="23" t="s">
        <v>5992</v>
      </c>
      <c r="G774" s="23">
        <v>2</v>
      </c>
      <c r="H774" s="23" t="s">
        <v>5992</v>
      </c>
      <c r="I774" t="str" cm="1">
        <f t="array" ref="I774">_xlfn.IFS(B774&lt;18.5,"Under Weight",B774&lt;=25,"Healthy Weight",B774&lt;30,"Over Weight",B774&gt;=30,"obesity")</f>
        <v>obesity</v>
      </c>
      <c r="J774" t="str" cm="1">
        <f t="array" ref="J774">_xlfn.IFS(C774&lt;5.7,"Normal",C774&lt;=6.5,"Prediabetes",C774&gt;6.5,"Diabetes")</f>
        <v>Normal</v>
      </c>
    </row>
    <row r="775" spans="1:10" ht="15.75" customHeight="1" x14ac:dyDescent="0.3">
      <c r="A775" s="23" t="s">
        <v>1381</v>
      </c>
      <c r="B775" s="25">
        <v>30.8</v>
      </c>
      <c r="C775" s="25">
        <v>4.37</v>
      </c>
      <c r="D775" s="23" t="s">
        <v>5991</v>
      </c>
      <c r="E775" s="23" t="s">
        <v>5992</v>
      </c>
      <c r="F775" s="23" t="s">
        <v>5992</v>
      </c>
      <c r="G775" s="23">
        <v>2</v>
      </c>
      <c r="H775" s="23" t="s">
        <v>5992</v>
      </c>
      <c r="I775" t="str" cm="1">
        <f t="array" ref="I775">_xlfn.IFS(B775&lt;18.5,"Under Weight",B775&lt;=25,"Healthy Weight",B775&lt;30,"Over Weight",B775&gt;=30,"obesity")</f>
        <v>obesity</v>
      </c>
      <c r="J775" t="str" cm="1">
        <f t="array" ref="J775">_xlfn.IFS(C775&lt;5.7,"Normal",C775&lt;=6.5,"Prediabetes",C775&gt;6.5,"Diabetes")</f>
        <v>Normal</v>
      </c>
    </row>
    <row r="776" spans="1:10" ht="15.75" customHeight="1" x14ac:dyDescent="0.3">
      <c r="A776" s="23" t="s">
        <v>1382</v>
      </c>
      <c r="B776" s="25">
        <v>42.06</v>
      </c>
      <c r="C776" s="25">
        <v>5.32</v>
      </c>
      <c r="D776" s="23" t="s">
        <v>5992</v>
      </c>
      <c r="E776" s="23" t="s">
        <v>5992</v>
      </c>
      <c r="F776" s="23" t="s">
        <v>5992</v>
      </c>
      <c r="G776" s="23">
        <v>1</v>
      </c>
      <c r="H776" s="23" t="s">
        <v>5992</v>
      </c>
      <c r="I776" t="str" cm="1">
        <f t="array" ref="I776">_xlfn.IFS(B776&lt;18.5,"Under Weight",B776&lt;=25,"Healthy Weight",B776&lt;30,"Over Weight",B776&gt;=30,"obesity")</f>
        <v>obesity</v>
      </c>
      <c r="J776" t="str" cm="1">
        <f t="array" ref="J776">_xlfn.IFS(C776&lt;5.7,"Normal",C776&lt;=6.5,"Prediabetes",C776&gt;6.5,"Diabetes")</f>
        <v>Normal</v>
      </c>
    </row>
    <row r="777" spans="1:10" ht="15.75" customHeight="1" x14ac:dyDescent="0.3">
      <c r="A777" s="23" t="s">
        <v>1384</v>
      </c>
      <c r="B777" s="25">
        <v>39.270000000000003</v>
      </c>
      <c r="C777" s="25">
        <v>5.64</v>
      </c>
      <c r="D777" s="23" t="s">
        <v>5992</v>
      </c>
      <c r="E777" s="23" t="s">
        <v>5992</v>
      </c>
      <c r="F777" s="23" t="s">
        <v>5991</v>
      </c>
      <c r="G777" s="23">
        <v>1</v>
      </c>
      <c r="H777" s="23" t="s">
        <v>5992</v>
      </c>
      <c r="I777" t="str" cm="1">
        <f t="array" ref="I777">_xlfn.IFS(B777&lt;18.5,"Under Weight",B777&lt;=25,"Healthy Weight",B777&lt;30,"Over Weight",B777&gt;=30,"obesity")</f>
        <v>obesity</v>
      </c>
      <c r="J777" t="str" cm="1">
        <f t="array" ref="J777">_xlfn.IFS(C777&lt;5.7,"Normal",C777&lt;=6.5,"Prediabetes",C777&gt;6.5,"Diabetes")</f>
        <v>Normal</v>
      </c>
    </row>
    <row r="778" spans="1:10" ht="15.75" customHeight="1" x14ac:dyDescent="0.3">
      <c r="A778" s="23" t="s">
        <v>1386</v>
      </c>
      <c r="B778" s="25">
        <v>30.71</v>
      </c>
      <c r="C778" s="25">
        <v>5.59</v>
      </c>
      <c r="D778" s="23" t="s">
        <v>5991</v>
      </c>
      <c r="E778" s="23" t="s">
        <v>5992</v>
      </c>
      <c r="F778" s="23" t="s">
        <v>5992</v>
      </c>
      <c r="G778" s="23">
        <v>1</v>
      </c>
      <c r="H778" s="23" t="s">
        <v>5992</v>
      </c>
      <c r="I778" t="str" cm="1">
        <f t="array" ref="I778">_xlfn.IFS(B778&lt;18.5,"Under Weight",B778&lt;=25,"Healthy Weight",B778&lt;30,"Over Weight",B778&gt;=30,"obesity")</f>
        <v>obesity</v>
      </c>
      <c r="J778" t="str" cm="1">
        <f t="array" ref="J778">_xlfn.IFS(C778&lt;5.7,"Normal",C778&lt;=6.5,"Prediabetes",C778&gt;6.5,"Diabetes")</f>
        <v>Normal</v>
      </c>
    </row>
    <row r="779" spans="1:10" ht="15.75" customHeight="1" x14ac:dyDescent="0.3">
      <c r="A779" s="23" t="s">
        <v>1388</v>
      </c>
      <c r="B779" s="25">
        <v>47.19</v>
      </c>
      <c r="C779" s="25">
        <v>5.29</v>
      </c>
      <c r="D779" s="23" t="s">
        <v>5992</v>
      </c>
      <c r="E779" s="23" t="s">
        <v>5992</v>
      </c>
      <c r="F779" s="23" t="s">
        <v>5992</v>
      </c>
      <c r="G779" s="23">
        <v>0</v>
      </c>
      <c r="H779" s="23" t="s">
        <v>5992</v>
      </c>
      <c r="I779" t="str" cm="1">
        <f t="array" ref="I779">_xlfn.IFS(B779&lt;18.5,"Under Weight",B779&lt;=25,"Healthy Weight",B779&lt;30,"Over Weight",B779&gt;=30,"obesity")</f>
        <v>obesity</v>
      </c>
      <c r="J779" t="str" cm="1">
        <f t="array" ref="J779">_xlfn.IFS(C779&lt;5.7,"Normal",C779&lt;=6.5,"Prediabetes",C779&gt;6.5,"Diabetes")</f>
        <v>Normal</v>
      </c>
    </row>
    <row r="780" spans="1:10" ht="15.75" customHeight="1" x14ac:dyDescent="0.3">
      <c r="A780" s="23" t="s">
        <v>1390</v>
      </c>
      <c r="B780" s="25">
        <v>30.02</v>
      </c>
      <c r="C780" s="25">
        <v>6.65</v>
      </c>
      <c r="D780" s="23" t="s">
        <v>5992</v>
      </c>
      <c r="E780" s="23" t="s">
        <v>5992</v>
      </c>
      <c r="F780" s="23" t="s">
        <v>5992</v>
      </c>
      <c r="G780" s="23">
        <v>0</v>
      </c>
      <c r="H780" s="23" t="s">
        <v>5992</v>
      </c>
      <c r="I780" t="str" cm="1">
        <f t="array" ref="I780">_xlfn.IFS(B780&lt;18.5,"Under Weight",B780&lt;=25,"Healthy Weight",B780&lt;30,"Over Weight",B780&gt;=30,"obesity")</f>
        <v>obesity</v>
      </c>
      <c r="J780" t="str" cm="1">
        <f t="array" ref="J780">_xlfn.IFS(C780&lt;5.7,"Normal",C780&lt;=6.5,"Prediabetes",C780&gt;6.5,"Diabetes")</f>
        <v>Diabetes</v>
      </c>
    </row>
    <row r="781" spans="1:10" ht="15.75" customHeight="1" x14ac:dyDescent="0.3">
      <c r="A781" s="23" t="s">
        <v>1391</v>
      </c>
      <c r="B781" s="25">
        <v>37.909999999999997</v>
      </c>
      <c r="C781" s="25">
        <v>5.68</v>
      </c>
      <c r="D781" s="23" t="s">
        <v>5991</v>
      </c>
      <c r="E781" s="23" t="s">
        <v>5992</v>
      </c>
      <c r="F781" s="23" t="s">
        <v>5992</v>
      </c>
      <c r="G781" s="23">
        <v>0</v>
      </c>
      <c r="H781" s="23" t="s">
        <v>5992</v>
      </c>
      <c r="I781" t="str" cm="1">
        <f t="array" ref="I781">_xlfn.IFS(B781&lt;18.5,"Under Weight",B781&lt;=25,"Healthy Weight",B781&lt;30,"Over Weight",B781&gt;=30,"obesity")</f>
        <v>obesity</v>
      </c>
      <c r="J781" t="str" cm="1">
        <f t="array" ref="J781">_xlfn.IFS(C781&lt;5.7,"Normal",C781&lt;=6.5,"Prediabetes",C781&gt;6.5,"Diabetes")</f>
        <v>Normal</v>
      </c>
    </row>
    <row r="782" spans="1:10" ht="15.75" customHeight="1" x14ac:dyDescent="0.3">
      <c r="A782" s="23" t="s">
        <v>1392</v>
      </c>
      <c r="B782" s="25">
        <v>54.61</v>
      </c>
      <c r="C782" s="25">
        <v>4.49</v>
      </c>
      <c r="D782" s="23" t="s">
        <v>5992</v>
      </c>
      <c r="E782" s="23" t="s">
        <v>5992</v>
      </c>
      <c r="F782" s="23" t="s">
        <v>5992</v>
      </c>
      <c r="G782" s="23">
        <v>0</v>
      </c>
      <c r="H782" s="23" t="s">
        <v>5992</v>
      </c>
      <c r="I782" t="str" cm="1">
        <f t="array" ref="I782">_xlfn.IFS(B782&lt;18.5,"Under Weight",B782&lt;=25,"Healthy Weight",B782&lt;30,"Over Weight",B782&gt;=30,"obesity")</f>
        <v>obesity</v>
      </c>
      <c r="J782" t="str" cm="1">
        <f t="array" ref="J782">_xlfn.IFS(C782&lt;5.7,"Normal",C782&lt;=6.5,"Prediabetes",C782&gt;6.5,"Diabetes")</f>
        <v>Normal</v>
      </c>
    </row>
    <row r="783" spans="1:10" ht="15.75" customHeight="1" x14ac:dyDescent="0.3">
      <c r="A783" s="23" t="s">
        <v>1394</v>
      </c>
      <c r="B783" s="25">
        <v>36.005000000000003</v>
      </c>
      <c r="C783" s="25">
        <v>6.9</v>
      </c>
      <c r="D783" s="23" t="s">
        <v>5992</v>
      </c>
      <c r="E783" s="23" t="s">
        <v>5992</v>
      </c>
      <c r="F783" s="23" t="s">
        <v>5992</v>
      </c>
      <c r="G783" s="23">
        <v>0</v>
      </c>
      <c r="H783" s="23" t="s">
        <v>5992</v>
      </c>
      <c r="I783" t="str" cm="1">
        <f t="array" ref="I783">_xlfn.IFS(B783&lt;18.5,"Under Weight",B783&lt;=25,"Healthy Weight",B783&lt;30,"Over Weight",B783&gt;=30,"obesity")</f>
        <v>obesity</v>
      </c>
      <c r="J783" t="str" cm="1">
        <f t="array" ref="J783">_xlfn.IFS(C783&lt;5.7,"Normal",C783&lt;=6.5,"Prediabetes",C783&gt;6.5,"Diabetes")</f>
        <v>Diabetes</v>
      </c>
    </row>
    <row r="784" spans="1:10" ht="15.75" customHeight="1" x14ac:dyDescent="0.3">
      <c r="A784" s="23" t="s">
        <v>1396</v>
      </c>
      <c r="B784" s="25">
        <v>28.7</v>
      </c>
      <c r="C784" s="25">
        <v>11.52</v>
      </c>
      <c r="D784" s="23" t="s">
        <v>5992</v>
      </c>
      <c r="E784" s="23" t="s">
        <v>5992</v>
      </c>
      <c r="F784" s="23" t="s">
        <v>5992</v>
      </c>
      <c r="G784" s="23">
        <v>0</v>
      </c>
      <c r="H784" s="23" t="s">
        <v>5992</v>
      </c>
      <c r="I784" t="str" cm="1">
        <f t="array" ref="I784">_xlfn.IFS(B784&lt;18.5,"Under Weight",B784&lt;=25,"Healthy Weight",B784&lt;30,"Over Weight",B784&gt;=30,"obesity")</f>
        <v>Over Weight</v>
      </c>
      <c r="J784" t="str" cm="1">
        <f t="array" ref="J784">_xlfn.IFS(C784&lt;5.7,"Normal",C784&lt;=6.5,"Prediabetes",C784&gt;6.5,"Diabetes")</f>
        <v>Diabetes</v>
      </c>
    </row>
    <row r="785" spans="1:10" ht="15.75" customHeight="1" x14ac:dyDescent="0.3">
      <c r="A785" s="23" t="s">
        <v>1398</v>
      </c>
      <c r="B785" s="25">
        <v>34.295000000000002</v>
      </c>
      <c r="C785" s="25">
        <v>11.24</v>
      </c>
      <c r="D785" s="23" t="s">
        <v>5992</v>
      </c>
      <c r="E785" s="23" t="s">
        <v>5992</v>
      </c>
      <c r="F785" s="23" t="s">
        <v>5992</v>
      </c>
      <c r="G785" s="23">
        <v>0</v>
      </c>
      <c r="H785" s="23" t="s">
        <v>5992</v>
      </c>
      <c r="I785" t="str" cm="1">
        <f t="array" ref="I785">_xlfn.IFS(B785&lt;18.5,"Under Weight",B785&lt;=25,"Healthy Weight",B785&lt;30,"Over Weight",B785&gt;=30,"obesity")</f>
        <v>obesity</v>
      </c>
      <c r="J785" t="str" cm="1">
        <f t="array" ref="J785">_xlfn.IFS(C785&lt;5.7,"Normal",C785&lt;=6.5,"Prediabetes",C785&gt;6.5,"Diabetes")</f>
        <v>Diabetes</v>
      </c>
    </row>
    <row r="786" spans="1:10" ht="15.75" customHeight="1" x14ac:dyDescent="0.3">
      <c r="A786" s="23" t="s">
        <v>1400</v>
      </c>
      <c r="B786" s="25">
        <v>27.55</v>
      </c>
      <c r="C786" s="25">
        <v>10.98</v>
      </c>
      <c r="D786" s="23" t="s">
        <v>5992</v>
      </c>
      <c r="E786" s="23" t="s">
        <v>5992</v>
      </c>
      <c r="F786" s="23" t="s">
        <v>5992</v>
      </c>
      <c r="G786" s="23">
        <v>0</v>
      </c>
      <c r="H786" s="23" t="s">
        <v>5992</v>
      </c>
      <c r="I786" t="str" cm="1">
        <f t="array" ref="I786">_xlfn.IFS(B786&lt;18.5,"Under Weight",B786&lt;=25,"Healthy Weight",B786&lt;30,"Over Weight",B786&gt;=30,"obesity")</f>
        <v>Over Weight</v>
      </c>
      <c r="J786" t="str" cm="1">
        <f t="array" ref="J786">_xlfn.IFS(C786&lt;5.7,"Normal",C786&lt;=6.5,"Prediabetes",C786&gt;6.5,"Diabetes")</f>
        <v>Diabetes</v>
      </c>
    </row>
    <row r="787" spans="1:10" ht="15.75" customHeight="1" x14ac:dyDescent="0.3">
      <c r="A787" s="23" t="s">
        <v>1402</v>
      </c>
      <c r="B787" s="25">
        <v>40.700000000000003</v>
      </c>
      <c r="C787" s="25">
        <v>5.42</v>
      </c>
      <c r="D787" s="23" t="s">
        <v>5992</v>
      </c>
      <c r="E787" s="23" t="s">
        <v>5992</v>
      </c>
      <c r="F787" s="23" t="s">
        <v>5992</v>
      </c>
      <c r="G787" s="23">
        <v>0</v>
      </c>
      <c r="H787" s="23" t="s">
        <v>5992</v>
      </c>
      <c r="I787" t="str" cm="1">
        <f t="array" ref="I787">_xlfn.IFS(B787&lt;18.5,"Under Weight",B787&lt;=25,"Healthy Weight",B787&lt;30,"Over Weight",B787&gt;=30,"obesity")</f>
        <v>obesity</v>
      </c>
      <c r="J787" t="str" cm="1">
        <f t="array" ref="J787">_xlfn.IFS(C787&lt;5.7,"Normal",C787&lt;=6.5,"Prediabetes",C787&gt;6.5,"Diabetes")</f>
        <v>Normal</v>
      </c>
    </row>
    <row r="788" spans="1:10" ht="15.75" customHeight="1" x14ac:dyDescent="0.3">
      <c r="A788" s="23" t="s">
        <v>1404</v>
      </c>
      <c r="B788" s="25">
        <v>18.335000000000001</v>
      </c>
      <c r="C788" s="25">
        <v>10.97</v>
      </c>
      <c r="D788" s="23" t="s">
        <v>5992</v>
      </c>
      <c r="E788" s="23" t="s">
        <v>5992</v>
      </c>
      <c r="F788" s="23" t="s">
        <v>5992</v>
      </c>
      <c r="G788" s="23">
        <v>0</v>
      </c>
      <c r="H788" s="23" t="s">
        <v>5992</v>
      </c>
      <c r="I788" t="str" cm="1">
        <f t="array" ref="I788">_xlfn.IFS(B788&lt;18.5,"Under Weight",B788&lt;=25,"Healthy Weight",B788&lt;30,"Over Weight",B788&gt;=30,"obesity")</f>
        <v>Under Weight</v>
      </c>
      <c r="J788" t="str" cm="1">
        <f t="array" ref="J788">_xlfn.IFS(C788&lt;5.7,"Normal",C788&lt;=6.5,"Prediabetes",C788&gt;6.5,"Diabetes")</f>
        <v>Diabetes</v>
      </c>
    </row>
    <row r="789" spans="1:10" ht="15.75" customHeight="1" x14ac:dyDescent="0.3">
      <c r="A789" s="23" t="s">
        <v>1406</v>
      </c>
      <c r="B789" s="25">
        <v>33.914999999999999</v>
      </c>
      <c r="C789" s="25">
        <v>9.56</v>
      </c>
      <c r="D789" s="23" t="s">
        <v>5991</v>
      </c>
      <c r="E789" s="23" t="s">
        <v>5992</v>
      </c>
      <c r="F789" s="23" t="s">
        <v>5992</v>
      </c>
      <c r="G789" s="23">
        <v>2</v>
      </c>
      <c r="H789" s="23" t="s">
        <v>5992</v>
      </c>
      <c r="I789" t="str" cm="1">
        <f t="array" ref="I789">_xlfn.IFS(B789&lt;18.5,"Under Weight",B789&lt;=25,"Healthy Weight",B789&lt;30,"Over Weight",B789&gt;=30,"obesity")</f>
        <v>obesity</v>
      </c>
      <c r="J789" t="str" cm="1">
        <f t="array" ref="J789">_xlfn.IFS(C789&lt;5.7,"Normal",C789&lt;=6.5,"Prediabetes",C789&gt;6.5,"Diabetes")</f>
        <v>Diabetes</v>
      </c>
    </row>
    <row r="790" spans="1:10" ht="15.75" customHeight="1" x14ac:dyDescent="0.3">
      <c r="A790" s="23" t="s">
        <v>1408</v>
      </c>
      <c r="B790" s="25">
        <v>33.534999999999997</v>
      </c>
      <c r="C790" s="25">
        <v>9.4</v>
      </c>
      <c r="D790" s="23" t="s">
        <v>5991</v>
      </c>
      <c r="E790" s="23" t="s">
        <v>5992</v>
      </c>
      <c r="F790" s="23" t="s">
        <v>5992</v>
      </c>
      <c r="G790" s="23">
        <v>2</v>
      </c>
      <c r="H790" s="23" t="s">
        <v>5992</v>
      </c>
      <c r="I790" t="str" cm="1">
        <f t="array" ref="I790">_xlfn.IFS(B790&lt;18.5,"Under Weight",B790&lt;=25,"Healthy Weight",B790&lt;30,"Over Weight",B790&gt;=30,"obesity")</f>
        <v>obesity</v>
      </c>
      <c r="J790" t="str" cm="1">
        <f t="array" ref="J790">_xlfn.IFS(C790&lt;5.7,"Normal",C790&lt;=6.5,"Prediabetes",C790&gt;6.5,"Diabetes")</f>
        <v>Diabetes</v>
      </c>
    </row>
    <row r="791" spans="1:10" ht="15.75" customHeight="1" x14ac:dyDescent="0.3">
      <c r="A791" s="23" t="s">
        <v>1410</v>
      </c>
      <c r="B791" s="25">
        <v>23.655000000000001</v>
      </c>
      <c r="C791" s="25">
        <v>8.48</v>
      </c>
      <c r="D791" s="23" t="s">
        <v>5991</v>
      </c>
      <c r="E791" s="23" t="s">
        <v>5992</v>
      </c>
      <c r="F791" s="23" t="s">
        <v>5992</v>
      </c>
      <c r="G791" s="23">
        <v>2</v>
      </c>
      <c r="H791" s="23" t="s">
        <v>5992</v>
      </c>
      <c r="I791" t="str" cm="1">
        <f t="array" ref="I791">_xlfn.IFS(B791&lt;18.5,"Under Weight",B791&lt;=25,"Healthy Weight",B791&lt;30,"Over Weight",B791&gt;=30,"obesity")</f>
        <v>Healthy Weight</v>
      </c>
      <c r="J791" t="str" cm="1">
        <f t="array" ref="J791">_xlfn.IFS(C791&lt;5.7,"Normal",C791&lt;=6.5,"Prediabetes",C791&gt;6.5,"Diabetes")</f>
        <v>Diabetes</v>
      </c>
    </row>
    <row r="792" spans="1:10" ht="15.75" customHeight="1" x14ac:dyDescent="0.3">
      <c r="A792" s="23" t="s">
        <v>1412</v>
      </c>
      <c r="B792" s="25">
        <v>28</v>
      </c>
      <c r="C792" s="25">
        <v>5.57</v>
      </c>
      <c r="D792" s="23" t="s">
        <v>5992</v>
      </c>
      <c r="E792" s="23" t="s">
        <v>5992</v>
      </c>
      <c r="F792" s="23" t="s">
        <v>5992</v>
      </c>
      <c r="G792" s="23">
        <v>0</v>
      </c>
      <c r="H792" s="23" t="s">
        <v>5992</v>
      </c>
      <c r="I792" t="str" cm="1">
        <f t="array" ref="I792">_xlfn.IFS(B792&lt;18.5,"Under Weight",B792&lt;=25,"Healthy Weight",B792&lt;30,"Over Weight",B792&gt;=30,"obesity")</f>
        <v>Over Weight</v>
      </c>
      <c r="J792" t="str" cm="1">
        <f t="array" ref="J792">_xlfn.IFS(C792&lt;5.7,"Normal",C792&lt;=6.5,"Prediabetes",C792&gt;6.5,"Diabetes")</f>
        <v>Normal</v>
      </c>
    </row>
    <row r="793" spans="1:10" ht="15.75" customHeight="1" x14ac:dyDescent="0.3">
      <c r="A793" s="23" t="s">
        <v>1413</v>
      </c>
      <c r="B793" s="25">
        <v>30.23</v>
      </c>
      <c r="C793" s="25">
        <v>6.94</v>
      </c>
      <c r="D793" s="23" t="s">
        <v>5991</v>
      </c>
      <c r="E793" s="23" t="s">
        <v>5992</v>
      </c>
      <c r="F793" s="23" t="s">
        <v>5991</v>
      </c>
      <c r="G793" s="23">
        <v>1</v>
      </c>
      <c r="H793" s="23" t="s">
        <v>5992</v>
      </c>
      <c r="I793" t="str" cm="1">
        <f t="array" ref="I793">_xlfn.IFS(B793&lt;18.5,"Under Weight",B793&lt;=25,"Healthy Weight",B793&lt;30,"Over Weight",B793&gt;=30,"obesity")</f>
        <v>obesity</v>
      </c>
      <c r="J793" t="str" cm="1">
        <f t="array" ref="J793">_xlfn.IFS(C793&lt;5.7,"Normal",C793&lt;=6.5,"Prediabetes",C793&gt;6.5,"Diabetes")</f>
        <v>Diabetes</v>
      </c>
    </row>
    <row r="794" spans="1:10" ht="15.75" customHeight="1" x14ac:dyDescent="0.3">
      <c r="A794" s="23" t="s">
        <v>1415</v>
      </c>
      <c r="B794" s="25">
        <v>51.14</v>
      </c>
      <c r="C794" s="25">
        <v>4.05</v>
      </c>
      <c r="D794" s="23" t="s">
        <v>5992</v>
      </c>
      <c r="E794" s="23" t="s">
        <v>5992</v>
      </c>
      <c r="F794" s="23" t="s">
        <v>5992</v>
      </c>
      <c r="G794" s="23">
        <v>1</v>
      </c>
      <c r="H794" s="23" t="s">
        <v>5992</v>
      </c>
      <c r="I794" t="str" cm="1">
        <f t="array" ref="I794">_xlfn.IFS(B794&lt;18.5,"Under Weight",B794&lt;=25,"Healthy Weight",B794&lt;30,"Over Weight",B794&gt;=30,"obesity")</f>
        <v>obesity</v>
      </c>
      <c r="J794" t="str" cm="1">
        <f t="array" ref="J794">_xlfn.IFS(C794&lt;5.7,"Normal",C794&lt;=6.5,"Prediabetes",C794&gt;6.5,"Diabetes")</f>
        <v>Normal</v>
      </c>
    </row>
    <row r="795" spans="1:10" ht="15.75" customHeight="1" x14ac:dyDescent="0.3">
      <c r="A795" s="23" t="s">
        <v>1417</v>
      </c>
      <c r="B795" s="25">
        <v>24.32</v>
      </c>
      <c r="C795" s="25">
        <v>10.220000000000001</v>
      </c>
      <c r="D795" s="23" t="s">
        <v>5992</v>
      </c>
      <c r="E795" s="23" t="s">
        <v>5992</v>
      </c>
      <c r="F795" s="23" t="s">
        <v>5992</v>
      </c>
      <c r="G795" s="23">
        <v>0</v>
      </c>
      <c r="H795" s="23" t="s">
        <v>5992</v>
      </c>
      <c r="I795" t="str" cm="1">
        <f t="array" ref="I795">_xlfn.IFS(B795&lt;18.5,"Under Weight",B795&lt;=25,"Healthy Weight",B795&lt;30,"Over Weight",B795&gt;=30,"obesity")</f>
        <v>Healthy Weight</v>
      </c>
      <c r="J795" t="str" cm="1">
        <f t="array" ref="J795">_xlfn.IFS(C795&lt;5.7,"Normal",C795&lt;=6.5,"Prediabetes",C795&gt;6.5,"Diabetes")</f>
        <v>Diabetes</v>
      </c>
    </row>
    <row r="796" spans="1:10" ht="15.75" customHeight="1" x14ac:dyDescent="0.3">
      <c r="A796" s="23" t="s">
        <v>1419</v>
      </c>
      <c r="B796" s="25">
        <v>38.06</v>
      </c>
      <c r="C796" s="25">
        <v>9.24</v>
      </c>
      <c r="D796" s="23" t="s">
        <v>5992</v>
      </c>
      <c r="E796" s="23" t="s">
        <v>5992</v>
      </c>
      <c r="F796" s="23" t="s">
        <v>5992</v>
      </c>
      <c r="G796" s="23">
        <v>0</v>
      </c>
      <c r="H796" s="23" t="s">
        <v>5992</v>
      </c>
      <c r="I796" t="str" cm="1">
        <f t="array" ref="I796">_xlfn.IFS(B796&lt;18.5,"Under Weight",B796&lt;=25,"Healthy Weight",B796&lt;30,"Over Weight",B796&gt;=30,"obesity")</f>
        <v>obesity</v>
      </c>
      <c r="J796" t="str" cm="1">
        <f t="array" ref="J796">_xlfn.IFS(C796&lt;5.7,"Normal",C796&lt;=6.5,"Prediabetes",C796&gt;6.5,"Diabetes")</f>
        <v>Diabetes</v>
      </c>
    </row>
    <row r="797" spans="1:10" ht="15.75" customHeight="1" x14ac:dyDescent="0.3">
      <c r="A797" s="23" t="s">
        <v>1420</v>
      </c>
      <c r="B797" s="25">
        <v>37.700000000000003</v>
      </c>
      <c r="C797" s="25">
        <v>8.6</v>
      </c>
      <c r="D797" s="23" t="s">
        <v>5992</v>
      </c>
      <c r="E797" s="23" t="s">
        <v>5992</v>
      </c>
      <c r="F797" s="23" t="s">
        <v>5992</v>
      </c>
      <c r="G797" s="23">
        <v>0</v>
      </c>
      <c r="H797" s="23" t="s">
        <v>5992</v>
      </c>
      <c r="I797" t="str" cm="1">
        <f t="array" ref="I797">_xlfn.IFS(B797&lt;18.5,"Under Weight",B797&lt;=25,"Healthy Weight",B797&lt;30,"Over Weight",B797&gt;=30,"obesity")</f>
        <v>obesity</v>
      </c>
      <c r="J797" t="str" cm="1">
        <f t="array" ref="J797">_xlfn.IFS(C797&lt;5.7,"Normal",C797&lt;=6.5,"Prediabetes",C797&gt;6.5,"Diabetes")</f>
        <v>Diabetes</v>
      </c>
    </row>
    <row r="798" spans="1:10" ht="15.75" customHeight="1" x14ac:dyDescent="0.3">
      <c r="A798" s="23" t="s">
        <v>1422</v>
      </c>
      <c r="B798" s="25">
        <v>44</v>
      </c>
      <c r="C798" s="25">
        <v>9.32</v>
      </c>
      <c r="D798" s="23" t="s">
        <v>5991</v>
      </c>
      <c r="E798" s="23" t="s">
        <v>5992</v>
      </c>
      <c r="F798" s="23" t="s">
        <v>5992</v>
      </c>
      <c r="G798" s="23">
        <v>2</v>
      </c>
      <c r="H798" s="23" t="s">
        <v>5992</v>
      </c>
      <c r="I798" t="str" cm="1">
        <f t="array" ref="I798">_xlfn.IFS(B798&lt;18.5,"Under Weight",B798&lt;=25,"Healthy Weight",B798&lt;30,"Over Weight",B798&gt;=30,"obesity")</f>
        <v>obesity</v>
      </c>
      <c r="J798" t="str" cm="1">
        <f t="array" ref="J798">_xlfn.IFS(C798&lt;5.7,"Normal",C798&lt;=6.5,"Prediabetes",C798&gt;6.5,"Diabetes")</f>
        <v>Diabetes</v>
      </c>
    </row>
    <row r="799" spans="1:10" ht="15.75" customHeight="1" x14ac:dyDescent="0.3">
      <c r="A799" s="23" t="s">
        <v>1424</v>
      </c>
      <c r="B799" s="25">
        <v>41.45</v>
      </c>
      <c r="C799" s="25">
        <v>6.12</v>
      </c>
      <c r="D799" s="23" t="s">
        <v>5991</v>
      </c>
      <c r="E799" s="23" t="s">
        <v>5992</v>
      </c>
      <c r="F799" s="23" t="s">
        <v>5992</v>
      </c>
      <c r="G799" s="23">
        <v>0</v>
      </c>
      <c r="H799" s="23" t="s">
        <v>5992</v>
      </c>
      <c r="I799" t="str" cm="1">
        <f t="array" ref="I799">_xlfn.IFS(B799&lt;18.5,"Under Weight",B799&lt;=25,"Healthy Weight",B799&lt;30,"Over Weight",B799&gt;=30,"obesity")</f>
        <v>obesity</v>
      </c>
      <c r="J799" t="str" cm="1">
        <f t="array" ref="J799">_xlfn.IFS(C799&lt;5.7,"Normal",C799&lt;=6.5,"Prediabetes",C799&gt;6.5,"Diabetes")</f>
        <v>Prediabetes</v>
      </c>
    </row>
    <row r="800" spans="1:10" ht="15.75" customHeight="1" x14ac:dyDescent="0.3">
      <c r="A800" s="23" t="s">
        <v>1426</v>
      </c>
      <c r="B800" s="25">
        <v>25.364999999999998</v>
      </c>
      <c r="C800" s="25">
        <v>9.19</v>
      </c>
      <c r="D800" s="23" t="s">
        <v>5991</v>
      </c>
      <c r="E800" s="23" t="s">
        <v>5992</v>
      </c>
      <c r="F800" s="23" t="s">
        <v>5992</v>
      </c>
      <c r="G800" s="23">
        <v>0</v>
      </c>
      <c r="H800" s="23" t="s">
        <v>5992</v>
      </c>
      <c r="I800" t="str" cm="1">
        <f t="array" ref="I800">_xlfn.IFS(B800&lt;18.5,"Under Weight",B800&lt;=25,"Healthy Weight",B800&lt;30,"Over Weight",B800&gt;=30,"obesity")</f>
        <v>Over Weight</v>
      </c>
      <c r="J800" t="str" cm="1">
        <f t="array" ref="J800">_xlfn.IFS(C800&lt;5.7,"Normal",C800&lt;=6.5,"Prediabetes",C800&gt;6.5,"Diabetes")</f>
        <v>Diabetes</v>
      </c>
    </row>
    <row r="801" spans="1:10" ht="15.75" customHeight="1" x14ac:dyDescent="0.3">
      <c r="A801" s="23" t="s">
        <v>1428</v>
      </c>
      <c r="B801" s="25">
        <v>34.56</v>
      </c>
      <c r="C801" s="25">
        <v>5.84</v>
      </c>
      <c r="D801" s="23" t="s">
        <v>5991</v>
      </c>
      <c r="E801" s="23" t="s">
        <v>5992</v>
      </c>
      <c r="F801" s="23" t="s">
        <v>5991</v>
      </c>
      <c r="G801" s="23">
        <v>1</v>
      </c>
      <c r="H801" s="23" t="s">
        <v>5992</v>
      </c>
      <c r="I801" t="str" cm="1">
        <f t="array" ref="I801">_xlfn.IFS(B801&lt;18.5,"Under Weight",B801&lt;=25,"Healthy Weight",B801&lt;30,"Over Weight",B801&gt;=30,"obesity")</f>
        <v>obesity</v>
      </c>
      <c r="J801" t="str" cm="1">
        <f t="array" ref="J801">_xlfn.IFS(C801&lt;5.7,"Normal",C801&lt;=6.5,"Prediabetes",C801&gt;6.5,"Diabetes")</f>
        <v>Prediabetes</v>
      </c>
    </row>
    <row r="802" spans="1:10" ht="15.75" customHeight="1" x14ac:dyDescent="0.3">
      <c r="A802" s="23" t="s">
        <v>1429</v>
      </c>
      <c r="B802" s="25">
        <v>28.2</v>
      </c>
      <c r="C802" s="25">
        <v>7.19</v>
      </c>
      <c r="D802" s="23" t="s">
        <v>5991</v>
      </c>
      <c r="E802" s="23" t="s">
        <v>5992</v>
      </c>
      <c r="F802" s="23" t="s">
        <v>5992</v>
      </c>
      <c r="G802" s="23">
        <v>2</v>
      </c>
      <c r="H802" s="23" t="s">
        <v>5992</v>
      </c>
      <c r="I802" t="str" cm="1">
        <f t="array" ref="I802">_xlfn.IFS(B802&lt;18.5,"Under Weight",B802&lt;=25,"Healthy Weight",B802&lt;30,"Over Weight",B802&gt;=30,"obesity")</f>
        <v>Over Weight</v>
      </c>
      <c r="J802" t="str" cm="1">
        <f t="array" ref="J802">_xlfn.IFS(C802&lt;5.7,"Normal",C802&lt;=6.5,"Prediabetes",C802&gt;6.5,"Diabetes")</f>
        <v>Diabetes</v>
      </c>
    </row>
    <row r="803" spans="1:10" ht="15.75" customHeight="1" x14ac:dyDescent="0.3">
      <c r="A803" s="23" t="s">
        <v>1431</v>
      </c>
      <c r="B803" s="25">
        <v>30.43</v>
      </c>
      <c r="C803" s="25">
        <v>9.39</v>
      </c>
      <c r="D803" s="23" t="s">
        <v>5992</v>
      </c>
      <c r="E803" s="23" t="s">
        <v>5992</v>
      </c>
      <c r="F803" s="23" t="s">
        <v>5992</v>
      </c>
      <c r="G803" s="23">
        <v>0</v>
      </c>
      <c r="H803" s="23" t="s">
        <v>5992</v>
      </c>
      <c r="I803" t="str" cm="1">
        <f t="array" ref="I803">_xlfn.IFS(B803&lt;18.5,"Under Weight",B803&lt;=25,"Healthy Weight",B803&lt;30,"Over Weight",B803&gt;=30,"obesity")</f>
        <v>obesity</v>
      </c>
      <c r="J803" t="str" cm="1">
        <f t="array" ref="J803">_xlfn.IFS(C803&lt;5.7,"Normal",C803&lt;=6.5,"Prediabetes",C803&gt;6.5,"Diabetes")</f>
        <v>Diabetes</v>
      </c>
    </row>
    <row r="804" spans="1:10" ht="15.75" customHeight="1" x14ac:dyDescent="0.3">
      <c r="A804" s="23" t="s">
        <v>1433</v>
      </c>
      <c r="B804" s="25">
        <v>32.395000000000003</v>
      </c>
      <c r="C804" s="25">
        <v>4.2699999999999996</v>
      </c>
      <c r="D804" s="23" t="s">
        <v>5991</v>
      </c>
      <c r="E804" s="23" t="s">
        <v>5992</v>
      </c>
      <c r="F804" s="23" t="s">
        <v>5992</v>
      </c>
      <c r="G804" s="23">
        <v>1</v>
      </c>
      <c r="H804" s="23" t="s">
        <v>5992</v>
      </c>
      <c r="I804" t="str" cm="1">
        <f t="array" ref="I804">_xlfn.IFS(B804&lt;18.5,"Under Weight",B804&lt;=25,"Healthy Weight",B804&lt;30,"Over Weight",B804&gt;=30,"obesity")</f>
        <v>obesity</v>
      </c>
      <c r="J804" t="str" cm="1">
        <f t="array" ref="J804">_xlfn.IFS(C804&lt;5.7,"Normal",C804&lt;=6.5,"Prediabetes",C804&gt;6.5,"Diabetes")</f>
        <v>Normal</v>
      </c>
    </row>
    <row r="805" spans="1:10" ht="15.75" customHeight="1" x14ac:dyDescent="0.3">
      <c r="A805" s="23" t="s">
        <v>1434</v>
      </c>
      <c r="B805" s="25">
        <v>24.035</v>
      </c>
      <c r="C805" s="25">
        <v>11.71</v>
      </c>
      <c r="D805" s="23" t="s">
        <v>5992</v>
      </c>
      <c r="E805" s="23" t="s">
        <v>5992</v>
      </c>
      <c r="F805" s="23" t="s">
        <v>5992</v>
      </c>
      <c r="G805" s="23">
        <v>0</v>
      </c>
      <c r="H805" s="23" t="s">
        <v>5992</v>
      </c>
      <c r="I805" t="str" cm="1">
        <f t="array" ref="I805">_xlfn.IFS(B805&lt;18.5,"Under Weight",B805&lt;=25,"Healthy Weight",B805&lt;30,"Over Weight",B805&gt;=30,"obesity")</f>
        <v>Healthy Weight</v>
      </c>
      <c r="J805" t="str" cm="1">
        <f t="array" ref="J805">_xlfn.IFS(C805&lt;5.7,"Normal",C805&lt;=6.5,"Prediabetes",C805&gt;6.5,"Diabetes")</f>
        <v>Diabetes</v>
      </c>
    </row>
    <row r="806" spans="1:10" ht="15.75" customHeight="1" x14ac:dyDescent="0.3">
      <c r="A806" s="23" t="s">
        <v>1435</v>
      </c>
      <c r="B806" s="25">
        <v>37.119999999999997</v>
      </c>
      <c r="C806" s="25">
        <v>5.29</v>
      </c>
      <c r="D806" s="23" t="s">
        <v>5992</v>
      </c>
      <c r="E806" s="23" t="s">
        <v>5992</v>
      </c>
      <c r="F806" s="23" t="s">
        <v>5992</v>
      </c>
      <c r="G806" s="23">
        <v>2</v>
      </c>
      <c r="H806" s="23" t="s">
        <v>5992</v>
      </c>
      <c r="I806" t="str" cm="1">
        <f t="array" ref="I806">_xlfn.IFS(B806&lt;18.5,"Under Weight",B806&lt;=25,"Healthy Weight",B806&lt;30,"Over Weight",B806&gt;=30,"obesity")</f>
        <v>obesity</v>
      </c>
      <c r="J806" t="str" cm="1">
        <f t="array" ref="J806">_xlfn.IFS(C806&lt;5.7,"Normal",C806&lt;=6.5,"Prediabetes",C806&gt;6.5,"Diabetes")</f>
        <v>Normal</v>
      </c>
    </row>
    <row r="807" spans="1:10" ht="15.75" customHeight="1" x14ac:dyDescent="0.3">
      <c r="A807" s="23" t="s">
        <v>1437</v>
      </c>
      <c r="B807" s="25">
        <v>34.840000000000003</v>
      </c>
      <c r="C807" s="25">
        <v>6</v>
      </c>
      <c r="D807" s="23" t="s">
        <v>5991</v>
      </c>
      <c r="E807" s="23" t="s">
        <v>5992</v>
      </c>
      <c r="F807" s="23" t="s">
        <v>5991</v>
      </c>
      <c r="G807" s="23">
        <v>1</v>
      </c>
      <c r="H807" s="23" t="s">
        <v>5992</v>
      </c>
      <c r="I807" t="str" cm="1">
        <f t="array" ref="I807">_xlfn.IFS(B807&lt;18.5,"Under Weight",B807&lt;=25,"Healthy Weight",B807&lt;30,"Over Weight",B807&gt;=30,"obesity")</f>
        <v>obesity</v>
      </c>
      <c r="J807" t="str" cm="1">
        <f t="array" ref="J807">_xlfn.IFS(C807&lt;5.7,"Normal",C807&lt;=6.5,"Prediabetes",C807&gt;6.5,"Diabetes")</f>
        <v>Prediabetes</v>
      </c>
    </row>
    <row r="808" spans="1:10" ht="15.75" customHeight="1" x14ac:dyDescent="0.3">
      <c r="A808" s="23" t="s">
        <v>1438</v>
      </c>
      <c r="B808" s="25">
        <v>29.53</v>
      </c>
      <c r="C808" s="25">
        <v>10.64</v>
      </c>
      <c r="D808" s="23" t="s">
        <v>5992</v>
      </c>
      <c r="E808" s="23" t="s">
        <v>5992</v>
      </c>
      <c r="F808" s="23" t="s">
        <v>5992</v>
      </c>
      <c r="G808" s="23">
        <v>0</v>
      </c>
      <c r="H808" s="23" t="s">
        <v>5992</v>
      </c>
      <c r="I808" t="str" cm="1">
        <f t="array" ref="I808">_xlfn.IFS(B808&lt;18.5,"Under Weight",B808&lt;=25,"Healthy Weight",B808&lt;30,"Over Weight",B808&gt;=30,"obesity")</f>
        <v>Over Weight</v>
      </c>
      <c r="J808" t="str" cm="1">
        <f t="array" ref="J808">_xlfn.IFS(C808&lt;5.7,"Normal",C808&lt;=6.5,"Prediabetes",C808&gt;6.5,"Diabetes")</f>
        <v>Diabetes</v>
      </c>
    </row>
    <row r="809" spans="1:10" ht="15.75" customHeight="1" x14ac:dyDescent="0.3">
      <c r="A809" s="23" t="s">
        <v>1440</v>
      </c>
      <c r="B809" s="25">
        <v>42.51</v>
      </c>
      <c r="C809" s="25">
        <v>8.2100000000000009</v>
      </c>
      <c r="D809" s="23" t="s">
        <v>5991</v>
      </c>
      <c r="E809" s="23" t="s">
        <v>5992</v>
      </c>
      <c r="F809" s="23" t="s">
        <v>5992</v>
      </c>
      <c r="G809" s="23">
        <v>0</v>
      </c>
      <c r="H809" s="23" t="s">
        <v>5992</v>
      </c>
      <c r="I809" t="str" cm="1">
        <f t="array" ref="I809">_xlfn.IFS(B809&lt;18.5,"Under Weight",B809&lt;=25,"Healthy Weight",B809&lt;30,"Over Weight",B809&gt;=30,"obesity")</f>
        <v>obesity</v>
      </c>
      <c r="J809" t="str" cm="1">
        <f t="array" ref="J809">_xlfn.IFS(C809&lt;5.7,"Normal",C809&lt;=6.5,"Prediabetes",C809&gt;6.5,"Diabetes")</f>
        <v>Diabetes</v>
      </c>
    </row>
    <row r="810" spans="1:10" ht="15.75" customHeight="1" x14ac:dyDescent="0.3">
      <c r="A810" s="23" t="s">
        <v>1442</v>
      </c>
      <c r="B810" s="25">
        <v>38.14</v>
      </c>
      <c r="C810" s="25">
        <v>5.58</v>
      </c>
      <c r="D810" s="23" t="s">
        <v>5992</v>
      </c>
      <c r="E810" s="23" t="s">
        <v>5992</v>
      </c>
      <c r="F810" s="23" t="s">
        <v>5991</v>
      </c>
      <c r="G810" s="23">
        <v>1</v>
      </c>
      <c r="H810" s="23" t="s">
        <v>5992</v>
      </c>
      <c r="I810" t="str" cm="1">
        <f t="array" ref="I810">_xlfn.IFS(B810&lt;18.5,"Under Weight",B810&lt;=25,"Healthy Weight",B810&lt;30,"Over Weight",B810&gt;=30,"obesity")</f>
        <v>obesity</v>
      </c>
      <c r="J810" t="str" cm="1">
        <f t="array" ref="J810">_xlfn.IFS(C810&lt;5.7,"Normal",C810&lt;=6.5,"Prediabetes",C810&gt;6.5,"Diabetes")</f>
        <v>Normal</v>
      </c>
    </row>
    <row r="811" spans="1:10" ht="15.75" customHeight="1" x14ac:dyDescent="0.3">
      <c r="A811" s="23" t="s">
        <v>1444</v>
      </c>
      <c r="B811" s="25">
        <v>39.93</v>
      </c>
      <c r="C811" s="25">
        <v>8.75</v>
      </c>
      <c r="D811" s="23" t="s">
        <v>5992</v>
      </c>
      <c r="E811" s="23" t="s">
        <v>5992</v>
      </c>
      <c r="F811" s="23" t="s">
        <v>5992</v>
      </c>
      <c r="G811" s="23">
        <v>0</v>
      </c>
      <c r="H811" s="23" t="s">
        <v>5992</v>
      </c>
      <c r="I811" t="str" cm="1">
        <f t="array" ref="I811">_xlfn.IFS(B811&lt;18.5,"Under Weight",B811&lt;=25,"Healthy Weight",B811&lt;30,"Over Weight",B811&gt;=30,"obesity")</f>
        <v>obesity</v>
      </c>
      <c r="J811" t="str" cm="1">
        <f t="array" ref="J811">_xlfn.IFS(C811&lt;5.7,"Normal",C811&lt;=6.5,"Prediabetes",C811&gt;6.5,"Diabetes")</f>
        <v>Diabetes</v>
      </c>
    </row>
    <row r="812" spans="1:10" ht="15.75" customHeight="1" x14ac:dyDescent="0.3">
      <c r="A812" s="23" t="s">
        <v>1446</v>
      </c>
      <c r="B812" s="25">
        <v>38.83</v>
      </c>
      <c r="C812" s="25">
        <v>11.86</v>
      </c>
      <c r="D812" s="23" t="s">
        <v>5992</v>
      </c>
      <c r="E812" s="23" t="s">
        <v>5992</v>
      </c>
      <c r="F812" s="23" t="s">
        <v>5992</v>
      </c>
      <c r="G812" s="23">
        <v>0</v>
      </c>
      <c r="H812" s="23" t="s">
        <v>5992</v>
      </c>
      <c r="I812" t="str" cm="1">
        <f t="array" ref="I812">_xlfn.IFS(B812&lt;18.5,"Under Weight",B812&lt;=25,"Healthy Weight",B812&lt;30,"Over Weight",B812&gt;=30,"obesity")</f>
        <v>obesity</v>
      </c>
      <c r="J812" t="str" cm="1">
        <f t="array" ref="J812">_xlfn.IFS(C812&lt;5.7,"Normal",C812&lt;=6.5,"Prediabetes",C812&gt;6.5,"Diabetes")</f>
        <v>Diabetes</v>
      </c>
    </row>
    <row r="813" spans="1:10" ht="15.75" customHeight="1" x14ac:dyDescent="0.3">
      <c r="A813" s="23" t="s">
        <v>1447</v>
      </c>
      <c r="B813" s="25">
        <v>37.4</v>
      </c>
      <c r="C813" s="25">
        <v>11.46</v>
      </c>
      <c r="D813" s="23" t="s">
        <v>5992</v>
      </c>
      <c r="E813" s="23" t="s">
        <v>5992</v>
      </c>
      <c r="F813" s="23" t="s">
        <v>5992</v>
      </c>
      <c r="G813" s="23">
        <v>0</v>
      </c>
      <c r="H813" s="23" t="s">
        <v>5992</v>
      </c>
      <c r="I813" t="str" cm="1">
        <f t="array" ref="I813">_xlfn.IFS(B813&lt;18.5,"Under Weight",B813&lt;=25,"Healthy Weight",B813&lt;30,"Over Weight",B813&gt;=30,"obesity")</f>
        <v>obesity</v>
      </c>
      <c r="J813" t="str" cm="1">
        <f t="array" ref="J813">_xlfn.IFS(C813&lt;5.7,"Normal",C813&lt;=6.5,"Prediabetes",C813&gt;6.5,"Diabetes")</f>
        <v>Diabetes</v>
      </c>
    </row>
    <row r="814" spans="1:10" ht="15.75" customHeight="1" x14ac:dyDescent="0.3">
      <c r="A814" s="23" t="s">
        <v>1449</v>
      </c>
      <c r="B814" s="25">
        <v>21.4</v>
      </c>
      <c r="C814" s="25">
        <v>9.0299999999999994</v>
      </c>
      <c r="D814" s="23" t="s">
        <v>5992</v>
      </c>
      <c r="E814" s="23" t="s">
        <v>5992</v>
      </c>
      <c r="F814" s="23" t="s">
        <v>5992</v>
      </c>
      <c r="G814" s="23">
        <v>0</v>
      </c>
      <c r="H814" s="23" t="s">
        <v>5992</v>
      </c>
      <c r="I814" t="str" cm="1">
        <f t="array" ref="I814">_xlfn.IFS(B814&lt;18.5,"Under Weight",B814&lt;=25,"Healthy Weight",B814&lt;30,"Over Weight",B814&gt;=30,"obesity")</f>
        <v>Healthy Weight</v>
      </c>
      <c r="J814" t="str" cm="1">
        <f t="array" ref="J814">_xlfn.IFS(C814&lt;5.7,"Normal",C814&lt;=6.5,"Prediabetes",C814&gt;6.5,"Diabetes")</f>
        <v>Diabetes</v>
      </c>
    </row>
    <row r="815" spans="1:10" ht="15.75" customHeight="1" x14ac:dyDescent="0.3">
      <c r="A815" s="23" t="s">
        <v>1450</v>
      </c>
      <c r="B815" s="25">
        <v>38.380000000000003</v>
      </c>
      <c r="C815" s="25">
        <v>8.26</v>
      </c>
      <c r="D815" s="23" t="s">
        <v>5991</v>
      </c>
      <c r="E815" s="23" t="s">
        <v>5992</v>
      </c>
      <c r="F815" s="23" t="s">
        <v>5992</v>
      </c>
      <c r="G815" s="23">
        <v>2</v>
      </c>
      <c r="H815" s="23" t="s">
        <v>5992</v>
      </c>
      <c r="I815" t="str" cm="1">
        <f t="array" ref="I815">_xlfn.IFS(B815&lt;18.5,"Under Weight",B815&lt;=25,"Healthy Weight",B815&lt;30,"Over Weight",B815&gt;=30,"obesity")</f>
        <v>obesity</v>
      </c>
      <c r="J815" t="str" cm="1">
        <f t="array" ref="J815">_xlfn.IFS(C815&lt;5.7,"Normal",C815&lt;=6.5,"Prediabetes",C815&gt;6.5,"Diabetes")</f>
        <v>Diabetes</v>
      </c>
    </row>
    <row r="816" spans="1:10" ht="15.75" customHeight="1" x14ac:dyDescent="0.3">
      <c r="A816" s="23" t="s">
        <v>1452</v>
      </c>
      <c r="B816" s="25">
        <v>33.659999999999997</v>
      </c>
      <c r="C816" s="25">
        <v>5.42</v>
      </c>
      <c r="D816" s="23" t="s">
        <v>5991</v>
      </c>
      <c r="E816" s="23" t="s">
        <v>5992</v>
      </c>
      <c r="F816" s="23" t="s">
        <v>5992</v>
      </c>
      <c r="G816" s="23">
        <v>2</v>
      </c>
      <c r="H816" s="23" t="s">
        <v>5992</v>
      </c>
      <c r="I816" t="str" cm="1">
        <f t="array" ref="I816">_xlfn.IFS(B816&lt;18.5,"Under Weight",B816&lt;=25,"Healthy Weight",B816&lt;30,"Over Weight",B816&gt;=30,"obesity")</f>
        <v>obesity</v>
      </c>
      <c r="J816" t="str" cm="1">
        <f t="array" ref="J816">_xlfn.IFS(C816&lt;5.7,"Normal",C816&lt;=6.5,"Prediabetes",C816&gt;6.5,"Diabetes")</f>
        <v>Normal</v>
      </c>
    </row>
    <row r="817" spans="1:10" ht="15.75" customHeight="1" x14ac:dyDescent="0.3">
      <c r="A817" s="23" t="s">
        <v>1454</v>
      </c>
      <c r="B817" s="25">
        <v>31.79</v>
      </c>
      <c r="C817" s="25">
        <v>11.33</v>
      </c>
      <c r="D817" s="23" t="s">
        <v>5991</v>
      </c>
      <c r="E817" s="23" t="s">
        <v>5992</v>
      </c>
      <c r="F817" s="23" t="s">
        <v>5991</v>
      </c>
      <c r="G817" s="23">
        <v>1</v>
      </c>
      <c r="H817" s="23" t="s">
        <v>5992</v>
      </c>
      <c r="I817" t="str" cm="1">
        <f t="array" ref="I817">_xlfn.IFS(B817&lt;18.5,"Under Weight",B817&lt;=25,"Healthy Weight",B817&lt;30,"Over Weight",B817&gt;=30,"obesity")</f>
        <v>obesity</v>
      </c>
      <c r="J817" t="str" cm="1">
        <f t="array" ref="J817">_xlfn.IFS(C817&lt;5.7,"Normal",C817&lt;=6.5,"Prediabetes",C817&gt;6.5,"Diabetes")</f>
        <v>Diabetes</v>
      </c>
    </row>
    <row r="818" spans="1:10" ht="15.75" customHeight="1" x14ac:dyDescent="0.3">
      <c r="A818" s="23" t="s">
        <v>1456</v>
      </c>
      <c r="B818" s="25">
        <v>29.7</v>
      </c>
      <c r="C818" s="25">
        <v>7.69</v>
      </c>
      <c r="D818" s="23" t="s">
        <v>5991</v>
      </c>
      <c r="E818" s="23" t="s">
        <v>5992</v>
      </c>
      <c r="F818" s="23" t="s">
        <v>5991</v>
      </c>
      <c r="G818" s="23">
        <v>1</v>
      </c>
      <c r="H818" s="23" t="s">
        <v>5992</v>
      </c>
      <c r="I818" t="str" cm="1">
        <f t="array" ref="I818">_xlfn.IFS(B818&lt;18.5,"Under Weight",B818&lt;=25,"Healthy Weight",B818&lt;30,"Over Weight",B818&gt;=30,"obesity")</f>
        <v>Over Weight</v>
      </c>
      <c r="J818" t="str" cm="1">
        <f t="array" ref="J818">_xlfn.IFS(C818&lt;5.7,"Normal",C818&lt;=6.5,"Prediabetes",C818&gt;6.5,"Diabetes")</f>
        <v>Diabetes</v>
      </c>
    </row>
    <row r="819" spans="1:10" ht="15.75" customHeight="1" x14ac:dyDescent="0.3">
      <c r="A819" s="23" t="s">
        <v>1458</v>
      </c>
      <c r="B819" s="25">
        <v>25.46</v>
      </c>
      <c r="C819" s="25">
        <v>8.77</v>
      </c>
      <c r="D819" s="23" t="s">
        <v>5991</v>
      </c>
      <c r="E819" s="23" t="s">
        <v>5992</v>
      </c>
      <c r="F819" s="23" t="s">
        <v>5991</v>
      </c>
      <c r="G819" s="23">
        <v>1</v>
      </c>
      <c r="H819" s="23" t="s">
        <v>5992</v>
      </c>
      <c r="I819" t="str" cm="1">
        <f t="array" ref="I819">_xlfn.IFS(B819&lt;18.5,"Under Weight",B819&lt;=25,"Healthy Weight",B819&lt;30,"Over Weight",B819&gt;=30,"obesity")</f>
        <v>Over Weight</v>
      </c>
      <c r="J819" t="str" cm="1">
        <f t="array" ref="J819">_xlfn.IFS(C819&lt;5.7,"Normal",C819&lt;=6.5,"Prediabetes",C819&gt;6.5,"Diabetes")</f>
        <v>Diabetes</v>
      </c>
    </row>
    <row r="820" spans="1:10" ht="15.75" customHeight="1" x14ac:dyDescent="0.3">
      <c r="A820" s="23" t="s">
        <v>1459</v>
      </c>
      <c r="B820" s="25">
        <v>39.14</v>
      </c>
      <c r="C820" s="25">
        <v>4.91</v>
      </c>
      <c r="D820" s="23" t="s">
        <v>5992</v>
      </c>
      <c r="E820" s="23" t="s">
        <v>5993</v>
      </c>
      <c r="F820" s="23" t="s">
        <v>5992</v>
      </c>
      <c r="G820" s="23">
        <v>1</v>
      </c>
      <c r="H820" s="23" t="s">
        <v>5992</v>
      </c>
      <c r="I820" t="str" cm="1">
        <f t="array" ref="I820">_xlfn.IFS(B820&lt;18.5,"Under Weight",B820&lt;=25,"Healthy Weight",B820&lt;30,"Over Weight",B820&gt;=30,"obesity")</f>
        <v>obesity</v>
      </c>
      <c r="J820" t="str" cm="1">
        <f t="array" ref="J820">_xlfn.IFS(C820&lt;5.7,"Normal",C820&lt;=6.5,"Prediabetes",C820&gt;6.5,"Diabetes")</f>
        <v>Normal</v>
      </c>
    </row>
    <row r="821" spans="1:10" ht="15.75" customHeight="1" x14ac:dyDescent="0.3">
      <c r="A821" s="23" t="s">
        <v>1461</v>
      </c>
      <c r="B821" s="25">
        <v>41.2</v>
      </c>
      <c r="C821" s="25">
        <v>4.95</v>
      </c>
      <c r="D821" s="23" t="s">
        <v>5992</v>
      </c>
      <c r="E821" s="23" t="s">
        <v>5992</v>
      </c>
      <c r="F821" s="23" t="s">
        <v>5992</v>
      </c>
      <c r="G821" s="23">
        <v>1</v>
      </c>
      <c r="H821" s="23" t="s">
        <v>5992</v>
      </c>
      <c r="I821" t="str" cm="1">
        <f t="array" ref="I821">_xlfn.IFS(B821&lt;18.5,"Under Weight",B821&lt;=25,"Healthy Weight",B821&lt;30,"Over Weight",B821&gt;=30,"obesity")</f>
        <v>obesity</v>
      </c>
      <c r="J821" t="str" cm="1">
        <f t="array" ref="J821">_xlfn.IFS(C821&lt;5.7,"Normal",C821&lt;=6.5,"Prediabetes",C821&gt;6.5,"Diabetes")</f>
        <v>Normal</v>
      </c>
    </row>
    <row r="822" spans="1:10" ht="15.75" customHeight="1" x14ac:dyDescent="0.3">
      <c r="A822" s="23" t="s">
        <v>1462</v>
      </c>
      <c r="B822" s="25">
        <v>28.81</v>
      </c>
      <c r="C822" s="25">
        <v>10.8</v>
      </c>
      <c r="D822" s="23" t="s">
        <v>5991</v>
      </c>
      <c r="E822" s="23" t="s">
        <v>5992</v>
      </c>
      <c r="F822" s="23" t="s">
        <v>5991</v>
      </c>
      <c r="G822" s="23">
        <v>1</v>
      </c>
      <c r="H822" s="23" t="s">
        <v>5992</v>
      </c>
      <c r="I822" t="str" cm="1">
        <f t="array" ref="I822">_xlfn.IFS(B822&lt;18.5,"Under Weight",B822&lt;=25,"Healthy Weight",B822&lt;30,"Over Weight",B822&gt;=30,"obesity")</f>
        <v>Over Weight</v>
      </c>
      <c r="J822" t="str" cm="1">
        <f t="array" ref="J822">_xlfn.IFS(C822&lt;5.7,"Normal",C822&lt;=6.5,"Prediabetes",C822&gt;6.5,"Diabetes")</f>
        <v>Diabetes</v>
      </c>
    </row>
    <row r="823" spans="1:10" ht="15.75" customHeight="1" x14ac:dyDescent="0.3">
      <c r="A823" s="23" t="s">
        <v>1464</v>
      </c>
      <c r="B823" s="25">
        <v>37.409999999999997</v>
      </c>
      <c r="C823" s="25">
        <v>7.21</v>
      </c>
      <c r="D823" s="23" t="s">
        <v>5992</v>
      </c>
      <c r="E823" s="23" t="s">
        <v>5992</v>
      </c>
      <c r="F823" s="23" t="s">
        <v>5992</v>
      </c>
      <c r="G823" s="23">
        <v>2</v>
      </c>
      <c r="H823" s="23" t="s">
        <v>5992</v>
      </c>
      <c r="I823" t="str" cm="1">
        <f t="array" ref="I823">_xlfn.IFS(B823&lt;18.5,"Under Weight",B823&lt;=25,"Healthy Weight",B823&lt;30,"Over Weight",B823&gt;=30,"obesity")</f>
        <v>obesity</v>
      </c>
      <c r="J823" t="str" cm="1">
        <f t="array" ref="J823">_xlfn.IFS(C823&lt;5.7,"Normal",C823&lt;=6.5,"Prediabetes",C823&gt;6.5,"Diabetes")</f>
        <v>Diabetes</v>
      </c>
    </row>
    <row r="824" spans="1:10" ht="15.75" customHeight="1" x14ac:dyDescent="0.3">
      <c r="A824" s="23" t="s">
        <v>1466</v>
      </c>
      <c r="B824" s="25">
        <v>52.54</v>
      </c>
      <c r="C824" s="25">
        <v>5.12</v>
      </c>
      <c r="D824" s="23" t="s">
        <v>5992</v>
      </c>
      <c r="E824" s="23" t="s">
        <v>5992</v>
      </c>
      <c r="F824" s="23" t="s">
        <v>5991</v>
      </c>
      <c r="G824" s="23">
        <v>1</v>
      </c>
      <c r="H824" s="23" t="s">
        <v>5992</v>
      </c>
      <c r="I824" t="str" cm="1">
        <f t="array" ref="I824">_xlfn.IFS(B824&lt;18.5,"Under Weight",B824&lt;=25,"Healthy Weight",B824&lt;30,"Over Weight",B824&gt;=30,"obesity")</f>
        <v>obesity</v>
      </c>
      <c r="J824" t="str" cm="1">
        <f t="array" ref="J824">_xlfn.IFS(C824&lt;5.7,"Normal",C824&lt;=6.5,"Prediabetes",C824&gt;6.5,"Diabetes")</f>
        <v>Normal</v>
      </c>
    </row>
    <row r="825" spans="1:10" ht="15.75" customHeight="1" x14ac:dyDescent="0.3">
      <c r="A825" s="23" t="s">
        <v>1468</v>
      </c>
      <c r="B825" s="25">
        <v>17.29</v>
      </c>
      <c r="C825" s="25">
        <v>4.62</v>
      </c>
      <c r="D825" s="23" t="s">
        <v>5992</v>
      </c>
      <c r="E825" s="23" t="s">
        <v>5993</v>
      </c>
      <c r="F825" s="23" t="s">
        <v>5992</v>
      </c>
      <c r="G825" s="23">
        <v>1</v>
      </c>
      <c r="H825" s="23" t="s">
        <v>5991</v>
      </c>
      <c r="I825" t="str" cm="1">
        <f t="array" ref="I825">_xlfn.IFS(B825&lt;18.5,"Under Weight",B825&lt;=25,"Healthy Weight",B825&lt;30,"Over Weight",B825&gt;=30,"obesity")</f>
        <v>Under Weight</v>
      </c>
      <c r="J825" t="str" cm="1">
        <f t="array" ref="J825">_xlfn.IFS(C825&lt;5.7,"Normal",C825&lt;=6.5,"Prediabetes",C825&gt;6.5,"Diabetes")</f>
        <v>Normal</v>
      </c>
    </row>
    <row r="826" spans="1:10" ht="15.75" customHeight="1" x14ac:dyDescent="0.3">
      <c r="A826" s="23" t="s">
        <v>1470</v>
      </c>
      <c r="B826" s="25">
        <v>31.74</v>
      </c>
      <c r="C826" s="25">
        <v>7.68</v>
      </c>
      <c r="D826" s="23" t="s">
        <v>5991</v>
      </c>
      <c r="E826" s="23" t="s">
        <v>5992</v>
      </c>
      <c r="F826" s="23" t="s">
        <v>5992</v>
      </c>
      <c r="G826" s="23">
        <v>0</v>
      </c>
      <c r="H826" s="23" t="s">
        <v>5992</v>
      </c>
      <c r="I826" t="str" cm="1">
        <f t="array" ref="I826">_xlfn.IFS(B826&lt;18.5,"Under Weight",B826&lt;=25,"Healthy Weight",B826&lt;30,"Over Weight",B826&gt;=30,"obesity")</f>
        <v>obesity</v>
      </c>
      <c r="J826" t="str" cm="1">
        <f t="array" ref="J826">_xlfn.IFS(C826&lt;5.7,"Normal",C826&lt;=6.5,"Prediabetes",C826&gt;6.5,"Diabetes")</f>
        <v>Diabetes</v>
      </c>
    </row>
    <row r="827" spans="1:10" ht="15.75" customHeight="1" x14ac:dyDescent="0.3">
      <c r="A827" s="23" t="s">
        <v>1472</v>
      </c>
      <c r="B827" s="25">
        <v>26.504999999999999</v>
      </c>
      <c r="C827" s="25">
        <v>6.79</v>
      </c>
      <c r="D827" s="23" t="s">
        <v>5991</v>
      </c>
      <c r="E827" s="23" t="s">
        <v>5992</v>
      </c>
      <c r="F827" s="23" t="s">
        <v>5991</v>
      </c>
      <c r="G827" s="23">
        <v>1</v>
      </c>
      <c r="H827" s="23" t="s">
        <v>5992</v>
      </c>
      <c r="I827" t="str" cm="1">
        <f t="array" ref="I827">_xlfn.IFS(B827&lt;18.5,"Under Weight",B827&lt;=25,"Healthy Weight",B827&lt;30,"Over Weight",B827&gt;=30,"obesity")</f>
        <v>Over Weight</v>
      </c>
      <c r="J827" t="str" cm="1">
        <f t="array" ref="J827">_xlfn.IFS(C827&lt;5.7,"Normal",C827&lt;=6.5,"Prediabetes",C827&gt;6.5,"Diabetes")</f>
        <v>Diabetes</v>
      </c>
    </row>
    <row r="828" spans="1:10" ht="15.75" customHeight="1" x14ac:dyDescent="0.3">
      <c r="A828" s="23" t="s">
        <v>1474</v>
      </c>
      <c r="B828" s="25">
        <v>36.479999999999997</v>
      </c>
      <c r="C828" s="25">
        <v>11.09</v>
      </c>
      <c r="D828" s="23" t="s">
        <v>5992</v>
      </c>
      <c r="E828" s="23" t="s">
        <v>5992</v>
      </c>
      <c r="F828" s="23" t="s">
        <v>5992</v>
      </c>
      <c r="G828" s="23">
        <v>0</v>
      </c>
      <c r="H828" s="23" t="s">
        <v>5992</v>
      </c>
      <c r="I828" t="str" cm="1">
        <f t="array" ref="I828">_xlfn.IFS(B828&lt;18.5,"Under Weight",B828&lt;=25,"Healthy Weight",B828&lt;30,"Over Weight",B828&gt;=30,"obesity")</f>
        <v>obesity</v>
      </c>
      <c r="J828" t="str" cm="1">
        <f t="array" ref="J828">_xlfn.IFS(C828&lt;5.7,"Normal",C828&lt;=6.5,"Prediabetes",C828&gt;6.5,"Diabetes")</f>
        <v>Diabetes</v>
      </c>
    </row>
    <row r="829" spans="1:10" ht="15.75" customHeight="1" x14ac:dyDescent="0.3">
      <c r="A829" s="23" t="s">
        <v>1476</v>
      </c>
      <c r="B829" s="25">
        <v>39.159999999999997</v>
      </c>
      <c r="C829" s="25">
        <v>5.24</v>
      </c>
      <c r="D829" s="23" t="s">
        <v>5991</v>
      </c>
      <c r="E829" s="23" t="s">
        <v>5992</v>
      </c>
      <c r="F829" s="23" t="s">
        <v>5991</v>
      </c>
      <c r="G829" s="23">
        <v>1</v>
      </c>
      <c r="H829" s="23" t="s">
        <v>5992</v>
      </c>
      <c r="I829" t="str" cm="1">
        <f t="array" ref="I829">_xlfn.IFS(B829&lt;18.5,"Under Weight",B829&lt;=25,"Healthy Weight",B829&lt;30,"Over Weight",B829&gt;=30,"obesity")</f>
        <v>obesity</v>
      </c>
      <c r="J829" t="str" cm="1">
        <f t="array" ref="J829">_xlfn.IFS(C829&lt;5.7,"Normal",C829&lt;=6.5,"Prediabetes",C829&gt;6.5,"Diabetes")</f>
        <v>Normal</v>
      </c>
    </row>
    <row r="830" spans="1:10" ht="15.75" customHeight="1" x14ac:dyDescent="0.3">
      <c r="A830" s="23" t="s">
        <v>1478</v>
      </c>
      <c r="B830" s="25">
        <v>28.22</v>
      </c>
      <c r="C830" s="25">
        <v>7.51</v>
      </c>
      <c r="D830" s="23" t="s">
        <v>5991</v>
      </c>
      <c r="E830" s="23" t="s">
        <v>5992</v>
      </c>
      <c r="F830" s="23" t="s">
        <v>5991</v>
      </c>
      <c r="G830" s="23">
        <v>1</v>
      </c>
      <c r="H830" s="23" t="s">
        <v>5992</v>
      </c>
      <c r="I830" t="str" cm="1">
        <f t="array" ref="I830">_xlfn.IFS(B830&lt;18.5,"Under Weight",B830&lt;=25,"Healthy Weight",B830&lt;30,"Over Weight",B830&gt;=30,"obesity")</f>
        <v>Over Weight</v>
      </c>
      <c r="J830" t="str" cm="1">
        <f t="array" ref="J830">_xlfn.IFS(C830&lt;5.7,"Normal",C830&lt;=6.5,"Prediabetes",C830&gt;6.5,"Diabetes")</f>
        <v>Diabetes</v>
      </c>
    </row>
    <row r="831" spans="1:10" ht="15.75" customHeight="1" x14ac:dyDescent="0.3">
      <c r="A831" s="23" t="s">
        <v>1480</v>
      </c>
      <c r="B831" s="25">
        <v>35</v>
      </c>
      <c r="C831" s="25">
        <v>4.13</v>
      </c>
      <c r="D831" s="23" t="s">
        <v>5992</v>
      </c>
      <c r="E831" s="23" t="s">
        <v>5992</v>
      </c>
      <c r="F831" s="23" t="s">
        <v>5992</v>
      </c>
      <c r="G831" s="23">
        <v>2</v>
      </c>
      <c r="H831" s="23" t="s">
        <v>5992</v>
      </c>
      <c r="I831" t="str" cm="1">
        <f t="array" ref="I831">_xlfn.IFS(B831&lt;18.5,"Under Weight",B831&lt;=25,"Healthy Weight",B831&lt;30,"Over Weight",B831&gt;=30,"obesity")</f>
        <v>obesity</v>
      </c>
      <c r="J831" t="str" cm="1">
        <f t="array" ref="J831">_xlfn.IFS(C831&lt;5.7,"Normal",C831&lt;=6.5,"Prediabetes",C831&gt;6.5,"Diabetes")</f>
        <v>Normal</v>
      </c>
    </row>
    <row r="832" spans="1:10" ht="15.75" customHeight="1" x14ac:dyDescent="0.3">
      <c r="A832" s="23" t="s">
        <v>1482</v>
      </c>
      <c r="B832" s="25">
        <v>36.24</v>
      </c>
      <c r="C832" s="25">
        <v>8.3800000000000008</v>
      </c>
      <c r="D832" s="23" t="s">
        <v>5991</v>
      </c>
      <c r="E832" s="23" t="s">
        <v>5992</v>
      </c>
      <c r="F832" s="23" t="s">
        <v>5992</v>
      </c>
      <c r="G832" s="23">
        <v>1</v>
      </c>
      <c r="H832" s="23" t="s">
        <v>5992</v>
      </c>
      <c r="I832" t="str" cm="1">
        <f t="array" ref="I832">_xlfn.IFS(B832&lt;18.5,"Under Weight",B832&lt;=25,"Healthy Weight",B832&lt;30,"Over Weight",B832&gt;=30,"obesity")</f>
        <v>obesity</v>
      </c>
      <c r="J832" t="str" cm="1">
        <f t="array" ref="J832">_xlfn.IFS(C832&lt;5.7,"Normal",C832&lt;=6.5,"Prediabetes",C832&gt;6.5,"Diabetes")</f>
        <v>Diabetes</v>
      </c>
    </row>
    <row r="833" spans="1:10" ht="15.75" customHeight="1" x14ac:dyDescent="0.3">
      <c r="A833" s="23" t="s">
        <v>1483</v>
      </c>
      <c r="B833" s="25">
        <v>36.954999999999998</v>
      </c>
      <c r="C833" s="25">
        <v>8.07</v>
      </c>
      <c r="D833" s="23" t="s">
        <v>5992</v>
      </c>
      <c r="E833" s="23" t="s">
        <v>5992</v>
      </c>
      <c r="F833" s="23" t="s">
        <v>5992</v>
      </c>
      <c r="G833" s="23">
        <v>0</v>
      </c>
      <c r="H833" s="23" t="s">
        <v>5992</v>
      </c>
      <c r="I833" t="str" cm="1">
        <f t="array" ref="I833">_xlfn.IFS(B833&lt;18.5,"Under Weight",B833&lt;=25,"Healthy Weight",B833&lt;30,"Over Weight",B833&gt;=30,"obesity")</f>
        <v>obesity</v>
      </c>
      <c r="J833" t="str" cm="1">
        <f t="array" ref="J833">_xlfn.IFS(C833&lt;5.7,"Normal",C833&lt;=6.5,"Prediabetes",C833&gt;6.5,"Diabetes")</f>
        <v>Diabetes</v>
      </c>
    </row>
    <row r="834" spans="1:10" ht="15.75" customHeight="1" x14ac:dyDescent="0.3">
      <c r="A834" s="23" t="s">
        <v>1485</v>
      </c>
      <c r="B834" s="25">
        <v>29.64</v>
      </c>
      <c r="C834" s="25">
        <v>8.9499999999999993</v>
      </c>
      <c r="D834" s="23" t="s">
        <v>5992</v>
      </c>
      <c r="E834" s="23" t="s">
        <v>5992</v>
      </c>
      <c r="F834" s="23" t="s">
        <v>5992</v>
      </c>
      <c r="G834" s="23">
        <v>0</v>
      </c>
      <c r="H834" s="23" t="s">
        <v>5992</v>
      </c>
      <c r="I834" t="str" cm="1">
        <f t="array" ref="I834">_xlfn.IFS(B834&lt;18.5,"Under Weight",B834&lt;=25,"Healthy Weight",B834&lt;30,"Over Weight",B834&gt;=30,"obesity")</f>
        <v>Over Weight</v>
      </c>
      <c r="J834" t="str" cm="1">
        <f t="array" ref="J834">_xlfn.IFS(C834&lt;5.7,"Normal",C834&lt;=6.5,"Prediabetes",C834&gt;6.5,"Diabetes")</f>
        <v>Diabetes</v>
      </c>
    </row>
    <row r="835" spans="1:10" ht="15.75" customHeight="1" x14ac:dyDescent="0.3">
      <c r="A835" s="23" t="s">
        <v>1487</v>
      </c>
      <c r="B835" s="25">
        <v>42.74</v>
      </c>
      <c r="C835" s="25">
        <v>6.31</v>
      </c>
      <c r="D835" s="23" t="s">
        <v>5991</v>
      </c>
      <c r="E835" s="23" t="s">
        <v>5992</v>
      </c>
      <c r="F835" s="23" t="s">
        <v>5992</v>
      </c>
      <c r="G835" s="23">
        <v>1</v>
      </c>
      <c r="H835" s="23" t="s">
        <v>5992</v>
      </c>
      <c r="I835" t="str" cm="1">
        <f t="array" ref="I835">_xlfn.IFS(B835&lt;18.5,"Under Weight",B835&lt;=25,"Healthy Weight",B835&lt;30,"Over Weight",B835&gt;=30,"obesity")</f>
        <v>obesity</v>
      </c>
      <c r="J835" t="str" cm="1">
        <f t="array" ref="J835">_xlfn.IFS(C835&lt;5.7,"Normal",C835&lt;=6.5,"Prediabetes",C835&gt;6.5,"Diabetes")</f>
        <v>Prediabetes</v>
      </c>
    </row>
    <row r="836" spans="1:10" ht="15.75" customHeight="1" x14ac:dyDescent="0.3">
      <c r="A836" s="23" t="s">
        <v>1488</v>
      </c>
      <c r="B836" s="25">
        <v>36.130000000000003</v>
      </c>
      <c r="C836" s="25">
        <v>7.19</v>
      </c>
      <c r="D836" s="23" t="s">
        <v>5991</v>
      </c>
      <c r="E836" s="23" t="s">
        <v>5992</v>
      </c>
      <c r="F836" s="23" t="s">
        <v>5992</v>
      </c>
      <c r="G836" s="23">
        <v>2</v>
      </c>
      <c r="H836" s="23" t="s">
        <v>5992</v>
      </c>
      <c r="I836" t="str" cm="1">
        <f t="array" ref="I836">_xlfn.IFS(B836&lt;18.5,"Under Weight",B836&lt;=25,"Healthy Weight",B836&lt;30,"Over Weight",B836&gt;=30,"obesity")</f>
        <v>obesity</v>
      </c>
      <c r="J836" t="str" cm="1">
        <f t="array" ref="J836">_xlfn.IFS(C836&lt;5.7,"Normal",C836&lt;=6.5,"Prediabetes",C836&gt;6.5,"Diabetes")</f>
        <v>Diabetes</v>
      </c>
    </row>
    <row r="837" spans="1:10" ht="15.75" customHeight="1" x14ac:dyDescent="0.3">
      <c r="A837" s="23" t="s">
        <v>1490</v>
      </c>
      <c r="B837" s="25">
        <v>31.55</v>
      </c>
      <c r="C837" s="25">
        <v>6.11</v>
      </c>
      <c r="D837" s="23" t="s">
        <v>5991</v>
      </c>
      <c r="E837" s="23" t="s">
        <v>5992</v>
      </c>
      <c r="F837" s="23" t="s">
        <v>5992</v>
      </c>
      <c r="G837" s="23">
        <v>1</v>
      </c>
      <c r="H837" s="23" t="s">
        <v>5992</v>
      </c>
      <c r="I837" t="str" cm="1">
        <f t="array" ref="I837">_xlfn.IFS(B837&lt;18.5,"Under Weight",B837&lt;=25,"Healthy Weight",B837&lt;30,"Over Weight",B837&gt;=30,"obesity")</f>
        <v>obesity</v>
      </c>
      <c r="J837" t="str" cm="1">
        <f t="array" ref="J837">_xlfn.IFS(C837&lt;5.7,"Normal",C837&lt;=6.5,"Prediabetes",C837&gt;6.5,"Diabetes")</f>
        <v>Prediabetes</v>
      </c>
    </row>
    <row r="838" spans="1:10" ht="15.75" customHeight="1" x14ac:dyDescent="0.3">
      <c r="A838" s="23" t="s">
        <v>1492</v>
      </c>
      <c r="B838" s="25">
        <v>52.75</v>
      </c>
      <c r="C838" s="25">
        <v>6.02</v>
      </c>
      <c r="D838" s="23" t="s">
        <v>5992</v>
      </c>
      <c r="E838" s="23" t="s">
        <v>5992</v>
      </c>
      <c r="F838" s="23" t="s">
        <v>5992</v>
      </c>
      <c r="G838" s="23">
        <v>1</v>
      </c>
      <c r="H838" s="23" t="s">
        <v>5992</v>
      </c>
      <c r="I838" t="str" cm="1">
        <f t="array" ref="I838">_xlfn.IFS(B838&lt;18.5,"Under Weight",B838&lt;=25,"Healthy Weight",B838&lt;30,"Over Weight",B838&gt;=30,"obesity")</f>
        <v>obesity</v>
      </c>
      <c r="J838" t="str" cm="1">
        <f t="array" ref="J838">_xlfn.IFS(C838&lt;5.7,"Normal",C838&lt;=6.5,"Prediabetes",C838&gt;6.5,"Diabetes")</f>
        <v>Prediabetes</v>
      </c>
    </row>
    <row r="839" spans="1:10" ht="15.75" customHeight="1" x14ac:dyDescent="0.3">
      <c r="A839" s="23" t="s">
        <v>1494</v>
      </c>
      <c r="B839" s="25">
        <v>36.67</v>
      </c>
      <c r="C839" s="25">
        <v>11.86</v>
      </c>
      <c r="D839" s="23" t="s">
        <v>5992</v>
      </c>
      <c r="E839" s="23" t="s">
        <v>5992</v>
      </c>
      <c r="F839" s="23" t="s">
        <v>5992</v>
      </c>
      <c r="G839" s="23">
        <v>0</v>
      </c>
      <c r="H839" s="23" t="s">
        <v>5992</v>
      </c>
      <c r="I839" t="str" cm="1">
        <f t="array" ref="I839">_xlfn.IFS(B839&lt;18.5,"Under Weight",B839&lt;=25,"Healthy Weight",B839&lt;30,"Over Weight",B839&gt;=30,"obesity")</f>
        <v>obesity</v>
      </c>
      <c r="J839" t="str" cm="1">
        <f t="array" ref="J839">_xlfn.IFS(C839&lt;5.7,"Normal",C839&lt;=6.5,"Prediabetes",C839&gt;6.5,"Diabetes")</f>
        <v>Diabetes</v>
      </c>
    </row>
    <row r="840" spans="1:10" ht="15.75" customHeight="1" x14ac:dyDescent="0.3">
      <c r="A840" s="23" t="s">
        <v>1495</v>
      </c>
      <c r="B840" s="25">
        <v>38.06</v>
      </c>
      <c r="C840" s="25">
        <v>8.25</v>
      </c>
      <c r="D840" s="23" t="s">
        <v>5992</v>
      </c>
      <c r="E840" s="23" t="s">
        <v>5992</v>
      </c>
      <c r="F840" s="23" t="s">
        <v>5992</v>
      </c>
      <c r="G840" s="23">
        <v>0</v>
      </c>
      <c r="H840" s="23" t="s">
        <v>5992</v>
      </c>
      <c r="I840" t="str" cm="1">
        <f t="array" ref="I840">_xlfn.IFS(B840&lt;18.5,"Under Weight",B840&lt;=25,"Healthy Weight",B840&lt;30,"Over Weight",B840&gt;=30,"obesity")</f>
        <v>obesity</v>
      </c>
      <c r="J840" t="str" cm="1">
        <f t="array" ref="J840">_xlfn.IFS(C840&lt;5.7,"Normal",C840&lt;=6.5,"Prediabetes",C840&gt;6.5,"Diabetes")</f>
        <v>Diabetes</v>
      </c>
    </row>
    <row r="841" spans="1:10" ht="15.75" customHeight="1" x14ac:dyDescent="0.3">
      <c r="A841" s="23" t="s">
        <v>1496</v>
      </c>
      <c r="B841" s="25">
        <v>38</v>
      </c>
      <c r="C841" s="25">
        <v>8.1300000000000008</v>
      </c>
      <c r="D841" s="23" t="s">
        <v>5992</v>
      </c>
      <c r="E841" s="23" t="s">
        <v>5992</v>
      </c>
      <c r="F841" s="23" t="s">
        <v>5992</v>
      </c>
      <c r="G841" s="23">
        <v>0</v>
      </c>
      <c r="H841" s="23" t="s">
        <v>5992</v>
      </c>
      <c r="I841" t="str" cm="1">
        <f t="array" ref="I841">_xlfn.IFS(B841&lt;18.5,"Under Weight",B841&lt;=25,"Healthy Weight",B841&lt;30,"Over Weight",B841&gt;=30,"obesity")</f>
        <v>obesity</v>
      </c>
      <c r="J841" t="str" cm="1">
        <f t="array" ref="J841">_xlfn.IFS(C841&lt;5.7,"Normal",C841&lt;=6.5,"Prediabetes",C841&gt;6.5,"Diabetes")</f>
        <v>Diabetes</v>
      </c>
    </row>
    <row r="842" spans="1:10" ht="15.75" customHeight="1" x14ac:dyDescent="0.3">
      <c r="A842" s="23" t="s">
        <v>1498</v>
      </c>
      <c r="B842" s="25">
        <v>35.1</v>
      </c>
      <c r="C842" s="25">
        <v>10.1</v>
      </c>
      <c r="D842" s="23" t="s">
        <v>5992</v>
      </c>
      <c r="E842" s="23" t="s">
        <v>5992</v>
      </c>
      <c r="F842" s="23" t="s">
        <v>5992</v>
      </c>
      <c r="G842" s="23">
        <v>0</v>
      </c>
      <c r="H842" s="23" t="s">
        <v>5992</v>
      </c>
      <c r="I842" t="str" cm="1">
        <f t="array" ref="I842">_xlfn.IFS(B842&lt;18.5,"Under Weight",B842&lt;=25,"Healthy Weight",B842&lt;30,"Over Weight",B842&gt;=30,"obesity")</f>
        <v>obesity</v>
      </c>
      <c r="J842" t="str" cm="1">
        <f t="array" ref="J842">_xlfn.IFS(C842&lt;5.7,"Normal",C842&lt;=6.5,"Prediabetes",C842&gt;6.5,"Diabetes")</f>
        <v>Diabetes</v>
      </c>
    </row>
    <row r="843" spans="1:10" ht="15.75" customHeight="1" x14ac:dyDescent="0.3">
      <c r="A843" s="23" t="s">
        <v>1500</v>
      </c>
      <c r="B843" s="25">
        <v>33.82</v>
      </c>
      <c r="C843" s="25">
        <v>5.89</v>
      </c>
      <c r="D843" s="23" t="s">
        <v>5991</v>
      </c>
      <c r="E843" s="23" t="s">
        <v>5992</v>
      </c>
      <c r="F843" s="23" t="s">
        <v>5992</v>
      </c>
      <c r="G843" s="23">
        <v>2</v>
      </c>
      <c r="H843" s="23" t="s">
        <v>5992</v>
      </c>
      <c r="I843" t="str" cm="1">
        <f t="array" ref="I843">_xlfn.IFS(B843&lt;18.5,"Under Weight",B843&lt;=25,"Healthy Weight",B843&lt;30,"Over Weight",B843&gt;=30,"obesity")</f>
        <v>obesity</v>
      </c>
      <c r="J843" t="str" cm="1">
        <f t="array" ref="J843">_xlfn.IFS(C843&lt;5.7,"Normal",C843&lt;=6.5,"Prediabetes",C843&gt;6.5,"Diabetes")</f>
        <v>Prediabetes</v>
      </c>
    </row>
    <row r="844" spans="1:10" ht="15.75" customHeight="1" x14ac:dyDescent="0.3">
      <c r="A844" s="23" t="s">
        <v>1501</v>
      </c>
      <c r="B844" s="25">
        <v>37.43</v>
      </c>
      <c r="C844" s="25">
        <v>4.97</v>
      </c>
      <c r="D844" s="23" t="s">
        <v>5992</v>
      </c>
      <c r="E844" s="23" t="s">
        <v>5992</v>
      </c>
      <c r="F844" s="23" t="s">
        <v>5992</v>
      </c>
      <c r="G844" s="23">
        <v>2</v>
      </c>
      <c r="H844" s="23" t="s">
        <v>5992</v>
      </c>
      <c r="I844" t="str" cm="1">
        <f t="array" ref="I844">_xlfn.IFS(B844&lt;18.5,"Under Weight",B844&lt;=25,"Healthy Weight",B844&lt;30,"Over Weight",B844&gt;=30,"obesity")</f>
        <v>obesity</v>
      </c>
      <c r="J844" t="str" cm="1">
        <f t="array" ref="J844">_xlfn.IFS(C844&lt;5.7,"Normal",C844&lt;=6.5,"Prediabetes",C844&gt;6.5,"Diabetes")</f>
        <v>Normal</v>
      </c>
    </row>
    <row r="845" spans="1:10" ht="15.75" customHeight="1" x14ac:dyDescent="0.3">
      <c r="A845" s="23" t="s">
        <v>1503</v>
      </c>
      <c r="B845" s="25">
        <v>30.5</v>
      </c>
      <c r="C845" s="25">
        <v>9.9</v>
      </c>
      <c r="D845" s="23" t="s">
        <v>5992</v>
      </c>
      <c r="E845" s="23" t="s">
        <v>5992</v>
      </c>
      <c r="F845" s="23" t="s">
        <v>5992</v>
      </c>
      <c r="G845" s="23">
        <v>0</v>
      </c>
      <c r="H845" s="23" t="s">
        <v>5992</v>
      </c>
      <c r="I845" t="str" cm="1">
        <f t="array" ref="I845">_xlfn.IFS(B845&lt;18.5,"Under Weight",B845&lt;=25,"Healthy Weight",B845&lt;30,"Over Weight",B845&gt;=30,"obesity")</f>
        <v>obesity</v>
      </c>
      <c r="J845" t="str" cm="1">
        <f t="array" ref="J845">_xlfn.IFS(C845&lt;5.7,"Normal",C845&lt;=6.5,"Prediabetes",C845&gt;6.5,"Diabetes")</f>
        <v>Diabetes</v>
      </c>
    </row>
    <row r="846" spans="1:10" ht="15.75" customHeight="1" x14ac:dyDescent="0.3">
      <c r="A846" s="23" t="s">
        <v>1504</v>
      </c>
      <c r="B846" s="25">
        <v>24.53</v>
      </c>
      <c r="C846" s="25">
        <v>9.0500000000000007</v>
      </c>
      <c r="D846" s="23" t="s">
        <v>5992</v>
      </c>
      <c r="E846" s="23" t="s">
        <v>5992</v>
      </c>
      <c r="F846" s="23" t="s">
        <v>5992</v>
      </c>
      <c r="G846" s="23">
        <v>0</v>
      </c>
      <c r="H846" s="23" t="s">
        <v>5992</v>
      </c>
      <c r="I846" t="str" cm="1">
        <f t="array" ref="I846">_xlfn.IFS(B846&lt;18.5,"Under Weight",B846&lt;=25,"Healthy Weight",B846&lt;30,"Over Weight",B846&gt;=30,"obesity")</f>
        <v>Healthy Weight</v>
      </c>
      <c r="J846" t="str" cm="1">
        <f t="array" ref="J846">_xlfn.IFS(C846&lt;5.7,"Normal",C846&lt;=6.5,"Prediabetes",C846&gt;6.5,"Diabetes")</f>
        <v>Diabetes</v>
      </c>
    </row>
    <row r="847" spans="1:10" ht="15.75" customHeight="1" x14ac:dyDescent="0.3">
      <c r="A847" s="23" t="s">
        <v>1506</v>
      </c>
      <c r="B847" s="25">
        <v>25.74</v>
      </c>
      <c r="C847" s="25">
        <v>10.93</v>
      </c>
      <c r="D847" s="23" t="s">
        <v>5992</v>
      </c>
      <c r="E847" s="23" t="s">
        <v>5992</v>
      </c>
      <c r="F847" s="23" t="s">
        <v>5992</v>
      </c>
      <c r="G847" s="23">
        <v>0</v>
      </c>
      <c r="H847" s="23" t="s">
        <v>5992</v>
      </c>
      <c r="I847" t="str" cm="1">
        <f t="array" ref="I847">_xlfn.IFS(B847&lt;18.5,"Under Weight",B847&lt;=25,"Healthy Weight",B847&lt;30,"Over Weight",B847&gt;=30,"obesity")</f>
        <v>Over Weight</v>
      </c>
      <c r="J847" t="str" cm="1">
        <f t="array" ref="J847">_xlfn.IFS(C847&lt;5.7,"Normal",C847&lt;=6.5,"Prediabetes",C847&gt;6.5,"Diabetes")</f>
        <v>Diabetes</v>
      </c>
    </row>
    <row r="848" spans="1:10" ht="15.75" customHeight="1" x14ac:dyDescent="0.3">
      <c r="A848" s="23" t="s">
        <v>1508</v>
      </c>
      <c r="B848" s="25">
        <v>34.08</v>
      </c>
      <c r="C848" s="25">
        <v>7.58</v>
      </c>
      <c r="D848" s="23" t="s">
        <v>5991</v>
      </c>
      <c r="E848" s="23" t="s">
        <v>5992</v>
      </c>
      <c r="F848" s="23" t="s">
        <v>5992</v>
      </c>
      <c r="G848" s="23">
        <v>2</v>
      </c>
      <c r="H848" s="23" t="s">
        <v>5992</v>
      </c>
      <c r="I848" t="str" cm="1">
        <f t="array" ref="I848">_xlfn.IFS(B848&lt;18.5,"Under Weight",B848&lt;=25,"Healthy Weight",B848&lt;30,"Over Weight",B848&gt;=30,"obesity")</f>
        <v>obesity</v>
      </c>
      <c r="J848" t="str" cm="1">
        <f t="array" ref="J848">_xlfn.IFS(C848&lt;5.7,"Normal",C848&lt;=6.5,"Prediabetes",C848&gt;6.5,"Diabetes")</f>
        <v>Diabetes</v>
      </c>
    </row>
    <row r="849" spans="1:10" ht="15.75" customHeight="1" x14ac:dyDescent="0.3">
      <c r="A849" s="23" t="s">
        <v>1510</v>
      </c>
      <c r="B849" s="25">
        <v>31.35</v>
      </c>
      <c r="C849" s="25">
        <v>11</v>
      </c>
      <c r="D849" s="23" t="s">
        <v>5991</v>
      </c>
      <c r="E849" s="23" t="s">
        <v>5992</v>
      </c>
      <c r="F849" s="23" t="s">
        <v>5991</v>
      </c>
      <c r="G849" s="23">
        <v>1</v>
      </c>
      <c r="H849" s="23" t="s">
        <v>5992</v>
      </c>
      <c r="I849" t="str" cm="1">
        <f t="array" ref="I849">_xlfn.IFS(B849&lt;18.5,"Under Weight",B849&lt;=25,"Healthy Weight",B849&lt;30,"Over Weight",B849&gt;=30,"obesity")</f>
        <v>obesity</v>
      </c>
      <c r="J849" t="str" cm="1">
        <f t="array" ref="J849">_xlfn.IFS(C849&lt;5.7,"Normal",C849&lt;=6.5,"Prediabetes",C849&gt;6.5,"Diabetes")</f>
        <v>Diabetes</v>
      </c>
    </row>
    <row r="850" spans="1:10" ht="15.75" customHeight="1" x14ac:dyDescent="0.3">
      <c r="A850" s="23" t="s">
        <v>1512</v>
      </c>
      <c r="B850" s="25">
        <v>26.79</v>
      </c>
      <c r="C850" s="25">
        <v>5.0599999999999996</v>
      </c>
      <c r="D850" s="23" t="s">
        <v>5992</v>
      </c>
      <c r="E850" s="23" t="s">
        <v>5992</v>
      </c>
      <c r="F850" s="23" t="s">
        <v>5992</v>
      </c>
      <c r="G850" s="23">
        <v>1</v>
      </c>
      <c r="H850" s="23" t="s">
        <v>5992</v>
      </c>
      <c r="I850" t="str" cm="1">
        <f t="array" ref="I850">_xlfn.IFS(B850&lt;18.5,"Under Weight",B850&lt;=25,"Healthy Weight",B850&lt;30,"Over Weight",B850&gt;=30,"obesity")</f>
        <v>Over Weight</v>
      </c>
      <c r="J850" t="str" cm="1">
        <f t="array" ref="J850">_xlfn.IFS(C850&lt;5.7,"Normal",C850&lt;=6.5,"Prediabetes",C850&gt;6.5,"Diabetes")</f>
        <v>Normal</v>
      </c>
    </row>
    <row r="851" spans="1:10" ht="15.75" customHeight="1" x14ac:dyDescent="0.3">
      <c r="A851" s="23" t="s">
        <v>1513</v>
      </c>
      <c r="B851" s="25">
        <v>42.78</v>
      </c>
      <c r="C851" s="25">
        <v>6.11</v>
      </c>
      <c r="D851" s="23" t="s">
        <v>5991</v>
      </c>
      <c r="E851" s="23" t="s">
        <v>5992</v>
      </c>
      <c r="F851" s="23" t="s">
        <v>5992</v>
      </c>
      <c r="G851" s="23">
        <v>1</v>
      </c>
      <c r="H851" s="23" t="s">
        <v>5992</v>
      </c>
      <c r="I851" t="str" cm="1">
        <f t="array" ref="I851">_xlfn.IFS(B851&lt;18.5,"Under Weight",B851&lt;=25,"Healthy Weight",B851&lt;30,"Over Weight",B851&gt;=30,"obesity")</f>
        <v>obesity</v>
      </c>
      <c r="J851" t="str" cm="1">
        <f t="array" ref="J851">_xlfn.IFS(C851&lt;5.7,"Normal",C851&lt;=6.5,"Prediabetes",C851&gt;6.5,"Diabetes")</f>
        <v>Prediabetes</v>
      </c>
    </row>
    <row r="852" spans="1:10" ht="15.75" customHeight="1" x14ac:dyDescent="0.3">
      <c r="A852" s="23" t="s">
        <v>1515</v>
      </c>
      <c r="B852" s="25">
        <v>46.75</v>
      </c>
      <c r="C852" s="25">
        <v>6.66</v>
      </c>
      <c r="D852" s="23" t="s">
        <v>5991</v>
      </c>
      <c r="E852" s="23" t="s">
        <v>5992</v>
      </c>
      <c r="F852" s="23" t="s">
        <v>5992</v>
      </c>
      <c r="G852" s="23">
        <v>2</v>
      </c>
      <c r="H852" s="23" t="s">
        <v>5992</v>
      </c>
      <c r="I852" t="str" cm="1">
        <f t="array" ref="I852">_xlfn.IFS(B852&lt;18.5,"Under Weight",B852&lt;=25,"Healthy Weight",B852&lt;30,"Over Weight",B852&gt;=30,"obesity")</f>
        <v>obesity</v>
      </c>
      <c r="J852" t="str" cm="1">
        <f t="array" ref="J852">_xlfn.IFS(C852&lt;5.7,"Normal",C852&lt;=6.5,"Prediabetes",C852&gt;6.5,"Diabetes")</f>
        <v>Diabetes</v>
      </c>
    </row>
    <row r="853" spans="1:10" ht="15.75" customHeight="1" x14ac:dyDescent="0.3">
      <c r="A853" s="23" t="s">
        <v>1517</v>
      </c>
      <c r="B853" s="25">
        <v>32.15</v>
      </c>
      <c r="C853" s="25">
        <v>4.0199999999999996</v>
      </c>
      <c r="D853" s="23" t="s">
        <v>5991</v>
      </c>
      <c r="E853" s="23" t="s">
        <v>5992</v>
      </c>
      <c r="F853" s="23" t="s">
        <v>5991</v>
      </c>
      <c r="G853" s="23">
        <v>1</v>
      </c>
      <c r="H853" s="23" t="s">
        <v>5992</v>
      </c>
      <c r="I853" t="str" cm="1">
        <f t="array" ref="I853">_xlfn.IFS(B853&lt;18.5,"Under Weight",B853&lt;=25,"Healthy Weight",B853&lt;30,"Over Weight",B853&gt;=30,"obesity")</f>
        <v>obesity</v>
      </c>
      <c r="J853" t="str" cm="1">
        <f t="array" ref="J853">_xlfn.IFS(C853&lt;5.7,"Normal",C853&lt;=6.5,"Prediabetes",C853&gt;6.5,"Diabetes")</f>
        <v>Normal</v>
      </c>
    </row>
    <row r="854" spans="1:10" ht="15.75" customHeight="1" x14ac:dyDescent="0.3">
      <c r="A854" s="23" t="s">
        <v>1518</v>
      </c>
      <c r="B854" s="25">
        <v>43.4</v>
      </c>
      <c r="C854" s="25">
        <v>8.81</v>
      </c>
      <c r="D854" s="23" t="s">
        <v>5991</v>
      </c>
      <c r="E854" s="23" t="s">
        <v>5992</v>
      </c>
      <c r="F854" s="23" t="s">
        <v>5992</v>
      </c>
      <c r="G854" s="23">
        <v>2</v>
      </c>
      <c r="H854" s="23" t="s">
        <v>5992</v>
      </c>
      <c r="I854" t="str" cm="1">
        <f t="array" ref="I854">_xlfn.IFS(B854&lt;18.5,"Under Weight",B854&lt;=25,"Healthy Weight",B854&lt;30,"Over Weight",B854&gt;=30,"obesity")</f>
        <v>obesity</v>
      </c>
      <c r="J854" t="str" cm="1">
        <f t="array" ref="J854">_xlfn.IFS(C854&lt;5.7,"Normal",C854&lt;=6.5,"Prediabetes",C854&gt;6.5,"Diabetes")</f>
        <v>Diabetes</v>
      </c>
    </row>
    <row r="855" spans="1:10" ht="15.75" customHeight="1" x14ac:dyDescent="0.3">
      <c r="A855" s="23" t="s">
        <v>1519</v>
      </c>
      <c r="B855" s="25">
        <v>31.57</v>
      </c>
      <c r="C855" s="25">
        <v>7.92</v>
      </c>
      <c r="D855" s="23" t="s">
        <v>5991</v>
      </c>
      <c r="E855" s="23" t="s">
        <v>5992</v>
      </c>
      <c r="F855" s="23" t="s">
        <v>5992</v>
      </c>
      <c r="G855" s="23">
        <v>2</v>
      </c>
      <c r="H855" s="23" t="s">
        <v>5992</v>
      </c>
      <c r="I855" t="str" cm="1">
        <f t="array" ref="I855">_xlfn.IFS(B855&lt;18.5,"Under Weight",B855&lt;=25,"Healthy Weight",B855&lt;30,"Over Weight",B855&gt;=30,"obesity")</f>
        <v>obesity</v>
      </c>
      <c r="J855" t="str" cm="1">
        <f t="array" ref="J855">_xlfn.IFS(C855&lt;5.7,"Normal",C855&lt;=6.5,"Prediabetes",C855&gt;6.5,"Diabetes")</f>
        <v>Diabetes</v>
      </c>
    </row>
    <row r="856" spans="1:10" ht="15.75" customHeight="1" x14ac:dyDescent="0.3">
      <c r="A856" s="23" t="s">
        <v>1521</v>
      </c>
      <c r="B856" s="25">
        <v>24.32</v>
      </c>
      <c r="C856" s="25">
        <v>7.48</v>
      </c>
      <c r="D856" s="23" t="s">
        <v>5992</v>
      </c>
      <c r="E856" s="23" t="s">
        <v>5992</v>
      </c>
      <c r="F856" s="23" t="s">
        <v>5992</v>
      </c>
      <c r="G856" s="23">
        <v>0</v>
      </c>
      <c r="H856" s="23" t="s">
        <v>5992</v>
      </c>
      <c r="I856" t="str" cm="1">
        <f t="array" ref="I856">_xlfn.IFS(B856&lt;18.5,"Under Weight",B856&lt;=25,"Healthy Weight",B856&lt;30,"Over Weight",B856&gt;=30,"obesity")</f>
        <v>Healthy Weight</v>
      </c>
      <c r="J856" t="str" cm="1">
        <f t="array" ref="J856">_xlfn.IFS(C856&lt;5.7,"Normal",C856&lt;=6.5,"Prediabetes",C856&gt;6.5,"Diabetes")</f>
        <v>Diabetes</v>
      </c>
    </row>
    <row r="857" spans="1:10" ht="15.75" customHeight="1" x14ac:dyDescent="0.3">
      <c r="A857" s="23" t="s">
        <v>1522</v>
      </c>
      <c r="B857" s="25">
        <v>31.07</v>
      </c>
      <c r="C857" s="25">
        <v>4.62</v>
      </c>
      <c r="D857" s="23" t="s">
        <v>5991</v>
      </c>
      <c r="E857" s="23" t="s">
        <v>5992</v>
      </c>
      <c r="F857" s="23" t="s">
        <v>5992</v>
      </c>
      <c r="G857" s="23">
        <v>2</v>
      </c>
      <c r="H857" s="23" t="s">
        <v>5992</v>
      </c>
      <c r="I857" t="str" cm="1">
        <f t="array" ref="I857">_xlfn.IFS(B857&lt;18.5,"Under Weight",B857&lt;=25,"Healthy Weight",B857&lt;30,"Over Weight",B857&gt;=30,"obesity")</f>
        <v>obesity</v>
      </c>
      <c r="J857" t="str" cm="1">
        <f t="array" ref="J857">_xlfn.IFS(C857&lt;5.7,"Normal",C857&lt;=6.5,"Prediabetes",C857&gt;6.5,"Diabetes")</f>
        <v>Normal</v>
      </c>
    </row>
    <row r="858" spans="1:10" ht="15.75" customHeight="1" x14ac:dyDescent="0.3">
      <c r="A858" s="23" t="s">
        <v>1524</v>
      </c>
      <c r="B858" s="25">
        <v>35.814999999999998</v>
      </c>
      <c r="C858" s="25">
        <v>8.4700000000000006</v>
      </c>
      <c r="D858" s="23" t="s">
        <v>5992</v>
      </c>
      <c r="E858" s="23" t="s">
        <v>5992</v>
      </c>
      <c r="F858" s="23" t="s">
        <v>5992</v>
      </c>
      <c r="G858" s="23">
        <v>0</v>
      </c>
      <c r="H858" s="23" t="s">
        <v>5992</v>
      </c>
      <c r="I858" t="str" cm="1">
        <f t="array" ref="I858">_xlfn.IFS(B858&lt;18.5,"Under Weight",B858&lt;=25,"Healthy Weight",B858&lt;30,"Over Weight",B858&gt;=30,"obesity")</f>
        <v>obesity</v>
      </c>
      <c r="J858" t="str" cm="1">
        <f t="array" ref="J858">_xlfn.IFS(C858&lt;5.7,"Normal",C858&lt;=6.5,"Prediabetes",C858&gt;6.5,"Diabetes")</f>
        <v>Diabetes</v>
      </c>
    </row>
    <row r="859" spans="1:10" ht="15.75" customHeight="1" x14ac:dyDescent="0.3">
      <c r="A859" s="23" t="s">
        <v>1526</v>
      </c>
      <c r="B859" s="25">
        <v>40.81</v>
      </c>
      <c r="C859" s="25">
        <v>10.58</v>
      </c>
      <c r="D859" s="23" t="s">
        <v>5991</v>
      </c>
      <c r="E859" s="23" t="s">
        <v>5992</v>
      </c>
      <c r="F859" s="23" t="s">
        <v>5992</v>
      </c>
      <c r="G859" s="23">
        <v>0</v>
      </c>
      <c r="H859" s="23" t="s">
        <v>5992</v>
      </c>
      <c r="I859" t="str" cm="1">
        <f t="array" ref="I859">_xlfn.IFS(B859&lt;18.5,"Under Weight",B859&lt;=25,"Healthy Weight",B859&lt;30,"Over Weight",B859&gt;=30,"obesity")</f>
        <v>obesity</v>
      </c>
      <c r="J859" t="str" cm="1">
        <f t="array" ref="J859">_xlfn.IFS(C859&lt;5.7,"Normal",C859&lt;=6.5,"Prediabetes",C859&gt;6.5,"Diabetes")</f>
        <v>Diabetes</v>
      </c>
    </row>
    <row r="860" spans="1:10" ht="15.75" customHeight="1" x14ac:dyDescent="0.3">
      <c r="A860" s="23" t="s">
        <v>1527</v>
      </c>
      <c r="B860" s="25">
        <v>24.605</v>
      </c>
      <c r="C860" s="25">
        <v>7.48</v>
      </c>
      <c r="D860" s="23" t="s">
        <v>5992</v>
      </c>
      <c r="E860" s="23" t="s">
        <v>5992</v>
      </c>
      <c r="F860" s="23" t="s">
        <v>5992</v>
      </c>
      <c r="G860" s="23">
        <v>0</v>
      </c>
      <c r="H860" s="23" t="s">
        <v>5992</v>
      </c>
      <c r="I860" t="str" cm="1">
        <f t="array" ref="I860">_xlfn.IFS(B860&lt;18.5,"Under Weight",B860&lt;=25,"Healthy Weight",B860&lt;30,"Over Weight",B860&gt;=30,"obesity")</f>
        <v>Healthy Weight</v>
      </c>
      <c r="J860" t="str" cm="1">
        <f t="array" ref="J860">_xlfn.IFS(C860&lt;5.7,"Normal",C860&lt;=6.5,"Prediabetes",C860&gt;6.5,"Diabetes")</f>
        <v>Diabetes</v>
      </c>
    </row>
    <row r="861" spans="1:10" ht="15.75" customHeight="1" x14ac:dyDescent="0.3">
      <c r="A861" s="23" t="s">
        <v>1529</v>
      </c>
      <c r="B861" s="25">
        <v>21.47</v>
      </c>
      <c r="C861" s="25">
        <v>7.82</v>
      </c>
      <c r="D861" s="23" t="s">
        <v>5992</v>
      </c>
      <c r="E861" s="23" t="s">
        <v>5992</v>
      </c>
      <c r="F861" s="23" t="s">
        <v>5992</v>
      </c>
      <c r="G861" s="23">
        <v>0</v>
      </c>
      <c r="H861" s="23" t="s">
        <v>5992</v>
      </c>
      <c r="I861" t="str" cm="1">
        <f t="array" ref="I861">_xlfn.IFS(B861&lt;18.5,"Under Weight",B861&lt;=25,"Healthy Weight",B861&lt;30,"Over Weight",B861&gt;=30,"obesity")</f>
        <v>Healthy Weight</v>
      </c>
      <c r="J861" t="str" cm="1">
        <f t="array" ref="J861">_xlfn.IFS(C861&lt;5.7,"Normal",C861&lt;=6.5,"Prediabetes",C861&gt;6.5,"Diabetes")</f>
        <v>Diabetes</v>
      </c>
    </row>
    <row r="862" spans="1:10" ht="15.75" customHeight="1" x14ac:dyDescent="0.3">
      <c r="A862" s="23" t="s">
        <v>1531</v>
      </c>
      <c r="B862" s="25">
        <v>52.89</v>
      </c>
      <c r="C862" s="25">
        <v>4.96</v>
      </c>
      <c r="D862" s="23" t="s">
        <v>5991</v>
      </c>
      <c r="E862" s="23" t="s">
        <v>5992</v>
      </c>
      <c r="F862" s="23" t="s">
        <v>5992</v>
      </c>
      <c r="G862" s="23">
        <v>1</v>
      </c>
      <c r="H862" s="23" t="s">
        <v>5992</v>
      </c>
      <c r="I862" t="str" cm="1">
        <f t="array" ref="I862">_xlfn.IFS(B862&lt;18.5,"Under Weight",B862&lt;=25,"Healthy Weight",B862&lt;30,"Over Weight",B862&gt;=30,"obesity")</f>
        <v>obesity</v>
      </c>
      <c r="J862" t="str" cm="1">
        <f t="array" ref="J862">_xlfn.IFS(C862&lt;5.7,"Normal",C862&lt;=6.5,"Prediabetes",C862&gt;6.5,"Diabetes")</f>
        <v>Normal</v>
      </c>
    </row>
    <row r="863" spans="1:10" ht="15.75" customHeight="1" x14ac:dyDescent="0.3">
      <c r="A863" s="23" t="s">
        <v>1532</v>
      </c>
      <c r="B863" s="25">
        <v>32.965000000000003</v>
      </c>
      <c r="C863" s="25">
        <v>6.15</v>
      </c>
      <c r="D863" s="23" t="s">
        <v>5991</v>
      </c>
      <c r="E863" s="23" t="s">
        <v>5992</v>
      </c>
      <c r="F863" s="23" t="s">
        <v>5992</v>
      </c>
      <c r="G863" s="23">
        <v>1</v>
      </c>
      <c r="H863" s="23" t="s">
        <v>5992</v>
      </c>
      <c r="I863" t="str" cm="1">
        <f t="array" ref="I863">_xlfn.IFS(B863&lt;18.5,"Under Weight",B863&lt;=25,"Healthy Weight",B863&lt;30,"Over Weight",B863&gt;=30,"obesity")</f>
        <v>obesity</v>
      </c>
      <c r="J863" t="str" cm="1">
        <f t="array" ref="J863">_xlfn.IFS(C863&lt;5.7,"Normal",C863&lt;=6.5,"Prediabetes",C863&gt;6.5,"Diabetes")</f>
        <v>Prediabetes</v>
      </c>
    </row>
    <row r="864" spans="1:10" ht="15.75" customHeight="1" x14ac:dyDescent="0.3">
      <c r="A864" s="23" t="s">
        <v>1533</v>
      </c>
      <c r="B864" s="25">
        <v>36.799999999999997</v>
      </c>
      <c r="C864" s="25">
        <v>4.62</v>
      </c>
      <c r="D864" s="23" t="s">
        <v>5992</v>
      </c>
      <c r="E864" s="23" t="s">
        <v>5992</v>
      </c>
      <c r="F864" s="23" t="s">
        <v>5991</v>
      </c>
      <c r="G864" s="23">
        <v>1</v>
      </c>
      <c r="H864" s="23" t="s">
        <v>5992</v>
      </c>
      <c r="I864" t="str" cm="1">
        <f t="array" ref="I864">_xlfn.IFS(B864&lt;18.5,"Under Weight",B864&lt;=25,"Healthy Weight",B864&lt;30,"Over Weight",B864&gt;=30,"obesity")</f>
        <v>obesity</v>
      </c>
      <c r="J864" t="str" cm="1">
        <f t="array" ref="J864">_xlfn.IFS(C864&lt;5.7,"Normal",C864&lt;=6.5,"Prediabetes",C864&gt;6.5,"Diabetes")</f>
        <v>Normal</v>
      </c>
    </row>
    <row r="865" spans="1:10" ht="15.75" customHeight="1" x14ac:dyDescent="0.3">
      <c r="A865" s="23" t="s">
        <v>1535</v>
      </c>
      <c r="B865" s="25">
        <v>34.299999999999997</v>
      </c>
      <c r="C865" s="25">
        <v>4.87</v>
      </c>
      <c r="D865" s="23" t="s">
        <v>5992</v>
      </c>
      <c r="E865" s="23" t="s">
        <v>5992</v>
      </c>
      <c r="F865" s="23" t="s">
        <v>5992</v>
      </c>
      <c r="G865" s="23">
        <v>2</v>
      </c>
      <c r="H865" s="23" t="s">
        <v>5992</v>
      </c>
      <c r="I865" t="str" cm="1">
        <f t="array" ref="I865">_xlfn.IFS(B865&lt;18.5,"Under Weight",B865&lt;=25,"Healthy Weight",B865&lt;30,"Over Weight",B865&gt;=30,"obesity")</f>
        <v>obesity</v>
      </c>
      <c r="J865" t="str" cm="1">
        <f t="array" ref="J865">_xlfn.IFS(C865&lt;5.7,"Normal",C865&lt;=6.5,"Prediabetes",C865&gt;6.5,"Diabetes")</f>
        <v>Normal</v>
      </c>
    </row>
    <row r="866" spans="1:10" ht="15.75" customHeight="1" x14ac:dyDescent="0.3">
      <c r="A866" s="23" t="s">
        <v>1537</v>
      </c>
      <c r="B866" s="25">
        <v>35.244999999999997</v>
      </c>
      <c r="C866" s="25">
        <v>4.63</v>
      </c>
      <c r="D866" s="23" t="s">
        <v>5992</v>
      </c>
      <c r="E866" s="23" t="s">
        <v>5992</v>
      </c>
      <c r="F866" s="23" t="s">
        <v>5992</v>
      </c>
      <c r="G866" s="23">
        <v>0</v>
      </c>
      <c r="H866" s="23" t="s">
        <v>5992</v>
      </c>
      <c r="I866" t="str" cm="1">
        <f t="array" ref="I866">_xlfn.IFS(B866&lt;18.5,"Under Weight",B866&lt;=25,"Healthy Weight",B866&lt;30,"Over Weight",B866&gt;=30,"obesity")</f>
        <v>obesity</v>
      </c>
      <c r="J866" t="str" cm="1">
        <f t="array" ref="J866">_xlfn.IFS(C866&lt;5.7,"Normal",C866&lt;=6.5,"Prediabetes",C866&gt;6.5,"Diabetes")</f>
        <v>Normal</v>
      </c>
    </row>
    <row r="867" spans="1:10" ht="15.75" customHeight="1" x14ac:dyDescent="0.3">
      <c r="A867" s="23" t="s">
        <v>1539</v>
      </c>
      <c r="B867" s="25">
        <v>26.23</v>
      </c>
      <c r="C867" s="25">
        <v>11.93</v>
      </c>
      <c r="D867" s="23" t="s">
        <v>5992</v>
      </c>
      <c r="E867" s="23" t="s">
        <v>5992</v>
      </c>
      <c r="F867" s="23" t="s">
        <v>5992</v>
      </c>
      <c r="G867" s="23">
        <v>0</v>
      </c>
      <c r="H867" s="23" t="s">
        <v>5992</v>
      </c>
      <c r="I867" t="str" cm="1">
        <f t="array" ref="I867">_xlfn.IFS(B867&lt;18.5,"Under Weight",B867&lt;=25,"Healthy Weight",B867&lt;30,"Over Weight",B867&gt;=30,"obesity")</f>
        <v>Over Weight</v>
      </c>
      <c r="J867" t="str" cm="1">
        <f t="array" ref="J867">_xlfn.IFS(C867&lt;5.7,"Normal",C867&lt;=6.5,"Prediabetes",C867&gt;6.5,"Diabetes")</f>
        <v>Diabetes</v>
      </c>
    </row>
    <row r="868" spans="1:10" ht="15.75" customHeight="1" x14ac:dyDescent="0.3">
      <c r="A868" s="23" t="s">
        <v>1541</v>
      </c>
      <c r="B868" s="25">
        <v>36.1</v>
      </c>
      <c r="C868" s="25">
        <v>5.65</v>
      </c>
      <c r="D868" s="23" t="s">
        <v>5991</v>
      </c>
      <c r="E868" s="23" t="s">
        <v>5992</v>
      </c>
      <c r="F868" s="23" t="s">
        <v>5992</v>
      </c>
      <c r="G868" s="23">
        <v>2</v>
      </c>
      <c r="H868" s="23" t="s">
        <v>5992</v>
      </c>
      <c r="I868" t="str" cm="1">
        <f t="array" ref="I868">_xlfn.IFS(B868&lt;18.5,"Under Weight",B868&lt;=25,"Healthy Weight",B868&lt;30,"Over Weight",B868&gt;=30,"obesity")</f>
        <v>obesity</v>
      </c>
      <c r="J868" t="str" cm="1">
        <f t="array" ref="J868">_xlfn.IFS(C868&lt;5.7,"Normal",C868&lt;=6.5,"Prediabetes",C868&gt;6.5,"Diabetes")</f>
        <v>Normal</v>
      </c>
    </row>
    <row r="869" spans="1:10" ht="15.75" customHeight="1" x14ac:dyDescent="0.3">
      <c r="A869" s="23" t="s">
        <v>1543</v>
      </c>
      <c r="B869" s="25">
        <v>37.1</v>
      </c>
      <c r="C869" s="25">
        <v>11.21</v>
      </c>
      <c r="D869" s="23" t="s">
        <v>5991</v>
      </c>
      <c r="E869" s="23" t="s">
        <v>5992</v>
      </c>
      <c r="F869" s="23" t="s">
        <v>5991</v>
      </c>
      <c r="G869" s="23">
        <v>1</v>
      </c>
      <c r="H869" s="23" t="s">
        <v>5992</v>
      </c>
      <c r="I869" t="str" cm="1">
        <f t="array" ref="I869">_xlfn.IFS(B869&lt;18.5,"Under Weight",B869&lt;=25,"Healthy Weight",B869&lt;30,"Over Weight",B869&gt;=30,"obesity")</f>
        <v>obesity</v>
      </c>
      <c r="J869" t="str" cm="1">
        <f t="array" ref="J869">_xlfn.IFS(C869&lt;5.7,"Normal",C869&lt;=6.5,"Prediabetes",C869&gt;6.5,"Diabetes")</f>
        <v>Diabetes</v>
      </c>
    </row>
    <row r="870" spans="1:10" ht="15.75" customHeight="1" x14ac:dyDescent="0.3">
      <c r="A870" s="23" t="s">
        <v>1544</v>
      </c>
      <c r="B870" s="25">
        <v>27.5</v>
      </c>
      <c r="C870" s="25">
        <v>10.62</v>
      </c>
      <c r="D870" s="23" t="s">
        <v>5991</v>
      </c>
      <c r="E870" s="23" t="s">
        <v>5992</v>
      </c>
      <c r="F870" s="23" t="s">
        <v>5991</v>
      </c>
      <c r="G870" s="23">
        <v>1</v>
      </c>
      <c r="H870" s="23" t="s">
        <v>5992</v>
      </c>
      <c r="I870" t="str" cm="1">
        <f t="array" ref="I870">_xlfn.IFS(B870&lt;18.5,"Under Weight",B870&lt;=25,"Healthy Weight",B870&lt;30,"Over Weight",B870&gt;=30,"obesity")</f>
        <v>Over Weight</v>
      </c>
      <c r="J870" t="str" cm="1">
        <f t="array" ref="J870">_xlfn.IFS(C870&lt;5.7,"Normal",C870&lt;=6.5,"Prediabetes",C870&gt;6.5,"Diabetes")</f>
        <v>Diabetes</v>
      </c>
    </row>
    <row r="871" spans="1:10" ht="15.75" customHeight="1" x14ac:dyDescent="0.3">
      <c r="A871" s="23" t="s">
        <v>1545</v>
      </c>
      <c r="B871" s="25">
        <v>24.7</v>
      </c>
      <c r="C871" s="25">
        <v>10.7</v>
      </c>
      <c r="D871" s="23" t="s">
        <v>5991</v>
      </c>
      <c r="E871" s="23" t="s">
        <v>5992</v>
      </c>
      <c r="F871" s="23" t="s">
        <v>5991</v>
      </c>
      <c r="G871" s="23">
        <v>1</v>
      </c>
      <c r="H871" s="23" t="s">
        <v>5992</v>
      </c>
      <c r="I871" t="str" cm="1">
        <f t="array" ref="I871">_xlfn.IFS(B871&lt;18.5,"Under Weight",B871&lt;=25,"Healthy Weight",B871&lt;30,"Over Weight",B871&gt;=30,"obesity")</f>
        <v>Healthy Weight</v>
      </c>
      <c r="J871" t="str" cm="1">
        <f t="array" ref="J871">_xlfn.IFS(C871&lt;5.7,"Normal",C871&lt;=6.5,"Prediabetes",C871&gt;6.5,"Diabetes")</f>
        <v>Diabetes</v>
      </c>
    </row>
    <row r="872" spans="1:10" ht="15.75" customHeight="1" x14ac:dyDescent="0.3">
      <c r="A872" s="23" t="s">
        <v>1547</v>
      </c>
      <c r="B872" s="25">
        <v>26.78</v>
      </c>
      <c r="C872" s="25">
        <v>10.02</v>
      </c>
      <c r="D872" s="23" t="s">
        <v>5991</v>
      </c>
      <c r="E872" s="23" t="s">
        <v>5992</v>
      </c>
      <c r="F872" s="23" t="s">
        <v>5991</v>
      </c>
      <c r="G872" s="23">
        <v>1</v>
      </c>
      <c r="H872" s="23" t="s">
        <v>5992</v>
      </c>
      <c r="I872" t="str" cm="1">
        <f t="array" ref="I872">_xlfn.IFS(B872&lt;18.5,"Under Weight",B872&lt;=25,"Healthy Weight",B872&lt;30,"Over Weight",B872&gt;=30,"obesity")</f>
        <v>Over Weight</v>
      </c>
      <c r="J872" t="str" cm="1">
        <f t="array" ref="J872">_xlfn.IFS(C872&lt;5.7,"Normal",C872&lt;=6.5,"Prediabetes",C872&gt;6.5,"Diabetes")</f>
        <v>Diabetes</v>
      </c>
    </row>
    <row r="873" spans="1:10" ht="15.75" customHeight="1" x14ac:dyDescent="0.3">
      <c r="A873" s="23" t="s">
        <v>1549</v>
      </c>
      <c r="B873" s="25">
        <v>45.8</v>
      </c>
      <c r="C873" s="25">
        <v>4.8499999999999996</v>
      </c>
      <c r="D873" s="23" t="s">
        <v>5992</v>
      </c>
      <c r="E873" s="23" t="s">
        <v>5992</v>
      </c>
      <c r="F873" s="23" t="s">
        <v>5992</v>
      </c>
      <c r="G873" s="23">
        <v>0</v>
      </c>
      <c r="H873" s="23" t="s">
        <v>5992</v>
      </c>
      <c r="I873" t="str" cm="1">
        <f t="array" ref="I873">_xlfn.IFS(B873&lt;18.5,"Under Weight",B873&lt;=25,"Healthy Weight",B873&lt;30,"Over Weight",B873&gt;=30,"obesity")</f>
        <v>obesity</v>
      </c>
      <c r="J873" t="str" cm="1">
        <f t="array" ref="J873">_xlfn.IFS(C873&lt;5.7,"Normal",C873&lt;=6.5,"Prediabetes",C873&gt;6.5,"Diabetes")</f>
        <v>Normal</v>
      </c>
    </row>
    <row r="874" spans="1:10" ht="15.75" customHeight="1" x14ac:dyDescent="0.3">
      <c r="A874" s="23" t="s">
        <v>1551</v>
      </c>
      <c r="B874" s="25">
        <v>29</v>
      </c>
      <c r="C874" s="25">
        <v>4.3899999999999997</v>
      </c>
      <c r="D874" s="23" t="s">
        <v>5991</v>
      </c>
      <c r="E874" s="23" t="s">
        <v>5992</v>
      </c>
      <c r="F874" s="23" t="s">
        <v>5992</v>
      </c>
      <c r="G874" s="23">
        <v>2</v>
      </c>
      <c r="H874" s="23" t="s">
        <v>5992</v>
      </c>
      <c r="I874" t="str" cm="1">
        <f t="array" ref="I874">_xlfn.IFS(B874&lt;18.5,"Under Weight",B874&lt;=25,"Healthy Weight",B874&lt;30,"Over Weight",B874&gt;=30,"obesity")</f>
        <v>Over Weight</v>
      </c>
      <c r="J874" t="str" cm="1">
        <f t="array" ref="J874">_xlfn.IFS(C874&lt;5.7,"Normal",C874&lt;=6.5,"Prediabetes",C874&gt;6.5,"Diabetes")</f>
        <v>Normal</v>
      </c>
    </row>
    <row r="875" spans="1:10" ht="15.75" customHeight="1" x14ac:dyDescent="0.3">
      <c r="A875" s="23" t="s">
        <v>1552</v>
      </c>
      <c r="B875" s="25">
        <v>33.534999999999997</v>
      </c>
      <c r="C875" s="25">
        <v>8.24</v>
      </c>
      <c r="D875" s="23" t="s">
        <v>5991</v>
      </c>
      <c r="E875" s="23" t="s">
        <v>5992</v>
      </c>
      <c r="F875" s="23" t="s">
        <v>5992</v>
      </c>
      <c r="G875" s="23">
        <v>0</v>
      </c>
      <c r="H875" s="23" t="s">
        <v>5992</v>
      </c>
      <c r="I875" t="str" cm="1">
        <f t="array" ref="I875">_xlfn.IFS(B875&lt;18.5,"Under Weight",B875&lt;=25,"Healthy Weight",B875&lt;30,"Over Weight",B875&gt;=30,"obesity")</f>
        <v>obesity</v>
      </c>
      <c r="J875" t="str" cm="1">
        <f t="array" ref="J875">_xlfn.IFS(C875&lt;5.7,"Normal",C875&lt;=6.5,"Prediabetes",C875&gt;6.5,"Diabetes")</f>
        <v>Diabetes</v>
      </c>
    </row>
    <row r="876" spans="1:10" ht="15.75" customHeight="1" x14ac:dyDescent="0.3">
      <c r="A876" s="23" t="s">
        <v>1554</v>
      </c>
      <c r="B876" s="25">
        <v>32.774999999999999</v>
      </c>
      <c r="C876" s="25">
        <v>9.77</v>
      </c>
      <c r="D876" s="23" t="s">
        <v>5991</v>
      </c>
      <c r="E876" s="23" t="s">
        <v>5992</v>
      </c>
      <c r="F876" s="23" t="s">
        <v>5992</v>
      </c>
      <c r="G876" s="23">
        <v>0</v>
      </c>
      <c r="H876" s="23" t="s">
        <v>5992</v>
      </c>
      <c r="I876" t="str" cm="1">
        <f t="array" ref="I876">_xlfn.IFS(B876&lt;18.5,"Under Weight",B876&lt;=25,"Healthy Weight",B876&lt;30,"Over Weight",B876&gt;=30,"obesity")</f>
        <v>obesity</v>
      </c>
      <c r="J876" t="str" cm="1">
        <f t="array" ref="J876">_xlfn.IFS(C876&lt;5.7,"Normal",C876&lt;=6.5,"Prediabetes",C876&gt;6.5,"Diabetes")</f>
        <v>Diabetes</v>
      </c>
    </row>
    <row r="877" spans="1:10" ht="15.75" customHeight="1" x14ac:dyDescent="0.3">
      <c r="A877" s="23" t="s">
        <v>1556</v>
      </c>
      <c r="B877" s="25">
        <v>37.51</v>
      </c>
      <c r="C877" s="25">
        <v>5.5</v>
      </c>
      <c r="D877" s="23" t="s">
        <v>5991</v>
      </c>
      <c r="E877" s="23" t="s">
        <v>5992</v>
      </c>
      <c r="F877" s="23" t="s">
        <v>5992</v>
      </c>
      <c r="G877" s="23">
        <v>2</v>
      </c>
      <c r="H877" s="23" t="s">
        <v>5992</v>
      </c>
      <c r="I877" t="str" cm="1">
        <f t="array" ref="I877">_xlfn.IFS(B877&lt;18.5,"Under Weight",B877&lt;=25,"Healthy Weight",B877&lt;30,"Over Weight",B877&gt;=30,"obesity")</f>
        <v>obesity</v>
      </c>
      <c r="J877" t="str" cm="1">
        <f t="array" ref="J877">_xlfn.IFS(C877&lt;5.7,"Normal",C877&lt;=6.5,"Prediabetes",C877&gt;6.5,"Diabetes")</f>
        <v>Normal</v>
      </c>
    </row>
    <row r="878" spans="1:10" ht="15.75" customHeight="1" x14ac:dyDescent="0.3">
      <c r="A878" s="23" t="s">
        <v>1558</v>
      </c>
      <c r="B878" s="25">
        <v>39.86</v>
      </c>
      <c r="C878" s="25">
        <v>11.84</v>
      </c>
      <c r="D878" s="23" t="s">
        <v>5991</v>
      </c>
      <c r="E878" s="23" t="s">
        <v>5992</v>
      </c>
      <c r="F878" s="23" t="s">
        <v>5992</v>
      </c>
      <c r="G878" s="23">
        <v>1</v>
      </c>
      <c r="H878" s="23" t="s">
        <v>5992</v>
      </c>
      <c r="I878" t="str" cm="1">
        <f t="array" ref="I878">_xlfn.IFS(B878&lt;18.5,"Under Weight",B878&lt;=25,"Healthy Weight",B878&lt;30,"Over Weight",B878&gt;=30,"obesity")</f>
        <v>obesity</v>
      </c>
      <c r="J878" t="str" cm="1">
        <f t="array" ref="J878">_xlfn.IFS(C878&lt;5.7,"Normal",C878&lt;=6.5,"Prediabetes",C878&gt;6.5,"Diabetes")</f>
        <v>Diabetes</v>
      </c>
    </row>
    <row r="879" spans="1:10" ht="15.75" customHeight="1" x14ac:dyDescent="0.3">
      <c r="A879" s="23" t="s">
        <v>1559</v>
      </c>
      <c r="B879" s="25">
        <v>42.13</v>
      </c>
      <c r="C879" s="25">
        <v>4.66</v>
      </c>
      <c r="D879" s="23" t="s">
        <v>5992</v>
      </c>
      <c r="E879" s="23" t="s">
        <v>5992</v>
      </c>
      <c r="F879" s="23" t="s">
        <v>5992</v>
      </c>
      <c r="G879" s="23">
        <v>0</v>
      </c>
      <c r="H879" s="23" t="s">
        <v>5992</v>
      </c>
      <c r="I879" t="str" cm="1">
        <f t="array" ref="I879">_xlfn.IFS(B879&lt;18.5,"Under Weight",B879&lt;=25,"Healthy Weight",B879&lt;30,"Over Weight",B879&gt;=30,"obesity")</f>
        <v>obesity</v>
      </c>
      <c r="J879" t="str" cm="1">
        <f t="array" ref="J879">_xlfn.IFS(C879&lt;5.7,"Normal",C879&lt;=6.5,"Prediabetes",C879&gt;6.5,"Diabetes")</f>
        <v>Normal</v>
      </c>
    </row>
    <row r="880" spans="1:10" ht="15.75" customHeight="1" x14ac:dyDescent="0.3">
      <c r="A880" s="23" t="s">
        <v>1561</v>
      </c>
      <c r="B880" s="25">
        <v>35.99</v>
      </c>
      <c r="C880" s="25">
        <v>11.11</v>
      </c>
      <c r="D880" s="23" t="s">
        <v>5992</v>
      </c>
      <c r="E880" s="23" t="s">
        <v>5992</v>
      </c>
      <c r="F880" s="23" t="s">
        <v>5992</v>
      </c>
      <c r="G880" s="23">
        <v>0</v>
      </c>
      <c r="H880" s="23" t="s">
        <v>5992</v>
      </c>
      <c r="I880" t="str" cm="1">
        <f t="array" ref="I880">_xlfn.IFS(B880&lt;18.5,"Under Weight",B880&lt;=25,"Healthy Weight",B880&lt;30,"Over Weight",B880&gt;=30,"obesity")</f>
        <v>obesity</v>
      </c>
      <c r="J880" t="str" cm="1">
        <f t="array" ref="J880">_xlfn.IFS(C880&lt;5.7,"Normal",C880&lt;=6.5,"Prediabetes",C880&gt;6.5,"Diabetes")</f>
        <v>Diabetes</v>
      </c>
    </row>
    <row r="881" spans="1:10" ht="15.75" customHeight="1" x14ac:dyDescent="0.3">
      <c r="A881" s="23" t="s">
        <v>1563</v>
      </c>
      <c r="B881" s="25">
        <v>35.200000000000003</v>
      </c>
      <c r="C881" s="25">
        <v>7.72</v>
      </c>
      <c r="D881" s="23" t="s">
        <v>5991</v>
      </c>
      <c r="E881" s="23" t="s">
        <v>5992</v>
      </c>
      <c r="F881" s="23" t="s">
        <v>5991</v>
      </c>
      <c r="G881" s="23">
        <v>1</v>
      </c>
      <c r="H881" s="23" t="s">
        <v>5992</v>
      </c>
      <c r="I881" t="str" cm="1">
        <f t="array" ref="I881">_xlfn.IFS(B881&lt;18.5,"Under Weight",B881&lt;=25,"Healthy Weight",B881&lt;30,"Over Weight",B881&gt;=30,"obesity")</f>
        <v>obesity</v>
      </c>
      <c r="J881" t="str" cm="1">
        <f t="array" ref="J881">_xlfn.IFS(C881&lt;5.7,"Normal",C881&lt;=6.5,"Prediabetes",C881&gt;6.5,"Diabetes")</f>
        <v>Diabetes</v>
      </c>
    </row>
    <row r="882" spans="1:10" ht="15.75" customHeight="1" x14ac:dyDescent="0.3">
      <c r="A882" s="23" t="s">
        <v>1565</v>
      </c>
      <c r="B882" s="25">
        <v>29.91</v>
      </c>
      <c r="C882" s="25">
        <v>5.55</v>
      </c>
      <c r="D882" s="23" t="s">
        <v>5991</v>
      </c>
      <c r="E882" s="23" t="s">
        <v>5992</v>
      </c>
      <c r="F882" s="23" t="s">
        <v>5992</v>
      </c>
      <c r="G882" s="23">
        <v>2</v>
      </c>
      <c r="H882" s="23" t="s">
        <v>5992</v>
      </c>
      <c r="I882" t="str" cm="1">
        <f t="array" ref="I882">_xlfn.IFS(B882&lt;18.5,"Under Weight",B882&lt;=25,"Healthy Weight",B882&lt;30,"Over Weight",B882&gt;=30,"obesity")</f>
        <v>Over Weight</v>
      </c>
      <c r="J882" t="str" cm="1">
        <f t="array" ref="J882">_xlfn.IFS(C882&lt;5.7,"Normal",C882&lt;=6.5,"Prediabetes",C882&gt;6.5,"Diabetes")</f>
        <v>Normal</v>
      </c>
    </row>
    <row r="883" spans="1:10" ht="15.75" customHeight="1" x14ac:dyDescent="0.3">
      <c r="A883" s="23" t="s">
        <v>1567</v>
      </c>
      <c r="B883" s="25">
        <v>36.479999999999997</v>
      </c>
      <c r="C883" s="25">
        <v>5.05</v>
      </c>
      <c r="D883" s="23" t="s">
        <v>5991</v>
      </c>
      <c r="E883" s="23" t="s">
        <v>5992</v>
      </c>
      <c r="F883" s="23" t="s">
        <v>5992</v>
      </c>
      <c r="G883" s="23">
        <v>1</v>
      </c>
      <c r="H883" s="23" t="s">
        <v>5992</v>
      </c>
      <c r="I883" t="str" cm="1">
        <f t="array" ref="I883">_xlfn.IFS(B883&lt;18.5,"Under Weight",B883&lt;=25,"Healthy Weight",B883&lt;30,"Over Weight",B883&gt;=30,"obesity")</f>
        <v>obesity</v>
      </c>
      <c r="J883" t="str" cm="1">
        <f t="array" ref="J883">_xlfn.IFS(C883&lt;5.7,"Normal",C883&lt;=6.5,"Prediabetes",C883&gt;6.5,"Diabetes")</f>
        <v>Normal</v>
      </c>
    </row>
    <row r="884" spans="1:10" ht="15.75" customHeight="1" x14ac:dyDescent="0.3">
      <c r="A884" s="23" t="s">
        <v>1568</v>
      </c>
      <c r="B884" s="25">
        <v>27.5</v>
      </c>
      <c r="C884" s="25">
        <v>8.69</v>
      </c>
      <c r="D884" s="23" t="s">
        <v>5991</v>
      </c>
      <c r="E884" s="23" t="s">
        <v>5992</v>
      </c>
      <c r="F884" s="23" t="s">
        <v>5991</v>
      </c>
      <c r="G884" s="23">
        <v>1</v>
      </c>
      <c r="H884" s="23" t="s">
        <v>5992</v>
      </c>
      <c r="I884" t="str" cm="1">
        <f t="array" ref="I884">_xlfn.IFS(B884&lt;18.5,"Under Weight",B884&lt;=25,"Healthy Weight",B884&lt;30,"Over Weight",B884&gt;=30,"obesity")</f>
        <v>Over Weight</v>
      </c>
      <c r="J884" t="str" cm="1">
        <f t="array" ref="J884">_xlfn.IFS(C884&lt;5.7,"Normal",C884&lt;=6.5,"Prediabetes",C884&gt;6.5,"Diabetes")</f>
        <v>Diabetes</v>
      </c>
    </row>
    <row r="885" spans="1:10" ht="15.75" customHeight="1" x14ac:dyDescent="0.3">
      <c r="A885" s="23" t="s">
        <v>1570</v>
      </c>
      <c r="B885" s="25">
        <v>33.44</v>
      </c>
      <c r="C885" s="25">
        <v>5.9</v>
      </c>
      <c r="D885" s="23" t="s">
        <v>5991</v>
      </c>
      <c r="E885" s="23" t="s">
        <v>5992</v>
      </c>
      <c r="F885" s="23" t="s">
        <v>5992</v>
      </c>
      <c r="G885" s="23">
        <v>1</v>
      </c>
      <c r="H885" s="23" t="s">
        <v>5992</v>
      </c>
      <c r="I885" t="str" cm="1">
        <f t="array" ref="I885">_xlfn.IFS(B885&lt;18.5,"Under Weight",B885&lt;=25,"Healthy Weight",B885&lt;30,"Over Weight",B885&gt;=30,"obesity")</f>
        <v>obesity</v>
      </c>
      <c r="J885" t="str" cm="1">
        <f t="array" ref="J885">_xlfn.IFS(C885&lt;5.7,"Normal",C885&lt;=6.5,"Prediabetes",C885&gt;6.5,"Diabetes")</f>
        <v>Prediabetes</v>
      </c>
    </row>
    <row r="886" spans="1:10" ht="15.75" customHeight="1" x14ac:dyDescent="0.3">
      <c r="A886" s="23" t="s">
        <v>1572</v>
      </c>
      <c r="B886" s="25">
        <v>28.215</v>
      </c>
      <c r="C886" s="25">
        <v>6.29</v>
      </c>
      <c r="D886" s="23" t="s">
        <v>5991</v>
      </c>
      <c r="E886" s="23" t="s">
        <v>5992</v>
      </c>
      <c r="F886" s="23" t="s">
        <v>5992</v>
      </c>
      <c r="G886" s="23">
        <v>1</v>
      </c>
      <c r="H886" s="23" t="s">
        <v>5992</v>
      </c>
      <c r="I886" t="str" cm="1">
        <f t="array" ref="I886">_xlfn.IFS(B886&lt;18.5,"Under Weight",B886&lt;=25,"Healthy Weight",B886&lt;30,"Over Weight",B886&gt;=30,"obesity")</f>
        <v>Over Weight</v>
      </c>
      <c r="J886" t="str" cm="1">
        <f t="array" ref="J886">_xlfn.IFS(C886&lt;5.7,"Normal",C886&lt;=6.5,"Prediabetes",C886&gt;6.5,"Diabetes")</f>
        <v>Prediabetes</v>
      </c>
    </row>
    <row r="887" spans="1:10" ht="15.75" customHeight="1" x14ac:dyDescent="0.3">
      <c r="A887" s="23" t="s">
        <v>1574</v>
      </c>
      <c r="B887" s="25">
        <v>27.17</v>
      </c>
      <c r="C887" s="25">
        <v>5.84</v>
      </c>
      <c r="D887" s="23" t="s">
        <v>5991</v>
      </c>
      <c r="E887" s="23" t="s">
        <v>5992</v>
      </c>
      <c r="F887" s="23" t="s">
        <v>5992</v>
      </c>
      <c r="G887" s="23">
        <v>1</v>
      </c>
      <c r="H887" s="23" t="s">
        <v>5992</v>
      </c>
      <c r="I887" t="str" cm="1">
        <f t="array" ref="I887">_xlfn.IFS(B887&lt;18.5,"Under Weight",B887&lt;=25,"Healthy Weight",B887&lt;30,"Over Weight",B887&gt;=30,"obesity")</f>
        <v>Over Weight</v>
      </c>
      <c r="J887" t="str" cm="1">
        <f t="array" ref="J887">_xlfn.IFS(C887&lt;5.7,"Normal",C887&lt;=6.5,"Prediabetes",C887&gt;6.5,"Diabetes")</f>
        <v>Prediabetes</v>
      </c>
    </row>
    <row r="888" spans="1:10" ht="15.75" customHeight="1" x14ac:dyDescent="0.3">
      <c r="A888" s="23" t="s">
        <v>1576</v>
      </c>
      <c r="B888" s="25">
        <v>35.380000000000003</v>
      </c>
      <c r="C888" s="25">
        <v>6.12</v>
      </c>
      <c r="D888" s="23" t="s">
        <v>5992</v>
      </c>
      <c r="E888" s="23" t="s">
        <v>5992</v>
      </c>
      <c r="F888" s="23" t="s">
        <v>5992</v>
      </c>
      <c r="G888" s="23">
        <v>0</v>
      </c>
      <c r="H888" s="23" t="s">
        <v>5992</v>
      </c>
      <c r="I888" t="str" cm="1">
        <f t="array" ref="I888">_xlfn.IFS(B888&lt;18.5,"Under Weight",B888&lt;=25,"Healthy Weight",B888&lt;30,"Over Weight",B888&gt;=30,"obesity")</f>
        <v>obesity</v>
      </c>
      <c r="J888" t="str" cm="1">
        <f t="array" ref="J888">_xlfn.IFS(C888&lt;5.7,"Normal",C888&lt;=6.5,"Prediabetes",C888&gt;6.5,"Diabetes")</f>
        <v>Prediabetes</v>
      </c>
    </row>
    <row r="889" spans="1:10" ht="15.75" customHeight="1" x14ac:dyDescent="0.3">
      <c r="A889" s="23" t="s">
        <v>1578</v>
      </c>
      <c r="B889" s="25">
        <v>43.48</v>
      </c>
      <c r="C889" s="25">
        <v>6.24</v>
      </c>
      <c r="D889" s="23" t="s">
        <v>5992</v>
      </c>
      <c r="E889" s="23" t="s">
        <v>5992</v>
      </c>
      <c r="F889" s="23" t="s">
        <v>5992</v>
      </c>
      <c r="G889" s="23">
        <v>0</v>
      </c>
      <c r="H889" s="23" t="s">
        <v>5992</v>
      </c>
      <c r="I889" t="str" cm="1">
        <f t="array" ref="I889">_xlfn.IFS(B889&lt;18.5,"Under Weight",B889&lt;=25,"Healthy Weight",B889&lt;30,"Over Weight",B889&gt;=30,"obesity")</f>
        <v>obesity</v>
      </c>
      <c r="J889" t="str" cm="1">
        <f t="array" ref="J889">_xlfn.IFS(C889&lt;5.7,"Normal",C889&lt;=6.5,"Prediabetes",C889&gt;6.5,"Diabetes")</f>
        <v>Prediabetes</v>
      </c>
    </row>
    <row r="890" spans="1:10" ht="15.75" customHeight="1" x14ac:dyDescent="0.3">
      <c r="A890" s="23" t="s">
        <v>1580</v>
      </c>
      <c r="B890" s="25">
        <v>41.73</v>
      </c>
      <c r="C890" s="25">
        <v>6.25</v>
      </c>
      <c r="D890" s="23" t="s">
        <v>5992</v>
      </c>
      <c r="E890" s="23" t="s">
        <v>5992</v>
      </c>
      <c r="F890" s="23" t="s">
        <v>5992</v>
      </c>
      <c r="G890" s="23">
        <v>1</v>
      </c>
      <c r="H890" s="23" t="s">
        <v>5992</v>
      </c>
      <c r="I890" t="str" cm="1">
        <f t="array" ref="I890">_xlfn.IFS(B890&lt;18.5,"Under Weight",B890&lt;=25,"Healthy Weight",B890&lt;30,"Over Weight",B890&gt;=30,"obesity")</f>
        <v>obesity</v>
      </c>
      <c r="J890" t="str" cm="1">
        <f t="array" ref="J890">_xlfn.IFS(C890&lt;5.7,"Normal",C890&lt;=6.5,"Prediabetes",C890&gt;6.5,"Diabetes")</f>
        <v>Prediabetes</v>
      </c>
    </row>
    <row r="891" spans="1:10" ht="15.75" customHeight="1" x14ac:dyDescent="0.3">
      <c r="A891" s="23" t="s">
        <v>1582</v>
      </c>
      <c r="B891" s="25">
        <v>28.9</v>
      </c>
      <c r="C891" s="25">
        <v>11.96</v>
      </c>
      <c r="D891" s="23" t="s">
        <v>5992</v>
      </c>
      <c r="E891" s="23" t="s">
        <v>5992</v>
      </c>
      <c r="F891" s="23" t="s">
        <v>5992</v>
      </c>
      <c r="G891" s="23">
        <v>0</v>
      </c>
      <c r="H891" s="23" t="s">
        <v>5992</v>
      </c>
      <c r="I891" t="str" cm="1">
        <f t="array" ref="I891">_xlfn.IFS(B891&lt;18.5,"Under Weight",B891&lt;=25,"Healthy Weight",B891&lt;30,"Over Weight",B891&gt;=30,"obesity")</f>
        <v>Over Weight</v>
      </c>
      <c r="J891" t="str" cm="1">
        <f t="array" ref="J891">_xlfn.IFS(C891&lt;5.7,"Normal",C891&lt;=6.5,"Prediabetes",C891&gt;6.5,"Diabetes")</f>
        <v>Diabetes</v>
      </c>
    </row>
    <row r="892" spans="1:10" ht="15.75" customHeight="1" x14ac:dyDescent="0.3">
      <c r="A892" s="23" t="s">
        <v>1583</v>
      </c>
      <c r="B892" s="25">
        <v>25.74</v>
      </c>
      <c r="C892" s="25">
        <v>7.69</v>
      </c>
      <c r="D892" s="23" t="s">
        <v>5992</v>
      </c>
      <c r="E892" s="23" t="s">
        <v>5992</v>
      </c>
      <c r="F892" s="23" t="s">
        <v>5992</v>
      </c>
      <c r="G892" s="23">
        <v>0</v>
      </c>
      <c r="H892" s="23" t="s">
        <v>5992</v>
      </c>
      <c r="I892" t="str" cm="1">
        <f t="array" ref="I892">_xlfn.IFS(B892&lt;18.5,"Under Weight",B892&lt;=25,"Healthy Weight",B892&lt;30,"Over Weight",B892&gt;=30,"obesity")</f>
        <v>Over Weight</v>
      </c>
      <c r="J892" t="str" cm="1">
        <f t="array" ref="J892">_xlfn.IFS(C892&lt;5.7,"Normal",C892&lt;=6.5,"Prediabetes",C892&gt;6.5,"Diabetes")</f>
        <v>Diabetes</v>
      </c>
    </row>
    <row r="893" spans="1:10" ht="15.75" customHeight="1" x14ac:dyDescent="0.3">
      <c r="A893" s="23" t="s">
        <v>1585</v>
      </c>
      <c r="B893" s="25">
        <v>36.06</v>
      </c>
      <c r="C893" s="25">
        <v>8.83</v>
      </c>
      <c r="D893" s="23" t="s">
        <v>5992</v>
      </c>
      <c r="E893" s="23" t="s">
        <v>5992</v>
      </c>
      <c r="F893" s="23" t="s">
        <v>5992</v>
      </c>
      <c r="G893" s="23">
        <v>0</v>
      </c>
      <c r="H893" s="23" t="s">
        <v>5992</v>
      </c>
      <c r="I893" t="str" cm="1">
        <f t="array" ref="I893">_xlfn.IFS(B893&lt;18.5,"Under Weight",B893&lt;=25,"Healthy Weight",B893&lt;30,"Over Weight",B893&gt;=30,"obesity")</f>
        <v>obesity</v>
      </c>
      <c r="J893" t="str" cm="1">
        <f t="array" ref="J893">_xlfn.IFS(C893&lt;5.7,"Normal",C893&lt;=6.5,"Prediabetes",C893&gt;6.5,"Diabetes")</f>
        <v>Diabetes</v>
      </c>
    </row>
    <row r="894" spans="1:10" ht="15.75" customHeight="1" x14ac:dyDescent="0.3">
      <c r="A894" s="23" t="s">
        <v>1587</v>
      </c>
      <c r="B894" s="25">
        <v>43.28</v>
      </c>
      <c r="C894" s="25">
        <v>4.41</v>
      </c>
      <c r="D894" s="23" t="s">
        <v>5992</v>
      </c>
      <c r="E894" s="23" t="s">
        <v>5992</v>
      </c>
      <c r="F894" s="23" t="s">
        <v>5992</v>
      </c>
      <c r="G894" s="23">
        <v>0</v>
      </c>
      <c r="H894" s="23" t="s">
        <v>5992</v>
      </c>
      <c r="I894" t="str" cm="1">
        <f t="array" ref="I894">_xlfn.IFS(B894&lt;18.5,"Under Weight",B894&lt;=25,"Healthy Weight",B894&lt;30,"Over Weight",B894&gt;=30,"obesity")</f>
        <v>obesity</v>
      </c>
      <c r="J894" t="str" cm="1">
        <f t="array" ref="J894">_xlfn.IFS(C894&lt;5.7,"Normal",C894&lt;=6.5,"Prediabetes",C894&gt;6.5,"Diabetes")</f>
        <v>Normal</v>
      </c>
    </row>
    <row r="895" spans="1:10" ht="15.75" customHeight="1" x14ac:dyDescent="0.3">
      <c r="A895" s="23" t="s">
        <v>1589</v>
      </c>
      <c r="B895" s="25">
        <v>28.785</v>
      </c>
      <c r="C895" s="25">
        <v>9.1</v>
      </c>
      <c r="D895" s="23" t="s">
        <v>5991</v>
      </c>
      <c r="E895" s="23" t="s">
        <v>5992</v>
      </c>
      <c r="F895" s="23" t="s">
        <v>5991</v>
      </c>
      <c r="G895" s="23">
        <v>1</v>
      </c>
      <c r="H895" s="23" t="s">
        <v>5992</v>
      </c>
      <c r="I895" t="str" cm="1">
        <f t="array" ref="I895">_xlfn.IFS(B895&lt;18.5,"Under Weight",B895&lt;=25,"Healthy Weight",B895&lt;30,"Over Weight",B895&gt;=30,"obesity")</f>
        <v>Over Weight</v>
      </c>
      <c r="J895" t="str" cm="1">
        <f t="array" ref="J895">_xlfn.IFS(C895&lt;5.7,"Normal",C895&lt;=6.5,"Prediabetes",C895&gt;6.5,"Diabetes")</f>
        <v>Diabetes</v>
      </c>
    </row>
    <row r="896" spans="1:10" ht="15.75" customHeight="1" x14ac:dyDescent="0.3">
      <c r="A896" s="23" t="s">
        <v>1590</v>
      </c>
      <c r="B896" s="25">
        <v>25.46</v>
      </c>
      <c r="C896" s="25">
        <v>11.52</v>
      </c>
      <c r="D896" s="23" t="s">
        <v>5991</v>
      </c>
      <c r="E896" s="23" t="s">
        <v>5992</v>
      </c>
      <c r="F896" s="23" t="s">
        <v>5991</v>
      </c>
      <c r="G896" s="23">
        <v>1</v>
      </c>
      <c r="H896" s="23" t="s">
        <v>5992</v>
      </c>
      <c r="I896" t="str" cm="1">
        <f t="array" ref="I896">_xlfn.IFS(B896&lt;18.5,"Under Weight",B896&lt;=25,"Healthy Weight",B896&lt;30,"Over Weight",B896&gt;=30,"obesity")</f>
        <v>Over Weight</v>
      </c>
      <c r="J896" t="str" cm="1">
        <f t="array" ref="J896">_xlfn.IFS(C896&lt;5.7,"Normal",C896&lt;=6.5,"Prediabetes",C896&gt;6.5,"Diabetes")</f>
        <v>Diabetes</v>
      </c>
    </row>
    <row r="897" spans="1:10" ht="15.75" customHeight="1" x14ac:dyDescent="0.3">
      <c r="A897" s="23" t="s">
        <v>1592</v>
      </c>
      <c r="B897" s="25">
        <v>30.8</v>
      </c>
      <c r="C897" s="25">
        <v>10.95</v>
      </c>
      <c r="D897" s="23" t="s">
        <v>5992</v>
      </c>
      <c r="E897" s="23" t="s">
        <v>5992</v>
      </c>
      <c r="F897" s="23" t="s">
        <v>5992</v>
      </c>
      <c r="G897" s="23">
        <v>0</v>
      </c>
      <c r="H897" s="23" t="s">
        <v>5992</v>
      </c>
      <c r="I897" t="str" cm="1">
        <f t="array" ref="I897">_xlfn.IFS(B897&lt;18.5,"Under Weight",B897&lt;=25,"Healthy Weight",B897&lt;30,"Over Weight",B897&gt;=30,"obesity")</f>
        <v>obesity</v>
      </c>
      <c r="J897" t="str" cm="1">
        <f t="array" ref="J897">_xlfn.IFS(C897&lt;5.7,"Normal",C897&lt;=6.5,"Prediabetes",C897&gt;6.5,"Diabetes")</f>
        <v>Diabetes</v>
      </c>
    </row>
    <row r="898" spans="1:10" ht="15.75" customHeight="1" x14ac:dyDescent="0.3">
      <c r="A898" s="23" t="s">
        <v>1594</v>
      </c>
      <c r="B898" s="25">
        <v>28.88</v>
      </c>
      <c r="C898" s="25">
        <v>11.5</v>
      </c>
      <c r="D898" s="23" t="s">
        <v>5992</v>
      </c>
      <c r="E898" s="23" t="s">
        <v>5992</v>
      </c>
      <c r="F898" s="23" t="s">
        <v>5992</v>
      </c>
      <c r="G898" s="23">
        <v>0</v>
      </c>
      <c r="H898" s="23" t="s">
        <v>5992</v>
      </c>
      <c r="I898" t="str" cm="1">
        <f t="array" ref="I898">_xlfn.IFS(B898&lt;18.5,"Under Weight",B898&lt;=25,"Healthy Weight",B898&lt;30,"Over Weight",B898&gt;=30,"obesity")</f>
        <v>Over Weight</v>
      </c>
      <c r="J898" t="str" cm="1">
        <f t="array" ref="J898">_xlfn.IFS(C898&lt;5.7,"Normal",C898&lt;=6.5,"Prediabetes",C898&gt;6.5,"Diabetes")</f>
        <v>Diabetes</v>
      </c>
    </row>
    <row r="899" spans="1:10" ht="15.75" customHeight="1" x14ac:dyDescent="0.3">
      <c r="A899" s="23" t="s">
        <v>1596</v>
      </c>
      <c r="B899" s="25">
        <v>23</v>
      </c>
      <c r="C899" s="25">
        <v>9.8800000000000008</v>
      </c>
      <c r="D899" s="23" t="s">
        <v>5992</v>
      </c>
      <c r="E899" s="23" t="s">
        <v>5992</v>
      </c>
      <c r="F899" s="23" t="s">
        <v>5992</v>
      </c>
      <c r="G899" s="23">
        <v>0</v>
      </c>
      <c r="H899" s="23" t="s">
        <v>5992</v>
      </c>
      <c r="I899" t="str" cm="1">
        <f t="array" ref="I899">_xlfn.IFS(B899&lt;18.5,"Under Weight",B899&lt;=25,"Healthy Weight",B899&lt;30,"Over Weight",B899&gt;=30,"obesity")</f>
        <v>Healthy Weight</v>
      </c>
      <c r="J899" t="str" cm="1">
        <f t="array" ref="J899">_xlfn.IFS(C899&lt;5.7,"Normal",C899&lt;=6.5,"Prediabetes",C899&gt;6.5,"Diabetes")</f>
        <v>Diabetes</v>
      </c>
    </row>
    <row r="900" spans="1:10" ht="15.75" customHeight="1" x14ac:dyDescent="0.3">
      <c r="A900" s="23" t="s">
        <v>1598</v>
      </c>
      <c r="B900" s="25">
        <v>38.25</v>
      </c>
      <c r="C900" s="25">
        <v>6.2</v>
      </c>
      <c r="D900" s="23" t="s">
        <v>5992</v>
      </c>
      <c r="E900" s="23" t="s">
        <v>5992</v>
      </c>
      <c r="F900" s="23" t="s">
        <v>5992</v>
      </c>
      <c r="G900" s="23">
        <v>1</v>
      </c>
      <c r="H900" s="23" t="s">
        <v>5992</v>
      </c>
      <c r="I900" t="str" cm="1">
        <f t="array" ref="I900">_xlfn.IFS(B900&lt;18.5,"Under Weight",B900&lt;=25,"Healthy Weight",B900&lt;30,"Over Weight",B900&gt;=30,"obesity")</f>
        <v>obesity</v>
      </c>
      <c r="J900" t="str" cm="1">
        <f t="array" ref="J900">_xlfn.IFS(C900&lt;5.7,"Normal",C900&lt;=6.5,"Prediabetes",C900&gt;6.5,"Diabetes")</f>
        <v>Prediabetes</v>
      </c>
    </row>
    <row r="901" spans="1:10" ht="15.75" customHeight="1" x14ac:dyDescent="0.3">
      <c r="A901" s="23" t="s">
        <v>1599</v>
      </c>
      <c r="B901" s="25">
        <v>39.25</v>
      </c>
      <c r="C901" s="25">
        <v>8.41</v>
      </c>
      <c r="D901" s="23" t="s">
        <v>5991</v>
      </c>
      <c r="E901" s="23" t="s">
        <v>5992</v>
      </c>
      <c r="F901" s="23" t="s">
        <v>5992</v>
      </c>
      <c r="G901" s="23">
        <v>1</v>
      </c>
      <c r="H901" s="23" t="s">
        <v>5992</v>
      </c>
      <c r="I901" t="str" cm="1">
        <f t="array" ref="I901">_xlfn.IFS(B901&lt;18.5,"Under Weight",B901&lt;=25,"Healthy Weight",B901&lt;30,"Over Weight",B901&gt;=30,"obesity")</f>
        <v>obesity</v>
      </c>
      <c r="J901" t="str" cm="1">
        <f t="array" ref="J901">_xlfn.IFS(C901&lt;5.7,"Normal",C901&lt;=6.5,"Prediabetes",C901&gt;6.5,"Diabetes")</f>
        <v>Diabetes</v>
      </c>
    </row>
    <row r="902" spans="1:10" ht="15.75" customHeight="1" x14ac:dyDescent="0.3">
      <c r="A902" s="23" t="s">
        <v>1601</v>
      </c>
      <c r="B902" s="25">
        <v>26.6</v>
      </c>
      <c r="C902" s="25">
        <v>5.07</v>
      </c>
      <c r="D902" s="23" t="s">
        <v>5991</v>
      </c>
      <c r="E902" s="23" t="s">
        <v>5992</v>
      </c>
      <c r="F902" s="23" t="s">
        <v>5992</v>
      </c>
      <c r="G902" s="23">
        <v>2</v>
      </c>
      <c r="H902" s="23" t="s">
        <v>5992</v>
      </c>
      <c r="I902" t="str" cm="1">
        <f t="array" ref="I902">_xlfn.IFS(B902&lt;18.5,"Under Weight",B902&lt;=25,"Healthy Weight",B902&lt;30,"Over Weight",B902&gt;=30,"obesity")</f>
        <v>Over Weight</v>
      </c>
      <c r="J902" t="str" cm="1">
        <f t="array" ref="J902">_xlfn.IFS(C902&lt;5.7,"Normal",C902&lt;=6.5,"Prediabetes",C902&gt;6.5,"Diabetes")</f>
        <v>Normal</v>
      </c>
    </row>
    <row r="903" spans="1:10" ht="15.75" customHeight="1" x14ac:dyDescent="0.3">
      <c r="A903" s="23" t="s">
        <v>1603</v>
      </c>
      <c r="B903" s="25">
        <v>35.700000000000003</v>
      </c>
      <c r="C903" s="25">
        <v>4.0599999999999996</v>
      </c>
      <c r="D903" s="23" t="s">
        <v>5992</v>
      </c>
      <c r="E903" s="23" t="s">
        <v>5992</v>
      </c>
      <c r="F903" s="23" t="s">
        <v>5991</v>
      </c>
      <c r="G903" s="23">
        <v>1</v>
      </c>
      <c r="H903" s="23" t="s">
        <v>5992</v>
      </c>
      <c r="I903" t="str" cm="1">
        <f t="array" ref="I903">_xlfn.IFS(B903&lt;18.5,"Under Weight",B903&lt;=25,"Healthy Weight",B903&lt;30,"Over Weight",B903&gt;=30,"obesity")</f>
        <v>obesity</v>
      </c>
      <c r="J903" t="str" cm="1">
        <f t="array" ref="J903">_xlfn.IFS(C903&lt;5.7,"Normal",C903&lt;=6.5,"Prediabetes",C903&gt;6.5,"Diabetes")</f>
        <v>Normal</v>
      </c>
    </row>
    <row r="904" spans="1:10" ht="15.75" customHeight="1" x14ac:dyDescent="0.3">
      <c r="A904" s="23" t="s">
        <v>1604</v>
      </c>
      <c r="B904" s="25">
        <v>20.100000000000001</v>
      </c>
      <c r="C904" s="25">
        <v>10.52</v>
      </c>
      <c r="D904" s="23" t="s">
        <v>5992</v>
      </c>
      <c r="E904" s="23" t="s">
        <v>5992</v>
      </c>
      <c r="F904" s="23" t="s">
        <v>5992</v>
      </c>
      <c r="G904" s="23">
        <v>0</v>
      </c>
      <c r="H904" s="23" t="s">
        <v>5992</v>
      </c>
      <c r="I904" t="str" cm="1">
        <f t="array" ref="I904">_xlfn.IFS(B904&lt;18.5,"Under Weight",B904&lt;=25,"Healthy Weight",B904&lt;30,"Over Weight",B904&gt;=30,"obesity")</f>
        <v>Healthy Weight</v>
      </c>
      <c r="J904" t="str" cm="1">
        <f t="array" ref="J904">_xlfn.IFS(C904&lt;5.7,"Normal",C904&lt;=6.5,"Prediabetes",C904&gt;6.5,"Diabetes")</f>
        <v>Diabetes</v>
      </c>
    </row>
    <row r="905" spans="1:10" ht="15.75" customHeight="1" x14ac:dyDescent="0.3">
      <c r="A905" s="23" t="s">
        <v>1606</v>
      </c>
      <c r="B905" s="25">
        <v>22.23</v>
      </c>
      <c r="C905" s="25">
        <v>9.65</v>
      </c>
      <c r="D905" s="23" t="s">
        <v>5992</v>
      </c>
      <c r="E905" s="23" t="s">
        <v>5992</v>
      </c>
      <c r="F905" s="23" t="s">
        <v>5992</v>
      </c>
      <c r="G905" s="23">
        <v>0</v>
      </c>
      <c r="H905" s="23" t="s">
        <v>5992</v>
      </c>
      <c r="I905" t="str" cm="1">
        <f t="array" ref="I905">_xlfn.IFS(B905&lt;18.5,"Under Weight",B905&lt;=25,"Healthy Weight",B905&lt;30,"Over Weight",B905&gt;=30,"obesity")</f>
        <v>Healthy Weight</v>
      </c>
      <c r="J905" t="str" cm="1">
        <f t="array" ref="J905">_xlfn.IFS(C905&lt;5.7,"Normal",C905&lt;=6.5,"Prediabetes",C905&gt;6.5,"Diabetes")</f>
        <v>Diabetes</v>
      </c>
    </row>
    <row r="906" spans="1:10" ht="15.75" customHeight="1" x14ac:dyDescent="0.3">
      <c r="A906" s="23" t="s">
        <v>1608</v>
      </c>
      <c r="B906" s="25">
        <v>36.47</v>
      </c>
      <c r="C906" s="25">
        <v>6.21</v>
      </c>
      <c r="D906" s="23" t="s">
        <v>5992</v>
      </c>
      <c r="E906" s="23" t="s">
        <v>5992</v>
      </c>
      <c r="F906" s="23" t="s">
        <v>5992</v>
      </c>
      <c r="G906" s="23">
        <v>0</v>
      </c>
      <c r="H906" s="23" t="s">
        <v>5992</v>
      </c>
      <c r="I906" t="str" cm="1">
        <f t="array" ref="I906">_xlfn.IFS(B906&lt;18.5,"Under Weight",B906&lt;=25,"Healthy Weight",B906&lt;30,"Over Weight",B906&gt;=30,"obesity")</f>
        <v>obesity</v>
      </c>
      <c r="J906" t="str" cm="1">
        <f t="array" ref="J906">_xlfn.IFS(C906&lt;5.7,"Normal",C906&lt;=6.5,"Prediabetes",C906&gt;6.5,"Diabetes")</f>
        <v>Prediabetes</v>
      </c>
    </row>
    <row r="907" spans="1:10" ht="15.75" customHeight="1" x14ac:dyDescent="0.3">
      <c r="A907" s="23" t="s">
        <v>1610</v>
      </c>
      <c r="B907" s="25">
        <v>49.64</v>
      </c>
      <c r="C907" s="25">
        <v>4.76</v>
      </c>
      <c r="D907" s="23" t="s">
        <v>5992</v>
      </c>
      <c r="E907" s="23" t="s">
        <v>5992</v>
      </c>
      <c r="F907" s="23" t="s">
        <v>5991</v>
      </c>
      <c r="G907" s="23">
        <v>1</v>
      </c>
      <c r="H907" s="23" t="s">
        <v>5992</v>
      </c>
      <c r="I907" t="str" cm="1">
        <f t="array" ref="I907">_xlfn.IFS(B907&lt;18.5,"Under Weight",B907&lt;=25,"Healthy Weight",B907&lt;30,"Over Weight",B907&gt;=30,"obesity")</f>
        <v>obesity</v>
      </c>
      <c r="J907" t="str" cm="1">
        <f t="array" ref="J907">_xlfn.IFS(C907&lt;5.7,"Normal",C907&lt;=6.5,"Prediabetes",C907&gt;6.5,"Diabetes")</f>
        <v>Normal</v>
      </c>
    </row>
    <row r="908" spans="1:10" ht="15.75" customHeight="1" x14ac:dyDescent="0.3">
      <c r="A908" s="23" t="s">
        <v>1611</v>
      </c>
      <c r="B908" s="25">
        <v>36.799999999999997</v>
      </c>
      <c r="C908" s="25">
        <v>5.73</v>
      </c>
      <c r="D908" s="23" t="s">
        <v>5991</v>
      </c>
      <c r="E908" s="23" t="s">
        <v>5992</v>
      </c>
      <c r="F908" s="23" t="s">
        <v>5991</v>
      </c>
      <c r="G908" s="23">
        <v>1</v>
      </c>
      <c r="H908" s="23" t="s">
        <v>5992</v>
      </c>
      <c r="I908" t="str" cm="1">
        <f t="array" ref="I908">_xlfn.IFS(B908&lt;18.5,"Under Weight",B908&lt;=25,"Healthy Weight",B908&lt;30,"Over Weight",B908&gt;=30,"obesity")</f>
        <v>obesity</v>
      </c>
      <c r="J908" t="str" cm="1">
        <f t="array" ref="J908">_xlfn.IFS(C908&lt;5.7,"Normal",C908&lt;=6.5,"Prediabetes",C908&gt;6.5,"Diabetes")</f>
        <v>Prediabetes</v>
      </c>
    </row>
    <row r="909" spans="1:10" ht="15.75" customHeight="1" x14ac:dyDescent="0.3">
      <c r="A909" s="23" t="s">
        <v>1613</v>
      </c>
      <c r="B909" s="25">
        <v>33.880000000000003</v>
      </c>
      <c r="C909" s="25">
        <v>10.78</v>
      </c>
      <c r="D909" s="23" t="s">
        <v>5991</v>
      </c>
      <c r="E909" s="23" t="s">
        <v>5992</v>
      </c>
      <c r="F909" s="23" t="s">
        <v>5992</v>
      </c>
      <c r="G909" s="23">
        <v>0</v>
      </c>
      <c r="H909" s="23" t="s">
        <v>5992</v>
      </c>
      <c r="I909" t="str" cm="1">
        <f t="array" ref="I909">_xlfn.IFS(B909&lt;18.5,"Under Weight",B909&lt;=25,"Healthy Weight",B909&lt;30,"Over Weight",B909&gt;=30,"obesity")</f>
        <v>obesity</v>
      </c>
      <c r="J909" t="str" cm="1">
        <f t="array" ref="J909">_xlfn.IFS(C909&lt;5.7,"Normal",C909&lt;=6.5,"Prediabetes",C909&gt;6.5,"Diabetes")</f>
        <v>Diabetes</v>
      </c>
    </row>
    <row r="910" spans="1:10" ht="15.75" customHeight="1" x14ac:dyDescent="0.3">
      <c r="A910" s="23" t="s">
        <v>1615</v>
      </c>
      <c r="B910" s="25">
        <v>32.01</v>
      </c>
      <c r="C910" s="25">
        <v>5.08</v>
      </c>
      <c r="D910" s="23" t="s">
        <v>5991</v>
      </c>
      <c r="E910" s="23" t="s">
        <v>5992</v>
      </c>
      <c r="F910" s="23" t="s">
        <v>5992</v>
      </c>
      <c r="G910" s="23">
        <v>1</v>
      </c>
      <c r="H910" s="23" t="s">
        <v>5992</v>
      </c>
      <c r="I910" t="str" cm="1">
        <f t="array" ref="I910">_xlfn.IFS(B910&lt;18.5,"Under Weight",B910&lt;=25,"Healthy Weight",B910&lt;30,"Over Weight",B910&gt;=30,"obesity")</f>
        <v>obesity</v>
      </c>
      <c r="J910" t="str" cm="1">
        <f t="array" ref="J910">_xlfn.IFS(C910&lt;5.7,"Normal",C910&lt;=6.5,"Prediabetes",C910&gt;6.5,"Diabetes")</f>
        <v>Normal</v>
      </c>
    </row>
    <row r="911" spans="1:10" ht="15.75" customHeight="1" x14ac:dyDescent="0.3">
      <c r="A911" s="23" t="s">
        <v>1616</v>
      </c>
      <c r="B911" s="25">
        <v>33.630000000000003</v>
      </c>
      <c r="C911" s="25">
        <v>11.39</v>
      </c>
      <c r="D911" s="23" t="s">
        <v>5992</v>
      </c>
      <c r="E911" s="23" t="s">
        <v>5992</v>
      </c>
      <c r="F911" s="23" t="s">
        <v>5992</v>
      </c>
      <c r="G911" s="23">
        <v>0</v>
      </c>
      <c r="H911" s="23" t="s">
        <v>5992</v>
      </c>
      <c r="I911" t="str" cm="1">
        <f t="array" ref="I911">_xlfn.IFS(B911&lt;18.5,"Under Weight",B911&lt;=25,"Healthy Weight",B911&lt;30,"Over Weight",B911&gt;=30,"obesity")</f>
        <v>obesity</v>
      </c>
      <c r="J911" t="str" cm="1">
        <f t="array" ref="J911">_xlfn.IFS(C911&lt;5.7,"Normal",C911&lt;=6.5,"Prediabetes",C911&gt;6.5,"Diabetes")</f>
        <v>Diabetes</v>
      </c>
    </row>
    <row r="912" spans="1:10" ht="15.75" customHeight="1" x14ac:dyDescent="0.3">
      <c r="A912" s="23" t="s">
        <v>1618</v>
      </c>
      <c r="B912" s="25">
        <v>34.865000000000002</v>
      </c>
      <c r="C912" s="25">
        <v>5.35</v>
      </c>
      <c r="D912" s="23" t="s">
        <v>5991</v>
      </c>
      <c r="E912" s="23" t="s">
        <v>5992</v>
      </c>
      <c r="F912" s="23" t="s">
        <v>5992</v>
      </c>
      <c r="G912" s="23">
        <v>1</v>
      </c>
      <c r="H912" s="23" t="s">
        <v>5992</v>
      </c>
      <c r="I912" t="str" cm="1">
        <f t="array" ref="I912">_xlfn.IFS(B912&lt;18.5,"Under Weight",B912&lt;=25,"Healthy Weight",B912&lt;30,"Over Weight",B912&gt;=30,"obesity")</f>
        <v>obesity</v>
      </c>
      <c r="J912" t="str" cm="1">
        <f t="array" ref="J912">_xlfn.IFS(C912&lt;5.7,"Normal",C912&lt;=6.5,"Prediabetes",C912&gt;6.5,"Diabetes")</f>
        <v>Normal</v>
      </c>
    </row>
    <row r="913" spans="1:10" ht="15.75" customHeight="1" x14ac:dyDescent="0.3">
      <c r="A913" s="23" t="s">
        <v>1620</v>
      </c>
      <c r="B913" s="25">
        <v>43.11</v>
      </c>
      <c r="C913" s="25">
        <v>5.6</v>
      </c>
      <c r="D913" s="23" t="s">
        <v>5992</v>
      </c>
      <c r="E913" s="23" t="s">
        <v>5992</v>
      </c>
      <c r="F913" s="23" t="s">
        <v>5992</v>
      </c>
      <c r="G913" s="23">
        <v>0</v>
      </c>
      <c r="H913" s="23" t="s">
        <v>5992</v>
      </c>
      <c r="I913" t="str" cm="1">
        <f t="array" ref="I913">_xlfn.IFS(B913&lt;18.5,"Under Weight",B913&lt;=25,"Healthy Weight",B913&lt;30,"Over Weight",B913&gt;=30,"obesity")</f>
        <v>obesity</v>
      </c>
      <c r="J913" t="str" cm="1">
        <f t="array" ref="J913">_xlfn.IFS(C913&lt;5.7,"Normal",C913&lt;=6.5,"Prediabetes",C913&gt;6.5,"Diabetes")</f>
        <v>Normal</v>
      </c>
    </row>
    <row r="914" spans="1:10" ht="15.75" customHeight="1" x14ac:dyDescent="0.3">
      <c r="A914" s="23" t="s">
        <v>1621</v>
      </c>
      <c r="B914" s="25">
        <v>30.305</v>
      </c>
      <c r="C914" s="25">
        <v>4.2699999999999996</v>
      </c>
      <c r="D914" s="23" t="s">
        <v>5991</v>
      </c>
      <c r="E914" s="23" t="s">
        <v>5992</v>
      </c>
      <c r="F914" s="23" t="s">
        <v>5992</v>
      </c>
      <c r="G914" s="23">
        <v>1</v>
      </c>
      <c r="H914" s="23" t="s">
        <v>5992</v>
      </c>
      <c r="I914" t="str" cm="1">
        <f t="array" ref="I914">_xlfn.IFS(B914&lt;18.5,"Under Weight",B914&lt;=25,"Healthy Weight",B914&lt;30,"Over Weight",B914&gt;=30,"obesity")</f>
        <v>obesity</v>
      </c>
      <c r="J914" t="str" cm="1">
        <f t="array" ref="J914">_xlfn.IFS(C914&lt;5.7,"Normal",C914&lt;=6.5,"Prediabetes",C914&gt;6.5,"Diabetes")</f>
        <v>Normal</v>
      </c>
    </row>
    <row r="915" spans="1:10" ht="15.75" customHeight="1" x14ac:dyDescent="0.3">
      <c r="A915" s="23" t="s">
        <v>1622</v>
      </c>
      <c r="B915" s="25">
        <v>25.175000000000001</v>
      </c>
      <c r="C915" s="25">
        <v>5.57</v>
      </c>
      <c r="D915" s="23" t="s">
        <v>5991</v>
      </c>
      <c r="E915" s="23" t="s">
        <v>5992</v>
      </c>
      <c r="F915" s="23" t="s">
        <v>5992</v>
      </c>
      <c r="G915" s="23">
        <v>1</v>
      </c>
      <c r="H915" s="23" t="s">
        <v>5992</v>
      </c>
      <c r="I915" t="str" cm="1">
        <f t="array" ref="I915">_xlfn.IFS(B915&lt;18.5,"Under Weight",B915&lt;=25,"Healthy Weight",B915&lt;30,"Over Weight",B915&gt;=30,"obesity")</f>
        <v>Over Weight</v>
      </c>
      <c r="J915" t="str" cm="1">
        <f t="array" ref="J915">_xlfn.IFS(C915&lt;5.7,"Normal",C915&lt;=6.5,"Prediabetes",C915&gt;6.5,"Diabetes")</f>
        <v>Normal</v>
      </c>
    </row>
    <row r="916" spans="1:10" ht="15.75" customHeight="1" x14ac:dyDescent="0.3">
      <c r="A916" s="23" t="s">
        <v>1624</v>
      </c>
      <c r="B916" s="25">
        <v>26.8</v>
      </c>
      <c r="C916" s="25">
        <v>5.68</v>
      </c>
      <c r="D916" s="23" t="s">
        <v>5991</v>
      </c>
      <c r="E916" s="23" t="s">
        <v>5992</v>
      </c>
      <c r="F916" s="23" t="s">
        <v>5992</v>
      </c>
      <c r="G916" s="23">
        <v>1</v>
      </c>
      <c r="H916" s="23" t="s">
        <v>5992</v>
      </c>
      <c r="I916" t="str" cm="1">
        <f t="array" ref="I916">_xlfn.IFS(B916&lt;18.5,"Under Weight",B916&lt;=25,"Healthy Weight",B916&lt;30,"Over Weight",B916&gt;=30,"obesity")</f>
        <v>Over Weight</v>
      </c>
      <c r="J916" t="str" cm="1">
        <f t="array" ref="J916">_xlfn.IFS(C916&lt;5.7,"Normal",C916&lt;=6.5,"Prediabetes",C916&gt;6.5,"Diabetes")</f>
        <v>Normal</v>
      </c>
    </row>
    <row r="917" spans="1:10" ht="15.75" customHeight="1" x14ac:dyDescent="0.3">
      <c r="A917" s="23" t="s">
        <v>1626</v>
      </c>
      <c r="B917" s="25">
        <v>21.78</v>
      </c>
      <c r="C917" s="25">
        <v>5.3</v>
      </c>
      <c r="D917" s="23" t="s">
        <v>5992</v>
      </c>
      <c r="E917" s="23" t="s">
        <v>5993</v>
      </c>
      <c r="F917" s="23" t="s">
        <v>5992</v>
      </c>
      <c r="G917" s="23">
        <v>1</v>
      </c>
      <c r="H917" s="23" t="s">
        <v>5992</v>
      </c>
      <c r="I917" t="str" cm="1">
        <f t="array" ref="I917">_xlfn.IFS(B917&lt;18.5,"Under Weight",B917&lt;=25,"Healthy Weight",B917&lt;30,"Over Weight",B917&gt;=30,"obesity")</f>
        <v>Healthy Weight</v>
      </c>
      <c r="J917" t="str" cm="1">
        <f t="array" ref="J917">_xlfn.IFS(C917&lt;5.7,"Normal",C917&lt;=6.5,"Prediabetes",C917&gt;6.5,"Diabetes")</f>
        <v>Normal</v>
      </c>
    </row>
    <row r="918" spans="1:10" ht="15.75" customHeight="1" x14ac:dyDescent="0.3">
      <c r="A918" s="23" t="s">
        <v>1628</v>
      </c>
      <c r="B918" s="25">
        <v>30.14</v>
      </c>
      <c r="C918" s="25">
        <v>9.4499999999999993</v>
      </c>
      <c r="D918" s="23" t="s">
        <v>5991</v>
      </c>
      <c r="E918" s="23" t="s">
        <v>5992</v>
      </c>
      <c r="F918" s="23" t="s">
        <v>5992</v>
      </c>
      <c r="G918" s="23">
        <v>0</v>
      </c>
      <c r="H918" s="23" t="s">
        <v>5992</v>
      </c>
      <c r="I918" t="str" cm="1">
        <f t="array" ref="I918">_xlfn.IFS(B918&lt;18.5,"Under Weight",B918&lt;=25,"Healthy Weight",B918&lt;30,"Over Weight",B918&gt;=30,"obesity")</f>
        <v>obesity</v>
      </c>
      <c r="J918" t="str" cm="1">
        <f t="array" ref="J918">_xlfn.IFS(C918&lt;5.7,"Normal",C918&lt;=6.5,"Prediabetes",C918&gt;6.5,"Diabetes")</f>
        <v>Diabetes</v>
      </c>
    </row>
    <row r="919" spans="1:10" ht="15.75" customHeight="1" x14ac:dyDescent="0.3">
      <c r="A919" s="23" t="s">
        <v>1630</v>
      </c>
      <c r="B919" s="25">
        <v>29.7</v>
      </c>
      <c r="C919" s="25">
        <v>6.79</v>
      </c>
      <c r="D919" s="23" t="s">
        <v>5991</v>
      </c>
      <c r="E919" s="23" t="s">
        <v>5992</v>
      </c>
      <c r="F919" s="23" t="s">
        <v>5992</v>
      </c>
      <c r="G919" s="23">
        <v>0</v>
      </c>
      <c r="H919" s="23" t="s">
        <v>5992</v>
      </c>
      <c r="I919" t="str" cm="1">
        <f t="array" ref="I919">_xlfn.IFS(B919&lt;18.5,"Under Weight",B919&lt;=25,"Healthy Weight",B919&lt;30,"Over Weight",B919&gt;=30,"obesity")</f>
        <v>Over Weight</v>
      </c>
      <c r="J919" t="str" cm="1">
        <f t="array" ref="J919">_xlfn.IFS(C919&lt;5.7,"Normal",C919&lt;=6.5,"Prediabetes",C919&gt;6.5,"Diabetes")</f>
        <v>Diabetes</v>
      </c>
    </row>
    <row r="920" spans="1:10" ht="15.75" customHeight="1" x14ac:dyDescent="0.3">
      <c r="A920" s="23" t="s">
        <v>1631</v>
      </c>
      <c r="B920" s="25">
        <v>32.395000000000003</v>
      </c>
      <c r="C920" s="25">
        <v>11.1</v>
      </c>
      <c r="D920" s="23" t="s">
        <v>5991</v>
      </c>
      <c r="E920" s="23" t="s">
        <v>5992</v>
      </c>
      <c r="F920" s="23" t="s">
        <v>5992</v>
      </c>
      <c r="G920" s="23">
        <v>0</v>
      </c>
      <c r="H920" s="23" t="s">
        <v>5992</v>
      </c>
      <c r="I920" t="str" cm="1">
        <f t="array" ref="I920">_xlfn.IFS(B920&lt;18.5,"Under Weight",B920&lt;=25,"Healthy Weight",B920&lt;30,"Over Weight",B920&gt;=30,"obesity")</f>
        <v>obesity</v>
      </c>
      <c r="J920" t="str" cm="1">
        <f t="array" ref="J920">_xlfn.IFS(C920&lt;5.7,"Normal",C920&lt;=6.5,"Prediabetes",C920&gt;6.5,"Diabetes")</f>
        <v>Diabetes</v>
      </c>
    </row>
    <row r="921" spans="1:10" ht="15.75" customHeight="1" x14ac:dyDescent="0.3">
      <c r="A921" s="23" t="s">
        <v>1633</v>
      </c>
      <c r="B921" s="25">
        <v>36.64</v>
      </c>
      <c r="C921" s="25">
        <v>7.26</v>
      </c>
      <c r="D921" s="23" t="s">
        <v>5992</v>
      </c>
      <c r="E921" s="23" t="s">
        <v>5992</v>
      </c>
      <c r="F921" s="23" t="s">
        <v>5992</v>
      </c>
      <c r="G921" s="23">
        <v>0</v>
      </c>
      <c r="H921" s="23" t="s">
        <v>5992</v>
      </c>
      <c r="I921" t="str" cm="1">
        <f t="array" ref="I921">_xlfn.IFS(B921&lt;18.5,"Under Weight",B921&lt;=25,"Healthy Weight",B921&lt;30,"Over Weight",B921&gt;=30,"obesity")</f>
        <v>obesity</v>
      </c>
      <c r="J921" t="str" cm="1">
        <f t="array" ref="J921">_xlfn.IFS(C921&lt;5.7,"Normal",C921&lt;=6.5,"Prediabetes",C921&gt;6.5,"Diabetes")</f>
        <v>Diabetes</v>
      </c>
    </row>
    <row r="922" spans="1:10" ht="15.75" customHeight="1" x14ac:dyDescent="0.3">
      <c r="A922" s="23" t="s">
        <v>1635</v>
      </c>
      <c r="B922" s="25">
        <v>39.049999999999997</v>
      </c>
      <c r="C922" s="25">
        <v>5.27</v>
      </c>
      <c r="D922" s="23" t="s">
        <v>5991</v>
      </c>
      <c r="E922" s="23" t="s">
        <v>5992</v>
      </c>
      <c r="F922" s="23" t="s">
        <v>5992</v>
      </c>
      <c r="G922" s="23">
        <v>1</v>
      </c>
      <c r="H922" s="23" t="s">
        <v>5992</v>
      </c>
      <c r="I922" t="str" cm="1">
        <f t="array" ref="I922">_xlfn.IFS(B922&lt;18.5,"Under Weight",B922&lt;=25,"Healthy Weight",B922&lt;30,"Over Weight",B922&gt;=30,"obesity")</f>
        <v>obesity</v>
      </c>
      <c r="J922" t="str" cm="1">
        <f t="array" ref="J922">_xlfn.IFS(C922&lt;5.7,"Normal",C922&lt;=6.5,"Prediabetes",C922&gt;6.5,"Diabetes")</f>
        <v>Normal</v>
      </c>
    </row>
    <row r="923" spans="1:10" ht="15.75" customHeight="1" x14ac:dyDescent="0.3">
      <c r="A923" s="23" t="s">
        <v>1637</v>
      </c>
      <c r="B923" s="25">
        <v>33.1</v>
      </c>
      <c r="C923" s="25">
        <v>5.46</v>
      </c>
      <c r="D923" s="23" t="s">
        <v>5991</v>
      </c>
      <c r="E923" s="23" t="s">
        <v>5992</v>
      </c>
      <c r="F923" s="23" t="s">
        <v>5992</v>
      </c>
      <c r="G923" s="23">
        <v>1</v>
      </c>
      <c r="H923" s="23" t="s">
        <v>5992</v>
      </c>
      <c r="I923" t="str" cm="1">
        <f t="array" ref="I923">_xlfn.IFS(B923&lt;18.5,"Under Weight",B923&lt;=25,"Healthy Weight",B923&lt;30,"Over Weight",B923&gt;=30,"obesity")</f>
        <v>obesity</v>
      </c>
      <c r="J923" t="str" cm="1">
        <f t="array" ref="J923">_xlfn.IFS(C923&lt;5.7,"Normal",C923&lt;=6.5,"Prediabetes",C923&gt;6.5,"Diabetes")</f>
        <v>Normal</v>
      </c>
    </row>
    <row r="924" spans="1:10" ht="15.75" customHeight="1" x14ac:dyDescent="0.3">
      <c r="A924" s="23" t="s">
        <v>1639</v>
      </c>
      <c r="B924" s="25">
        <v>31.824999999999999</v>
      </c>
      <c r="C924" s="25">
        <v>8.1300000000000008</v>
      </c>
      <c r="D924" s="23" t="s">
        <v>5992</v>
      </c>
      <c r="E924" s="23" t="s">
        <v>5992</v>
      </c>
      <c r="F924" s="23" t="s">
        <v>5992</v>
      </c>
      <c r="G924" s="23">
        <v>0</v>
      </c>
      <c r="H924" s="23" t="s">
        <v>5992</v>
      </c>
      <c r="I924" t="str" cm="1">
        <f t="array" ref="I924">_xlfn.IFS(B924&lt;18.5,"Under Weight",B924&lt;=25,"Healthy Weight",B924&lt;30,"Over Weight",B924&gt;=30,"obesity")</f>
        <v>obesity</v>
      </c>
      <c r="J924" t="str" cm="1">
        <f t="array" ref="J924">_xlfn.IFS(C924&lt;5.7,"Normal",C924&lt;=6.5,"Prediabetes",C924&gt;6.5,"Diabetes")</f>
        <v>Diabetes</v>
      </c>
    </row>
    <row r="925" spans="1:10" ht="15.75" customHeight="1" x14ac:dyDescent="0.3">
      <c r="A925" s="23" t="s">
        <v>1641</v>
      </c>
      <c r="B925" s="25">
        <v>29</v>
      </c>
      <c r="C925" s="25">
        <v>4.25</v>
      </c>
      <c r="D925" s="23" t="s">
        <v>5991</v>
      </c>
      <c r="E925" s="23" t="s">
        <v>5992</v>
      </c>
      <c r="F925" s="23" t="s">
        <v>5992</v>
      </c>
      <c r="G925" s="23">
        <v>1</v>
      </c>
      <c r="H925" s="23" t="s">
        <v>5992</v>
      </c>
      <c r="I925" t="str" cm="1">
        <f t="array" ref="I925">_xlfn.IFS(B925&lt;18.5,"Under Weight",B925&lt;=25,"Healthy Weight",B925&lt;30,"Over Weight",B925&gt;=30,"obesity")</f>
        <v>Over Weight</v>
      </c>
      <c r="J925" t="str" cm="1">
        <f t="array" ref="J925">_xlfn.IFS(C925&lt;5.7,"Normal",C925&lt;=6.5,"Prediabetes",C925&gt;6.5,"Diabetes")</f>
        <v>Normal</v>
      </c>
    </row>
    <row r="926" spans="1:10" ht="15.75" customHeight="1" x14ac:dyDescent="0.3">
      <c r="A926" s="23" t="s">
        <v>1643</v>
      </c>
      <c r="B926" s="25">
        <v>30.495000000000001</v>
      </c>
      <c r="C926" s="25">
        <v>8.68</v>
      </c>
      <c r="D926" s="23" t="s">
        <v>5992</v>
      </c>
      <c r="E926" s="23" t="s">
        <v>5992</v>
      </c>
      <c r="F926" s="23" t="s">
        <v>5992</v>
      </c>
      <c r="G926" s="23">
        <v>0</v>
      </c>
      <c r="H926" s="23" t="s">
        <v>5992</v>
      </c>
      <c r="I926" t="str" cm="1">
        <f t="array" ref="I926">_xlfn.IFS(B926&lt;18.5,"Under Weight",B926&lt;=25,"Healthy Weight",B926&lt;30,"Over Weight",B926&gt;=30,"obesity")</f>
        <v>obesity</v>
      </c>
      <c r="J926" t="str" cm="1">
        <f t="array" ref="J926">_xlfn.IFS(C926&lt;5.7,"Normal",C926&lt;=6.5,"Prediabetes",C926&gt;6.5,"Diabetes")</f>
        <v>Diabetes</v>
      </c>
    </row>
    <row r="927" spans="1:10" ht="15.75" customHeight="1" x14ac:dyDescent="0.3">
      <c r="A927" s="23" t="s">
        <v>1645</v>
      </c>
      <c r="B927" s="25">
        <v>25.2</v>
      </c>
      <c r="C927" s="25">
        <v>6.25</v>
      </c>
      <c r="D927" s="23" t="s">
        <v>5991</v>
      </c>
      <c r="E927" s="23" t="s">
        <v>5992</v>
      </c>
      <c r="F927" s="23" t="s">
        <v>5992</v>
      </c>
      <c r="G927" s="23">
        <v>1</v>
      </c>
      <c r="H927" s="23" t="s">
        <v>5992</v>
      </c>
      <c r="I927" t="str" cm="1">
        <f t="array" ref="I927">_xlfn.IFS(B927&lt;18.5,"Under Weight",B927&lt;=25,"Healthy Weight",B927&lt;30,"Over Weight",B927&gt;=30,"obesity")</f>
        <v>Over Weight</v>
      </c>
      <c r="J927" t="str" cm="1">
        <f t="array" ref="J927">_xlfn.IFS(C927&lt;5.7,"Normal",C927&lt;=6.5,"Prediabetes",C927&gt;6.5,"Diabetes")</f>
        <v>Prediabetes</v>
      </c>
    </row>
    <row r="928" spans="1:10" ht="15.75" customHeight="1" x14ac:dyDescent="0.3">
      <c r="A928" s="23" t="s">
        <v>1647</v>
      </c>
      <c r="B928" s="25">
        <v>22.77</v>
      </c>
      <c r="C928" s="25">
        <v>4.47</v>
      </c>
      <c r="D928" s="23" t="s">
        <v>5991</v>
      </c>
      <c r="E928" s="23" t="s">
        <v>5992</v>
      </c>
      <c r="F928" s="23" t="s">
        <v>5992</v>
      </c>
      <c r="G928" s="23">
        <v>1</v>
      </c>
      <c r="H928" s="23" t="s">
        <v>5992</v>
      </c>
      <c r="I928" t="str" cm="1">
        <f t="array" ref="I928">_xlfn.IFS(B928&lt;18.5,"Under Weight",B928&lt;=25,"Healthy Weight",B928&lt;30,"Over Weight",B928&gt;=30,"obesity")</f>
        <v>Healthy Weight</v>
      </c>
      <c r="J928" t="str" cm="1">
        <f t="array" ref="J928">_xlfn.IFS(C928&lt;5.7,"Normal",C928&lt;=6.5,"Prediabetes",C928&gt;6.5,"Diabetes")</f>
        <v>Normal</v>
      </c>
    </row>
    <row r="929" spans="1:10" ht="15.75" customHeight="1" x14ac:dyDescent="0.3">
      <c r="A929" s="23" t="s">
        <v>1648</v>
      </c>
      <c r="B929" s="25">
        <v>23.18</v>
      </c>
      <c r="C929" s="25">
        <v>8.31</v>
      </c>
      <c r="D929" s="23" t="s">
        <v>5992</v>
      </c>
      <c r="E929" s="23" t="s">
        <v>5992</v>
      </c>
      <c r="F929" s="23" t="s">
        <v>5992</v>
      </c>
      <c r="G929" s="23">
        <v>0</v>
      </c>
      <c r="H929" s="23" t="s">
        <v>5992</v>
      </c>
      <c r="I929" t="str" cm="1">
        <f t="array" ref="I929">_xlfn.IFS(B929&lt;18.5,"Under Weight",B929&lt;=25,"Healthy Weight",B929&lt;30,"Over Weight",B929&gt;=30,"obesity")</f>
        <v>Healthy Weight</v>
      </c>
      <c r="J929" t="str" cm="1">
        <f t="array" ref="J929">_xlfn.IFS(C929&lt;5.7,"Normal",C929&lt;=6.5,"Prediabetes",C929&gt;6.5,"Diabetes")</f>
        <v>Diabetes</v>
      </c>
    </row>
    <row r="930" spans="1:10" ht="15.75" customHeight="1" x14ac:dyDescent="0.3">
      <c r="A930" s="23" t="s">
        <v>1650</v>
      </c>
      <c r="B930" s="25">
        <v>35.409999999999997</v>
      </c>
      <c r="C930" s="25">
        <v>5.68</v>
      </c>
      <c r="D930" s="23" t="s">
        <v>5992</v>
      </c>
      <c r="E930" s="23" t="s">
        <v>5992</v>
      </c>
      <c r="F930" s="23" t="s">
        <v>5992</v>
      </c>
      <c r="G930" s="23">
        <v>0</v>
      </c>
      <c r="H930" s="23" t="s">
        <v>5992</v>
      </c>
      <c r="I930" t="str" cm="1">
        <f t="array" ref="I930">_xlfn.IFS(B930&lt;18.5,"Under Weight",B930&lt;=25,"Healthy Weight",B930&lt;30,"Over Weight",B930&gt;=30,"obesity")</f>
        <v>obesity</v>
      </c>
      <c r="J930" t="str" cm="1">
        <f t="array" ref="J930">_xlfn.IFS(C930&lt;5.7,"Normal",C930&lt;=6.5,"Prediabetes",C930&gt;6.5,"Diabetes")</f>
        <v>Normal</v>
      </c>
    </row>
    <row r="931" spans="1:10" ht="15.75" customHeight="1" x14ac:dyDescent="0.3">
      <c r="A931" s="23" t="s">
        <v>1652</v>
      </c>
      <c r="B931" s="25">
        <v>32.11</v>
      </c>
      <c r="C931" s="25">
        <v>4.75</v>
      </c>
      <c r="D931" s="23" t="s">
        <v>5991</v>
      </c>
      <c r="E931" s="23" t="s">
        <v>5992</v>
      </c>
      <c r="F931" s="23" t="s">
        <v>5992</v>
      </c>
      <c r="G931" s="23">
        <v>2</v>
      </c>
      <c r="H931" s="23" t="s">
        <v>5992</v>
      </c>
      <c r="I931" t="str" cm="1">
        <f t="array" ref="I931">_xlfn.IFS(B931&lt;18.5,"Under Weight",B931&lt;=25,"Healthy Weight",B931&lt;30,"Over Weight",B931&gt;=30,"obesity")</f>
        <v>obesity</v>
      </c>
      <c r="J931" t="str" cm="1">
        <f t="array" ref="J931">_xlfn.IFS(C931&lt;5.7,"Normal",C931&lt;=6.5,"Prediabetes",C931&gt;6.5,"Diabetes")</f>
        <v>Normal</v>
      </c>
    </row>
    <row r="932" spans="1:10" ht="15.75" customHeight="1" x14ac:dyDescent="0.3">
      <c r="A932" s="23" t="s">
        <v>1654</v>
      </c>
      <c r="B932" s="25">
        <v>34.479999999999997</v>
      </c>
      <c r="C932" s="25">
        <v>6.31</v>
      </c>
      <c r="D932" s="23" t="s">
        <v>5992</v>
      </c>
      <c r="E932" s="23" t="s">
        <v>5992</v>
      </c>
      <c r="F932" s="23" t="s">
        <v>5991</v>
      </c>
      <c r="G932" s="23">
        <v>1</v>
      </c>
      <c r="H932" s="23" t="s">
        <v>5992</v>
      </c>
      <c r="I932" t="str" cm="1">
        <f t="array" ref="I932">_xlfn.IFS(B932&lt;18.5,"Under Weight",B932&lt;=25,"Healthy Weight",B932&lt;30,"Over Weight",B932&gt;=30,"obesity")</f>
        <v>obesity</v>
      </c>
      <c r="J932" t="str" cm="1">
        <f t="array" ref="J932">_xlfn.IFS(C932&lt;5.7,"Normal",C932&lt;=6.5,"Prediabetes",C932&gt;6.5,"Diabetes")</f>
        <v>Prediabetes</v>
      </c>
    </row>
    <row r="933" spans="1:10" ht="15.75" customHeight="1" x14ac:dyDescent="0.3">
      <c r="A933" s="23" t="s">
        <v>1655</v>
      </c>
      <c r="B933" s="25">
        <v>34.39</v>
      </c>
      <c r="C933" s="25">
        <v>6.28</v>
      </c>
      <c r="D933" s="23" t="s">
        <v>5991</v>
      </c>
      <c r="E933" s="23" t="s">
        <v>5992</v>
      </c>
      <c r="F933" s="23" t="s">
        <v>5992</v>
      </c>
      <c r="G933" s="23">
        <v>1</v>
      </c>
      <c r="H933" s="23" t="s">
        <v>5992</v>
      </c>
      <c r="I933" t="str" cm="1">
        <f t="array" ref="I933">_xlfn.IFS(B933&lt;18.5,"Under Weight",B933&lt;=25,"Healthy Weight",B933&lt;30,"Over Weight",B933&gt;=30,"obesity")</f>
        <v>obesity</v>
      </c>
      <c r="J933" t="str" cm="1">
        <f t="array" ref="J933">_xlfn.IFS(C933&lt;5.7,"Normal",C933&lt;=6.5,"Prediabetes",C933&gt;6.5,"Diabetes")</f>
        <v>Prediabetes</v>
      </c>
    </row>
    <row r="934" spans="1:10" ht="15.75" customHeight="1" x14ac:dyDescent="0.3">
      <c r="A934" s="23" t="s">
        <v>1656</v>
      </c>
      <c r="B934" s="25">
        <v>26.4</v>
      </c>
      <c r="C934" s="25">
        <v>9.2899999999999991</v>
      </c>
      <c r="D934" s="23" t="s">
        <v>5991</v>
      </c>
      <c r="E934" s="23" t="s">
        <v>5992</v>
      </c>
      <c r="F934" s="23" t="s">
        <v>5991</v>
      </c>
      <c r="G934" s="23">
        <v>1</v>
      </c>
      <c r="H934" s="23" t="s">
        <v>5992</v>
      </c>
      <c r="I934" t="str" cm="1">
        <f t="array" ref="I934">_xlfn.IFS(B934&lt;18.5,"Under Weight",B934&lt;=25,"Healthy Weight",B934&lt;30,"Over Weight",B934&gt;=30,"obesity")</f>
        <v>Over Weight</v>
      </c>
      <c r="J934" t="str" cm="1">
        <f t="array" ref="J934">_xlfn.IFS(C934&lt;5.7,"Normal",C934&lt;=6.5,"Prediabetes",C934&gt;6.5,"Diabetes")</f>
        <v>Diabetes</v>
      </c>
    </row>
    <row r="935" spans="1:10" ht="15.75" customHeight="1" x14ac:dyDescent="0.3">
      <c r="A935" s="23" t="s">
        <v>1658</v>
      </c>
      <c r="B935" s="25">
        <v>28.1</v>
      </c>
      <c r="C935" s="25">
        <v>5.79</v>
      </c>
      <c r="D935" s="23" t="s">
        <v>5991</v>
      </c>
      <c r="E935" s="23" t="s">
        <v>5992</v>
      </c>
      <c r="F935" s="23" t="s">
        <v>5991</v>
      </c>
      <c r="G935" s="23">
        <v>1</v>
      </c>
      <c r="H935" s="23" t="s">
        <v>5992</v>
      </c>
      <c r="I935" t="str" cm="1">
        <f t="array" ref="I935">_xlfn.IFS(B935&lt;18.5,"Under Weight",B935&lt;=25,"Healthy Weight",B935&lt;30,"Over Weight",B935&gt;=30,"obesity")</f>
        <v>Over Weight</v>
      </c>
      <c r="J935" t="str" cm="1">
        <f t="array" ref="J935">_xlfn.IFS(C935&lt;5.7,"Normal",C935&lt;=6.5,"Prediabetes",C935&gt;6.5,"Diabetes")</f>
        <v>Prediabetes</v>
      </c>
    </row>
    <row r="936" spans="1:10" ht="15.75" customHeight="1" x14ac:dyDescent="0.3">
      <c r="A936" s="23" t="s">
        <v>1660</v>
      </c>
      <c r="B936" s="25">
        <v>27</v>
      </c>
      <c r="C936" s="25">
        <v>4.54</v>
      </c>
      <c r="D936" s="23" t="s">
        <v>5991</v>
      </c>
      <c r="E936" s="23" t="s">
        <v>5992</v>
      </c>
      <c r="F936" s="23" t="s">
        <v>5992</v>
      </c>
      <c r="G936" s="23">
        <v>1</v>
      </c>
      <c r="H936" s="23" t="s">
        <v>5992</v>
      </c>
      <c r="I936" t="str" cm="1">
        <f t="array" ref="I936">_xlfn.IFS(B936&lt;18.5,"Under Weight",B936&lt;=25,"Healthy Weight",B936&lt;30,"Over Weight",B936&gt;=30,"obesity")</f>
        <v>Over Weight</v>
      </c>
      <c r="J936" t="str" cm="1">
        <f t="array" ref="J936">_xlfn.IFS(C936&lt;5.7,"Normal",C936&lt;=6.5,"Prediabetes",C936&gt;6.5,"Diabetes")</f>
        <v>Normal</v>
      </c>
    </row>
    <row r="937" spans="1:10" ht="15.75" customHeight="1" x14ac:dyDescent="0.3">
      <c r="A937" s="23" t="s">
        <v>1662</v>
      </c>
      <c r="B937" s="25">
        <v>28.594999999999999</v>
      </c>
      <c r="C937" s="25">
        <v>4.68</v>
      </c>
      <c r="D937" s="23" t="s">
        <v>5991</v>
      </c>
      <c r="E937" s="23" t="s">
        <v>5992</v>
      </c>
      <c r="F937" s="23" t="s">
        <v>5992</v>
      </c>
      <c r="G937" s="23">
        <v>1</v>
      </c>
      <c r="H937" s="23" t="s">
        <v>5992</v>
      </c>
      <c r="I937" t="str" cm="1">
        <f t="array" ref="I937">_xlfn.IFS(B937&lt;18.5,"Under Weight",B937&lt;=25,"Healthy Weight",B937&lt;30,"Over Weight",B937&gt;=30,"obesity")</f>
        <v>Over Weight</v>
      </c>
      <c r="J937" t="str" cm="1">
        <f t="array" ref="J937">_xlfn.IFS(C937&lt;5.7,"Normal",C937&lt;=6.5,"Prediabetes",C937&gt;6.5,"Diabetes")</f>
        <v>Normal</v>
      </c>
    </row>
    <row r="938" spans="1:10" ht="15.75" customHeight="1" x14ac:dyDescent="0.3">
      <c r="A938" s="23" t="s">
        <v>1664</v>
      </c>
      <c r="B938" s="25">
        <v>36.799999999999997</v>
      </c>
      <c r="C938" s="25">
        <v>5.88</v>
      </c>
      <c r="D938" s="23" t="s">
        <v>5992</v>
      </c>
      <c r="E938" s="23" t="s">
        <v>5992</v>
      </c>
      <c r="F938" s="23" t="s">
        <v>5992</v>
      </c>
      <c r="G938" s="23">
        <v>1</v>
      </c>
      <c r="H938" s="23" t="s">
        <v>5992</v>
      </c>
      <c r="I938" t="str" cm="1">
        <f t="array" ref="I938">_xlfn.IFS(B938&lt;18.5,"Under Weight",B938&lt;=25,"Healthy Weight",B938&lt;30,"Over Weight",B938&gt;=30,"obesity")</f>
        <v>obesity</v>
      </c>
      <c r="J938" t="str" cm="1">
        <f t="array" ref="J938">_xlfn.IFS(C938&lt;5.7,"Normal",C938&lt;=6.5,"Prediabetes",C938&gt;6.5,"Diabetes")</f>
        <v>Prediabetes</v>
      </c>
    </row>
    <row r="939" spans="1:10" ht="15.75" customHeight="1" x14ac:dyDescent="0.3">
      <c r="A939" s="23" t="s">
        <v>1666</v>
      </c>
      <c r="B939" s="25">
        <v>23.75</v>
      </c>
      <c r="C939" s="25">
        <v>5.42</v>
      </c>
      <c r="D939" s="23" t="s">
        <v>5991</v>
      </c>
      <c r="E939" s="23" t="s">
        <v>5992</v>
      </c>
      <c r="F939" s="23" t="s">
        <v>5991</v>
      </c>
      <c r="G939" s="23">
        <v>1</v>
      </c>
      <c r="H939" s="23" t="s">
        <v>5992</v>
      </c>
      <c r="I939" t="str" cm="1">
        <f t="array" ref="I939">_xlfn.IFS(B939&lt;18.5,"Under Weight",B939&lt;=25,"Healthy Weight",B939&lt;30,"Over Weight",B939&gt;=30,"obesity")</f>
        <v>Healthy Weight</v>
      </c>
      <c r="J939" t="str" cm="1">
        <f t="array" ref="J939">_xlfn.IFS(C939&lt;5.7,"Normal",C939&lt;=6.5,"Prediabetes",C939&gt;6.5,"Diabetes")</f>
        <v>Normal</v>
      </c>
    </row>
    <row r="940" spans="1:10" ht="15.75" customHeight="1" x14ac:dyDescent="0.3">
      <c r="A940" s="23" t="s">
        <v>1668</v>
      </c>
      <c r="B940" s="25">
        <v>35.619999999999997</v>
      </c>
      <c r="C940" s="25">
        <v>4.16</v>
      </c>
      <c r="D940" s="23" t="s">
        <v>5992</v>
      </c>
      <c r="E940" s="23" t="s">
        <v>5992</v>
      </c>
      <c r="F940" s="23" t="s">
        <v>5992</v>
      </c>
      <c r="G940" s="23">
        <v>0</v>
      </c>
      <c r="H940" s="23" t="s">
        <v>5992</v>
      </c>
      <c r="I940" t="str" cm="1">
        <f t="array" ref="I940">_xlfn.IFS(B940&lt;18.5,"Under Weight",B940&lt;=25,"Healthy Weight",B940&lt;30,"Over Weight",B940&gt;=30,"obesity")</f>
        <v>obesity</v>
      </c>
      <c r="J940" t="str" cm="1">
        <f t="array" ref="J940">_xlfn.IFS(C940&lt;5.7,"Normal",C940&lt;=6.5,"Prediabetes",C940&gt;6.5,"Diabetes")</f>
        <v>Normal</v>
      </c>
    </row>
    <row r="941" spans="1:10" ht="15.75" customHeight="1" x14ac:dyDescent="0.3">
      <c r="A941" s="23" t="s">
        <v>1670</v>
      </c>
      <c r="B941" s="25">
        <v>30.69</v>
      </c>
      <c r="C941" s="25">
        <v>7.05</v>
      </c>
      <c r="D941" s="23" t="s">
        <v>5991</v>
      </c>
      <c r="E941" s="23" t="s">
        <v>5992</v>
      </c>
      <c r="F941" s="23" t="s">
        <v>5992</v>
      </c>
      <c r="G941" s="23">
        <v>2</v>
      </c>
      <c r="H941" s="23" t="s">
        <v>5992</v>
      </c>
      <c r="I941" t="str" cm="1">
        <f t="array" ref="I941">_xlfn.IFS(B941&lt;18.5,"Under Weight",B941&lt;=25,"Healthy Weight",B941&lt;30,"Over Weight",B941&gt;=30,"obesity")</f>
        <v>obesity</v>
      </c>
      <c r="J941" t="str" cm="1">
        <f t="array" ref="J941">_xlfn.IFS(C941&lt;5.7,"Normal",C941&lt;=6.5,"Prediabetes",C941&gt;6.5,"Diabetes")</f>
        <v>Diabetes</v>
      </c>
    </row>
    <row r="942" spans="1:10" ht="15.75" customHeight="1" x14ac:dyDescent="0.3">
      <c r="A942" s="23" t="s">
        <v>1671</v>
      </c>
      <c r="B942" s="25">
        <v>35.799999999999997</v>
      </c>
      <c r="C942" s="25">
        <v>5.63</v>
      </c>
      <c r="D942" s="23" t="s">
        <v>5991</v>
      </c>
      <c r="E942" s="23" t="s">
        <v>5992</v>
      </c>
      <c r="F942" s="23" t="s">
        <v>5992</v>
      </c>
      <c r="G942" s="23">
        <v>2</v>
      </c>
      <c r="H942" s="23" t="s">
        <v>5992</v>
      </c>
      <c r="I942" t="str" cm="1">
        <f t="array" ref="I942">_xlfn.IFS(B942&lt;18.5,"Under Weight",B942&lt;=25,"Healthy Weight",B942&lt;30,"Over Weight",B942&gt;=30,"obesity")</f>
        <v>obesity</v>
      </c>
      <c r="J942" t="str" cm="1">
        <f t="array" ref="J942">_xlfn.IFS(C942&lt;5.7,"Normal",C942&lt;=6.5,"Prediabetes",C942&gt;6.5,"Diabetes")</f>
        <v>Normal</v>
      </c>
    </row>
    <row r="943" spans="1:10" ht="15.75" customHeight="1" x14ac:dyDescent="0.3">
      <c r="A943" s="23" t="s">
        <v>1673</v>
      </c>
      <c r="B943" s="25">
        <v>28.785</v>
      </c>
      <c r="C943" s="25">
        <v>4.24</v>
      </c>
      <c r="D943" s="23" t="s">
        <v>5991</v>
      </c>
      <c r="E943" s="23" t="s">
        <v>5992</v>
      </c>
      <c r="F943" s="23" t="s">
        <v>5992</v>
      </c>
      <c r="G943" s="23">
        <v>2</v>
      </c>
      <c r="H943" s="23" t="s">
        <v>5992</v>
      </c>
      <c r="I943" t="str" cm="1">
        <f t="array" ref="I943">_xlfn.IFS(B943&lt;18.5,"Under Weight",B943&lt;=25,"Healthy Weight",B943&lt;30,"Over Weight",B943&gt;=30,"obesity")</f>
        <v>Over Weight</v>
      </c>
      <c r="J943" t="str" cm="1">
        <f t="array" ref="J943">_xlfn.IFS(C943&lt;5.7,"Normal",C943&lt;=6.5,"Prediabetes",C943&gt;6.5,"Diabetes")</f>
        <v>Normal</v>
      </c>
    </row>
    <row r="944" spans="1:10" ht="15.75" customHeight="1" x14ac:dyDescent="0.3">
      <c r="A944" s="23" t="s">
        <v>1675</v>
      </c>
      <c r="B944" s="25">
        <v>28.594999999999999</v>
      </c>
      <c r="C944" s="25">
        <v>4.96</v>
      </c>
      <c r="D944" s="23" t="s">
        <v>5991</v>
      </c>
      <c r="E944" s="23" t="s">
        <v>5992</v>
      </c>
      <c r="F944" s="23" t="s">
        <v>5992</v>
      </c>
      <c r="G944" s="23">
        <v>2</v>
      </c>
      <c r="H944" s="23" t="s">
        <v>5992</v>
      </c>
      <c r="I944" t="str" cm="1">
        <f t="array" ref="I944">_xlfn.IFS(B944&lt;18.5,"Under Weight",B944&lt;=25,"Healthy Weight",B944&lt;30,"Over Weight",B944&gt;=30,"obesity")</f>
        <v>Over Weight</v>
      </c>
      <c r="J944" t="str" cm="1">
        <f t="array" ref="J944">_xlfn.IFS(C944&lt;5.7,"Normal",C944&lt;=6.5,"Prediabetes",C944&gt;6.5,"Diabetes")</f>
        <v>Normal</v>
      </c>
    </row>
    <row r="945" spans="1:10" ht="15.75" customHeight="1" x14ac:dyDescent="0.3">
      <c r="A945" s="23" t="s">
        <v>1677</v>
      </c>
      <c r="B945" s="25">
        <v>48.75</v>
      </c>
      <c r="C945" s="25">
        <v>4.34</v>
      </c>
      <c r="D945" s="23" t="s">
        <v>5992</v>
      </c>
      <c r="E945" s="23" t="s">
        <v>5992</v>
      </c>
      <c r="F945" s="23" t="s">
        <v>5992</v>
      </c>
      <c r="G945" s="23">
        <v>0</v>
      </c>
      <c r="H945" s="23" t="s">
        <v>5992</v>
      </c>
      <c r="I945" t="str" cm="1">
        <f t="array" ref="I945">_xlfn.IFS(B945&lt;18.5,"Under Weight",B945&lt;=25,"Healthy Weight",B945&lt;30,"Over Weight",B945&gt;=30,"obesity")</f>
        <v>obesity</v>
      </c>
      <c r="J945" t="str" cm="1">
        <f t="array" ref="J945">_xlfn.IFS(C945&lt;5.7,"Normal",C945&lt;=6.5,"Prediabetes",C945&gt;6.5,"Diabetes")</f>
        <v>Normal</v>
      </c>
    </row>
    <row r="946" spans="1:10" ht="15.75" customHeight="1" x14ac:dyDescent="0.3">
      <c r="A946" s="23" t="s">
        <v>1679</v>
      </c>
      <c r="B946" s="25">
        <v>28.31</v>
      </c>
      <c r="C946" s="25">
        <v>5.43</v>
      </c>
      <c r="D946" s="23" t="s">
        <v>5991</v>
      </c>
      <c r="E946" s="23" t="s">
        <v>5992</v>
      </c>
      <c r="F946" s="23" t="s">
        <v>5992</v>
      </c>
      <c r="G946" s="23">
        <v>2</v>
      </c>
      <c r="H946" s="23" t="s">
        <v>5992</v>
      </c>
      <c r="I946" t="str" cm="1">
        <f t="array" ref="I946">_xlfn.IFS(B946&lt;18.5,"Under Weight",B946&lt;=25,"Healthy Weight",B946&lt;30,"Over Weight",B946&gt;=30,"obesity")</f>
        <v>Over Weight</v>
      </c>
      <c r="J946" t="str" cm="1">
        <f t="array" ref="J946">_xlfn.IFS(C946&lt;5.7,"Normal",C946&lt;=6.5,"Prediabetes",C946&gt;6.5,"Diabetes")</f>
        <v>Normal</v>
      </c>
    </row>
    <row r="947" spans="1:10" ht="15.75" customHeight="1" x14ac:dyDescent="0.3">
      <c r="A947" s="23" t="s">
        <v>1680</v>
      </c>
      <c r="B947" s="25">
        <v>38.39</v>
      </c>
      <c r="C947" s="25">
        <v>8.33</v>
      </c>
      <c r="D947" s="23" t="s">
        <v>5991</v>
      </c>
      <c r="E947" s="23" t="s">
        <v>5992</v>
      </c>
      <c r="F947" s="23" t="s">
        <v>5992</v>
      </c>
      <c r="G947" s="23">
        <v>1</v>
      </c>
      <c r="H947" s="23" t="s">
        <v>5992</v>
      </c>
      <c r="I947" t="str" cm="1">
        <f t="array" ref="I947">_xlfn.IFS(B947&lt;18.5,"Under Weight",B947&lt;=25,"Healthy Weight",B947&lt;30,"Over Weight",B947&gt;=30,"obesity")</f>
        <v>obesity</v>
      </c>
      <c r="J947" t="str" cm="1">
        <f t="array" ref="J947">_xlfn.IFS(C947&lt;5.7,"Normal",C947&lt;=6.5,"Prediabetes",C947&gt;6.5,"Diabetes")</f>
        <v>Diabetes</v>
      </c>
    </row>
    <row r="948" spans="1:10" ht="15.75" customHeight="1" x14ac:dyDescent="0.3">
      <c r="A948" s="23" t="s">
        <v>1681</v>
      </c>
      <c r="B948" s="25">
        <v>25.87</v>
      </c>
      <c r="C948" s="25">
        <v>5.63</v>
      </c>
      <c r="D948" s="23" t="s">
        <v>5991</v>
      </c>
      <c r="E948" s="23" t="s">
        <v>5992</v>
      </c>
      <c r="F948" s="23" t="s">
        <v>5992</v>
      </c>
      <c r="G948" s="23">
        <v>1</v>
      </c>
      <c r="H948" s="23" t="s">
        <v>5992</v>
      </c>
      <c r="I948" t="str" cm="1">
        <f t="array" ref="I948">_xlfn.IFS(B948&lt;18.5,"Under Weight",B948&lt;=25,"Healthy Weight",B948&lt;30,"Over Weight",B948&gt;=30,"obesity")</f>
        <v>Over Weight</v>
      </c>
      <c r="J948" t="str" cm="1">
        <f t="array" ref="J948">_xlfn.IFS(C948&lt;5.7,"Normal",C948&lt;=6.5,"Prediabetes",C948&gt;6.5,"Diabetes")</f>
        <v>Normal</v>
      </c>
    </row>
    <row r="949" spans="1:10" ht="15.75" customHeight="1" x14ac:dyDescent="0.3">
      <c r="A949" s="23" t="s">
        <v>1683</v>
      </c>
      <c r="B949" s="25">
        <v>43.7</v>
      </c>
      <c r="C949" s="25">
        <v>7.23</v>
      </c>
      <c r="D949" s="23" t="s">
        <v>5992</v>
      </c>
      <c r="E949" s="23" t="s">
        <v>5992</v>
      </c>
      <c r="F949" s="23" t="s">
        <v>5992</v>
      </c>
      <c r="G949" s="23">
        <v>0</v>
      </c>
      <c r="H949" s="23" t="s">
        <v>5992</v>
      </c>
      <c r="I949" t="str" cm="1">
        <f t="array" ref="I949">_xlfn.IFS(B949&lt;18.5,"Under Weight",B949&lt;=25,"Healthy Weight",B949&lt;30,"Over Weight",B949&gt;=30,"obesity")</f>
        <v>obesity</v>
      </c>
      <c r="J949" t="str" cm="1">
        <f t="array" ref="J949">_xlfn.IFS(C949&lt;5.7,"Normal",C949&lt;=6.5,"Prediabetes",C949&gt;6.5,"Diabetes")</f>
        <v>Diabetes</v>
      </c>
    </row>
    <row r="950" spans="1:10" ht="15.75" customHeight="1" x14ac:dyDescent="0.3">
      <c r="A950" s="23" t="s">
        <v>1684</v>
      </c>
      <c r="B950" s="25">
        <v>40.945</v>
      </c>
      <c r="C950" s="25">
        <v>10.57</v>
      </c>
      <c r="D950" s="23" t="s">
        <v>5992</v>
      </c>
      <c r="E950" s="23" t="s">
        <v>5992</v>
      </c>
      <c r="F950" s="23" t="s">
        <v>5992</v>
      </c>
      <c r="G950" s="23">
        <v>0</v>
      </c>
      <c r="H950" s="23" t="s">
        <v>5992</v>
      </c>
      <c r="I950" t="str" cm="1">
        <f t="array" ref="I950">_xlfn.IFS(B950&lt;18.5,"Under Weight",B950&lt;=25,"Healthy Weight",B950&lt;30,"Over Weight",B950&gt;=30,"obesity")</f>
        <v>obesity</v>
      </c>
      <c r="J950" t="str" cm="1">
        <f t="array" ref="J950">_xlfn.IFS(C950&lt;5.7,"Normal",C950&lt;=6.5,"Prediabetes",C950&gt;6.5,"Diabetes")</f>
        <v>Diabetes</v>
      </c>
    </row>
    <row r="951" spans="1:10" ht="15.75" customHeight="1" x14ac:dyDescent="0.3">
      <c r="A951" s="23" t="s">
        <v>1685</v>
      </c>
      <c r="B951" s="25">
        <v>27.94</v>
      </c>
      <c r="C951" s="25">
        <v>7.92</v>
      </c>
      <c r="D951" s="23" t="s">
        <v>5992</v>
      </c>
      <c r="E951" s="23" t="s">
        <v>5992</v>
      </c>
      <c r="F951" s="23" t="s">
        <v>5992</v>
      </c>
      <c r="G951" s="23">
        <v>0</v>
      </c>
      <c r="H951" s="23" t="s">
        <v>5992</v>
      </c>
      <c r="I951" t="str" cm="1">
        <f t="array" ref="I951">_xlfn.IFS(B951&lt;18.5,"Under Weight",B951&lt;=25,"Healthy Weight",B951&lt;30,"Over Weight",B951&gt;=30,"obesity")</f>
        <v>Over Weight</v>
      </c>
      <c r="J951" t="str" cm="1">
        <f t="array" ref="J951">_xlfn.IFS(C951&lt;5.7,"Normal",C951&lt;=6.5,"Prediabetes",C951&gt;6.5,"Diabetes")</f>
        <v>Diabetes</v>
      </c>
    </row>
    <row r="952" spans="1:10" ht="15.75" customHeight="1" x14ac:dyDescent="0.3">
      <c r="A952" s="23" t="s">
        <v>1686</v>
      </c>
      <c r="B952" s="25">
        <v>31.9</v>
      </c>
      <c r="C952" s="25">
        <v>10.119999999999999</v>
      </c>
      <c r="D952" s="23" t="s">
        <v>5992</v>
      </c>
      <c r="E952" s="23" t="s">
        <v>5992</v>
      </c>
      <c r="F952" s="23" t="s">
        <v>5992</v>
      </c>
      <c r="G952" s="23">
        <v>2</v>
      </c>
      <c r="H952" s="23" t="s">
        <v>5992</v>
      </c>
      <c r="I952" t="str" cm="1">
        <f t="array" ref="I952">_xlfn.IFS(B952&lt;18.5,"Under Weight",B952&lt;=25,"Healthy Weight",B952&lt;30,"Over Weight",B952&gt;=30,"obesity")</f>
        <v>obesity</v>
      </c>
      <c r="J952" t="str" cm="1">
        <f t="array" ref="J952">_xlfn.IFS(C952&lt;5.7,"Normal",C952&lt;=6.5,"Prediabetes",C952&gt;6.5,"Diabetes")</f>
        <v>Diabetes</v>
      </c>
    </row>
    <row r="953" spans="1:10" ht="15.75" customHeight="1" x14ac:dyDescent="0.3">
      <c r="A953" s="23" t="s">
        <v>1688</v>
      </c>
      <c r="B953" s="25">
        <v>31.64</v>
      </c>
      <c r="C953" s="25">
        <v>7.91</v>
      </c>
      <c r="D953" s="23" t="s">
        <v>5992</v>
      </c>
      <c r="E953" s="23" t="s">
        <v>5992</v>
      </c>
      <c r="F953" s="23" t="s">
        <v>5992</v>
      </c>
      <c r="G953" s="23">
        <v>0</v>
      </c>
      <c r="H953" s="23" t="s">
        <v>5992</v>
      </c>
      <c r="I953" t="str" cm="1">
        <f t="array" ref="I953">_xlfn.IFS(B953&lt;18.5,"Under Weight",B953&lt;=25,"Healthy Weight",B953&lt;30,"Over Weight",B953&gt;=30,"obesity")</f>
        <v>obesity</v>
      </c>
      <c r="J953" t="str" cm="1">
        <f t="array" ref="J953">_xlfn.IFS(C953&lt;5.7,"Normal",C953&lt;=6.5,"Prediabetes",C953&gt;6.5,"Diabetes")</f>
        <v>Diabetes</v>
      </c>
    </row>
    <row r="954" spans="1:10" ht="15.75" customHeight="1" x14ac:dyDescent="0.3">
      <c r="A954" s="23" t="s">
        <v>1690</v>
      </c>
      <c r="B954" s="25">
        <v>46.7</v>
      </c>
      <c r="C954" s="25">
        <v>10.9</v>
      </c>
      <c r="D954" s="23" t="s">
        <v>5992</v>
      </c>
      <c r="E954" s="23" t="s">
        <v>5992</v>
      </c>
      <c r="F954" s="23" t="s">
        <v>5992</v>
      </c>
      <c r="G954" s="23">
        <v>0</v>
      </c>
      <c r="H954" s="23" t="s">
        <v>5992</v>
      </c>
      <c r="I954" t="str" cm="1">
        <f t="array" ref="I954">_xlfn.IFS(B954&lt;18.5,"Under Weight",B954&lt;=25,"Healthy Weight",B954&lt;30,"Over Weight",B954&gt;=30,"obesity")</f>
        <v>obesity</v>
      </c>
      <c r="J954" t="str" cm="1">
        <f t="array" ref="J954">_xlfn.IFS(C954&lt;5.7,"Normal",C954&lt;=6.5,"Prediabetes",C954&gt;6.5,"Diabetes")</f>
        <v>Diabetes</v>
      </c>
    </row>
    <row r="955" spans="1:10" ht="15.75" customHeight="1" x14ac:dyDescent="0.3">
      <c r="A955" s="23" t="s">
        <v>1692</v>
      </c>
      <c r="B955" s="25">
        <v>18.335000000000001</v>
      </c>
      <c r="C955" s="25">
        <v>11.83</v>
      </c>
      <c r="D955" s="23" t="s">
        <v>5992</v>
      </c>
      <c r="E955" s="23" t="s">
        <v>5992</v>
      </c>
      <c r="F955" s="23" t="s">
        <v>5992</v>
      </c>
      <c r="G955" s="23">
        <v>0</v>
      </c>
      <c r="H955" s="23" t="s">
        <v>5992</v>
      </c>
      <c r="I955" t="str" cm="1">
        <f t="array" ref="I955">_xlfn.IFS(B955&lt;18.5,"Under Weight",B955&lt;=25,"Healthy Weight",B955&lt;30,"Over Weight",B955&gt;=30,"obesity")</f>
        <v>Under Weight</v>
      </c>
      <c r="J955" t="str" cm="1">
        <f t="array" ref="J955">_xlfn.IFS(C955&lt;5.7,"Normal",C955&lt;=6.5,"Prediabetes",C955&gt;6.5,"Diabetes")</f>
        <v>Diabetes</v>
      </c>
    </row>
    <row r="956" spans="1:10" ht="15.75" customHeight="1" x14ac:dyDescent="0.3">
      <c r="A956" s="23" t="s">
        <v>1694</v>
      </c>
      <c r="B956" s="25">
        <v>31.24</v>
      </c>
      <c r="C956" s="25">
        <v>7.42</v>
      </c>
      <c r="D956" s="23" t="s">
        <v>5991</v>
      </c>
      <c r="E956" s="23" t="s">
        <v>5992</v>
      </c>
      <c r="F956" s="23" t="s">
        <v>5992</v>
      </c>
      <c r="G956" s="23">
        <v>2</v>
      </c>
      <c r="H956" s="23" t="s">
        <v>5992</v>
      </c>
      <c r="I956" t="str" cm="1">
        <f t="array" ref="I956">_xlfn.IFS(B956&lt;18.5,"Under Weight",B956&lt;=25,"Healthy Weight",B956&lt;30,"Over Weight",B956&gt;=30,"obesity")</f>
        <v>obesity</v>
      </c>
      <c r="J956" t="str" cm="1">
        <f t="array" ref="J956">_xlfn.IFS(C956&lt;5.7,"Normal",C956&lt;=6.5,"Prediabetes",C956&gt;6.5,"Diabetes")</f>
        <v>Diabetes</v>
      </c>
    </row>
    <row r="957" spans="1:10" ht="15.75" customHeight="1" x14ac:dyDescent="0.3">
      <c r="A957" s="23" t="s">
        <v>1695</v>
      </c>
      <c r="B957" s="25">
        <v>39.22</v>
      </c>
      <c r="C957" s="25">
        <v>5.62</v>
      </c>
      <c r="D957" s="23" t="s">
        <v>5991</v>
      </c>
      <c r="E957" s="23" t="s">
        <v>5992</v>
      </c>
      <c r="F957" s="23" t="s">
        <v>5992</v>
      </c>
      <c r="G957" s="23">
        <v>1</v>
      </c>
      <c r="H957" s="23" t="s">
        <v>5992</v>
      </c>
      <c r="I957" t="str" cm="1">
        <f t="array" ref="I957">_xlfn.IFS(B957&lt;18.5,"Under Weight",B957&lt;=25,"Healthy Weight",B957&lt;30,"Over Weight",B957&gt;=30,"obesity")</f>
        <v>obesity</v>
      </c>
      <c r="J957" t="str" cm="1">
        <f t="array" ref="J957">_xlfn.IFS(C957&lt;5.7,"Normal",C957&lt;=6.5,"Prediabetes",C957&gt;6.5,"Diabetes")</f>
        <v>Normal</v>
      </c>
    </row>
    <row r="958" spans="1:10" ht="15.75" customHeight="1" x14ac:dyDescent="0.3">
      <c r="A958" s="23" t="s">
        <v>1697</v>
      </c>
      <c r="B958" s="25">
        <v>24.414999999999999</v>
      </c>
      <c r="C958" s="25">
        <v>7.16</v>
      </c>
      <c r="D958" s="23" t="s">
        <v>5992</v>
      </c>
      <c r="E958" s="23" t="s">
        <v>5992</v>
      </c>
      <c r="F958" s="23" t="s">
        <v>5992</v>
      </c>
      <c r="G958" s="23">
        <v>0</v>
      </c>
      <c r="H958" s="23" t="s">
        <v>5992</v>
      </c>
      <c r="I958" t="str" cm="1">
        <f t="array" ref="I958">_xlfn.IFS(B958&lt;18.5,"Under Weight",B958&lt;=25,"Healthy Weight",B958&lt;30,"Over Weight",B958&gt;=30,"obesity")</f>
        <v>Healthy Weight</v>
      </c>
      <c r="J958" t="str" cm="1">
        <f t="array" ref="J958">_xlfn.IFS(C958&lt;5.7,"Normal",C958&lt;=6.5,"Prediabetes",C958&gt;6.5,"Diabetes")</f>
        <v>Diabetes</v>
      </c>
    </row>
    <row r="959" spans="1:10" ht="15.75" customHeight="1" x14ac:dyDescent="0.3">
      <c r="A959" s="23" t="s">
        <v>1698</v>
      </c>
      <c r="B959" s="25">
        <v>32.299999999999997</v>
      </c>
      <c r="C959" s="25">
        <v>9.89</v>
      </c>
      <c r="D959" s="23" t="s">
        <v>5992</v>
      </c>
      <c r="E959" s="23" t="s">
        <v>5992</v>
      </c>
      <c r="F959" s="23" t="s">
        <v>5992</v>
      </c>
      <c r="G959" s="23">
        <v>0</v>
      </c>
      <c r="H959" s="23" t="s">
        <v>5992</v>
      </c>
      <c r="I959" t="str" cm="1">
        <f t="array" ref="I959">_xlfn.IFS(B959&lt;18.5,"Under Weight",B959&lt;=25,"Healthy Weight",B959&lt;30,"Over Weight",B959&gt;=30,"obesity")</f>
        <v>obesity</v>
      </c>
      <c r="J959" t="str" cm="1">
        <f t="array" ref="J959">_xlfn.IFS(C959&lt;5.7,"Normal",C959&lt;=6.5,"Prediabetes",C959&gt;6.5,"Diabetes")</f>
        <v>Diabetes</v>
      </c>
    </row>
    <row r="960" spans="1:10" ht="15.75" customHeight="1" x14ac:dyDescent="0.3">
      <c r="A960" s="23" t="s">
        <v>1700</v>
      </c>
      <c r="B960" s="25">
        <v>39.94</v>
      </c>
      <c r="C960" s="25">
        <v>5.14</v>
      </c>
      <c r="D960" s="23" t="s">
        <v>5992</v>
      </c>
      <c r="E960" s="23" t="s">
        <v>5992</v>
      </c>
      <c r="F960" s="23" t="s">
        <v>5992</v>
      </c>
      <c r="G960" s="23">
        <v>0</v>
      </c>
      <c r="H960" s="23" t="s">
        <v>5992</v>
      </c>
      <c r="I960" t="str" cm="1">
        <f t="array" ref="I960">_xlfn.IFS(B960&lt;18.5,"Under Weight",B960&lt;=25,"Healthy Weight",B960&lt;30,"Over Weight",B960&gt;=30,"obesity")</f>
        <v>obesity</v>
      </c>
      <c r="J960" t="str" cm="1">
        <f t="array" ref="J960">_xlfn.IFS(C960&lt;5.7,"Normal",C960&lt;=6.5,"Prediabetes",C960&gt;6.5,"Diabetes")</f>
        <v>Normal</v>
      </c>
    </row>
    <row r="961" spans="1:10" ht="15.75" customHeight="1" x14ac:dyDescent="0.3">
      <c r="A961" s="23" t="s">
        <v>1702</v>
      </c>
      <c r="B961" s="25">
        <v>30</v>
      </c>
      <c r="C961" s="25">
        <v>5.61</v>
      </c>
      <c r="D961" s="23" t="s">
        <v>5991</v>
      </c>
      <c r="E961" s="23" t="s">
        <v>5992</v>
      </c>
      <c r="F961" s="23" t="s">
        <v>5991</v>
      </c>
      <c r="G961" s="23">
        <v>1</v>
      </c>
      <c r="H961" s="23" t="s">
        <v>5992</v>
      </c>
      <c r="I961" t="str" cm="1">
        <f t="array" ref="I961">_xlfn.IFS(B961&lt;18.5,"Under Weight",B961&lt;=25,"Healthy Weight",B961&lt;30,"Over Weight",B961&gt;=30,"obesity")</f>
        <v>obesity</v>
      </c>
      <c r="J961" t="str" cm="1">
        <f t="array" ref="J961">_xlfn.IFS(C961&lt;5.7,"Normal",C961&lt;=6.5,"Prediabetes",C961&gt;6.5,"Diabetes")</f>
        <v>Normal</v>
      </c>
    </row>
    <row r="962" spans="1:10" ht="15.75" customHeight="1" x14ac:dyDescent="0.3">
      <c r="A962" s="23" t="s">
        <v>1703</v>
      </c>
      <c r="B962" s="25">
        <v>35.340000000000003</v>
      </c>
      <c r="C962" s="25">
        <v>5.51</v>
      </c>
      <c r="D962" s="23" t="s">
        <v>5991</v>
      </c>
      <c r="E962" s="23" t="s">
        <v>5992</v>
      </c>
      <c r="F962" s="23" t="s">
        <v>5991</v>
      </c>
      <c r="G962" s="23">
        <v>1</v>
      </c>
      <c r="H962" s="23" t="s">
        <v>5992</v>
      </c>
      <c r="I962" t="str" cm="1">
        <f t="array" ref="I962">_xlfn.IFS(B962&lt;18.5,"Under Weight",B962&lt;=25,"Healthy Weight",B962&lt;30,"Over Weight",B962&gt;=30,"obesity")</f>
        <v>obesity</v>
      </c>
      <c r="J962" t="str" cm="1">
        <f t="array" ref="J962">_xlfn.IFS(C962&lt;5.7,"Normal",C962&lt;=6.5,"Prediabetes",C962&gt;6.5,"Diabetes")</f>
        <v>Normal</v>
      </c>
    </row>
    <row r="963" spans="1:10" ht="15.75" customHeight="1" x14ac:dyDescent="0.3">
      <c r="A963" s="23" t="s">
        <v>1704</v>
      </c>
      <c r="B963" s="25">
        <v>32.204999999999998</v>
      </c>
      <c r="C963" s="25">
        <v>8.3800000000000008</v>
      </c>
      <c r="D963" s="23" t="s">
        <v>5991</v>
      </c>
      <c r="E963" s="23" t="s">
        <v>5992</v>
      </c>
      <c r="F963" s="23" t="s">
        <v>5992</v>
      </c>
      <c r="G963" s="23">
        <v>2</v>
      </c>
      <c r="H963" s="23" t="s">
        <v>5992</v>
      </c>
      <c r="I963" t="str" cm="1">
        <f t="array" ref="I963">_xlfn.IFS(B963&lt;18.5,"Under Weight",B963&lt;=25,"Healthy Weight",B963&lt;30,"Over Weight",B963&gt;=30,"obesity")</f>
        <v>obesity</v>
      </c>
      <c r="J963" t="str" cm="1">
        <f t="array" ref="J963">_xlfn.IFS(C963&lt;5.7,"Normal",C963&lt;=6.5,"Prediabetes",C963&gt;6.5,"Diabetes")</f>
        <v>Diabetes</v>
      </c>
    </row>
    <row r="964" spans="1:10" ht="15.75" customHeight="1" x14ac:dyDescent="0.3">
      <c r="A964" s="23" t="s">
        <v>1705</v>
      </c>
      <c r="B964" s="25">
        <v>33.880000000000003</v>
      </c>
      <c r="C964" s="25">
        <v>4.68</v>
      </c>
      <c r="D964" s="23" t="s">
        <v>5992</v>
      </c>
      <c r="E964" s="23" t="s">
        <v>5993</v>
      </c>
      <c r="F964" s="23" t="s">
        <v>5992</v>
      </c>
      <c r="G964" s="23">
        <v>1</v>
      </c>
      <c r="H964" s="23" t="s">
        <v>5992</v>
      </c>
      <c r="I964" t="str" cm="1">
        <f t="array" ref="I964">_xlfn.IFS(B964&lt;18.5,"Under Weight",B964&lt;=25,"Healthy Weight",B964&lt;30,"Over Weight",B964&gt;=30,"obesity")</f>
        <v>obesity</v>
      </c>
      <c r="J964" t="str" cm="1">
        <f t="array" ref="J964">_xlfn.IFS(C964&lt;5.7,"Normal",C964&lt;=6.5,"Prediabetes",C964&gt;6.5,"Diabetes")</f>
        <v>Normal</v>
      </c>
    </row>
    <row r="965" spans="1:10" ht="15.75" customHeight="1" x14ac:dyDescent="0.3">
      <c r="A965" s="23" t="s">
        <v>1707</v>
      </c>
      <c r="B965" s="25">
        <v>26.63</v>
      </c>
      <c r="C965" s="25">
        <v>4.3600000000000003</v>
      </c>
      <c r="D965" s="23" t="s">
        <v>5991</v>
      </c>
      <c r="E965" s="23" t="s">
        <v>5992</v>
      </c>
      <c r="F965" s="23" t="s">
        <v>5992</v>
      </c>
      <c r="G965" s="23">
        <v>2</v>
      </c>
      <c r="H965" s="23" t="s">
        <v>5992</v>
      </c>
      <c r="I965" t="str" cm="1">
        <f t="array" ref="I965">_xlfn.IFS(B965&lt;18.5,"Under Weight",B965&lt;=25,"Healthy Weight",B965&lt;30,"Over Weight",B965&gt;=30,"obesity")</f>
        <v>Over Weight</v>
      </c>
      <c r="J965" t="str" cm="1">
        <f t="array" ref="J965">_xlfn.IFS(C965&lt;5.7,"Normal",C965&lt;=6.5,"Prediabetes",C965&gt;6.5,"Diabetes")</f>
        <v>Normal</v>
      </c>
    </row>
    <row r="966" spans="1:10" ht="15.75" customHeight="1" x14ac:dyDescent="0.3">
      <c r="A966" s="23" t="s">
        <v>1709</v>
      </c>
      <c r="B966" s="25">
        <v>28.7</v>
      </c>
      <c r="C966" s="25">
        <v>7.74</v>
      </c>
      <c r="D966" s="23" t="s">
        <v>5992</v>
      </c>
      <c r="E966" s="23" t="s">
        <v>5992</v>
      </c>
      <c r="F966" s="23" t="s">
        <v>5992</v>
      </c>
      <c r="G966" s="23">
        <v>0</v>
      </c>
      <c r="H966" s="23" t="s">
        <v>5992</v>
      </c>
      <c r="I966" t="str" cm="1">
        <f t="array" ref="I966">_xlfn.IFS(B966&lt;18.5,"Under Weight",B966&lt;=25,"Healthy Weight",B966&lt;30,"Over Weight",B966&gt;=30,"obesity")</f>
        <v>Over Weight</v>
      </c>
      <c r="J966" t="str" cm="1">
        <f t="array" ref="J966">_xlfn.IFS(C966&lt;5.7,"Normal",C966&lt;=6.5,"Prediabetes",C966&gt;6.5,"Diabetes")</f>
        <v>Diabetes</v>
      </c>
    </row>
    <row r="967" spans="1:10" ht="15.75" customHeight="1" x14ac:dyDescent="0.3">
      <c r="A967" s="23" t="s">
        <v>1711</v>
      </c>
      <c r="B967" s="25">
        <v>25.65</v>
      </c>
      <c r="C967" s="25">
        <v>4.05</v>
      </c>
      <c r="D967" s="23" t="s">
        <v>5991</v>
      </c>
      <c r="E967" s="23" t="s">
        <v>5992</v>
      </c>
      <c r="F967" s="23" t="s">
        <v>5992</v>
      </c>
      <c r="G967" s="23">
        <v>2</v>
      </c>
      <c r="H967" s="23" t="s">
        <v>5992</v>
      </c>
      <c r="I967" t="str" cm="1">
        <f t="array" ref="I967">_xlfn.IFS(B967&lt;18.5,"Under Weight",B967&lt;=25,"Healthy Weight",B967&lt;30,"Over Weight",B967&gt;=30,"obesity")</f>
        <v>Over Weight</v>
      </c>
      <c r="J967" t="str" cm="1">
        <f t="array" ref="J967">_xlfn.IFS(C967&lt;5.7,"Normal",C967&lt;=6.5,"Prediabetes",C967&gt;6.5,"Diabetes")</f>
        <v>Normal</v>
      </c>
    </row>
    <row r="968" spans="1:10" ht="15.75" customHeight="1" x14ac:dyDescent="0.3">
      <c r="A968" s="23" t="s">
        <v>1713</v>
      </c>
      <c r="B968" s="25">
        <v>36.384999999999998</v>
      </c>
      <c r="C968" s="25">
        <v>11.49</v>
      </c>
      <c r="D968" s="23" t="s">
        <v>5992</v>
      </c>
      <c r="E968" s="23" t="s">
        <v>5992</v>
      </c>
      <c r="F968" s="23" t="s">
        <v>5992</v>
      </c>
      <c r="G968" s="23">
        <v>0</v>
      </c>
      <c r="H968" s="23" t="s">
        <v>5992</v>
      </c>
      <c r="I968" t="str" cm="1">
        <f t="array" ref="I968">_xlfn.IFS(B968&lt;18.5,"Under Weight",B968&lt;=25,"Healthy Weight",B968&lt;30,"Over Weight",B968&gt;=30,"obesity")</f>
        <v>obesity</v>
      </c>
      <c r="J968" t="str" cm="1">
        <f t="array" ref="J968">_xlfn.IFS(C968&lt;5.7,"Normal",C968&lt;=6.5,"Prediabetes",C968&gt;6.5,"Diabetes")</f>
        <v>Diabetes</v>
      </c>
    </row>
    <row r="969" spans="1:10" ht="15.75" customHeight="1" x14ac:dyDescent="0.3">
      <c r="A969" s="23" t="s">
        <v>1715</v>
      </c>
      <c r="B969" s="25">
        <v>34.69</v>
      </c>
      <c r="C969" s="25">
        <v>5.65</v>
      </c>
      <c r="D969" s="23" t="s">
        <v>5992</v>
      </c>
      <c r="E969" s="23" t="s">
        <v>5992</v>
      </c>
      <c r="F969" s="23" t="s">
        <v>5992</v>
      </c>
      <c r="G969" s="23">
        <v>0</v>
      </c>
      <c r="H969" s="23" t="s">
        <v>5992</v>
      </c>
      <c r="I969" t="str" cm="1">
        <f t="array" ref="I969">_xlfn.IFS(B969&lt;18.5,"Under Weight",B969&lt;=25,"Healthy Weight",B969&lt;30,"Over Weight",B969&gt;=30,"obesity")</f>
        <v>obesity</v>
      </c>
      <c r="J969" t="str" cm="1">
        <f t="array" ref="J969">_xlfn.IFS(C969&lt;5.7,"Normal",C969&lt;=6.5,"Prediabetes",C969&gt;6.5,"Diabetes")</f>
        <v>Normal</v>
      </c>
    </row>
    <row r="970" spans="1:10" ht="15.75" customHeight="1" x14ac:dyDescent="0.3">
      <c r="A970" s="23" t="s">
        <v>1717</v>
      </c>
      <c r="B970" s="25">
        <v>37.68</v>
      </c>
      <c r="C970" s="25">
        <v>4.29</v>
      </c>
      <c r="D970" s="23" t="s">
        <v>5991</v>
      </c>
      <c r="E970" s="23" t="s">
        <v>5992</v>
      </c>
      <c r="F970" s="23" t="s">
        <v>5992</v>
      </c>
      <c r="G970" s="23">
        <v>0</v>
      </c>
      <c r="H970" s="23" t="s">
        <v>5992</v>
      </c>
      <c r="I970" t="str" cm="1">
        <f t="array" ref="I970">_xlfn.IFS(B970&lt;18.5,"Under Weight",B970&lt;=25,"Healthy Weight",B970&lt;30,"Over Weight",B970&gt;=30,"obesity")</f>
        <v>obesity</v>
      </c>
      <c r="J970" t="str" cm="1">
        <f t="array" ref="J970">_xlfn.IFS(C970&lt;5.7,"Normal",C970&lt;=6.5,"Prediabetes",C970&gt;6.5,"Diabetes")</f>
        <v>Normal</v>
      </c>
    </row>
    <row r="971" spans="1:10" ht="15.75" customHeight="1" x14ac:dyDescent="0.3">
      <c r="A971" s="23" t="s">
        <v>1718</v>
      </c>
      <c r="B971" s="25">
        <v>35.49</v>
      </c>
      <c r="C971" s="25">
        <v>4.74</v>
      </c>
      <c r="D971" s="23" t="s">
        <v>5991</v>
      </c>
      <c r="E971" s="23" t="s">
        <v>5992</v>
      </c>
      <c r="F971" s="23" t="s">
        <v>5991</v>
      </c>
      <c r="G971" s="23">
        <v>1</v>
      </c>
      <c r="H971" s="23" t="s">
        <v>5992</v>
      </c>
      <c r="I971" t="str" cm="1">
        <f t="array" ref="I971">_xlfn.IFS(B971&lt;18.5,"Under Weight",B971&lt;=25,"Healthy Weight",B971&lt;30,"Over Weight",B971&gt;=30,"obesity")</f>
        <v>obesity</v>
      </c>
      <c r="J971" t="str" cm="1">
        <f t="array" ref="J971">_xlfn.IFS(C971&lt;5.7,"Normal",C971&lt;=6.5,"Prediabetes",C971&gt;6.5,"Diabetes")</f>
        <v>Normal</v>
      </c>
    </row>
    <row r="972" spans="1:10" ht="15.75" customHeight="1" x14ac:dyDescent="0.3">
      <c r="A972" s="23" t="s">
        <v>1720</v>
      </c>
      <c r="B972" s="25">
        <v>44.7</v>
      </c>
      <c r="C972" s="25">
        <v>7.6</v>
      </c>
      <c r="D972" s="23" t="s">
        <v>5991</v>
      </c>
      <c r="E972" s="23" t="s">
        <v>5992</v>
      </c>
      <c r="F972" s="23" t="s">
        <v>5992</v>
      </c>
      <c r="G972" s="23">
        <v>2</v>
      </c>
      <c r="H972" s="23" t="s">
        <v>5992</v>
      </c>
      <c r="I972" t="str" cm="1">
        <f t="array" ref="I972">_xlfn.IFS(B972&lt;18.5,"Under Weight",B972&lt;=25,"Healthy Weight",B972&lt;30,"Over Weight",B972&gt;=30,"obesity")</f>
        <v>obesity</v>
      </c>
      <c r="J972" t="str" cm="1">
        <f t="array" ref="J972">_xlfn.IFS(C972&lt;5.7,"Normal",C972&lt;=6.5,"Prediabetes",C972&gt;6.5,"Diabetes")</f>
        <v>Diabetes</v>
      </c>
    </row>
    <row r="973" spans="1:10" ht="15.75" customHeight="1" x14ac:dyDescent="0.3">
      <c r="A973" s="23" t="s">
        <v>1721</v>
      </c>
      <c r="B973" s="25">
        <v>38.380000000000003</v>
      </c>
      <c r="C973" s="25">
        <v>8.5</v>
      </c>
      <c r="D973" s="23" t="s">
        <v>5991</v>
      </c>
      <c r="E973" s="23" t="s">
        <v>5992</v>
      </c>
      <c r="F973" s="23" t="s">
        <v>5992</v>
      </c>
      <c r="G973" s="23">
        <v>2</v>
      </c>
      <c r="H973" s="23" t="s">
        <v>5992</v>
      </c>
      <c r="I973" t="str" cm="1">
        <f t="array" ref="I973">_xlfn.IFS(B973&lt;18.5,"Under Weight",B973&lt;=25,"Healthy Weight",B973&lt;30,"Over Weight",B973&gt;=30,"obesity")</f>
        <v>obesity</v>
      </c>
      <c r="J973" t="str" cm="1">
        <f t="array" ref="J973">_xlfn.IFS(C973&lt;5.7,"Normal",C973&lt;=6.5,"Prediabetes",C973&gt;6.5,"Diabetes")</f>
        <v>Diabetes</v>
      </c>
    </row>
    <row r="974" spans="1:10" ht="15.75" customHeight="1" x14ac:dyDescent="0.3">
      <c r="A974" s="23" t="s">
        <v>1723</v>
      </c>
      <c r="B974" s="25">
        <v>35.244999999999997</v>
      </c>
      <c r="C974" s="25">
        <v>11.22</v>
      </c>
      <c r="D974" s="23" t="s">
        <v>5991</v>
      </c>
      <c r="E974" s="23" t="s">
        <v>5992</v>
      </c>
      <c r="F974" s="23" t="s">
        <v>5992</v>
      </c>
      <c r="G974" s="23">
        <v>0</v>
      </c>
      <c r="H974" s="23" t="s">
        <v>5992</v>
      </c>
      <c r="I974" t="str" cm="1">
        <f t="array" ref="I974">_xlfn.IFS(B974&lt;18.5,"Under Weight",B974&lt;=25,"Healthy Weight",B974&lt;30,"Over Weight",B974&gt;=30,"obesity")</f>
        <v>obesity</v>
      </c>
      <c r="J974" t="str" cm="1">
        <f t="array" ref="J974">_xlfn.IFS(C974&lt;5.7,"Normal",C974&lt;=6.5,"Prediabetes",C974&gt;6.5,"Diabetes")</f>
        <v>Diabetes</v>
      </c>
    </row>
    <row r="975" spans="1:10" ht="15.75" customHeight="1" x14ac:dyDescent="0.3">
      <c r="A975" s="23" t="s">
        <v>1724</v>
      </c>
      <c r="B975" s="25">
        <v>49.84</v>
      </c>
      <c r="C975" s="25">
        <v>5.0999999999999996</v>
      </c>
      <c r="D975" s="23" t="s">
        <v>5991</v>
      </c>
      <c r="E975" s="23" t="s">
        <v>5992</v>
      </c>
      <c r="F975" s="23" t="s">
        <v>5991</v>
      </c>
      <c r="G975" s="23">
        <v>1</v>
      </c>
      <c r="H975" s="23" t="s">
        <v>5992</v>
      </c>
      <c r="I975" t="str" cm="1">
        <f t="array" ref="I975">_xlfn.IFS(B975&lt;18.5,"Under Weight",B975&lt;=25,"Healthy Weight",B975&lt;30,"Over Weight",B975&gt;=30,"obesity")</f>
        <v>obesity</v>
      </c>
      <c r="J975" t="str" cm="1">
        <f t="array" ref="J975">_xlfn.IFS(C975&lt;5.7,"Normal",C975&lt;=6.5,"Prediabetes",C975&gt;6.5,"Diabetes")</f>
        <v>Normal</v>
      </c>
    </row>
    <row r="976" spans="1:10" ht="15.75" customHeight="1" x14ac:dyDescent="0.3">
      <c r="A976" s="23" t="s">
        <v>1726</v>
      </c>
      <c r="B976" s="25">
        <v>49.06</v>
      </c>
      <c r="C976" s="25">
        <v>5.43</v>
      </c>
      <c r="D976" s="23" t="s">
        <v>5991</v>
      </c>
      <c r="E976" s="23" t="s">
        <v>5992</v>
      </c>
      <c r="F976" s="23" t="s">
        <v>5992</v>
      </c>
      <c r="G976" s="23">
        <v>1</v>
      </c>
      <c r="H976" s="23" t="s">
        <v>5992</v>
      </c>
      <c r="I976" t="str" cm="1">
        <f t="array" ref="I976">_xlfn.IFS(B976&lt;18.5,"Under Weight",B976&lt;=25,"Healthy Weight",B976&lt;30,"Over Weight",B976&gt;=30,"obesity")</f>
        <v>obesity</v>
      </c>
      <c r="J976" t="str" cm="1">
        <f t="array" ref="J976">_xlfn.IFS(C976&lt;5.7,"Normal",C976&lt;=6.5,"Prediabetes",C976&gt;6.5,"Diabetes")</f>
        <v>Normal</v>
      </c>
    </row>
    <row r="977" spans="1:10" ht="15.75" customHeight="1" x14ac:dyDescent="0.3">
      <c r="A977" s="23" t="s">
        <v>1727</v>
      </c>
      <c r="B977" s="25">
        <v>30.88</v>
      </c>
      <c r="C977" s="25">
        <v>5.82</v>
      </c>
      <c r="D977" s="23" t="s">
        <v>5992</v>
      </c>
      <c r="E977" s="23" t="s">
        <v>5992</v>
      </c>
      <c r="F977" s="23" t="s">
        <v>5992</v>
      </c>
      <c r="G977" s="23">
        <v>2</v>
      </c>
      <c r="H977" s="23" t="s">
        <v>5992</v>
      </c>
      <c r="I977" t="str" cm="1">
        <f t="array" ref="I977">_xlfn.IFS(B977&lt;18.5,"Under Weight",B977&lt;=25,"Healthy Weight",B977&lt;30,"Over Weight",B977&gt;=30,"obesity")</f>
        <v>obesity</v>
      </c>
      <c r="J977" t="str" cm="1">
        <f t="array" ref="J977">_xlfn.IFS(C977&lt;5.7,"Normal",C977&lt;=6.5,"Prediabetes",C977&gt;6.5,"Diabetes")</f>
        <v>Prediabetes</v>
      </c>
    </row>
    <row r="978" spans="1:10" ht="15.75" customHeight="1" x14ac:dyDescent="0.3">
      <c r="A978" s="23" t="s">
        <v>1729</v>
      </c>
      <c r="B978" s="25">
        <v>33.35</v>
      </c>
      <c r="C978" s="25">
        <v>6.05</v>
      </c>
      <c r="D978" s="23" t="s">
        <v>5992</v>
      </c>
      <c r="E978" s="23" t="s">
        <v>5992</v>
      </c>
      <c r="F978" s="23" t="s">
        <v>5991</v>
      </c>
      <c r="G978" s="23">
        <v>1</v>
      </c>
      <c r="H978" s="23" t="s">
        <v>5992</v>
      </c>
      <c r="I978" t="str" cm="1">
        <f t="array" ref="I978">_xlfn.IFS(B978&lt;18.5,"Under Weight",B978&lt;=25,"Healthy Weight",B978&lt;30,"Over Weight",B978&gt;=30,"obesity")</f>
        <v>obesity</v>
      </c>
      <c r="J978" t="str" cm="1">
        <f t="array" ref="J978">_xlfn.IFS(C978&lt;5.7,"Normal",C978&lt;=6.5,"Prediabetes",C978&gt;6.5,"Diabetes")</f>
        <v>Prediabetes</v>
      </c>
    </row>
    <row r="979" spans="1:10" ht="15.75" customHeight="1" x14ac:dyDescent="0.3">
      <c r="A979" s="23" t="s">
        <v>1731</v>
      </c>
      <c r="B979" s="25">
        <v>38</v>
      </c>
      <c r="C979" s="25">
        <v>6.38</v>
      </c>
      <c r="D979" s="23" t="s">
        <v>5991</v>
      </c>
      <c r="E979" s="23" t="s">
        <v>5992</v>
      </c>
      <c r="F979" s="23" t="s">
        <v>5992</v>
      </c>
      <c r="G979" s="23">
        <v>1</v>
      </c>
      <c r="H979" s="23" t="s">
        <v>5992</v>
      </c>
      <c r="I979" t="str" cm="1">
        <f t="array" ref="I979">_xlfn.IFS(B979&lt;18.5,"Under Weight",B979&lt;=25,"Healthy Weight",B979&lt;30,"Over Weight",B979&gt;=30,"obesity")</f>
        <v>obesity</v>
      </c>
      <c r="J979" t="str" cm="1">
        <f t="array" ref="J979">_xlfn.IFS(C979&lt;5.7,"Normal",C979&lt;=6.5,"Prediabetes",C979&gt;6.5,"Diabetes")</f>
        <v>Prediabetes</v>
      </c>
    </row>
    <row r="980" spans="1:10" ht="15.75" customHeight="1" x14ac:dyDescent="0.3">
      <c r="A980" s="23" t="s">
        <v>1732</v>
      </c>
      <c r="B980" s="25">
        <v>36.08</v>
      </c>
      <c r="C980" s="25">
        <v>5.73</v>
      </c>
      <c r="D980" s="23" t="s">
        <v>5991</v>
      </c>
      <c r="E980" s="23" t="s">
        <v>5992</v>
      </c>
      <c r="F980" s="23" t="s">
        <v>5992</v>
      </c>
      <c r="G980" s="23">
        <v>1</v>
      </c>
      <c r="H980" s="23" t="s">
        <v>5992</v>
      </c>
      <c r="I980" t="str" cm="1">
        <f t="array" ref="I980">_xlfn.IFS(B980&lt;18.5,"Under Weight",B980&lt;=25,"Healthy Weight",B980&lt;30,"Over Weight",B980&gt;=30,"obesity")</f>
        <v>obesity</v>
      </c>
      <c r="J980" t="str" cm="1">
        <f t="array" ref="J980">_xlfn.IFS(C980&lt;5.7,"Normal",C980&lt;=6.5,"Prediabetes",C980&gt;6.5,"Diabetes")</f>
        <v>Prediabetes</v>
      </c>
    </row>
    <row r="981" spans="1:10" ht="15.75" customHeight="1" x14ac:dyDescent="0.3">
      <c r="A981" s="23" t="s">
        <v>1734</v>
      </c>
      <c r="B981" s="25">
        <v>35.700000000000003</v>
      </c>
      <c r="C981" s="25">
        <v>5.47</v>
      </c>
      <c r="D981" s="23" t="s">
        <v>5991</v>
      </c>
      <c r="E981" s="23" t="s">
        <v>5992</v>
      </c>
      <c r="F981" s="23" t="s">
        <v>5992</v>
      </c>
      <c r="G981" s="23">
        <v>1</v>
      </c>
      <c r="H981" s="23" t="s">
        <v>5992</v>
      </c>
      <c r="I981" t="str" cm="1">
        <f t="array" ref="I981">_xlfn.IFS(B981&lt;18.5,"Under Weight",B981&lt;=25,"Healthy Weight",B981&lt;30,"Over Weight",B981&gt;=30,"obesity")</f>
        <v>obesity</v>
      </c>
      <c r="J981" t="str" cm="1">
        <f t="array" ref="J981">_xlfn.IFS(C981&lt;5.7,"Normal",C981&lt;=6.5,"Prediabetes",C981&gt;6.5,"Diabetes")</f>
        <v>Normal</v>
      </c>
    </row>
    <row r="982" spans="1:10" ht="15.75" customHeight="1" x14ac:dyDescent="0.3">
      <c r="A982" s="23" t="s">
        <v>1735</v>
      </c>
      <c r="B982" s="25">
        <v>34.01</v>
      </c>
      <c r="C982" s="25">
        <v>11.3</v>
      </c>
      <c r="D982" s="23" t="s">
        <v>5992</v>
      </c>
      <c r="E982" s="23" t="s">
        <v>5992</v>
      </c>
      <c r="F982" s="23" t="s">
        <v>5992</v>
      </c>
      <c r="G982" s="23">
        <v>0</v>
      </c>
      <c r="H982" s="23" t="s">
        <v>5992</v>
      </c>
      <c r="I982" t="str" cm="1">
        <f t="array" ref="I982">_xlfn.IFS(B982&lt;18.5,"Under Weight",B982&lt;=25,"Healthy Weight",B982&lt;30,"Over Weight",B982&gt;=30,"obesity")</f>
        <v>obesity</v>
      </c>
      <c r="J982" t="str" cm="1">
        <f t="array" ref="J982">_xlfn.IFS(C982&lt;5.7,"Normal",C982&lt;=6.5,"Prediabetes",C982&gt;6.5,"Diabetes")</f>
        <v>Diabetes</v>
      </c>
    </row>
    <row r="983" spans="1:10" ht="15.75" customHeight="1" x14ac:dyDescent="0.3">
      <c r="A983" s="23" t="s">
        <v>1737</v>
      </c>
      <c r="B983" s="25">
        <v>31.54</v>
      </c>
      <c r="C983" s="25">
        <v>6.72</v>
      </c>
      <c r="D983" s="23" t="s">
        <v>5992</v>
      </c>
      <c r="E983" s="23" t="s">
        <v>5992</v>
      </c>
      <c r="F983" s="23" t="s">
        <v>5992</v>
      </c>
      <c r="G983" s="23">
        <v>0</v>
      </c>
      <c r="H983" s="23" t="s">
        <v>5992</v>
      </c>
      <c r="I983" t="str" cm="1">
        <f t="array" ref="I983">_xlfn.IFS(B983&lt;18.5,"Under Weight",B983&lt;=25,"Healthy Weight",B983&lt;30,"Over Weight",B983&gt;=30,"obesity")</f>
        <v>obesity</v>
      </c>
      <c r="J983" t="str" cm="1">
        <f t="array" ref="J983">_xlfn.IFS(C983&lt;5.7,"Normal",C983&lt;=6.5,"Prediabetes",C983&gt;6.5,"Diabetes")</f>
        <v>Diabetes</v>
      </c>
    </row>
    <row r="984" spans="1:10" ht="15.75" customHeight="1" x14ac:dyDescent="0.3">
      <c r="A984" s="23" t="s">
        <v>1739</v>
      </c>
      <c r="B984" s="25">
        <v>23.3</v>
      </c>
      <c r="C984" s="25">
        <v>5.36</v>
      </c>
      <c r="D984" s="23" t="s">
        <v>5991</v>
      </c>
      <c r="E984" s="23" t="s">
        <v>5992</v>
      </c>
      <c r="F984" s="23" t="s">
        <v>5992</v>
      </c>
      <c r="G984" s="23">
        <v>1</v>
      </c>
      <c r="H984" s="23" t="s">
        <v>5992</v>
      </c>
      <c r="I984" t="str" cm="1">
        <f t="array" ref="I984">_xlfn.IFS(B984&lt;18.5,"Under Weight",B984&lt;=25,"Healthy Weight",B984&lt;30,"Over Weight",B984&gt;=30,"obesity")</f>
        <v>Healthy Weight</v>
      </c>
      <c r="J984" t="str" cm="1">
        <f t="array" ref="J984">_xlfn.IFS(C984&lt;5.7,"Normal",C984&lt;=6.5,"Prediabetes",C984&gt;6.5,"Diabetes")</f>
        <v>Normal</v>
      </c>
    </row>
    <row r="985" spans="1:10" ht="15.75" customHeight="1" x14ac:dyDescent="0.3">
      <c r="A985" s="23" t="s">
        <v>1740</v>
      </c>
      <c r="B985" s="25">
        <v>27.75</v>
      </c>
      <c r="C985" s="25">
        <v>9.8800000000000008</v>
      </c>
      <c r="D985" s="23" t="s">
        <v>5992</v>
      </c>
      <c r="E985" s="23" t="s">
        <v>5992</v>
      </c>
      <c r="F985" s="23" t="s">
        <v>5992</v>
      </c>
      <c r="G985" s="23">
        <v>0</v>
      </c>
      <c r="H985" s="23" t="s">
        <v>5992</v>
      </c>
      <c r="I985" t="str" cm="1">
        <f t="array" ref="I985">_xlfn.IFS(B985&lt;18.5,"Under Weight",B985&lt;=25,"Healthy Weight",B985&lt;30,"Over Weight",B985&gt;=30,"obesity")</f>
        <v>Over Weight</v>
      </c>
      <c r="J985" t="str" cm="1">
        <f t="array" ref="J985">_xlfn.IFS(C985&lt;5.7,"Normal",C985&lt;=6.5,"Prediabetes",C985&gt;6.5,"Diabetes")</f>
        <v>Diabetes</v>
      </c>
    </row>
    <row r="986" spans="1:10" ht="15.75" customHeight="1" x14ac:dyDescent="0.3">
      <c r="A986" s="23" t="s">
        <v>1742</v>
      </c>
      <c r="B986" s="25">
        <v>42.46</v>
      </c>
      <c r="C986" s="25">
        <v>4.1100000000000003</v>
      </c>
      <c r="D986" s="23" t="s">
        <v>5992</v>
      </c>
      <c r="E986" s="23" t="s">
        <v>5992</v>
      </c>
      <c r="F986" s="23" t="s">
        <v>5992</v>
      </c>
      <c r="G986" s="23">
        <v>0</v>
      </c>
      <c r="H986" s="23" t="s">
        <v>5992</v>
      </c>
      <c r="I986" t="str" cm="1">
        <f t="array" ref="I986">_xlfn.IFS(B986&lt;18.5,"Under Weight",B986&lt;=25,"Healthy Weight",B986&lt;30,"Over Weight",B986&gt;=30,"obesity")</f>
        <v>obesity</v>
      </c>
      <c r="J986" t="str" cm="1">
        <f t="array" ref="J986">_xlfn.IFS(C986&lt;5.7,"Normal",C986&lt;=6.5,"Prediabetes",C986&gt;6.5,"Diabetes")</f>
        <v>Normal</v>
      </c>
    </row>
    <row r="987" spans="1:10" ht="15.75" customHeight="1" x14ac:dyDescent="0.3">
      <c r="A987" s="23" t="s">
        <v>1744</v>
      </c>
      <c r="B987" s="25">
        <v>54.47</v>
      </c>
      <c r="C987" s="25">
        <v>7.48</v>
      </c>
      <c r="D987" s="23" t="s">
        <v>5992</v>
      </c>
      <c r="E987" s="23" t="s">
        <v>5992</v>
      </c>
      <c r="F987" s="23" t="s">
        <v>5992</v>
      </c>
      <c r="G987" s="23">
        <v>0</v>
      </c>
      <c r="H987" s="23" t="s">
        <v>5992</v>
      </c>
      <c r="I987" t="str" cm="1">
        <f t="array" ref="I987">_xlfn.IFS(B987&lt;18.5,"Under Weight",B987&lt;=25,"Healthy Weight",B987&lt;30,"Over Weight",B987&gt;=30,"obesity")</f>
        <v>obesity</v>
      </c>
      <c r="J987" t="str" cm="1">
        <f t="array" ref="J987">_xlfn.IFS(C987&lt;5.7,"Normal",C987&lt;=6.5,"Prediabetes",C987&gt;6.5,"Diabetes")</f>
        <v>Diabetes</v>
      </c>
    </row>
    <row r="988" spans="1:10" ht="15.75" customHeight="1" x14ac:dyDescent="0.3">
      <c r="A988" s="23" t="s">
        <v>1746</v>
      </c>
      <c r="B988" s="25">
        <v>24.93</v>
      </c>
      <c r="C988" s="25">
        <v>9.18</v>
      </c>
      <c r="D988" s="23" t="s">
        <v>5991</v>
      </c>
      <c r="E988" s="23" t="s">
        <v>5992</v>
      </c>
      <c r="F988" s="23" t="s">
        <v>5991</v>
      </c>
      <c r="G988" s="23">
        <v>1</v>
      </c>
      <c r="H988" s="23" t="s">
        <v>5992</v>
      </c>
      <c r="I988" t="str" cm="1">
        <f t="array" ref="I988">_xlfn.IFS(B988&lt;18.5,"Under Weight",B988&lt;=25,"Healthy Weight",B988&lt;30,"Over Weight",B988&gt;=30,"obesity")</f>
        <v>Healthy Weight</v>
      </c>
      <c r="J988" t="str" cm="1">
        <f t="array" ref="J988">_xlfn.IFS(C988&lt;5.7,"Normal",C988&lt;=6.5,"Prediabetes",C988&gt;6.5,"Diabetes")</f>
        <v>Diabetes</v>
      </c>
    </row>
    <row r="989" spans="1:10" ht="15.75" customHeight="1" x14ac:dyDescent="0.3">
      <c r="A989" s="23" t="s">
        <v>1747</v>
      </c>
      <c r="B989" s="25">
        <v>48.12</v>
      </c>
      <c r="C989" s="25">
        <v>4.51</v>
      </c>
      <c r="D989" s="23" t="s">
        <v>5991</v>
      </c>
      <c r="E989" s="23" t="s">
        <v>5992</v>
      </c>
      <c r="F989" s="23" t="s">
        <v>5992</v>
      </c>
      <c r="G989" s="23">
        <v>1</v>
      </c>
      <c r="H989" s="23" t="s">
        <v>5992</v>
      </c>
      <c r="I989" t="str" cm="1">
        <f t="array" ref="I989">_xlfn.IFS(B989&lt;18.5,"Under Weight",B989&lt;=25,"Healthy Weight",B989&lt;30,"Over Weight",B989&gt;=30,"obesity")</f>
        <v>obesity</v>
      </c>
      <c r="J989" t="str" cm="1">
        <f t="array" ref="J989">_xlfn.IFS(C989&lt;5.7,"Normal",C989&lt;=6.5,"Prediabetes",C989&gt;6.5,"Diabetes")</f>
        <v>Normal</v>
      </c>
    </row>
    <row r="990" spans="1:10" ht="15.75" customHeight="1" x14ac:dyDescent="0.3">
      <c r="A990" s="23" t="s">
        <v>1748</v>
      </c>
      <c r="B990" s="25">
        <v>24.91</v>
      </c>
      <c r="C990" s="25">
        <v>7.33</v>
      </c>
      <c r="D990" s="23" t="s">
        <v>5991</v>
      </c>
      <c r="E990" s="23" t="s">
        <v>5992</v>
      </c>
      <c r="F990" s="23" t="s">
        <v>5991</v>
      </c>
      <c r="G990" s="23">
        <v>1</v>
      </c>
      <c r="H990" s="23" t="s">
        <v>5992</v>
      </c>
      <c r="I990" t="str" cm="1">
        <f t="array" ref="I990">_xlfn.IFS(B990&lt;18.5,"Under Weight",B990&lt;=25,"Healthy Weight",B990&lt;30,"Over Weight",B990&gt;=30,"obesity")</f>
        <v>Healthy Weight</v>
      </c>
      <c r="J990" t="str" cm="1">
        <f t="array" ref="J990">_xlfn.IFS(C990&lt;5.7,"Normal",C990&lt;=6.5,"Prediabetes",C990&gt;6.5,"Diabetes")</f>
        <v>Diabetes</v>
      </c>
    </row>
    <row r="991" spans="1:10" ht="15.75" customHeight="1" x14ac:dyDescent="0.3">
      <c r="A991" s="23" t="s">
        <v>1750</v>
      </c>
      <c r="B991" s="25">
        <v>27.645</v>
      </c>
      <c r="C991" s="25">
        <v>10.56</v>
      </c>
      <c r="D991" s="23" t="s">
        <v>5992</v>
      </c>
      <c r="E991" s="23" t="s">
        <v>5992</v>
      </c>
      <c r="F991" s="23" t="s">
        <v>5992</v>
      </c>
      <c r="G991" s="23">
        <v>0</v>
      </c>
      <c r="H991" s="23" t="s">
        <v>5992</v>
      </c>
      <c r="I991" t="str" cm="1">
        <f t="array" ref="I991">_xlfn.IFS(B991&lt;18.5,"Under Weight",B991&lt;=25,"Healthy Weight",B991&lt;30,"Over Weight",B991&gt;=30,"obesity")</f>
        <v>Over Weight</v>
      </c>
      <c r="J991" t="str" cm="1">
        <f t="array" ref="J991">_xlfn.IFS(C991&lt;5.7,"Normal",C991&lt;=6.5,"Prediabetes",C991&gt;6.5,"Diabetes")</f>
        <v>Diabetes</v>
      </c>
    </row>
    <row r="992" spans="1:10" ht="15.75" customHeight="1" x14ac:dyDescent="0.3">
      <c r="A992" s="23" t="s">
        <v>1751</v>
      </c>
      <c r="B992" s="25">
        <v>33.700000000000003</v>
      </c>
      <c r="C992" s="25">
        <v>4.01</v>
      </c>
      <c r="D992" s="23" t="s">
        <v>5992</v>
      </c>
      <c r="E992" s="23" t="s">
        <v>5992</v>
      </c>
      <c r="F992" s="23" t="s">
        <v>5992</v>
      </c>
      <c r="G992" s="23">
        <v>2</v>
      </c>
      <c r="H992" s="23" t="s">
        <v>5992</v>
      </c>
      <c r="I992" t="str" cm="1">
        <f t="array" ref="I992">_xlfn.IFS(B992&lt;18.5,"Under Weight",B992&lt;=25,"Healthy Weight",B992&lt;30,"Over Weight",B992&gt;=30,"obesity")</f>
        <v>obesity</v>
      </c>
      <c r="J992" t="str" cm="1">
        <f t="array" ref="J992">_xlfn.IFS(C992&lt;5.7,"Normal",C992&lt;=6.5,"Prediabetes",C992&gt;6.5,"Diabetes")</f>
        <v>Normal</v>
      </c>
    </row>
    <row r="993" spans="1:10" ht="15.75" customHeight="1" x14ac:dyDescent="0.3">
      <c r="A993" s="23" t="s">
        <v>1753</v>
      </c>
      <c r="B993" s="25">
        <v>38.93</v>
      </c>
      <c r="C993" s="25">
        <v>5.64</v>
      </c>
      <c r="D993" s="23" t="s">
        <v>5991</v>
      </c>
      <c r="E993" s="23" t="s">
        <v>5992</v>
      </c>
      <c r="F993" s="23" t="s">
        <v>5992</v>
      </c>
      <c r="G993" s="23">
        <v>1</v>
      </c>
      <c r="H993" s="23" t="s">
        <v>5992</v>
      </c>
      <c r="I993" t="str" cm="1">
        <f t="array" ref="I993">_xlfn.IFS(B993&lt;18.5,"Under Weight",B993&lt;=25,"Healthy Weight",B993&lt;30,"Over Weight",B993&gt;=30,"obesity")</f>
        <v>obesity</v>
      </c>
      <c r="J993" t="str" cm="1">
        <f t="array" ref="J993">_xlfn.IFS(C993&lt;5.7,"Normal",C993&lt;=6.5,"Prediabetes",C993&gt;6.5,"Diabetes")</f>
        <v>Normal</v>
      </c>
    </row>
    <row r="994" spans="1:10" ht="15.75" customHeight="1" x14ac:dyDescent="0.3">
      <c r="A994" s="23" t="s">
        <v>1755</v>
      </c>
      <c r="B994" s="25">
        <v>32.774999999999999</v>
      </c>
      <c r="C994" s="25">
        <v>8.02</v>
      </c>
      <c r="D994" s="23" t="s">
        <v>5991</v>
      </c>
      <c r="E994" s="23" t="s">
        <v>5992</v>
      </c>
      <c r="F994" s="23" t="s">
        <v>5992</v>
      </c>
      <c r="G994" s="23">
        <v>2</v>
      </c>
      <c r="H994" s="23" t="s">
        <v>5992</v>
      </c>
      <c r="I994" t="str" cm="1">
        <f t="array" ref="I994">_xlfn.IFS(B994&lt;18.5,"Under Weight",B994&lt;=25,"Healthy Weight",B994&lt;30,"Over Weight",B994&gt;=30,"obesity")</f>
        <v>obesity</v>
      </c>
      <c r="J994" t="str" cm="1">
        <f t="array" ref="J994">_xlfn.IFS(C994&lt;5.7,"Normal",C994&lt;=6.5,"Prediabetes",C994&gt;6.5,"Diabetes")</f>
        <v>Diabetes</v>
      </c>
    </row>
    <row r="995" spans="1:10" ht="15.75" customHeight="1" x14ac:dyDescent="0.3">
      <c r="A995" s="23" t="s">
        <v>1757</v>
      </c>
      <c r="B995" s="25">
        <v>29.83</v>
      </c>
      <c r="C995" s="25">
        <v>7.2</v>
      </c>
      <c r="D995" s="23" t="s">
        <v>5991</v>
      </c>
      <c r="E995" s="23" t="s">
        <v>5992</v>
      </c>
      <c r="F995" s="23" t="s">
        <v>5992</v>
      </c>
      <c r="G995" s="23">
        <v>0</v>
      </c>
      <c r="H995" s="23" t="s">
        <v>5992</v>
      </c>
      <c r="I995" t="str" cm="1">
        <f t="array" ref="I995">_xlfn.IFS(B995&lt;18.5,"Under Weight",B995&lt;=25,"Healthy Weight",B995&lt;30,"Over Weight",B995&gt;=30,"obesity")</f>
        <v>Over Weight</v>
      </c>
      <c r="J995" t="str" cm="1">
        <f t="array" ref="J995">_xlfn.IFS(C995&lt;5.7,"Normal",C995&lt;=6.5,"Prediabetes",C995&gt;6.5,"Diabetes")</f>
        <v>Diabetes</v>
      </c>
    </row>
    <row r="996" spans="1:10" ht="15.75" customHeight="1" x14ac:dyDescent="0.3">
      <c r="A996" s="23" t="s">
        <v>1759</v>
      </c>
      <c r="B996" s="25">
        <v>28.31</v>
      </c>
      <c r="C996" s="25">
        <v>4.55</v>
      </c>
      <c r="D996" s="23" t="s">
        <v>5992</v>
      </c>
      <c r="E996" s="23" t="s">
        <v>5993</v>
      </c>
      <c r="F996" s="23" t="s">
        <v>5992</v>
      </c>
      <c r="G996" s="23">
        <v>1</v>
      </c>
      <c r="H996" s="23" t="s">
        <v>5992</v>
      </c>
      <c r="I996" t="str" cm="1">
        <f t="array" ref="I996">_xlfn.IFS(B996&lt;18.5,"Under Weight",B996&lt;=25,"Healthy Weight",B996&lt;30,"Over Weight",B996&gt;=30,"obesity")</f>
        <v>Over Weight</v>
      </c>
      <c r="J996" t="str" cm="1">
        <f t="array" ref="J996">_xlfn.IFS(C996&lt;5.7,"Normal",C996&lt;=6.5,"Prediabetes",C996&gt;6.5,"Diabetes")</f>
        <v>Normal</v>
      </c>
    </row>
    <row r="997" spans="1:10" ht="15.75" customHeight="1" x14ac:dyDescent="0.3">
      <c r="A997" s="23" t="s">
        <v>1761</v>
      </c>
      <c r="B997" s="25">
        <v>29.79</v>
      </c>
      <c r="C997" s="25">
        <v>9.0299999999999994</v>
      </c>
      <c r="D997" s="23" t="s">
        <v>5992</v>
      </c>
      <c r="E997" s="23" t="s">
        <v>5992</v>
      </c>
      <c r="F997" s="23" t="s">
        <v>5992</v>
      </c>
      <c r="G997" s="23">
        <v>0</v>
      </c>
      <c r="H997" s="23" t="s">
        <v>5992</v>
      </c>
      <c r="I997" t="str" cm="1">
        <f t="array" ref="I997">_xlfn.IFS(B997&lt;18.5,"Under Weight",B997&lt;=25,"Healthy Weight",B997&lt;30,"Over Weight",B997&gt;=30,"obesity")</f>
        <v>Over Weight</v>
      </c>
      <c r="J997" t="str" cm="1">
        <f t="array" ref="J997">_xlfn.IFS(C997&lt;5.7,"Normal",C997&lt;=6.5,"Prediabetes",C997&gt;6.5,"Diabetes")</f>
        <v>Diabetes</v>
      </c>
    </row>
    <row r="998" spans="1:10" ht="15.75" customHeight="1" x14ac:dyDescent="0.3">
      <c r="A998" s="23" t="s">
        <v>1763</v>
      </c>
      <c r="B998" s="25">
        <v>36.6</v>
      </c>
      <c r="C998" s="25">
        <v>5.2</v>
      </c>
      <c r="D998" s="23" t="s">
        <v>5991</v>
      </c>
      <c r="E998" s="23" t="s">
        <v>5992</v>
      </c>
      <c r="F998" s="23" t="s">
        <v>5991</v>
      </c>
      <c r="G998" s="23">
        <v>1</v>
      </c>
      <c r="H998" s="23" t="s">
        <v>5992</v>
      </c>
      <c r="I998" t="str" cm="1">
        <f t="array" ref="I998">_xlfn.IFS(B998&lt;18.5,"Under Weight",B998&lt;=25,"Healthy Weight",B998&lt;30,"Over Weight",B998&gt;=30,"obesity")</f>
        <v>obesity</v>
      </c>
      <c r="J998" t="str" cm="1">
        <f t="array" ref="J998">_xlfn.IFS(C998&lt;5.7,"Normal",C998&lt;=6.5,"Prediabetes",C998&gt;6.5,"Diabetes")</f>
        <v>Normal</v>
      </c>
    </row>
    <row r="999" spans="1:10" ht="15.75" customHeight="1" x14ac:dyDescent="0.3">
      <c r="A999" s="23" t="s">
        <v>1765</v>
      </c>
      <c r="B999" s="25">
        <v>35.93</v>
      </c>
      <c r="C999" s="25">
        <v>8.3000000000000007</v>
      </c>
      <c r="D999" s="23" t="s">
        <v>5991</v>
      </c>
      <c r="E999" s="23" t="s">
        <v>5992</v>
      </c>
      <c r="F999" s="23" t="s">
        <v>5992</v>
      </c>
      <c r="G999" s="23">
        <v>0</v>
      </c>
      <c r="H999" s="23" t="s">
        <v>5992</v>
      </c>
      <c r="I999" t="str" cm="1">
        <f t="array" ref="I999">_xlfn.IFS(B999&lt;18.5,"Under Weight",B999&lt;=25,"Healthy Weight",B999&lt;30,"Over Weight",B999&gt;=30,"obesity")</f>
        <v>obesity</v>
      </c>
      <c r="J999" t="str" cm="1">
        <f t="array" ref="J999">_xlfn.IFS(C999&lt;5.7,"Normal",C999&lt;=6.5,"Prediabetes",C999&gt;6.5,"Diabetes")</f>
        <v>Diabetes</v>
      </c>
    </row>
    <row r="1000" spans="1:10" ht="15.75" customHeight="1" x14ac:dyDescent="0.3">
      <c r="A1000" s="23" t="s">
        <v>1766</v>
      </c>
      <c r="B1000" s="25">
        <v>28.6</v>
      </c>
      <c r="C1000" s="25">
        <v>5.56</v>
      </c>
      <c r="D1000" s="23" t="s">
        <v>5991</v>
      </c>
      <c r="E1000" s="23" t="s">
        <v>5992</v>
      </c>
      <c r="F1000" s="23" t="s">
        <v>5991</v>
      </c>
      <c r="G1000" s="23">
        <v>1</v>
      </c>
      <c r="H1000" s="23" t="s">
        <v>5992</v>
      </c>
      <c r="I1000" t="str" cm="1">
        <f t="array" ref="I1000">_xlfn.IFS(B1000&lt;18.5,"Under Weight",B1000&lt;=25,"Healthy Weight",B1000&lt;30,"Over Weight",B1000&gt;=30,"obesity")</f>
        <v>Over Weight</v>
      </c>
      <c r="J1000" t="str" cm="1">
        <f t="array" ref="J1000">_xlfn.IFS(C1000&lt;5.7,"Normal",C1000&lt;=6.5,"Prediabetes",C1000&gt;6.5,"Diabetes")</f>
        <v>Normal</v>
      </c>
    </row>
    <row r="1001" spans="1:10" ht="15" customHeight="1" x14ac:dyDescent="0.3">
      <c r="A1001" s="23" t="s">
        <v>1768</v>
      </c>
      <c r="B1001" s="25">
        <v>39.17</v>
      </c>
      <c r="C1001" s="25">
        <v>4.1500000000000004</v>
      </c>
      <c r="D1001" s="23" t="s">
        <v>5992</v>
      </c>
      <c r="E1001" s="23" t="s">
        <v>5992</v>
      </c>
      <c r="F1001" s="23" t="s">
        <v>5992</v>
      </c>
      <c r="G1001" s="23">
        <v>0</v>
      </c>
      <c r="H1001" s="23" t="s">
        <v>5992</v>
      </c>
      <c r="I1001" t="str" cm="1">
        <f t="array" ref="I1001">_xlfn.IFS(B1001&lt;18.5,"Under Weight",B1001&lt;=25,"Healthy Weight",B1001&lt;30,"Over Weight",B1001&gt;=30,"obesity")</f>
        <v>obesity</v>
      </c>
      <c r="J1001" t="str" cm="1">
        <f t="array" ref="J1001">_xlfn.IFS(C1001&lt;5.7,"Normal",C1001&lt;=6.5,"Prediabetes",C1001&gt;6.5,"Diabetes")</f>
        <v>Normal</v>
      </c>
    </row>
    <row r="1002" spans="1:10" ht="15" customHeight="1" x14ac:dyDescent="0.3">
      <c r="A1002" s="23" t="s">
        <v>1770</v>
      </c>
      <c r="B1002" s="25">
        <v>26.41</v>
      </c>
      <c r="C1002" s="25">
        <v>5.99</v>
      </c>
      <c r="D1002" s="23" t="s">
        <v>5991</v>
      </c>
      <c r="E1002" s="23" t="s">
        <v>5992</v>
      </c>
      <c r="F1002" s="23" t="s">
        <v>5991</v>
      </c>
      <c r="G1002" s="23">
        <v>1</v>
      </c>
      <c r="H1002" s="23" t="s">
        <v>5992</v>
      </c>
      <c r="I1002" t="str" cm="1">
        <f t="array" ref="I1002">_xlfn.IFS(B1002&lt;18.5,"Under Weight",B1002&lt;=25,"Healthy Weight",B1002&lt;30,"Over Weight",B1002&gt;=30,"obesity")</f>
        <v>Over Weight</v>
      </c>
      <c r="J1002" t="str" cm="1">
        <f t="array" ref="J1002">_xlfn.IFS(C1002&lt;5.7,"Normal",C1002&lt;=6.5,"Prediabetes",C1002&gt;6.5,"Diabetes")</f>
        <v>Prediabetes</v>
      </c>
    </row>
    <row r="1003" spans="1:10" ht="15" customHeight="1" x14ac:dyDescent="0.3">
      <c r="A1003" s="23" t="s">
        <v>1771</v>
      </c>
      <c r="B1003" s="25">
        <v>30.63</v>
      </c>
      <c r="C1003" s="25">
        <v>5.8</v>
      </c>
      <c r="D1003" s="23" t="s">
        <v>5991</v>
      </c>
      <c r="E1003" s="23" t="s">
        <v>5992</v>
      </c>
      <c r="F1003" s="23" t="s">
        <v>5992</v>
      </c>
      <c r="G1003" s="23">
        <v>0</v>
      </c>
      <c r="H1003" s="23" t="s">
        <v>5992</v>
      </c>
      <c r="I1003" t="str" cm="1">
        <f t="array" ref="I1003">_xlfn.IFS(B1003&lt;18.5,"Under Weight",B1003&lt;=25,"Healthy Weight",B1003&lt;30,"Over Weight",B1003&gt;=30,"obesity")</f>
        <v>obesity</v>
      </c>
      <c r="J1003" t="str" cm="1">
        <f t="array" ref="J1003">_xlfn.IFS(C1003&lt;5.7,"Normal",C1003&lt;=6.5,"Prediabetes",C1003&gt;6.5,"Diabetes")</f>
        <v>Prediabetes</v>
      </c>
    </row>
    <row r="1004" spans="1:10" ht="15" customHeight="1" x14ac:dyDescent="0.3">
      <c r="A1004" s="23" t="s">
        <v>1773</v>
      </c>
      <c r="B1004" s="25">
        <v>31.73</v>
      </c>
      <c r="C1004" s="25">
        <v>7.32</v>
      </c>
      <c r="D1004" s="23" t="s">
        <v>5991</v>
      </c>
      <c r="E1004" s="23" t="s">
        <v>5992</v>
      </c>
      <c r="F1004" s="23" t="s">
        <v>5992</v>
      </c>
      <c r="G1004" s="23">
        <v>2</v>
      </c>
      <c r="H1004" s="23" t="s">
        <v>5992</v>
      </c>
      <c r="I1004" t="str" cm="1">
        <f t="array" ref="I1004">_xlfn.IFS(B1004&lt;18.5,"Under Weight",B1004&lt;=25,"Healthy Weight",B1004&lt;30,"Over Weight",B1004&gt;=30,"obesity")</f>
        <v>obesity</v>
      </c>
      <c r="J1004" t="str" cm="1">
        <f t="array" ref="J1004">_xlfn.IFS(C1004&lt;5.7,"Normal",C1004&lt;=6.5,"Prediabetes",C1004&gt;6.5,"Diabetes")</f>
        <v>Diabetes</v>
      </c>
    </row>
    <row r="1005" spans="1:10" ht="15" customHeight="1" x14ac:dyDescent="0.3">
      <c r="A1005" s="23" t="s">
        <v>1775</v>
      </c>
      <c r="B1005" s="25">
        <v>30.7</v>
      </c>
      <c r="C1005" s="25">
        <v>5.16</v>
      </c>
      <c r="D1005" s="23" t="s">
        <v>5992</v>
      </c>
      <c r="E1005" s="23" t="s">
        <v>5992</v>
      </c>
      <c r="F1005" s="23" t="s">
        <v>5992</v>
      </c>
      <c r="G1005" s="23">
        <v>2</v>
      </c>
      <c r="H1005" s="23" t="s">
        <v>5992</v>
      </c>
      <c r="I1005" t="str" cm="1">
        <f t="array" ref="I1005">_xlfn.IFS(B1005&lt;18.5,"Under Weight",B1005&lt;=25,"Healthy Weight",B1005&lt;30,"Over Weight",B1005&gt;=30,"obesity")</f>
        <v>obesity</v>
      </c>
      <c r="J1005" t="str" cm="1">
        <f t="array" ref="J1005">_xlfn.IFS(C1005&lt;5.7,"Normal",C1005&lt;=6.5,"Prediabetes",C1005&gt;6.5,"Diabetes")</f>
        <v>Normal</v>
      </c>
    </row>
    <row r="1006" spans="1:10" ht="15" customHeight="1" x14ac:dyDescent="0.3">
      <c r="A1006" s="23" t="s">
        <v>1777</v>
      </c>
      <c r="B1006" s="25">
        <v>25.934999999999999</v>
      </c>
      <c r="C1006" s="25">
        <v>5.96</v>
      </c>
      <c r="D1006" s="23" t="s">
        <v>5991</v>
      </c>
      <c r="E1006" s="23" t="s">
        <v>5992</v>
      </c>
      <c r="F1006" s="23" t="s">
        <v>5992</v>
      </c>
      <c r="G1006" s="23">
        <v>2</v>
      </c>
      <c r="H1006" s="23" t="s">
        <v>5992</v>
      </c>
      <c r="I1006" t="str" cm="1">
        <f t="array" ref="I1006">_xlfn.IFS(B1006&lt;18.5,"Under Weight",B1006&lt;=25,"Healthy Weight",B1006&lt;30,"Over Weight",B1006&gt;=30,"obesity")</f>
        <v>Over Weight</v>
      </c>
      <c r="J1006" t="str" cm="1">
        <f t="array" ref="J1006">_xlfn.IFS(C1006&lt;5.7,"Normal",C1006&lt;=6.5,"Prediabetes",C1006&gt;6.5,"Diabetes")</f>
        <v>Prediabetes</v>
      </c>
    </row>
    <row r="1007" spans="1:10" ht="15" customHeight="1" x14ac:dyDescent="0.3">
      <c r="A1007" s="23" t="s">
        <v>1778</v>
      </c>
      <c r="B1007" s="25">
        <v>35.9</v>
      </c>
      <c r="C1007" s="25">
        <v>4.8499999999999996</v>
      </c>
      <c r="D1007" s="23" t="s">
        <v>5991</v>
      </c>
      <c r="E1007" s="23" t="s">
        <v>5992</v>
      </c>
      <c r="F1007" s="23" t="s">
        <v>5991</v>
      </c>
      <c r="G1007" s="23">
        <v>1</v>
      </c>
      <c r="H1007" s="23" t="s">
        <v>5992</v>
      </c>
      <c r="I1007" t="str" cm="1">
        <f t="array" ref="I1007">_xlfn.IFS(B1007&lt;18.5,"Under Weight",B1007&lt;=25,"Healthy Weight",B1007&lt;30,"Over Weight",B1007&gt;=30,"obesity")</f>
        <v>obesity</v>
      </c>
      <c r="J1007" t="str" cm="1">
        <f t="array" ref="J1007">_xlfn.IFS(C1007&lt;5.7,"Normal",C1007&lt;=6.5,"Prediabetes",C1007&gt;6.5,"Diabetes")</f>
        <v>Normal</v>
      </c>
    </row>
    <row r="1008" spans="1:10" ht="15" customHeight="1" x14ac:dyDescent="0.3">
      <c r="A1008" s="23" t="s">
        <v>1780</v>
      </c>
      <c r="B1008" s="25">
        <v>26.7</v>
      </c>
      <c r="C1008" s="25">
        <v>5.09</v>
      </c>
      <c r="D1008" s="23" t="s">
        <v>5991</v>
      </c>
      <c r="E1008" s="23" t="s">
        <v>5992</v>
      </c>
      <c r="F1008" s="23" t="s">
        <v>5991</v>
      </c>
      <c r="G1008" s="23">
        <v>1</v>
      </c>
      <c r="H1008" s="23" t="s">
        <v>5992</v>
      </c>
      <c r="I1008" t="str" cm="1">
        <f t="array" ref="I1008">_xlfn.IFS(B1008&lt;18.5,"Under Weight",B1008&lt;=25,"Healthy Weight",B1008&lt;30,"Over Weight",B1008&gt;=30,"obesity")</f>
        <v>Over Weight</v>
      </c>
      <c r="J1008" t="str" cm="1">
        <f t="array" ref="J1008">_xlfn.IFS(C1008&lt;5.7,"Normal",C1008&lt;=6.5,"Prediabetes",C1008&gt;6.5,"Diabetes")</f>
        <v>Normal</v>
      </c>
    </row>
    <row r="1009" spans="1:10" ht="15" customHeight="1" x14ac:dyDescent="0.3">
      <c r="A1009" s="23" t="s">
        <v>1782</v>
      </c>
      <c r="B1009" s="25">
        <v>33.71</v>
      </c>
      <c r="C1009" s="25">
        <v>4.9400000000000004</v>
      </c>
      <c r="D1009" s="23" t="s">
        <v>5992</v>
      </c>
      <c r="E1009" s="23" t="s">
        <v>5992</v>
      </c>
      <c r="F1009" s="23" t="s">
        <v>5992</v>
      </c>
      <c r="G1009" s="23">
        <v>0</v>
      </c>
      <c r="H1009" s="23" t="s">
        <v>5992</v>
      </c>
      <c r="I1009" t="str" cm="1">
        <f t="array" ref="I1009">_xlfn.IFS(B1009&lt;18.5,"Under Weight",B1009&lt;=25,"Healthy Weight",B1009&lt;30,"Over Weight",B1009&gt;=30,"obesity")</f>
        <v>obesity</v>
      </c>
      <c r="J1009" t="str" cm="1">
        <f t="array" ref="J1009">_xlfn.IFS(C1009&lt;5.7,"Normal",C1009&lt;=6.5,"Prediabetes",C1009&gt;6.5,"Diabetes")</f>
        <v>Normal</v>
      </c>
    </row>
    <row r="1010" spans="1:10" ht="15" customHeight="1" x14ac:dyDescent="0.3">
      <c r="A1010" s="23" t="s">
        <v>1784</v>
      </c>
      <c r="B1010" s="25">
        <v>41.91</v>
      </c>
      <c r="C1010" s="25">
        <v>4.92</v>
      </c>
      <c r="D1010" s="23" t="s">
        <v>5991</v>
      </c>
      <c r="E1010" s="23" t="s">
        <v>5992</v>
      </c>
      <c r="F1010" s="23" t="s">
        <v>5992</v>
      </c>
      <c r="G1010" s="23">
        <v>2</v>
      </c>
      <c r="H1010" s="23" t="s">
        <v>5992</v>
      </c>
      <c r="I1010" t="str" cm="1">
        <f t="array" ref="I1010">_xlfn.IFS(B1010&lt;18.5,"Under Weight",B1010&lt;=25,"Healthy Weight",B1010&lt;30,"Over Weight",B1010&gt;=30,"obesity")</f>
        <v>obesity</v>
      </c>
      <c r="J1010" t="str" cm="1">
        <f t="array" ref="J1010">_xlfn.IFS(C1010&lt;5.7,"Normal",C1010&lt;=6.5,"Prediabetes",C1010&gt;6.5,"Diabetes")</f>
        <v>Normal</v>
      </c>
    </row>
    <row r="1011" spans="1:10" ht="15" customHeight="1" x14ac:dyDescent="0.3">
      <c r="A1011" s="23" t="s">
        <v>1785</v>
      </c>
      <c r="B1011" s="25">
        <v>39.82</v>
      </c>
      <c r="C1011" s="25">
        <v>6.05</v>
      </c>
      <c r="D1011" s="23" t="s">
        <v>5991</v>
      </c>
      <c r="E1011" s="23" t="s">
        <v>5992</v>
      </c>
      <c r="F1011" s="23" t="s">
        <v>5992</v>
      </c>
      <c r="G1011" s="23">
        <v>2</v>
      </c>
      <c r="H1011" s="23" t="s">
        <v>5992</v>
      </c>
      <c r="I1011" t="str" cm="1">
        <f t="array" ref="I1011">_xlfn.IFS(B1011&lt;18.5,"Under Weight",B1011&lt;=25,"Healthy Weight",B1011&lt;30,"Over Weight",B1011&gt;=30,"obesity")</f>
        <v>obesity</v>
      </c>
      <c r="J1011" t="str" cm="1">
        <f t="array" ref="J1011">_xlfn.IFS(C1011&lt;5.7,"Normal",C1011&lt;=6.5,"Prediabetes",C1011&gt;6.5,"Diabetes")</f>
        <v>Prediabetes</v>
      </c>
    </row>
    <row r="1012" spans="1:10" ht="15" customHeight="1" x14ac:dyDescent="0.3">
      <c r="A1012" s="23" t="s">
        <v>1787</v>
      </c>
      <c r="B1012" s="25">
        <v>28.12</v>
      </c>
      <c r="C1012" s="25">
        <v>4.67</v>
      </c>
      <c r="D1012" s="23" t="s">
        <v>5992</v>
      </c>
      <c r="E1012" s="23" t="s">
        <v>5992</v>
      </c>
      <c r="F1012" s="23" t="s">
        <v>5992</v>
      </c>
      <c r="G1012" s="23">
        <v>2</v>
      </c>
      <c r="H1012" s="23" t="s">
        <v>5992</v>
      </c>
      <c r="I1012" t="str" cm="1">
        <f t="array" ref="I1012">_xlfn.IFS(B1012&lt;18.5,"Under Weight",B1012&lt;=25,"Healthy Weight",B1012&lt;30,"Over Weight",B1012&gt;=30,"obesity")</f>
        <v>Over Weight</v>
      </c>
      <c r="J1012" t="str" cm="1">
        <f t="array" ref="J1012">_xlfn.IFS(C1012&lt;5.7,"Normal",C1012&lt;=6.5,"Prediabetes",C1012&gt;6.5,"Diabetes")</f>
        <v>Normal</v>
      </c>
    </row>
    <row r="1013" spans="1:10" ht="15" customHeight="1" x14ac:dyDescent="0.3">
      <c r="A1013" s="23" t="s">
        <v>1788</v>
      </c>
      <c r="B1013" s="25">
        <v>26.98</v>
      </c>
      <c r="C1013" s="25">
        <v>9.81</v>
      </c>
      <c r="D1013" s="23" t="s">
        <v>5991</v>
      </c>
      <c r="E1013" s="23" t="s">
        <v>5992</v>
      </c>
      <c r="F1013" s="23" t="s">
        <v>5992</v>
      </c>
      <c r="G1013" s="23">
        <v>0</v>
      </c>
      <c r="H1013" s="23" t="s">
        <v>5992</v>
      </c>
      <c r="I1013" t="str" cm="1">
        <f t="array" ref="I1013">_xlfn.IFS(B1013&lt;18.5,"Under Weight",B1013&lt;=25,"Healthy Weight",B1013&lt;30,"Over Weight",B1013&gt;=30,"obesity")</f>
        <v>Over Weight</v>
      </c>
      <c r="J1013" t="str" cm="1">
        <f t="array" ref="J1013">_xlfn.IFS(C1013&lt;5.7,"Normal",C1013&lt;=6.5,"Prediabetes",C1013&gt;6.5,"Diabetes")</f>
        <v>Diabetes</v>
      </c>
    </row>
    <row r="1014" spans="1:10" ht="15" customHeight="1" x14ac:dyDescent="0.3">
      <c r="A1014" s="23" t="s">
        <v>1789</v>
      </c>
      <c r="B1014" s="25">
        <v>27.2</v>
      </c>
      <c r="C1014" s="25">
        <v>6.06</v>
      </c>
      <c r="D1014" s="23" t="s">
        <v>5991</v>
      </c>
      <c r="E1014" s="23" t="s">
        <v>5992</v>
      </c>
      <c r="F1014" s="23" t="s">
        <v>5992</v>
      </c>
      <c r="G1014" s="23">
        <v>2</v>
      </c>
      <c r="H1014" s="23" t="s">
        <v>5992</v>
      </c>
      <c r="I1014" t="str" cm="1">
        <f t="array" ref="I1014">_xlfn.IFS(B1014&lt;18.5,"Under Weight",B1014&lt;=25,"Healthy Weight",B1014&lt;30,"Over Weight",B1014&gt;=30,"obesity")</f>
        <v>Over Weight</v>
      </c>
      <c r="J1014" t="str" cm="1">
        <f t="array" ref="J1014">_xlfn.IFS(C1014&lt;5.7,"Normal",C1014&lt;=6.5,"Prediabetes",C1014&gt;6.5,"Diabetes")</f>
        <v>Prediabetes</v>
      </c>
    </row>
    <row r="1015" spans="1:10" ht="15" customHeight="1" x14ac:dyDescent="0.3">
      <c r="A1015" s="23" t="s">
        <v>1791</v>
      </c>
      <c r="B1015" s="25">
        <v>25.3</v>
      </c>
      <c r="C1015" s="25">
        <v>5.19</v>
      </c>
      <c r="D1015" s="23" t="s">
        <v>5991</v>
      </c>
      <c r="E1015" s="23" t="s">
        <v>5992</v>
      </c>
      <c r="F1015" s="23" t="s">
        <v>5992</v>
      </c>
      <c r="G1015" s="23">
        <v>2</v>
      </c>
      <c r="H1015" s="23" t="s">
        <v>5992</v>
      </c>
      <c r="I1015" t="str" cm="1">
        <f t="array" ref="I1015">_xlfn.IFS(B1015&lt;18.5,"Under Weight",B1015&lt;=25,"Healthy Weight",B1015&lt;30,"Over Weight",B1015&gt;=30,"obesity")</f>
        <v>Over Weight</v>
      </c>
      <c r="J1015" t="str" cm="1">
        <f t="array" ref="J1015">_xlfn.IFS(C1015&lt;5.7,"Normal",C1015&lt;=6.5,"Prediabetes",C1015&gt;6.5,"Diabetes")</f>
        <v>Normal</v>
      </c>
    </row>
    <row r="1016" spans="1:10" ht="15" customHeight="1" x14ac:dyDescent="0.3">
      <c r="A1016" s="23" t="s">
        <v>1792</v>
      </c>
      <c r="B1016" s="25">
        <v>30.25</v>
      </c>
      <c r="C1016" s="25">
        <v>10.16</v>
      </c>
      <c r="D1016" s="23" t="s">
        <v>5992</v>
      </c>
      <c r="E1016" s="23" t="s">
        <v>5992</v>
      </c>
      <c r="F1016" s="23" t="s">
        <v>5992</v>
      </c>
      <c r="G1016" s="23">
        <v>0</v>
      </c>
      <c r="H1016" s="23" t="s">
        <v>5992</v>
      </c>
      <c r="I1016" t="str" cm="1">
        <f t="array" ref="I1016">_xlfn.IFS(B1016&lt;18.5,"Under Weight",B1016&lt;=25,"Healthy Weight",B1016&lt;30,"Over Weight",B1016&gt;=30,"obesity")</f>
        <v>obesity</v>
      </c>
      <c r="J1016" t="str" cm="1">
        <f t="array" ref="J1016">_xlfn.IFS(C1016&lt;5.7,"Normal",C1016&lt;=6.5,"Prediabetes",C1016&gt;6.5,"Diabetes")</f>
        <v>Diabetes</v>
      </c>
    </row>
    <row r="1017" spans="1:10" ht="15" customHeight="1" x14ac:dyDescent="0.3">
      <c r="A1017" s="23" t="s">
        <v>1793</v>
      </c>
      <c r="B1017" s="25">
        <v>54</v>
      </c>
      <c r="C1017" s="25">
        <v>4.68</v>
      </c>
      <c r="D1017" s="23" t="s">
        <v>5991</v>
      </c>
      <c r="E1017" s="23" t="s">
        <v>5993</v>
      </c>
      <c r="F1017" s="23" t="s">
        <v>5992</v>
      </c>
      <c r="G1017" s="23">
        <v>2</v>
      </c>
      <c r="H1017" s="23" t="s">
        <v>5992</v>
      </c>
      <c r="I1017" t="str" cm="1">
        <f t="array" ref="I1017">_xlfn.IFS(B1017&lt;18.5,"Under Weight",B1017&lt;=25,"Healthy Weight",B1017&lt;30,"Over Weight",B1017&gt;=30,"obesity")</f>
        <v>obesity</v>
      </c>
      <c r="J1017" t="str" cm="1">
        <f t="array" ref="J1017">_xlfn.IFS(C1017&lt;5.7,"Normal",C1017&lt;=6.5,"Prediabetes",C1017&gt;6.5,"Diabetes")</f>
        <v>Normal</v>
      </c>
    </row>
    <row r="1018" spans="1:10" ht="15" customHeight="1" x14ac:dyDescent="0.3">
      <c r="A1018" s="23" t="s">
        <v>1795</v>
      </c>
      <c r="B1018" s="25">
        <v>51.86</v>
      </c>
      <c r="C1018" s="25">
        <v>5.32</v>
      </c>
      <c r="D1018" s="23" t="s">
        <v>5991</v>
      </c>
      <c r="E1018" s="23" t="s">
        <v>5992</v>
      </c>
      <c r="F1018" s="23" t="s">
        <v>5992</v>
      </c>
      <c r="G1018" s="23">
        <v>0</v>
      </c>
      <c r="H1018" s="23" t="s">
        <v>5992</v>
      </c>
      <c r="I1018" t="str" cm="1">
        <f t="array" ref="I1018">_xlfn.IFS(B1018&lt;18.5,"Under Weight",B1018&lt;=25,"Healthy Weight",B1018&lt;30,"Over Weight",B1018&gt;=30,"obesity")</f>
        <v>obesity</v>
      </c>
      <c r="J1018" t="str" cm="1">
        <f t="array" ref="J1018">_xlfn.IFS(C1018&lt;5.7,"Normal",C1018&lt;=6.5,"Prediabetes",C1018&gt;6.5,"Diabetes")</f>
        <v>Normal</v>
      </c>
    </row>
    <row r="1019" spans="1:10" ht="15" customHeight="1" x14ac:dyDescent="0.3">
      <c r="A1019" s="23" t="s">
        <v>1797</v>
      </c>
      <c r="B1019" s="25">
        <v>31.39</v>
      </c>
      <c r="C1019" s="25">
        <v>6.99</v>
      </c>
      <c r="D1019" s="23" t="s">
        <v>5992</v>
      </c>
      <c r="E1019" s="23" t="s">
        <v>5992</v>
      </c>
      <c r="F1019" s="23" t="s">
        <v>5992</v>
      </c>
      <c r="G1019" s="23">
        <v>0</v>
      </c>
      <c r="H1019" s="23" t="s">
        <v>5992</v>
      </c>
      <c r="I1019" t="str" cm="1">
        <f t="array" ref="I1019">_xlfn.IFS(B1019&lt;18.5,"Under Weight",B1019&lt;=25,"Healthy Weight",B1019&lt;30,"Over Weight",B1019&gt;=30,"obesity")</f>
        <v>obesity</v>
      </c>
      <c r="J1019" t="str" cm="1">
        <f t="array" ref="J1019">_xlfn.IFS(C1019&lt;5.7,"Normal",C1019&lt;=6.5,"Prediabetes",C1019&gt;6.5,"Diabetes")</f>
        <v>Diabetes</v>
      </c>
    </row>
    <row r="1020" spans="1:10" ht="15" customHeight="1" x14ac:dyDescent="0.3">
      <c r="A1020" s="23" t="s">
        <v>1799</v>
      </c>
      <c r="B1020" s="25">
        <v>39.97</v>
      </c>
      <c r="C1020" s="25">
        <v>5.55</v>
      </c>
      <c r="D1020" s="23" t="s">
        <v>5992</v>
      </c>
      <c r="E1020" s="23" t="s">
        <v>5992</v>
      </c>
      <c r="F1020" s="23" t="s">
        <v>5992</v>
      </c>
      <c r="G1020" s="23">
        <v>0</v>
      </c>
      <c r="H1020" s="23" t="s">
        <v>5992</v>
      </c>
      <c r="I1020" t="str" cm="1">
        <f t="array" ref="I1020">_xlfn.IFS(B1020&lt;18.5,"Under Weight",B1020&lt;=25,"Healthy Weight",B1020&lt;30,"Over Weight",B1020&gt;=30,"obesity")</f>
        <v>obesity</v>
      </c>
      <c r="J1020" t="str" cm="1">
        <f t="array" ref="J1020">_xlfn.IFS(C1020&lt;5.7,"Normal",C1020&lt;=6.5,"Prediabetes",C1020&gt;6.5,"Diabetes")</f>
        <v>Normal</v>
      </c>
    </row>
    <row r="1021" spans="1:10" ht="15" customHeight="1" x14ac:dyDescent="0.3">
      <c r="A1021" s="23" t="s">
        <v>1800</v>
      </c>
      <c r="B1021" s="25">
        <v>41.23</v>
      </c>
      <c r="C1021" s="25">
        <v>6.94</v>
      </c>
      <c r="D1021" s="23" t="s">
        <v>5992</v>
      </c>
      <c r="E1021" s="23" t="s">
        <v>5992</v>
      </c>
      <c r="F1021" s="23" t="s">
        <v>5992</v>
      </c>
      <c r="G1021" s="23">
        <v>0</v>
      </c>
      <c r="H1021" s="23" t="s">
        <v>5992</v>
      </c>
      <c r="I1021" t="str" cm="1">
        <f t="array" ref="I1021">_xlfn.IFS(B1021&lt;18.5,"Under Weight",B1021&lt;=25,"Healthy Weight",B1021&lt;30,"Over Weight",B1021&gt;=30,"obesity")</f>
        <v>obesity</v>
      </c>
      <c r="J1021" t="str" cm="1">
        <f t="array" ref="J1021">_xlfn.IFS(C1021&lt;5.7,"Normal",C1021&lt;=6.5,"Prediabetes",C1021&gt;6.5,"Diabetes")</f>
        <v>Diabetes</v>
      </c>
    </row>
    <row r="1022" spans="1:10" ht="15" customHeight="1" x14ac:dyDescent="0.3">
      <c r="A1022" s="23" t="s">
        <v>1802</v>
      </c>
      <c r="B1022" s="25">
        <v>49.45</v>
      </c>
      <c r="C1022" s="25">
        <v>4.2</v>
      </c>
      <c r="D1022" s="23" t="s">
        <v>5991</v>
      </c>
      <c r="E1022" s="23" t="s">
        <v>5992</v>
      </c>
      <c r="F1022" s="23" t="s">
        <v>5992</v>
      </c>
      <c r="G1022" s="23">
        <v>0</v>
      </c>
      <c r="H1022" s="23" t="s">
        <v>5992</v>
      </c>
      <c r="I1022" t="str" cm="1">
        <f t="array" ref="I1022">_xlfn.IFS(B1022&lt;18.5,"Under Weight",B1022&lt;=25,"Healthy Weight",B1022&lt;30,"Over Weight",B1022&gt;=30,"obesity")</f>
        <v>obesity</v>
      </c>
      <c r="J1022" t="str" cm="1">
        <f t="array" ref="J1022">_xlfn.IFS(C1022&lt;5.7,"Normal",C1022&lt;=6.5,"Prediabetes",C1022&gt;6.5,"Diabetes")</f>
        <v>Normal</v>
      </c>
    </row>
    <row r="1023" spans="1:10" ht="15" customHeight="1" x14ac:dyDescent="0.3">
      <c r="A1023" s="23" t="s">
        <v>1804</v>
      </c>
      <c r="B1023" s="25">
        <v>41.04</v>
      </c>
      <c r="C1023" s="25">
        <v>5.59</v>
      </c>
      <c r="D1023" s="23" t="s">
        <v>5992</v>
      </c>
      <c r="E1023" s="23" t="s">
        <v>5992</v>
      </c>
      <c r="F1023" s="23" t="s">
        <v>5992</v>
      </c>
      <c r="G1023" s="23">
        <v>0</v>
      </c>
      <c r="H1023" s="23" t="s">
        <v>5992</v>
      </c>
      <c r="I1023" t="str" cm="1">
        <f t="array" ref="I1023">_xlfn.IFS(B1023&lt;18.5,"Under Weight",B1023&lt;=25,"Healthy Weight",B1023&lt;30,"Over Weight",B1023&gt;=30,"obesity")</f>
        <v>obesity</v>
      </c>
      <c r="J1023" t="str" cm="1">
        <f t="array" ref="J1023">_xlfn.IFS(C1023&lt;5.7,"Normal",C1023&lt;=6.5,"Prediabetes",C1023&gt;6.5,"Diabetes")</f>
        <v>Normal</v>
      </c>
    </row>
    <row r="1024" spans="1:10" ht="15" customHeight="1" x14ac:dyDescent="0.3">
      <c r="A1024" s="23" t="s">
        <v>1806</v>
      </c>
      <c r="B1024" s="25">
        <v>27.93</v>
      </c>
      <c r="C1024" s="25">
        <v>9.9600000000000009</v>
      </c>
      <c r="D1024" s="23" t="s">
        <v>5992</v>
      </c>
      <c r="E1024" s="23" t="s">
        <v>5992</v>
      </c>
      <c r="F1024" s="23" t="s">
        <v>5992</v>
      </c>
      <c r="G1024" s="23">
        <v>0</v>
      </c>
      <c r="H1024" s="23" t="s">
        <v>5992</v>
      </c>
      <c r="I1024" t="str" cm="1">
        <f t="array" ref="I1024">_xlfn.IFS(B1024&lt;18.5,"Under Weight",B1024&lt;=25,"Healthy Weight",B1024&lt;30,"Over Weight",B1024&gt;=30,"obesity")</f>
        <v>Over Weight</v>
      </c>
      <c r="J1024" t="str" cm="1">
        <f t="array" ref="J1024">_xlfn.IFS(C1024&lt;5.7,"Normal",C1024&lt;=6.5,"Prediabetes",C1024&gt;6.5,"Diabetes")</f>
        <v>Diabetes</v>
      </c>
    </row>
    <row r="1025" spans="1:10" ht="15" customHeight="1" x14ac:dyDescent="0.3">
      <c r="A1025" s="23" t="s">
        <v>1808</v>
      </c>
      <c r="B1025" s="25">
        <v>21.01</v>
      </c>
      <c r="C1025" s="25">
        <v>7.37</v>
      </c>
      <c r="D1025" s="23" t="s">
        <v>5992</v>
      </c>
      <c r="E1025" s="23" t="s">
        <v>5992</v>
      </c>
      <c r="F1025" s="23" t="s">
        <v>5992</v>
      </c>
      <c r="G1025" s="23">
        <v>0</v>
      </c>
      <c r="H1025" s="23" t="s">
        <v>5992</v>
      </c>
      <c r="I1025" t="str" cm="1">
        <f t="array" ref="I1025">_xlfn.IFS(B1025&lt;18.5,"Under Weight",B1025&lt;=25,"Healthy Weight",B1025&lt;30,"Over Weight",B1025&gt;=30,"obesity")</f>
        <v>Healthy Weight</v>
      </c>
      <c r="J1025" t="str" cm="1">
        <f t="array" ref="J1025">_xlfn.IFS(C1025&lt;5.7,"Normal",C1025&lt;=6.5,"Prediabetes",C1025&gt;6.5,"Diabetes")</f>
        <v>Diabetes</v>
      </c>
    </row>
    <row r="1026" spans="1:10" ht="15" customHeight="1" x14ac:dyDescent="0.3">
      <c r="A1026" s="23" t="s">
        <v>1810</v>
      </c>
      <c r="B1026" s="25">
        <v>52.37</v>
      </c>
      <c r="C1026" s="25">
        <v>5.0599999999999996</v>
      </c>
      <c r="D1026" s="23" t="s">
        <v>5991</v>
      </c>
      <c r="E1026" s="23" t="s">
        <v>5993</v>
      </c>
      <c r="F1026" s="23" t="s">
        <v>5992</v>
      </c>
      <c r="G1026" s="23">
        <v>2</v>
      </c>
      <c r="H1026" s="23" t="s">
        <v>5992</v>
      </c>
      <c r="I1026" t="str" cm="1">
        <f t="array" ref="I1026">_xlfn.IFS(B1026&lt;18.5,"Under Weight",B1026&lt;=25,"Healthy Weight",B1026&lt;30,"Over Weight",B1026&gt;=30,"obesity")</f>
        <v>obesity</v>
      </c>
      <c r="J1026" t="str" cm="1">
        <f t="array" ref="J1026">_xlfn.IFS(C1026&lt;5.7,"Normal",C1026&lt;=6.5,"Prediabetes",C1026&gt;6.5,"Diabetes")</f>
        <v>Normal</v>
      </c>
    </row>
    <row r="1027" spans="1:10" ht="15" customHeight="1" x14ac:dyDescent="0.3">
      <c r="A1027" s="23" t="s">
        <v>1811</v>
      </c>
      <c r="B1027" s="25">
        <v>40.369999999999997</v>
      </c>
      <c r="C1027" s="25">
        <v>8.2100000000000009</v>
      </c>
      <c r="D1027" s="23" t="s">
        <v>5992</v>
      </c>
      <c r="E1027" s="23" t="s">
        <v>5992</v>
      </c>
      <c r="F1027" s="23" t="s">
        <v>5992</v>
      </c>
      <c r="G1027" s="23">
        <v>0</v>
      </c>
      <c r="H1027" s="23" t="s">
        <v>5992</v>
      </c>
      <c r="I1027" t="str" cm="1">
        <f t="array" ref="I1027">_xlfn.IFS(B1027&lt;18.5,"Under Weight",B1027&lt;=25,"Healthy Weight",B1027&lt;30,"Over Weight",B1027&gt;=30,"obesity")</f>
        <v>obesity</v>
      </c>
      <c r="J1027" t="str" cm="1">
        <f t="array" ref="J1027">_xlfn.IFS(C1027&lt;5.7,"Normal",C1027&lt;=6.5,"Prediabetes",C1027&gt;6.5,"Diabetes")</f>
        <v>Diabetes</v>
      </c>
    </row>
    <row r="1028" spans="1:10" ht="15" customHeight="1" x14ac:dyDescent="0.3">
      <c r="A1028" s="23" t="s">
        <v>1813</v>
      </c>
      <c r="B1028" s="25">
        <v>41.47</v>
      </c>
      <c r="C1028" s="25">
        <v>10.34</v>
      </c>
      <c r="D1028" s="23" t="s">
        <v>5992</v>
      </c>
      <c r="E1028" s="23" t="s">
        <v>5992</v>
      </c>
      <c r="F1028" s="23" t="s">
        <v>5992</v>
      </c>
      <c r="G1028" s="23">
        <v>2</v>
      </c>
      <c r="H1028" s="23" t="s">
        <v>5992</v>
      </c>
      <c r="I1028" t="str" cm="1">
        <f t="array" ref="I1028">_xlfn.IFS(B1028&lt;18.5,"Under Weight",B1028&lt;=25,"Healthy Weight",B1028&lt;30,"Over Weight",B1028&gt;=30,"obesity")</f>
        <v>obesity</v>
      </c>
      <c r="J1028" t="str" cm="1">
        <f t="array" ref="J1028">_xlfn.IFS(C1028&lt;5.7,"Normal",C1028&lt;=6.5,"Prediabetes",C1028&gt;6.5,"Diabetes")</f>
        <v>Diabetes</v>
      </c>
    </row>
    <row r="1029" spans="1:10" ht="15" customHeight="1" x14ac:dyDescent="0.3">
      <c r="A1029" s="23" t="s">
        <v>1815</v>
      </c>
      <c r="B1029" s="25">
        <v>33.725000000000001</v>
      </c>
      <c r="C1029" s="25">
        <v>5.51</v>
      </c>
      <c r="D1029" s="23" t="s">
        <v>5991</v>
      </c>
      <c r="E1029" s="23" t="s">
        <v>5992</v>
      </c>
      <c r="F1029" s="23" t="s">
        <v>5992</v>
      </c>
      <c r="G1029" s="23">
        <v>2</v>
      </c>
      <c r="H1029" s="23" t="s">
        <v>5992</v>
      </c>
      <c r="I1029" t="str" cm="1">
        <f t="array" ref="I1029">_xlfn.IFS(B1029&lt;18.5,"Under Weight",B1029&lt;=25,"Healthy Weight",B1029&lt;30,"Over Weight",B1029&gt;=30,"obesity")</f>
        <v>obesity</v>
      </c>
      <c r="J1029" t="str" cm="1">
        <f t="array" ref="J1029">_xlfn.IFS(C1029&lt;5.7,"Normal",C1029&lt;=6.5,"Prediabetes",C1029&gt;6.5,"Diabetes")</f>
        <v>Normal</v>
      </c>
    </row>
    <row r="1030" spans="1:10" ht="15" customHeight="1" x14ac:dyDescent="0.3">
      <c r="A1030" s="23" t="s">
        <v>1816</v>
      </c>
      <c r="B1030" s="25">
        <v>28.1</v>
      </c>
      <c r="C1030" s="25">
        <v>11.2</v>
      </c>
      <c r="D1030" s="23" t="s">
        <v>5992</v>
      </c>
      <c r="E1030" s="23" t="s">
        <v>5992</v>
      </c>
      <c r="F1030" s="23" t="s">
        <v>5992</v>
      </c>
      <c r="G1030" s="23">
        <v>0</v>
      </c>
      <c r="H1030" s="23" t="s">
        <v>5992</v>
      </c>
      <c r="I1030" t="str" cm="1">
        <f t="array" ref="I1030">_xlfn.IFS(B1030&lt;18.5,"Under Weight",B1030&lt;=25,"Healthy Weight",B1030&lt;30,"Over Weight",B1030&gt;=30,"obesity")</f>
        <v>Over Weight</v>
      </c>
      <c r="J1030" t="str" cm="1">
        <f t="array" ref="J1030">_xlfn.IFS(C1030&lt;5.7,"Normal",C1030&lt;=6.5,"Prediabetes",C1030&gt;6.5,"Diabetes")</f>
        <v>Diabetes</v>
      </c>
    </row>
    <row r="1031" spans="1:10" ht="15" customHeight="1" x14ac:dyDescent="0.3">
      <c r="A1031" s="23" t="s">
        <v>1817</v>
      </c>
      <c r="B1031" s="25">
        <v>37.43</v>
      </c>
      <c r="C1031" s="25">
        <v>4.3499999999999996</v>
      </c>
      <c r="D1031" s="23" t="s">
        <v>5991</v>
      </c>
      <c r="E1031" s="23" t="s">
        <v>5992</v>
      </c>
      <c r="F1031" s="23" t="s">
        <v>5991</v>
      </c>
      <c r="G1031" s="23">
        <v>1</v>
      </c>
      <c r="H1031" s="23" t="s">
        <v>5992</v>
      </c>
      <c r="I1031" t="str" cm="1">
        <f t="array" ref="I1031">_xlfn.IFS(B1031&lt;18.5,"Under Weight",B1031&lt;=25,"Healthy Weight",B1031&lt;30,"Over Weight",B1031&gt;=30,"obesity")</f>
        <v>obesity</v>
      </c>
      <c r="J1031" t="str" cm="1">
        <f t="array" ref="J1031">_xlfn.IFS(C1031&lt;5.7,"Normal",C1031&lt;=6.5,"Prediabetes",C1031&gt;6.5,"Diabetes")</f>
        <v>Normal</v>
      </c>
    </row>
    <row r="1032" spans="1:10" ht="15" customHeight="1" x14ac:dyDescent="0.3">
      <c r="A1032" s="23" t="s">
        <v>1819</v>
      </c>
      <c r="B1032" s="25">
        <v>23.7</v>
      </c>
      <c r="C1032" s="25">
        <v>10.45</v>
      </c>
      <c r="D1032" s="23" t="s">
        <v>5992</v>
      </c>
      <c r="E1032" s="23" t="s">
        <v>5992</v>
      </c>
      <c r="F1032" s="23" t="s">
        <v>5992</v>
      </c>
      <c r="G1032" s="23">
        <v>0</v>
      </c>
      <c r="H1032" s="23" t="s">
        <v>5992</v>
      </c>
      <c r="I1032" t="str" cm="1">
        <f t="array" ref="I1032">_xlfn.IFS(B1032&lt;18.5,"Under Weight",B1032&lt;=25,"Healthy Weight",B1032&lt;30,"Over Weight",B1032&gt;=30,"obesity")</f>
        <v>Healthy Weight</v>
      </c>
      <c r="J1032" t="str" cm="1">
        <f t="array" ref="J1032">_xlfn.IFS(C1032&lt;5.7,"Normal",C1032&lt;=6.5,"Prediabetes",C1032&gt;6.5,"Diabetes")</f>
        <v>Diabetes</v>
      </c>
    </row>
    <row r="1033" spans="1:10" ht="15" customHeight="1" x14ac:dyDescent="0.3">
      <c r="A1033" s="23" t="s">
        <v>1821</v>
      </c>
      <c r="B1033" s="25">
        <v>24.795000000000002</v>
      </c>
      <c r="C1033" s="25">
        <v>4.07</v>
      </c>
      <c r="D1033" s="23" t="s">
        <v>5991</v>
      </c>
      <c r="E1033" s="23" t="s">
        <v>5992</v>
      </c>
      <c r="F1033" s="23" t="s">
        <v>5991</v>
      </c>
      <c r="G1033" s="23">
        <v>1</v>
      </c>
      <c r="H1033" s="23" t="s">
        <v>5992</v>
      </c>
      <c r="I1033" t="str" cm="1">
        <f t="array" ref="I1033">_xlfn.IFS(B1033&lt;18.5,"Under Weight",B1033&lt;=25,"Healthy Weight",B1033&lt;30,"Over Weight",B1033&gt;=30,"obesity")</f>
        <v>Healthy Weight</v>
      </c>
      <c r="J1033" t="str" cm="1">
        <f t="array" ref="J1033">_xlfn.IFS(C1033&lt;5.7,"Normal",C1033&lt;=6.5,"Prediabetes",C1033&gt;6.5,"Diabetes")</f>
        <v>Normal</v>
      </c>
    </row>
    <row r="1034" spans="1:10" ht="15" customHeight="1" x14ac:dyDescent="0.3">
      <c r="A1034" s="23" t="s">
        <v>1823</v>
      </c>
      <c r="B1034" s="25">
        <v>31.9</v>
      </c>
      <c r="C1034" s="25">
        <v>8.34</v>
      </c>
      <c r="D1034" s="23" t="s">
        <v>5992</v>
      </c>
      <c r="E1034" s="23" t="s">
        <v>5992</v>
      </c>
      <c r="F1034" s="23" t="s">
        <v>5992</v>
      </c>
      <c r="G1034" s="23">
        <v>0</v>
      </c>
      <c r="H1034" s="23" t="s">
        <v>5992</v>
      </c>
      <c r="I1034" t="str" cm="1">
        <f t="array" ref="I1034">_xlfn.IFS(B1034&lt;18.5,"Under Weight",B1034&lt;=25,"Healthy Weight",B1034&lt;30,"Over Weight",B1034&gt;=30,"obesity")</f>
        <v>obesity</v>
      </c>
      <c r="J1034" t="str" cm="1">
        <f t="array" ref="J1034">_xlfn.IFS(C1034&lt;5.7,"Normal",C1034&lt;=6.5,"Prediabetes",C1034&gt;6.5,"Diabetes")</f>
        <v>Diabetes</v>
      </c>
    </row>
    <row r="1035" spans="1:10" ht="15" customHeight="1" x14ac:dyDescent="0.3">
      <c r="A1035" s="23" t="s">
        <v>1825</v>
      </c>
      <c r="B1035" s="25">
        <v>32.68</v>
      </c>
      <c r="C1035" s="25">
        <v>7.41</v>
      </c>
      <c r="D1035" s="23" t="s">
        <v>5992</v>
      </c>
      <c r="E1035" s="23" t="s">
        <v>5992</v>
      </c>
      <c r="F1035" s="23" t="s">
        <v>5992</v>
      </c>
      <c r="G1035" s="23">
        <v>0</v>
      </c>
      <c r="H1035" s="23" t="s">
        <v>5992</v>
      </c>
      <c r="I1035" t="str" cm="1">
        <f t="array" ref="I1035">_xlfn.IFS(B1035&lt;18.5,"Under Weight",B1035&lt;=25,"Healthy Weight",B1035&lt;30,"Over Weight",B1035&gt;=30,"obesity")</f>
        <v>obesity</v>
      </c>
      <c r="J1035" t="str" cm="1">
        <f t="array" ref="J1035">_xlfn.IFS(C1035&lt;5.7,"Normal",C1035&lt;=6.5,"Prediabetes",C1035&gt;6.5,"Diabetes")</f>
        <v>Diabetes</v>
      </c>
    </row>
    <row r="1036" spans="1:10" ht="15" customHeight="1" x14ac:dyDescent="0.3">
      <c r="A1036" s="23" t="s">
        <v>1826</v>
      </c>
      <c r="B1036" s="25">
        <v>47.13</v>
      </c>
      <c r="C1036" s="25">
        <v>4.3099999999999996</v>
      </c>
      <c r="D1036" s="23" t="s">
        <v>5992</v>
      </c>
      <c r="E1036" s="23" t="s">
        <v>5992</v>
      </c>
      <c r="F1036" s="23" t="s">
        <v>5992</v>
      </c>
      <c r="G1036" s="23">
        <v>0</v>
      </c>
      <c r="H1036" s="23" t="s">
        <v>5992</v>
      </c>
      <c r="I1036" t="str" cm="1">
        <f t="array" ref="I1036">_xlfn.IFS(B1036&lt;18.5,"Under Weight",B1036&lt;=25,"Healthy Weight",B1036&lt;30,"Over Weight",B1036&gt;=30,"obesity")</f>
        <v>obesity</v>
      </c>
      <c r="J1036" t="str" cm="1">
        <f t="array" ref="J1036">_xlfn.IFS(C1036&lt;5.7,"Normal",C1036&lt;=6.5,"Prediabetes",C1036&gt;6.5,"Diabetes")</f>
        <v>Normal</v>
      </c>
    </row>
    <row r="1037" spans="1:10" ht="15" customHeight="1" x14ac:dyDescent="0.3">
      <c r="A1037" s="23" t="s">
        <v>1828</v>
      </c>
      <c r="B1037" s="25">
        <v>36.67</v>
      </c>
      <c r="C1037" s="25">
        <v>10.83</v>
      </c>
      <c r="D1037" s="23" t="s">
        <v>5992</v>
      </c>
      <c r="E1037" s="23" t="s">
        <v>5992</v>
      </c>
      <c r="F1037" s="23" t="s">
        <v>5992</v>
      </c>
      <c r="G1037" s="23">
        <v>0</v>
      </c>
      <c r="H1037" s="23" t="s">
        <v>5992</v>
      </c>
      <c r="I1037" t="str" cm="1">
        <f t="array" ref="I1037">_xlfn.IFS(B1037&lt;18.5,"Under Weight",B1037&lt;=25,"Healthy Weight",B1037&lt;30,"Over Weight",B1037&gt;=30,"obesity")</f>
        <v>obesity</v>
      </c>
      <c r="J1037" t="str" cm="1">
        <f t="array" ref="J1037">_xlfn.IFS(C1037&lt;5.7,"Normal",C1037&lt;=6.5,"Prediabetes",C1037&gt;6.5,"Diabetes")</f>
        <v>Diabetes</v>
      </c>
    </row>
    <row r="1038" spans="1:10" ht="15" customHeight="1" x14ac:dyDescent="0.3">
      <c r="A1038" s="23" t="s">
        <v>1829</v>
      </c>
      <c r="B1038" s="25">
        <v>33.630000000000003</v>
      </c>
      <c r="C1038" s="25">
        <v>11.31</v>
      </c>
      <c r="D1038" s="23" t="s">
        <v>5992</v>
      </c>
      <c r="E1038" s="23" t="s">
        <v>5992</v>
      </c>
      <c r="F1038" s="23" t="s">
        <v>5992</v>
      </c>
      <c r="G1038" s="23">
        <v>0</v>
      </c>
      <c r="H1038" s="23" t="s">
        <v>5992</v>
      </c>
      <c r="I1038" t="str" cm="1">
        <f t="array" ref="I1038">_xlfn.IFS(B1038&lt;18.5,"Under Weight",B1038&lt;=25,"Healthy Weight",B1038&lt;30,"Over Weight",B1038&gt;=30,"obesity")</f>
        <v>obesity</v>
      </c>
      <c r="J1038" t="str" cm="1">
        <f t="array" ref="J1038">_xlfn.IFS(C1038&lt;5.7,"Normal",C1038&lt;=6.5,"Prediabetes",C1038&gt;6.5,"Diabetes")</f>
        <v>Diabetes</v>
      </c>
    </row>
    <row r="1039" spans="1:10" ht="15" customHeight="1" x14ac:dyDescent="0.3">
      <c r="A1039" s="23" t="s">
        <v>1830</v>
      </c>
      <c r="B1039" s="25">
        <v>32.67</v>
      </c>
      <c r="C1039" s="25">
        <v>11.81</v>
      </c>
      <c r="D1039" s="23" t="s">
        <v>5991</v>
      </c>
      <c r="E1039" s="23" t="s">
        <v>5992</v>
      </c>
      <c r="F1039" s="23" t="s">
        <v>5992</v>
      </c>
      <c r="G1039" s="23">
        <v>0</v>
      </c>
      <c r="H1039" s="23" t="s">
        <v>5992</v>
      </c>
      <c r="I1039" t="str" cm="1">
        <f t="array" ref="I1039">_xlfn.IFS(B1039&lt;18.5,"Under Weight",B1039&lt;=25,"Healthy Weight",B1039&lt;30,"Over Weight",B1039&gt;=30,"obesity")</f>
        <v>obesity</v>
      </c>
      <c r="J1039" t="str" cm="1">
        <f t="array" ref="J1039">_xlfn.IFS(C1039&lt;5.7,"Normal",C1039&lt;=6.5,"Prediabetes",C1039&gt;6.5,"Diabetes")</f>
        <v>Diabetes</v>
      </c>
    </row>
    <row r="1040" spans="1:10" ht="15" customHeight="1" x14ac:dyDescent="0.3">
      <c r="A1040" s="23" t="s">
        <v>1832</v>
      </c>
      <c r="B1040" s="25">
        <v>33.299999999999997</v>
      </c>
      <c r="C1040" s="25">
        <v>8.26</v>
      </c>
      <c r="D1040" s="23" t="s">
        <v>5991</v>
      </c>
      <c r="E1040" s="23" t="s">
        <v>5992</v>
      </c>
      <c r="F1040" s="23" t="s">
        <v>5992</v>
      </c>
      <c r="G1040" s="23">
        <v>2</v>
      </c>
      <c r="H1040" s="23" t="s">
        <v>5992</v>
      </c>
      <c r="I1040" t="str" cm="1">
        <f t="array" ref="I1040">_xlfn.IFS(B1040&lt;18.5,"Under Weight",B1040&lt;=25,"Healthy Weight",B1040&lt;30,"Over Weight",B1040&gt;=30,"obesity")</f>
        <v>obesity</v>
      </c>
      <c r="J1040" t="str" cm="1">
        <f t="array" ref="J1040">_xlfn.IFS(C1040&lt;5.7,"Normal",C1040&lt;=6.5,"Prediabetes",C1040&gt;6.5,"Diabetes")</f>
        <v>Diabetes</v>
      </c>
    </row>
    <row r="1041" spans="1:10" ht="15" customHeight="1" x14ac:dyDescent="0.3">
      <c r="A1041" s="23" t="s">
        <v>1833</v>
      </c>
      <c r="B1041" s="25">
        <v>30.78</v>
      </c>
      <c r="C1041" s="25">
        <v>10.74</v>
      </c>
      <c r="D1041" s="23" t="s">
        <v>5991</v>
      </c>
      <c r="E1041" s="23" t="s">
        <v>5992</v>
      </c>
      <c r="F1041" s="23" t="s">
        <v>5992</v>
      </c>
      <c r="G1041" s="23">
        <v>2</v>
      </c>
      <c r="H1041" s="23" t="s">
        <v>5992</v>
      </c>
      <c r="I1041" t="str" cm="1">
        <f t="array" ref="I1041">_xlfn.IFS(B1041&lt;18.5,"Under Weight",B1041&lt;=25,"Healthy Weight",B1041&lt;30,"Over Weight",B1041&gt;=30,"obesity")</f>
        <v>obesity</v>
      </c>
      <c r="J1041" t="str" cm="1">
        <f t="array" ref="J1041">_xlfn.IFS(C1041&lt;5.7,"Normal",C1041&lt;=6.5,"Prediabetes",C1041&gt;6.5,"Diabetes")</f>
        <v>Diabetes</v>
      </c>
    </row>
    <row r="1042" spans="1:10" ht="15" customHeight="1" x14ac:dyDescent="0.3">
      <c r="A1042" s="23" t="s">
        <v>1835</v>
      </c>
      <c r="B1042" s="25">
        <v>28.975000000000001</v>
      </c>
      <c r="C1042" s="25">
        <v>7.69</v>
      </c>
      <c r="D1042" s="23" t="s">
        <v>5991</v>
      </c>
      <c r="E1042" s="23" t="s">
        <v>5992</v>
      </c>
      <c r="F1042" s="23" t="s">
        <v>5992</v>
      </c>
      <c r="G1042" s="23">
        <v>0</v>
      </c>
      <c r="H1042" s="23" t="s">
        <v>5992</v>
      </c>
      <c r="I1042" t="str" cm="1">
        <f t="array" ref="I1042">_xlfn.IFS(B1042&lt;18.5,"Under Weight",B1042&lt;=25,"Healthy Weight",B1042&lt;30,"Over Weight",B1042&gt;=30,"obesity")</f>
        <v>Over Weight</v>
      </c>
      <c r="J1042" t="str" cm="1">
        <f t="array" ref="J1042">_xlfn.IFS(C1042&lt;5.7,"Normal",C1042&lt;=6.5,"Prediabetes",C1042&gt;6.5,"Diabetes")</f>
        <v>Diabetes</v>
      </c>
    </row>
    <row r="1043" spans="1:10" ht="15" customHeight="1" x14ac:dyDescent="0.3">
      <c r="A1043" s="23" t="s">
        <v>1836</v>
      </c>
      <c r="B1043" s="25">
        <v>33.4</v>
      </c>
      <c r="C1043" s="25">
        <v>4.84</v>
      </c>
      <c r="D1043" s="23" t="s">
        <v>5992</v>
      </c>
      <c r="E1043" s="23" t="s">
        <v>5992</v>
      </c>
      <c r="F1043" s="23" t="s">
        <v>5992</v>
      </c>
      <c r="G1043" s="23">
        <v>0</v>
      </c>
      <c r="H1043" s="23" t="s">
        <v>5992</v>
      </c>
      <c r="I1043" t="str" cm="1">
        <f t="array" ref="I1043">_xlfn.IFS(B1043&lt;18.5,"Under Weight",B1043&lt;=25,"Healthy Weight",B1043&lt;30,"Over Weight",B1043&gt;=30,"obesity")</f>
        <v>obesity</v>
      </c>
      <c r="J1043" t="str" cm="1">
        <f t="array" ref="J1043">_xlfn.IFS(C1043&lt;5.7,"Normal",C1043&lt;=6.5,"Prediabetes",C1043&gt;6.5,"Diabetes")</f>
        <v>Normal</v>
      </c>
    </row>
    <row r="1044" spans="1:10" ht="15" customHeight="1" x14ac:dyDescent="0.3">
      <c r="A1044" s="23" t="s">
        <v>1838</v>
      </c>
      <c r="B1044" s="25">
        <v>21.5</v>
      </c>
      <c r="C1044" s="25">
        <v>9.77</v>
      </c>
      <c r="D1044" s="23" t="s">
        <v>5991</v>
      </c>
      <c r="E1044" s="23" t="s">
        <v>5992</v>
      </c>
      <c r="F1044" s="23" t="s">
        <v>5992</v>
      </c>
      <c r="G1044" s="23">
        <v>0</v>
      </c>
      <c r="H1044" s="23" t="s">
        <v>5992</v>
      </c>
      <c r="I1044" t="str" cm="1">
        <f t="array" ref="I1044">_xlfn.IFS(B1044&lt;18.5,"Under Weight",B1044&lt;=25,"Healthy Weight",B1044&lt;30,"Over Weight",B1044&gt;=30,"obesity")</f>
        <v>Healthy Weight</v>
      </c>
      <c r="J1044" t="str" cm="1">
        <f t="array" ref="J1044">_xlfn.IFS(C1044&lt;5.7,"Normal",C1044&lt;=6.5,"Prediabetes",C1044&gt;6.5,"Diabetes")</f>
        <v>Diabetes</v>
      </c>
    </row>
    <row r="1045" spans="1:10" ht="15" customHeight="1" x14ac:dyDescent="0.3">
      <c r="A1045" s="23" t="s">
        <v>1840</v>
      </c>
      <c r="B1045" s="25">
        <v>38.14</v>
      </c>
      <c r="C1045" s="25">
        <v>5.84</v>
      </c>
      <c r="D1045" s="23" t="s">
        <v>5992</v>
      </c>
      <c r="E1045" s="23" t="s">
        <v>5992</v>
      </c>
      <c r="F1045" s="23" t="s">
        <v>5992</v>
      </c>
      <c r="G1045" s="23">
        <v>0</v>
      </c>
      <c r="H1045" s="23" t="s">
        <v>5992</v>
      </c>
      <c r="I1045" t="str" cm="1">
        <f t="array" ref="I1045">_xlfn.IFS(B1045&lt;18.5,"Under Weight",B1045&lt;=25,"Healthy Weight",B1045&lt;30,"Over Weight",B1045&gt;=30,"obesity")</f>
        <v>obesity</v>
      </c>
      <c r="J1045" t="str" cm="1">
        <f t="array" ref="J1045">_xlfn.IFS(C1045&lt;5.7,"Normal",C1045&lt;=6.5,"Prediabetes",C1045&gt;6.5,"Diabetes")</f>
        <v>Prediabetes</v>
      </c>
    </row>
    <row r="1046" spans="1:10" ht="15" customHeight="1" x14ac:dyDescent="0.3">
      <c r="A1046" s="23" t="s">
        <v>1842</v>
      </c>
      <c r="B1046" s="25">
        <v>35.42</v>
      </c>
      <c r="C1046" s="25">
        <v>8.6999999999999993</v>
      </c>
      <c r="D1046" s="23" t="s">
        <v>5991</v>
      </c>
      <c r="E1046" s="23" t="s">
        <v>5992</v>
      </c>
      <c r="F1046" s="23" t="s">
        <v>5992</v>
      </c>
      <c r="G1046" s="23">
        <v>1</v>
      </c>
      <c r="H1046" s="23" t="s">
        <v>5992</v>
      </c>
      <c r="I1046" t="str" cm="1">
        <f t="array" ref="I1046">_xlfn.IFS(B1046&lt;18.5,"Under Weight",B1046&lt;=25,"Healthy Weight",B1046&lt;30,"Over Weight",B1046&gt;=30,"obesity")</f>
        <v>obesity</v>
      </c>
      <c r="J1046" t="str" cm="1">
        <f t="array" ref="J1046">_xlfn.IFS(C1046&lt;5.7,"Normal",C1046&lt;=6.5,"Prediabetes",C1046&gt;6.5,"Diabetes")</f>
        <v>Diabetes</v>
      </c>
    </row>
    <row r="1047" spans="1:10" ht="15" customHeight="1" x14ac:dyDescent="0.3">
      <c r="A1047" s="23" t="s">
        <v>1844</v>
      </c>
      <c r="B1047" s="25">
        <v>35.625</v>
      </c>
      <c r="C1047" s="25">
        <v>10.79</v>
      </c>
      <c r="D1047" s="23" t="s">
        <v>5992</v>
      </c>
      <c r="E1047" s="23" t="s">
        <v>5992</v>
      </c>
      <c r="F1047" s="23" t="s">
        <v>5992</v>
      </c>
      <c r="G1047" s="23">
        <v>0</v>
      </c>
      <c r="H1047" s="23" t="s">
        <v>5992</v>
      </c>
      <c r="I1047" t="str" cm="1">
        <f t="array" ref="I1047">_xlfn.IFS(B1047&lt;18.5,"Under Weight",B1047&lt;=25,"Healthy Weight",B1047&lt;30,"Over Weight",B1047&gt;=30,"obesity")</f>
        <v>obesity</v>
      </c>
      <c r="J1047" t="str" cm="1">
        <f t="array" ref="J1047">_xlfn.IFS(C1047&lt;5.7,"Normal",C1047&lt;=6.5,"Prediabetes",C1047&gt;6.5,"Diabetes")</f>
        <v>Diabetes</v>
      </c>
    </row>
    <row r="1048" spans="1:10" ht="15" customHeight="1" x14ac:dyDescent="0.3">
      <c r="A1048" s="23" t="s">
        <v>1846</v>
      </c>
      <c r="B1048" s="25">
        <v>45.51</v>
      </c>
      <c r="C1048" s="25">
        <v>4.32</v>
      </c>
      <c r="D1048" s="23" t="s">
        <v>5992</v>
      </c>
      <c r="E1048" s="23" t="s">
        <v>5992</v>
      </c>
      <c r="F1048" s="23" t="s">
        <v>5992</v>
      </c>
      <c r="G1048" s="23">
        <v>1</v>
      </c>
      <c r="H1048" s="23" t="s">
        <v>5992</v>
      </c>
      <c r="I1048" t="str" cm="1">
        <f t="array" ref="I1048">_xlfn.IFS(B1048&lt;18.5,"Under Weight",B1048&lt;=25,"Healthy Weight",B1048&lt;30,"Over Weight",B1048&gt;=30,"obesity")</f>
        <v>obesity</v>
      </c>
      <c r="J1048" t="str" cm="1">
        <f t="array" ref="J1048">_xlfn.IFS(C1048&lt;5.7,"Normal",C1048&lt;=6.5,"Prediabetes",C1048&gt;6.5,"Diabetes")</f>
        <v>Normal</v>
      </c>
    </row>
    <row r="1049" spans="1:10" ht="15" customHeight="1" x14ac:dyDescent="0.3">
      <c r="A1049" s="23" t="s">
        <v>1847</v>
      </c>
      <c r="B1049" s="25">
        <v>37.1</v>
      </c>
      <c r="C1049" s="25">
        <v>7.19</v>
      </c>
      <c r="D1049" s="23" t="s">
        <v>5991</v>
      </c>
      <c r="E1049" s="23" t="s">
        <v>5992</v>
      </c>
      <c r="F1049" s="23" t="s">
        <v>5992</v>
      </c>
      <c r="G1049" s="23">
        <v>0</v>
      </c>
      <c r="H1049" s="23" t="s">
        <v>5992</v>
      </c>
      <c r="I1049" t="str" cm="1">
        <f t="array" ref="I1049">_xlfn.IFS(B1049&lt;18.5,"Under Weight",B1049&lt;=25,"Healthy Weight",B1049&lt;30,"Over Weight",B1049&gt;=30,"obesity")</f>
        <v>obesity</v>
      </c>
      <c r="J1049" t="str" cm="1">
        <f t="array" ref="J1049">_xlfn.IFS(C1049&lt;5.7,"Normal",C1049&lt;=6.5,"Prediabetes",C1049&gt;6.5,"Diabetes")</f>
        <v>Diabetes</v>
      </c>
    </row>
    <row r="1050" spans="1:10" ht="15" customHeight="1" x14ac:dyDescent="0.3">
      <c r="A1050" s="23" t="s">
        <v>1849</v>
      </c>
      <c r="B1050" s="25">
        <v>30.5</v>
      </c>
      <c r="C1050" s="25">
        <v>11.94</v>
      </c>
      <c r="D1050" s="23" t="s">
        <v>5991</v>
      </c>
      <c r="E1050" s="23" t="s">
        <v>5992</v>
      </c>
      <c r="F1050" s="23" t="s">
        <v>5992</v>
      </c>
      <c r="G1050" s="23">
        <v>0</v>
      </c>
      <c r="H1050" s="23" t="s">
        <v>5992</v>
      </c>
      <c r="I1050" t="str" cm="1">
        <f t="array" ref="I1050">_xlfn.IFS(B1050&lt;18.5,"Under Weight",B1050&lt;=25,"Healthy Weight",B1050&lt;30,"Over Weight",B1050&gt;=30,"obesity")</f>
        <v>obesity</v>
      </c>
      <c r="J1050" t="str" cm="1">
        <f t="array" ref="J1050">_xlfn.IFS(C1050&lt;5.7,"Normal",C1050&lt;=6.5,"Prediabetes",C1050&gt;6.5,"Diabetes")</f>
        <v>Diabetes</v>
      </c>
    </row>
    <row r="1051" spans="1:10" ht="15" customHeight="1" x14ac:dyDescent="0.3">
      <c r="A1051" s="23" t="s">
        <v>1851</v>
      </c>
      <c r="B1051" s="25">
        <v>28.16</v>
      </c>
      <c r="C1051" s="25">
        <v>5.56</v>
      </c>
      <c r="D1051" s="23" t="s">
        <v>5992</v>
      </c>
      <c r="E1051" s="23" t="s">
        <v>5992</v>
      </c>
      <c r="F1051" s="23" t="s">
        <v>5992</v>
      </c>
      <c r="G1051" s="23">
        <v>2</v>
      </c>
      <c r="H1051" s="23" t="s">
        <v>5992</v>
      </c>
      <c r="I1051" t="str" cm="1">
        <f t="array" ref="I1051">_xlfn.IFS(B1051&lt;18.5,"Under Weight",B1051&lt;=25,"Healthy Weight",B1051&lt;30,"Over Weight",B1051&gt;=30,"obesity")</f>
        <v>Over Weight</v>
      </c>
      <c r="J1051" t="str" cm="1">
        <f t="array" ref="J1051">_xlfn.IFS(C1051&lt;5.7,"Normal",C1051&lt;=6.5,"Prediabetes",C1051&gt;6.5,"Diabetes")</f>
        <v>Normal</v>
      </c>
    </row>
    <row r="1052" spans="1:10" ht="15" customHeight="1" x14ac:dyDescent="0.3">
      <c r="A1052" s="23" t="s">
        <v>1852</v>
      </c>
      <c r="B1052" s="25">
        <v>29.1</v>
      </c>
      <c r="C1052" s="25">
        <v>5.64</v>
      </c>
      <c r="D1052" s="23" t="s">
        <v>5991</v>
      </c>
      <c r="E1052" s="23" t="s">
        <v>5992</v>
      </c>
      <c r="F1052" s="23" t="s">
        <v>5992</v>
      </c>
      <c r="G1052" s="23">
        <v>0</v>
      </c>
      <c r="H1052" s="23" t="s">
        <v>5992</v>
      </c>
      <c r="I1052" t="str" cm="1">
        <f t="array" ref="I1052">_xlfn.IFS(B1052&lt;18.5,"Under Weight",B1052&lt;=25,"Healthy Weight",B1052&lt;30,"Over Weight",B1052&gt;=30,"obesity")</f>
        <v>Over Weight</v>
      </c>
      <c r="J1052" t="str" cm="1">
        <f t="array" ref="J1052">_xlfn.IFS(C1052&lt;5.7,"Normal",C1052&lt;=6.5,"Prediabetes",C1052&gt;6.5,"Diabetes")</f>
        <v>Normal</v>
      </c>
    </row>
    <row r="1053" spans="1:10" ht="15" customHeight="1" x14ac:dyDescent="0.3">
      <c r="A1053" s="23" t="s">
        <v>1854</v>
      </c>
      <c r="B1053" s="25">
        <v>30.22</v>
      </c>
      <c r="C1053" s="25">
        <v>4.6500000000000004</v>
      </c>
      <c r="D1053" s="23" t="s">
        <v>5992</v>
      </c>
      <c r="E1053" s="23" t="s">
        <v>5992</v>
      </c>
      <c r="F1053" s="23" t="s">
        <v>5992</v>
      </c>
      <c r="G1053" s="23">
        <v>0</v>
      </c>
      <c r="H1053" s="23" t="s">
        <v>5992</v>
      </c>
      <c r="I1053" t="str" cm="1">
        <f t="array" ref="I1053">_xlfn.IFS(B1053&lt;18.5,"Under Weight",B1053&lt;=25,"Healthy Weight",B1053&lt;30,"Over Weight",B1053&gt;=30,"obesity")</f>
        <v>obesity</v>
      </c>
      <c r="J1053" t="str" cm="1">
        <f t="array" ref="J1053">_xlfn.IFS(C1053&lt;5.7,"Normal",C1053&lt;=6.5,"Prediabetes",C1053&gt;6.5,"Diabetes")</f>
        <v>Normal</v>
      </c>
    </row>
    <row r="1054" spans="1:10" ht="15" customHeight="1" x14ac:dyDescent="0.3">
      <c r="A1054" s="23" t="s">
        <v>1856</v>
      </c>
      <c r="B1054" s="25">
        <v>24.29</v>
      </c>
      <c r="C1054" s="25">
        <v>9.0500000000000007</v>
      </c>
      <c r="D1054" s="23" t="s">
        <v>5992</v>
      </c>
      <c r="E1054" s="23" t="s">
        <v>5992</v>
      </c>
      <c r="F1054" s="23" t="s">
        <v>5992</v>
      </c>
      <c r="G1054" s="23">
        <v>0</v>
      </c>
      <c r="H1054" s="23" t="s">
        <v>5992</v>
      </c>
      <c r="I1054" t="str" cm="1">
        <f t="array" ref="I1054">_xlfn.IFS(B1054&lt;18.5,"Under Weight",B1054&lt;=25,"Healthy Weight",B1054&lt;30,"Over Weight",B1054&gt;=30,"obesity")</f>
        <v>Healthy Weight</v>
      </c>
      <c r="J1054" t="str" cm="1">
        <f t="array" ref="J1054">_xlfn.IFS(C1054&lt;5.7,"Normal",C1054&lt;=6.5,"Prediabetes",C1054&gt;6.5,"Diabetes")</f>
        <v>Diabetes</v>
      </c>
    </row>
    <row r="1055" spans="1:10" ht="15" customHeight="1" x14ac:dyDescent="0.3">
      <c r="A1055" s="23" t="s">
        <v>1858</v>
      </c>
      <c r="B1055" s="25">
        <v>29.39</v>
      </c>
      <c r="C1055" s="25">
        <v>4.5199999999999996</v>
      </c>
      <c r="D1055" s="23" t="s">
        <v>5991</v>
      </c>
      <c r="E1055" s="23" t="s">
        <v>5992</v>
      </c>
      <c r="F1055" s="23" t="s">
        <v>5992</v>
      </c>
      <c r="G1055" s="23">
        <v>0</v>
      </c>
      <c r="H1055" s="23" t="s">
        <v>5992</v>
      </c>
      <c r="I1055" t="str" cm="1">
        <f t="array" ref="I1055">_xlfn.IFS(B1055&lt;18.5,"Under Weight",B1055&lt;=25,"Healthy Weight",B1055&lt;30,"Over Weight",B1055&gt;=30,"obesity")</f>
        <v>Over Weight</v>
      </c>
      <c r="J1055" t="str" cm="1">
        <f t="array" ref="J1055">_xlfn.IFS(C1055&lt;5.7,"Normal",C1055&lt;=6.5,"Prediabetes",C1055&gt;6.5,"Diabetes")</f>
        <v>Normal</v>
      </c>
    </row>
    <row r="1056" spans="1:10" ht="15" customHeight="1" x14ac:dyDescent="0.3">
      <c r="A1056" s="23" t="s">
        <v>1859</v>
      </c>
      <c r="B1056" s="25">
        <v>25.66</v>
      </c>
      <c r="C1056" s="25">
        <v>4.62</v>
      </c>
      <c r="D1056" s="23" t="s">
        <v>5991</v>
      </c>
      <c r="E1056" s="23" t="s">
        <v>5992</v>
      </c>
      <c r="F1056" s="23" t="s">
        <v>5992</v>
      </c>
      <c r="G1056" s="23">
        <v>1</v>
      </c>
      <c r="H1056" s="23" t="s">
        <v>5992</v>
      </c>
      <c r="I1056" t="str" cm="1">
        <f t="array" ref="I1056">_xlfn.IFS(B1056&lt;18.5,"Under Weight",B1056&lt;=25,"Healthy Weight",B1056&lt;30,"Over Weight",B1056&gt;=30,"obesity")</f>
        <v>Over Weight</v>
      </c>
      <c r="J1056" t="str" cm="1">
        <f t="array" ref="J1056">_xlfn.IFS(C1056&lt;5.7,"Normal",C1056&lt;=6.5,"Prediabetes",C1056&gt;6.5,"Diabetes")</f>
        <v>Normal</v>
      </c>
    </row>
    <row r="1057" spans="1:10" ht="15" customHeight="1" x14ac:dyDescent="0.3">
      <c r="A1057" s="23" t="s">
        <v>1860</v>
      </c>
      <c r="B1057" s="25">
        <v>39.11</v>
      </c>
      <c r="C1057" s="25">
        <v>5.87</v>
      </c>
      <c r="D1057" s="23" t="s">
        <v>5992</v>
      </c>
      <c r="E1057" s="23" t="s">
        <v>5992</v>
      </c>
      <c r="F1057" s="23" t="s">
        <v>5992</v>
      </c>
      <c r="G1057" s="23">
        <v>0</v>
      </c>
      <c r="H1057" s="23" t="s">
        <v>5992</v>
      </c>
      <c r="I1057" t="str" cm="1">
        <f t="array" ref="I1057">_xlfn.IFS(B1057&lt;18.5,"Under Weight",B1057&lt;=25,"Healthy Weight",B1057&lt;30,"Over Weight",B1057&gt;=30,"obesity")</f>
        <v>obesity</v>
      </c>
      <c r="J1057" t="str" cm="1">
        <f t="array" ref="J1057">_xlfn.IFS(C1057&lt;5.7,"Normal",C1057&lt;=6.5,"Prediabetes",C1057&gt;6.5,"Diabetes")</f>
        <v>Prediabetes</v>
      </c>
    </row>
    <row r="1058" spans="1:10" ht="15" customHeight="1" x14ac:dyDescent="0.3">
      <c r="A1058" s="23" t="s">
        <v>1862</v>
      </c>
      <c r="B1058" s="25">
        <v>43.78</v>
      </c>
      <c r="C1058" s="25">
        <v>5.71</v>
      </c>
      <c r="D1058" s="23" t="s">
        <v>5992</v>
      </c>
      <c r="E1058" s="23" t="s">
        <v>5992</v>
      </c>
      <c r="F1058" s="23" t="s">
        <v>5992</v>
      </c>
      <c r="G1058" s="23">
        <v>1</v>
      </c>
      <c r="H1058" s="23" t="s">
        <v>5992</v>
      </c>
      <c r="I1058" t="str" cm="1">
        <f t="array" ref="I1058">_xlfn.IFS(B1058&lt;18.5,"Under Weight",B1058&lt;=25,"Healthy Weight",B1058&lt;30,"Over Weight",B1058&gt;=30,"obesity")</f>
        <v>obesity</v>
      </c>
      <c r="J1058" t="str" cm="1">
        <f t="array" ref="J1058">_xlfn.IFS(C1058&lt;5.7,"Normal",C1058&lt;=6.5,"Prediabetes",C1058&gt;6.5,"Diabetes")</f>
        <v>Prediabetes</v>
      </c>
    </row>
    <row r="1059" spans="1:10" ht="15" customHeight="1" x14ac:dyDescent="0.3">
      <c r="A1059" s="23" t="s">
        <v>1864</v>
      </c>
      <c r="B1059" s="25">
        <v>24.35</v>
      </c>
      <c r="C1059" s="25">
        <v>9.08</v>
      </c>
      <c r="D1059" s="23" t="s">
        <v>5992</v>
      </c>
      <c r="E1059" s="23" t="s">
        <v>5992</v>
      </c>
      <c r="F1059" s="23" t="s">
        <v>5992</v>
      </c>
      <c r="G1059" s="23">
        <v>0</v>
      </c>
      <c r="H1059" s="23" t="s">
        <v>5992</v>
      </c>
      <c r="I1059" t="str" cm="1">
        <f t="array" ref="I1059">_xlfn.IFS(B1059&lt;18.5,"Under Weight",B1059&lt;=25,"Healthy Weight",B1059&lt;30,"Over Weight",B1059&gt;=30,"obesity")</f>
        <v>Healthy Weight</v>
      </c>
      <c r="J1059" t="str" cm="1">
        <f t="array" ref="J1059">_xlfn.IFS(C1059&lt;5.7,"Normal",C1059&lt;=6.5,"Prediabetes",C1059&gt;6.5,"Diabetes")</f>
        <v>Diabetes</v>
      </c>
    </row>
    <row r="1060" spans="1:10" ht="15" customHeight="1" x14ac:dyDescent="0.3">
      <c r="A1060" s="23" t="s">
        <v>1865</v>
      </c>
      <c r="B1060" s="25">
        <v>40.299999999999997</v>
      </c>
      <c r="C1060" s="25">
        <v>5.3</v>
      </c>
      <c r="D1060" s="23" t="s">
        <v>5991</v>
      </c>
      <c r="E1060" s="23" t="s">
        <v>5992</v>
      </c>
      <c r="F1060" s="23" t="s">
        <v>5992</v>
      </c>
      <c r="G1060" s="23">
        <v>2</v>
      </c>
      <c r="H1060" s="23" t="s">
        <v>5992</v>
      </c>
      <c r="I1060" t="str" cm="1">
        <f t="array" ref="I1060">_xlfn.IFS(B1060&lt;18.5,"Under Weight",B1060&lt;=25,"Healthy Weight",B1060&lt;30,"Over Weight",B1060&gt;=30,"obesity")</f>
        <v>obesity</v>
      </c>
      <c r="J1060" t="str" cm="1">
        <f t="array" ref="J1060">_xlfn.IFS(C1060&lt;5.7,"Normal",C1060&lt;=6.5,"Prediabetes",C1060&gt;6.5,"Diabetes")</f>
        <v>Normal</v>
      </c>
    </row>
    <row r="1061" spans="1:10" ht="15" customHeight="1" x14ac:dyDescent="0.3">
      <c r="A1061" s="23" t="s">
        <v>1866</v>
      </c>
      <c r="B1061" s="25">
        <v>32.774999999999999</v>
      </c>
      <c r="C1061" s="25">
        <v>11.76</v>
      </c>
      <c r="D1061" s="23" t="s">
        <v>5991</v>
      </c>
      <c r="E1061" s="23" t="s">
        <v>5992</v>
      </c>
      <c r="F1061" s="23" t="s">
        <v>5992</v>
      </c>
      <c r="G1061" s="23">
        <v>0</v>
      </c>
      <c r="H1061" s="23" t="s">
        <v>5992</v>
      </c>
      <c r="I1061" t="str" cm="1">
        <f t="array" ref="I1061">_xlfn.IFS(B1061&lt;18.5,"Under Weight",B1061&lt;=25,"Healthy Weight",B1061&lt;30,"Over Weight",B1061&gt;=30,"obesity")</f>
        <v>obesity</v>
      </c>
      <c r="J1061" t="str" cm="1">
        <f t="array" ref="J1061">_xlfn.IFS(C1061&lt;5.7,"Normal",C1061&lt;=6.5,"Prediabetes",C1061&gt;6.5,"Diabetes")</f>
        <v>Diabetes</v>
      </c>
    </row>
    <row r="1062" spans="1:10" ht="15" customHeight="1" x14ac:dyDescent="0.3">
      <c r="A1062" s="23" t="s">
        <v>1868</v>
      </c>
      <c r="B1062" s="25">
        <v>39.6</v>
      </c>
      <c r="C1062" s="25">
        <v>5.1100000000000003</v>
      </c>
      <c r="D1062" s="23" t="s">
        <v>5991</v>
      </c>
      <c r="E1062" s="23" t="s">
        <v>5992</v>
      </c>
      <c r="F1062" s="23" t="s">
        <v>5992</v>
      </c>
      <c r="G1062" s="23">
        <v>2</v>
      </c>
      <c r="H1062" s="23" t="s">
        <v>5992</v>
      </c>
      <c r="I1062" t="str" cm="1">
        <f t="array" ref="I1062">_xlfn.IFS(B1062&lt;18.5,"Under Weight",B1062&lt;=25,"Healthy Weight",B1062&lt;30,"Over Weight",B1062&gt;=30,"obesity")</f>
        <v>obesity</v>
      </c>
      <c r="J1062" t="str" cm="1">
        <f t="array" ref="J1062">_xlfn.IFS(C1062&lt;5.7,"Normal",C1062&lt;=6.5,"Prediabetes",C1062&gt;6.5,"Diabetes")</f>
        <v>Normal</v>
      </c>
    </row>
    <row r="1063" spans="1:10" ht="15" customHeight="1" x14ac:dyDescent="0.3">
      <c r="A1063" s="23" t="s">
        <v>1870</v>
      </c>
      <c r="B1063" s="25">
        <v>30.97</v>
      </c>
      <c r="C1063" s="25">
        <v>5.54</v>
      </c>
      <c r="D1063" s="23" t="s">
        <v>5992</v>
      </c>
      <c r="E1063" s="23" t="s">
        <v>5992</v>
      </c>
      <c r="F1063" s="23" t="s">
        <v>5992</v>
      </c>
      <c r="G1063" s="23">
        <v>2</v>
      </c>
      <c r="H1063" s="23" t="s">
        <v>5992</v>
      </c>
      <c r="I1063" t="str" cm="1">
        <f t="array" ref="I1063">_xlfn.IFS(B1063&lt;18.5,"Under Weight",B1063&lt;=25,"Healthy Weight",B1063&lt;30,"Over Weight",B1063&gt;=30,"obesity")</f>
        <v>obesity</v>
      </c>
      <c r="J1063" t="str" cm="1">
        <f t="array" ref="J1063">_xlfn.IFS(C1063&lt;5.7,"Normal",C1063&lt;=6.5,"Prediabetes",C1063&gt;6.5,"Diabetes")</f>
        <v>Normal</v>
      </c>
    </row>
    <row r="1064" spans="1:10" ht="15" customHeight="1" x14ac:dyDescent="0.3">
      <c r="A1064" s="23" t="s">
        <v>1872</v>
      </c>
      <c r="B1064" s="25">
        <v>27.645</v>
      </c>
      <c r="C1064" s="25">
        <v>8.8699999999999992</v>
      </c>
      <c r="D1064" s="23" t="s">
        <v>5991</v>
      </c>
      <c r="E1064" s="23" t="s">
        <v>5992</v>
      </c>
      <c r="F1064" s="23" t="s">
        <v>5992</v>
      </c>
      <c r="G1064" s="23">
        <v>0</v>
      </c>
      <c r="H1064" s="23" t="s">
        <v>5992</v>
      </c>
      <c r="I1064" t="str" cm="1">
        <f t="array" ref="I1064">_xlfn.IFS(B1064&lt;18.5,"Under Weight",B1064&lt;=25,"Healthy Weight",B1064&lt;30,"Over Weight",B1064&gt;=30,"obesity")</f>
        <v>Over Weight</v>
      </c>
      <c r="J1064" t="str" cm="1">
        <f t="array" ref="J1064">_xlfn.IFS(C1064&lt;5.7,"Normal",C1064&lt;=6.5,"Prediabetes",C1064&gt;6.5,"Diabetes")</f>
        <v>Diabetes</v>
      </c>
    </row>
    <row r="1065" spans="1:10" ht="15" customHeight="1" x14ac:dyDescent="0.3">
      <c r="A1065" s="23" t="s">
        <v>1874</v>
      </c>
      <c r="B1065" s="25">
        <v>34.43</v>
      </c>
      <c r="C1065" s="25">
        <v>5.96</v>
      </c>
      <c r="D1065" s="23" t="s">
        <v>5991</v>
      </c>
      <c r="E1065" s="23" t="s">
        <v>5992</v>
      </c>
      <c r="F1065" s="23" t="s">
        <v>5992</v>
      </c>
      <c r="G1065" s="23">
        <v>2</v>
      </c>
      <c r="H1065" s="23" t="s">
        <v>5992</v>
      </c>
      <c r="I1065" t="str" cm="1">
        <f t="array" ref="I1065">_xlfn.IFS(B1065&lt;18.5,"Under Weight",B1065&lt;=25,"Healthy Weight",B1065&lt;30,"Over Weight",B1065&gt;=30,"obesity")</f>
        <v>obesity</v>
      </c>
      <c r="J1065" t="str" cm="1">
        <f t="array" ref="J1065">_xlfn.IFS(C1065&lt;5.7,"Normal",C1065&lt;=6.5,"Prediabetes",C1065&gt;6.5,"Diabetes")</f>
        <v>Prediabetes</v>
      </c>
    </row>
    <row r="1066" spans="1:10" ht="15" customHeight="1" x14ac:dyDescent="0.3">
      <c r="A1066" s="23" t="s">
        <v>1876</v>
      </c>
      <c r="B1066" s="25">
        <v>39.6</v>
      </c>
      <c r="C1066" s="25">
        <v>4.4400000000000004</v>
      </c>
      <c r="D1066" s="23" t="s">
        <v>5991</v>
      </c>
      <c r="E1066" s="23" t="s">
        <v>5992</v>
      </c>
      <c r="F1066" s="23" t="s">
        <v>5991</v>
      </c>
      <c r="G1066" s="23">
        <v>1</v>
      </c>
      <c r="H1066" s="23" t="s">
        <v>5992</v>
      </c>
      <c r="I1066" t="str" cm="1">
        <f t="array" ref="I1066">_xlfn.IFS(B1066&lt;18.5,"Under Weight",B1066&lt;=25,"Healthy Weight",B1066&lt;30,"Over Weight",B1066&gt;=30,"obesity")</f>
        <v>obesity</v>
      </c>
      <c r="J1066" t="str" cm="1">
        <f t="array" ref="J1066">_xlfn.IFS(C1066&lt;5.7,"Normal",C1066&lt;=6.5,"Prediabetes",C1066&gt;6.5,"Diabetes")</f>
        <v>Normal</v>
      </c>
    </row>
    <row r="1067" spans="1:10" ht="15" customHeight="1" x14ac:dyDescent="0.3">
      <c r="A1067" s="23" t="s">
        <v>1878</v>
      </c>
      <c r="B1067" s="25">
        <v>22.1</v>
      </c>
      <c r="C1067" s="25">
        <v>4.6500000000000004</v>
      </c>
      <c r="D1067" s="23" t="s">
        <v>5991</v>
      </c>
      <c r="E1067" s="23" t="s">
        <v>5992</v>
      </c>
      <c r="F1067" s="23" t="s">
        <v>5992</v>
      </c>
      <c r="G1067" s="23">
        <v>2</v>
      </c>
      <c r="H1067" s="23" t="s">
        <v>5992</v>
      </c>
      <c r="I1067" t="str" cm="1">
        <f t="array" ref="I1067">_xlfn.IFS(B1067&lt;18.5,"Under Weight",B1067&lt;=25,"Healthy Weight",B1067&lt;30,"Over Weight",B1067&gt;=30,"obesity")</f>
        <v>Healthy Weight</v>
      </c>
      <c r="J1067" t="str" cm="1">
        <f t="array" ref="J1067">_xlfn.IFS(C1067&lt;5.7,"Normal",C1067&lt;=6.5,"Prediabetes",C1067&gt;6.5,"Diabetes")</f>
        <v>Normal</v>
      </c>
    </row>
    <row r="1068" spans="1:10" ht="15" customHeight="1" x14ac:dyDescent="0.3">
      <c r="A1068" s="23" t="s">
        <v>1880</v>
      </c>
      <c r="B1068" s="25">
        <v>33.25</v>
      </c>
      <c r="C1068" s="25">
        <v>5.64</v>
      </c>
      <c r="D1068" s="23" t="s">
        <v>5991</v>
      </c>
      <c r="E1068" s="23" t="s">
        <v>5992</v>
      </c>
      <c r="F1068" s="23" t="s">
        <v>5991</v>
      </c>
      <c r="G1068" s="23">
        <v>1</v>
      </c>
      <c r="H1068" s="23" t="s">
        <v>5992</v>
      </c>
      <c r="I1068" t="str" cm="1">
        <f t="array" ref="I1068">_xlfn.IFS(B1068&lt;18.5,"Under Weight",B1068&lt;=25,"Healthy Weight",B1068&lt;30,"Over Weight",B1068&gt;=30,"obesity")</f>
        <v>obesity</v>
      </c>
      <c r="J1068" t="str" cm="1">
        <f t="array" ref="J1068">_xlfn.IFS(C1068&lt;5.7,"Normal",C1068&lt;=6.5,"Prediabetes",C1068&gt;6.5,"Diabetes")</f>
        <v>Normal</v>
      </c>
    </row>
    <row r="1069" spans="1:10" ht="15" customHeight="1" x14ac:dyDescent="0.3">
      <c r="A1069" s="23" t="s">
        <v>1881</v>
      </c>
      <c r="B1069" s="25">
        <v>33.33</v>
      </c>
      <c r="C1069" s="25">
        <v>10.19</v>
      </c>
      <c r="D1069" s="23" t="s">
        <v>5992</v>
      </c>
      <c r="E1069" s="23" t="s">
        <v>5992</v>
      </c>
      <c r="F1069" s="23" t="s">
        <v>5992</v>
      </c>
      <c r="G1069" s="23">
        <v>0</v>
      </c>
      <c r="H1069" s="23" t="s">
        <v>5992</v>
      </c>
      <c r="I1069" t="str" cm="1">
        <f t="array" ref="I1069">_xlfn.IFS(B1069&lt;18.5,"Under Weight",B1069&lt;=25,"Healthy Weight",B1069&lt;30,"Over Weight",B1069&gt;=30,"obesity")</f>
        <v>obesity</v>
      </c>
      <c r="J1069" t="str" cm="1">
        <f t="array" ref="J1069">_xlfn.IFS(C1069&lt;5.7,"Normal",C1069&lt;=6.5,"Prediabetes",C1069&gt;6.5,"Diabetes")</f>
        <v>Diabetes</v>
      </c>
    </row>
    <row r="1070" spans="1:10" ht="15" customHeight="1" x14ac:dyDescent="0.3">
      <c r="A1070" s="23" t="s">
        <v>1882</v>
      </c>
      <c r="B1070" s="25">
        <v>30.5</v>
      </c>
      <c r="C1070" s="25">
        <v>10.79</v>
      </c>
      <c r="D1070" s="23" t="s">
        <v>5992</v>
      </c>
      <c r="E1070" s="23" t="s">
        <v>5992</v>
      </c>
      <c r="F1070" s="23" t="s">
        <v>5992</v>
      </c>
      <c r="G1070" s="23">
        <v>0</v>
      </c>
      <c r="H1070" s="23" t="s">
        <v>5992</v>
      </c>
      <c r="I1070" t="str" cm="1">
        <f t="array" ref="I1070">_xlfn.IFS(B1070&lt;18.5,"Under Weight",B1070&lt;=25,"Healthy Weight",B1070&lt;30,"Over Weight",B1070&gt;=30,"obesity")</f>
        <v>obesity</v>
      </c>
      <c r="J1070" t="str" cm="1">
        <f t="array" ref="J1070">_xlfn.IFS(C1070&lt;5.7,"Normal",C1070&lt;=6.5,"Prediabetes",C1070&gt;6.5,"Diabetes")</f>
        <v>Diabetes</v>
      </c>
    </row>
    <row r="1071" spans="1:10" ht="15" customHeight="1" x14ac:dyDescent="0.3">
      <c r="A1071" s="23" t="s">
        <v>1884</v>
      </c>
      <c r="B1071" s="25">
        <v>30.3</v>
      </c>
      <c r="C1071" s="25">
        <v>4.24</v>
      </c>
      <c r="D1071" s="23" t="s">
        <v>5992</v>
      </c>
      <c r="E1071" s="23" t="s">
        <v>5992</v>
      </c>
      <c r="F1071" s="23" t="s">
        <v>5992</v>
      </c>
      <c r="G1071" s="23">
        <v>0</v>
      </c>
      <c r="H1071" s="23" t="s">
        <v>5992</v>
      </c>
      <c r="I1071" t="str" cm="1">
        <f t="array" ref="I1071">_xlfn.IFS(B1071&lt;18.5,"Under Weight",B1071&lt;=25,"Healthy Weight",B1071&lt;30,"Over Weight",B1071&gt;=30,"obesity")</f>
        <v>obesity</v>
      </c>
      <c r="J1071" t="str" cm="1">
        <f t="array" ref="J1071">_xlfn.IFS(C1071&lt;5.7,"Normal",C1071&lt;=6.5,"Prediabetes",C1071&gt;6.5,"Diabetes")</f>
        <v>Normal</v>
      </c>
    </row>
    <row r="1072" spans="1:10" ht="15" customHeight="1" x14ac:dyDescent="0.3">
      <c r="A1072" s="23" t="s">
        <v>1886</v>
      </c>
      <c r="B1072" s="25">
        <v>26.22</v>
      </c>
      <c r="C1072" s="25">
        <v>5.83</v>
      </c>
      <c r="D1072" s="23" t="s">
        <v>5992</v>
      </c>
      <c r="E1072" s="23" t="s">
        <v>5992</v>
      </c>
      <c r="F1072" s="23" t="s">
        <v>5992</v>
      </c>
      <c r="G1072" s="23">
        <v>2</v>
      </c>
      <c r="H1072" s="23" t="s">
        <v>5992</v>
      </c>
      <c r="I1072" t="str" cm="1">
        <f t="array" ref="I1072">_xlfn.IFS(B1072&lt;18.5,"Under Weight",B1072&lt;=25,"Healthy Weight",B1072&lt;30,"Over Weight",B1072&gt;=30,"obesity")</f>
        <v>Over Weight</v>
      </c>
      <c r="J1072" t="str" cm="1">
        <f t="array" ref="J1072">_xlfn.IFS(C1072&lt;5.7,"Normal",C1072&lt;=6.5,"Prediabetes",C1072&gt;6.5,"Diabetes")</f>
        <v>Prediabetes</v>
      </c>
    </row>
    <row r="1073" spans="1:10" ht="15" customHeight="1" x14ac:dyDescent="0.3">
      <c r="A1073" s="23" t="s">
        <v>1887</v>
      </c>
      <c r="B1073" s="25">
        <v>29.99</v>
      </c>
      <c r="C1073" s="25">
        <v>11.85</v>
      </c>
      <c r="D1073" s="23" t="s">
        <v>5992</v>
      </c>
      <c r="E1073" s="23" t="s">
        <v>5992</v>
      </c>
      <c r="F1073" s="23" t="s">
        <v>5992</v>
      </c>
      <c r="G1073" s="23">
        <v>0</v>
      </c>
      <c r="H1073" s="23" t="s">
        <v>5992</v>
      </c>
      <c r="I1073" t="str" cm="1">
        <f t="array" ref="I1073">_xlfn.IFS(B1073&lt;18.5,"Under Weight",B1073&lt;=25,"Healthy Weight",B1073&lt;30,"Over Weight",B1073&gt;=30,"obesity")</f>
        <v>Over Weight</v>
      </c>
      <c r="J1073" t="str" cm="1">
        <f t="array" ref="J1073">_xlfn.IFS(C1073&lt;5.7,"Normal",C1073&lt;=6.5,"Prediabetes",C1073&gt;6.5,"Diabetes")</f>
        <v>Diabetes</v>
      </c>
    </row>
    <row r="1074" spans="1:10" ht="15" customHeight="1" x14ac:dyDescent="0.3">
      <c r="A1074" s="23" t="s">
        <v>1889</v>
      </c>
      <c r="B1074" s="25">
        <v>36.380000000000003</v>
      </c>
      <c r="C1074" s="25">
        <v>5.98</v>
      </c>
      <c r="D1074" s="23" t="s">
        <v>5992</v>
      </c>
      <c r="E1074" s="23" t="s">
        <v>5992</v>
      </c>
      <c r="F1074" s="23" t="s">
        <v>5992</v>
      </c>
      <c r="G1074" s="23">
        <v>1</v>
      </c>
      <c r="H1074" s="23" t="s">
        <v>5992</v>
      </c>
      <c r="I1074" t="str" cm="1">
        <f t="array" ref="I1074">_xlfn.IFS(B1074&lt;18.5,"Under Weight",B1074&lt;=25,"Healthy Weight",B1074&lt;30,"Over Weight",B1074&gt;=30,"obesity")</f>
        <v>obesity</v>
      </c>
      <c r="J1074" t="str" cm="1">
        <f t="array" ref="J1074">_xlfn.IFS(C1074&lt;5.7,"Normal",C1074&lt;=6.5,"Prediabetes",C1074&gt;6.5,"Diabetes")</f>
        <v>Prediabetes</v>
      </c>
    </row>
    <row r="1075" spans="1:10" ht="15" customHeight="1" x14ac:dyDescent="0.3">
      <c r="A1075" s="23" t="s">
        <v>1891</v>
      </c>
      <c r="B1075" s="25">
        <v>31.16</v>
      </c>
      <c r="C1075" s="25">
        <v>4.26</v>
      </c>
      <c r="D1075" s="23" t="s">
        <v>5991</v>
      </c>
      <c r="E1075" s="23" t="s">
        <v>5992</v>
      </c>
      <c r="F1075" s="23" t="s">
        <v>5991</v>
      </c>
      <c r="G1075" s="23">
        <v>1</v>
      </c>
      <c r="H1075" s="23" t="s">
        <v>5992</v>
      </c>
      <c r="I1075" t="str" cm="1">
        <f t="array" ref="I1075">_xlfn.IFS(B1075&lt;18.5,"Under Weight",B1075&lt;=25,"Healthy Weight",B1075&lt;30,"Over Weight",B1075&gt;=30,"obesity")</f>
        <v>obesity</v>
      </c>
      <c r="J1075" t="str" cm="1">
        <f t="array" ref="J1075">_xlfn.IFS(C1075&lt;5.7,"Normal",C1075&lt;=6.5,"Prediabetes",C1075&gt;6.5,"Diabetes")</f>
        <v>Normal</v>
      </c>
    </row>
    <row r="1076" spans="1:10" ht="15" customHeight="1" x14ac:dyDescent="0.3">
      <c r="A1076" s="23" t="s">
        <v>1892</v>
      </c>
      <c r="B1076" s="25">
        <v>25.55</v>
      </c>
      <c r="C1076" s="25">
        <v>4.96</v>
      </c>
      <c r="D1076" s="23" t="s">
        <v>5991</v>
      </c>
      <c r="E1076" s="23" t="s">
        <v>5992</v>
      </c>
      <c r="F1076" s="23" t="s">
        <v>5992</v>
      </c>
      <c r="G1076" s="23">
        <v>1</v>
      </c>
      <c r="H1076" s="23" t="s">
        <v>5992</v>
      </c>
      <c r="I1076" t="str" cm="1">
        <f t="array" ref="I1076">_xlfn.IFS(B1076&lt;18.5,"Under Weight",B1076&lt;=25,"Healthy Weight",B1076&lt;30,"Over Weight",B1076&gt;=30,"obesity")</f>
        <v>Over Weight</v>
      </c>
      <c r="J1076" t="str" cm="1">
        <f t="array" ref="J1076">_xlfn.IFS(C1076&lt;5.7,"Normal",C1076&lt;=6.5,"Prediabetes",C1076&gt;6.5,"Diabetes")</f>
        <v>Normal</v>
      </c>
    </row>
    <row r="1077" spans="1:10" ht="15" customHeight="1" x14ac:dyDescent="0.3">
      <c r="A1077" s="23" t="s">
        <v>1893</v>
      </c>
      <c r="B1077" s="25">
        <v>28.77</v>
      </c>
      <c r="C1077" s="25">
        <v>4</v>
      </c>
      <c r="D1077" s="23" t="s">
        <v>5991</v>
      </c>
      <c r="E1077" s="23" t="s">
        <v>5992</v>
      </c>
      <c r="F1077" s="23" t="s">
        <v>5992</v>
      </c>
      <c r="G1077" s="23">
        <v>0</v>
      </c>
      <c r="H1077" s="23" t="s">
        <v>5992</v>
      </c>
      <c r="I1077" t="str" cm="1">
        <f t="array" ref="I1077">_xlfn.IFS(B1077&lt;18.5,"Under Weight",B1077&lt;=25,"Healthy Weight",B1077&lt;30,"Over Weight",B1077&gt;=30,"obesity")</f>
        <v>Over Weight</v>
      </c>
      <c r="J1077" t="str" cm="1">
        <f t="array" ref="J1077">_xlfn.IFS(C1077&lt;5.7,"Normal",C1077&lt;=6.5,"Prediabetes",C1077&gt;6.5,"Diabetes")</f>
        <v>Normal</v>
      </c>
    </row>
    <row r="1078" spans="1:10" ht="15" customHeight="1" x14ac:dyDescent="0.3">
      <c r="A1078" s="23" t="s">
        <v>1895</v>
      </c>
      <c r="B1078" s="25">
        <v>23.14</v>
      </c>
      <c r="C1078" s="25">
        <v>4.1500000000000004</v>
      </c>
      <c r="D1078" s="23" t="s">
        <v>5991</v>
      </c>
      <c r="E1078" s="23" t="s">
        <v>5992</v>
      </c>
      <c r="F1078" s="23" t="s">
        <v>5992</v>
      </c>
      <c r="G1078" s="23">
        <v>1</v>
      </c>
      <c r="H1078" s="23" t="s">
        <v>5992</v>
      </c>
      <c r="I1078" t="str" cm="1">
        <f t="array" ref="I1078">_xlfn.IFS(B1078&lt;18.5,"Under Weight",B1078&lt;=25,"Healthy Weight",B1078&lt;30,"Over Weight",B1078&gt;=30,"obesity")</f>
        <v>Healthy Weight</v>
      </c>
      <c r="J1078" t="str" cm="1">
        <f t="array" ref="J1078">_xlfn.IFS(C1078&lt;5.7,"Normal",C1078&lt;=6.5,"Prediabetes",C1078&gt;6.5,"Diabetes")</f>
        <v>Normal</v>
      </c>
    </row>
    <row r="1079" spans="1:10" ht="15" customHeight="1" x14ac:dyDescent="0.3">
      <c r="A1079" s="23" t="s">
        <v>1897</v>
      </c>
      <c r="B1079" s="25">
        <v>39.6</v>
      </c>
      <c r="C1079" s="25">
        <v>11.36</v>
      </c>
      <c r="D1079" s="23" t="s">
        <v>5992</v>
      </c>
      <c r="E1079" s="23" t="s">
        <v>5992</v>
      </c>
      <c r="F1079" s="23" t="s">
        <v>5992</v>
      </c>
      <c r="G1079" s="23">
        <v>0</v>
      </c>
      <c r="H1079" s="23" t="s">
        <v>5992</v>
      </c>
      <c r="I1079" t="str" cm="1">
        <f t="array" ref="I1079">_xlfn.IFS(B1079&lt;18.5,"Under Weight",B1079&lt;=25,"Healthy Weight",B1079&lt;30,"Over Weight",B1079&gt;=30,"obesity")</f>
        <v>obesity</v>
      </c>
      <c r="J1079" t="str" cm="1">
        <f t="array" ref="J1079">_xlfn.IFS(C1079&lt;5.7,"Normal",C1079&lt;=6.5,"Prediabetes",C1079&gt;6.5,"Diabetes")</f>
        <v>Diabetes</v>
      </c>
    </row>
    <row r="1080" spans="1:10" ht="15" customHeight="1" x14ac:dyDescent="0.3">
      <c r="A1080" s="23" t="s">
        <v>1898</v>
      </c>
      <c r="B1080" s="25">
        <v>29.2</v>
      </c>
      <c r="C1080" s="25">
        <v>7.53</v>
      </c>
      <c r="D1080" s="23" t="s">
        <v>5992</v>
      </c>
      <c r="E1080" s="23" t="s">
        <v>5992</v>
      </c>
      <c r="F1080" s="23" t="s">
        <v>5992</v>
      </c>
      <c r="G1080" s="23">
        <v>0</v>
      </c>
      <c r="H1080" s="23" t="s">
        <v>5992</v>
      </c>
      <c r="I1080" t="str" cm="1">
        <f t="array" ref="I1080">_xlfn.IFS(B1080&lt;18.5,"Under Weight",B1080&lt;=25,"Healthy Weight",B1080&lt;30,"Over Weight",B1080&gt;=30,"obesity")</f>
        <v>Over Weight</v>
      </c>
      <c r="J1080" t="str" cm="1">
        <f t="array" ref="J1080">_xlfn.IFS(C1080&lt;5.7,"Normal",C1080&lt;=6.5,"Prediabetes",C1080&gt;6.5,"Diabetes")</f>
        <v>Diabetes</v>
      </c>
    </row>
    <row r="1081" spans="1:10" ht="15" customHeight="1" x14ac:dyDescent="0.3">
      <c r="A1081" s="23" t="s">
        <v>1900</v>
      </c>
      <c r="B1081" s="25">
        <v>32.774999999999999</v>
      </c>
      <c r="C1081" s="25">
        <v>7.95</v>
      </c>
      <c r="D1081" s="23" t="s">
        <v>5992</v>
      </c>
      <c r="E1081" s="23" t="s">
        <v>5992</v>
      </c>
      <c r="F1081" s="23" t="s">
        <v>5992</v>
      </c>
      <c r="G1081" s="23">
        <v>0</v>
      </c>
      <c r="H1081" s="23" t="s">
        <v>5992</v>
      </c>
      <c r="I1081" t="str" cm="1">
        <f t="array" ref="I1081">_xlfn.IFS(B1081&lt;18.5,"Under Weight",B1081&lt;=25,"Healthy Weight",B1081&lt;30,"Over Weight",B1081&gt;=30,"obesity")</f>
        <v>obesity</v>
      </c>
      <c r="J1081" t="str" cm="1">
        <f t="array" ref="J1081">_xlfn.IFS(C1081&lt;5.7,"Normal",C1081&lt;=6.5,"Prediabetes",C1081&gt;6.5,"Diabetes")</f>
        <v>Diabetes</v>
      </c>
    </row>
    <row r="1082" spans="1:10" ht="15" customHeight="1" x14ac:dyDescent="0.3">
      <c r="A1082" s="23" t="s">
        <v>1902</v>
      </c>
      <c r="B1082" s="25">
        <v>24.035</v>
      </c>
      <c r="C1082" s="25">
        <v>8.5</v>
      </c>
      <c r="D1082" s="23" t="s">
        <v>5992</v>
      </c>
      <c r="E1082" s="23" t="s">
        <v>5992</v>
      </c>
      <c r="F1082" s="23" t="s">
        <v>5992</v>
      </c>
      <c r="G1082" s="23">
        <v>0</v>
      </c>
      <c r="H1082" s="23" t="s">
        <v>5992</v>
      </c>
      <c r="I1082" t="str" cm="1">
        <f t="array" ref="I1082">_xlfn.IFS(B1082&lt;18.5,"Under Weight",B1082&lt;=25,"Healthy Weight",B1082&lt;30,"Over Weight",B1082&gt;=30,"obesity")</f>
        <v>Healthy Weight</v>
      </c>
      <c r="J1082" t="str" cm="1">
        <f t="array" ref="J1082">_xlfn.IFS(C1082&lt;5.7,"Normal",C1082&lt;=6.5,"Prediabetes",C1082&gt;6.5,"Diabetes")</f>
        <v>Diabetes</v>
      </c>
    </row>
    <row r="1083" spans="1:10" ht="15" customHeight="1" x14ac:dyDescent="0.3">
      <c r="A1083" s="23" t="s">
        <v>1903</v>
      </c>
      <c r="B1083" s="25">
        <v>30.55</v>
      </c>
      <c r="C1083" s="25">
        <v>5.89</v>
      </c>
      <c r="D1083" s="23" t="s">
        <v>5992</v>
      </c>
      <c r="E1083" s="23" t="s">
        <v>5992</v>
      </c>
      <c r="F1083" s="23" t="s">
        <v>5991</v>
      </c>
      <c r="G1083" s="23">
        <v>1</v>
      </c>
      <c r="H1083" s="23" t="s">
        <v>5992</v>
      </c>
      <c r="I1083" t="str" cm="1">
        <f t="array" ref="I1083">_xlfn.IFS(B1083&lt;18.5,"Under Weight",B1083&lt;=25,"Healthy Weight",B1083&lt;30,"Over Weight",B1083&gt;=30,"obesity")</f>
        <v>obesity</v>
      </c>
      <c r="J1083" t="str" cm="1">
        <f t="array" ref="J1083">_xlfn.IFS(C1083&lt;5.7,"Normal",C1083&lt;=6.5,"Prediabetes",C1083&gt;6.5,"Diabetes")</f>
        <v>Prediabetes</v>
      </c>
    </row>
    <row r="1084" spans="1:10" ht="15" customHeight="1" x14ac:dyDescent="0.3">
      <c r="A1084" s="23" t="s">
        <v>1905</v>
      </c>
      <c r="B1084" s="25">
        <v>28.81</v>
      </c>
      <c r="C1084" s="25">
        <v>8.76</v>
      </c>
      <c r="D1084" s="23" t="s">
        <v>5992</v>
      </c>
      <c r="E1084" s="23" t="s">
        <v>5992</v>
      </c>
      <c r="F1084" s="23" t="s">
        <v>5992</v>
      </c>
      <c r="G1084" s="23">
        <v>2</v>
      </c>
      <c r="H1084" s="23" t="s">
        <v>5992</v>
      </c>
      <c r="I1084" t="str" cm="1">
        <f t="array" ref="I1084">_xlfn.IFS(B1084&lt;18.5,"Under Weight",B1084&lt;=25,"Healthy Weight",B1084&lt;30,"Over Weight",B1084&gt;=30,"obesity")</f>
        <v>Over Weight</v>
      </c>
      <c r="J1084" t="str" cm="1">
        <f t="array" ref="J1084">_xlfn.IFS(C1084&lt;5.7,"Normal",C1084&lt;=6.5,"Prediabetes",C1084&gt;6.5,"Diabetes")</f>
        <v>Diabetes</v>
      </c>
    </row>
    <row r="1085" spans="1:10" ht="15" customHeight="1" x14ac:dyDescent="0.3">
      <c r="A1085" s="23" t="s">
        <v>1907</v>
      </c>
      <c r="B1085" s="25">
        <v>31.66</v>
      </c>
      <c r="C1085" s="25">
        <v>4.1100000000000003</v>
      </c>
      <c r="D1085" s="23" t="s">
        <v>5992</v>
      </c>
      <c r="E1085" s="23" t="s">
        <v>5992</v>
      </c>
      <c r="F1085" s="23" t="s">
        <v>5992</v>
      </c>
      <c r="G1085" s="23">
        <v>0</v>
      </c>
      <c r="H1085" s="23" t="s">
        <v>5992</v>
      </c>
      <c r="I1085" t="str" cm="1">
        <f t="array" ref="I1085">_xlfn.IFS(B1085&lt;18.5,"Under Weight",B1085&lt;=25,"Healthy Weight",B1085&lt;30,"Over Weight",B1085&gt;=30,"obesity")</f>
        <v>obesity</v>
      </c>
      <c r="J1085" t="str" cm="1">
        <f t="array" ref="J1085">_xlfn.IFS(C1085&lt;5.7,"Normal",C1085&lt;=6.5,"Prediabetes",C1085&gt;6.5,"Diabetes")</f>
        <v>Normal</v>
      </c>
    </row>
    <row r="1086" spans="1:10" ht="15" customHeight="1" x14ac:dyDescent="0.3">
      <c r="A1086" s="23" t="s">
        <v>1909</v>
      </c>
      <c r="B1086" s="25">
        <v>28.215</v>
      </c>
      <c r="C1086" s="25">
        <v>7.56</v>
      </c>
      <c r="D1086" s="23" t="s">
        <v>5991</v>
      </c>
      <c r="E1086" s="23" t="s">
        <v>5992</v>
      </c>
      <c r="F1086" s="23" t="s">
        <v>5992</v>
      </c>
      <c r="G1086" s="23">
        <v>1</v>
      </c>
      <c r="H1086" s="23" t="s">
        <v>5992</v>
      </c>
      <c r="I1086" t="str" cm="1">
        <f t="array" ref="I1086">_xlfn.IFS(B1086&lt;18.5,"Under Weight",B1086&lt;=25,"Healthy Weight",B1086&lt;30,"Over Weight",B1086&gt;=30,"obesity")</f>
        <v>Over Weight</v>
      </c>
      <c r="J1086" t="str" cm="1">
        <f t="array" ref="J1086">_xlfn.IFS(C1086&lt;5.7,"Normal",C1086&lt;=6.5,"Prediabetes",C1086&gt;6.5,"Diabetes")</f>
        <v>Diabetes</v>
      </c>
    </row>
    <row r="1087" spans="1:10" ht="15" customHeight="1" x14ac:dyDescent="0.3">
      <c r="A1087" s="23" t="s">
        <v>1910</v>
      </c>
      <c r="B1087" s="25">
        <v>26.12</v>
      </c>
      <c r="C1087" s="25">
        <v>4.17</v>
      </c>
      <c r="D1087" s="23" t="s">
        <v>5991</v>
      </c>
      <c r="E1087" s="23" t="s">
        <v>5992</v>
      </c>
      <c r="F1087" s="23" t="s">
        <v>5991</v>
      </c>
      <c r="G1087" s="23">
        <v>1</v>
      </c>
      <c r="H1087" s="23" t="s">
        <v>5992</v>
      </c>
      <c r="I1087" t="str" cm="1">
        <f t="array" ref="I1087">_xlfn.IFS(B1087&lt;18.5,"Under Weight",B1087&lt;=25,"Healthy Weight",B1087&lt;30,"Over Weight",B1087&gt;=30,"obesity")</f>
        <v>Over Weight</v>
      </c>
      <c r="J1087" t="str" cm="1">
        <f t="array" ref="J1087">_xlfn.IFS(C1087&lt;5.7,"Normal",C1087&lt;=6.5,"Prediabetes",C1087&gt;6.5,"Diabetes")</f>
        <v>Normal</v>
      </c>
    </row>
    <row r="1088" spans="1:10" ht="15" customHeight="1" x14ac:dyDescent="0.3">
      <c r="A1088" s="23" t="s">
        <v>1911</v>
      </c>
      <c r="B1088" s="25">
        <v>36.630000000000003</v>
      </c>
      <c r="C1088" s="25">
        <v>11.42</v>
      </c>
      <c r="D1088" s="23" t="s">
        <v>5992</v>
      </c>
      <c r="E1088" s="23" t="s">
        <v>5992</v>
      </c>
      <c r="F1088" s="23" t="s">
        <v>5992</v>
      </c>
      <c r="G1088" s="23">
        <v>2</v>
      </c>
      <c r="H1088" s="23" t="s">
        <v>5992</v>
      </c>
      <c r="I1088" t="str" cm="1">
        <f t="array" ref="I1088">_xlfn.IFS(B1088&lt;18.5,"Under Weight",B1088&lt;=25,"Healthy Weight",B1088&lt;30,"Over Weight",B1088&gt;=30,"obesity")</f>
        <v>obesity</v>
      </c>
      <c r="J1088" t="str" cm="1">
        <f t="array" ref="J1088">_xlfn.IFS(C1088&lt;5.7,"Normal",C1088&lt;=6.5,"Prediabetes",C1088&gt;6.5,"Diabetes")</f>
        <v>Diabetes</v>
      </c>
    </row>
    <row r="1089" spans="1:10" ht="15" customHeight="1" x14ac:dyDescent="0.3">
      <c r="A1089" s="23" t="s">
        <v>1913</v>
      </c>
      <c r="B1089" s="25">
        <v>33.344999999999999</v>
      </c>
      <c r="C1089" s="25">
        <v>7.33</v>
      </c>
      <c r="D1089" s="23" t="s">
        <v>5992</v>
      </c>
      <c r="E1089" s="23" t="s">
        <v>5992</v>
      </c>
      <c r="F1089" s="23" t="s">
        <v>5992</v>
      </c>
      <c r="G1089" s="23">
        <v>2</v>
      </c>
      <c r="H1089" s="23" t="s">
        <v>5992</v>
      </c>
      <c r="I1089" t="str" cm="1">
        <f t="array" ref="I1089">_xlfn.IFS(B1089&lt;18.5,"Under Weight",B1089&lt;=25,"Healthy Weight",B1089&lt;30,"Over Weight",B1089&gt;=30,"obesity")</f>
        <v>obesity</v>
      </c>
      <c r="J1089" t="str" cm="1">
        <f t="array" ref="J1089">_xlfn.IFS(C1089&lt;5.7,"Normal",C1089&lt;=6.5,"Prediabetes",C1089&gt;6.5,"Diabetes")</f>
        <v>Diabetes</v>
      </c>
    </row>
    <row r="1090" spans="1:10" ht="15" customHeight="1" x14ac:dyDescent="0.3">
      <c r="A1090" s="23" t="s">
        <v>1915</v>
      </c>
      <c r="B1090" s="25">
        <v>27.11</v>
      </c>
      <c r="C1090" s="25">
        <v>6.7</v>
      </c>
      <c r="D1090" s="23" t="s">
        <v>5992</v>
      </c>
      <c r="E1090" s="23" t="s">
        <v>5992</v>
      </c>
      <c r="F1090" s="23" t="s">
        <v>5992</v>
      </c>
      <c r="G1090" s="23">
        <v>0</v>
      </c>
      <c r="H1090" s="23" t="s">
        <v>5992</v>
      </c>
      <c r="I1090" t="str" cm="1">
        <f t="array" ref="I1090">_xlfn.IFS(B1090&lt;18.5,"Under Weight",B1090&lt;=25,"Healthy Weight",B1090&lt;30,"Over Weight",B1090&gt;=30,"obesity")</f>
        <v>Over Weight</v>
      </c>
      <c r="J1090" t="str" cm="1">
        <f t="array" ref="J1090">_xlfn.IFS(C1090&lt;5.7,"Normal",C1090&lt;=6.5,"Prediabetes",C1090&gt;6.5,"Diabetes")</f>
        <v>Diabetes</v>
      </c>
    </row>
    <row r="1091" spans="1:10" ht="15" customHeight="1" x14ac:dyDescent="0.3">
      <c r="A1091" s="23" t="s">
        <v>1917</v>
      </c>
      <c r="B1091" s="25">
        <v>26.6</v>
      </c>
      <c r="C1091" s="25">
        <v>5.27</v>
      </c>
      <c r="D1091" s="23" t="s">
        <v>5991</v>
      </c>
      <c r="E1091" s="23" t="s">
        <v>5992</v>
      </c>
      <c r="F1091" s="23" t="s">
        <v>5991</v>
      </c>
      <c r="G1091" s="23">
        <v>1</v>
      </c>
      <c r="H1091" s="23" t="s">
        <v>5992</v>
      </c>
      <c r="I1091" t="str" cm="1">
        <f t="array" ref="I1091">_xlfn.IFS(B1091&lt;18.5,"Under Weight",B1091&lt;=25,"Healthy Weight",B1091&lt;30,"Over Weight",B1091&gt;=30,"obesity")</f>
        <v>Over Weight</v>
      </c>
      <c r="J1091" t="str" cm="1">
        <f t="array" ref="J1091">_xlfn.IFS(C1091&lt;5.7,"Normal",C1091&lt;=6.5,"Prediabetes",C1091&gt;6.5,"Diabetes")</f>
        <v>Normal</v>
      </c>
    </row>
    <row r="1092" spans="1:10" ht="15" customHeight="1" x14ac:dyDescent="0.3">
      <c r="A1092" s="23" t="s">
        <v>1919</v>
      </c>
      <c r="B1092" s="25">
        <v>30.41</v>
      </c>
      <c r="C1092" s="25">
        <v>7.72</v>
      </c>
      <c r="D1092" s="23" t="s">
        <v>5992</v>
      </c>
      <c r="E1092" s="23" t="s">
        <v>5992</v>
      </c>
      <c r="F1092" s="23" t="s">
        <v>5992</v>
      </c>
      <c r="G1092" s="23">
        <v>0</v>
      </c>
      <c r="H1092" s="23" t="s">
        <v>5992</v>
      </c>
      <c r="I1092" t="str" cm="1">
        <f t="array" ref="I1092">_xlfn.IFS(B1092&lt;18.5,"Under Weight",B1092&lt;=25,"Healthy Weight",B1092&lt;30,"Over Weight",B1092&gt;=30,"obesity")</f>
        <v>obesity</v>
      </c>
      <c r="J1092" t="str" cm="1">
        <f t="array" ref="J1092">_xlfn.IFS(C1092&lt;5.7,"Normal",C1092&lt;=6.5,"Prediabetes",C1092&gt;6.5,"Diabetes")</f>
        <v>Diabetes</v>
      </c>
    </row>
    <row r="1093" spans="1:10" ht="15" customHeight="1" x14ac:dyDescent="0.3">
      <c r="A1093" s="23" t="s">
        <v>1921</v>
      </c>
      <c r="B1093" s="25">
        <v>28.98</v>
      </c>
      <c r="C1093" s="25">
        <v>8.68</v>
      </c>
      <c r="D1093" s="23" t="s">
        <v>5992</v>
      </c>
      <c r="E1093" s="23" t="s">
        <v>5992</v>
      </c>
      <c r="F1093" s="23" t="s">
        <v>5992</v>
      </c>
      <c r="G1093" s="23">
        <v>2</v>
      </c>
      <c r="H1093" s="23" t="s">
        <v>5992</v>
      </c>
      <c r="I1093" t="str" cm="1">
        <f t="array" ref="I1093">_xlfn.IFS(B1093&lt;18.5,"Under Weight",B1093&lt;=25,"Healthy Weight",B1093&lt;30,"Over Weight",B1093&gt;=30,"obesity")</f>
        <v>Over Weight</v>
      </c>
      <c r="J1093" t="str" cm="1">
        <f t="array" ref="J1093">_xlfn.IFS(C1093&lt;5.7,"Normal",C1093&lt;=6.5,"Prediabetes",C1093&gt;6.5,"Diabetes")</f>
        <v>Diabetes</v>
      </c>
    </row>
    <row r="1094" spans="1:10" ht="15" customHeight="1" x14ac:dyDescent="0.3">
      <c r="A1094" s="23" t="s">
        <v>1923</v>
      </c>
      <c r="B1094" s="25">
        <v>31.24</v>
      </c>
      <c r="C1094" s="25">
        <v>9.8000000000000007</v>
      </c>
      <c r="D1094" s="23" t="s">
        <v>5992</v>
      </c>
      <c r="E1094" s="23" t="s">
        <v>5992</v>
      </c>
      <c r="F1094" s="23" t="s">
        <v>5992</v>
      </c>
      <c r="G1094" s="23">
        <v>0</v>
      </c>
      <c r="H1094" s="23" t="s">
        <v>5992</v>
      </c>
      <c r="I1094" t="str" cm="1">
        <f t="array" ref="I1094">_xlfn.IFS(B1094&lt;18.5,"Under Weight",B1094&lt;=25,"Healthy Weight",B1094&lt;30,"Over Weight",B1094&gt;=30,"obesity")</f>
        <v>obesity</v>
      </c>
      <c r="J1094" t="str" cm="1">
        <f t="array" ref="J1094">_xlfn.IFS(C1094&lt;5.7,"Normal",C1094&lt;=6.5,"Prediabetes",C1094&gt;6.5,"Diabetes")</f>
        <v>Diabetes</v>
      </c>
    </row>
    <row r="1095" spans="1:10" ht="15" customHeight="1" x14ac:dyDescent="0.3">
      <c r="A1095" s="23" t="s">
        <v>1925</v>
      </c>
      <c r="B1095" s="25">
        <v>31.54</v>
      </c>
      <c r="C1095" s="25">
        <v>4.4400000000000004</v>
      </c>
      <c r="D1095" s="23" t="s">
        <v>5992</v>
      </c>
      <c r="E1095" s="23" t="s">
        <v>5992</v>
      </c>
      <c r="F1095" s="23" t="s">
        <v>5992</v>
      </c>
      <c r="G1095" s="23">
        <v>0</v>
      </c>
      <c r="H1095" s="23" t="s">
        <v>5992</v>
      </c>
      <c r="I1095" t="str" cm="1">
        <f t="array" ref="I1095">_xlfn.IFS(B1095&lt;18.5,"Under Weight",B1095&lt;=25,"Healthy Weight",B1095&lt;30,"Over Weight",B1095&gt;=30,"obesity")</f>
        <v>obesity</v>
      </c>
      <c r="J1095" t="str" cm="1">
        <f t="array" ref="J1095">_xlfn.IFS(C1095&lt;5.7,"Normal",C1095&lt;=6.5,"Prediabetes",C1095&gt;6.5,"Diabetes")</f>
        <v>Normal</v>
      </c>
    </row>
    <row r="1096" spans="1:10" ht="15" customHeight="1" x14ac:dyDescent="0.3">
      <c r="A1096" s="23" t="s">
        <v>1926</v>
      </c>
      <c r="B1096" s="25">
        <v>38.6</v>
      </c>
      <c r="C1096" s="25">
        <v>7.19</v>
      </c>
      <c r="D1096" s="23" t="s">
        <v>5991</v>
      </c>
      <c r="E1096" s="23" t="s">
        <v>5992</v>
      </c>
      <c r="F1096" s="23" t="s">
        <v>5992</v>
      </c>
      <c r="G1096" s="23">
        <v>2</v>
      </c>
      <c r="H1096" s="23" t="s">
        <v>5992</v>
      </c>
      <c r="I1096" t="str" cm="1">
        <f t="array" ref="I1096">_xlfn.IFS(B1096&lt;18.5,"Under Weight",B1096&lt;=25,"Healthy Weight",B1096&lt;30,"Over Weight",B1096&gt;=30,"obesity")</f>
        <v>obesity</v>
      </c>
      <c r="J1096" t="str" cm="1">
        <f t="array" ref="J1096">_xlfn.IFS(C1096&lt;5.7,"Normal",C1096&lt;=6.5,"Prediabetes",C1096&gt;6.5,"Diabetes")</f>
        <v>Diabetes</v>
      </c>
    </row>
    <row r="1097" spans="1:10" ht="15" customHeight="1" x14ac:dyDescent="0.3">
      <c r="A1097" s="23" t="s">
        <v>1927</v>
      </c>
      <c r="B1097" s="25">
        <v>37.950000000000003</v>
      </c>
      <c r="C1097" s="25">
        <v>6.06</v>
      </c>
      <c r="D1097" s="23" t="s">
        <v>5992</v>
      </c>
      <c r="E1097" s="23" t="s">
        <v>5992</v>
      </c>
      <c r="F1097" s="23" t="s">
        <v>5992</v>
      </c>
      <c r="G1097" s="23">
        <v>0</v>
      </c>
      <c r="H1097" s="23" t="s">
        <v>5992</v>
      </c>
      <c r="I1097" t="str" cm="1">
        <f t="array" ref="I1097">_xlfn.IFS(B1097&lt;18.5,"Under Weight",B1097&lt;=25,"Healthy Weight",B1097&lt;30,"Over Weight",B1097&gt;=30,"obesity")</f>
        <v>obesity</v>
      </c>
      <c r="J1097" t="str" cm="1">
        <f t="array" ref="J1097">_xlfn.IFS(C1097&lt;5.7,"Normal",C1097&lt;=6.5,"Prediabetes",C1097&gt;6.5,"Diabetes")</f>
        <v>Prediabetes</v>
      </c>
    </row>
    <row r="1098" spans="1:10" ht="15" customHeight="1" x14ac:dyDescent="0.3">
      <c r="A1098" s="23" t="s">
        <v>1929</v>
      </c>
      <c r="B1098" s="25">
        <v>38.97</v>
      </c>
      <c r="C1098" s="25">
        <v>5.12</v>
      </c>
      <c r="D1098" s="23" t="s">
        <v>5992</v>
      </c>
      <c r="E1098" s="23" t="s">
        <v>5992</v>
      </c>
      <c r="F1098" s="23" t="s">
        <v>5992</v>
      </c>
      <c r="G1098" s="23">
        <v>0</v>
      </c>
      <c r="H1098" s="23" t="s">
        <v>5992</v>
      </c>
      <c r="I1098" t="str" cm="1">
        <f t="array" ref="I1098">_xlfn.IFS(B1098&lt;18.5,"Under Weight",B1098&lt;=25,"Healthy Weight",B1098&lt;30,"Over Weight",B1098&gt;=30,"obesity")</f>
        <v>obesity</v>
      </c>
      <c r="J1098" t="str" cm="1">
        <f t="array" ref="J1098">_xlfn.IFS(C1098&lt;5.7,"Normal",C1098&lt;=6.5,"Prediabetes",C1098&gt;6.5,"Diabetes")</f>
        <v>Normal</v>
      </c>
    </row>
    <row r="1099" spans="1:10" ht="15" customHeight="1" x14ac:dyDescent="0.3">
      <c r="A1099" s="23" t="s">
        <v>1931</v>
      </c>
      <c r="B1099" s="25">
        <v>21.2</v>
      </c>
      <c r="C1099" s="25">
        <v>10.72</v>
      </c>
      <c r="D1099" s="23" t="s">
        <v>5992</v>
      </c>
      <c r="E1099" s="23" t="s">
        <v>5992</v>
      </c>
      <c r="F1099" s="23" t="s">
        <v>5992</v>
      </c>
      <c r="G1099" s="23">
        <v>0</v>
      </c>
      <c r="H1099" s="23" t="s">
        <v>5992</v>
      </c>
      <c r="I1099" t="str" cm="1">
        <f t="array" ref="I1099">_xlfn.IFS(B1099&lt;18.5,"Under Weight",B1099&lt;=25,"Healthy Weight",B1099&lt;30,"Over Weight",B1099&gt;=30,"obesity")</f>
        <v>Healthy Weight</v>
      </c>
      <c r="J1099" t="str" cm="1">
        <f t="array" ref="J1099">_xlfn.IFS(C1099&lt;5.7,"Normal",C1099&lt;=6.5,"Prediabetes",C1099&gt;6.5,"Diabetes")</f>
        <v>Diabetes</v>
      </c>
    </row>
    <row r="1100" spans="1:10" ht="15" customHeight="1" x14ac:dyDescent="0.3">
      <c r="A1100" s="23" t="s">
        <v>1932</v>
      </c>
      <c r="B1100" s="25">
        <v>23.96</v>
      </c>
      <c r="C1100" s="25">
        <v>9.58</v>
      </c>
      <c r="D1100" s="23" t="s">
        <v>5991</v>
      </c>
      <c r="E1100" s="23" t="s">
        <v>5992</v>
      </c>
      <c r="F1100" s="23" t="s">
        <v>5991</v>
      </c>
      <c r="G1100" s="23">
        <v>1</v>
      </c>
      <c r="H1100" s="23" t="s">
        <v>5992</v>
      </c>
      <c r="I1100" t="str" cm="1">
        <f t="array" ref="I1100">_xlfn.IFS(B1100&lt;18.5,"Under Weight",B1100&lt;=25,"Healthy Weight",B1100&lt;30,"Over Weight",B1100&gt;=30,"obesity")</f>
        <v>Healthy Weight</v>
      </c>
      <c r="J1100" t="str" cm="1">
        <f t="array" ref="J1100">_xlfn.IFS(C1100&lt;5.7,"Normal",C1100&lt;=6.5,"Prediabetes",C1100&gt;6.5,"Diabetes")</f>
        <v>Diabetes</v>
      </c>
    </row>
    <row r="1101" spans="1:10" ht="15" customHeight="1" x14ac:dyDescent="0.3">
      <c r="A1101" s="23" t="s">
        <v>1934</v>
      </c>
      <c r="B1101" s="25">
        <v>35.93</v>
      </c>
      <c r="C1101" s="25">
        <v>6.4</v>
      </c>
      <c r="D1101" s="23" t="s">
        <v>5991</v>
      </c>
      <c r="E1101" s="23" t="s">
        <v>5992</v>
      </c>
      <c r="F1101" s="23" t="s">
        <v>5992</v>
      </c>
      <c r="G1101" s="23">
        <v>1</v>
      </c>
      <c r="H1101" s="23" t="s">
        <v>5992</v>
      </c>
      <c r="I1101" t="str" cm="1">
        <f t="array" ref="I1101">_xlfn.IFS(B1101&lt;18.5,"Under Weight",B1101&lt;=25,"Healthy Weight",B1101&lt;30,"Over Weight",B1101&gt;=30,"obesity")</f>
        <v>obesity</v>
      </c>
      <c r="J1101" t="str" cm="1">
        <f t="array" ref="J1101">_xlfn.IFS(C1101&lt;5.7,"Normal",C1101&lt;=6.5,"Prediabetes",C1101&gt;6.5,"Diabetes")</f>
        <v>Prediabetes</v>
      </c>
    </row>
    <row r="1102" spans="1:10" ht="15" customHeight="1" x14ac:dyDescent="0.3">
      <c r="A1102" s="23" t="s">
        <v>1936</v>
      </c>
      <c r="B1102" s="25">
        <v>26.11</v>
      </c>
      <c r="C1102" s="25">
        <v>6.8</v>
      </c>
      <c r="D1102" s="23" t="s">
        <v>5991</v>
      </c>
      <c r="E1102" s="23" t="s">
        <v>5992</v>
      </c>
      <c r="F1102" s="23" t="s">
        <v>5992</v>
      </c>
      <c r="G1102" s="23">
        <v>2</v>
      </c>
      <c r="H1102" s="23" t="s">
        <v>5992</v>
      </c>
      <c r="I1102" t="str" cm="1">
        <f t="array" ref="I1102">_xlfn.IFS(B1102&lt;18.5,"Under Weight",B1102&lt;=25,"Healthy Weight",B1102&lt;30,"Over Weight",B1102&gt;=30,"obesity")</f>
        <v>Over Weight</v>
      </c>
      <c r="J1102" t="str" cm="1">
        <f t="array" ref="J1102">_xlfn.IFS(C1102&lt;5.7,"Normal",C1102&lt;=6.5,"Prediabetes",C1102&gt;6.5,"Diabetes")</f>
        <v>Diabetes</v>
      </c>
    </row>
    <row r="1103" spans="1:10" ht="15" customHeight="1" x14ac:dyDescent="0.3">
      <c r="A1103" s="23" t="s">
        <v>1937</v>
      </c>
      <c r="B1103" s="25">
        <v>32.299999999999997</v>
      </c>
      <c r="C1103" s="25">
        <v>9.48</v>
      </c>
      <c r="D1103" s="23" t="s">
        <v>5992</v>
      </c>
      <c r="E1103" s="23" t="s">
        <v>5992</v>
      </c>
      <c r="F1103" s="23" t="s">
        <v>5992</v>
      </c>
      <c r="G1103" s="23">
        <v>2</v>
      </c>
      <c r="H1103" s="23" t="s">
        <v>5992</v>
      </c>
      <c r="I1103" t="str" cm="1">
        <f t="array" ref="I1103">_xlfn.IFS(B1103&lt;18.5,"Under Weight",B1103&lt;=25,"Healthy Weight",B1103&lt;30,"Over Weight",B1103&gt;=30,"obesity")</f>
        <v>obesity</v>
      </c>
      <c r="J1103" t="str" cm="1">
        <f t="array" ref="J1103">_xlfn.IFS(C1103&lt;5.7,"Normal",C1103&lt;=6.5,"Prediabetes",C1103&gt;6.5,"Diabetes")</f>
        <v>Diabetes</v>
      </c>
    </row>
    <row r="1104" spans="1:10" ht="15" customHeight="1" x14ac:dyDescent="0.3">
      <c r="A1104" s="23" t="s">
        <v>1938</v>
      </c>
      <c r="B1104" s="25">
        <v>28.69</v>
      </c>
      <c r="C1104" s="25">
        <v>7.45</v>
      </c>
      <c r="D1104" s="23" t="s">
        <v>5992</v>
      </c>
      <c r="E1104" s="23" t="s">
        <v>5992</v>
      </c>
      <c r="F1104" s="23" t="s">
        <v>5992</v>
      </c>
      <c r="G1104" s="23">
        <v>2</v>
      </c>
      <c r="H1104" s="23" t="s">
        <v>5992</v>
      </c>
      <c r="I1104" t="str" cm="1">
        <f t="array" ref="I1104">_xlfn.IFS(B1104&lt;18.5,"Under Weight",B1104&lt;=25,"Healthy Weight",B1104&lt;30,"Over Weight",B1104&gt;=30,"obesity")</f>
        <v>Over Weight</v>
      </c>
      <c r="J1104" t="str" cm="1">
        <f t="array" ref="J1104">_xlfn.IFS(C1104&lt;5.7,"Normal",C1104&lt;=6.5,"Prediabetes",C1104&gt;6.5,"Diabetes")</f>
        <v>Diabetes</v>
      </c>
    </row>
    <row r="1105" spans="1:10" ht="15" customHeight="1" x14ac:dyDescent="0.3">
      <c r="A1105" s="23" t="s">
        <v>1940</v>
      </c>
      <c r="B1105" s="25">
        <v>31.28</v>
      </c>
      <c r="C1105" s="25">
        <v>6.94</v>
      </c>
      <c r="D1105" s="23" t="s">
        <v>5991</v>
      </c>
      <c r="E1105" s="23" t="s">
        <v>5992</v>
      </c>
      <c r="F1105" s="23" t="s">
        <v>5992</v>
      </c>
      <c r="G1105" s="23">
        <v>1</v>
      </c>
      <c r="H1105" s="23" t="s">
        <v>5992</v>
      </c>
      <c r="I1105" t="str" cm="1">
        <f t="array" ref="I1105">_xlfn.IFS(B1105&lt;18.5,"Under Weight",B1105&lt;=25,"Healthy Weight",B1105&lt;30,"Over Weight",B1105&gt;=30,"obesity")</f>
        <v>obesity</v>
      </c>
      <c r="J1105" t="str" cm="1">
        <f t="array" ref="J1105">_xlfn.IFS(C1105&lt;5.7,"Normal",C1105&lt;=6.5,"Prediabetes",C1105&gt;6.5,"Diabetes")</f>
        <v>Diabetes</v>
      </c>
    </row>
    <row r="1106" spans="1:10" ht="15" customHeight="1" x14ac:dyDescent="0.3">
      <c r="A1106" s="23" t="s">
        <v>1942</v>
      </c>
      <c r="B1106" s="25">
        <v>30.21</v>
      </c>
      <c r="C1106" s="25">
        <v>7.83</v>
      </c>
      <c r="D1106" s="23" t="s">
        <v>5992</v>
      </c>
      <c r="E1106" s="23" t="s">
        <v>5992</v>
      </c>
      <c r="F1106" s="23" t="s">
        <v>5992</v>
      </c>
      <c r="G1106" s="23">
        <v>0</v>
      </c>
      <c r="H1106" s="23" t="s">
        <v>5992</v>
      </c>
      <c r="I1106" t="str" cm="1">
        <f t="array" ref="I1106">_xlfn.IFS(B1106&lt;18.5,"Under Weight",B1106&lt;=25,"Healthy Weight",B1106&lt;30,"Over Weight",B1106&gt;=30,"obesity")</f>
        <v>obesity</v>
      </c>
      <c r="J1106" t="str" cm="1">
        <f t="array" ref="J1106">_xlfn.IFS(C1106&lt;5.7,"Normal",C1106&lt;=6.5,"Prediabetes",C1106&gt;6.5,"Diabetes")</f>
        <v>Diabetes</v>
      </c>
    </row>
    <row r="1107" spans="1:10" ht="15" customHeight="1" x14ac:dyDescent="0.3">
      <c r="A1107" s="23" t="s">
        <v>1944</v>
      </c>
      <c r="B1107" s="25">
        <v>38.28</v>
      </c>
      <c r="C1107" s="25">
        <v>10.17</v>
      </c>
      <c r="D1107" s="23" t="s">
        <v>5991</v>
      </c>
      <c r="E1107" s="23" t="s">
        <v>5992</v>
      </c>
      <c r="F1107" s="23" t="s">
        <v>5992</v>
      </c>
      <c r="G1107" s="23">
        <v>0</v>
      </c>
      <c r="H1107" s="23" t="s">
        <v>5992</v>
      </c>
      <c r="I1107" t="str" cm="1">
        <f t="array" ref="I1107">_xlfn.IFS(B1107&lt;18.5,"Under Weight",B1107&lt;=25,"Healthy Weight",B1107&lt;30,"Over Weight",B1107&gt;=30,"obesity")</f>
        <v>obesity</v>
      </c>
      <c r="J1107" t="str" cm="1">
        <f t="array" ref="J1107">_xlfn.IFS(C1107&lt;5.7,"Normal",C1107&lt;=6.5,"Prediabetes",C1107&gt;6.5,"Diabetes")</f>
        <v>Diabetes</v>
      </c>
    </row>
    <row r="1108" spans="1:10" ht="15" customHeight="1" x14ac:dyDescent="0.3">
      <c r="A1108" s="23" t="s">
        <v>1945</v>
      </c>
      <c r="B1108" s="25">
        <v>29.9</v>
      </c>
      <c r="C1108" s="25">
        <v>8.9600000000000009</v>
      </c>
      <c r="D1108" s="23" t="s">
        <v>5991</v>
      </c>
      <c r="E1108" s="23" t="s">
        <v>5992</v>
      </c>
      <c r="F1108" s="23" t="s">
        <v>5992</v>
      </c>
      <c r="G1108" s="23">
        <v>0</v>
      </c>
      <c r="H1108" s="23" t="s">
        <v>5992</v>
      </c>
      <c r="I1108" t="str" cm="1">
        <f t="array" ref="I1108">_xlfn.IFS(B1108&lt;18.5,"Under Weight",B1108&lt;=25,"Healthy Weight",B1108&lt;30,"Over Weight",B1108&gt;=30,"obesity")</f>
        <v>Over Weight</v>
      </c>
      <c r="J1108" t="str" cm="1">
        <f t="array" ref="J1108">_xlfn.IFS(C1108&lt;5.7,"Normal",C1108&lt;=6.5,"Prediabetes",C1108&gt;6.5,"Diabetes")</f>
        <v>Diabetes</v>
      </c>
    </row>
    <row r="1109" spans="1:10" ht="15" customHeight="1" x14ac:dyDescent="0.3">
      <c r="A1109" s="23" t="s">
        <v>1946</v>
      </c>
      <c r="B1109" s="25">
        <v>23.18</v>
      </c>
      <c r="C1109" s="25">
        <v>6.96</v>
      </c>
      <c r="D1109" s="23" t="s">
        <v>5991</v>
      </c>
      <c r="E1109" s="23" t="s">
        <v>5992</v>
      </c>
      <c r="F1109" s="23" t="s">
        <v>5992</v>
      </c>
      <c r="G1109" s="23">
        <v>2</v>
      </c>
      <c r="H1109" s="23" t="s">
        <v>5992</v>
      </c>
      <c r="I1109" t="str" cm="1">
        <f t="array" ref="I1109">_xlfn.IFS(B1109&lt;18.5,"Under Weight",B1109&lt;=25,"Healthy Weight",B1109&lt;30,"Over Weight",B1109&gt;=30,"obesity")</f>
        <v>Healthy Weight</v>
      </c>
      <c r="J1109" t="str" cm="1">
        <f t="array" ref="J1109">_xlfn.IFS(C1109&lt;5.7,"Normal",C1109&lt;=6.5,"Prediabetes",C1109&gt;6.5,"Diabetes")</f>
        <v>Diabetes</v>
      </c>
    </row>
    <row r="1110" spans="1:10" ht="15" customHeight="1" x14ac:dyDescent="0.3">
      <c r="A1110" s="23" t="s">
        <v>1948</v>
      </c>
      <c r="B1110" s="25">
        <v>33.020000000000003</v>
      </c>
      <c r="C1110" s="25">
        <v>5.07</v>
      </c>
      <c r="D1110" s="23" t="s">
        <v>5991</v>
      </c>
      <c r="E1110" s="23" t="s">
        <v>5992</v>
      </c>
      <c r="F1110" s="23" t="s">
        <v>5992</v>
      </c>
      <c r="G1110" s="23">
        <v>0</v>
      </c>
      <c r="H1110" s="23" t="s">
        <v>5992</v>
      </c>
      <c r="I1110" t="str" cm="1">
        <f t="array" ref="I1110">_xlfn.IFS(B1110&lt;18.5,"Under Weight",B1110&lt;=25,"Healthy Weight",B1110&lt;30,"Over Weight",B1110&gt;=30,"obesity")</f>
        <v>obesity</v>
      </c>
      <c r="J1110" t="str" cm="1">
        <f t="array" ref="J1110">_xlfn.IFS(C1110&lt;5.7,"Normal",C1110&lt;=6.5,"Prediabetes",C1110&gt;6.5,"Diabetes")</f>
        <v>Normal</v>
      </c>
    </row>
    <row r="1111" spans="1:10" ht="15" customHeight="1" x14ac:dyDescent="0.3">
      <c r="A1111" s="23" t="s">
        <v>1950</v>
      </c>
      <c r="B1111" s="25">
        <v>27.29</v>
      </c>
      <c r="C1111" s="25">
        <v>5.85</v>
      </c>
      <c r="D1111" s="23" t="s">
        <v>5992</v>
      </c>
      <c r="E1111" s="23" t="s">
        <v>5992</v>
      </c>
      <c r="F1111" s="23" t="s">
        <v>5992</v>
      </c>
      <c r="G1111" s="23">
        <v>2</v>
      </c>
      <c r="H1111" s="23" t="s">
        <v>5992</v>
      </c>
      <c r="I1111" t="str" cm="1">
        <f t="array" ref="I1111">_xlfn.IFS(B1111&lt;18.5,"Under Weight",B1111&lt;=25,"Healthy Weight",B1111&lt;30,"Over Weight",B1111&gt;=30,"obesity")</f>
        <v>Over Weight</v>
      </c>
      <c r="J1111" t="str" cm="1">
        <f t="array" ref="J1111">_xlfn.IFS(C1111&lt;5.7,"Normal",C1111&lt;=6.5,"Prediabetes",C1111&gt;6.5,"Diabetes")</f>
        <v>Prediabetes</v>
      </c>
    </row>
    <row r="1112" spans="1:10" ht="15" customHeight="1" x14ac:dyDescent="0.3">
      <c r="A1112" s="23" t="s">
        <v>1952</v>
      </c>
      <c r="B1112" s="25">
        <v>23.18</v>
      </c>
      <c r="C1112" s="25">
        <v>10.56</v>
      </c>
      <c r="D1112" s="23" t="s">
        <v>5992</v>
      </c>
      <c r="E1112" s="23" t="s">
        <v>5992</v>
      </c>
      <c r="F1112" s="23" t="s">
        <v>5992</v>
      </c>
      <c r="G1112" s="23">
        <v>2</v>
      </c>
      <c r="H1112" s="23" t="s">
        <v>5992</v>
      </c>
      <c r="I1112" t="str" cm="1">
        <f t="array" ref="I1112">_xlfn.IFS(B1112&lt;18.5,"Under Weight",B1112&lt;=25,"Healthy Weight",B1112&lt;30,"Over Weight",B1112&gt;=30,"obesity")</f>
        <v>Healthy Weight</v>
      </c>
      <c r="J1112" t="str" cm="1">
        <f t="array" ref="J1112">_xlfn.IFS(C1112&lt;5.7,"Normal",C1112&lt;=6.5,"Prediabetes",C1112&gt;6.5,"Diabetes")</f>
        <v>Diabetes</v>
      </c>
    </row>
    <row r="1113" spans="1:10" ht="15" customHeight="1" x14ac:dyDescent="0.3">
      <c r="A1113" s="23" t="s">
        <v>1953</v>
      </c>
      <c r="B1113" s="25">
        <v>32.659999999999997</v>
      </c>
      <c r="C1113" s="25">
        <v>8.92</v>
      </c>
      <c r="D1113" s="23" t="s">
        <v>5991</v>
      </c>
      <c r="E1113" s="23" t="s">
        <v>5992</v>
      </c>
      <c r="F1113" s="23" t="s">
        <v>5992</v>
      </c>
      <c r="G1113" s="23">
        <v>0</v>
      </c>
      <c r="H1113" s="23" t="s">
        <v>5992</v>
      </c>
      <c r="I1113" t="str" cm="1">
        <f t="array" ref="I1113">_xlfn.IFS(B1113&lt;18.5,"Under Weight",B1113&lt;=25,"Healthy Weight",B1113&lt;30,"Over Weight",B1113&gt;=30,"obesity")</f>
        <v>obesity</v>
      </c>
      <c r="J1113" t="str" cm="1">
        <f t="array" ref="J1113">_xlfn.IFS(C1113&lt;5.7,"Normal",C1113&lt;=6.5,"Prediabetes",C1113&gt;6.5,"Diabetes")</f>
        <v>Diabetes</v>
      </c>
    </row>
    <row r="1114" spans="1:10" ht="15" customHeight="1" x14ac:dyDescent="0.3">
      <c r="A1114" s="23" t="s">
        <v>1955</v>
      </c>
      <c r="B1114" s="25">
        <v>30.78</v>
      </c>
      <c r="C1114" s="25">
        <v>8.6300000000000008</v>
      </c>
      <c r="D1114" s="23" t="s">
        <v>5992</v>
      </c>
      <c r="E1114" s="23" t="s">
        <v>5992</v>
      </c>
      <c r="F1114" s="23" t="s">
        <v>5992</v>
      </c>
      <c r="G1114" s="23">
        <v>0</v>
      </c>
      <c r="H1114" s="23" t="s">
        <v>5992</v>
      </c>
      <c r="I1114" t="str" cm="1">
        <f t="array" ref="I1114">_xlfn.IFS(B1114&lt;18.5,"Under Weight",B1114&lt;=25,"Healthy Weight",B1114&lt;30,"Over Weight",B1114&gt;=30,"obesity")</f>
        <v>obesity</v>
      </c>
      <c r="J1114" t="str" cm="1">
        <f t="array" ref="J1114">_xlfn.IFS(C1114&lt;5.7,"Normal",C1114&lt;=6.5,"Prediabetes",C1114&gt;6.5,"Diabetes")</f>
        <v>Diabetes</v>
      </c>
    </row>
    <row r="1115" spans="1:10" ht="15" customHeight="1" x14ac:dyDescent="0.3">
      <c r="A1115" s="23" t="s">
        <v>1956</v>
      </c>
      <c r="B1115" s="25">
        <v>47.2</v>
      </c>
      <c r="C1115" s="25">
        <v>6.29</v>
      </c>
      <c r="D1115" s="23" t="s">
        <v>5991</v>
      </c>
      <c r="E1115" s="23" t="s">
        <v>5992</v>
      </c>
      <c r="F1115" s="23" t="s">
        <v>5991</v>
      </c>
      <c r="G1115" s="23">
        <v>1</v>
      </c>
      <c r="H1115" s="23" t="s">
        <v>5992</v>
      </c>
      <c r="I1115" t="str" cm="1">
        <f t="array" ref="I1115">_xlfn.IFS(B1115&lt;18.5,"Under Weight",B1115&lt;=25,"Healthy Weight",B1115&lt;30,"Over Weight",B1115&gt;=30,"obesity")</f>
        <v>obesity</v>
      </c>
      <c r="J1115" t="str" cm="1">
        <f t="array" ref="J1115">_xlfn.IFS(C1115&lt;5.7,"Normal",C1115&lt;=6.5,"Prediabetes",C1115&gt;6.5,"Diabetes")</f>
        <v>Prediabetes</v>
      </c>
    </row>
    <row r="1116" spans="1:10" ht="15" customHeight="1" x14ac:dyDescent="0.3">
      <c r="A1116" s="23" t="s">
        <v>1958</v>
      </c>
      <c r="B1116" s="25">
        <v>31.6</v>
      </c>
      <c r="C1116" s="25">
        <v>5.75</v>
      </c>
      <c r="D1116" s="23" t="s">
        <v>5992</v>
      </c>
      <c r="E1116" s="23" t="s">
        <v>5992</v>
      </c>
      <c r="F1116" s="23" t="s">
        <v>5992</v>
      </c>
      <c r="G1116" s="23">
        <v>2</v>
      </c>
      <c r="H1116" s="23" t="s">
        <v>5992</v>
      </c>
      <c r="I1116" t="str" cm="1">
        <f t="array" ref="I1116">_xlfn.IFS(B1116&lt;18.5,"Under Weight",B1116&lt;=25,"Healthy Weight",B1116&lt;30,"Over Weight",B1116&gt;=30,"obesity")</f>
        <v>obesity</v>
      </c>
      <c r="J1116" t="str" cm="1">
        <f t="array" ref="J1116">_xlfn.IFS(C1116&lt;5.7,"Normal",C1116&lt;=6.5,"Prediabetes",C1116&gt;6.5,"Diabetes")</f>
        <v>Prediabetes</v>
      </c>
    </row>
    <row r="1117" spans="1:10" ht="15" customHeight="1" x14ac:dyDescent="0.3">
      <c r="A1117" s="23" t="s">
        <v>1960</v>
      </c>
      <c r="B1117" s="25">
        <v>33.914999999999999</v>
      </c>
      <c r="C1117" s="25">
        <v>6.66</v>
      </c>
      <c r="D1117" s="23" t="s">
        <v>5991</v>
      </c>
      <c r="E1117" s="23" t="s">
        <v>5992</v>
      </c>
      <c r="F1117" s="23" t="s">
        <v>5992</v>
      </c>
      <c r="G1117" s="23">
        <v>1</v>
      </c>
      <c r="H1117" s="23" t="s">
        <v>5992</v>
      </c>
      <c r="I1117" t="str" cm="1">
        <f t="array" ref="I1117">_xlfn.IFS(B1117&lt;18.5,"Under Weight",B1117&lt;=25,"Healthy Weight",B1117&lt;30,"Over Weight",B1117&gt;=30,"obesity")</f>
        <v>obesity</v>
      </c>
      <c r="J1117" t="str" cm="1">
        <f t="array" ref="J1117">_xlfn.IFS(C1117&lt;5.7,"Normal",C1117&lt;=6.5,"Prediabetes",C1117&gt;6.5,"Diabetes")</f>
        <v>Diabetes</v>
      </c>
    </row>
    <row r="1118" spans="1:10" ht="15" customHeight="1" x14ac:dyDescent="0.3">
      <c r="A1118" s="23" t="s">
        <v>1962</v>
      </c>
      <c r="B1118" s="25">
        <v>23.54</v>
      </c>
      <c r="C1118" s="25">
        <v>5.0999999999999996</v>
      </c>
      <c r="D1118" s="23" t="s">
        <v>5992</v>
      </c>
      <c r="E1118" s="23" t="s">
        <v>5992</v>
      </c>
      <c r="F1118" s="23" t="s">
        <v>5992</v>
      </c>
      <c r="G1118" s="23">
        <v>2</v>
      </c>
      <c r="H1118" s="23" t="s">
        <v>5992</v>
      </c>
      <c r="I1118" t="str" cm="1">
        <f t="array" ref="I1118">_xlfn.IFS(B1118&lt;18.5,"Under Weight",B1118&lt;=25,"Healthy Weight",B1118&lt;30,"Over Weight",B1118&gt;=30,"obesity")</f>
        <v>Healthy Weight</v>
      </c>
      <c r="J1118" t="str" cm="1">
        <f t="array" ref="J1118">_xlfn.IFS(C1118&lt;5.7,"Normal",C1118&lt;=6.5,"Prediabetes",C1118&gt;6.5,"Diabetes")</f>
        <v>Normal</v>
      </c>
    </row>
    <row r="1119" spans="1:10" ht="15" customHeight="1" x14ac:dyDescent="0.3">
      <c r="A1119" s="23" t="s">
        <v>1964</v>
      </c>
      <c r="B1119" s="25">
        <v>27.074999999999999</v>
      </c>
      <c r="C1119" s="25">
        <v>4.41</v>
      </c>
      <c r="D1119" s="23" t="s">
        <v>5992</v>
      </c>
      <c r="E1119" s="23" t="s">
        <v>5992</v>
      </c>
      <c r="F1119" s="23" t="s">
        <v>5992</v>
      </c>
      <c r="G1119" s="23">
        <v>2</v>
      </c>
      <c r="H1119" s="23" t="s">
        <v>5992</v>
      </c>
      <c r="I1119" t="str" cm="1">
        <f t="array" ref="I1119">_xlfn.IFS(B1119&lt;18.5,"Under Weight",B1119&lt;=25,"Healthy Weight",B1119&lt;30,"Over Weight",B1119&gt;=30,"obesity")</f>
        <v>Over Weight</v>
      </c>
      <c r="J1119" t="str" cm="1">
        <f t="array" ref="J1119">_xlfn.IFS(C1119&lt;5.7,"Normal",C1119&lt;=6.5,"Prediabetes",C1119&gt;6.5,"Diabetes")</f>
        <v>Normal</v>
      </c>
    </row>
    <row r="1120" spans="1:10" ht="15" customHeight="1" x14ac:dyDescent="0.3">
      <c r="A1120" s="23" t="s">
        <v>1965</v>
      </c>
      <c r="B1120" s="25">
        <v>25.8</v>
      </c>
      <c r="C1120" s="25">
        <v>5.52</v>
      </c>
      <c r="D1120" s="23" t="s">
        <v>5991</v>
      </c>
      <c r="E1120" s="23" t="s">
        <v>5992</v>
      </c>
      <c r="F1120" s="23" t="s">
        <v>5992</v>
      </c>
      <c r="G1120" s="23">
        <v>0</v>
      </c>
      <c r="H1120" s="23" t="s">
        <v>5992</v>
      </c>
      <c r="I1120" t="str" cm="1">
        <f t="array" ref="I1120">_xlfn.IFS(B1120&lt;18.5,"Under Weight",B1120&lt;=25,"Healthy Weight",B1120&lt;30,"Over Weight",B1120&gt;=30,"obesity")</f>
        <v>Over Weight</v>
      </c>
      <c r="J1120" t="str" cm="1">
        <f t="array" ref="J1120">_xlfn.IFS(C1120&lt;5.7,"Normal",C1120&lt;=6.5,"Prediabetes",C1120&gt;6.5,"Diabetes")</f>
        <v>Normal</v>
      </c>
    </row>
    <row r="1121" spans="1:10" ht="15" customHeight="1" x14ac:dyDescent="0.3">
      <c r="A1121" s="23" t="s">
        <v>1967</v>
      </c>
      <c r="B1121" s="25">
        <v>36.1</v>
      </c>
      <c r="C1121" s="25">
        <v>4.62</v>
      </c>
      <c r="D1121" s="23" t="s">
        <v>5991</v>
      </c>
      <c r="E1121" s="23" t="s">
        <v>5992</v>
      </c>
      <c r="F1121" s="23" t="s">
        <v>5991</v>
      </c>
      <c r="G1121" s="23">
        <v>1</v>
      </c>
      <c r="H1121" s="23" t="s">
        <v>5992</v>
      </c>
      <c r="I1121" t="str" cm="1">
        <f t="array" ref="I1121">_xlfn.IFS(B1121&lt;18.5,"Under Weight",B1121&lt;=25,"Healthy Weight",B1121&lt;30,"Over Weight",B1121&gt;=30,"obesity")</f>
        <v>obesity</v>
      </c>
      <c r="J1121" t="str" cm="1">
        <f t="array" ref="J1121">_xlfn.IFS(C1121&lt;5.7,"Normal",C1121&lt;=6.5,"Prediabetes",C1121&gt;6.5,"Diabetes")</f>
        <v>Normal</v>
      </c>
    </row>
    <row r="1122" spans="1:10" ht="15" customHeight="1" x14ac:dyDescent="0.3">
      <c r="A1122" s="23" t="s">
        <v>1969</v>
      </c>
      <c r="B1122" s="25">
        <v>30.495000000000001</v>
      </c>
      <c r="C1122" s="25">
        <v>5.74</v>
      </c>
      <c r="D1122" s="23" t="s">
        <v>5991</v>
      </c>
      <c r="E1122" s="23" t="s">
        <v>5992</v>
      </c>
      <c r="F1122" s="23" t="s">
        <v>5991</v>
      </c>
      <c r="G1122" s="23">
        <v>1</v>
      </c>
      <c r="H1122" s="23" t="s">
        <v>5992</v>
      </c>
      <c r="I1122" t="str" cm="1">
        <f t="array" ref="I1122">_xlfn.IFS(B1122&lt;18.5,"Under Weight",B1122&lt;=25,"Healthy Weight",B1122&lt;30,"Over Weight",B1122&gt;=30,"obesity")</f>
        <v>obesity</v>
      </c>
      <c r="J1122" t="str" cm="1">
        <f t="array" ref="J1122">_xlfn.IFS(C1122&lt;5.7,"Normal",C1122&lt;=6.5,"Prediabetes",C1122&gt;6.5,"Diabetes")</f>
        <v>Prediabetes</v>
      </c>
    </row>
    <row r="1123" spans="1:10" ht="15" customHeight="1" x14ac:dyDescent="0.3">
      <c r="A1123" s="23" t="s">
        <v>1971</v>
      </c>
      <c r="B1123" s="25">
        <v>21.4</v>
      </c>
      <c r="C1123" s="25">
        <v>6.3</v>
      </c>
      <c r="D1123" s="23" t="s">
        <v>5991</v>
      </c>
      <c r="E1123" s="23" t="s">
        <v>5992</v>
      </c>
      <c r="F1123" s="23" t="s">
        <v>5991</v>
      </c>
      <c r="G1123" s="23">
        <v>1</v>
      </c>
      <c r="H1123" s="23" t="s">
        <v>5992</v>
      </c>
      <c r="I1123" t="str" cm="1">
        <f t="array" ref="I1123">_xlfn.IFS(B1123&lt;18.5,"Under Weight",B1123&lt;=25,"Healthy Weight",B1123&lt;30,"Over Weight",B1123&gt;=30,"obesity")</f>
        <v>Healthy Weight</v>
      </c>
      <c r="J1123" t="str" cm="1">
        <f t="array" ref="J1123">_xlfn.IFS(C1123&lt;5.7,"Normal",C1123&lt;=6.5,"Prediabetes",C1123&gt;6.5,"Diabetes")</f>
        <v>Prediabetes</v>
      </c>
    </row>
    <row r="1124" spans="1:10" ht="15" customHeight="1" x14ac:dyDescent="0.3">
      <c r="A1124" s="23" t="s">
        <v>1972</v>
      </c>
      <c r="B1124" s="25">
        <v>32.299999999999997</v>
      </c>
      <c r="C1124" s="25">
        <v>10.27</v>
      </c>
      <c r="D1124" s="23" t="s">
        <v>5992</v>
      </c>
      <c r="E1124" s="23" t="s">
        <v>5992</v>
      </c>
      <c r="F1124" s="23" t="s">
        <v>5992</v>
      </c>
      <c r="G1124" s="23">
        <v>0</v>
      </c>
      <c r="H1124" s="23" t="s">
        <v>5992</v>
      </c>
      <c r="I1124" t="str" cm="1">
        <f t="array" ref="I1124">_xlfn.IFS(B1124&lt;18.5,"Under Weight",B1124&lt;=25,"Healthy Weight",B1124&lt;30,"Over Weight",B1124&gt;=30,"obesity")</f>
        <v>obesity</v>
      </c>
      <c r="J1124" t="str" cm="1">
        <f t="array" ref="J1124">_xlfn.IFS(C1124&lt;5.7,"Normal",C1124&lt;=6.5,"Prediabetes",C1124&gt;6.5,"Diabetes")</f>
        <v>Diabetes</v>
      </c>
    </row>
    <row r="1125" spans="1:10" ht="15" customHeight="1" x14ac:dyDescent="0.3">
      <c r="A1125" s="23" t="s">
        <v>1974</v>
      </c>
      <c r="B1125" s="25">
        <v>29.78</v>
      </c>
      <c r="C1125" s="25">
        <v>5.85</v>
      </c>
      <c r="D1125" s="23" t="s">
        <v>5992</v>
      </c>
      <c r="E1125" s="23" t="s">
        <v>5992</v>
      </c>
      <c r="F1125" s="23" t="s">
        <v>5991</v>
      </c>
      <c r="G1125" s="23">
        <v>1</v>
      </c>
      <c r="H1125" s="23" t="s">
        <v>5992</v>
      </c>
      <c r="I1125" t="str" cm="1">
        <f t="array" ref="I1125">_xlfn.IFS(B1125&lt;18.5,"Under Weight",B1125&lt;=25,"Healthy Weight",B1125&lt;30,"Over Weight",B1125&gt;=30,"obesity")</f>
        <v>Over Weight</v>
      </c>
      <c r="J1125" t="str" cm="1">
        <f t="array" ref="J1125">_xlfn.IFS(C1125&lt;5.7,"Normal",C1125&lt;=6.5,"Prediabetes",C1125&gt;6.5,"Diabetes")</f>
        <v>Prediabetes</v>
      </c>
    </row>
    <row r="1126" spans="1:10" ht="15" customHeight="1" x14ac:dyDescent="0.3">
      <c r="A1126" s="23" t="s">
        <v>1975</v>
      </c>
      <c r="B1126" s="25">
        <v>34.76</v>
      </c>
      <c r="C1126" s="25">
        <v>5.92</v>
      </c>
      <c r="D1126" s="23" t="s">
        <v>5991</v>
      </c>
      <c r="E1126" s="23" t="s">
        <v>5992</v>
      </c>
      <c r="F1126" s="23" t="s">
        <v>5992</v>
      </c>
      <c r="G1126" s="23">
        <v>1</v>
      </c>
      <c r="H1126" s="23" t="s">
        <v>5992</v>
      </c>
      <c r="I1126" t="str" cm="1">
        <f t="array" ref="I1126">_xlfn.IFS(B1126&lt;18.5,"Under Weight",B1126&lt;=25,"Healthy Weight",B1126&lt;30,"Over Weight",B1126&gt;=30,"obesity")</f>
        <v>obesity</v>
      </c>
      <c r="J1126" t="str" cm="1">
        <f t="array" ref="J1126">_xlfn.IFS(C1126&lt;5.7,"Normal",C1126&lt;=6.5,"Prediabetes",C1126&gt;6.5,"Diabetes")</f>
        <v>Prediabetes</v>
      </c>
    </row>
    <row r="1127" spans="1:10" ht="15" customHeight="1" x14ac:dyDescent="0.3">
      <c r="A1127" s="23" t="s">
        <v>1977</v>
      </c>
      <c r="B1127" s="25">
        <v>18.335000000000001</v>
      </c>
      <c r="C1127" s="25">
        <v>10.01</v>
      </c>
      <c r="D1127" s="23" t="s">
        <v>5991</v>
      </c>
      <c r="E1127" s="23" t="s">
        <v>5992</v>
      </c>
      <c r="F1127" s="23" t="s">
        <v>5992</v>
      </c>
      <c r="G1127" s="23">
        <v>2</v>
      </c>
      <c r="H1127" s="23" t="s">
        <v>5992</v>
      </c>
      <c r="I1127" t="str" cm="1">
        <f t="array" ref="I1127">_xlfn.IFS(B1127&lt;18.5,"Under Weight",B1127&lt;=25,"Healthy Weight",B1127&lt;30,"Over Weight",B1127&gt;=30,"obesity")</f>
        <v>Under Weight</v>
      </c>
      <c r="J1127" t="str" cm="1">
        <f t="array" ref="J1127">_xlfn.IFS(C1127&lt;5.7,"Normal",C1127&lt;=6.5,"Prediabetes",C1127&gt;6.5,"Diabetes")</f>
        <v>Diabetes</v>
      </c>
    </row>
    <row r="1128" spans="1:10" ht="15" customHeight="1" x14ac:dyDescent="0.3">
      <c r="A1128" s="23" t="s">
        <v>1979</v>
      </c>
      <c r="B1128" s="25">
        <v>32.299999999999997</v>
      </c>
      <c r="C1128" s="25">
        <v>9.59</v>
      </c>
      <c r="D1128" s="23" t="s">
        <v>5992</v>
      </c>
      <c r="E1128" s="23" t="s">
        <v>5992</v>
      </c>
      <c r="F1128" s="23" t="s">
        <v>5992</v>
      </c>
      <c r="G1128" s="23">
        <v>0</v>
      </c>
      <c r="H1128" s="23" t="s">
        <v>5992</v>
      </c>
      <c r="I1128" t="str" cm="1">
        <f t="array" ref="I1128">_xlfn.IFS(B1128&lt;18.5,"Under Weight",B1128&lt;=25,"Healthy Weight",B1128&lt;30,"Over Weight",B1128&gt;=30,"obesity")</f>
        <v>obesity</v>
      </c>
      <c r="J1128" t="str" cm="1">
        <f t="array" ref="J1128">_xlfn.IFS(C1128&lt;5.7,"Normal",C1128&lt;=6.5,"Prediabetes",C1128&gt;6.5,"Diabetes")</f>
        <v>Diabetes</v>
      </c>
    </row>
    <row r="1129" spans="1:10" ht="15" customHeight="1" x14ac:dyDescent="0.3">
      <c r="A1129" s="23" t="s">
        <v>1980</v>
      </c>
      <c r="B1129" s="25">
        <v>27.74</v>
      </c>
      <c r="C1129" s="25">
        <v>10.37</v>
      </c>
      <c r="D1129" s="23" t="s">
        <v>5992</v>
      </c>
      <c r="E1129" s="23" t="s">
        <v>5992</v>
      </c>
      <c r="F1129" s="23" t="s">
        <v>5992</v>
      </c>
      <c r="G1129" s="23">
        <v>0</v>
      </c>
      <c r="H1129" s="23" t="s">
        <v>5992</v>
      </c>
      <c r="I1129" t="str" cm="1">
        <f t="array" ref="I1129">_xlfn.IFS(B1129&lt;18.5,"Under Weight",B1129&lt;=25,"Healthy Weight",B1129&lt;30,"Over Weight",B1129&gt;=30,"obesity")</f>
        <v>Over Weight</v>
      </c>
      <c r="J1129" t="str" cm="1">
        <f t="array" ref="J1129">_xlfn.IFS(C1129&lt;5.7,"Normal",C1129&lt;=6.5,"Prediabetes",C1129&gt;6.5,"Diabetes")</f>
        <v>Diabetes</v>
      </c>
    </row>
    <row r="1130" spans="1:10" ht="15" customHeight="1" x14ac:dyDescent="0.3">
      <c r="A1130" s="23" t="s">
        <v>1981</v>
      </c>
      <c r="B1130" s="25">
        <v>24</v>
      </c>
      <c r="C1130" s="25">
        <v>4.01</v>
      </c>
      <c r="D1130" s="23" t="s">
        <v>5991</v>
      </c>
      <c r="E1130" s="23" t="s">
        <v>5992</v>
      </c>
      <c r="F1130" s="23" t="s">
        <v>5992</v>
      </c>
      <c r="G1130" s="23">
        <v>1</v>
      </c>
      <c r="H1130" s="23" t="s">
        <v>5992</v>
      </c>
      <c r="I1130" t="str" cm="1">
        <f t="array" ref="I1130">_xlfn.IFS(B1130&lt;18.5,"Under Weight",B1130&lt;=25,"Healthy Weight",B1130&lt;30,"Over Weight",B1130&gt;=30,"obesity")</f>
        <v>Healthy Weight</v>
      </c>
      <c r="J1130" t="str" cm="1">
        <f t="array" ref="J1130">_xlfn.IFS(C1130&lt;5.7,"Normal",C1130&lt;=6.5,"Prediabetes",C1130&gt;6.5,"Diabetes")</f>
        <v>Normal</v>
      </c>
    </row>
    <row r="1131" spans="1:10" ht="15" customHeight="1" x14ac:dyDescent="0.3">
      <c r="A1131" s="23" t="s">
        <v>1983</v>
      </c>
      <c r="B1131" s="25">
        <v>31.78</v>
      </c>
      <c r="C1131" s="25">
        <v>4.24</v>
      </c>
      <c r="D1131" s="23" t="s">
        <v>5991</v>
      </c>
      <c r="E1131" s="23" t="s">
        <v>5992</v>
      </c>
      <c r="F1131" s="23" t="s">
        <v>5991</v>
      </c>
      <c r="G1131" s="23">
        <v>1</v>
      </c>
      <c r="H1131" s="23" t="s">
        <v>5992</v>
      </c>
      <c r="I1131" t="str" cm="1">
        <f t="array" ref="I1131">_xlfn.IFS(B1131&lt;18.5,"Under Weight",B1131&lt;=25,"Healthy Weight",B1131&lt;30,"Over Weight",B1131&gt;=30,"obesity")</f>
        <v>obesity</v>
      </c>
      <c r="J1131" t="str" cm="1">
        <f t="array" ref="J1131">_xlfn.IFS(C1131&lt;5.7,"Normal",C1131&lt;=6.5,"Prediabetes",C1131&gt;6.5,"Diabetes")</f>
        <v>Normal</v>
      </c>
    </row>
    <row r="1132" spans="1:10" ht="15" customHeight="1" x14ac:dyDescent="0.3">
      <c r="A1132" s="23" t="s">
        <v>1984</v>
      </c>
      <c r="B1132" s="25">
        <v>32.25</v>
      </c>
      <c r="C1132" s="25">
        <v>5.36</v>
      </c>
      <c r="D1132" s="23" t="s">
        <v>5991</v>
      </c>
      <c r="E1132" s="23" t="s">
        <v>5992</v>
      </c>
      <c r="F1132" s="23" t="s">
        <v>5992</v>
      </c>
      <c r="G1132" s="23">
        <v>0</v>
      </c>
      <c r="H1132" s="23" t="s">
        <v>5992</v>
      </c>
      <c r="I1132" t="str" cm="1">
        <f t="array" ref="I1132">_xlfn.IFS(B1132&lt;18.5,"Under Weight",B1132&lt;=25,"Healthy Weight",B1132&lt;30,"Over Weight",B1132&gt;=30,"obesity")</f>
        <v>obesity</v>
      </c>
      <c r="J1132" t="str" cm="1">
        <f t="array" ref="J1132">_xlfn.IFS(C1132&lt;5.7,"Normal",C1132&lt;=6.5,"Prediabetes",C1132&gt;6.5,"Diabetes")</f>
        <v>Normal</v>
      </c>
    </row>
    <row r="1133" spans="1:10" ht="15" customHeight="1" x14ac:dyDescent="0.3">
      <c r="A1133" s="23" t="s">
        <v>1986</v>
      </c>
      <c r="B1133" s="25">
        <v>30.114999999999998</v>
      </c>
      <c r="C1133" s="25">
        <v>4.99</v>
      </c>
      <c r="D1133" s="23" t="s">
        <v>5992</v>
      </c>
      <c r="E1133" s="23" t="s">
        <v>5992</v>
      </c>
      <c r="F1133" s="23" t="s">
        <v>5992</v>
      </c>
      <c r="G1133" s="23">
        <v>2</v>
      </c>
      <c r="H1133" s="23" t="s">
        <v>5992</v>
      </c>
      <c r="I1133" t="str" cm="1">
        <f t="array" ref="I1133">_xlfn.IFS(B1133&lt;18.5,"Under Weight",B1133&lt;=25,"Healthy Weight",B1133&lt;30,"Over Weight",B1133&gt;=30,"obesity")</f>
        <v>obesity</v>
      </c>
      <c r="J1133" t="str" cm="1">
        <f t="array" ref="J1133">_xlfn.IFS(C1133&lt;5.7,"Normal",C1133&lt;=6.5,"Prediabetes",C1133&gt;6.5,"Diabetes")</f>
        <v>Normal</v>
      </c>
    </row>
    <row r="1134" spans="1:10" ht="15" customHeight="1" x14ac:dyDescent="0.3">
      <c r="A1134" s="23" t="s">
        <v>1988</v>
      </c>
      <c r="B1134" s="25">
        <v>22.41</v>
      </c>
      <c r="C1134" s="25">
        <v>8.68</v>
      </c>
      <c r="D1134" s="23" t="s">
        <v>5992</v>
      </c>
      <c r="E1134" s="23" t="s">
        <v>5992</v>
      </c>
      <c r="F1134" s="23" t="s">
        <v>5992</v>
      </c>
      <c r="G1134" s="23">
        <v>0</v>
      </c>
      <c r="H1134" s="23" t="s">
        <v>5992</v>
      </c>
      <c r="I1134" t="str" cm="1">
        <f t="array" ref="I1134">_xlfn.IFS(B1134&lt;18.5,"Under Weight",B1134&lt;=25,"Healthy Weight",B1134&lt;30,"Over Weight",B1134&gt;=30,"obesity")</f>
        <v>Healthy Weight</v>
      </c>
      <c r="J1134" t="str" cm="1">
        <f t="array" ref="J1134">_xlfn.IFS(C1134&lt;5.7,"Normal",C1134&lt;=6.5,"Prediabetes",C1134&gt;6.5,"Diabetes")</f>
        <v>Diabetes</v>
      </c>
    </row>
    <row r="1135" spans="1:10" ht="15" customHeight="1" x14ac:dyDescent="0.3">
      <c r="A1135" s="23" t="s">
        <v>1990</v>
      </c>
      <c r="B1135" s="25">
        <v>45.72</v>
      </c>
      <c r="C1135" s="25">
        <v>4.2300000000000004</v>
      </c>
      <c r="D1135" s="23" t="s">
        <v>5991</v>
      </c>
      <c r="E1135" s="23" t="s">
        <v>5992</v>
      </c>
      <c r="F1135" s="23" t="s">
        <v>5992</v>
      </c>
      <c r="G1135" s="23">
        <v>0</v>
      </c>
      <c r="H1135" s="23" t="s">
        <v>5992</v>
      </c>
      <c r="I1135" t="str" cm="1">
        <f t="array" ref="I1135">_xlfn.IFS(B1135&lt;18.5,"Under Weight",B1135&lt;=25,"Healthy Weight",B1135&lt;30,"Over Weight",B1135&gt;=30,"obesity")</f>
        <v>obesity</v>
      </c>
      <c r="J1135" t="str" cm="1">
        <f t="array" ref="J1135">_xlfn.IFS(C1135&lt;5.7,"Normal",C1135&lt;=6.5,"Prediabetes",C1135&gt;6.5,"Diabetes")</f>
        <v>Normal</v>
      </c>
    </row>
    <row r="1136" spans="1:10" ht="15" customHeight="1" x14ac:dyDescent="0.3">
      <c r="A1136" s="23" t="s">
        <v>1991</v>
      </c>
      <c r="B1136" s="25">
        <v>25</v>
      </c>
      <c r="C1136" s="25">
        <v>5.32</v>
      </c>
      <c r="D1136" s="23" t="s">
        <v>5991</v>
      </c>
      <c r="E1136" s="23" t="s">
        <v>5992</v>
      </c>
      <c r="F1136" s="23" t="s">
        <v>5992</v>
      </c>
      <c r="G1136" s="23">
        <v>2</v>
      </c>
      <c r="H1136" s="23" t="s">
        <v>5992</v>
      </c>
      <c r="I1136" t="str" cm="1">
        <f t="array" ref="I1136">_xlfn.IFS(B1136&lt;18.5,"Under Weight",B1136&lt;=25,"Healthy Weight",B1136&lt;30,"Over Weight",B1136&gt;=30,"obesity")</f>
        <v>Healthy Weight</v>
      </c>
      <c r="J1136" t="str" cm="1">
        <f t="array" ref="J1136">_xlfn.IFS(C1136&lt;5.7,"Normal",C1136&lt;=6.5,"Prediabetes",C1136&gt;6.5,"Diabetes")</f>
        <v>Normal</v>
      </c>
    </row>
    <row r="1137" spans="1:10" ht="15" customHeight="1" x14ac:dyDescent="0.3">
      <c r="A1137" s="23" t="s">
        <v>1992</v>
      </c>
      <c r="B1137" s="25">
        <v>39.5</v>
      </c>
      <c r="C1137" s="25">
        <v>6.66</v>
      </c>
      <c r="D1137" s="23" t="s">
        <v>5992</v>
      </c>
      <c r="E1137" s="23" t="s">
        <v>5992</v>
      </c>
      <c r="F1137" s="23" t="s">
        <v>5992</v>
      </c>
      <c r="G1137" s="23">
        <v>0</v>
      </c>
      <c r="H1137" s="23" t="s">
        <v>5992</v>
      </c>
      <c r="I1137" t="str" cm="1">
        <f t="array" ref="I1137">_xlfn.IFS(B1137&lt;18.5,"Under Weight",B1137&lt;=25,"Healthy Weight",B1137&lt;30,"Over Weight",B1137&gt;=30,"obesity")</f>
        <v>obesity</v>
      </c>
      <c r="J1137" t="str" cm="1">
        <f t="array" ref="J1137">_xlfn.IFS(C1137&lt;5.7,"Normal",C1137&lt;=6.5,"Prediabetes",C1137&gt;6.5,"Diabetes")</f>
        <v>Diabetes</v>
      </c>
    </row>
    <row r="1138" spans="1:10" ht="15" customHeight="1" x14ac:dyDescent="0.3">
      <c r="A1138" s="23" t="s">
        <v>1994</v>
      </c>
      <c r="B1138" s="25">
        <v>37.729999999999997</v>
      </c>
      <c r="C1138" s="25">
        <v>7.4</v>
      </c>
      <c r="D1138" s="23" t="s">
        <v>5992</v>
      </c>
      <c r="E1138" s="23" t="s">
        <v>5992</v>
      </c>
      <c r="F1138" s="23" t="s">
        <v>5992</v>
      </c>
      <c r="G1138" s="23">
        <v>0</v>
      </c>
      <c r="H1138" s="23" t="s">
        <v>5992</v>
      </c>
      <c r="I1138" t="str" cm="1">
        <f t="array" ref="I1138">_xlfn.IFS(B1138&lt;18.5,"Under Weight",B1138&lt;=25,"Healthy Weight",B1138&lt;30,"Over Weight",B1138&gt;=30,"obesity")</f>
        <v>obesity</v>
      </c>
      <c r="J1138" t="str" cm="1">
        <f t="array" ref="J1138">_xlfn.IFS(C1138&lt;5.7,"Normal",C1138&lt;=6.5,"Prediabetes",C1138&gt;6.5,"Diabetes")</f>
        <v>Diabetes</v>
      </c>
    </row>
    <row r="1139" spans="1:10" ht="15" customHeight="1" x14ac:dyDescent="0.3">
      <c r="A1139" s="23" t="s">
        <v>1996</v>
      </c>
      <c r="B1139" s="25">
        <v>40.659999999999997</v>
      </c>
      <c r="C1139" s="25">
        <v>10.08</v>
      </c>
      <c r="D1139" s="23" t="s">
        <v>5992</v>
      </c>
      <c r="E1139" s="23" t="s">
        <v>5992</v>
      </c>
      <c r="F1139" s="23" t="s">
        <v>5992</v>
      </c>
      <c r="G1139" s="23">
        <v>0</v>
      </c>
      <c r="H1139" s="23" t="s">
        <v>5992</v>
      </c>
      <c r="I1139" t="str" cm="1">
        <f t="array" ref="I1139">_xlfn.IFS(B1139&lt;18.5,"Under Weight",B1139&lt;=25,"Healthy Weight",B1139&lt;30,"Over Weight",B1139&gt;=30,"obesity")</f>
        <v>obesity</v>
      </c>
      <c r="J1139" t="str" cm="1">
        <f t="array" ref="J1139">_xlfn.IFS(C1139&lt;5.7,"Normal",C1139&lt;=6.5,"Prediabetes",C1139&gt;6.5,"Diabetes")</f>
        <v>Diabetes</v>
      </c>
    </row>
    <row r="1140" spans="1:10" ht="15" customHeight="1" x14ac:dyDescent="0.3">
      <c r="A1140" s="23" t="s">
        <v>1998</v>
      </c>
      <c r="B1140" s="25">
        <v>34.200000000000003</v>
      </c>
      <c r="C1140" s="25">
        <v>8.58</v>
      </c>
      <c r="D1140" s="23" t="s">
        <v>5992</v>
      </c>
      <c r="E1140" s="23" t="s">
        <v>5992</v>
      </c>
      <c r="F1140" s="23" t="s">
        <v>5992</v>
      </c>
      <c r="G1140" s="23">
        <v>0</v>
      </c>
      <c r="H1140" s="23" t="s">
        <v>5992</v>
      </c>
      <c r="I1140" t="str" cm="1">
        <f t="array" ref="I1140">_xlfn.IFS(B1140&lt;18.5,"Under Weight",B1140&lt;=25,"Healthy Weight",B1140&lt;30,"Over Weight",B1140&gt;=30,"obesity")</f>
        <v>obesity</v>
      </c>
      <c r="J1140" t="str" cm="1">
        <f t="array" ref="J1140">_xlfn.IFS(C1140&lt;5.7,"Normal",C1140&lt;=6.5,"Prediabetes",C1140&gt;6.5,"Diabetes")</f>
        <v>Diabetes</v>
      </c>
    </row>
    <row r="1141" spans="1:10" ht="15" customHeight="1" x14ac:dyDescent="0.3">
      <c r="A1141" s="23" t="s">
        <v>2000</v>
      </c>
      <c r="B1141" s="25">
        <v>46.51</v>
      </c>
      <c r="C1141" s="25">
        <v>5.84</v>
      </c>
      <c r="D1141" s="23" t="s">
        <v>5992</v>
      </c>
      <c r="E1141" s="23" t="s">
        <v>5992</v>
      </c>
      <c r="F1141" s="23" t="s">
        <v>5992</v>
      </c>
      <c r="G1141" s="23">
        <v>1</v>
      </c>
      <c r="H1141" s="23" t="s">
        <v>5992</v>
      </c>
      <c r="I1141" t="str" cm="1">
        <f t="array" ref="I1141">_xlfn.IFS(B1141&lt;18.5,"Under Weight",B1141&lt;=25,"Healthy Weight",B1141&lt;30,"Over Weight",B1141&gt;=30,"obesity")</f>
        <v>obesity</v>
      </c>
      <c r="J1141" t="str" cm="1">
        <f t="array" ref="J1141">_xlfn.IFS(C1141&lt;5.7,"Normal",C1141&lt;=6.5,"Prediabetes",C1141&gt;6.5,"Diabetes")</f>
        <v>Prediabetes</v>
      </c>
    </row>
    <row r="1142" spans="1:10" ht="15" customHeight="1" x14ac:dyDescent="0.3">
      <c r="A1142" s="23" t="s">
        <v>2001</v>
      </c>
      <c r="B1142" s="25">
        <v>28.88</v>
      </c>
      <c r="C1142" s="25">
        <v>4.8600000000000003</v>
      </c>
      <c r="D1142" s="23" t="s">
        <v>5991</v>
      </c>
      <c r="E1142" s="23" t="s">
        <v>5992</v>
      </c>
      <c r="F1142" s="23" t="s">
        <v>5991</v>
      </c>
      <c r="G1142" s="23">
        <v>1</v>
      </c>
      <c r="H1142" s="23" t="s">
        <v>5992</v>
      </c>
      <c r="I1142" t="str" cm="1">
        <f t="array" ref="I1142">_xlfn.IFS(B1142&lt;18.5,"Under Weight",B1142&lt;=25,"Healthy Weight",B1142&lt;30,"Over Weight",B1142&gt;=30,"obesity")</f>
        <v>Over Weight</v>
      </c>
      <c r="J1142" t="str" cm="1">
        <f t="array" ref="J1142">_xlfn.IFS(C1142&lt;5.7,"Normal",C1142&lt;=6.5,"Prediabetes",C1142&gt;6.5,"Diabetes")</f>
        <v>Normal</v>
      </c>
    </row>
    <row r="1143" spans="1:10" ht="15" customHeight="1" x14ac:dyDescent="0.3">
      <c r="A1143" s="23" t="s">
        <v>2002</v>
      </c>
      <c r="B1143" s="25">
        <v>33.914999999999999</v>
      </c>
      <c r="C1143" s="25">
        <v>11.52</v>
      </c>
      <c r="D1143" s="23" t="s">
        <v>5992</v>
      </c>
      <c r="E1143" s="23" t="s">
        <v>5992</v>
      </c>
      <c r="F1143" s="23" t="s">
        <v>5992</v>
      </c>
      <c r="G1143" s="23">
        <v>0</v>
      </c>
      <c r="H1143" s="23" t="s">
        <v>5992</v>
      </c>
      <c r="I1143" t="str" cm="1">
        <f t="array" ref="I1143">_xlfn.IFS(B1143&lt;18.5,"Under Weight",B1143&lt;=25,"Healthy Weight",B1143&lt;30,"Over Weight",B1143&gt;=30,"obesity")</f>
        <v>obesity</v>
      </c>
      <c r="J1143" t="str" cm="1">
        <f t="array" ref="J1143">_xlfn.IFS(C1143&lt;5.7,"Normal",C1143&lt;=6.5,"Prediabetes",C1143&gt;6.5,"Diabetes")</f>
        <v>Diabetes</v>
      </c>
    </row>
    <row r="1144" spans="1:10" ht="15" customHeight="1" x14ac:dyDescent="0.3">
      <c r="A1144" s="23" t="s">
        <v>2003</v>
      </c>
      <c r="B1144" s="25">
        <v>24.32</v>
      </c>
      <c r="C1144" s="25">
        <v>6.15</v>
      </c>
      <c r="D1144" s="23" t="s">
        <v>5991</v>
      </c>
      <c r="E1144" s="23" t="s">
        <v>5992</v>
      </c>
      <c r="F1144" s="23" t="s">
        <v>5991</v>
      </c>
      <c r="G1144" s="23">
        <v>1</v>
      </c>
      <c r="H1144" s="23" t="s">
        <v>5992</v>
      </c>
      <c r="I1144" t="str" cm="1">
        <f t="array" ref="I1144">_xlfn.IFS(B1144&lt;18.5,"Under Weight",B1144&lt;=25,"Healthy Weight",B1144&lt;30,"Over Weight",B1144&gt;=30,"obesity")</f>
        <v>Healthy Weight</v>
      </c>
      <c r="J1144" t="str" cm="1">
        <f t="array" ref="J1144">_xlfn.IFS(C1144&lt;5.7,"Normal",C1144&lt;=6.5,"Prediabetes",C1144&gt;6.5,"Diabetes")</f>
        <v>Prediabetes</v>
      </c>
    </row>
    <row r="1145" spans="1:10" ht="15" customHeight="1" x14ac:dyDescent="0.3">
      <c r="A1145" s="23" t="s">
        <v>2004</v>
      </c>
      <c r="B1145" s="25">
        <v>25.8</v>
      </c>
      <c r="C1145" s="25">
        <v>9.94</v>
      </c>
      <c r="D1145" s="23" t="s">
        <v>5992</v>
      </c>
      <c r="E1145" s="23" t="s">
        <v>5992</v>
      </c>
      <c r="F1145" s="23" t="s">
        <v>5992</v>
      </c>
      <c r="G1145" s="23">
        <v>0</v>
      </c>
      <c r="H1145" s="23" t="s">
        <v>5992</v>
      </c>
      <c r="I1145" t="str" cm="1">
        <f t="array" ref="I1145">_xlfn.IFS(B1145&lt;18.5,"Under Weight",B1145&lt;=25,"Healthy Weight",B1145&lt;30,"Over Weight",B1145&gt;=30,"obesity")</f>
        <v>Over Weight</v>
      </c>
      <c r="J1145" t="str" cm="1">
        <f t="array" ref="J1145">_xlfn.IFS(C1145&lt;5.7,"Normal",C1145&lt;=6.5,"Prediabetes",C1145&gt;6.5,"Diabetes")</f>
        <v>Diabetes</v>
      </c>
    </row>
    <row r="1146" spans="1:10" ht="15" customHeight="1" x14ac:dyDescent="0.3">
      <c r="A1146" s="23" t="s">
        <v>2006</v>
      </c>
      <c r="B1146" s="25">
        <v>21.56</v>
      </c>
      <c r="C1146" s="25">
        <v>10.56</v>
      </c>
      <c r="D1146" s="23" t="s">
        <v>5992</v>
      </c>
      <c r="E1146" s="23" t="s">
        <v>5992</v>
      </c>
      <c r="F1146" s="23" t="s">
        <v>5992</v>
      </c>
      <c r="G1146" s="23">
        <v>0</v>
      </c>
      <c r="H1146" s="23" t="s">
        <v>5992</v>
      </c>
      <c r="I1146" t="str" cm="1">
        <f t="array" ref="I1146">_xlfn.IFS(B1146&lt;18.5,"Under Weight",B1146&lt;=25,"Healthy Weight",B1146&lt;30,"Over Weight",B1146&gt;=30,"obesity")</f>
        <v>Healthy Weight</v>
      </c>
      <c r="J1146" t="str" cm="1">
        <f t="array" ref="J1146">_xlfn.IFS(C1146&lt;5.7,"Normal",C1146&lt;=6.5,"Prediabetes",C1146&gt;6.5,"Diabetes")</f>
        <v>Diabetes</v>
      </c>
    </row>
    <row r="1147" spans="1:10" ht="15" customHeight="1" x14ac:dyDescent="0.3">
      <c r="A1147" s="23" t="s">
        <v>2008</v>
      </c>
      <c r="B1147" s="25">
        <v>31.6</v>
      </c>
      <c r="C1147" s="25">
        <v>6.79</v>
      </c>
      <c r="D1147" s="23" t="s">
        <v>5992</v>
      </c>
      <c r="E1147" s="23" t="s">
        <v>5992</v>
      </c>
      <c r="F1147" s="23" t="s">
        <v>5992</v>
      </c>
      <c r="G1147" s="23">
        <v>0</v>
      </c>
      <c r="H1147" s="23" t="s">
        <v>5992</v>
      </c>
      <c r="I1147" t="str" cm="1">
        <f t="array" ref="I1147">_xlfn.IFS(B1147&lt;18.5,"Under Weight",B1147&lt;=25,"Healthy Weight",B1147&lt;30,"Over Weight",B1147&gt;=30,"obesity")</f>
        <v>obesity</v>
      </c>
      <c r="J1147" t="str" cm="1">
        <f t="array" ref="J1147">_xlfn.IFS(C1147&lt;5.7,"Normal",C1147&lt;=6.5,"Prediabetes",C1147&gt;6.5,"Diabetes")</f>
        <v>Diabetes</v>
      </c>
    </row>
    <row r="1148" spans="1:10" ht="15" customHeight="1" x14ac:dyDescent="0.3">
      <c r="A1148" s="23" t="s">
        <v>2010</v>
      </c>
      <c r="B1148" s="25">
        <v>42.93</v>
      </c>
      <c r="C1148" s="25">
        <v>4.8</v>
      </c>
      <c r="D1148" s="23" t="s">
        <v>5992</v>
      </c>
      <c r="E1148" s="23" t="s">
        <v>5992</v>
      </c>
      <c r="F1148" s="23" t="s">
        <v>5992</v>
      </c>
      <c r="G1148" s="23">
        <v>1</v>
      </c>
      <c r="H1148" s="23" t="s">
        <v>5992</v>
      </c>
      <c r="I1148" t="str" cm="1">
        <f t="array" ref="I1148">_xlfn.IFS(B1148&lt;18.5,"Under Weight",B1148&lt;=25,"Healthy Weight",B1148&lt;30,"Over Weight",B1148&gt;=30,"obesity")</f>
        <v>obesity</v>
      </c>
      <c r="J1148" t="str" cm="1">
        <f t="array" ref="J1148">_xlfn.IFS(C1148&lt;5.7,"Normal",C1148&lt;=6.5,"Prediabetes",C1148&gt;6.5,"Diabetes")</f>
        <v>Normal</v>
      </c>
    </row>
    <row r="1149" spans="1:10" ht="15" customHeight="1" x14ac:dyDescent="0.3">
      <c r="A1149" s="23" t="s">
        <v>2012</v>
      </c>
      <c r="B1149" s="25">
        <v>26.72</v>
      </c>
      <c r="C1149" s="25">
        <v>5.75</v>
      </c>
      <c r="D1149" s="23" t="s">
        <v>5992</v>
      </c>
      <c r="E1149" s="23" t="s">
        <v>5992</v>
      </c>
      <c r="F1149" s="23" t="s">
        <v>5992</v>
      </c>
      <c r="G1149" s="23">
        <v>2</v>
      </c>
      <c r="H1149" s="23" t="s">
        <v>5992</v>
      </c>
      <c r="I1149" t="str" cm="1">
        <f t="array" ref="I1149">_xlfn.IFS(B1149&lt;18.5,"Under Weight",B1149&lt;=25,"Healthy Weight",B1149&lt;30,"Over Weight",B1149&gt;=30,"obesity")</f>
        <v>Over Weight</v>
      </c>
      <c r="J1149" t="str" cm="1">
        <f t="array" ref="J1149">_xlfn.IFS(C1149&lt;5.7,"Normal",C1149&lt;=6.5,"Prediabetes",C1149&gt;6.5,"Diabetes")</f>
        <v>Prediabetes</v>
      </c>
    </row>
    <row r="1150" spans="1:10" ht="15" customHeight="1" x14ac:dyDescent="0.3">
      <c r="A1150" s="23" t="s">
        <v>2013</v>
      </c>
      <c r="B1150" s="25">
        <v>26.67</v>
      </c>
      <c r="C1150" s="25">
        <v>5.81</v>
      </c>
      <c r="D1150" s="23" t="s">
        <v>5992</v>
      </c>
      <c r="E1150" s="23" t="s">
        <v>5992</v>
      </c>
      <c r="F1150" s="23" t="s">
        <v>5992</v>
      </c>
      <c r="G1150" s="23">
        <v>2</v>
      </c>
      <c r="H1150" s="23" t="s">
        <v>5992</v>
      </c>
      <c r="I1150" t="str" cm="1">
        <f t="array" ref="I1150">_xlfn.IFS(B1150&lt;18.5,"Under Weight",B1150&lt;=25,"Healthy Weight",B1150&lt;30,"Over Weight",B1150&gt;=30,"obesity")</f>
        <v>Over Weight</v>
      </c>
      <c r="J1150" t="str" cm="1">
        <f t="array" ref="J1150">_xlfn.IFS(C1150&lt;5.7,"Normal",C1150&lt;=6.5,"Prediabetes",C1150&gt;6.5,"Diabetes")</f>
        <v>Prediabetes</v>
      </c>
    </row>
    <row r="1151" spans="1:10" ht="15" customHeight="1" x14ac:dyDescent="0.3">
      <c r="A1151" s="23" t="s">
        <v>2014</v>
      </c>
      <c r="B1151" s="25">
        <v>42.68</v>
      </c>
      <c r="C1151" s="25">
        <v>9.2799999999999994</v>
      </c>
      <c r="D1151" s="23" t="s">
        <v>5992</v>
      </c>
      <c r="E1151" s="23" t="s">
        <v>5992</v>
      </c>
      <c r="F1151" s="23" t="s">
        <v>5992</v>
      </c>
      <c r="G1151" s="23">
        <v>2</v>
      </c>
      <c r="H1151" s="23" t="s">
        <v>5992</v>
      </c>
      <c r="I1151" t="str" cm="1">
        <f t="array" ref="I1151">_xlfn.IFS(B1151&lt;18.5,"Under Weight",B1151&lt;=25,"Healthy Weight",B1151&lt;30,"Over Weight",B1151&gt;=30,"obesity")</f>
        <v>obesity</v>
      </c>
      <c r="J1151" t="str" cm="1">
        <f t="array" ref="J1151">_xlfn.IFS(C1151&lt;5.7,"Normal",C1151&lt;=6.5,"Prediabetes",C1151&gt;6.5,"Diabetes")</f>
        <v>Diabetes</v>
      </c>
    </row>
    <row r="1152" spans="1:10" ht="15" customHeight="1" x14ac:dyDescent="0.3">
      <c r="A1152" s="23" t="s">
        <v>2016</v>
      </c>
      <c r="B1152" s="25">
        <v>24.31</v>
      </c>
      <c r="C1152" s="25">
        <v>6.37</v>
      </c>
      <c r="D1152" s="23" t="s">
        <v>5992</v>
      </c>
      <c r="E1152" s="23" t="s">
        <v>5992</v>
      </c>
      <c r="F1152" s="23" t="s">
        <v>5992</v>
      </c>
      <c r="G1152" s="23">
        <v>0</v>
      </c>
      <c r="H1152" s="23" t="s">
        <v>5992</v>
      </c>
      <c r="I1152" t="str" cm="1">
        <f t="array" ref="I1152">_xlfn.IFS(B1152&lt;18.5,"Under Weight",B1152&lt;=25,"Healthy Weight",B1152&lt;30,"Over Weight",B1152&gt;=30,"obesity")</f>
        <v>Healthy Weight</v>
      </c>
      <c r="J1152" t="str" cm="1">
        <f t="array" ref="J1152">_xlfn.IFS(C1152&lt;5.7,"Normal",C1152&lt;=6.5,"Prediabetes",C1152&gt;6.5,"Diabetes")</f>
        <v>Prediabetes</v>
      </c>
    </row>
    <row r="1153" spans="1:10" ht="15" customHeight="1" x14ac:dyDescent="0.3">
      <c r="A1153" s="23" t="s">
        <v>2018</v>
      </c>
      <c r="B1153" s="25">
        <v>44.75</v>
      </c>
      <c r="C1153" s="25">
        <v>5.09</v>
      </c>
      <c r="D1153" s="23" t="s">
        <v>5991</v>
      </c>
      <c r="E1153" s="23" t="s">
        <v>5992</v>
      </c>
      <c r="F1153" s="23" t="s">
        <v>5992</v>
      </c>
      <c r="G1153" s="23">
        <v>0</v>
      </c>
      <c r="H1153" s="23" t="s">
        <v>5992</v>
      </c>
      <c r="I1153" t="str" cm="1">
        <f t="array" ref="I1153">_xlfn.IFS(B1153&lt;18.5,"Under Weight",B1153&lt;=25,"Healthy Weight",B1153&lt;30,"Over Weight",B1153&gt;=30,"obesity")</f>
        <v>obesity</v>
      </c>
      <c r="J1153" t="str" cm="1">
        <f t="array" ref="J1153">_xlfn.IFS(C1153&lt;5.7,"Normal",C1153&lt;=6.5,"Prediabetes",C1153&gt;6.5,"Diabetes")</f>
        <v>Normal</v>
      </c>
    </row>
    <row r="1154" spans="1:10" ht="15" customHeight="1" x14ac:dyDescent="0.3">
      <c r="A1154" s="23" t="s">
        <v>2020</v>
      </c>
      <c r="B1154" s="25">
        <v>30.78</v>
      </c>
      <c r="C1154" s="25">
        <v>7.94</v>
      </c>
      <c r="D1154" s="23" t="s">
        <v>5992</v>
      </c>
      <c r="E1154" s="23" t="s">
        <v>5992</v>
      </c>
      <c r="F1154" s="23" t="s">
        <v>5992</v>
      </c>
      <c r="G1154" s="23">
        <v>2</v>
      </c>
      <c r="H1154" s="23" t="s">
        <v>5992</v>
      </c>
      <c r="I1154" t="str" cm="1">
        <f t="array" ref="I1154">_xlfn.IFS(B1154&lt;18.5,"Under Weight",B1154&lt;=25,"Healthy Weight",B1154&lt;30,"Over Weight",B1154&gt;=30,"obesity")</f>
        <v>obesity</v>
      </c>
      <c r="J1154" t="str" cm="1">
        <f t="array" ref="J1154">_xlfn.IFS(C1154&lt;5.7,"Normal",C1154&lt;=6.5,"Prediabetes",C1154&gt;6.5,"Diabetes")</f>
        <v>Diabetes</v>
      </c>
    </row>
    <row r="1155" spans="1:10" ht="15" customHeight="1" x14ac:dyDescent="0.3">
      <c r="A1155" s="23" t="s">
        <v>2021</v>
      </c>
      <c r="B1155" s="25">
        <v>21.86</v>
      </c>
      <c r="C1155" s="25">
        <v>10.95</v>
      </c>
      <c r="D1155" s="23" t="s">
        <v>5992</v>
      </c>
      <c r="E1155" s="23" t="s">
        <v>5992</v>
      </c>
      <c r="F1155" s="23" t="s">
        <v>5992</v>
      </c>
      <c r="G1155" s="23">
        <v>0</v>
      </c>
      <c r="H1155" s="23" t="s">
        <v>5992</v>
      </c>
      <c r="I1155" t="str" cm="1">
        <f t="array" ref="I1155">_xlfn.IFS(B1155&lt;18.5,"Under Weight",B1155&lt;=25,"Healthy Weight",B1155&lt;30,"Over Weight",B1155&gt;=30,"obesity")</f>
        <v>Healthy Weight</v>
      </c>
      <c r="J1155" t="str" cm="1">
        <f t="array" ref="J1155">_xlfn.IFS(C1155&lt;5.7,"Normal",C1155&lt;=6.5,"Prediabetes",C1155&gt;6.5,"Diabetes")</f>
        <v>Diabetes</v>
      </c>
    </row>
    <row r="1156" spans="1:10" ht="15" customHeight="1" x14ac:dyDescent="0.3">
      <c r="A1156" s="23" t="s">
        <v>2023</v>
      </c>
      <c r="B1156" s="25">
        <v>49.09</v>
      </c>
      <c r="C1156" s="25">
        <v>6.3</v>
      </c>
      <c r="D1156" s="23" t="s">
        <v>5991</v>
      </c>
      <c r="E1156" s="23" t="s">
        <v>5992</v>
      </c>
      <c r="F1156" s="23" t="s">
        <v>5992</v>
      </c>
      <c r="G1156" s="23">
        <v>0</v>
      </c>
      <c r="H1156" s="23" t="s">
        <v>5992</v>
      </c>
      <c r="I1156" t="str" cm="1">
        <f t="array" ref="I1156">_xlfn.IFS(B1156&lt;18.5,"Under Weight",B1156&lt;=25,"Healthy Weight",B1156&lt;30,"Over Weight",B1156&gt;=30,"obesity")</f>
        <v>obesity</v>
      </c>
      <c r="J1156" t="str" cm="1">
        <f t="array" ref="J1156">_xlfn.IFS(C1156&lt;5.7,"Normal",C1156&lt;=6.5,"Prediabetes",C1156&gt;6.5,"Diabetes")</f>
        <v>Prediabetes</v>
      </c>
    </row>
    <row r="1157" spans="1:10" ht="15" customHeight="1" x14ac:dyDescent="0.3">
      <c r="A1157" s="23" t="s">
        <v>2025</v>
      </c>
      <c r="B1157" s="25">
        <v>47.74</v>
      </c>
      <c r="C1157" s="25">
        <v>8.0500000000000007</v>
      </c>
      <c r="D1157" s="23" t="s">
        <v>5991</v>
      </c>
      <c r="E1157" s="23" t="s">
        <v>5992</v>
      </c>
      <c r="F1157" s="23" t="s">
        <v>5992</v>
      </c>
      <c r="G1157" s="23">
        <v>2</v>
      </c>
      <c r="H1157" s="23" t="s">
        <v>5992</v>
      </c>
      <c r="I1157" t="str" cm="1">
        <f t="array" ref="I1157">_xlfn.IFS(B1157&lt;18.5,"Under Weight",B1157&lt;=25,"Healthy Weight",B1157&lt;30,"Over Weight",B1157&gt;=30,"obesity")</f>
        <v>obesity</v>
      </c>
      <c r="J1157" t="str" cm="1">
        <f t="array" ref="J1157">_xlfn.IFS(C1157&lt;5.7,"Normal",C1157&lt;=6.5,"Prediabetes",C1157&gt;6.5,"Diabetes")</f>
        <v>Diabetes</v>
      </c>
    </row>
    <row r="1158" spans="1:10" ht="15" customHeight="1" x14ac:dyDescent="0.3">
      <c r="A1158" s="23" t="s">
        <v>2027</v>
      </c>
      <c r="B1158" s="25">
        <v>30.2</v>
      </c>
      <c r="C1158" s="25">
        <v>9.8800000000000008</v>
      </c>
      <c r="D1158" s="23" t="s">
        <v>5991</v>
      </c>
      <c r="E1158" s="23" t="s">
        <v>5992</v>
      </c>
      <c r="F1158" s="23" t="s">
        <v>5992</v>
      </c>
      <c r="G1158" s="23">
        <v>2</v>
      </c>
      <c r="H1158" s="23" t="s">
        <v>5992</v>
      </c>
      <c r="I1158" t="str" cm="1">
        <f t="array" ref="I1158">_xlfn.IFS(B1158&lt;18.5,"Under Weight",B1158&lt;=25,"Healthy Weight",B1158&lt;30,"Over Weight",B1158&gt;=30,"obesity")</f>
        <v>obesity</v>
      </c>
      <c r="J1158" t="str" cm="1">
        <f t="array" ref="J1158">_xlfn.IFS(C1158&lt;5.7,"Normal",C1158&lt;=6.5,"Prediabetes",C1158&gt;6.5,"Diabetes")</f>
        <v>Diabetes</v>
      </c>
    </row>
    <row r="1159" spans="1:10" ht="15" customHeight="1" x14ac:dyDescent="0.3">
      <c r="A1159" s="23" t="s">
        <v>2029</v>
      </c>
      <c r="B1159" s="25">
        <v>33.25</v>
      </c>
      <c r="C1159" s="25">
        <v>7.42</v>
      </c>
      <c r="D1159" s="23" t="s">
        <v>5991</v>
      </c>
      <c r="E1159" s="23" t="s">
        <v>5992</v>
      </c>
      <c r="F1159" s="23" t="s">
        <v>5992</v>
      </c>
      <c r="G1159" s="23">
        <v>2</v>
      </c>
      <c r="H1159" s="23" t="s">
        <v>5992</v>
      </c>
      <c r="I1159" t="str" cm="1">
        <f t="array" ref="I1159">_xlfn.IFS(B1159&lt;18.5,"Under Weight",B1159&lt;=25,"Healthy Weight",B1159&lt;30,"Over Weight",B1159&gt;=30,"obesity")</f>
        <v>obesity</v>
      </c>
      <c r="J1159" t="str" cm="1">
        <f t="array" ref="J1159">_xlfn.IFS(C1159&lt;5.7,"Normal",C1159&lt;=6.5,"Prediabetes",C1159&gt;6.5,"Diabetes")</f>
        <v>Diabetes</v>
      </c>
    </row>
    <row r="1160" spans="1:10" ht="15" customHeight="1" x14ac:dyDescent="0.3">
      <c r="A1160" s="23" t="s">
        <v>2031</v>
      </c>
      <c r="B1160" s="25">
        <v>26.6</v>
      </c>
      <c r="C1160" s="25">
        <v>8.4499999999999993</v>
      </c>
      <c r="D1160" s="23" t="s">
        <v>5991</v>
      </c>
      <c r="E1160" s="23" t="s">
        <v>5992</v>
      </c>
      <c r="F1160" s="23" t="s">
        <v>5992</v>
      </c>
      <c r="G1160" s="23">
        <v>1</v>
      </c>
      <c r="H1160" s="23" t="s">
        <v>5992</v>
      </c>
      <c r="I1160" t="str" cm="1">
        <f t="array" ref="I1160">_xlfn.IFS(B1160&lt;18.5,"Under Weight",B1160&lt;=25,"Healthy Weight",B1160&lt;30,"Over Weight",B1160&gt;=30,"obesity")</f>
        <v>Over Weight</v>
      </c>
      <c r="J1160" t="str" cm="1">
        <f t="array" ref="J1160">_xlfn.IFS(C1160&lt;5.7,"Normal",C1160&lt;=6.5,"Prediabetes",C1160&gt;6.5,"Diabetes")</f>
        <v>Diabetes</v>
      </c>
    </row>
    <row r="1161" spans="1:10" ht="15" customHeight="1" x14ac:dyDescent="0.3">
      <c r="A1161" s="23" t="s">
        <v>2033</v>
      </c>
      <c r="B1161" s="25">
        <v>26.35</v>
      </c>
      <c r="C1161" s="25">
        <v>6.21</v>
      </c>
      <c r="D1161" s="23" t="s">
        <v>5992</v>
      </c>
      <c r="E1161" s="23" t="s">
        <v>5992</v>
      </c>
      <c r="F1161" s="23" t="s">
        <v>5992</v>
      </c>
      <c r="G1161" s="23">
        <v>2</v>
      </c>
      <c r="H1161" s="23" t="s">
        <v>5992</v>
      </c>
      <c r="I1161" t="str" cm="1">
        <f t="array" ref="I1161">_xlfn.IFS(B1161&lt;18.5,"Under Weight",B1161&lt;=25,"Healthy Weight",B1161&lt;30,"Over Weight",B1161&gt;=30,"obesity")</f>
        <v>Over Weight</v>
      </c>
      <c r="J1161" t="str" cm="1">
        <f t="array" ref="J1161">_xlfn.IFS(C1161&lt;5.7,"Normal",C1161&lt;=6.5,"Prediabetes",C1161&gt;6.5,"Diabetes")</f>
        <v>Prediabetes</v>
      </c>
    </row>
    <row r="1162" spans="1:10" ht="15" customHeight="1" x14ac:dyDescent="0.3">
      <c r="A1162" s="23" t="s">
        <v>2035</v>
      </c>
      <c r="B1162" s="25">
        <v>39.994999999999997</v>
      </c>
      <c r="C1162" s="25">
        <v>4.6500000000000004</v>
      </c>
      <c r="D1162" s="23" t="s">
        <v>5992</v>
      </c>
      <c r="E1162" s="23" t="s">
        <v>5992</v>
      </c>
      <c r="F1162" s="23" t="s">
        <v>5992</v>
      </c>
      <c r="G1162" s="23">
        <v>0</v>
      </c>
      <c r="H1162" s="23" t="s">
        <v>5992</v>
      </c>
      <c r="I1162" t="str" cm="1">
        <f t="array" ref="I1162">_xlfn.IFS(B1162&lt;18.5,"Under Weight",B1162&lt;=25,"Healthy Weight",B1162&lt;30,"Over Weight",B1162&gt;=30,"obesity")</f>
        <v>obesity</v>
      </c>
      <c r="J1162" t="str" cm="1">
        <f t="array" ref="J1162">_xlfn.IFS(C1162&lt;5.7,"Normal",C1162&lt;=6.5,"Prediabetes",C1162&gt;6.5,"Diabetes")</f>
        <v>Normal</v>
      </c>
    </row>
    <row r="1163" spans="1:10" ht="15" customHeight="1" x14ac:dyDescent="0.3">
      <c r="A1163" s="23" t="s">
        <v>2037</v>
      </c>
      <c r="B1163" s="25">
        <v>22.92</v>
      </c>
      <c r="C1163" s="25">
        <v>5.87</v>
      </c>
      <c r="D1163" s="23" t="s">
        <v>5991</v>
      </c>
      <c r="E1163" s="23" t="s">
        <v>5992</v>
      </c>
      <c r="F1163" s="23" t="s">
        <v>5992</v>
      </c>
      <c r="G1163" s="23">
        <v>1</v>
      </c>
      <c r="H1163" s="23" t="s">
        <v>5992</v>
      </c>
      <c r="I1163" t="str" cm="1">
        <f t="array" ref="I1163">_xlfn.IFS(B1163&lt;18.5,"Under Weight",B1163&lt;=25,"Healthy Weight",B1163&lt;30,"Over Weight",B1163&gt;=30,"obesity")</f>
        <v>Healthy Weight</v>
      </c>
      <c r="J1163" t="str" cm="1">
        <f t="array" ref="J1163">_xlfn.IFS(C1163&lt;5.7,"Normal",C1163&lt;=6.5,"Prediabetes",C1163&gt;6.5,"Diabetes")</f>
        <v>Prediabetes</v>
      </c>
    </row>
    <row r="1164" spans="1:10" ht="15" customHeight="1" x14ac:dyDescent="0.3">
      <c r="A1164" s="23" t="s">
        <v>2038</v>
      </c>
      <c r="B1164" s="25">
        <v>24.78</v>
      </c>
      <c r="C1164" s="25">
        <v>4.24</v>
      </c>
      <c r="D1164" s="23" t="s">
        <v>5991</v>
      </c>
      <c r="E1164" s="23" t="s">
        <v>5992</v>
      </c>
      <c r="F1164" s="23" t="s">
        <v>5992</v>
      </c>
      <c r="G1164" s="23">
        <v>2</v>
      </c>
      <c r="H1164" s="23" t="s">
        <v>5992</v>
      </c>
      <c r="I1164" t="str" cm="1">
        <f t="array" ref="I1164">_xlfn.IFS(B1164&lt;18.5,"Under Weight",B1164&lt;=25,"Healthy Weight",B1164&lt;30,"Over Weight",B1164&gt;=30,"obesity")</f>
        <v>Healthy Weight</v>
      </c>
      <c r="J1164" t="str" cm="1">
        <f t="array" ref="J1164">_xlfn.IFS(C1164&lt;5.7,"Normal",C1164&lt;=6.5,"Prediabetes",C1164&gt;6.5,"Diabetes")</f>
        <v>Normal</v>
      </c>
    </row>
    <row r="1165" spans="1:10" ht="15" customHeight="1" x14ac:dyDescent="0.3">
      <c r="A1165" s="23" t="s">
        <v>2040</v>
      </c>
      <c r="B1165" s="25">
        <v>34.07</v>
      </c>
      <c r="C1165" s="25">
        <v>7.81</v>
      </c>
      <c r="D1165" s="23" t="s">
        <v>5991</v>
      </c>
      <c r="E1165" s="23" t="s">
        <v>5992</v>
      </c>
      <c r="F1165" s="23" t="s">
        <v>5992</v>
      </c>
      <c r="G1165" s="23">
        <v>0</v>
      </c>
      <c r="H1165" s="23" t="s">
        <v>5992</v>
      </c>
      <c r="I1165" t="str" cm="1">
        <f t="array" ref="I1165">_xlfn.IFS(B1165&lt;18.5,"Under Weight",B1165&lt;=25,"Healthy Weight",B1165&lt;30,"Over Weight",B1165&gt;=30,"obesity")</f>
        <v>obesity</v>
      </c>
      <c r="J1165" t="str" cm="1">
        <f t="array" ref="J1165">_xlfn.IFS(C1165&lt;5.7,"Normal",C1165&lt;=6.5,"Prediabetes",C1165&gt;6.5,"Diabetes")</f>
        <v>Diabetes</v>
      </c>
    </row>
    <row r="1166" spans="1:10" ht="15" customHeight="1" x14ac:dyDescent="0.3">
      <c r="A1166" s="23" t="s">
        <v>2042</v>
      </c>
      <c r="B1166" s="25">
        <v>30.14</v>
      </c>
      <c r="C1166" s="25">
        <v>9.85</v>
      </c>
      <c r="D1166" s="23" t="s">
        <v>5992</v>
      </c>
      <c r="E1166" s="23" t="s">
        <v>5992</v>
      </c>
      <c r="F1166" s="23" t="s">
        <v>5992</v>
      </c>
      <c r="G1166" s="23">
        <v>0</v>
      </c>
      <c r="H1166" s="23" t="s">
        <v>5992</v>
      </c>
      <c r="I1166" t="str" cm="1">
        <f t="array" ref="I1166">_xlfn.IFS(B1166&lt;18.5,"Under Weight",B1166&lt;=25,"Healthy Weight",B1166&lt;30,"Over Weight",B1166&gt;=30,"obesity")</f>
        <v>obesity</v>
      </c>
      <c r="J1166" t="str" cm="1">
        <f t="array" ref="J1166">_xlfn.IFS(C1166&lt;5.7,"Normal",C1166&lt;=6.5,"Prediabetes",C1166&gt;6.5,"Diabetes")</f>
        <v>Diabetes</v>
      </c>
    </row>
    <row r="1167" spans="1:10" ht="15" customHeight="1" x14ac:dyDescent="0.3">
      <c r="A1167" s="23" t="s">
        <v>2044</v>
      </c>
      <c r="B1167" s="25">
        <v>18.05</v>
      </c>
      <c r="C1167" s="25">
        <v>6.94</v>
      </c>
      <c r="D1167" s="23" t="s">
        <v>5992</v>
      </c>
      <c r="E1167" s="23" t="s">
        <v>5992</v>
      </c>
      <c r="F1167" s="23" t="s">
        <v>5992</v>
      </c>
      <c r="G1167" s="23">
        <v>0</v>
      </c>
      <c r="H1167" s="23" t="s">
        <v>5992</v>
      </c>
      <c r="I1167" t="str" cm="1">
        <f t="array" ref="I1167">_xlfn.IFS(B1167&lt;18.5,"Under Weight",B1167&lt;=25,"Healthy Weight",B1167&lt;30,"Over Weight",B1167&gt;=30,"obesity")</f>
        <v>Under Weight</v>
      </c>
      <c r="J1167" t="str" cm="1">
        <f t="array" ref="J1167">_xlfn.IFS(C1167&lt;5.7,"Normal",C1167&lt;=6.5,"Prediabetes",C1167&gt;6.5,"Diabetes")</f>
        <v>Diabetes</v>
      </c>
    </row>
    <row r="1168" spans="1:10" ht="15" customHeight="1" x14ac:dyDescent="0.3">
      <c r="A1168" s="23" t="s">
        <v>2045</v>
      </c>
      <c r="B1168" s="25">
        <v>37.4</v>
      </c>
      <c r="C1168" s="25">
        <v>11.3</v>
      </c>
      <c r="D1168" s="23" t="s">
        <v>5991</v>
      </c>
      <c r="E1168" s="23" t="s">
        <v>5992</v>
      </c>
      <c r="F1168" s="23" t="s">
        <v>5992</v>
      </c>
      <c r="G1168" s="23">
        <v>2</v>
      </c>
      <c r="H1168" s="23" t="s">
        <v>5992</v>
      </c>
      <c r="I1168" t="str" cm="1">
        <f t="array" ref="I1168">_xlfn.IFS(B1168&lt;18.5,"Under Weight",B1168&lt;=25,"Healthy Weight",B1168&lt;30,"Over Weight",B1168&gt;=30,"obesity")</f>
        <v>obesity</v>
      </c>
      <c r="J1168" t="str" cm="1">
        <f t="array" ref="J1168">_xlfn.IFS(C1168&lt;5.7,"Normal",C1168&lt;=6.5,"Prediabetes",C1168&gt;6.5,"Diabetes")</f>
        <v>Diabetes</v>
      </c>
    </row>
    <row r="1169" spans="1:10" ht="15" customHeight="1" x14ac:dyDescent="0.3">
      <c r="A1169" s="23" t="s">
        <v>2047</v>
      </c>
      <c r="B1169" s="25">
        <v>25.75</v>
      </c>
      <c r="C1169" s="25">
        <v>9.23</v>
      </c>
      <c r="D1169" s="23" t="s">
        <v>5992</v>
      </c>
      <c r="E1169" s="23" t="s">
        <v>5992</v>
      </c>
      <c r="F1169" s="23" t="s">
        <v>5992</v>
      </c>
      <c r="G1169" s="23">
        <v>0</v>
      </c>
      <c r="H1169" s="23" t="s">
        <v>5992</v>
      </c>
      <c r="I1169" t="str" cm="1">
        <f t="array" ref="I1169">_xlfn.IFS(B1169&lt;18.5,"Under Weight",B1169&lt;=25,"Healthy Weight",B1169&lt;30,"Over Weight",B1169&gt;=30,"obesity")</f>
        <v>Over Weight</v>
      </c>
      <c r="J1169" t="str" cm="1">
        <f t="array" ref="J1169">_xlfn.IFS(C1169&lt;5.7,"Normal",C1169&lt;=6.5,"Prediabetes",C1169&gt;6.5,"Diabetes")</f>
        <v>Diabetes</v>
      </c>
    </row>
    <row r="1170" spans="1:10" ht="15" customHeight="1" x14ac:dyDescent="0.3">
      <c r="A1170" s="23" t="s">
        <v>2049</v>
      </c>
      <c r="B1170" s="25">
        <v>32.299999999999997</v>
      </c>
      <c r="C1170" s="25">
        <v>4.37</v>
      </c>
      <c r="D1170" s="23" t="s">
        <v>5992</v>
      </c>
      <c r="E1170" s="23" t="s">
        <v>5992</v>
      </c>
      <c r="F1170" s="23" t="s">
        <v>5992</v>
      </c>
      <c r="G1170" s="23">
        <v>2</v>
      </c>
      <c r="H1170" s="23" t="s">
        <v>5992</v>
      </c>
      <c r="I1170" t="str" cm="1">
        <f t="array" ref="I1170">_xlfn.IFS(B1170&lt;18.5,"Under Weight",B1170&lt;=25,"Healthy Weight",B1170&lt;30,"Over Weight",B1170&gt;=30,"obesity")</f>
        <v>obesity</v>
      </c>
      <c r="J1170" t="str" cm="1">
        <f t="array" ref="J1170">_xlfn.IFS(C1170&lt;5.7,"Normal",C1170&lt;=6.5,"Prediabetes",C1170&gt;6.5,"Diabetes")</f>
        <v>Normal</v>
      </c>
    </row>
    <row r="1171" spans="1:10" ht="15" customHeight="1" x14ac:dyDescent="0.3">
      <c r="A1171" s="23" t="s">
        <v>2051</v>
      </c>
      <c r="B1171" s="25">
        <v>28.61</v>
      </c>
      <c r="C1171" s="25">
        <v>5.76</v>
      </c>
      <c r="D1171" s="23" t="s">
        <v>5992</v>
      </c>
      <c r="E1171" s="23" t="s">
        <v>5992</v>
      </c>
      <c r="F1171" s="23" t="s">
        <v>5991</v>
      </c>
      <c r="G1171" s="23">
        <v>1</v>
      </c>
      <c r="H1171" s="23" t="s">
        <v>5992</v>
      </c>
      <c r="I1171" t="str" cm="1">
        <f t="array" ref="I1171">_xlfn.IFS(B1171&lt;18.5,"Under Weight",B1171&lt;=25,"Healthy Weight",B1171&lt;30,"Over Weight",B1171&gt;=30,"obesity")</f>
        <v>Over Weight</v>
      </c>
      <c r="J1171" t="str" cm="1">
        <f t="array" ref="J1171">_xlfn.IFS(C1171&lt;5.7,"Normal",C1171&lt;=6.5,"Prediabetes",C1171&gt;6.5,"Diabetes")</f>
        <v>Prediabetes</v>
      </c>
    </row>
    <row r="1172" spans="1:10" ht="15" customHeight="1" x14ac:dyDescent="0.3">
      <c r="A1172" s="23" t="s">
        <v>2053</v>
      </c>
      <c r="B1172" s="25">
        <v>45.41</v>
      </c>
      <c r="C1172" s="25">
        <v>4.96</v>
      </c>
      <c r="D1172" s="23" t="s">
        <v>5992</v>
      </c>
      <c r="E1172" s="23" t="s">
        <v>5992</v>
      </c>
      <c r="F1172" s="23" t="s">
        <v>5992</v>
      </c>
      <c r="G1172" s="23">
        <v>1</v>
      </c>
      <c r="H1172" s="23" t="s">
        <v>5992</v>
      </c>
      <c r="I1172" t="str" cm="1">
        <f t="array" ref="I1172">_xlfn.IFS(B1172&lt;18.5,"Under Weight",B1172&lt;=25,"Healthy Weight",B1172&lt;30,"Over Weight",B1172&gt;=30,"obesity")</f>
        <v>obesity</v>
      </c>
      <c r="J1172" t="str" cm="1">
        <f t="array" ref="J1172">_xlfn.IFS(C1172&lt;5.7,"Normal",C1172&lt;=6.5,"Prediabetes",C1172&gt;6.5,"Diabetes")</f>
        <v>Normal</v>
      </c>
    </row>
    <row r="1173" spans="1:10" ht="15" customHeight="1" x14ac:dyDescent="0.3">
      <c r="A1173" s="23" t="s">
        <v>2055</v>
      </c>
      <c r="B1173" s="25">
        <v>31.2</v>
      </c>
      <c r="C1173" s="25">
        <v>11.04</v>
      </c>
      <c r="D1173" s="23" t="s">
        <v>5991</v>
      </c>
      <c r="E1173" s="23" t="s">
        <v>5992</v>
      </c>
      <c r="F1173" s="23" t="s">
        <v>5992</v>
      </c>
      <c r="G1173" s="23">
        <v>2</v>
      </c>
      <c r="H1173" s="23" t="s">
        <v>5992</v>
      </c>
      <c r="I1173" t="str" cm="1">
        <f t="array" ref="I1173">_xlfn.IFS(B1173&lt;18.5,"Under Weight",B1173&lt;=25,"Healthy Weight",B1173&lt;30,"Over Weight",B1173&gt;=30,"obesity")</f>
        <v>obesity</v>
      </c>
      <c r="J1173" t="str" cm="1">
        <f t="array" ref="J1173">_xlfn.IFS(C1173&lt;5.7,"Normal",C1173&lt;=6.5,"Prediabetes",C1173&gt;6.5,"Diabetes")</f>
        <v>Diabetes</v>
      </c>
    </row>
    <row r="1174" spans="1:10" ht="15" customHeight="1" x14ac:dyDescent="0.3">
      <c r="A1174" s="23" t="s">
        <v>2057</v>
      </c>
      <c r="B1174" s="25">
        <v>29.83</v>
      </c>
      <c r="C1174" s="25">
        <v>7.81</v>
      </c>
      <c r="D1174" s="23" t="s">
        <v>5991</v>
      </c>
      <c r="E1174" s="23" t="s">
        <v>5992</v>
      </c>
      <c r="F1174" s="23" t="s">
        <v>5992</v>
      </c>
      <c r="G1174" s="23">
        <v>1</v>
      </c>
      <c r="H1174" s="23" t="s">
        <v>5992</v>
      </c>
      <c r="I1174" t="str" cm="1">
        <f t="array" ref="I1174">_xlfn.IFS(B1174&lt;18.5,"Under Weight",B1174&lt;=25,"Healthy Weight",B1174&lt;30,"Over Weight",B1174&gt;=30,"obesity")</f>
        <v>Over Weight</v>
      </c>
      <c r="J1174" t="str" cm="1">
        <f t="array" ref="J1174">_xlfn.IFS(C1174&lt;5.7,"Normal",C1174&lt;=6.5,"Prediabetes",C1174&gt;6.5,"Diabetes")</f>
        <v>Diabetes</v>
      </c>
    </row>
    <row r="1175" spans="1:10" ht="15" customHeight="1" x14ac:dyDescent="0.3">
      <c r="A1175" s="23" t="s">
        <v>2059</v>
      </c>
      <c r="B1175" s="25">
        <v>29.06</v>
      </c>
      <c r="C1175" s="25">
        <v>4.55</v>
      </c>
      <c r="D1175" s="23" t="s">
        <v>5992</v>
      </c>
      <c r="E1175" s="23" t="s">
        <v>5992</v>
      </c>
      <c r="F1175" s="23" t="s">
        <v>5992</v>
      </c>
      <c r="G1175" s="23">
        <v>0</v>
      </c>
      <c r="H1175" s="23" t="s">
        <v>5992</v>
      </c>
      <c r="I1175" t="str" cm="1">
        <f t="array" ref="I1175">_xlfn.IFS(B1175&lt;18.5,"Under Weight",B1175&lt;=25,"Healthy Weight",B1175&lt;30,"Over Weight",B1175&gt;=30,"obesity")</f>
        <v>Over Weight</v>
      </c>
      <c r="J1175" t="str" cm="1">
        <f t="array" ref="J1175">_xlfn.IFS(C1175&lt;5.7,"Normal",C1175&lt;=6.5,"Prediabetes",C1175&gt;6.5,"Diabetes")</f>
        <v>Normal</v>
      </c>
    </row>
    <row r="1176" spans="1:10" ht="15" customHeight="1" x14ac:dyDescent="0.3">
      <c r="A1176" s="23" t="s">
        <v>2061</v>
      </c>
      <c r="B1176" s="25">
        <v>27.454999999999998</v>
      </c>
      <c r="C1176" s="25">
        <v>6.13</v>
      </c>
      <c r="D1176" s="23" t="s">
        <v>5992</v>
      </c>
      <c r="E1176" s="23" t="s">
        <v>5992</v>
      </c>
      <c r="F1176" s="23" t="s">
        <v>5992</v>
      </c>
      <c r="G1176" s="23">
        <v>2</v>
      </c>
      <c r="H1176" s="23" t="s">
        <v>5992</v>
      </c>
      <c r="I1176" t="str" cm="1">
        <f t="array" ref="I1176">_xlfn.IFS(B1176&lt;18.5,"Under Weight",B1176&lt;=25,"Healthy Weight",B1176&lt;30,"Over Weight",B1176&gt;=30,"obesity")</f>
        <v>Over Weight</v>
      </c>
      <c r="J1176" t="str" cm="1">
        <f t="array" ref="J1176">_xlfn.IFS(C1176&lt;5.7,"Normal",C1176&lt;=6.5,"Prediabetes",C1176&gt;6.5,"Diabetes")</f>
        <v>Prediabetes</v>
      </c>
    </row>
    <row r="1177" spans="1:10" ht="15" customHeight="1" x14ac:dyDescent="0.3">
      <c r="A1177" s="23" t="s">
        <v>2063</v>
      </c>
      <c r="B1177" s="25">
        <v>23.01</v>
      </c>
      <c r="C1177" s="25">
        <v>6.04</v>
      </c>
      <c r="D1177" s="23" t="s">
        <v>5991</v>
      </c>
      <c r="E1177" s="23" t="s">
        <v>5992</v>
      </c>
      <c r="F1177" s="23" t="s">
        <v>5992</v>
      </c>
      <c r="G1177" s="23">
        <v>1</v>
      </c>
      <c r="H1177" s="23" t="s">
        <v>5992</v>
      </c>
      <c r="I1177" t="str" cm="1">
        <f t="array" ref="I1177">_xlfn.IFS(B1177&lt;18.5,"Under Weight",B1177&lt;=25,"Healthy Weight",B1177&lt;30,"Over Weight",B1177&gt;=30,"obesity")</f>
        <v>Healthy Weight</v>
      </c>
      <c r="J1177" t="str" cm="1">
        <f t="array" ref="J1177">_xlfn.IFS(C1177&lt;5.7,"Normal",C1177&lt;=6.5,"Prediabetes",C1177&gt;6.5,"Diabetes")</f>
        <v>Prediabetes</v>
      </c>
    </row>
    <row r="1178" spans="1:10" ht="15" customHeight="1" x14ac:dyDescent="0.3">
      <c r="A1178" s="23" t="s">
        <v>2065</v>
      </c>
      <c r="B1178" s="25">
        <v>31.39</v>
      </c>
      <c r="C1178" s="25">
        <v>8.85</v>
      </c>
      <c r="D1178" s="23" t="s">
        <v>5991</v>
      </c>
      <c r="E1178" s="23" t="s">
        <v>5992</v>
      </c>
      <c r="F1178" s="23" t="s">
        <v>5992</v>
      </c>
      <c r="G1178" s="23">
        <v>0</v>
      </c>
      <c r="H1178" s="23" t="s">
        <v>5992</v>
      </c>
      <c r="I1178" t="str" cm="1">
        <f t="array" ref="I1178">_xlfn.IFS(B1178&lt;18.5,"Under Weight",B1178&lt;=25,"Healthy Weight",B1178&lt;30,"Over Weight",B1178&gt;=30,"obesity")</f>
        <v>obesity</v>
      </c>
      <c r="J1178" t="str" cm="1">
        <f t="array" ref="J1178">_xlfn.IFS(C1178&lt;5.7,"Normal",C1178&lt;=6.5,"Prediabetes",C1178&gt;6.5,"Diabetes")</f>
        <v>Diabetes</v>
      </c>
    </row>
    <row r="1179" spans="1:10" ht="15" customHeight="1" x14ac:dyDescent="0.3">
      <c r="A1179" s="23" t="s">
        <v>2067</v>
      </c>
      <c r="B1179" s="25">
        <v>34.770000000000003</v>
      </c>
      <c r="C1179" s="25">
        <v>10.54</v>
      </c>
      <c r="D1179" s="23" t="s">
        <v>5992</v>
      </c>
      <c r="E1179" s="23" t="s">
        <v>5992</v>
      </c>
      <c r="F1179" s="23" t="s">
        <v>5992</v>
      </c>
      <c r="G1179" s="23">
        <v>2</v>
      </c>
      <c r="H1179" s="23" t="s">
        <v>5992</v>
      </c>
      <c r="I1179" t="str" cm="1">
        <f t="array" ref="I1179">_xlfn.IFS(B1179&lt;18.5,"Under Weight",B1179&lt;=25,"Healthy Weight",B1179&lt;30,"Over Weight",B1179&gt;=30,"obesity")</f>
        <v>obesity</v>
      </c>
      <c r="J1179" t="str" cm="1">
        <f t="array" ref="J1179">_xlfn.IFS(C1179&lt;5.7,"Normal",C1179&lt;=6.5,"Prediabetes",C1179&gt;6.5,"Diabetes")</f>
        <v>Diabetes</v>
      </c>
    </row>
    <row r="1180" spans="1:10" ht="15" customHeight="1" x14ac:dyDescent="0.3">
      <c r="A1180" s="23" t="s">
        <v>2069</v>
      </c>
      <c r="B1180" s="25">
        <v>24.48</v>
      </c>
      <c r="C1180" s="25">
        <v>4.37</v>
      </c>
      <c r="D1180" s="23" t="s">
        <v>5991</v>
      </c>
      <c r="E1180" s="23" t="s">
        <v>5992</v>
      </c>
      <c r="F1180" s="23" t="s">
        <v>5992</v>
      </c>
      <c r="G1180" s="23">
        <v>2</v>
      </c>
      <c r="H1180" s="23" t="s">
        <v>5992</v>
      </c>
      <c r="I1180" t="str" cm="1">
        <f t="array" ref="I1180">_xlfn.IFS(B1180&lt;18.5,"Under Weight",B1180&lt;=25,"Healthy Weight",B1180&lt;30,"Over Weight",B1180&gt;=30,"obesity")</f>
        <v>Healthy Weight</v>
      </c>
      <c r="J1180" t="str" cm="1">
        <f t="array" ref="J1180">_xlfn.IFS(C1180&lt;5.7,"Normal",C1180&lt;=6.5,"Prediabetes",C1180&gt;6.5,"Diabetes")</f>
        <v>Normal</v>
      </c>
    </row>
    <row r="1181" spans="1:10" ht="15" customHeight="1" x14ac:dyDescent="0.3">
      <c r="A1181" s="23" t="s">
        <v>2070</v>
      </c>
      <c r="B1181" s="25">
        <v>22.61</v>
      </c>
      <c r="C1181" s="25">
        <v>9.6300000000000008</v>
      </c>
      <c r="D1181" s="23" t="s">
        <v>5992</v>
      </c>
      <c r="E1181" s="23" t="s">
        <v>5992</v>
      </c>
      <c r="F1181" s="23" t="s">
        <v>5992</v>
      </c>
      <c r="G1181" s="23">
        <v>2</v>
      </c>
      <c r="H1181" s="23" t="s">
        <v>5992</v>
      </c>
      <c r="I1181" t="str" cm="1">
        <f t="array" ref="I1181">_xlfn.IFS(B1181&lt;18.5,"Under Weight",B1181&lt;=25,"Healthy Weight",B1181&lt;30,"Over Weight",B1181&gt;=30,"obesity")</f>
        <v>Healthy Weight</v>
      </c>
      <c r="J1181" t="str" cm="1">
        <f t="array" ref="J1181">_xlfn.IFS(C1181&lt;5.7,"Normal",C1181&lt;=6.5,"Prediabetes",C1181&gt;6.5,"Diabetes")</f>
        <v>Diabetes</v>
      </c>
    </row>
    <row r="1182" spans="1:10" ht="15" customHeight="1" x14ac:dyDescent="0.3">
      <c r="A1182" s="23" t="s">
        <v>2071</v>
      </c>
      <c r="B1182" s="25">
        <v>34.299999999999997</v>
      </c>
      <c r="C1182" s="25">
        <v>10.37</v>
      </c>
      <c r="D1182" s="23" t="s">
        <v>5992</v>
      </c>
      <c r="E1182" s="23" t="s">
        <v>5992</v>
      </c>
      <c r="F1182" s="23" t="s">
        <v>5992</v>
      </c>
      <c r="G1182" s="23">
        <v>0</v>
      </c>
      <c r="H1182" s="23" t="s">
        <v>5992</v>
      </c>
      <c r="I1182" t="str" cm="1">
        <f t="array" ref="I1182">_xlfn.IFS(B1182&lt;18.5,"Under Weight",B1182&lt;=25,"Healthy Weight",B1182&lt;30,"Over Weight",B1182&gt;=30,"obesity")</f>
        <v>obesity</v>
      </c>
      <c r="J1182" t="str" cm="1">
        <f t="array" ref="J1182">_xlfn.IFS(C1182&lt;5.7,"Normal",C1182&lt;=6.5,"Prediabetes",C1182&gt;6.5,"Diabetes")</f>
        <v>Diabetes</v>
      </c>
    </row>
    <row r="1183" spans="1:10" ht="15" customHeight="1" x14ac:dyDescent="0.3">
      <c r="A1183" s="23" t="s">
        <v>2072</v>
      </c>
      <c r="B1183" s="25">
        <v>46.09</v>
      </c>
      <c r="C1183" s="25">
        <v>5.44</v>
      </c>
      <c r="D1183" s="23" t="s">
        <v>5992</v>
      </c>
      <c r="E1183" s="23" t="s">
        <v>5992</v>
      </c>
      <c r="F1183" s="23" t="s">
        <v>5992</v>
      </c>
      <c r="G1183" s="23">
        <v>2</v>
      </c>
      <c r="H1183" s="23" t="s">
        <v>5992</v>
      </c>
      <c r="I1183" t="str" cm="1">
        <f t="array" ref="I1183">_xlfn.IFS(B1183&lt;18.5,"Under Weight",B1183&lt;=25,"Healthy Weight",B1183&lt;30,"Over Weight",B1183&gt;=30,"obesity")</f>
        <v>obesity</v>
      </c>
      <c r="J1183" t="str" cm="1">
        <f t="array" ref="J1183">_xlfn.IFS(C1183&lt;5.7,"Normal",C1183&lt;=6.5,"Prediabetes",C1183&gt;6.5,"Diabetes")</f>
        <v>Normal</v>
      </c>
    </row>
    <row r="1184" spans="1:10" ht="15" customHeight="1" x14ac:dyDescent="0.3">
      <c r="A1184" s="23" t="s">
        <v>2074</v>
      </c>
      <c r="B1184" s="25">
        <v>44.744999999999997</v>
      </c>
      <c r="C1184" s="25">
        <v>5.19</v>
      </c>
      <c r="D1184" s="23" t="s">
        <v>5992</v>
      </c>
      <c r="E1184" s="23" t="s">
        <v>5992</v>
      </c>
      <c r="F1184" s="23" t="s">
        <v>5992</v>
      </c>
      <c r="G1184" s="23">
        <v>2</v>
      </c>
      <c r="H1184" s="23" t="s">
        <v>5992</v>
      </c>
      <c r="I1184" t="str" cm="1">
        <f t="array" ref="I1184">_xlfn.IFS(B1184&lt;18.5,"Under Weight",B1184&lt;=25,"Healthy Weight",B1184&lt;30,"Over Weight",B1184&gt;=30,"obesity")</f>
        <v>obesity</v>
      </c>
      <c r="J1184" t="str" cm="1">
        <f t="array" ref="J1184">_xlfn.IFS(C1184&lt;5.7,"Normal",C1184&lt;=6.5,"Prediabetes",C1184&gt;6.5,"Diabetes")</f>
        <v>Normal</v>
      </c>
    </row>
    <row r="1185" spans="1:10" ht="15" customHeight="1" x14ac:dyDescent="0.3">
      <c r="A1185" s="23" t="s">
        <v>2076</v>
      </c>
      <c r="B1185" s="25">
        <v>26.33</v>
      </c>
      <c r="C1185" s="25">
        <v>11.8</v>
      </c>
      <c r="D1185" s="23" t="s">
        <v>5991</v>
      </c>
      <c r="E1185" s="23" t="s">
        <v>5992</v>
      </c>
      <c r="F1185" s="23" t="s">
        <v>5992</v>
      </c>
      <c r="G1185" s="23">
        <v>1</v>
      </c>
      <c r="H1185" s="23" t="s">
        <v>5992</v>
      </c>
      <c r="I1185" t="str" cm="1">
        <f t="array" ref="I1185">_xlfn.IFS(B1185&lt;18.5,"Under Weight",B1185&lt;=25,"Healthy Weight",B1185&lt;30,"Over Weight",B1185&gt;=30,"obesity")</f>
        <v>Over Weight</v>
      </c>
      <c r="J1185" t="str" cm="1">
        <f t="array" ref="J1185">_xlfn.IFS(C1185&lt;5.7,"Normal",C1185&lt;=6.5,"Prediabetes",C1185&gt;6.5,"Diabetes")</f>
        <v>Diabetes</v>
      </c>
    </row>
    <row r="1186" spans="1:10" ht="15" customHeight="1" x14ac:dyDescent="0.3">
      <c r="A1186" s="23" t="s">
        <v>2078</v>
      </c>
      <c r="B1186" s="25">
        <v>26.6</v>
      </c>
      <c r="C1186" s="25">
        <v>8.3800000000000008</v>
      </c>
      <c r="D1186" s="23" t="s">
        <v>5992</v>
      </c>
      <c r="E1186" s="23" t="s">
        <v>5992</v>
      </c>
      <c r="F1186" s="23" t="s">
        <v>5992</v>
      </c>
      <c r="G1186" s="23">
        <v>2</v>
      </c>
      <c r="H1186" s="23" t="s">
        <v>5992</v>
      </c>
      <c r="I1186" t="str" cm="1">
        <f t="array" ref="I1186">_xlfn.IFS(B1186&lt;18.5,"Under Weight",B1186&lt;=25,"Healthy Weight",B1186&lt;30,"Over Weight",B1186&gt;=30,"obesity")</f>
        <v>Over Weight</v>
      </c>
      <c r="J1186" t="str" cm="1">
        <f t="array" ref="J1186">_xlfn.IFS(C1186&lt;5.7,"Normal",C1186&lt;=6.5,"Prediabetes",C1186&gt;6.5,"Diabetes")</f>
        <v>Diabetes</v>
      </c>
    </row>
    <row r="1187" spans="1:10" ht="15" customHeight="1" x14ac:dyDescent="0.3">
      <c r="A1187" s="23" t="s">
        <v>2080</v>
      </c>
      <c r="B1187" s="25">
        <v>27.5</v>
      </c>
      <c r="C1187" s="25">
        <v>7.58</v>
      </c>
      <c r="D1187" s="23" t="s">
        <v>5992</v>
      </c>
      <c r="E1187" s="23" t="s">
        <v>5992</v>
      </c>
      <c r="F1187" s="23" t="s">
        <v>5992</v>
      </c>
      <c r="G1187" s="23">
        <v>0</v>
      </c>
      <c r="H1187" s="23" t="s">
        <v>5992</v>
      </c>
      <c r="I1187" t="str" cm="1">
        <f t="array" ref="I1187">_xlfn.IFS(B1187&lt;18.5,"Under Weight",B1187&lt;=25,"Healthy Weight",B1187&lt;30,"Over Weight",B1187&gt;=30,"obesity")</f>
        <v>Over Weight</v>
      </c>
      <c r="J1187" t="str" cm="1">
        <f t="array" ref="J1187">_xlfn.IFS(C1187&lt;5.7,"Normal",C1187&lt;=6.5,"Prediabetes",C1187&gt;6.5,"Diabetes")</f>
        <v>Diabetes</v>
      </c>
    </row>
    <row r="1188" spans="1:10" ht="15" customHeight="1" x14ac:dyDescent="0.3">
      <c r="A1188" s="23" t="s">
        <v>2081</v>
      </c>
      <c r="B1188" s="25">
        <v>41.55</v>
      </c>
      <c r="C1188" s="25">
        <v>4.6100000000000003</v>
      </c>
      <c r="D1188" s="23" t="s">
        <v>5992</v>
      </c>
      <c r="E1188" s="23" t="s">
        <v>5992</v>
      </c>
      <c r="F1188" s="23" t="s">
        <v>5992</v>
      </c>
      <c r="G1188" s="23">
        <v>1</v>
      </c>
      <c r="H1188" s="23" t="s">
        <v>5992</v>
      </c>
      <c r="I1188" t="str" cm="1">
        <f t="array" ref="I1188">_xlfn.IFS(B1188&lt;18.5,"Under Weight",B1188&lt;=25,"Healthy Weight",B1188&lt;30,"Over Weight",B1188&gt;=30,"obesity")</f>
        <v>obesity</v>
      </c>
      <c r="J1188" t="str" cm="1">
        <f t="array" ref="J1188">_xlfn.IFS(C1188&lt;5.7,"Normal",C1188&lt;=6.5,"Prediabetes",C1188&gt;6.5,"Diabetes")</f>
        <v>Normal</v>
      </c>
    </row>
    <row r="1189" spans="1:10" ht="15" customHeight="1" x14ac:dyDescent="0.3">
      <c r="A1189" s="23" t="s">
        <v>2083</v>
      </c>
      <c r="B1189" s="25">
        <v>41.47</v>
      </c>
      <c r="C1189" s="25">
        <v>4.7</v>
      </c>
      <c r="D1189" s="23" t="s">
        <v>5991</v>
      </c>
      <c r="E1189" s="23" t="s">
        <v>5992</v>
      </c>
      <c r="F1189" s="23" t="s">
        <v>5991</v>
      </c>
      <c r="G1189" s="23">
        <v>1</v>
      </c>
      <c r="H1189" s="23" t="s">
        <v>5992</v>
      </c>
      <c r="I1189" t="str" cm="1">
        <f t="array" ref="I1189">_xlfn.IFS(B1189&lt;18.5,"Under Weight",B1189&lt;=25,"Healthy Weight",B1189&lt;30,"Over Weight",B1189&gt;=30,"obesity")</f>
        <v>obesity</v>
      </c>
      <c r="J1189" t="str" cm="1">
        <f t="array" ref="J1189">_xlfn.IFS(C1189&lt;5.7,"Normal",C1189&lt;=6.5,"Prediabetes",C1189&gt;6.5,"Diabetes")</f>
        <v>Normal</v>
      </c>
    </row>
    <row r="1190" spans="1:10" ht="15" customHeight="1" x14ac:dyDescent="0.3">
      <c r="A1190" s="23" t="s">
        <v>2085</v>
      </c>
      <c r="B1190" s="25">
        <v>24.795000000000002</v>
      </c>
      <c r="C1190" s="25">
        <v>6.05</v>
      </c>
      <c r="D1190" s="23" t="s">
        <v>5991</v>
      </c>
      <c r="E1190" s="23" t="s">
        <v>5992</v>
      </c>
      <c r="F1190" s="23" t="s">
        <v>5992</v>
      </c>
      <c r="G1190" s="23">
        <v>0</v>
      </c>
      <c r="H1190" s="23" t="s">
        <v>5992</v>
      </c>
      <c r="I1190" t="str" cm="1">
        <f t="array" ref="I1190">_xlfn.IFS(B1190&lt;18.5,"Under Weight",B1190&lt;=25,"Healthy Weight",B1190&lt;30,"Over Weight",B1190&gt;=30,"obesity")</f>
        <v>Healthy Weight</v>
      </c>
      <c r="J1190" t="str" cm="1">
        <f t="array" ref="J1190">_xlfn.IFS(C1190&lt;5.7,"Normal",C1190&lt;=6.5,"Prediabetes",C1190&gt;6.5,"Diabetes")</f>
        <v>Prediabetes</v>
      </c>
    </row>
    <row r="1191" spans="1:10" ht="15" customHeight="1" x14ac:dyDescent="0.3">
      <c r="A1191" s="23" t="s">
        <v>2087</v>
      </c>
      <c r="B1191" s="25">
        <v>29.48</v>
      </c>
      <c r="C1191" s="25">
        <v>5.63</v>
      </c>
      <c r="D1191" s="23" t="s">
        <v>5991</v>
      </c>
      <c r="E1191" s="23" t="s">
        <v>5992</v>
      </c>
      <c r="F1191" s="23" t="s">
        <v>5991</v>
      </c>
      <c r="G1191" s="23">
        <v>1</v>
      </c>
      <c r="H1191" s="23" t="s">
        <v>5992</v>
      </c>
      <c r="I1191" t="str" cm="1">
        <f t="array" ref="I1191">_xlfn.IFS(B1191&lt;18.5,"Under Weight",B1191&lt;=25,"Healthy Weight",B1191&lt;30,"Over Weight",B1191&gt;=30,"obesity")</f>
        <v>Over Weight</v>
      </c>
      <c r="J1191" t="str" cm="1">
        <f t="array" ref="J1191">_xlfn.IFS(C1191&lt;5.7,"Normal",C1191&lt;=6.5,"Prediabetes",C1191&gt;6.5,"Diabetes")</f>
        <v>Normal</v>
      </c>
    </row>
    <row r="1192" spans="1:10" ht="15" customHeight="1" x14ac:dyDescent="0.3">
      <c r="A1192" s="23" t="s">
        <v>2089</v>
      </c>
      <c r="B1192" s="25">
        <v>28.09</v>
      </c>
      <c r="C1192" s="25">
        <v>6.06</v>
      </c>
      <c r="D1192" s="23" t="s">
        <v>5992</v>
      </c>
      <c r="E1192" s="23" t="s">
        <v>5992</v>
      </c>
      <c r="F1192" s="23" t="s">
        <v>5991</v>
      </c>
      <c r="G1192" s="23">
        <v>1</v>
      </c>
      <c r="H1192" s="23" t="s">
        <v>5992</v>
      </c>
      <c r="I1192" t="str" cm="1">
        <f t="array" ref="I1192">_xlfn.IFS(B1192&lt;18.5,"Under Weight",B1192&lt;=25,"Healthy Weight",B1192&lt;30,"Over Weight",B1192&gt;=30,"obesity")</f>
        <v>Over Weight</v>
      </c>
      <c r="J1192" t="str" cm="1">
        <f t="array" ref="J1192">_xlfn.IFS(C1192&lt;5.7,"Normal",C1192&lt;=6.5,"Prediabetes",C1192&gt;6.5,"Diabetes")</f>
        <v>Prediabetes</v>
      </c>
    </row>
    <row r="1193" spans="1:10" ht="15" customHeight="1" x14ac:dyDescent="0.3">
      <c r="A1193" s="23" t="s">
        <v>2091</v>
      </c>
      <c r="B1193" s="25">
        <v>32.729999999999997</v>
      </c>
      <c r="C1193" s="25">
        <v>5.19</v>
      </c>
      <c r="D1193" s="23" t="s">
        <v>5992</v>
      </c>
      <c r="E1193" s="23" t="s">
        <v>5992</v>
      </c>
      <c r="F1193" s="23" t="s">
        <v>5992</v>
      </c>
      <c r="G1193" s="23">
        <v>1</v>
      </c>
      <c r="H1193" s="23" t="s">
        <v>5992</v>
      </c>
      <c r="I1193" t="str" cm="1">
        <f t="array" ref="I1193">_xlfn.IFS(B1193&lt;18.5,"Under Weight",B1193&lt;=25,"Healthy Weight",B1193&lt;30,"Over Weight",B1193&gt;=30,"obesity")</f>
        <v>obesity</v>
      </c>
      <c r="J1193" t="str" cm="1">
        <f t="array" ref="J1193">_xlfn.IFS(C1193&lt;5.7,"Normal",C1193&lt;=6.5,"Prediabetes",C1193&gt;6.5,"Diabetes")</f>
        <v>Normal</v>
      </c>
    </row>
    <row r="1194" spans="1:10" ht="15" customHeight="1" x14ac:dyDescent="0.3">
      <c r="A1194" s="23" t="s">
        <v>2092</v>
      </c>
      <c r="B1194" s="25">
        <v>27.36</v>
      </c>
      <c r="C1194" s="25">
        <v>8.9600000000000009</v>
      </c>
      <c r="D1194" s="23" t="s">
        <v>5992</v>
      </c>
      <c r="E1194" s="23" t="s">
        <v>5992</v>
      </c>
      <c r="F1194" s="23" t="s">
        <v>5992</v>
      </c>
      <c r="G1194" s="23">
        <v>0</v>
      </c>
      <c r="H1194" s="23" t="s">
        <v>5992</v>
      </c>
      <c r="I1194" t="str" cm="1">
        <f t="array" ref="I1194">_xlfn.IFS(B1194&lt;18.5,"Under Weight",B1194&lt;=25,"Healthy Weight",B1194&lt;30,"Over Weight",B1194&gt;=30,"obesity")</f>
        <v>Over Weight</v>
      </c>
      <c r="J1194" t="str" cm="1">
        <f t="array" ref="J1194">_xlfn.IFS(C1194&lt;5.7,"Normal",C1194&lt;=6.5,"Prediabetes",C1194&gt;6.5,"Diabetes")</f>
        <v>Diabetes</v>
      </c>
    </row>
    <row r="1195" spans="1:10" ht="15" customHeight="1" x14ac:dyDescent="0.3">
      <c r="A1195" s="23" t="s">
        <v>2093</v>
      </c>
      <c r="B1195" s="25">
        <v>27.265000000000001</v>
      </c>
      <c r="C1195" s="25">
        <v>11.39</v>
      </c>
      <c r="D1195" s="23" t="s">
        <v>5992</v>
      </c>
      <c r="E1195" s="23" t="s">
        <v>5992</v>
      </c>
      <c r="F1195" s="23" t="s">
        <v>5992</v>
      </c>
      <c r="G1195" s="23">
        <v>0</v>
      </c>
      <c r="H1195" s="23" t="s">
        <v>5992</v>
      </c>
      <c r="I1195" t="str" cm="1">
        <f t="array" ref="I1195">_xlfn.IFS(B1195&lt;18.5,"Under Weight",B1195&lt;=25,"Healthy Weight",B1195&lt;30,"Over Weight",B1195&gt;=30,"obesity")</f>
        <v>Over Weight</v>
      </c>
      <c r="J1195" t="str" cm="1">
        <f t="array" ref="J1195">_xlfn.IFS(C1195&lt;5.7,"Normal",C1195&lt;=6.5,"Prediabetes",C1195&gt;6.5,"Diabetes")</f>
        <v>Diabetes</v>
      </c>
    </row>
    <row r="1196" spans="1:10" ht="15" customHeight="1" x14ac:dyDescent="0.3">
      <c r="A1196" s="23" t="s">
        <v>2094</v>
      </c>
      <c r="B1196" s="25">
        <v>48.07</v>
      </c>
      <c r="C1196" s="25">
        <v>4.0599999999999996</v>
      </c>
      <c r="D1196" s="23" t="s">
        <v>5991</v>
      </c>
      <c r="E1196" s="23" t="s">
        <v>5992</v>
      </c>
      <c r="F1196" s="23" t="s">
        <v>5992</v>
      </c>
      <c r="G1196" s="23">
        <v>0</v>
      </c>
      <c r="H1196" s="23" t="s">
        <v>5992</v>
      </c>
      <c r="I1196" t="str" cm="1">
        <f t="array" ref="I1196">_xlfn.IFS(B1196&lt;18.5,"Under Weight",B1196&lt;=25,"Healthy Weight",B1196&lt;30,"Over Weight",B1196&gt;=30,"obesity")</f>
        <v>obesity</v>
      </c>
      <c r="J1196" t="str" cm="1">
        <f t="array" ref="J1196">_xlfn.IFS(C1196&lt;5.7,"Normal",C1196&lt;=6.5,"Prediabetes",C1196&gt;6.5,"Diabetes")</f>
        <v>Normal</v>
      </c>
    </row>
    <row r="1197" spans="1:10" ht="15" customHeight="1" x14ac:dyDescent="0.3">
      <c r="A1197" s="23" t="s">
        <v>2096</v>
      </c>
      <c r="B1197" s="25">
        <v>30.8</v>
      </c>
      <c r="C1197" s="25">
        <v>5.23</v>
      </c>
      <c r="D1197" s="23" t="s">
        <v>5991</v>
      </c>
      <c r="E1197" s="23" t="s">
        <v>5992</v>
      </c>
      <c r="F1197" s="23" t="s">
        <v>5992</v>
      </c>
      <c r="G1197" s="23">
        <v>0</v>
      </c>
      <c r="H1197" s="23" t="s">
        <v>5992</v>
      </c>
      <c r="I1197" t="str" cm="1">
        <f t="array" ref="I1197">_xlfn.IFS(B1197&lt;18.5,"Under Weight",B1197&lt;=25,"Healthy Weight",B1197&lt;30,"Over Weight",B1197&gt;=30,"obesity")</f>
        <v>obesity</v>
      </c>
      <c r="J1197" t="str" cm="1">
        <f t="array" ref="J1197">_xlfn.IFS(C1197&lt;5.7,"Normal",C1197&lt;=6.5,"Prediabetes",C1197&gt;6.5,"Diabetes")</f>
        <v>Normal</v>
      </c>
    </row>
    <row r="1198" spans="1:10" ht="15" customHeight="1" x14ac:dyDescent="0.3">
      <c r="A1198" s="23" t="s">
        <v>2098</v>
      </c>
      <c r="B1198" s="25">
        <v>32.299999999999997</v>
      </c>
      <c r="C1198" s="25">
        <v>5.05</v>
      </c>
      <c r="D1198" s="23" t="s">
        <v>5991</v>
      </c>
      <c r="E1198" s="23" t="s">
        <v>5992</v>
      </c>
      <c r="F1198" s="23" t="s">
        <v>5992</v>
      </c>
      <c r="G1198" s="23">
        <v>0</v>
      </c>
      <c r="H1198" s="23" t="s">
        <v>5992</v>
      </c>
      <c r="I1198" t="str" cm="1">
        <f t="array" ref="I1198">_xlfn.IFS(B1198&lt;18.5,"Under Weight",B1198&lt;=25,"Healthy Weight",B1198&lt;30,"Over Weight",B1198&gt;=30,"obesity")</f>
        <v>obesity</v>
      </c>
      <c r="J1198" t="str" cm="1">
        <f t="array" ref="J1198">_xlfn.IFS(C1198&lt;5.7,"Normal",C1198&lt;=6.5,"Prediabetes",C1198&gt;6.5,"Diabetes")</f>
        <v>Normal</v>
      </c>
    </row>
    <row r="1199" spans="1:10" ht="15" customHeight="1" x14ac:dyDescent="0.3">
      <c r="A1199" s="23" t="s">
        <v>2100</v>
      </c>
      <c r="B1199" s="25">
        <v>39.700000000000003</v>
      </c>
      <c r="C1199" s="25">
        <v>7.34</v>
      </c>
      <c r="D1199" s="23" t="s">
        <v>5992</v>
      </c>
      <c r="E1199" s="23" t="s">
        <v>5992</v>
      </c>
      <c r="F1199" s="23" t="s">
        <v>5992</v>
      </c>
      <c r="G1199" s="23">
        <v>0</v>
      </c>
      <c r="H1199" s="23" t="s">
        <v>5992</v>
      </c>
      <c r="I1199" t="str" cm="1">
        <f t="array" ref="I1199">_xlfn.IFS(B1199&lt;18.5,"Under Weight",B1199&lt;=25,"Healthy Weight",B1199&lt;30,"Over Weight",B1199&gt;=30,"obesity")</f>
        <v>obesity</v>
      </c>
      <c r="J1199" t="str" cm="1">
        <f t="array" ref="J1199">_xlfn.IFS(C1199&lt;5.7,"Normal",C1199&lt;=6.5,"Prediabetes",C1199&gt;6.5,"Diabetes")</f>
        <v>Diabetes</v>
      </c>
    </row>
    <row r="1200" spans="1:10" ht="15" customHeight="1" x14ac:dyDescent="0.3">
      <c r="A1200" s="23" t="s">
        <v>2101</v>
      </c>
      <c r="B1200" s="25">
        <v>35.97</v>
      </c>
      <c r="C1200" s="25">
        <v>8.1300000000000008</v>
      </c>
      <c r="D1200" s="23" t="s">
        <v>5992</v>
      </c>
      <c r="E1200" s="23" t="s">
        <v>5992</v>
      </c>
      <c r="F1200" s="23" t="s">
        <v>5992</v>
      </c>
      <c r="G1200" s="23">
        <v>0</v>
      </c>
      <c r="H1200" s="23" t="s">
        <v>5992</v>
      </c>
      <c r="I1200" t="str" cm="1">
        <f t="array" ref="I1200">_xlfn.IFS(B1200&lt;18.5,"Under Weight",B1200&lt;=25,"Healthy Weight",B1200&lt;30,"Over Weight",B1200&gt;=30,"obesity")</f>
        <v>obesity</v>
      </c>
      <c r="J1200" t="str" cm="1">
        <f t="array" ref="J1200">_xlfn.IFS(C1200&lt;5.7,"Normal",C1200&lt;=6.5,"Prediabetes",C1200&gt;6.5,"Diabetes")</f>
        <v>Diabetes</v>
      </c>
    </row>
    <row r="1201" spans="1:10" ht="15" customHeight="1" x14ac:dyDescent="0.3">
      <c r="A1201" s="23" t="s">
        <v>2103</v>
      </c>
      <c r="B1201" s="25">
        <v>25.86</v>
      </c>
      <c r="C1201" s="25">
        <v>6.68</v>
      </c>
      <c r="D1201" s="23" t="s">
        <v>5991</v>
      </c>
      <c r="E1201" s="23" t="s">
        <v>5992</v>
      </c>
      <c r="F1201" s="23" t="s">
        <v>5992</v>
      </c>
      <c r="G1201" s="23">
        <v>1</v>
      </c>
      <c r="H1201" s="23" t="s">
        <v>5992</v>
      </c>
      <c r="I1201" t="str" cm="1">
        <f t="array" ref="I1201">_xlfn.IFS(B1201&lt;18.5,"Under Weight",B1201&lt;=25,"Healthy Weight",B1201&lt;30,"Over Weight",B1201&gt;=30,"obesity")</f>
        <v>Over Weight</v>
      </c>
      <c r="J1201" t="str" cm="1">
        <f t="array" ref="J1201">_xlfn.IFS(C1201&lt;5.7,"Normal",C1201&lt;=6.5,"Prediabetes",C1201&gt;6.5,"Diabetes")</f>
        <v>Diabetes</v>
      </c>
    </row>
    <row r="1202" spans="1:10" ht="15" customHeight="1" x14ac:dyDescent="0.3">
      <c r="A1202" s="23" t="s">
        <v>2104</v>
      </c>
      <c r="B1202" s="25">
        <v>30.03</v>
      </c>
      <c r="C1202" s="25">
        <v>11.51</v>
      </c>
      <c r="D1202" s="23" t="s">
        <v>5992</v>
      </c>
      <c r="E1202" s="23" t="s">
        <v>5992</v>
      </c>
      <c r="F1202" s="23" t="s">
        <v>5992</v>
      </c>
      <c r="G1202" s="23">
        <v>0</v>
      </c>
      <c r="H1202" s="23" t="s">
        <v>5992</v>
      </c>
      <c r="I1202" t="str" cm="1">
        <f t="array" ref="I1202">_xlfn.IFS(B1202&lt;18.5,"Under Weight",B1202&lt;=25,"Healthy Weight",B1202&lt;30,"Over Weight",B1202&gt;=30,"obesity")</f>
        <v>obesity</v>
      </c>
      <c r="J1202" t="str" cm="1">
        <f t="array" ref="J1202">_xlfn.IFS(C1202&lt;5.7,"Normal",C1202&lt;=6.5,"Prediabetes",C1202&gt;6.5,"Diabetes")</f>
        <v>Diabetes</v>
      </c>
    </row>
    <row r="1203" spans="1:10" ht="15" customHeight="1" x14ac:dyDescent="0.3">
      <c r="A1203" s="23" t="s">
        <v>2105</v>
      </c>
      <c r="B1203" s="25">
        <v>25.76</v>
      </c>
      <c r="C1203" s="25">
        <v>6.02</v>
      </c>
      <c r="D1203" s="23" t="s">
        <v>5991</v>
      </c>
      <c r="E1203" s="23" t="s">
        <v>5992</v>
      </c>
      <c r="F1203" s="23" t="s">
        <v>5991</v>
      </c>
      <c r="G1203" s="23">
        <v>1</v>
      </c>
      <c r="H1203" s="23" t="s">
        <v>5992</v>
      </c>
      <c r="I1203" t="str" cm="1">
        <f t="array" ref="I1203">_xlfn.IFS(B1203&lt;18.5,"Under Weight",B1203&lt;=25,"Healthy Weight",B1203&lt;30,"Over Weight",B1203&gt;=30,"obesity")</f>
        <v>Over Weight</v>
      </c>
      <c r="J1203" t="str" cm="1">
        <f t="array" ref="J1203">_xlfn.IFS(C1203&lt;5.7,"Normal",C1203&lt;=6.5,"Prediabetes",C1203&gt;6.5,"Diabetes")</f>
        <v>Prediabetes</v>
      </c>
    </row>
    <row r="1204" spans="1:10" ht="15" customHeight="1" x14ac:dyDescent="0.3">
      <c r="A1204" s="23" t="s">
        <v>2107</v>
      </c>
      <c r="B1204" s="25">
        <v>22.42</v>
      </c>
      <c r="C1204" s="25">
        <v>7.96</v>
      </c>
      <c r="D1204" s="23" t="s">
        <v>5992</v>
      </c>
      <c r="E1204" s="23" t="s">
        <v>5992</v>
      </c>
      <c r="F1204" s="23" t="s">
        <v>5992</v>
      </c>
      <c r="G1204" s="23">
        <v>0</v>
      </c>
      <c r="H1204" s="23" t="s">
        <v>5992</v>
      </c>
      <c r="I1204" t="str" cm="1">
        <f t="array" ref="I1204">_xlfn.IFS(B1204&lt;18.5,"Under Weight",B1204&lt;=25,"Healthy Weight",B1204&lt;30,"Over Weight",B1204&gt;=30,"obesity")</f>
        <v>Healthy Weight</v>
      </c>
      <c r="J1204" t="str" cm="1">
        <f t="array" ref="J1204">_xlfn.IFS(C1204&lt;5.7,"Normal",C1204&lt;=6.5,"Prediabetes",C1204&gt;6.5,"Diabetes")</f>
        <v>Diabetes</v>
      </c>
    </row>
    <row r="1205" spans="1:10" ht="15" customHeight="1" x14ac:dyDescent="0.3">
      <c r="A1205" s="23" t="s">
        <v>2109</v>
      </c>
      <c r="B1205" s="25">
        <v>33.18</v>
      </c>
      <c r="C1205" s="25">
        <v>6.01</v>
      </c>
      <c r="D1205" s="23" t="s">
        <v>5991</v>
      </c>
      <c r="E1205" s="23" t="s">
        <v>5992</v>
      </c>
      <c r="F1205" s="23" t="s">
        <v>5992</v>
      </c>
      <c r="G1205" s="23">
        <v>1</v>
      </c>
      <c r="H1205" s="23" t="s">
        <v>5992</v>
      </c>
      <c r="I1205" t="str" cm="1">
        <f t="array" ref="I1205">_xlfn.IFS(B1205&lt;18.5,"Under Weight",B1205&lt;=25,"Healthy Weight",B1205&lt;30,"Over Weight",B1205&gt;=30,"obesity")</f>
        <v>obesity</v>
      </c>
      <c r="J1205" t="str" cm="1">
        <f t="array" ref="J1205">_xlfn.IFS(C1205&lt;5.7,"Normal",C1205&lt;=6.5,"Prediabetes",C1205&gt;6.5,"Diabetes")</f>
        <v>Prediabetes</v>
      </c>
    </row>
    <row r="1206" spans="1:10" ht="15" customHeight="1" x14ac:dyDescent="0.3">
      <c r="A1206" s="23" t="s">
        <v>2110</v>
      </c>
      <c r="B1206" s="25">
        <v>43.04</v>
      </c>
      <c r="C1206" s="25">
        <v>5.9</v>
      </c>
      <c r="D1206" s="23" t="s">
        <v>5991</v>
      </c>
      <c r="E1206" s="23" t="s">
        <v>5992</v>
      </c>
      <c r="F1206" s="23" t="s">
        <v>5992</v>
      </c>
      <c r="G1206" s="23">
        <v>0</v>
      </c>
      <c r="H1206" s="23" t="s">
        <v>5992</v>
      </c>
      <c r="I1206" t="str" cm="1">
        <f t="array" ref="I1206">_xlfn.IFS(B1206&lt;18.5,"Under Weight",B1206&lt;=25,"Healthy Weight",B1206&lt;30,"Over Weight",B1206&gt;=30,"obesity")</f>
        <v>obesity</v>
      </c>
      <c r="J1206" t="str" cm="1">
        <f t="array" ref="J1206">_xlfn.IFS(C1206&lt;5.7,"Normal",C1206&lt;=6.5,"Prediabetes",C1206&gt;6.5,"Diabetes")</f>
        <v>Prediabetes</v>
      </c>
    </row>
    <row r="1207" spans="1:10" ht="15" customHeight="1" x14ac:dyDescent="0.3">
      <c r="A1207" s="23" t="s">
        <v>2112</v>
      </c>
      <c r="B1207" s="25">
        <v>34.15</v>
      </c>
      <c r="C1207" s="25">
        <v>4.49</v>
      </c>
      <c r="D1207" s="23" t="s">
        <v>5991</v>
      </c>
      <c r="E1207" s="23" t="s">
        <v>5992</v>
      </c>
      <c r="F1207" s="23" t="s">
        <v>5992</v>
      </c>
      <c r="G1207" s="23">
        <v>1</v>
      </c>
      <c r="H1207" s="23" t="s">
        <v>5992</v>
      </c>
      <c r="I1207" t="str" cm="1">
        <f t="array" ref="I1207">_xlfn.IFS(B1207&lt;18.5,"Under Weight",B1207&lt;=25,"Healthy Weight",B1207&lt;30,"Over Weight",B1207&gt;=30,"obesity")</f>
        <v>obesity</v>
      </c>
      <c r="J1207" t="str" cm="1">
        <f t="array" ref="J1207">_xlfn.IFS(C1207&lt;5.7,"Normal",C1207&lt;=6.5,"Prediabetes",C1207&gt;6.5,"Diabetes")</f>
        <v>Normal</v>
      </c>
    </row>
    <row r="1208" spans="1:10" ht="15" customHeight="1" x14ac:dyDescent="0.3">
      <c r="A1208" s="23" t="s">
        <v>2114</v>
      </c>
      <c r="B1208" s="25">
        <v>25.78</v>
      </c>
      <c r="C1208" s="25">
        <v>6.25</v>
      </c>
      <c r="D1208" s="23" t="s">
        <v>5992</v>
      </c>
      <c r="E1208" s="23" t="s">
        <v>5992</v>
      </c>
      <c r="F1208" s="23" t="s">
        <v>5992</v>
      </c>
      <c r="G1208" s="23">
        <v>0</v>
      </c>
      <c r="H1208" s="23" t="s">
        <v>5992</v>
      </c>
      <c r="I1208" t="str" cm="1">
        <f t="array" ref="I1208">_xlfn.IFS(B1208&lt;18.5,"Under Weight",B1208&lt;=25,"Healthy Weight",B1208&lt;30,"Over Weight",B1208&gt;=30,"obesity")</f>
        <v>Over Weight</v>
      </c>
      <c r="J1208" t="str" cm="1">
        <f t="array" ref="J1208">_xlfn.IFS(C1208&lt;5.7,"Normal",C1208&lt;=6.5,"Prediabetes",C1208&gt;6.5,"Diabetes")</f>
        <v>Prediabetes</v>
      </c>
    </row>
    <row r="1209" spans="1:10" ht="15" customHeight="1" x14ac:dyDescent="0.3">
      <c r="A1209" s="23" t="s">
        <v>2116</v>
      </c>
      <c r="B1209" s="25">
        <v>21.02</v>
      </c>
      <c r="C1209" s="25">
        <v>9.6199999999999992</v>
      </c>
      <c r="D1209" s="23" t="s">
        <v>5991</v>
      </c>
      <c r="E1209" s="23" t="s">
        <v>5992</v>
      </c>
      <c r="F1209" s="23" t="s">
        <v>5991</v>
      </c>
      <c r="G1209" s="23">
        <v>1</v>
      </c>
      <c r="H1209" s="23" t="s">
        <v>5992</v>
      </c>
      <c r="I1209" t="str" cm="1">
        <f t="array" ref="I1209">_xlfn.IFS(B1209&lt;18.5,"Under Weight",B1209&lt;=25,"Healthy Weight",B1209&lt;30,"Over Weight",B1209&gt;=30,"obesity")</f>
        <v>Healthy Weight</v>
      </c>
      <c r="J1209" t="str" cm="1">
        <f t="array" ref="J1209">_xlfn.IFS(C1209&lt;5.7,"Normal",C1209&lt;=6.5,"Prediabetes",C1209&gt;6.5,"Diabetes")</f>
        <v>Diabetes</v>
      </c>
    </row>
    <row r="1210" spans="1:10" ht="15" customHeight="1" x14ac:dyDescent="0.3">
      <c r="A1210" s="23" t="s">
        <v>2118</v>
      </c>
      <c r="B1210" s="25">
        <v>37.51</v>
      </c>
      <c r="C1210" s="25">
        <v>11.06</v>
      </c>
      <c r="D1210" s="23" t="s">
        <v>5992</v>
      </c>
      <c r="E1210" s="23" t="s">
        <v>5992</v>
      </c>
      <c r="F1210" s="23" t="s">
        <v>5992</v>
      </c>
      <c r="G1210" s="23">
        <v>2</v>
      </c>
      <c r="H1210" s="23" t="s">
        <v>5992</v>
      </c>
      <c r="I1210" t="str" cm="1">
        <f t="array" ref="I1210">_xlfn.IFS(B1210&lt;18.5,"Under Weight",B1210&lt;=25,"Healthy Weight",B1210&lt;30,"Over Weight",B1210&gt;=30,"obesity")</f>
        <v>obesity</v>
      </c>
      <c r="J1210" t="str" cm="1">
        <f t="array" ref="J1210">_xlfn.IFS(C1210&lt;5.7,"Normal",C1210&lt;=6.5,"Prediabetes",C1210&gt;6.5,"Diabetes")</f>
        <v>Diabetes</v>
      </c>
    </row>
    <row r="1211" spans="1:10" ht="15" customHeight="1" x14ac:dyDescent="0.3">
      <c r="A1211" s="23" t="s">
        <v>2120</v>
      </c>
      <c r="B1211" s="25">
        <v>25.745000000000001</v>
      </c>
      <c r="C1211" s="25">
        <v>6.11</v>
      </c>
      <c r="D1211" s="23" t="s">
        <v>5991</v>
      </c>
      <c r="E1211" s="23" t="s">
        <v>5992</v>
      </c>
      <c r="F1211" s="23" t="s">
        <v>5992</v>
      </c>
      <c r="G1211" s="23">
        <v>0</v>
      </c>
      <c r="H1211" s="23" t="s">
        <v>5992</v>
      </c>
      <c r="I1211" t="str" cm="1">
        <f t="array" ref="I1211">_xlfn.IFS(B1211&lt;18.5,"Under Weight",B1211&lt;=25,"Healthy Weight",B1211&lt;30,"Over Weight",B1211&gt;=30,"obesity")</f>
        <v>Over Weight</v>
      </c>
      <c r="J1211" t="str" cm="1">
        <f t="array" ref="J1211">_xlfn.IFS(C1211&lt;5.7,"Normal",C1211&lt;=6.5,"Prediabetes",C1211&gt;6.5,"Diabetes")</f>
        <v>Prediabetes</v>
      </c>
    </row>
    <row r="1212" spans="1:10" ht="15" customHeight="1" x14ac:dyDescent="0.3">
      <c r="A1212" s="23" t="s">
        <v>2121</v>
      </c>
      <c r="B1212" s="25">
        <v>31.35</v>
      </c>
      <c r="C1212" s="25">
        <v>11.49</v>
      </c>
      <c r="D1212" s="23" t="s">
        <v>5992</v>
      </c>
      <c r="E1212" s="23" t="s">
        <v>5992</v>
      </c>
      <c r="F1212" s="23" t="s">
        <v>5992</v>
      </c>
      <c r="G1212" s="23">
        <v>2</v>
      </c>
      <c r="H1212" s="23" t="s">
        <v>5992</v>
      </c>
      <c r="I1212" t="str" cm="1">
        <f t="array" ref="I1212">_xlfn.IFS(B1212&lt;18.5,"Under Weight",B1212&lt;=25,"Healthy Weight",B1212&lt;30,"Over Weight",B1212&gt;=30,"obesity")</f>
        <v>obesity</v>
      </c>
      <c r="J1212" t="str" cm="1">
        <f t="array" ref="J1212">_xlfn.IFS(C1212&lt;5.7,"Normal",C1212&lt;=6.5,"Prediabetes",C1212&gt;6.5,"Diabetes")</f>
        <v>Diabetes</v>
      </c>
    </row>
    <row r="1213" spans="1:10" ht="15" customHeight="1" x14ac:dyDescent="0.3">
      <c r="A1213" s="23" t="s">
        <v>2123</v>
      </c>
      <c r="B1213" s="25">
        <v>29.83</v>
      </c>
      <c r="C1213" s="25">
        <v>8.68</v>
      </c>
      <c r="D1213" s="23" t="s">
        <v>5992</v>
      </c>
      <c r="E1213" s="23" t="s">
        <v>5992</v>
      </c>
      <c r="F1213" s="23" t="s">
        <v>5992</v>
      </c>
      <c r="G1213" s="23">
        <v>2</v>
      </c>
      <c r="H1213" s="23" t="s">
        <v>5992</v>
      </c>
      <c r="I1213" t="str" cm="1">
        <f t="array" ref="I1213">_xlfn.IFS(B1213&lt;18.5,"Under Weight",B1213&lt;=25,"Healthy Weight",B1213&lt;30,"Over Weight",B1213&gt;=30,"obesity")</f>
        <v>Over Weight</v>
      </c>
      <c r="J1213" t="str" cm="1">
        <f t="array" ref="J1213">_xlfn.IFS(C1213&lt;5.7,"Normal",C1213&lt;=6.5,"Prediabetes",C1213&gt;6.5,"Diabetes")</f>
        <v>Diabetes</v>
      </c>
    </row>
    <row r="1214" spans="1:10" ht="15" customHeight="1" x14ac:dyDescent="0.3">
      <c r="A1214" s="23" t="s">
        <v>2124</v>
      </c>
      <c r="B1214" s="25">
        <v>25.49</v>
      </c>
      <c r="C1214" s="25">
        <v>5.68</v>
      </c>
      <c r="D1214" s="23" t="s">
        <v>5991</v>
      </c>
      <c r="E1214" s="23" t="s">
        <v>5992</v>
      </c>
      <c r="F1214" s="23" t="s">
        <v>5991</v>
      </c>
      <c r="G1214" s="23">
        <v>1</v>
      </c>
      <c r="H1214" s="23" t="s">
        <v>5992</v>
      </c>
      <c r="I1214" t="str" cm="1">
        <f t="array" ref="I1214">_xlfn.IFS(B1214&lt;18.5,"Under Weight",B1214&lt;=25,"Healthy Weight",B1214&lt;30,"Over Weight",B1214&gt;=30,"obesity")</f>
        <v>Over Weight</v>
      </c>
      <c r="J1214" t="str" cm="1">
        <f t="array" ref="J1214">_xlfn.IFS(C1214&lt;5.7,"Normal",C1214&lt;=6.5,"Prediabetes",C1214&gt;6.5,"Diabetes")</f>
        <v>Normal</v>
      </c>
    </row>
    <row r="1215" spans="1:10" ht="15" customHeight="1" x14ac:dyDescent="0.3">
      <c r="A1215" s="23" t="s">
        <v>2125</v>
      </c>
      <c r="B1215" s="25">
        <v>34.1</v>
      </c>
      <c r="C1215" s="25">
        <v>8.4499999999999993</v>
      </c>
      <c r="D1215" s="23" t="s">
        <v>5992</v>
      </c>
      <c r="E1215" s="23" t="s">
        <v>5992</v>
      </c>
      <c r="F1215" s="23" t="s">
        <v>5992</v>
      </c>
      <c r="G1215" s="23">
        <v>0</v>
      </c>
      <c r="H1215" s="23" t="s">
        <v>5992</v>
      </c>
      <c r="I1215" t="str" cm="1">
        <f t="array" ref="I1215">_xlfn.IFS(B1215&lt;18.5,"Under Weight",B1215&lt;=25,"Healthy Weight",B1215&lt;30,"Over Weight",B1215&gt;=30,"obesity")</f>
        <v>obesity</v>
      </c>
      <c r="J1215" t="str" cm="1">
        <f t="array" ref="J1215">_xlfn.IFS(C1215&lt;5.7,"Normal",C1215&lt;=6.5,"Prediabetes",C1215&gt;6.5,"Diabetes")</f>
        <v>Diabetes</v>
      </c>
    </row>
    <row r="1216" spans="1:10" ht="15" customHeight="1" x14ac:dyDescent="0.3">
      <c r="A1216" s="23" t="s">
        <v>2126</v>
      </c>
      <c r="B1216" s="25">
        <v>25.84</v>
      </c>
      <c r="C1216" s="25">
        <v>8.51</v>
      </c>
      <c r="D1216" s="23" t="s">
        <v>5992</v>
      </c>
      <c r="E1216" s="23" t="s">
        <v>5992</v>
      </c>
      <c r="F1216" s="23" t="s">
        <v>5992</v>
      </c>
      <c r="G1216" s="23">
        <v>2</v>
      </c>
      <c r="H1216" s="23" t="s">
        <v>5992</v>
      </c>
      <c r="I1216" t="str" cm="1">
        <f t="array" ref="I1216">_xlfn.IFS(B1216&lt;18.5,"Under Weight",B1216&lt;=25,"Healthy Weight",B1216&lt;30,"Over Weight",B1216&gt;=30,"obesity")</f>
        <v>Over Weight</v>
      </c>
      <c r="J1216" t="str" cm="1">
        <f t="array" ref="J1216">_xlfn.IFS(C1216&lt;5.7,"Normal",C1216&lt;=6.5,"Prediabetes",C1216&gt;6.5,"Diabetes")</f>
        <v>Diabetes</v>
      </c>
    </row>
    <row r="1217" spans="1:10" ht="15" customHeight="1" x14ac:dyDescent="0.3">
      <c r="A1217" s="23" t="s">
        <v>2128</v>
      </c>
      <c r="B1217" s="25">
        <v>20.6</v>
      </c>
      <c r="C1217" s="25">
        <v>7.62</v>
      </c>
      <c r="D1217" s="23" t="s">
        <v>5992</v>
      </c>
      <c r="E1217" s="23" t="s">
        <v>5992</v>
      </c>
      <c r="F1217" s="23" t="s">
        <v>5992</v>
      </c>
      <c r="G1217" s="23">
        <v>0</v>
      </c>
      <c r="H1217" s="23" t="s">
        <v>5992</v>
      </c>
      <c r="I1217" t="str" cm="1">
        <f t="array" ref="I1217">_xlfn.IFS(B1217&lt;18.5,"Under Weight",B1217&lt;=25,"Healthy Weight",B1217&lt;30,"Over Weight",B1217&gt;=30,"obesity")</f>
        <v>Healthy Weight</v>
      </c>
      <c r="J1217" t="str" cm="1">
        <f t="array" ref="J1217">_xlfn.IFS(C1217&lt;5.7,"Normal",C1217&lt;=6.5,"Prediabetes",C1217&gt;6.5,"Diabetes")</f>
        <v>Diabetes</v>
      </c>
    </row>
    <row r="1218" spans="1:10" ht="15" customHeight="1" x14ac:dyDescent="0.3">
      <c r="A1218" s="23" t="s">
        <v>2130</v>
      </c>
      <c r="B1218" s="25">
        <v>28.88</v>
      </c>
      <c r="C1218" s="25">
        <v>10.18</v>
      </c>
      <c r="D1218" s="23" t="s">
        <v>5992</v>
      </c>
      <c r="E1218" s="23" t="s">
        <v>5992</v>
      </c>
      <c r="F1218" s="23" t="s">
        <v>5992</v>
      </c>
      <c r="G1218" s="23">
        <v>0</v>
      </c>
      <c r="H1218" s="23" t="s">
        <v>5992</v>
      </c>
      <c r="I1218" t="str" cm="1">
        <f t="array" ref="I1218">_xlfn.IFS(B1218&lt;18.5,"Under Weight",B1218&lt;=25,"Healthy Weight",B1218&lt;30,"Over Weight",B1218&gt;=30,"obesity")</f>
        <v>Over Weight</v>
      </c>
      <c r="J1218" t="str" cm="1">
        <f t="array" ref="J1218">_xlfn.IFS(C1218&lt;5.7,"Normal",C1218&lt;=6.5,"Prediabetes",C1218&gt;6.5,"Diabetes")</f>
        <v>Diabetes</v>
      </c>
    </row>
    <row r="1219" spans="1:10" ht="15" customHeight="1" x14ac:dyDescent="0.3">
      <c r="A1219" s="23" t="s">
        <v>2131</v>
      </c>
      <c r="B1219" s="25">
        <v>28.24</v>
      </c>
      <c r="C1219" s="25">
        <v>5.36</v>
      </c>
      <c r="D1219" s="23" t="s">
        <v>5992</v>
      </c>
      <c r="E1219" s="23" t="s">
        <v>5992</v>
      </c>
      <c r="F1219" s="23" t="s">
        <v>5992</v>
      </c>
      <c r="G1219" s="23">
        <v>0</v>
      </c>
      <c r="H1219" s="23" t="s">
        <v>5992</v>
      </c>
      <c r="I1219" t="str" cm="1">
        <f t="array" ref="I1219">_xlfn.IFS(B1219&lt;18.5,"Under Weight",B1219&lt;=25,"Healthy Weight",B1219&lt;30,"Over Weight",B1219&gt;=30,"obesity")</f>
        <v>Over Weight</v>
      </c>
      <c r="J1219" t="str" cm="1">
        <f t="array" ref="J1219">_xlfn.IFS(C1219&lt;5.7,"Normal",C1219&lt;=6.5,"Prediabetes",C1219&gt;6.5,"Diabetes")</f>
        <v>Normal</v>
      </c>
    </row>
    <row r="1220" spans="1:10" ht="15" customHeight="1" x14ac:dyDescent="0.3">
      <c r="A1220" s="23" t="s">
        <v>2133</v>
      </c>
      <c r="B1220" s="25">
        <v>25.46</v>
      </c>
      <c r="C1220" s="25">
        <v>11.78</v>
      </c>
      <c r="D1220" s="23" t="s">
        <v>5991</v>
      </c>
      <c r="E1220" s="23" t="s">
        <v>5992</v>
      </c>
      <c r="F1220" s="23" t="s">
        <v>5992</v>
      </c>
      <c r="G1220" s="23">
        <v>1</v>
      </c>
      <c r="H1220" s="23" t="s">
        <v>5992</v>
      </c>
      <c r="I1220" t="str" cm="1">
        <f t="array" ref="I1220">_xlfn.IFS(B1220&lt;18.5,"Under Weight",B1220&lt;=25,"Healthy Weight",B1220&lt;30,"Over Weight",B1220&gt;=30,"obesity")</f>
        <v>Over Weight</v>
      </c>
      <c r="J1220" t="str" cm="1">
        <f t="array" ref="J1220">_xlfn.IFS(C1220&lt;5.7,"Normal",C1220&lt;=6.5,"Prediabetes",C1220&gt;6.5,"Diabetes")</f>
        <v>Diabetes</v>
      </c>
    </row>
    <row r="1221" spans="1:10" ht="15" customHeight="1" x14ac:dyDescent="0.3">
      <c r="A1221" s="23" t="s">
        <v>2134</v>
      </c>
      <c r="B1221" s="25">
        <v>29.64</v>
      </c>
      <c r="C1221" s="25">
        <v>10.82</v>
      </c>
      <c r="D1221" s="23" t="s">
        <v>5991</v>
      </c>
      <c r="E1221" s="23" t="s">
        <v>5992</v>
      </c>
      <c r="F1221" s="23" t="s">
        <v>5992</v>
      </c>
      <c r="G1221" s="23">
        <v>0</v>
      </c>
      <c r="H1221" s="23" t="s">
        <v>5992</v>
      </c>
      <c r="I1221" t="str" cm="1">
        <f t="array" ref="I1221">_xlfn.IFS(B1221&lt;18.5,"Under Weight",B1221&lt;=25,"Healthy Weight",B1221&lt;30,"Over Weight",B1221&gt;=30,"obesity")</f>
        <v>Over Weight</v>
      </c>
      <c r="J1221" t="str" cm="1">
        <f t="array" ref="J1221">_xlfn.IFS(C1221&lt;5.7,"Normal",C1221&lt;=6.5,"Prediabetes",C1221&gt;6.5,"Diabetes")</f>
        <v>Diabetes</v>
      </c>
    </row>
    <row r="1222" spans="1:10" ht="15" customHeight="1" x14ac:dyDescent="0.3">
      <c r="A1222" s="23" t="s">
        <v>2136</v>
      </c>
      <c r="B1222" s="25">
        <v>31.27</v>
      </c>
      <c r="C1222" s="25">
        <v>7.73</v>
      </c>
      <c r="D1222" s="23" t="s">
        <v>5991</v>
      </c>
      <c r="E1222" s="23" t="s">
        <v>5992</v>
      </c>
      <c r="F1222" s="23" t="s">
        <v>5992</v>
      </c>
      <c r="G1222" s="23">
        <v>1</v>
      </c>
      <c r="H1222" s="23" t="s">
        <v>5992</v>
      </c>
      <c r="I1222" t="str" cm="1">
        <f t="array" ref="I1222">_xlfn.IFS(B1222&lt;18.5,"Under Weight",B1222&lt;=25,"Healthy Weight",B1222&lt;30,"Over Weight",B1222&gt;=30,"obesity")</f>
        <v>obesity</v>
      </c>
      <c r="J1222" t="str" cm="1">
        <f t="array" ref="J1222">_xlfn.IFS(C1222&lt;5.7,"Normal",C1222&lt;=6.5,"Prediabetes",C1222&gt;6.5,"Diabetes")</f>
        <v>Diabetes</v>
      </c>
    </row>
    <row r="1223" spans="1:10" ht="15" customHeight="1" x14ac:dyDescent="0.3">
      <c r="A1223" s="23" t="s">
        <v>2138</v>
      </c>
      <c r="B1223" s="25">
        <v>19.95</v>
      </c>
      <c r="C1223" s="25">
        <v>6.24</v>
      </c>
      <c r="D1223" s="23" t="s">
        <v>5991</v>
      </c>
      <c r="E1223" s="23" t="s">
        <v>5992</v>
      </c>
      <c r="F1223" s="23" t="s">
        <v>5992</v>
      </c>
      <c r="G1223" s="23">
        <v>0</v>
      </c>
      <c r="H1223" s="23" t="s">
        <v>5992</v>
      </c>
      <c r="I1223" t="str" cm="1">
        <f t="array" ref="I1223">_xlfn.IFS(B1223&lt;18.5,"Under Weight",B1223&lt;=25,"Healthy Weight",B1223&lt;30,"Over Weight",B1223&gt;=30,"obesity")</f>
        <v>Healthy Weight</v>
      </c>
      <c r="J1223" t="str" cm="1">
        <f t="array" ref="J1223">_xlfn.IFS(C1223&lt;5.7,"Normal",C1223&lt;=6.5,"Prediabetes",C1223&gt;6.5,"Diabetes")</f>
        <v>Prediabetes</v>
      </c>
    </row>
    <row r="1224" spans="1:10" ht="15" customHeight="1" x14ac:dyDescent="0.3">
      <c r="A1224" s="23" t="s">
        <v>2139</v>
      </c>
      <c r="B1224" s="25">
        <v>21.3</v>
      </c>
      <c r="C1224" s="25">
        <v>10.42</v>
      </c>
      <c r="D1224" s="23" t="s">
        <v>5992</v>
      </c>
      <c r="E1224" s="23" t="s">
        <v>5992</v>
      </c>
      <c r="F1224" s="23" t="s">
        <v>5992</v>
      </c>
      <c r="G1224" s="23">
        <v>2</v>
      </c>
      <c r="H1224" s="23" t="s">
        <v>5992</v>
      </c>
      <c r="I1224" t="str" cm="1">
        <f t="array" ref="I1224">_xlfn.IFS(B1224&lt;18.5,"Under Weight",B1224&lt;=25,"Healthy Weight",B1224&lt;30,"Over Weight",B1224&gt;=30,"obesity")</f>
        <v>Healthy Weight</v>
      </c>
      <c r="J1224" t="str" cm="1">
        <f t="array" ref="J1224">_xlfn.IFS(C1224&lt;5.7,"Normal",C1224&lt;=6.5,"Prediabetes",C1224&gt;6.5,"Diabetes")</f>
        <v>Diabetes</v>
      </c>
    </row>
    <row r="1225" spans="1:10" ht="15" customHeight="1" x14ac:dyDescent="0.3">
      <c r="A1225" s="23" t="s">
        <v>2141</v>
      </c>
      <c r="B1225" s="25">
        <v>31.635000000000002</v>
      </c>
      <c r="C1225" s="25">
        <v>11.11</v>
      </c>
      <c r="D1225" s="23" t="s">
        <v>5992</v>
      </c>
      <c r="E1225" s="23" t="s">
        <v>5992</v>
      </c>
      <c r="F1225" s="23" t="s">
        <v>5992</v>
      </c>
      <c r="G1225" s="23">
        <v>0</v>
      </c>
      <c r="H1225" s="23" t="s">
        <v>5992</v>
      </c>
      <c r="I1225" t="str" cm="1">
        <f t="array" ref="I1225">_xlfn.IFS(B1225&lt;18.5,"Under Weight",B1225&lt;=25,"Healthy Weight",B1225&lt;30,"Over Weight",B1225&gt;=30,"obesity")</f>
        <v>obesity</v>
      </c>
      <c r="J1225" t="str" cm="1">
        <f t="array" ref="J1225">_xlfn.IFS(C1225&lt;5.7,"Normal",C1225&lt;=6.5,"Prediabetes",C1225&gt;6.5,"Diabetes")</f>
        <v>Diabetes</v>
      </c>
    </row>
    <row r="1226" spans="1:10" ht="15" customHeight="1" x14ac:dyDescent="0.3">
      <c r="A1226" s="23" t="s">
        <v>2143</v>
      </c>
      <c r="B1226" s="25">
        <v>23.9</v>
      </c>
      <c r="C1226" s="25">
        <v>7.67</v>
      </c>
      <c r="D1226" s="23" t="s">
        <v>5991</v>
      </c>
      <c r="E1226" s="23" t="s">
        <v>5992</v>
      </c>
      <c r="F1226" s="23" t="s">
        <v>5992</v>
      </c>
      <c r="G1226" s="23">
        <v>2</v>
      </c>
      <c r="H1226" s="23" t="s">
        <v>5992</v>
      </c>
      <c r="I1226" t="str" cm="1">
        <f t="array" ref="I1226">_xlfn.IFS(B1226&lt;18.5,"Under Weight",B1226&lt;=25,"Healthy Weight",B1226&lt;30,"Over Weight",B1226&gt;=30,"obesity")</f>
        <v>Healthy Weight</v>
      </c>
      <c r="J1226" t="str" cm="1">
        <f t="array" ref="J1226">_xlfn.IFS(C1226&lt;5.7,"Normal",C1226&lt;=6.5,"Prediabetes",C1226&gt;6.5,"Diabetes")</f>
        <v>Diabetes</v>
      </c>
    </row>
    <row r="1227" spans="1:10" ht="15" customHeight="1" x14ac:dyDescent="0.3">
      <c r="A1227" s="23" t="s">
        <v>2145</v>
      </c>
      <c r="B1227" s="25">
        <v>34.15</v>
      </c>
      <c r="C1227" s="25">
        <v>6.15</v>
      </c>
      <c r="D1227" s="23" t="s">
        <v>5992</v>
      </c>
      <c r="E1227" s="23" t="s">
        <v>5992</v>
      </c>
      <c r="F1227" s="23" t="s">
        <v>5992</v>
      </c>
      <c r="G1227" s="23">
        <v>0</v>
      </c>
      <c r="H1227" s="23" t="s">
        <v>5992</v>
      </c>
      <c r="I1227" t="str" cm="1">
        <f t="array" ref="I1227">_xlfn.IFS(B1227&lt;18.5,"Under Weight",B1227&lt;=25,"Healthy Weight",B1227&lt;30,"Over Weight",B1227&gt;=30,"obesity")</f>
        <v>obesity</v>
      </c>
      <c r="J1227" t="str" cm="1">
        <f t="array" ref="J1227">_xlfn.IFS(C1227&lt;5.7,"Normal",C1227&lt;=6.5,"Prediabetes",C1227&gt;6.5,"Diabetes")</f>
        <v>Prediabetes</v>
      </c>
    </row>
    <row r="1228" spans="1:10" ht="15" customHeight="1" x14ac:dyDescent="0.3">
      <c r="A1228" s="23" t="s">
        <v>2147</v>
      </c>
      <c r="B1228" s="25">
        <v>28.71</v>
      </c>
      <c r="C1228" s="25">
        <v>5.71</v>
      </c>
      <c r="D1228" s="23" t="s">
        <v>5992</v>
      </c>
      <c r="E1228" s="23" t="s">
        <v>5992</v>
      </c>
      <c r="F1228" s="23" t="s">
        <v>5992</v>
      </c>
      <c r="G1228" s="23">
        <v>0</v>
      </c>
      <c r="H1228" s="23" t="s">
        <v>5992</v>
      </c>
      <c r="I1228" t="str" cm="1">
        <f t="array" ref="I1228">_xlfn.IFS(B1228&lt;18.5,"Under Weight",B1228&lt;=25,"Healthy Weight",B1228&lt;30,"Over Weight",B1228&gt;=30,"obesity")</f>
        <v>Over Weight</v>
      </c>
      <c r="J1228" t="str" cm="1">
        <f t="array" ref="J1228">_xlfn.IFS(C1228&lt;5.7,"Normal",C1228&lt;=6.5,"Prediabetes",C1228&gt;6.5,"Diabetes")</f>
        <v>Prediabetes</v>
      </c>
    </row>
    <row r="1229" spans="1:10" ht="15" customHeight="1" x14ac:dyDescent="0.3">
      <c r="A1229" s="23" t="s">
        <v>2149</v>
      </c>
      <c r="B1229" s="25">
        <v>36.700000000000003</v>
      </c>
      <c r="C1229" s="25">
        <v>8.6999999999999993</v>
      </c>
      <c r="D1229" s="23" t="s">
        <v>5991</v>
      </c>
      <c r="E1229" s="23" t="s">
        <v>5992</v>
      </c>
      <c r="F1229" s="23" t="s">
        <v>5992</v>
      </c>
      <c r="G1229" s="23">
        <v>2</v>
      </c>
      <c r="H1229" s="23" t="s">
        <v>5992</v>
      </c>
      <c r="I1229" t="str" cm="1">
        <f t="array" ref="I1229">_xlfn.IFS(B1229&lt;18.5,"Under Weight",B1229&lt;=25,"Healthy Weight",B1229&lt;30,"Over Weight",B1229&gt;=30,"obesity")</f>
        <v>obesity</v>
      </c>
      <c r="J1229" t="str" cm="1">
        <f t="array" ref="J1229">_xlfn.IFS(C1229&lt;5.7,"Normal",C1229&lt;=6.5,"Prediabetes",C1229&gt;6.5,"Diabetes")</f>
        <v>Diabetes</v>
      </c>
    </row>
    <row r="1230" spans="1:10" ht="15" customHeight="1" x14ac:dyDescent="0.3">
      <c r="A1230" s="23" t="s">
        <v>2151</v>
      </c>
      <c r="B1230" s="25">
        <v>34.1</v>
      </c>
      <c r="C1230" s="25">
        <v>9.0399999999999991</v>
      </c>
      <c r="D1230" s="23" t="s">
        <v>5991</v>
      </c>
      <c r="E1230" s="23" t="s">
        <v>5992</v>
      </c>
      <c r="F1230" s="23" t="s">
        <v>5992</v>
      </c>
      <c r="G1230" s="23">
        <v>2</v>
      </c>
      <c r="H1230" s="23" t="s">
        <v>5992</v>
      </c>
      <c r="I1230" t="str" cm="1">
        <f t="array" ref="I1230">_xlfn.IFS(B1230&lt;18.5,"Under Weight",B1230&lt;=25,"Healthy Weight",B1230&lt;30,"Over Weight",B1230&gt;=30,"obesity")</f>
        <v>obesity</v>
      </c>
      <c r="J1230" t="str" cm="1">
        <f t="array" ref="J1230">_xlfn.IFS(C1230&lt;5.7,"Normal",C1230&lt;=6.5,"Prediabetes",C1230&gt;6.5,"Diabetes")</f>
        <v>Diabetes</v>
      </c>
    </row>
    <row r="1231" spans="1:10" ht="15" customHeight="1" x14ac:dyDescent="0.3">
      <c r="A1231" s="23" t="s">
        <v>2152</v>
      </c>
      <c r="B1231" s="25">
        <v>25.7</v>
      </c>
      <c r="C1231" s="25">
        <v>5.61</v>
      </c>
      <c r="D1231" s="23" t="s">
        <v>5992</v>
      </c>
      <c r="E1231" s="23" t="s">
        <v>5992</v>
      </c>
      <c r="F1231" s="23" t="s">
        <v>5992</v>
      </c>
      <c r="G1231" s="23">
        <v>0</v>
      </c>
      <c r="H1231" s="23" t="s">
        <v>5992</v>
      </c>
      <c r="I1231" t="str" cm="1">
        <f t="array" ref="I1231">_xlfn.IFS(B1231&lt;18.5,"Under Weight",B1231&lt;=25,"Healthy Weight",B1231&lt;30,"Over Weight",B1231&gt;=30,"obesity")</f>
        <v>Over Weight</v>
      </c>
      <c r="J1231" t="str" cm="1">
        <f t="array" ref="J1231">_xlfn.IFS(C1231&lt;5.7,"Normal",C1231&lt;=6.5,"Prediabetes",C1231&gt;6.5,"Diabetes")</f>
        <v>Normal</v>
      </c>
    </row>
    <row r="1232" spans="1:10" ht="15" customHeight="1" x14ac:dyDescent="0.3">
      <c r="A1232" s="23" t="s">
        <v>2154</v>
      </c>
      <c r="B1232" s="25">
        <v>21.68</v>
      </c>
      <c r="C1232" s="25">
        <v>8.1199999999999992</v>
      </c>
      <c r="D1232" s="23" t="s">
        <v>5992</v>
      </c>
      <c r="E1232" s="23" t="s">
        <v>5992</v>
      </c>
      <c r="F1232" s="23" t="s">
        <v>5992</v>
      </c>
      <c r="G1232" s="23">
        <v>0</v>
      </c>
      <c r="H1232" s="23" t="s">
        <v>5992</v>
      </c>
      <c r="I1232" t="str" cm="1">
        <f t="array" ref="I1232">_xlfn.IFS(B1232&lt;18.5,"Under Weight",B1232&lt;=25,"Healthy Weight",B1232&lt;30,"Over Weight",B1232&gt;=30,"obesity")</f>
        <v>Healthy Weight</v>
      </c>
      <c r="J1232" t="str" cm="1">
        <f t="array" ref="J1232">_xlfn.IFS(C1232&lt;5.7,"Normal",C1232&lt;=6.5,"Prediabetes",C1232&gt;6.5,"Diabetes")</f>
        <v>Diabetes</v>
      </c>
    </row>
    <row r="1233" spans="1:10" ht="15" customHeight="1" x14ac:dyDescent="0.3">
      <c r="A1233" s="23" t="s">
        <v>2156</v>
      </c>
      <c r="B1233" s="25">
        <v>25.175000000000001</v>
      </c>
      <c r="C1233" s="25">
        <v>4.74</v>
      </c>
      <c r="D1233" s="23" t="s">
        <v>5992</v>
      </c>
      <c r="E1233" s="23" t="s">
        <v>5992</v>
      </c>
      <c r="F1233" s="23" t="s">
        <v>5992</v>
      </c>
      <c r="G1233" s="23">
        <v>0</v>
      </c>
      <c r="H1233" s="23" t="s">
        <v>5992</v>
      </c>
      <c r="I1233" t="str" cm="1">
        <f t="array" ref="I1233">_xlfn.IFS(B1233&lt;18.5,"Under Weight",B1233&lt;=25,"Healthy Weight",B1233&lt;30,"Over Weight",B1233&gt;=30,"obesity")</f>
        <v>Over Weight</v>
      </c>
      <c r="J1233" t="str" cm="1">
        <f t="array" ref="J1233">_xlfn.IFS(C1233&lt;5.7,"Normal",C1233&lt;=6.5,"Prediabetes",C1233&gt;6.5,"Diabetes")</f>
        <v>Normal</v>
      </c>
    </row>
    <row r="1234" spans="1:10" ht="15" customHeight="1" x14ac:dyDescent="0.3">
      <c r="A1234" s="23" t="s">
        <v>2158</v>
      </c>
      <c r="B1234" s="25">
        <v>44.77</v>
      </c>
      <c r="C1234" s="25">
        <v>4.0599999999999996</v>
      </c>
      <c r="D1234" s="23" t="s">
        <v>5992</v>
      </c>
      <c r="E1234" s="23" t="s">
        <v>5992</v>
      </c>
      <c r="F1234" s="23" t="s">
        <v>5992</v>
      </c>
      <c r="G1234" s="23">
        <v>2</v>
      </c>
      <c r="H1234" s="23" t="s">
        <v>5992</v>
      </c>
      <c r="I1234" t="str" cm="1">
        <f t="array" ref="I1234">_xlfn.IFS(B1234&lt;18.5,"Under Weight",B1234&lt;=25,"Healthy Weight",B1234&lt;30,"Over Weight",B1234&gt;=30,"obesity")</f>
        <v>obesity</v>
      </c>
      <c r="J1234" t="str" cm="1">
        <f t="array" ref="J1234">_xlfn.IFS(C1234&lt;5.7,"Normal",C1234&lt;=6.5,"Prediabetes",C1234&gt;6.5,"Diabetes")</f>
        <v>Normal</v>
      </c>
    </row>
    <row r="1235" spans="1:10" ht="15" customHeight="1" x14ac:dyDescent="0.3">
      <c r="A1235" s="23" t="s">
        <v>2160</v>
      </c>
      <c r="B1235" s="25">
        <v>37.07</v>
      </c>
      <c r="C1235" s="25">
        <v>5.69</v>
      </c>
      <c r="D1235" s="23" t="s">
        <v>5992</v>
      </c>
      <c r="E1235" s="23" t="s">
        <v>5992</v>
      </c>
      <c r="F1235" s="23" t="s">
        <v>5992</v>
      </c>
      <c r="G1235" s="23">
        <v>2</v>
      </c>
      <c r="H1235" s="23" t="s">
        <v>5992</v>
      </c>
      <c r="I1235" t="str" cm="1">
        <f t="array" ref="I1235">_xlfn.IFS(B1235&lt;18.5,"Under Weight",B1235&lt;=25,"Healthy Weight",B1235&lt;30,"Over Weight",B1235&gt;=30,"obesity")</f>
        <v>obesity</v>
      </c>
      <c r="J1235" t="str" cm="1">
        <f t="array" ref="J1235">_xlfn.IFS(C1235&lt;5.7,"Normal",C1235&lt;=6.5,"Prediabetes",C1235&gt;6.5,"Diabetes")</f>
        <v>Normal</v>
      </c>
    </row>
    <row r="1236" spans="1:10" ht="15" customHeight="1" x14ac:dyDescent="0.3">
      <c r="A1236" s="23" t="s">
        <v>2162</v>
      </c>
      <c r="B1236" s="25">
        <v>39.799999999999997</v>
      </c>
      <c r="C1236" s="25">
        <v>5.66</v>
      </c>
      <c r="D1236" s="23" t="s">
        <v>5992</v>
      </c>
      <c r="E1236" s="23" t="s">
        <v>5992</v>
      </c>
      <c r="F1236" s="23" t="s">
        <v>5991</v>
      </c>
      <c r="G1236" s="23">
        <v>1</v>
      </c>
      <c r="H1236" s="23" t="s">
        <v>5992</v>
      </c>
      <c r="I1236" t="str" cm="1">
        <f t="array" ref="I1236">_xlfn.IFS(B1236&lt;18.5,"Under Weight",B1236&lt;=25,"Healthy Weight",B1236&lt;30,"Over Weight",B1236&gt;=30,"obesity")</f>
        <v>obesity</v>
      </c>
      <c r="J1236" t="str" cm="1">
        <f t="array" ref="J1236">_xlfn.IFS(C1236&lt;5.7,"Normal",C1236&lt;=6.5,"Prediabetes",C1236&gt;6.5,"Diabetes")</f>
        <v>Normal</v>
      </c>
    </row>
    <row r="1237" spans="1:10" ht="15" customHeight="1" x14ac:dyDescent="0.3">
      <c r="A1237" s="23" t="s">
        <v>2163</v>
      </c>
      <c r="B1237" s="25">
        <v>26.36</v>
      </c>
      <c r="C1237" s="25">
        <v>4.32</v>
      </c>
      <c r="D1237" s="23" t="s">
        <v>5992</v>
      </c>
      <c r="E1237" s="23" t="s">
        <v>5992</v>
      </c>
      <c r="F1237" s="23" t="s">
        <v>5991</v>
      </c>
      <c r="G1237" s="23">
        <v>1</v>
      </c>
      <c r="H1237" s="23" t="s">
        <v>5992</v>
      </c>
      <c r="I1237" t="str" cm="1">
        <f t="array" ref="I1237">_xlfn.IFS(B1237&lt;18.5,"Under Weight",B1237&lt;=25,"Healthy Weight",B1237&lt;30,"Over Weight",B1237&gt;=30,"obesity")</f>
        <v>Over Weight</v>
      </c>
      <c r="J1237" t="str" cm="1">
        <f t="array" ref="J1237">_xlfn.IFS(C1237&lt;5.7,"Normal",C1237&lt;=6.5,"Prediabetes",C1237&gt;6.5,"Diabetes")</f>
        <v>Normal</v>
      </c>
    </row>
    <row r="1238" spans="1:10" ht="15" customHeight="1" x14ac:dyDescent="0.3">
      <c r="A1238" s="23" t="s">
        <v>2165</v>
      </c>
      <c r="B1238" s="25">
        <v>29.925000000000001</v>
      </c>
      <c r="C1238" s="25">
        <v>8.2899999999999991</v>
      </c>
      <c r="D1238" s="23" t="s">
        <v>5992</v>
      </c>
      <c r="E1238" s="23" t="s">
        <v>5992</v>
      </c>
      <c r="F1238" s="23" t="s">
        <v>5992</v>
      </c>
      <c r="G1238" s="23">
        <v>2</v>
      </c>
      <c r="H1238" s="23" t="s">
        <v>5992</v>
      </c>
      <c r="I1238" t="str" cm="1">
        <f t="array" ref="I1238">_xlfn.IFS(B1238&lt;18.5,"Under Weight",B1238&lt;=25,"Healthy Weight",B1238&lt;30,"Over Weight",B1238&gt;=30,"obesity")</f>
        <v>Over Weight</v>
      </c>
      <c r="J1238" t="str" cm="1">
        <f t="array" ref="J1238">_xlfn.IFS(C1238&lt;5.7,"Normal",C1238&lt;=6.5,"Prediabetes",C1238&gt;6.5,"Diabetes")</f>
        <v>Diabetes</v>
      </c>
    </row>
    <row r="1239" spans="1:10" ht="15" customHeight="1" x14ac:dyDescent="0.3">
      <c r="A1239" s="23" t="s">
        <v>2167</v>
      </c>
      <c r="B1239" s="25">
        <v>37.29</v>
      </c>
      <c r="C1239" s="25">
        <v>10.46</v>
      </c>
      <c r="D1239" s="23" t="s">
        <v>5992</v>
      </c>
      <c r="E1239" s="23" t="s">
        <v>5992</v>
      </c>
      <c r="F1239" s="23" t="s">
        <v>5992</v>
      </c>
      <c r="G1239" s="23">
        <v>0</v>
      </c>
      <c r="H1239" s="23" t="s">
        <v>5992</v>
      </c>
      <c r="I1239" t="str" cm="1">
        <f t="array" ref="I1239">_xlfn.IFS(B1239&lt;18.5,"Under Weight",B1239&lt;=25,"Healthy Weight",B1239&lt;30,"Over Weight",B1239&gt;=30,"obesity")</f>
        <v>obesity</v>
      </c>
      <c r="J1239" t="str" cm="1">
        <f t="array" ref="J1239">_xlfn.IFS(C1239&lt;5.7,"Normal",C1239&lt;=6.5,"Prediabetes",C1239&gt;6.5,"Diabetes")</f>
        <v>Diabetes</v>
      </c>
    </row>
    <row r="1240" spans="1:10" ht="15" customHeight="1" x14ac:dyDescent="0.3">
      <c r="A1240" s="23" t="s">
        <v>2168</v>
      </c>
      <c r="B1240" s="25">
        <v>30.2</v>
      </c>
      <c r="C1240" s="25">
        <v>11.96</v>
      </c>
      <c r="D1240" s="23" t="s">
        <v>5992</v>
      </c>
      <c r="E1240" s="23" t="s">
        <v>5992</v>
      </c>
      <c r="F1240" s="23" t="s">
        <v>5992</v>
      </c>
      <c r="G1240" s="23">
        <v>0</v>
      </c>
      <c r="H1240" s="23" t="s">
        <v>5992</v>
      </c>
      <c r="I1240" t="str" cm="1">
        <f t="array" ref="I1240">_xlfn.IFS(B1240&lt;18.5,"Under Weight",B1240&lt;=25,"Healthy Weight",B1240&lt;30,"Over Weight",B1240&gt;=30,"obesity")</f>
        <v>obesity</v>
      </c>
      <c r="J1240" t="str" cm="1">
        <f t="array" ref="J1240">_xlfn.IFS(C1240&lt;5.7,"Normal",C1240&lt;=6.5,"Prediabetes",C1240&gt;6.5,"Diabetes")</f>
        <v>Diabetes</v>
      </c>
    </row>
    <row r="1241" spans="1:10" ht="15" customHeight="1" x14ac:dyDescent="0.3">
      <c r="A1241" s="23" t="s">
        <v>2170</v>
      </c>
      <c r="B1241" s="25">
        <v>24.225000000000001</v>
      </c>
      <c r="C1241" s="25">
        <v>4.25</v>
      </c>
      <c r="D1241" s="23" t="s">
        <v>5991</v>
      </c>
      <c r="E1241" s="23" t="s">
        <v>5992</v>
      </c>
      <c r="F1241" s="23" t="s">
        <v>5991</v>
      </c>
      <c r="G1241" s="23">
        <v>1</v>
      </c>
      <c r="H1241" s="23" t="s">
        <v>5992</v>
      </c>
      <c r="I1241" t="str" cm="1">
        <f t="array" ref="I1241">_xlfn.IFS(B1241&lt;18.5,"Under Weight",B1241&lt;=25,"Healthy Weight",B1241&lt;30,"Over Weight",B1241&gt;=30,"obesity")</f>
        <v>Healthy Weight</v>
      </c>
      <c r="J1241" t="str" cm="1">
        <f t="array" ref="J1241">_xlfn.IFS(C1241&lt;5.7,"Normal",C1241&lt;=6.5,"Prediabetes",C1241&gt;6.5,"Diabetes")</f>
        <v>Normal</v>
      </c>
    </row>
    <row r="1242" spans="1:10" ht="15" customHeight="1" x14ac:dyDescent="0.3">
      <c r="A1242" s="23" t="s">
        <v>2172</v>
      </c>
      <c r="B1242" s="25">
        <v>31.445</v>
      </c>
      <c r="C1242" s="25">
        <v>8.33</v>
      </c>
      <c r="D1242" s="23" t="s">
        <v>5992</v>
      </c>
      <c r="E1242" s="23" t="s">
        <v>5992</v>
      </c>
      <c r="F1242" s="23" t="s">
        <v>5992</v>
      </c>
      <c r="G1242" s="23">
        <v>0</v>
      </c>
      <c r="H1242" s="23" t="s">
        <v>5992</v>
      </c>
      <c r="I1242" t="str" cm="1">
        <f t="array" ref="I1242">_xlfn.IFS(B1242&lt;18.5,"Under Weight",B1242&lt;=25,"Healthy Weight",B1242&lt;30,"Over Weight",B1242&gt;=30,"obesity")</f>
        <v>obesity</v>
      </c>
      <c r="J1242" t="str" cm="1">
        <f t="array" ref="J1242">_xlfn.IFS(C1242&lt;5.7,"Normal",C1242&lt;=6.5,"Prediabetes",C1242&gt;6.5,"Diabetes")</f>
        <v>Diabetes</v>
      </c>
    </row>
    <row r="1243" spans="1:10" ht="15" customHeight="1" x14ac:dyDescent="0.3">
      <c r="A1243" s="23" t="s">
        <v>2174</v>
      </c>
      <c r="B1243" s="25">
        <v>38.880000000000003</v>
      </c>
      <c r="C1243" s="25">
        <v>4.29</v>
      </c>
      <c r="D1243" s="23" t="s">
        <v>5992</v>
      </c>
      <c r="E1243" s="23" t="s">
        <v>5992</v>
      </c>
      <c r="F1243" s="23" t="s">
        <v>5992</v>
      </c>
      <c r="G1243" s="23">
        <v>1</v>
      </c>
      <c r="H1243" s="23" t="s">
        <v>5992</v>
      </c>
      <c r="I1243" t="str" cm="1">
        <f t="array" ref="I1243">_xlfn.IFS(B1243&lt;18.5,"Under Weight",B1243&lt;=25,"Healthy Weight",B1243&lt;30,"Over Weight",B1243&gt;=30,"obesity")</f>
        <v>obesity</v>
      </c>
      <c r="J1243" t="str" cm="1">
        <f t="array" ref="J1243">_xlfn.IFS(C1243&lt;5.7,"Normal",C1243&lt;=6.5,"Prediabetes",C1243&gt;6.5,"Diabetes")</f>
        <v>Normal</v>
      </c>
    </row>
    <row r="1244" spans="1:10" ht="15" customHeight="1" x14ac:dyDescent="0.3">
      <c r="A1244" s="23" t="s">
        <v>2176</v>
      </c>
      <c r="B1244" s="25">
        <v>43.89</v>
      </c>
      <c r="C1244" s="25">
        <v>6.32</v>
      </c>
      <c r="D1244" s="23" t="s">
        <v>5991</v>
      </c>
      <c r="E1244" s="23" t="s">
        <v>5992</v>
      </c>
      <c r="F1244" s="23" t="s">
        <v>5992</v>
      </c>
      <c r="G1244" s="23">
        <v>0</v>
      </c>
      <c r="H1244" s="23" t="s">
        <v>5992</v>
      </c>
      <c r="I1244" t="str" cm="1">
        <f t="array" ref="I1244">_xlfn.IFS(B1244&lt;18.5,"Under Weight",B1244&lt;=25,"Healthy Weight",B1244&lt;30,"Over Weight",B1244&gt;=30,"obesity")</f>
        <v>obesity</v>
      </c>
      <c r="J1244" t="str" cm="1">
        <f t="array" ref="J1244">_xlfn.IFS(C1244&lt;5.7,"Normal",C1244&lt;=6.5,"Prediabetes",C1244&gt;6.5,"Diabetes")</f>
        <v>Prediabetes</v>
      </c>
    </row>
    <row r="1245" spans="1:10" ht="15" customHeight="1" x14ac:dyDescent="0.3">
      <c r="A1245" s="23" t="s">
        <v>2178</v>
      </c>
      <c r="B1245" s="25">
        <v>25.6</v>
      </c>
      <c r="C1245" s="25">
        <v>5.65</v>
      </c>
      <c r="D1245" s="23" t="s">
        <v>5992</v>
      </c>
      <c r="E1245" s="23" t="s">
        <v>5992</v>
      </c>
      <c r="F1245" s="23" t="s">
        <v>5992</v>
      </c>
      <c r="G1245" s="23">
        <v>2</v>
      </c>
      <c r="H1245" s="23" t="s">
        <v>5992</v>
      </c>
      <c r="I1245" t="str" cm="1">
        <f t="array" ref="I1245">_xlfn.IFS(B1245&lt;18.5,"Under Weight",B1245&lt;=25,"Healthy Weight",B1245&lt;30,"Over Weight",B1245&gt;=30,"obesity")</f>
        <v>Over Weight</v>
      </c>
      <c r="J1245" t="str" cm="1">
        <f t="array" ref="J1245">_xlfn.IFS(C1245&lt;5.7,"Normal",C1245&lt;=6.5,"Prediabetes",C1245&gt;6.5,"Diabetes")</f>
        <v>Normal</v>
      </c>
    </row>
    <row r="1246" spans="1:10" ht="15" customHeight="1" x14ac:dyDescent="0.3">
      <c r="A1246" s="23" t="s">
        <v>2179</v>
      </c>
      <c r="B1246" s="25">
        <v>29.545000000000002</v>
      </c>
      <c r="C1246" s="25">
        <v>8.41</v>
      </c>
      <c r="D1246" s="23" t="s">
        <v>5991</v>
      </c>
      <c r="E1246" s="23" t="s">
        <v>5992</v>
      </c>
      <c r="F1246" s="23" t="s">
        <v>5992</v>
      </c>
      <c r="G1246" s="23">
        <v>1</v>
      </c>
      <c r="H1246" s="23" t="s">
        <v>5992</v>
      </c>
      <c r="I1246" t="str" cm="1">
        <f t="array" ref="I1246">_xlfn.IFS(B1246&lt;18.5,"Under Weight",B1246&lt;=25,"Healthy Weight",B1246&lt;30,"Over Weight",B1246&gt;=30,"obesity")</f>
        <v>Over Weight</v>
      </c>
      <c r="J1246" t="str" cm="1">
        <f t="array" ref="J1246">_xlfn.IFS(C1246&lt;5.7,"Normal",C1246&lt;=6.5,"Prediabetes",C1246&gt;6.5,"Diabetes")</f>
        <v>Diabetes</v>
      </c>
    </row>
    <row r="1247" spans="1:10" ht="15" customHeight="1" x14ac:dyDescent="0.3">
      <c r="A1247" s="23" t="s">
        <v>2181</v>
      </c>
      <c r="B1247" s="25">
        <v>23.25</v>
      </c>
      <c r="C1247" s="25">
        <v>11.96</v>
      </c>
      <c r="D1247" s="23" t="s">
        <v>5991</v>
      </c>
      <c r="E1247" s="23" t="s">
        <v>5992</v>
      </c>
      <c r="F1247" s="23" t="s">
        <v>5992</v>
      </c>
      <c r="G1247" s="23">
        <v>0</v>
      </c>
      <c r="H1247" s="23" t="s">
        <v>5992</v>
      </c>
      <c r="I1247" t="str" cm="1">
        <f t="array" ref="I1247">_xlfn.IFS(B1247&lt;18.5,"Under Weight",B1247&lt;=25,"Healthy Weight",B1247&lt;30,"Over Weight",B1247&gt;=30,"obesity")</f>
        <v>Healthy Weight</v>
      </c>
      <c r="J1247" t="str" cm="1">
        <f t="array" ref="J1247">_xlfn.IFS(C1247&lt;5.7,"Normal",C1247&lt;=6.5,"Prediabetes",C1247&gt;6.5,"Diabetes")</f>
        <v>Diabetes</v>
      </c>
    </row>
    <row r="1248" spans="1:10" ht="15" customHeight="1" x14ac:dyDescent="0.3">
      <c r="A1248" s="23" t="s">
        <v>2183</v>
      </c>
      <c r="B1248" s="25">
        <v>43.95</v>
      </c>
      <c r="C1248" s="25">
        <v>5.17</v>
      </c>
      <c r="D1248" s="23" t="s">
        <v>5991</v>
      </c>
      <c r="E1248" s="23" t="s">
        <v>5992</v>
      </c>
      <c r="F1248" s="23" t="s">
        <v>5991</v>
      </c>
      <c r="G1248" s="23">
        <v>1</v>
      </c>
      <c r="H1248" s="23" t="s">
        <v>5992</v>
      </c>
      <c r="I1248" t="str" cm="1">
        <f t="array" ref="I1248">_xlfn.IFS(B1248&lt;18.5,"Under Weight",B1248&lt;=25,"Healthy Weight",B1248&lt;30,"Over Weight",B1248&gt;=30,"obesity")</f>
        <v>obesity</v>
      </c>
      <c r="J1248" t="str" cm="1">
        <f t="array" ref="J1248">_xlfn.IFS(C1248&lt;5.7,"Normal",C1248&lt;=6.5,"Prediabetes",C1248&gt;6.5,"Diabetes")</f>
        <v>Normal</v>
      </c>
    </row>
    <row r="1249" spans="1:10" ht="15" customHeight="1" x14ac:dyDescent="0.3">
      <c r="A1249" s="23" t="s">
        <v>2185</v>
      </c>
      <c r="B1249" s="25">
        <v>21.85</v>
      </c>
      <c r="C1249" s="25">
        <v>8.76</v>
      </c>
      <c r="D1249" s="23" t="s">
        <v>5992</v>
      </c>
      <c r="E1249" s="23" t="s">
        <v>5992</v>
      </c>
      <c r="F1249" s="23" t="s">
        <v>5992</v>
      </c>
      <c r="G1249" s="23">
        <v>0</v>
      </c>
      <c r="H1249" s="23" t="s">
        <v>5992</v>
      </c>
      <c r="I1249" t="str" cm="1">
        <f t="array" ref="I1249">_xlfn.IFS(B1249&lt;18.5,"Under Weight",B1249&lt;=25,"Healthy Weight",B1249&lt;30,"Over Weight",B1249&gt;=30,"obesity")</f>
        <v>Healthy Weight</v>
      </c>
      <c r="J1249" t="str" cm="1">
        <f t="array" ref="J1249">_xlfn.IFS(C1249&lt;5.7,"Normal",C1249&lt;=6.5,"Prediabetes",C1249&gt;6.5,"Diabetes")</f>
        <v>Diabetes</v>
      </c>
    </row>
    <row r="1250" spans="1:10" ht="15" customHeight="1" x14ac:dyDescent="0.3">
      <c r="A1250" s="23" t="s">
        <v>2186</v>
      </c>
      <c r="B1250" s="25">
        <v>25.73</v>
      </c>
      <c r="C1250" s="25">
        <v>7.99</v>
      </c>
      <c r="D1250" s="23" t="s">
        <v>5992</v>
      </c>
      <c r="E1250" s="23" t="s">
        <v>5992</v>
      </c>
      <c r="F1250" s="23" t="s">
        <v>5992</v>
      </c>
      <c r="G1250" s="23">
        <v>2</v>
      </c>
      <c r="H1250" s="23" t="s">
        <v>5992</v>
      </c>
      <c r="I1250" t="str" cm="1">
        <f t="array" ref="I1250">_xlfn.IFS(B1250&lt;18.5,"Under Weight",B1250&lt;=25,"Healthy Weight",B1250&lt;30,"Over Weight",B1250&gt;=30,"obesity")</f>
        <v>Over Weight</v>
      </c>
      <c r="J1250" t="str" cm="1">
        <f t="array" ref="J1250">_xlfn.IFS(C1250&lt;5.7,"Normal",C1250&lt;=6.5,"Prediabetes",C1250&gt;6.5,"Diabetes")</f>
        <v>Diabetes</v>
      </c>
    </row>
    <row r="1251" spans="1:10" ht="15" customHeight="1" x14ac:dyDescent="0.3">
      <c r="A1251" s="23" t="s">
        <v>2187</v>
      </c>
      <c r="B1251" s="25">
        <v>32.229999999999997</v>
      </c>
      <c r="C1251" s="25">
        <v>8.59</v>
      </c>
      <c r="D1251" s="23" t="s">
        <v>5992</v>
      </c>
      <c r="E1251" s="23" t="s">
        <v>5992</v>
      </c>
      <c r="F1251" s="23" t="s">
        <v>5992</v>
      </c>
      <c r="G1251" s="23">
        <v>0</v>
      </c>
      <c r="H1251" s="23" t="s">
        <v>5992</v>
      </c>
      <c r="I1251" t="str" cm="1">
        <f t="array" ref="I1251">_xlfn.IFS(B1251&lt;18.5,"Under Weight",B1251&lt;=25,"Healthy Weight",B1251&lt;30,"Over Weight",B1251&gt;=30,"obesity")</f>
        <v>obesity</v>
      </c>
      <c r="J1251" t="str" cm="1">
        <f t="array" ref="J1251">_xlfn.IFS(C1251&lt;5.7,"Normal",C1251&lt;=6.5,"Prediabetes",C1251&gt;6.5,"Diabetes")</f>
        <v>Diabetes</v>
      </c>
    </row>
    <row r="1252" spans="1:10" ht="15" customHeight="1" x14ac:dyDescent="0.3">
      <c r="A1252" s="23" t="s">
        <v>2189</v>
      </c>
      <c r="B1252" s="25">
        <v>32.204999999999998</v>
      </c>
      <c r="C1252" s="25">
        <v>6.14</v>
      </c>
      <c r="D1252" s="23" t="s">
        <v>5992</v>
      </c>
      <c r="E1252" s="23" t="s">
        <v>5992</v>
      </c>
      <c r="F1252" s="23" t="s">
        <v>5992</v>
      </c>
      <c r="G1252" s="23">
        <v>2</v>
      </c>
      <c r="H1252" s="23" t="s">
        <v>5992</v>
      </c>
      <c r="I1252" t="str" cm="1">
        <f t="array" ref="I1252">_xlfn.IFS(B1252&lt;18.5,"Under Weight",B1252&lt;=25,"Healthy Weight",B1252&lt;30,"Over Weight",B1252&gt;=30,"obesity")</f>
        <v>obesity</v>
      </c>
      <c r="J1252" t="str" cm="1">
        <f t="array" ref="J1252">_xlfn.IFS(C1252&lt;5.7,"Normal",C1252&lt;=6.5,"Prediabetes",C1252&gt;6.5,"Diabetes")</f>
        <v>Prediabetes</v>
      </c>
    </row>
    <row r="1253" spans="1:10" ht="15" customHeight="1" x14ac:dyDescent="0.3">
      <c r="A1253" s="23" t="s">
        <v>2191</v>
      </c>
      <c r="B1253" s="25">
        <v>26.41</v>
      </c>
      <c r="C1253" s="25">
        <v>4.08</v>
      </c>
      <c r="D1253" s="23" t="s">
        <v>5992</v>
      </c>
      <c r="E1253" s="23" t="s">
        <v>5992</v>
      </c>
      <c r="F1253" s="23" t="s">
        <v>5992</v>
      </c>
      <c r="G1253" s="23">
        <v>2</v>
      </c>
      <c r="H1253" s="23" t="s">
        <v>5992</v>
      </c>
      <c r="I1253" t="str" cm="1">
        <f t="array" ref="I1253">_xlfn.IFS(B1253&lt;18.5,"Under Weight",B1253&lt;=25,"Healthy Weight",B1253&lt;30,"Over Weight",B1253&gt;=30,"obesity")</f>
        <v>Over Weight</v>
      </c>
      <c r="J1253" t="str" cm="1">
        <f t="array" ref="J1253">_xlfn.IFS(C1253&lt;5.7,"Normal",C1253&lt;=6.5,"Prediabetes",C1253&gt;6.5,"Diabetes")</f>
        <v>Normal</v>
      </c>
    </row>
    <row r="1254" spans="1:10" ht="15" customHeight="1" x14ac:dyDescent="0.3">
      <c r="A1254" s="23" t="s">
        <v>2192</v>
      </c>
      <c r="B1254" s="25">
        <v>30.2</v>
      </c>
      <c r="C1254" s="25">
        <v>6.25</v>
      </c>
      <c r="D1254" s="23" t="s">
        <v>5991</v>
      </c>
      <c r="E1254" s="23" t="s">
        <v>5992</v>
      </c>
      <c r="F1254" s="23" t="s">
        <v>5992</v>
      </c>
      <c r="G1254" s="23">
        <v>0</v>
      </c>
      <c r="H1254" s="23" t="s">
        <v>5992</v>
      </c>
      <c r="I1254" t="str" cm="1">
        <f t="array" ref="I1254">_xlfn.IFS(B1254&lt;18.5,"Under Weight",B1254&lt;=25,"Healthy Weight",B1254&lt;30,"Over Weight",B1254&gt;=30,"obesity")</f>
        <v>obesity</v>
      </c>
      <c r="J1254" t="str" cm="1">
        <f t="array" ref="J1254">_xlfn.IFS(C1254&lt;5.7,"Normal",C1254&lt;=6.5,"Prediabetes",C1254&gt;6.5,"Diabetes")</f>
        <v>Prediabetes</v>
      </c>
    </row>
    <row r="1255" spans="1:10" ht="15" customHeight="1" x14ac:dyDescent="0.3">
      <c r="A1255" s="23" t="s">
        <v>2194</v>
      </c>
      <c r="B1255" s="25">
        <v>31.26</v>
      </c>
      <c r="C1255" s="25">
        <v>5.94</v>
      </c>
      <c r="D1255" s="23" t="s">
        <v>5991</v>
      </c>
      <c r="E1255" s="23" t="s">
        <v>5992</v>
      </c>
      <c r="F1255" s="23" t="s">
        <v>5992</v>
      </c>
      <c r="G1255" s="23">
        <v>1</v>
      </c>
      <c r="H1255" s="23" t="s">
        <v>5992</v>
      </c>
      <c r="I1255" t="str" cm="1">
        <f t="array" ref="I1255">_xlfn.IFS(B1255&lt;18.5,"Under Weight",B1255&lt;=25,"Healthy Weight",B1255&lt;30,"Over Weight",B1255&gt;=30,"obesity")</f>
        <v>obesity</v>
      </c>
      <c r="J1255" t="str" cm="1">
        <f t="array" ref="J1255">_xlfn.IFS(C1255&lt;5.7,"Normal",C1255&lt;=6.5,"Prediabetes",C1255&gt;6.5,"Diabetes")</f>
        <v>Prediabetes</v>
      </c>
    </row>
    <row r="1256" spans="1:10" ht="15" customHeight="1" x14ac:dyDescent="0.3">
      <c r="A1256" s="23" t="s">
        <v>2195</v>
      </c>
      <c r="B1256" s="25">
        <v>33.725000000000001</v>
      </c>
      <c r="C1256" s="25">
        <v>6.45</v>
      </c>
      <c r="D1256" s="23" t="s">
        <v>5991</v>
      </c>
      <c r="E1256" s="23" t="s">
        <v>5992</v>
      </c>
      <c r="F1256" s="23" t="s">
        <v>5992</v>
      </c>
      <c r="G1256" s="23">
        <v>0</v>
      </c>
      <c r="H1256" s="23" t="s">
        <v>5992</v>
      </c>
      <c r="I1256" t="str" cm="1">
        <f t="array" ref="I1256">_xlfn.IFS(B1256&lt;18.5,"Under Weight",B1256&lt;=25,"Healthy Weight",B1256&lt;30,"Over Weight",B1256&gt;=30,"obesity")</f>
        <v>obesity</v>
      </c>
      <c r="J1256" t="str" cm="1">
        <f t="array" ref="J1256">_xlfn.IFS(C1256&lt;5.7,"Normal",C1256&lt;=6.5,"Prediabetes",C1256&gt;6.5,"Diabetes")</f>
        <v>Prediabetes</v>
      </c>
    </row>
    <row r="1257" spans="1:10" ht="15" customHeight="1" x14ac:dyDescent="0.3">
      <c r="A1257" s="23" t="s">
        <v>2197</v>
      </c>
      <c r="B1257" s="25">
        <v>28.9</v>
      </c>
      <c r="C1257" s="25">
        <v>5.74</v>
      </c>
      <c r="D1257" s="23" t="s">
        <v>5991</v>
      </c>
      <c r="E1257" s="23" t="s">
        <v>5992</v>
      </c>
      <c r="F1257" s="23" t="s">
        <v>5992</v>
      </c>
      <c r="G1257" s="23">
        <v>0</v>
      </c>
      <c r="H1257" s="23" t="s">
        <v>5992</v>
      </c>
      <c r="I1257" t="str" cm="1">
        <f t="array" ref="I1257">_xlfn.IFS(B1257&lt;18.5,"Under Weight",B1257&lt;=25,"Healthy Weight",B1257&lt;30,"Over Weight",B1257&gt;=30,"obesity")</f>
        <v>Over Weight</v>
      </c>
      <c r="J1257" t="str" cm="1">
        <f t="array" ref="J1257">_xlfn.IFS(C1257&lt;5.7,"Normal",C1257&lt;=6.5,"Prediabetes",C1257&gt;6.5,"Diabetes")</f>
        <v>Prediabetes</v>
      </c>
    </row>
    <row r="1258" spans="1:10" ht="15" customHeight="1" x14ac:dyDescent="0.3">
      <c r="A1258" s="23" t="s">
        <v>2199</v>
      </c>
      <c r="B1258" s="25">
        <v>45.69</v>
      </c>
      <c r="C1258" s="25">
        <v>4.43</v>
      </c>
      <c r="D1258" s="23" t="s">
        <v>5991</v>
      </c>
      <c r="E1258" s="23" t="s">
        <v>5992</v>
      </c>
      <c r="F1258" s="23" t="s">
        <v>5992</v>
      </c>
      <c r="G1258" s="23">
        <v>0</v>
      </c>
      <c r="H1258" s="23" t="s">
        <v>5992</v>
      </c>
      <c r="I1258" t="str" cm="1">
        <f t="array" ref="I1258">_xlfn.IFS(B1258&lt;18.5,"Under Weight",B1258&lt;=25,"Healthy Weight",B1258&lt;30,"Over Weight",B1258&gt;=30,"obesity")</f>
        <v>obesity</v>
      </c>
      <c r="J1258" t="str" cm="1">
        <f t="array" ref="J1258">_xlfn.IFS(C1258&lt;5.7,"Normal",C1258&lt;=6.5,"Prediabetes",C1258&gt;6.5,"Diabetes")</f>
        <v>Normal</v>
      </c>
    </row>
    <row r="1259" spans="1:10" ht="15" customHeight="1" x14ac:dyDescent="0.3">
      <c r="A1259" s="23" t="s">
        <v>2200</v>
      </c>
      <c r="B1259" s="25">
        <v>21.03</v>
      </c>
      <c r="C1259" s="25">
        <v>6.5</v>
      </c>
      <c r="D1259" s="23" t="s">
        <v>5992</v>
      </c>
      <c r="E1259" s="23" t="s">
        <v>5992</v>
      </c>
      <c r="F1259" s="23" t="s">
        <v>5992</v>
      </c>
      <c r="G1259" s="23">
        <v>0</v>
      </c>
      <c r="H1259" s="23" t="s">
        <v>5992</v>
      </c>
      <c r="I1259" t="str" cm="1">
        <f t="array" ref="I1259">_xlfn.IFS(B1259&lt;18.5,"Under Weight",B1259&lt;=25,"Healthy Weight",B1259&lt;30,"Over Weight",B1259&gt;=30,"obesity")</f>
        <v>Healthy Weight</v>
      </c>
      <c r="J1259" t="str" cm="1">
        <f t="array" ref="J1259">_xlfn.IFS(C1259&lt;5.7,"Normal",C1259&lt;=6.5,"Prediabetes",C1259&gt;6.5,"Diabetes")</f>
        <v>Prediabetes</v>
      </c>
    </row>
    <row r="1260" spans="1:10" ht="15" customHeight="1" x14ac:dyDescent="0.3">
      <c r="A1260" s="23" t="s">
        <v>2202</v>
      </c>
      <c r="B1260" s="25">
        <v>37</v>
      </c>
      <c r="C1260" s="25">
        <v>8.75</v>
      </c>
      <c r="D1260" s="23" t="s">
        <v>5992</v>
      </c>
      <c r="E1260" s="23" t="s">
        <v>5992</v>
      </c>
      <c r="F1260" s="23" t="s">
        <v>5992</v>
      </c>
      <c r="G1260" s="23">
        <v>0</v>
      </c>
      <c r="H1260" s="23" t="s">
        <v>5992</v>
      </c>
      <c r="I1260" t="str" cm="1">
        <f t="array" ref="I1260">_xlfn.IFS(B1260&lt;18.5,"Under Weight",B1260&lt;=25,"Healthy Weight",B1260&lt;30,"Over Weight",B1260&gt;=30,"obesity")</f>
        <v>obesity</v>
      </c>
      <c r="J1260" t="str" cm="1">
        <f t="array" ref="J1260">_xlfn.IFS(C1260&lt;5.7,"Normal",C1260&lt;=6.5,"Prediabetes",C1260&gt;6.5,"Diabetes")</f>
        <v>Diabetes</v>
      </c>
    </row>
    <row r="1261" spans="1:10" ht="15" customHeight="1" x14ac:dyDescent="0.3">
      <c r="A1261" s="23" t="s">
        <v>2204</v>
      </c>
      <c r="B1261" s="25">
        <v>25.4</v>
      </c>
      <c r="C1261" s="25">
        <v>11.96</v>
      </c>
      <c r="D1261" s="23" t="s">
        <v>5992</v>
      </c>
      <c r="E1261" s="23" t="s">
        <v>5992</v>
      </c>
      <c r="F1261" s="23" t="s">
        <v>5992</v>
      </c>
      <c r="G1261" s="23">
        <v>0</v>
      </c>
      <c r="H1261" s="23" t="s">
        <v>5992</v>
      </c>
      <c r="I1261" t="str" cm="1">
        <f t="array" ref="I1261">_xlfn.IFS(B1261&lt;18.5,"Under Weight",B1261&lt;=25,"Healthy Weight",B1261&lt;30,"Over Weight",B1261&gt;=30,"obesity")</f>
        <v>Over Weight</v>
      </c>
      <c r="J1261" t="str" cm="1">
        <f t="array" ref="J1261">_xlfn.IFS(C1261&lt;5.7,"Normal",C1261&lt;=6.5,"Prediabetes",C1261&gt;6.5,"Diabetes")</f>
        <v>Diabetes</v>
      </c>
    </row>
    <row r="1262" spans="1:10" ht="15" customHeight="1" x14ac:dyDescent="0.3">
      <c r="A1262" s="23" t="s">
        <v>2206</v>
      </c>
      <c r="B1262" s="25">
        <v>32.299999999999997</v>
      </c>
      <c r="C1262" s="25">
        <v>10.54</v>
      </c>
      <c r="D1262" s="23" t="s">
        <v>5992</v>
      </c>
      <c r="E1262" s="23" t="s">
        <v>5992</v>
      </c>
      <c r="F1262" s="23" t="s">
        <v>5992</v>
      </c>
      <c r="G1262" s="23">
        <v>0</v>
      </c>
      <c r="H1262" s="23" t="s">
        <v>5992</v>
      </c>
      <c r="I1262" t="str" cm="1">
        <f t="array" ref="I1262">_xlfn.IFS(B1262&lt;18.5,"Under Weight",B1262&lt;=25,"Healthy Weight",B1262&lt;30,"Over Weight",B1262&gt;=30,"obesity")</f>
        <v>obesity</v>
      </c>
      <c r="J1262" t="str" cm="1">
        <f t="array" ref="J1262">_xlfn.IFS(C1262&lt;5.7,"Normal",C1262&lt;=6.5,"Prediabetes",C1262&gt;6.5,"Diabetes")</f>
        <v>Diabetes</v>
      </c>
    </row>
    <row r="1263" spans="1:10" ht="15" customHeight="1" x14ac:dyDescent="0.3">
      <c r="A1263" s="23" t="s">
        <v>2207</v>
      </c>
      <c r="B1263" s="25">
        <v>23.94</v>
      </c>
      <c r="C1263" s="25">
        <v>4.54</v>
      </c>
      <c r="D1263" s="23" t="s">
        <v>5991</v>
      </c>
      <c r="E1263" s="23" t="s">
        <v>5992</v>
      </c>
      <c r="F1263" s="23" t="s">
        <v>5991</v>
      </c>
      <c r="G1263" s="23">
        <v>1</v>
      </c>
      <c r="H1263" s="23" t="s">
        <v>5992</v>
      </c>
      <c r="I1263" t="str" cm="1">
        <f t="array" ref="I1263">_xlfn.IFS(B1263&lt;18.5,"Under Weight",B1263&lt;=25,"Healthy Weight",B1263&lt;30,"Over Weight",B1263&gt;=30,"obesity")</f>
        <v>Healthy Weight</v>
      </c>
      <c r="J1263" t="str" cm="1">
        <f t="array" ref="J1263">_xlfn.IFS(C1263&lt;5.7,"Normal",C1263&lt;=6.5,"Prediabetes",C1263&gt;6.5,"Diabetes")</f>
        <v>Normal</v>
      </c>
    </row>
    <row r="1264" spans="1:10" ht="15" customHeight="1" x14ac:dyDescent="0.3">
      <c r="A1264" s="23" t="s">
        <v>2209</v>
      </c>
      <c r="B1264" s="25">
        <v>46.4</v>
      </c>
      <c r="C1264" s="25">
        <v>5.71</v>
      </c>
      <c r="D1264" s="23" t="s">
        <v>5992</v>
      </c>
      <c r="E1264" s="23" t="s">
        <v>5992</v>
      </c>
      <c r="F1264" s="23" t="s">
        <v>5992</v>
      </c>
      <c r="G1264" s="23">
        <v>0</v>
      </c>
      <c r="H1264" s="23" t="s">
        <v>5992</v>
      </c>
      <c r="I1264" t="str" cm="1">
        <f t="array" ref="I1264">_xlfn.IFS(B1264&lt;18.5,"Under Weight",B1264&lt;=25,"Healthy Weight",B1264&lt;30,"Over Weight",B1264&gt;=30,"obesity")</f>
        <v>obesity</v>
      </c>
      <c r="J1264" t="str" cm="1">
        <f t="array" ref="J1264">_xlfn.IFS(C1264&lt;5.7,"Normal",C1264&lt;=6.5,"Prediabetes",C1264&gt;6.5,"Diabetes")</f>
        <v>Prediabetes</v>
      </c>
    </row>
    <row r="1265" spans="1:10" ht="15" customHeight="1" x14ac:dyDescent="0.3">
      <c r="A1265" s="23" t="s">
        <v>2211</v>
      </c>
      <c r="B1265" s="25">
        <v>40.375</v>
      </c>
      <c r="C1265" s="25">
        <v>6.25</v>
      </c>
      <c r="D1265" s="23" t="s">
        <v>5991</v>
      </c>
      <c r="E1265" s="23" t="s">
        <v>5992</v>
      </c>
      <c r="F1265" s="23" t="s">
        <v>5992</v>
      </c>
      <c r="G1265" s="23">
        <v>0</v>
      </c>
      <c r="H1265" s="23" t="s">
        <v>5992</v>
      </c>
      <c r="I1265" t="str" cm="1">
        <f t="array" ref="I1265">_xlfn.IFS(B1265&lt;18.5,"Under Weight",B1265&lt;=25,"Healthy Weight",B1265&lt;30,"Over Weight",B1265&gt;=30,"obesity")</f>
        <v>obesity</v>
      </c>
      <c r="J1265" t="str" cm="1">
        <f t="array" ref="J1265">_xlfn.IFS(C1265&lt;5.7,"Normal",C1265&lt;=6.5,"Prediabetes",C1265&gt;6.5,"Diabetes")</f>
        <v>Prediabetes</v>
      </c>
    </row>
    <row r="1266" spans="1:10" ht="15" customHeight="1" x14ac:dyDescent="0.3">
      <c r="A1266" s="23" t="s">
        <v>2213</v>
      </c>
      <c r="B1266" s="25">
        <v>28.7</v>
      </c>
      <c r="C1266" s="25">
        <v>9.4700000000000006</v>
      </c>
      <c r="D1266" s="23" t="s">
        <v>5992</v>
      </c>
      <c r="E1266" s="23" t="s">
        <v>5992</v>
      </c>
      <c r="F1266" s="23" t="s">
        <v>5992</v>
      </c>
      <c r="G1266" s="23">
        <v>2</v>
      </c>
      <c r="H1266" s="23" t="s">
        <v>5992</v>
      </c>
      <c r="I1266" t="str" cm="1">
        <f t="array" ref="I1266">_xlfn.IFS(B1266&lt;18.5,"Under Weight",B1266&lt;=25,"Healthy Weight",B1266&lt;30,"Over Weight",B1266&gt;=30,"obesity")</f>
        <v>Over Weight</v>
      </c>
      <c r="J1266" t="str" cm="1">
        <f t="array" ref="J1266">_xlfn.IFS(C1266&lt;5.7,"Normal",C1266&lt;=6.5,"Prediabetes",C1266&gt;6.5,"Diabetes")</f>
        <v>Diabetes</v>
      </c>
    </row>
    <row r="1267" spans="1:10" ht="15" customHeight="1" x14ac:dyDescent="0.3">
      <c r="A1267" s="23" t="s">
        <v>2215</v>
      </c>
      <c r="B1267" s="25">
        <v>26.63</v>
      </c>
      <c r="C1267" s="25">
        <v>5.7</v>
      </c>
      <c r="D1267" s="23" t="s">
        <v>5992</v>
      </c>
      <c r="E1267" s="23" t="s">
        <v>5992</v>
      </c>
      <c r="F1267" s="23" t="s">
        <v>5992</v>
      </c>
      <c r="G1267" s="23">
        <v>0</v>
      </c>
      <c r="H1267" s="23" t="s">
        <v>5992</v>
      </c>
      <c r="I1267" t="str" cm="1">
        <f t="array" ref="I1267">_xlfn.IFS(B1267&lt;18.5,"Under Weight",B1267&lt;=25,"Healthy Weight",B1267&lt;30,"Over Weight",B1267&gt;=30,"obesity")</f>
        <v>Over Weight</v>
      </c>
      <c r="J1267" t="str" cm="1">
        <f t="array" ref="J1267">_xlfn.IFS(C1267&lt;5.7,"Normal",C1267&lt;=6.5,"Prediabetes",C1267&gt;6.5,"Diabetes")</f>
        <v>Prediabetes</v>
      </c>
    </row>
    <row r="1268" spans="1:10" ht="15" customHeight="1" x14ac:dyDescent="0.3">
      <c r="A1268" s="23" t="s">
        <v>2216</v>
      </c>
      <c r="B1268" s="25">
        <v>22.515000000000001</v>
      </c>
      <c r="C1268" s="25">
        <v>11.18</v>
      </c>
      <c r="D1268" s="23" t="s">
        <v>5992</v>
      </c>
      <c r="E1268" s="23" t="s">
        <v>5992</v>
      </c>
      <c r="F1268" s="23" t="s">
        <v>5992</v>
      </c>
      <c r="G1268" s="23">
        <v>2</v>
      </c>
      <c r="H1268" s="23" t="s">
        <v>5992</v>
      </c>
      <c r="I1268" t="str" cm="1">
        <f t="array" ref="I1268">_xlfn.IFS(B1268&lt;18.5,"Under Weight",B1268&lt;=25,"Healthy Weight",B1268&lt;30,"Over Weight",B1268&gt;=30,"obesity")</f>
        <v>Healthy Weight</v>
      </c>
      <c r="J1268" t="str" cm="1">
        <f t="array" ref="J1268">_xlfn.IFS(C1268&lt;5.7,"Normal",C1268&lt;=6.5,"Prediabetes",C1268&gt;6.5,"Diabetes")</f>
        <v>Diabetes</v>
      </c>
    </row>
    <row r="1269" spans="1:10" ht="15" customHeight="1" x14ac:dyDescent="0.3">
      <c r="A1269" s="23" t="s">
        <v>2218</v>
      </c>
      <c r="B1269" s="25">
        <v>36.575000000000003</v>
      </c>
      <c r="C1269" s="25">
        <v>10.98</v>
      </c>
      <c r="D1269" s="23" t="s">
        <v>5992</v>
      </c>
      <c r="E1269" s="23" t="s">
        <v>5992</v>
      </c>
      <c r="F1269" s="23" t="s">
        <v>5992</v>
      </c>
      <c r="G1269" s="23">
        <v>0</v>
      </c>
      <c r="H1269" s="23" t="s">
        <v>5992</v>
      </c>
      <c r="I1269" t="str" cm="1">
        <f t="array" ref="I1269">_xlfn.IFS(B1269&lt;18.5,"Under Weight",B1269&lt;=25,"Healthy Weight",B1269&lt;30,"Over Weight",B1269&gt;=30,"obesity")</f>
        <v>obesity</v>
      </c>
      <c r="J1269" t="str" cm="1">
        <f t="array" ref="J1269">_xlfn.IFS(C1269&lt;5.7,"Normal",C1269&lt;=6.5,"Prediabetes",C1269&gt;6.5,"Diabetes")</f>
        <v>Diabetes</v>
      </c>
    </row>
    <row r="1270" spans="1:10" ht="15" customHeight="1" x14ac:dyDescent="0.3">
      <c r="A1270" s="23" t="s">
        <v>2220</v>
      </c>
      <c r="B1270" s="25">
        <v>23.66</v>
      </c>
      <c r="C1270" s="25">
        <v>5.1100000000000003</v>
      </c>
      <c r="D1270" s="23" t="s">
        <v>5991</v>
      </c>
      <c r="E1270" s="23" t="s">
        <v>5992</v>
      </c>
      <c r="F1270" s="23" t="s">
        <v>5991</v>
      </c>
      <c r="G1270" s="23">
        <v>1</v>
      </c>
      <c r="H1270" s="23" t="s">
        <v>5992</v>
      </c>
      <c r="I1270" t="str" cm="1">
        <f t="array" ref="I1270">_xlfn.IFS(B1270&lt;18.5,"Under Weight",B1270&lt;=25,"Healthy Weight",B1270&lt;30,"Over Weight",B1270&gt;=30,"obesity")</f>
        <v>Healthy Weight</v>
      </c>
      <c r="J1270" t="str" cm="1">
        <f t="array" ref="J1270">_xlfn.IFS(C1270&lt;5.7,"Normal",C1270&lt;=6.5,"Prediabetes",C1270&gt;6.5,"Diabetes")</f>
        <v>Normal</v>
      </c>
    </row>
    <row r="1271" spans="1:10" ht="15" customHeight="1" x14ac:dyDescent="0.3">
      <c r="A1271" s="23" t="s">
        <v>2221</v>
      </c>
      <c r="B1271" s="25">
        <v>18.62</v>
      </c>
      <c r="C1271" s="25">
        <v>10.24</v>
      </c>
      <c r="D1271" s="23" t="s">
        <v>5992</v>
      </c>
      <c r="E1271" s="23" t="s">
        <v>5992</v>
      </c>
      <c r="F1271" s="23" t="s">
        <v>5992</v>
      </c>
      <c r="G1271" s="23">
        <v>0</v>
      </c>
      <c r="H1271" s="23" t="s">
        <v>5992</v>
      </c>
      <c r="I1271" t="str" cm="1">
        <f t="array" ref="I1271">_xlfn.IFS(B1271&lt;18.5,"Under Weight",B1271&lt;=25,"Healthy Weight",B1271&lt;30,"Over Weight",B1271&gt;=30,"obesity")</f>
        <v>Healthy Weight</v>
      </c>
      <c r="J1271" t="str" cm="1">
        <f t="array" ref="J1271">_xlfn.IFS(C1271&lt;5.7,"Normal",C1271&lt;=6.5,"Prediabetes",C1271&gt;6.5,"Diabetes")</f>
        <v>Diabetes</v>
      </c>
    </row>
    <row r="1272" spans="1:10" ht="15" customHeight="1" x14ac:dyDescent="0.3">
      <c r="A1272" s="23" t="s">
        <v>2223</v>
      </c>
      <c r="B1272" s="25">
        <v>19.190000000000001</v>
      </c>
      <c r="C1272" s="25">
        <v>7.71</v>
      </c>
      <c r="D1272" s="23" t="s">
        <v>5991</v>
      </c>
      <c r="E1272" s="23" t="s">
        <v>5992</v>
      </c>
      <c r="F1272" s="23" t="s">
        <v>5992</v>
      </c>
      <c r="G1272" s="23">
        <v>1</v>
      </c>
      <c r="H1272" s="23" t="s">
        <v>5992</v>
      </c>
      <c r="I1272" t="str" cm="1">
        <f t="array" ref="I1272">_xlfn.IFS(B1272&lt;18.5,"Under Weight",B1272&lt;=25,"Healthy Weight",B1272&lt;30,"Over Weight",B1272&gt;=30,"obesity")</f>
        <v>Healthy Weight</v>
      </c>
      <c r="J1272" t="str" cm="1">
        <f t="array" ref="J1272">_xlfn.IFS(C1272&lt;5.7,"Normal",C1272&lt;=6.5,"Prediabetes",C1272&gt;6.5,"Diabetes")</f>
        <v>Diabetes</v>
      </c>
    </row>
    <row r="1273" spans="1:10" ht="15" customHeight="1" x14ac:dyDescent="0.3">
      <c r="A1273" s="23" t="s">
        <v>2225</v>
      </c>
      <c r="B1273" s="25">
        <v>27.5</v>
      </c>
      <c r="C1273" s="25">
        <v>6.03</v>
      </c>
      <c r="D1273" s="23" t="s">
        <v>5992</v>
      </c>
      <c r="E1273" s="23" t="s">
        <v>5992</v>
      </c>
      <c r="F1273" s="23" t="s">
        <v>5992</v>
      </c>
      <c r="G1273" s="23">
        <v>0</v>
      </c>
      <c r="H1273" s="23" t="s">
        <v>5992</v>
      </c>
      <c r="I1273" t="str" cm="1">
        <f t="array" ref="I1273">_xlfn.IFS(B1273&lt;18.5,"Under Weight",B1273&lt;=25,"Healthy Weight",B1273&lt;30,"Over Weight",B1273&gt;=30,"obesity")</f>
        <v>Over Weight</v>
      </c>
      <c r="J1273" t="str" cm="1">
        <f t="array" ref="J1273">_xlfn.IFS(C1273&lt;5.7,"Normal",C1273&lt;=6.5,"Prediabetes",C1273&gt;6.5,"Diabetes")</f>
        <v>Prediabetes</v>
      </c>
    </row>
    <row r="1274" spans="1:10" ht="15" customHeight="1" x14ac:dyDescent="0.3">
      <c r="A1274" s="23" t="s">
        <v>2227</v>
      </c>
      <c r="B1274" s="25">
        <v>27.36</v>
      </c>
      <c r="C1274" s="25">
        <v>5.96</v>
      </c>
      <c r="D1274" s="23" t="s">
        <v>5992</v>
      </c>
      <c r="E1274" s="23" t="s">
        <v>5992</v>
      </c>
      <c r="F1274" s="23" t="s">
        <v>5991</v>
      </c>
      <c r="G1274" s="23">
        <v>1</v>
      </c>
      <c r="H1274" s="23" t="s">
        <v>5992</v>
      </c>
      <c r="I1274" t="str" cm="1">
        <f t="array" ref="I1274">_xlfn.IFS(B1274&lt;18.5,"Under Weight",B1274&lt;=25,"Healthy Weight",B1274&lt;30,"Over Weight",B1274&gt;=30,"obesity")</f>
        <v>Over Weight</v>
      </c>
      <c r="J1274" t="str" cm="1">
        <f t="array" ref="J1274">_xlfn.IFS(C1274&lt;5.7,"Normal",C1274&lt;=6.5,"Prediabetes",C1274&gt;6.5,"Diabetes")</f>
        <v>Prediabetes</v>
      </c>
    </row>
    <row r="1275" spans="1:10" ht="15" customHeight="1" x14ac:dyDescent="0.3">
      <c r="A1275" s="23" t="s">
        <v>2229</v>
      </c>
      <c r="B1275" s="25">
        <v>20.350000000000001</v>
      </c>
      <c r="C1275" s="25">
        <v>4.16</v>
      </c>
      <c r="D1275" s="23" t="s">
        <v>5992</v>
      </c>
      <c r="E1275" s="23" t="s">
        <v>5992</v>
      </c>
      <c r="F1275" s="23" t="s">
        <v>5992</v>
      </c>
      <c r="G1275" s="23">
        <v>0</v>
      </c>
      <c r="H1275" s="23" t="s">
        <v>5992</v>
      </c>
      <c r="I1275" t="str" cm="1">
        <f t="array" ref="I1275">_xlfn.IFS(B1275&lt;18.5,"Under Weight",B1275&lt;=25,"Healthy Weight",B1275&lt;30,"Over Weight",B1275&gt;=30,"obesity")</f>
        <v>Healthy Weight</v>
      </c>
      <c r="J1275" t="str" cm="1">
        <f t="array" ref="J1275">_xlfn.IFS(C1275&lt;5.7,"Normal",C1275&lt;=6.5,"Prediabetes",C1275&gt;6.5,"Diabetes")</f>
        <v>Normal</v>
      </c>
    </row>
    <row r="1276" spans="1:10" ht="15" customHeight="1" x14ac:dyDescent="0.3">
      <c r="A1276" s="23" t="s">
        <v>2230</v>
      </c>
      <c r="B1276" s="25">
        <v>24.035</v>
      </c>
      <c r="C1276" s="25">
        <v>6.11</v>
      </c>
      <c r="D1276" s="23" t="s">
        <v>5992</v>
      </c>
      <c r="E1276" s="23" t="s">
        <v>5992</v>
      </c>
      <c r="F1276" s="23" t="s">
        <v>5992</v>
      </c>
      <c r="G1276" s="23">
        <v>0</v>
      </c>
      <c r="H1276" s="23" t="s">
        <v>5992</v>
      </c>
      <c r="I1276" t="str" cm="1">
        <f t="array" ref="I1276">_xlfn.IFS(B1276&lt;18.5,"Under Weight",B1276&lt;=25,"Healthy Weight",B1276&lt;30,"Over Weight",B1276&gt;=30,"obesity")</f>
        <v>Healthy Weight</v>
      </c>
      <c r="J1276" t="str" cm="1">
        <f t="array" ref="J1276">_xlfn.IFS(C1276&lt;5.7,"Normal",C1276&lt;=6.5,"Prediabetes",C1276&gt;6.5,"Diabetes")</f>
        <v>Prediabetes</v>
      </c>
    </row>
    <row r="1277" spans="1:10" ht="15" customHeight="1" x14ac:dyDescent="0.3">
      <c r="A1277" s="23" t="s">
        <v>2231</v>
      </c>
      <c r="B1277" s="25">
        <v>23.56</v>
      </c>
      <c r="C1277" s="25">
        <v>5.97</v>
      </c>
      <c r="D1277" s="23" t="s">
        <v>5992</v>
      </c>
      <c r="E1277" s="23" t="s">
        <v>5992</v>
      </c>
      <c r="F1277" s="23" t="s">
        <v>5992</v>
      </c>
      <c r="G1277" s="23">
        <v>0</v>
      </c>
      <c r="H1277" s="23" t="s">
        <v>5992</v>
      </c>
      <c r="I1277" t="str" cm="1">
        <f t="array" ref="I1277">_xlfn.IFS(B1277&lt;18.5,"Under Weight",B1277&lt;=25,"Healthy Weight",B1277&lt;30,"Over Weight",B1277&gt;=30,"obesity")</f>
        <v>Healthy Weight</v>
      </c>
      <c r="J1277" t="str" cm="1">
        <f t="array" ref="J1277">_xlfn.IFS(C1277&lt;5.7,"Normal",C1277&lt;=6.5,"Prediabetes",C1277&gt;6.5,"Diabetes")</f>
        <v>Prediabetes</v>
      </c>
    </row>
    <row r="1278" spans="1:10" ht="15" customHeight="1" x14ac:dyDescent="0.3">
      <c r="A1278" s="23" t="s">
        <v>2233</v>
      </c>
      <c r="B1278" s="25">
        <v>27.17</v>
      </c>
      <c r="C1278" s="25">
        <v>10.81</v>
      </c>
      <c r="D1278" s="23" t="s">
        <v>5992</v>
      </c>
      <c r="E1278" s="23" t="s">
        <v>5992</v>
      </c>
      <c r="F1278" s="23" t="s">
        <v>5992</v>
      </c>
      <c r="G1278" s="23">
        <v>2</v>
      </c>
      <c r="H1278" s="23" t="s">
        <v>5992</v>
      </c>
      <c r="I1278" t="str" cm="1">
        <f t="array" ref="I1278">_xlfn.IFS(B1278&lt;18.5,"Under Weight",B1278&lt;=25,"Healthy Weight",B1278&lt;30,"Over Weight",B1278&gt;=30,"obesity")</f>
        <v>Over Weight</v>
      </c>
      <c r="J1278" t="str" cm="1">
        <f t="array" ref="J1278">_xlfn.IFS(C1278&lt;5.7,"Normal",C1278&lt;=6.5,"Prediabetes",C1278&gt;6.5,"Diabetes")</f>
        <v>Diabetes</v>
      </c>
    </row>
    <row r="1279" spans="1:10" ht="15" customHeight="1" x14ac:dyDescent="0.3">
      <c r="A1279" s="23" t="s">
        <v>2235</v>
      </c>
      <c r="B1279" s="25">
        <v>34.32</v>
      </c>
      <c r="C1279" s="25">
        <v>5.7</v>
      </c>
      <c r="D1279" s="23" t="s">
        <v>5991</v>
      </c>
      <c r="E1279" s="23" t="s">
        <v>5992</v>
      </c>
      <c r="F1279" s="23" t="s">
        <v>5991</v>
      </c>
      <c r="G1279" s="23">
        <v>1</v>
      </c>
      <c r="H1279" s="23" t="s">
        <v>5992</v>
      </c>
      <c r="I1279" t="str" cm="1">
        <f t="array" ref="I1279">_xlfn.IFS(B1279&lt;18.5,"Under Weight",B1279&lt;=25,"Healthy Weight",B1279&lt;30,"Over Weight",B1279&gt;=30,"obesity")</f>
        <v>obesity</v>
      </c>
      <c r="J1279" t="str" cm="1">
        <f t="array" ref="J1279">_xlfn.IFS(C1279&lt;5.7,"Normal",C1279&lt;=6.5,"Prediabetes",C1279&gt;6.5,"Diabetes")</f>
        <v>Prediabetes</v>
      </c>
    </row>
    <row r="1280" spans="1:10" ht="15" customHeight="1" x14ac:dyDescent="0.3">
      <c r="A1280" s="23" t="s">
        <v>2237</v>
      </c>
      <c r="B1280" s="25">
        <v>23.87</v>
      </c>
      <c r="C1280" s="25">
        <v>4.7699999999999996</v>
      </c>
      <c r="D1280" s="23" t="s">
        <v>5991</v>
      </c>
      <c r="E1280" s="23" t="s">
        <v>5992</v>
      </c>
      <c r="F1280" s="23" t="s">
        <v>5991</v>
      </c>
      <c r="G1280" s="23">
        <v>1</v>
      </c>
      <c r="H1280" s="23" t="s">
        <v>5992</v>
      </c>
      <c r="I1280" t="str" cm="1">
        <f t="array" ref="I1280">_xlfn.IFS(B1280&lt;18.5,"Under Weight",B1280&lt;=25,"Healthy Weight",B1280&lt;30,"Over Weight",B1280&gt;=30,"obesity")</f>
        <v>Healthy Weight</v>
      </c>
      <c r="J1280" t="str" cm="1">
        <f t="array" ref="J1280">_xlfn.IFS(C1280&lt;5.7,"Normal",C1280&lt;=6.5,"Prediabetes",C1280&gt;6.5,"Diabetes")</f>
        <v>Normal</v>
      </c>
    </row>
    <row r="1281" spans="1:10" ht="15" customHeight="1" x14ac:dyDescent="0.3">
      <c r="A1281" s="23" t="s">
        <v>2238</v>
      </c>
      <c r="B1281" s="25">
        <v>30.15</v>
      </c>
      <c r="C1281" s="25">
        <v>4.25</v>
      </c>
      <c r="D1281" s="23" t="s">
        <v>5992</v>
      </c>
      <c r="E1281" s="23" t="s">
        <v>5992</v>
      </c>
      <c r="F1281" s="23" t="s">
        <v>5992</v>
      </c>
      <c r="G1281" s="23">
        <v>1</v>
      </c>
      <c r="H1281" s="23" t="s">
        <v>5992</v>
      </c>
      <c r="I1281" t="str" cm="1">
        <f t="array" ref="I1281">_xlfn.IFS(B1281&lt;18.5,"Under Weight",B1281&lt;=25,"Healthy Weight",B1281&lt;30,"Over Weight",B1281&gt;=30,"obesity")</f>
        <v>obesity</v>
      </c>
      <c r="J1281" t="str" cm="1">
        <f t="array" ref="J1281">_xlfn.IFS(C1281&lt;5.7,"Normal",C1281&lt;=6.5,"Prediabetes",C1281&gt;6.5,"Diabetes")</f>
        <v>Normal</v>
      </c>
    </row>
    <row r="1282" spans="1:10" ht="15" customHeight="1" x14ac:dyDescent="0.3">
      <c r="A1282" s="23" t="s">
        <v>2240</v>
      </c>
      <c r="B1282" s="25">
        <v>26.36</v>
      </c>
      <c r="C1282" s="25">
        <v>5.52</v>
      </c>
      <c r="D1282" s="23" t="s">
        <v>5992</v>
      </c>
      <c r="E1282" s="23" t="s">
        <v>5992</v>
      </c>
      <c r="F1282" s="23" t="s">
        <v>5992</v>
      </c>
      <c r="G1282" s="23">
        <v>0</v>
      </c>
      <c r="H1282" s="23" t="s">
        <v>5992</v>
      </c>
      <c r="I1282" t="str" cm="1">
        <f t="array" ref="I1282">_xlfn.IFS(B1282&lt;18.5,"Under Weight",B1282&lt;=25,"Healthy Weight",B1282&lt;30,"Over Weight",B1282&gt;=30,"obesity")</f>
        <v>Over Weight</v>
      </c>
      <c r="J1282" t="str" cm="1">
        <f t="array" ref="J1282">_xlfn.IFS(C1282&lt;5.7,"Normal",C1282&lt;=6.5,"Prediabetes",C1282&gt;6.5,"Diabetes")</f>
        <v>Normal</v>
      </c>
    </row>
    <row r="1283" spans="1:10" ht="15" customHeight="1" x14ac:dyDescent="0.3">
      <c r="A1283" s="23" t="s">
        <v>2241</v>
      </c>
      <c r="B1283" s="25">
        <v>45.32</v>
      </c>
      <c r="C1283" s="25">
        <v>6.53</v>
      </c>
      <c r="D1283" s="23" t="s">
        <v>5991</v>
      </c>
      <c r="E1283" s="23" t="s">
        <v>5992</v>
      </c>
      <c r="F1283" s="23" t="s">
        <v>5992</v>
      </c>
      <c r="G1283" s="23">
        <v>1</v>
      </c>
      <c r="H1283" s="23" t="s">
        <v>5992</v>
      </c>
      <c r="I1283" t="str" cm="1">
        <f t="array" ref="I1283">_xlfn.IFS(B1283&lt;18.5,"Under Weight",B1283&lt;=25,"Healthy Weight",B1283&lt;30,"Over Weight",B1283&gt;=30,"obesity")</f>
        <v>obesity</v>
      </c>
      <c r="J1283" t="str" cm="1">
        <f t="array" ref="J1283">_xlfn.IFS(C1283&lt;5.7,"Normal",C1283&lt;=6.5,"Prediabetes",C1283&gt;6.5,"Diabetes")</f>
        <v>Diabetes</v>
      </c>
    </row>
    <row r="1284" spans="1:10" ht="15" customHeight="1" x14ac:dyDescent="0.3">
      <c r="A1284" s="23" t="s">
        <v>2242</v>
      </c>
      <c r="B1284" s="25">
        <v>31.93</v>
      </c>
      <c r="C1284" s="25">
        <v>4.82</v>
      </c>
      <c r="D1284" s="23" t="s">
        <v>5991</v>
      </c>
      <c r="E1284" s="23" t="s">
        <v>5992</v>
      </c>
      <c r="F1284" s="23" t="s">
        <v>5992</v>
      </c>
      <c r="G1284" s="23">
        <v>1</v>
      </c>
      <c r="H1284" s="23" t="s">
        <v>5992</v>
      </c>
      <c r="I1284" t="str" cm="1">
        <f t="array" ref="I1284">_xlfn.IFS(B1284&lt;18.5,"Under Weight",B1284&lt;=25,"Healthy Weight",B1284&lt;30,"Over Weight",B1284&gt;=30,"obesity")</f>
        <v>obesity</v>
      </c>
      <c r="J1284" t="str" cm="1">
        <f t="array" ref="J1284">_xlfn.IFS(C1284&lt;5.7,"Normal",C1284&lt;=6.5,"Prediabetes",C1284&gt;6.5,"Diabetes")</f>
        <v>Normal</v>
      </c>
    </row>
    <row r="1285" spans="1:10" ht="15" customHeight="1" x14ac:dyDescent="0.3">
      <c r="A1285" s="23" t="s">
        <v>2243</v>
      </c>
      <c r="B1285" s="25">
        <v>36</v>
      </c>
      <c r="C1285" s="25">
        <v>11.94</v>
      </c>
      <c r="D1285" s="23" t="s">
        <v>5991</v>
      </c>
      <c r="E1285" s="23" t="s">
        <v>5992</v>
      </c>
      <c r="F1285" s="23" t="s">
        <v>5992</v>
      </c>
      <c r="G1285" s="23">
        <v>1</v>
      </c>
      <c r="H1285" s="23" t="s">
        <v>5992</v>
      </c>
      <c r="I1285" t="str" cm="1">
        <f t="array" ref="I1285">_xlfn.IFS(B1285&lt;18.5,"Under Weight",B1285&lt;=25,"Healthy Weight",B1285&lt;30,"Over Weight",B1285&gt;=30,"obesity")</f>
        <v>obesity</v>
      </c>
      <c r="J1285" t="str" cm="1">
        <f t="array" ref="J1285">_xlfn.IFS(C1285&lt;5.7,"Normal",C1285&lt;=6.5,"Prediabetes",C1285&gt;6.5,"Diabetes")</f>
        <v>Diabetes</v>
      </c>
    </row>
    <row r="1286" spans="1:10" ht="15" customHeight="1" x14ac:dyDescent="0.3">
      <c r="A1286" s="23" t="s">
        <v>2245</v>
      </c>
      <c r="B1286" s="25">
        <v>32</v>
      </c>
      <c r="C1286" s="25">
        <v>7.85</v>
      </c>
      <c r="D1286" s="23" t="s">
        <v>5991</v>
      </c>
      <c r="E1286" s="23" t="s">
        <v>5992</v>
      </c>
      <c r="F1286" s="23" t="s">
        <v>5992</v>
      </c>
      <c r="G1286" s="23">
        <v>1</v>
      </c>
      <c r="H1286" s="23" t="s">
        <v>5992</v>
      </c>
      <c r="I1286" t="str" cm="1">
        <f t="array" ref="I1286">_xlfn.IFS(B1286&lt;18.5,"Under Weight",B1286&lt;=25,"Healthy Weight",B1286&lt;30,"Over Weight",B1286&gt;=30,"obesity")</f>
        <v>obesity</v>
      </c>
      <c r="J1286" t="str" cm="1">
        <f t="array" ref="J1286">_xlfn.IFS(C1286&lt;5.7,"Normal",C1286&lt;=6.5,"Prediabetes",C1286&gt;6.5,"Diabetes")</f>
        <v>Diabetes</v>
      </c>
    </row>
    <row r="1287" spans="1:10" ht="15" customHeight="1" x14ac:dyDescent="0.3">
      <c r="A1287" s="23" t="s">
        <v>2247</v>
      </c>
      <c r="B1287" s="25">
        <v>29.37</v>
      </c>
      <c r="C1287" s="25">
        <v>8.01</v>
      </c>
      <c r="D1287" s="23" t="s">
        <v>5991</v>
      </c>
      <c r="E1287" s="23" t="s">
        <v>5992</v>
      </c>
      <c r="F1287" s="23" t="s">
        <v>5992</v>
      </c>
      <c r="G1287" s="23">
        <v>1</v>
      </c>
      <c r="H1287" s="23" t="s">
        <v>5992</v>
      </c>
      <c r="I1287" t="str" cm="1">
        <f t="array" ref="I1287">_xlfn.IFS(B1287&lt;18.5,"Under Weight",B1287&lt;=25,"Healthy Weight",B1287&lt;30,"Over Weight",B1287&gt;=30,"obesity")</f>
        <v>Over Weight</v>
      </c>
      <c r="J1287" t="str" cm="1">
        <f t="array" ref="J1287">_xlfn.IFS(C1287&lt;5.7,"Normal",C1287&lt;=6.5,"Prediabetes",C1287&gt;6.5,"Diabetes")</f>
        <v>Diabetes</v>
      </c>
    </row>
    <row r="1288" spans="1:10" ht="15" customHeight="1" x14ac:dyDescent="0.3">
      <c r="A1288" s="23" t="s">
        <v>2249</v>
      </c>
      <c r="B1288" s="25">
        <v>23.6</v>
      </c>
      <c r="C1288" s="25">
        <v>7.4</v>
      </c>
      <c r="D1288" s="23" t="s">
        <v>5991</v>
      </c>
      <c r="E1288" s="23" t="s">
        <v>5992</v>
      </c>
      <c r="F1288" s="23" t="s">
        <v>5992</v>
      </c>
      <c r="G1288" s="23">
        <v>1</v>
      </c>
      <c r="H1288" s="23" t="s">
        <v>5992</v>
      </c>
      <c r="I1288" t="str" cm="1">
        <f t="array" ref="I1288">_xlfn.IFS(B1288&lt;18.5,"Under Weight",B1288&lt;=25,"Healthy Weight",B1288&lt;30,"Over Weight",B1288&gt;=30,"obesity")</f>
        <v>Healthy Weight</v>
      </c>
      <c r="J1288" t="str" cm="1">
        <f t="array" ref="J1288">_xlfn.IFS(C1288&lt;5.7,"Normal",C1288&lt;=6.5,"Prediabetes",C1288&gt;6.5,"Diabetes")</f>
        <v>Diabetes</v>
      </c>
    </row>
    <row r="1289" spans="1:10" ht="15" customHeight="1" x14ac:dyDescent="0.3">
      <c r="A1289" s="23" t="s">
        <v>2251</v>
      </c>
      <c r="B1289" s="25">
        <v>33.155000000000001</v>
      </c>
      <c r="C1289" s="25">
        <v>8.3800000000000008</v>
      </c>
      <c r="D1289" s="23" t="s">
        <v>5991</v>
      </c>
      <c r="E1289" s="23" t="s">
        <v>5992</v>
      </c>
      <c r="F1289" s="23" t="s">
        <v>5992</v>
      </c>
      <c r="G1289" s="23">
        <v>0</v>
      </c>
      <c r="H1289" s="23" t="s">
        <v>5992</v>
      </c>
      <c r="I1289" t="str" cm="1">
        <f t="array" ref="I1289">_xlfn.IFS(B1289&lt;18.5,"Under Weight",B1289&lt;=25,"Healthy Weight",B1289&lt;30,"Over Weight",B1289&gt;=30,"obesity")</f>
        <v>obesity</v>
      </c>
      <c r="J1289" t="str" cm="1">
        <f t="array" ref="J1289">_xlfn.IFS(C1289&lt;5.7,"Normal",C1289&lt;=6.5,"Prediabetes",C1289&gt;6.5,"Diabetes")</f>
        <v>Diabetes</v>
      </c>
    </row>
    <row r="1290" spans="1:10" ht="15" customHeight="1" x14ac:dyDescent="0.3">
      <c r="A1290" s="23" t="s">
        <v>2252</v>
      </c>
      <c r="B1290" s="25">
        <v>24.32</v>
      </c>
      <c r="C1290" s="25">
        <v>11.56</v>
      </c>
      <c r="D1290" s="23" t="s">
        <v>5991</v>
      </c>
      <c r="E1290" s="23" t="s">
        <v>5992</v>
      </c>
      <c r="F1290" s="23" t="s">
        <v>5992</v>
      </c>
      <c r="G1290" s="23">
        <v>1</v>
      </c>
      <c r="H1290" s="23" t="s">
        <v>5992</v>
      </c>
      <c r="I1290" t="str" cm="1">
        <f t="array" ref="I1290">_xlfn.IFS(B1290&lt;18.5,"Under Weight",B1290&lt;=25,"Healthy Weight",B1290&lt;30,"Over Weight",B1290&gt;=30,"obesity")</f>
        <v>Healthy Weight</v>
      </c>
      <c r="J1290" t="str" cm="1">
        <f t="array" ref="J1290">_xlfn.IFS(C1290&lt;5.7,"Normal",C1290&lt;=6.5,"Prediabetes",C1290&gt;6.5,"Diabetes")</f>
        <v>Diabetes</v>
      </c>
    </row>
    <row r="1291" spans="1:10" ht="15" customHeight="1" x14ac:dyDescent="0.3">
      <c r="A1291" s="23" t="s">
        <v>2254</v>
      </c>
      <c r="B1291" s="25">
        <v>36.299999999999997</v>
      </c>
      <c r="C1291" s="25">
        <v>4.6100000000000003</v>
      </c>
      <c r="D1291" s="23" t="s">
        <v>5992</v>
      </c>
      <c r="E1291" s="23" t="s">
        <v>5992</v>
      </c>
      <c r="F1291" s="23" t="s">
        <v>5992</v>
      </c>
      <c r="G1291" s="23">
        <v>0</v>
      </c>
      <c r="H1291" s="23" t="s">
        <v>5992</v>
      </c>
      <c r="I1291" t="str" cm="1">
        <f t="array" ref="I1291">_xlfn.IFS(B1291&lt;18.5,"Under Weight",B1291&lt;=25,"Healthy Weight",B1291&lt;30,"Over Weight",B1291&gt;=30,"obesity")</f>
        <v>obesity</v>
      </c>
      <c r="J1291" t="str" cm="1">
        <f t="array" ref="J1291">_xlfn.IFS(C1291&lt;5.7,"Normal",C1291&lt;=6.5,"Prediabetes",C1291&gt;6.5,"Diabetes")</f>
        <v>Normal</v>
      </c>
    </row>
    <row r="1292" spans="1:10" ht="15" customHeight="1" x14ac:dyDescent="0.3">
      <c r="A1292" s="23" t="s">
        <v>2256</v>
      </c>
      <c r="B1292" s="25">
        <v>34.4</v>
      </c>
      <c r="C1292" s="25">
        <v>4.95</v>
      </c>
      <c r="D1292" s="23" t="s">
        <v>5992</v>
      </c>
      <c r="E1292" s="23" t="s">
        <v>5992</v>
      </c>
      <c r="F1292" s="23" t="s">
        <v>5991</v>
      </c>
      <c r="G1292" s="23">
        <v>1</v>
      </c>
      <c r="H1292" s="23" t="s">
        <v>5992</v>
      </c>
      <c r="I1292" t="str" cm="1">
        <f t="array" ref="I1292">_xlfn.IFS(B1292&lt;18.5,"Under Weight",B1292&lt;=25,"Healthy Weight",B1292&lt;30,"Over Weight",B1292&gt;=30,"obesity")</f>
        <v>obesity</v>
      </c>
      <c r="J1292" t="str" cm="1">
        <f t="array" ref="J1292">_xlfn.IFS(C1292&lt;5.7,"Normal",C1292&lt;=6.5,"Prediabetes",C1292&gt;6.5,"Diabetes")</f>
        <v>Normal</v>
      </c>
    </row>
    <row r="1293" spans="1:10" ht="15" customHeight="1" x14ac:dyDescent="0.3">
      <c r="A1293" s="23" t="s">
        <v>2257</v>
      </c>
      <c r="B1293" s="25">
        <v>30.9</v>
      </c>
      <c r="C1293" s="25">
        <v>5.04</v>
      </c>
      <c r="D1293" s="23" t="s">
        <v>5992</v>
      </c>
      <c r="E1293" s="23" t="s">
        <v>5992</v>
      </c>
      <c r="F1293" s="23" t="s">
        <v>5992</v>
      </c>
      <c r="G1293" s="23">
        <v>0</v>
      </c>
      <c r="H1293" s="23" t="s">
        <v>5992</v>
      </c>
      <c r="I1293" t="str" cm="1">
        <f t="array" ref="I1293">_xlfn.IFS(B1293&lt;18.5,"Under Weight",B1293&lt;=25,"Healthy Weight",B1293&lt;30,"Over Weight",B1293&gt;=30,"obesity")</f>
        <v>obesity</v>
      </c>
      <c r="J1293" t="str" cm="1">
        <f t="array" ref="J1293">_xlfn.IFS(C1293&lt;5.7,"Normal",C1293&lt;=6.5,"Prediabetes",C1293&gt;6.5,"Diabetes")</f>
        <v>Normal</v>
      </c>
    </row>
    <row r="1294" spans="1:10" ht="15" customHeight="1" x14ac:dyDescent="0.3">
      <c r="A1294" s="23" t="s">
        <v>2258</v>
      </c>
      <c r="B1294" s="25">
        <v>28.6</v>
      </c>
      <c r="C1294" s="25">
        <v>5.42</v>
      </c>
      <c r="D1294" s="23" t="s">
        <v>5992</v>
      </c>
      <c r="E1294" s="23" t="s">
        <v>5992</v>
      </c>
      <c r="F1294" s="23" t="s">
        <v>5992</v>
      </c>
      <c r="G1294" s="23">
        <v>0</v>
      </c>
      <c r="H1294" s="23" t="s">
        <v>5992</v>
      </c>
      <c r="I1294" t="str" cm="1">
        <f t="array" ref="I1294">_xlfn.IFS(B1294&lt;18.5,"Under Weight",B1294&lt;=25,"Healthy Weight",B1294&lt;30,"Over Weight",B1294&gt;=30,"obesity")</f>
        <v>Over Weight</v>
      </c>
      <c r="J1294" t="str" cm="1">
        <f t="array" ref="J1294">_xlfn.IFS(C1294&lt;5.7,"Normal",C1294&lt;=6.5,"Prediabetes",C1294&gt;6.5,"Diabetes")</f>
        <v>Normal</v>
      </c>
    </row>
    <row r="1295" spans="1:10" ht="15" customHeight="1" x14ac:dyDescent="0.3">
      <c r="A1295" s="23" t="s">
        <v>2260</v>
      </c>
      <c r="B1295" s="25">
        <v>27.83</v>
      </c>
      <c r="C1295" s="25">
        <v>5.39</v>
      </c>
      <c r="D1295" s="23" t="s">
        <v>5992</v>
      </c>
      <c r="E1295" s="23" t="s">
        <v>5992</v>
      </c>
      <c r="F1295" s="23" t="s">
        <v>5992</v>
      </c>
      <c r="G1295" s="23">
        <v>0</v>
      </c>
      <c r="H1295" s="23" t="s">
        <v>5992</v>
      </c>
      <c r="I1295" t="str" cm="1">
        <f t="array" ref="I1295">_xlfn.IFS(B1295&lt;18.5,"Under Weight",B1295&lt;=25,"Healthy Weight",B1295&lt;30,"Over Weight",B1295&gt;=30,"obesity")</f>
        <v>Over Weight</v>
      </c>
      <c r="J1295" t="str" cm="1">
        <f t="array" ref="J1295">_xlfn.IFS(C1295&lt;5.7,"Normal",C1295&lt;=6.5,"Prediabetes",C1295&gt;6.5,"Diabetes")</f>
        <v>Normal</v>
      </c>
    </row>
    <row r="1296" spans="1:10" ht="15" customHeight="1" x14ac:dyDescent="0.3">
      <c r="A1296" s="23" t="s">
        <v>2262</v>
      </c>
      <c r="B1296" s="25">
        <v>39.64</v>
      </c>
      <c r="C1296" s="25">
        <v>6</v>
      </c>
      <c r="D1296" s="23" t="s">
        <v>5992</v>
      </c>
      <c r="E1296" s="23" t="s">
        <v>5992</v>
      </c>
      <c r="F1296" s="23" t="s">
        <v>5991</v>
      </c>
      <c r="G1296" s="23">
        <v>1</v>
      </c>
      <c r="H1296" s="23" t="s">
        <v>5992</v>
      </c>
      <c r="I1296" t="str" cm="1">
        <f t="array" ref="I1296">_xlfn.IFS(B1296&lt;18.5,"Under Weight",B1296&lt;=25,"Healthy Weight",B1296&lt;30,"Over Weight",B1296&gt;=30,"obesity")</f>
        <v>obesity</v>
      </c>
      <c r="J1296" t="str" cm="1">
        <f t="array" ref="J1296">_xlfn.IFS(C1296&lt;5.7,"Normal",C1296&lt;=6.5,"Prediabetes",C1296&gt;6.5,"Diabetes")</f>
        <v>Prediabetes</v>
      </c>
    </row>
    <row r="1297" spans="1:10" ht="15" customHeight="1" x14ac:dyDescent="0.3">
      <c r="A1297" s="23" t="s">
        <v>2264</v>
      </c>
      <c r="B1297" s="25">
        <v>38.479999999999997</v>
      </c>
      <c r="C1297" s="25">
        <v>6.02</v>
      </c>
      <c r="D1297" s="23" t="s">
        <v>5992</v>
      </c>
      <c r="E1297" s="23" t="s">
        <v>5992</v>
      </c>
      <c r="F1297" s="23" t="s">
        <v>5992</v>
      </c>
      <c r="G1297" s="23">
        <v>1</v>
      </c>
      <c r="H1297" s="23" t="s">
        <v>5992</v>
      </c>
      <c r="I1297" t="str" cm="1">
        <f t="array" ref="I1297">_xlfn.IFS(B1297&lt;18.5,"Under Weight",B1297&lt;=25,"Healthy Weight",B1297&lt;30,"Over Weight",B1297&gt;=30,"obesity")</f>
        <v>obesity</v>
      </c>
      <c r="J1297" t="str" cm="1">
        <f t="array" ref="J1297">_xlfn.IFS(C1297&lt;5.7,"Normal",C1297&lt;=6.5,"Prediabetes",C1297&gt;6.5,"Diabetes")</f>
        <v>Prediabetes</v>
      </c>
    </row>
    <row r="1298" spans="1:10" ht="15" customHeight="1" x14ac:dyDescent="0.3">
      <c r="A1298" s="23" t="s">
        <v>2266</v>
      </c>
      <c r="B1298" s="25">
        <v>36.200000000000003</v>
      </c>
      <c r="C1298" s="25">
        <v>4.62</v>
      </c>
      <c r="D1298" s="23" t="s">
        <v>5992</v>
      </c>
      <c r="E1298" s="23" t="s">
        <v>5992</v>
      </c>
      <c r="F1298" s="23" t="s">
        <v>5992</v>
      </c>
      <c r="G1298" s="23">
        <v>2</v>
      </c>
      <c r="H1298" s="23" t="s">
        <v>5992</v>
      </c>
      <c r="I1298" t="str" cm="1">
        <f t="array" ref="I1298">_xlfn.IFS(B1298&lt;18.5,"Under Weight",B1298&lt;=25,"Healthy Weight",B1298&lt;30,"Over Weight",B1298&gt;=30,"obesity")</f>
        <v>obesity</v>
      </c>
      <c r="J1298" t="str" cm="1">
        <f t="array" ref="J1298">_xlfn.IFS(C1298&lt;5.7,"Normal",C1298&lt;=6.5,"Prediabetes",C1298&gt;6.5,"Diabetes")</f>
        <v>Normal</v>
      </c>
    </row>
    <row r="1299" spans="1:10" ht="15" customHeight="1" x14ac:dyDescent="0.3">
      <c r="A1299" s="23" t="s">
        <v>2268</v>
      </c>
      <c r="B1299" s="25">
        <v>27.13</v>
      </c>
      <c r="C1299" s="25">
        <v>5.59</v>
      </c>
      <c r="D1299" s="23" t="s">
        <v>5992</v>
      </c>
      <c r="E1299" s="23" t="s">
        <v>5992</v>
      </c>
      <c r="F1299" s="23" t="s">
        <v>5992</v>
      </c>
      <c r="G1299" s="23">
        <v>1</v>
      </c>
      <c r="H1299" s="23" t="s">
        <v>5992</v>
      </c>
      <c r="I1299" t="str" cm="1">
        <f t="array" ref="I1299">_xlfn.IFS(B1299&lt;18.5,"Under Weight",B1299&lt;=25,"Healthy Weight",B1299&lt;30,"Over Weight",B1299&gt;=30,"obesity")</f>
        <v>Over Weight</v>
      </c>
      <c r="J1299" t="str" cm="1">
        <f t="array" ref="J1299">_xlfn.IFS(C1299&lt;5.7,"Normal",C1299&lt;=6.5,"Prediabetes",C1299&gt;6.5,"Diabetes")</f>
        <v>Normal</v>
      </c>
    </row>
    <row r="1300" spans="1:10" ht="15" customHeight="1" x14ac:dyDescent="0.3">
      <c r="A1300" s="23" t="s">
        <v>2270</v>
      </c>
      <c r="B1300" s="25">
        <v>20.75</v>
      </c>
      <c r="C1300" s="25">
        <v>5.18</v>
      </c>
      <c r="D1300" s="23" t="s">
        <v>5991</v>
      </c>
      <c r="E1300" s="23" t="s">
        <v>5992</v>
      </c>
      <c r="F1300" s="23" t="s">
        <v>5992</v>
      </c>
      <c r="G1300" s="23">
        <v>2</v>
      </c>
      <c r="H1300" s="23" t="s">
        <v>5992</v>
      </c>
      <c r="I1300" t="str" cm="1">
        <f t="array" ref="I1300">_xlfn.IFS(B1300&lt;18.5,"Under Weight",B1300&lt;=25,"Healthy Weight",B1300&lt;30,"Over Weight",B1300&gt;=30,"obesity")</f>
        <v>Healthy Weight</v>
      </c>
      <c r="J1300" t="str" cm="1">
        <f t="array" ref="J1300">_xlfn.IFS(C1300&lt;5.7,"Normal",C1300&lt;=6.5,"Prediabetes",C1300&gt;6.5,"Diabetes")</f>
        <v>Normal</v>
      </c>
    </row>
    <row r="1301" spans="1:10" ht="15" customHeight="1" x14ac:dyDescent="0.3">
      <c r="A1301" s="23" t="s">
        <v>2272</v>
      </c>
      <c r="B1301" s="25">
        <v>26.6</v>
      </c>
      <c r="C1301" s="25">
        <v>6.29</v>
      </c>
      <c r="D1301" s="23" t="s">
        <v>5992</v>
      </c>
      <c r="E1301" s="23" t="s">
        <v>5992</v>
      </c>
      <c r="F1301" s="23" t="s">
        <v>5992</v>
      </c>
      <c r="G1301" s="23">
        <v>2</v>
      </c>
      <c r="H1301" s="23" t="s">
        <v>5992</v>
      </c>
      <c r="I1301" t="str" cm="1">
        <f t="array" ref="I1301">_xlfn.IFS(B1301&lt;18.5,"Under Weight",B1301&lt;=25,"Healthy Weight",B1301&lt;30,"Over Weight",B1301&gt;=30,"obesity")</f>
        <v>Over Weight</v>
      </c>
      <c r="J1301" t="str" cm="1">
        <f t="array" ref="J1301">_xlfn.IFS(C1301&lt;5.7,"Normal",C1301&lt;=6.5,"Prediabetes",C1301&gt;6.5,"Diabetes")</f>
        <v>Prediabetes</v>
      </c>
    </row>
    <row r="1302" spans="1:10" ht="15" customHeight="1" x14ac:dyDescent="0.3">
      <c r="A1302" s="23" t="s">
        <v>2273</v>
      </c>
      <c r="B1302" s="25">
        <v>25.3</v>
      </c>
      <c r="C1302" s="25">
        <v>4.49</v>
      </c>
      <c r="D1302" s="23" t="s">
        <v>5992</v>
      </c>
      <c r="E1302" s="23" t="s">
        <v>5992</v>
      </c>
      <c r="F1302" s="23" t="s">
        <v>5992</v>
      </c>
      <c r="G1302" s="23">
        <v>2</v>
      </c>
      <c r="H1302" s="23" t="s">
        <v>5992</v>
      </c>
      <c r="I1302" t="str" cm="1">
        <f t="array" ref="I1302">_xlfn.IFS(B1302&lt;18.5,"Under Weight",B1302&lt;=25,"Healthy Weight",B1302&lt;30,"Over Weight",B1302&gt;=30,"obesity")</f>
        <v>Over Weight</v>
      </c>
      <c r="J1302" t="str" cm="1">
        <f t="array" ref="J1302">_xlfn.IFS(C1302&lt;5.7,"Normal",C1302&lt;=6.5,"Prediabetes",C1302&gt;6.5,"Diabetes")</f>
        <v>Normal</v>
      </c>
    </row>
    <row r="1303" spans="1:10" ht="15" customHeight="1" x14ac:dyDescent="0.3">
      <c r="A1303" s="23" t="s">
        <v>2275</v>
      </c>
      <c r="B1303" s="25">
        <v>18.84</v>
      </c>
      <c r="C1303" s="25">
        <v>11.82</v>
      </c>
      <c r="D1303" s="23" t="s">
        <v>5991</v>
      </c>
      <c r="E1303" s="23" t="s">
        <v>5992</v>
      </c>
      <c r="F1303" s="23" t="s">
        <v>5991</v>
      </c>
      <c r="G1303" s="23">
        <v>1</v>
      </c>
      <c r="H1303" s="23" t="s">
        <v>5992</v>
      </c>
      <c r="I1303" t="str" cm="1">
        <f t="array" ref="I1303">_xlfn.IFS(B1303&lt;18.5,"Under Weight",B1303&lt;=25,"Healthy Weight",B1303&lt;30,"Over Weight",B1303&gt;=30,"obesity")</f>
        <v>Healthy Weight</v>
      </c>
      <c r="J1303" t="str" cm="1">
        <f t="array" ref="J1303">_xlfn.IFS(C1303&lt;5.7,"Normal",C1303&lt;=6.5,"Prediabetes",C1303&gt;6.5,"Diabetes")</f>
        <v>Diabetes</v>
      </c>
    </row>
    <row r="1304" spans="1:10" ht="15" customHeight="1" x14ac:dyDescent="0.3">
      <c r="A1304" s="23" t="s">
        <v>2277</v>
      </c>
      <c r="B1304" s="25">
        <v>19.57</v>
      </c>
      <c r="C1304" s="25">
        <v>7.41</v>
      </c>
      <c r="D1304" s="23" t="s">
        <v>5991</v>
      </c>
      <c r="E1304" s="23" t="s">
        <v>5992</v>
      </c>
      <c r="F1304" s="23" t="s">
        <v>5992</v>
      </c>
      <c r="G1304" s="23">
        <v>1</v>
      </c>
      <c r="H1304" s="23" t="s">
        <v>5992</v>
      </c>
      <c r="I1304" t="str" cm="1">
        <f t="array" ref="I1304">_xlfn.IFS(B1304&lt;18.5,"Under Weight",B1304&lt;=25,"Healthy Weight",B1304&lt;30,"Over Weight",B1304&gt;=30,"obesity")</f>
        <v>Healthy Weight</v>
      </c>
      <c r="J1304" t="str" cm="1">
        <f t="array" ref="J1304">_xlfn.IFS(C1304&lt;5.7,"Normal",C1304&lt;=6.5,"Prediabetes",C1304&gt;6.5,"Diabetes")</f>
        <v>Diabetes</v>
      </c>
    </row>
    <row r="1305" spans="1:10" ht="15" customHeight="1" x14ac:dyDescent="0.3">
      <c r="A1305" s="23" t="s">
        <v>2279</v>
      </c>
      <c r="B1305" s="25">
        <v>30.495000000000001</v>
      </c>
      <c r="C1305" s="25">
        <v>5.97</v>
      </c>
      <c r="D1305" s="23" t="s">
        <v>5992</v>
      </c>
      <c r="E1305" s="23" t="s">
        <v>5992</v>
      </c>
      <c r="F1305" s="23" t="s">
        <v>5992</v>
      </c>
      <c r="G1305" s="23">
        <v>0</v>
      </c>
      <c r="H1305" s="23" t="s">
        <v>5992</v>
      </c>
      <c r="I1305" t="str" cm="1">
        <f t="array" ref="I1305">_xlfn.IFS(B1305&lt;18.5,"Under Weight",B1305&lt;=25,"Healthy Weight",B1305&lt;30,"Over Weight",B1305&gt;=30,"obesity")</f>
        <v>obesity</v>
      </c>
      <c r="J1305" t="str" cm="1">
        <f t="array" ref="J1305">_xlfn.IFS(C1305&lt;5.7,"Normal",C1305&lt;=6.5,"Prediabetes",C1305&gt;6.5,"Diabetes")</f>
        <v>Prediabetes</v>
      </c>
    </row>
    <row r="1306" spans="1:10" ht="15" customHeight="1" x14ac:dyDescent="0.3">
      <c r="A1306" s="23" t="s">
        <v>2280</v>
      </c>
      <c r="B1306" s="25">
        <v>30.114999999999998</v>
      </c>
      <c r="C1306" s="25">
        <v>5.74</v>
      </c>
      <c r="D1306" s="23" t="s">
        <v>5992</v>
      </c>
      <c r="E1306" s="23" t="s">
        <v>5992</v>
      </c>
      <c r="F1306" s="23" t="s">
        <v>5991</v>
      </c>
      <c r="G1306" s="23">
        <v>1</v>
      </c>
      <c r="H1306" s="23" t="s">
        <v>5992</v>
      </c>
      <c r="I1306" t="str" cm="1">
        <f t="array" ref="I1306">_xlfn.IFS(B1306&lt;18.5,"Under Weight",B1306&lt;=25,"Healthy Weight",B1306&lt;30,"Over Weight",B1306&gt;=30,"obesity")</f>
        <v>obesity</v>
      </c>
      <c r="J1306" t="str" cm="1">
        <f t="array" ref="J1306">_xlfn.IFS(C1306&lt;5.7,"Normal",C1306&lt;=6.5,"Prediabetes",C1306&gt;6.5,"Diabetes")</f>
        <v>Prediabetes</v>
      </c>
    </row>
    <row r="1307" spans="1:10" ht="15" customHeight="1" x14ac:dyDescent="0.3">
      <c r="A1307" s="23" t="s">
        <v>2281</v>
      </c>
      <c r="B1307" s="25">
        <v>24.78</v>
      </c>
      <c r="C1307" s="25">
        <v>9.85</v>
      </c>
      <c r="D1307" s="23" t="s">
        <v>5992</v>
      </c>
      <c r="E1307" s="23" t="s">
        <v>5992</v>
      </c>
      <c r="F1307" s="23" t="s">
        <v>5992</v>
      </c>
      <c r="G1307" s="23">
        <v>0</v>
      </c>
      <c r="H1307" s="23" t="s">
        <v>5992</v>
      </c>
      <c r="I1307" t="str" cm="1">
        <f t="array" ref="I1307">_xlfn.IFS(B1307&lt;18.5,"Under Weight",B1307&lt;=25,"Healthy Weight",B1307&lt;30,"Over Weight",B1307&gt;=30,"obesity")</f>
        <v>Healthy Weight</v>
      </c>
      <c r="J1307" t="str" cm="1">
        <f t="array" ref="J1307">_xlfn.IFS(C1307&lt;5.7,"Normal",C1307&lt;=6.5,"Prediabetes",C1307&gt;6.5,"Diabetes")</f>
        <v>Diabetes</v>
      </c>
    </row>
    <row r="1308" spans="1:10" ht="15" customHeight="1" x14ac:dyDescent="0.3">
      <c r="A1308" s="23" t="s">
        <v>2283</v>
      </c>
      <c r="B1308" s="25">
        <v>24.77</v>
      </c>
      <c r="C1308" s="25">
        <v>7.59</v>
      </c>
      <c r="D1308" s="23" t="s">
        <v>5992</v>
      </c>
      <c r="E1308" s="23" t="s">
        <v>5992</v>
      </c>
      <c r="F1308" s="23" t="s">
        <v>5992</v>
      </c>
      <c r="G1308" s="23">
        <v>0</v>
      </c>
      <c r="H1308" s="23" t="s">
        <v>5992</v>
      </c>
      <c r="I1308" t="str" cm="1">
        <f t="array" ref="I1308">_xlfn.IFS(B1308&lt;18.5,"Under Weight",B1308&lt;=25,"Healthy Weight",B1308&lt;30,"Over Weight",B1308&gt;=30,"obesity")</f>
        <v>Healthy Weight</v>
      </c>
      <c r="J1308" t="str" cm="1">
        <f t="array" ref="J1308">_xlfn.IFS(C1308&lt;5.7,"Normal",C1308&lt;=6.5,"Prediabetes",C1308&gt;6.5,"Diabetes")</f>
        <v>Diabetes</v>
      </c>
    </row>
    <row r="1309" spans="1:10" ht="15" customHeight="1" x14ac:dyDescent="0.3">
      <c r="A1309" s="23" t="s">
        <v>2285</v>
      </c>
      <c r="B1309" s="25">
        <v>16.579999999999998</v>
      </c>
      <c r="C1309" s="25">
        <v>6.98</v>
      </c>
      <c r="D1309" s="23" t="s">
        <v>5991</v>
      </c>
      <c r="E1309" s="23" t="s">
        <v>5992</v>
      </c>
      <c r="F1309" s="23" t="s">
        <v>5991</v>
      </c>
      <c r="G1309" s="23">
        <v>1</v>
      </c>
      <c r="H1309" s="23" t="s">
        <v>5992</v>
      </c>
      <c r="I1309" t="str" cm="1">
        <f t="array" ref="I1309">_xlfn.IFS(B1309&lt;18.5,"Under Weight",B1309&lt;=25,"Healthy Weight",B1309&lt;30,"Over Weight",B1309&gt;=30,"obesity")</f>
        <v>Under Weight</v>
      </c>
      <c r="J1309" t="str" cm="1">
        <f t="array" ref="J1309">_xlfn.IFS(C1309&lt;5.7,"Normal",C1309&lt;=6.5,"Prediabetes",C1309&gt;6.5,"Diabetes")</f>
        <v>Diabetes</v>
      </c>
    </row>
    <row r="1310" spans="1:10" ht="15" customHeight="1" x14ac:dyDescent="0.3">
      <c r="A1310" s="23" t="s">
        <v>2286</v>
      </c>
      <c r="B1310" s="25">
        <v>38.17</v>
      </c>
      <c r="C1310" s="25">
        <v>4.7300000000000004</v>
      </c>
      <c r="D1310" s="23" t="s">
        <v>5991</v>
      </c>
      <c r="E1310" s="23" t="s">
        <v>5992</v>
      </c>
      <c r="F1310" s="23" t="s">
        <v>5992</v>
      </c>
      <c r="G1310" s="23">
        <v>0</v>
      </c>
      <c r="H1310" s="23" t="s">
        <v>5992</v>
      </c>
      <c r="I1310" t="str" cm="1">
        <f t="array" ref="I1310">_xlfn.IFS(B1310&lt;18.5,"Under Weight",B1310&lt;=25,"Healthy Weight",B1310&lt;30,"Over Weight",B1310&gt;=30,"obesity")</f>
        <v>obesity</v>
      </c>
      <c r="J1310" t="str" cm="1">
        <f t="array" ref="J1310">_xlfn.IFS(C1310&lt;5.7,"Normal",C1310&lt;=6.5,"Prediabetes",C1310&gt;6.5,"Diabetes")</f>
        <v>Normal</v>
      </c>
    </row>
    <row r="1311" spans="1:10" ht="15" customHeight="1" x14ac:dyDescent="0.3">
      <c r="A1311" s="23" t="s">
        <v>2287</v>
      </c>
      <c r="B1311" s="25">
        <v>39.424999999999997</v>
      </c>
      <c r="C1311" s="25">
        <v>4.76</v>
      </c>
      <c r="D1311" s="23" t="s">
        <v>5991</v>
      </c>
      <c r="E1311" s="23" t="s">
        <v>5992</v>
      </c>
      <c r="F1311" s="23" t="s">
        <v>5992</v>
      </c>
      <c r="G1311" s="23">
        <v>0</v>
      </c>
      <c r="H1311" s="23" t="s">
        <v>5992</v>
      </c>
      <c r="I1311" t="str" cm="1">
        <f t="array" ref="I1311">_xlfn.IFS(B1311&lt;18.5,"Under Weight",B1311&lt;=25,"Healthy Weight",B1311&lt;30,"Over Weight",B1311&gt;=30,"obesity")</f>
        <v>obesity</v>
      </c>
      <c r="J1311" t="str" cm="1">
        <f t="array" ref="J1311">_xlfn.IFS(C1311&lt;5.7,"Normal",C1311&lt;=6.5,"Prediabetes",C1311&gt;6.5,"Diabetes")</f>
        <v>Normal</v>
      </c>
    </row>
    <row r="1312" spans="1:10" ht="15" customHeight="1" x14ac:dyDescent="0.3">
      <c r="A1312" s="23" t="s">
        <v>2289</v>
      </c>
      <c r="B1312" s="25">
        <v>33.44</v>
      </c>
      <c r="C1312" s="25">
        <v>6.24</v>
      </c>
      <c r="D1312" s="23" t="s">
        <v>5991</v>
      </c>
      <c r="E1312" s="23" t="s">
        <v>5992</v>
      </c>
      <c r="F1312" s="23" t="s">
        <v>5992</v>
      </c>
      <c r="G1312" s="23">
        <v>0</v>
      </c>
      <c r="H1312" s="23" t="s">
        <v>5992</v>
      </c>
      <c r="I1312" t="str" cm="1">
        <f t="array" ref="I1312">_xlfn.IFS(B1312&lt;18.5,"Under Weight",B1312&lt;=25,"Healthy Weight",B1312&lt;30,"Over Weight",B1312&gt;=30,"obesity")</f>
        <v>obesity</v>
      </c>
      <c r="J1312" t="str" cm="1">
        <f t="array" ref="J1312">_xlfn.IFS(C1312&lt;5.7,"Normal",C1312&lt;=6.5,"Prediabetes",C1312&gt;6.5,"Diabetes")</f>
        <v>Prediabetes</v>
      </c>
    </row>
    <row r="1313" spans="1:10" ht="15" customHeight="1" x14ac:dyDescent="0.3">
      <c r="A1313" s="23" t="s">
        <v>2291</v>
      </c>
      <c r="B1313" s="25">
        <v>33.344999999999999</v>
      </c>
      <c r="C1313" s="25">
        <v>5.44</v>
      </c>
      <c r="D1313" s="23" t="s">
        <v>5991</v>
      </c>
      <c r="E1313" s="23" t="s">
        <v>5992</v>
      </c>
      <c r="F1313" s="23" t="s">
        <v>5992</v>
      </c>
      <c r="G1313" s="23">
        <v>0</v>
      </c>
      <c r="H1313" s="23" t="s">
        <v>5992</v>
      </c>
      <c r="I1313" t="str" cm="1">
        <f t="array" ref="I1313">_xlfn.IFS(B1313&lt;18.5,"Under Weight",B1313&lt;=25,"Healthy Weight",B1313&lt;30,"Over Weight",B1313&gt;=30,"obesity")</f>
        <v>obesity</v>
      </c>
      <c r="J1313" t="str" cm="1">
        <f t="array" ref="J1313">_xlfn.IFS(C1313&lt;5.7,"Normal",C1313&lt;=6.5,"Prediabetes",C1313&gt;6.5,"Diabetes")</f>
        <v>Normal</v>
      </c>
    </row>
    <row r="1314" spans="1:10" ht="15" customHeight="1" x14ac:dyDescent="0.3">
      <c r="A1314" s="23" t="s">
        <v>2292</v>
      </c>
      <c r="B1314" s="25">
        <v>38.79</v>
      </c>
      <c r="C1314" s="25">
        <v>5.08</v>
      </c>
      <c r="D1314" s="23" t="s">
        <v>5992</v>
      </c>
      <c r="E1314" s="23" t="s">
        <v>5992</v>
      </c>
      <c r="F1314" s="23" t="s">
        <v>5991</v>
      </c>
      <c r="G1314" s="23">
        <v>1</v>
      </c>
      <c r="H1314" s="23" t="s">
        <v>5992</v>
      </c>
      <c r="I1314" t="str" cm="1">
        <f t="array" ref="I1314">_xlfn.IFS(B1314&lt;18.5,"Under Weight",B1314&lt;=25,"Healthy Weight",B1314&lt;30,"Over Weight",B1314&gt;=30,"obesity")</f>
        <v>obesity</v>
      </c>
      <c r="J1314" t="str" cm="1">
        <f t="array" ref="J1314">_xlfn.IFS(C1314&lt;5.7,"Normal",C1314&lt;=6.5,"Prediabetes",C1314&gt;6.5,"Diabetes")</f>
        <v>Normal</v>
      </c>
    </row>
    <row r="1315" spans="1:10" ht="15" customHeight="1" x14ac:dyDescent="0.3">
      <c r="A1315" s="23" t="s">
        <v>2294</v>
      </c>
      <c r="B1315" s="25">
        <v>30.684999999999999</v>
      </c>
      <c r="C1315" s="25">
        <v>4.87</v>
      </c>
      <c r="D1315" s="23" t="s">
        <v>5992</v>
      </c>
      <c r="E1315" s="23" t="s">
        <v>5992</v>
      </c>
      <c r="F1315" s="23" t="s">
        <v>5991</v>
      </c>
      <c r="G1315" s="23">
        <v>1</v>
      </c>
      <c r="H1315" s="23" t="s">
        <v>5992</v>
      </c>
      <c r="I1315" t="str" cm="1">
        <f t="array" ref="I1315">_xlfn.IFS(B1315&lt;18.5,"Under Weight",B1315&lt;=25,"Healthy Weight",B1315&lt;30,"Over Weight",B1315&gt;=30,"obesity")</f>
        <v>obesity</v>
      </c>
      <c r="J1315" t="str" cm="1">
        <f t="array" ref="J1315">_xlfn.IFS(C1315&lt;5.7,"Normal",C1315&lt;=6.5,"Prediabetes",C1315&gt;6.5,"Diabetes")</f>
        <v>Normal</v>
      </c>
    </row>
    <row r="1316" spans="1:10" ht="15" customHeight="1" x14ac:dyDescent="0.3">
      <c r="A1316" s="23" t="s">
        <v>2295</v>
      </c>
      <c r="B1316" s="25">
        <v>22.135000000000002</v>
      </c>
      <c r="C1316" s="25">
        <v>8.17</v>
      </c>
      <c r="D1316" s="23" t="s">
        <v>5992</v>
      </c>
      <c r="E1316" s="23" t="s">
        <v>5992</v>
      </c>
      <c r="F1316" s="23" t="s">
        <v>5992</v>
      </c>
      <c r="G1316" s="23">
        <v>0</v>
      </c>
      <c r="H1316" s="23" t="s">
        <v>5992</v>
      </c>
      <c r="I1316" t="str" cm="1">
        <f t="array" ref="I1316">_xlfn.IFS(B1316&lt;18.5,"Under Weight",B1316&lt;=25,"Healthy Weight",B1316&lt;30,"Over Weight",B1316&gt;=30,"obesity")</f>
        <v>Healthy Weight</v>
      </c>
      <c r="J1316" t="str" cm="1">
        <f t="array" ref="J1316">_xlfn.IFS(C1316&lt;5.7,"Normal",C1316&lt;=6.5,"Prediabetes",C1316&gt;6.5,"Diabetes")</f>
        <v>Diabetes</v>
      </c>
    </row>
    <row r="1317" spans="1:10" ht="15" customHeight="1" x14ac:dyDescent="0.3">
      <c r="A1317" s="23" t="s">
        <v>2297</v>
      </c>
      <c r="B1317" s="25">
        <v>33.33</v>
      </c>
      <c r="C1317" s="25">
        <v>7.61</v>
      </c>
      <c r="D1317" s="23" t="s">
        <v>5992</v>
      </c>
      <c r="E1317" s="23" t="s">
        <v>5992</v>
      </c>
      <c r="F1317" s="23" t="s">
        <v>5992</v>
      </c>
      <c r="G1317" s="23">
        <v>0</v>
      </c>
      <c r="H1317" s="23" t="s">
        <v>5992</v>
      </c>
      <c r="I1317" t="str" cm="1">
        <f t="array" ref="I1317">_xlfn.IFS(B1317&lt;18.5,"Under Weight",B1317&lt;=25,"Healthy Weight",B1317&lt;30,"Over Weight",B1317&gt;=30,"obesity")</f>
        <v>obesity</v>
      </c>
      <c r="J1317" t="str" cm="1">
        <f t="array" ref="J1317">_xlfn.IFS(C1317&lt;5.7,"Normal",C1317&lt;=6.5,"Prediabetes",C1317&gt;6.5,"Diabetes")</f>
        <v>Diabetes</v>
      </c>
    </row>
    <row r="1318" spans="1:10" ht="15" customHeight="1" x14ac:dyDescent="0.3">
      <c r="A1318" s="23" t="s">
        <v>2298</v>
      </c>
      <c r="B1318" s="25">
        <v>31.13</v>
      </c>
      <c r="C1318" s="25">
        <v>10.1</v>
      </c>
      <c r="D1318" s="23" t="s">
        <v>5992</v>
      </c>
      <c r="E1318" s="23" t="s">
        <v>5992</v>
      </c>
      <c r="F1318" s="23" t="s">
        <v>5992</v>
      </c>
      <c r="G1318" s="23">
        <v>0</v>
      </c>
      <c r="H1318" s="23" t="s">
        <v>5992</v>
      </c>
      <c r="I1318" t="str" cm="1">
        <f t="array" ref="I1318">_xlfn.IFS(B1318&lt;18.5,"Under Weight",B1318&lt;=25,"Healthy Weight",B1318&lt;30,"Over Weight",B1318&gt;=30,"obesity")</f>
        <v>obesity</v>
      </c>
      <c r="J1318" t="str" cm="1">
        <f t="array" ref="J1318">_xlfn.IFS(C1318&lt;5.7,"Normal",C1318&lt;=6.5,"Prediabetes",C1318&gt;6.5,"Diabetes")</f>
        <v>Diabetes</v>
      </c>
    </row>
    <row r="1319" spans="1:10" ht="15" customHeight="1" x14ac:dyDescent="0.3">
      <c r="A1319" s="23" t="s">
        <v>2300</v>
      </c>
      <c r="B1319" s="25">
        <v>28.9</v>
      </c>
      <c r="C1319" s="25">
        <v>11.24</v>
      </c>
      <c r="D1319" s="23" t="s">
        <v>5992</v>
      </c>
      <c r="E1319" s="23" t="s">
        <v>5992</v>
      </c>
      <c r="F1319" s="23" t="s">
        <v>5992</v>
      </c>
      <c r="G1319" s="23">
        <v>0</v>
      </c>
      <c r="H1319" s="23" t="s">
        <v>5992</v>
      </c>
      <c r="I1319" t="str" cm="1">
        <f t="array" ref="I1319">_xlfn.IFS(B1319&lt;18.5,"Under Weight",B1319&lt;=25,"Healthy Weight",B1319&lt;30,"Over Weight",B1319&gt;=30,"obesity")</f>
        <v>Over Weight</v>
      </c>
      <c r="J1319" t="str" cm="1">
        <f t="array" ref="J1319">_xlfn.IFS(C1319&lt;5.7,"Normal",C1319&lt;=6.5,"Prediabetes",C1319&gt;6.5,"Diabetes")</f>
        <v>Diabetes</v>
      </c>
    </row>
    <row r="1320" spans="1:10" ht="15" customHeight="1" x14ac:dyDescent="0.3">
      <c r="A1320" s="23" t="s">
        <v>2302</v>
      </c>
      <c r="B1320" s="25">
        <v>43.31</v>
      </c>
      <c r="C1320" s="25">
        <v>6.1</v>
      </c>
      <c r="D1320" s="23" t="s">
        <v>5991</v>
      </c>
      <c r="E1320" s="23" t="s">
        <v>5993</v>
      </c>
      <c r="F1320" s="23" t="s">
        <v>5992</v>
      </c>
      <c r="G1320" s="23">
        <v>1</v>
      </c>
      <c r="H1320" s="23" t="s">
        <v>5992</v>
      </c>
      <c r="I1320" t="str" cm="1">
        <f t="array" ref="I1320">_xlfn.IFS(B1320&lt;18.5,"Under Weight",B1320&lt;=25,"Healthy Weight",B1320&lt;30,"Over Weight",B1320&gt;=30,"obesity")</f>
        <v>obesity</v>
      </c>
      <c r="J1320" t="str" cm="1">
        <f t="array" ref="J1320">_xlfn.IFS(C1320&lt;5.7,"Normal",C1320&lt;=6.5,"Prediabetes",C1320&gt;6.5,"Diabetes")</f>
        <v>Prediabetes</v>
      </c>
    </row>
    <row r="1321" spans="1:10" ht="15" customHeight="1" x14ac:dyDescent="0.3">
      <c r="A1321" s="23" t="s">
        <v>2304</v>
      </c>
      <c r="B1321" s="25">
        <v>22.8</v>
      </c>
      <c r="C1321" s="25">
        <v>6.98</v>
      </c>
      <c r="D1321" s="23" t="s">
        <v>5992</v>
      </c>
      <c r="E1321" s="23" t="s">
        <v>5992</v>
      </c>
      <c r="F1321" s="23" t="s">
        <v>5992</v>
      </c>
      <c r="G1321" s="23">
        <v>0</v>
      </c>
      <c r="H1321" s="23" t="s">
        <v>5992</v>
      </c>
      <c r="I1321" t="str" cm="1">
        <f t="array" ref="I1321">_xlfn.IFS(B1321&lt;18.5,"Under Weight",B1321&lt;=25,"Healthy Weight",B1321&lt;30,"Over Weight",B1321&gt;=30,"obesity")</f>
        <v>Healthy Weight</v>
      </c>
      <c r="J1321" t="str" cm="1">
        <f t="array" ref="J1321">_xlfn.IFS(C1321&lt;5.7,"Normal",C1321&lt;=6.5,"Prediabetes",C1321&gt;6.5,"Diabetes")</f>
        <v>Diabetes</v>
      </c>
    </row>
    <row r="1322" spans="1:10" ht="15" customHeight="1" x14ac:dyDescent="0.3">
      <c r="A1322" s="23" t="s">
        <v>2306</v>
      </c>
      <c r="B1322" s="25">
        <v>19.09</v>
      </c>
      <c r="C1322" s="25">
        <v>4</v>
      </c>
      <c r="D1322" s="23" t="s">
        <v>5991</v>
      </c>
      <c r="E1322" s="23" t="s">
        <v>5992</v>
      </c>
      <c r="F1322" s="23" t="s">
        <v>5992</v>
      </c>
      <c r="G1322" s="23">
        <v>1</v>
      </c>
      <c r="H1322" s="23" t="s">
        <v>5992</v>
      </c>
      <c r="I1322" t="str" cm="1">
        <f t="array" ref="I1322">_xlfn.IFS(B1322&lt;18.5,"Under Weight",B1322&lt;=25,"Healthy Weight",B1322&lt;30,"Over Weight",B1322&gt;=30,"obesity")</f>
        <v>Healthy Weight</v>
      </c>
      <c r="J1322" t="str" cm="1">
        <f t="array" ref="J1322">_xlfn.IFS(C1322&lt;5.7,"Normal",C1322&lt;=6.5,"Prediabetes",C1322&gt;6.5,"Diabetes")</f>
        <v>Normal</v>
      </c>
    </row>
    <row r="1323" spans="1:10" ht="15" customHeight="1" x14ac:dyDescent="0.3">
      <c r="A1323" s="23" t="s">
        <v>2308</v>
      </c>
      <c r="B1323" s="25">
        <v>23.37</v>
      </c>
      <c r="C1323" s="25">
        <v>4.2300000000000004</v>
      </c>
      <c r="D1323" s="23" t="s">
        <v>5992</v>
      </c>
      <c r="E1323" s="23" t="s">
        <v>5992</v>
      </c>
      <c r="F1323" s="23" t="s">
        <v>5992</v>
      </c>
      <c r="G1323" s="23">
        <v>0</v>
      </c>
      <c r="H1323" s="23" t="s">
        <v>5992</v>
      </c>
      <c r="I1323" t="str" cm="1">
        <f t="array" ref="I1323">_xlfn.IFS(B1323&lt;18.5,"Under Weight",B1323&lt;=25,"Healthy Weight",B1323&lt;30,"Over Weight",B1323&gt;=30,"obesity")</f>
        <v>Healthy Weight</v>
      </c>
      <c r="J1323" t="str" cm="1">
        <f t="array" ref="J1323">_xlfn.IFS(C1323&lt;5.7,"Normal",C1323&lt;=6.5,"Prediabetes",C1323&gt;6.5,"Diabetes")</f>
        <v>Normal</v>
      </c>
    </row>
    <row r="1324" spans="1:10" ht="15" customHeight="1" x14ac:dyDescent="0.3">
      <c r="A1324" s="23" t="s">
        <v>2310</v>
      </c>
      <c r="B1324" s="25">
        <v>33.44</v>
      </c>
      <c r="C1324" s="25">
        <v>4.72</v>
      </c>
      <c r="D1324" s="23" t="s">
        <v>5991</v>
      </c>
      <c r="E1324" s="23" t="s">
        <v>5992</v>
      </c>
      <c r="F1324" s="23" t="s">
        <v>5992</v>
      </c>
      <c r="G1324" s="23">
        <v>0</v>
      </c>
      <c r="H1324" s="23" t="s">
        <v>5992</v>
      </c>
      <c r="I1324" t="str" cm="1">
        <f t="array" ref="I1324">_xlfn.IFS(B1324&lt;18.5,"Under Weight",B1324&lt;=25,"Healthy Weight",B1324&lt;30,"Over Weight",B1324&gt;=30,"obesity")</f>
        <v>obesity</v>
      </c>
      <c r="J1324" t="str" cm="1">
        <f t="array" ref="J1324">_xlfn.IFS(C1324&lt;5.7,"Normal",C1324&lt;=6.5,"Prediabetes",C1324&gt;6.5,"Diabetes")</f>
        <v>Normal</v>
      </c>
    </row>
    <row r="1325" spans="1:10" ht="15" customHeight="1" x14ac:dyDescent="0.3">
      <c r="A1325" s="23" t="s">
        <v>2312</v>
      </c>
      <c r="B1325" s="25">
        <v>28.05</v>
      </c>
      <c r="C1325" s="25">
        <v>5.63</v>
      </c>
      <c r="D1325" s="23" t="s">
        <v>5991</v>
      </c>
      <c r="E1325" s="23" t="s">
        <v>5992</v>
      </c>
      <c r="F1325" s="23" t="s">
        <v>5992</v>
      </c>
      <c r="G1325" s="23">
        <v>0</v>
      </c>
      <c r="H1325" s="23" t="s">
        <v>5992</v>
      </c>
      <c r="I1325" t="str" cm="1">
        <f t="array" ref="I1325">_xlfn.IFS(B1325&lt;18.5,"Under Weight",B1325&lt;=25,"Healthy Weight",B1325&lt;30,"Over Weight",B1325&gt;=30,"obesity")</f>
        <v>Over Weight</v>
      </c>
      <c r="J1325" t="str" cm="1">
        <f t="array" ref="J1325">_xlfn.IFS(C1325&lt;5.7,"Normal",C1325&lt;=6.5,"Prediabetes",C1325&gt;6.5,"Diabetes")</f>
        <v>Normal</v>
      </c>
    </row>
    <row r="1326" spans="1:10" ht="15" customHeight="1" x14ac:dyDescent="0.3">
      <c r="A1326" s="23" t="s">
        <v>2314</v>
      </c>
      <c r="B1326" s="25">
        <v>27.72</v>
      </c>
      <c r="C1326" s="25">
        <v>5.83</v>
      </c>
      <c r="D1326" s="23" t="s">
        <v>5991</v>
      </c>
      <c r="E1326" s="23" t="s">
        <v>5992</v>
      </c>
      <c r="F1326" s="23" t="s">
        <v>5992</v>
      </c>
      <c r="G1326" s="23">
        <v>0</v>
      </c>
      <c r="H1326" s="23" t="s">
        <v>5992</v>
      </c>
      <c r="I1326" t="str" cm="1">
        <f t="array" ref="I1326">_xlfn.IFS(B1326&lt;18.5,"Under Weight",B1326&lt;=25,"Healthy Weight",B1326&lt;30,"Over Weight",B1326&gt;=30,"obesity")</f>
        <v>Over Weight</v>
      </c>
      <c r="J1326" t="str" cm="1">
        <f t="array" ref="J1326">_xlfn.IFS(C1326&lt;5.7,"Normal",C1326&lt;=6.5,"Prediabetes",C1326&gt;6.5,"Diabetes")</f>
        <v>Prediabetes</v>
      </c>
    </row>
    <row r="1327" spans="1:10" ht="15" customHeight="1" x14ac:dyDescent="0.3">
      <c r="A1327" s="23" t="s">
        <v>2315</v>
      </c>
      <c r="B1327" s="25">
        <v>29.81</v>
      </c>
      <c r="C1327" s="25">
        <v>9.23</v>
      </c>
      <c r="D1327" s="23" t="s">
        <v>5992</v>
      </c>
      <c r="E1327" s="23" t="s">
        <v>5992</v>
      </c>
      <c r="F1327" s="23" t="s">
        <v>5992</v>
      </c>
      <c r="G1327" s="23">
        <v>0</v>
      </c>
      <c r="H1327" s="23" t="s">
        <v>5992</v>
      </c>
      <c r="I1327" t="str" cm="1">
        <f t="array" ref="I1327">_xlfn.IFS(B1327&lt;18.5,"Under Weight",B1327&lt;=25,"Healthy Weight",B1327&lt;30,"Over Weight",B1327&gt;=30,"obesity")</f>
        <v>Over Weight</v>
      </c>
      <c r="J1327" t="str" cm="1">
        <f t="array" ref="J1327">_xlfn.IFS(C1327&lt;5.7,"Normal",C1327&lt;=6.5,"Prediabetes",C1327&gt;6.5,"Diabetes")</f>
        <v>Diabetes</v>
      </c>
    </row>
    <row r="1328" spans="1:10" ht="15" customHeight="1" x14ac:dyDescent="0.3">
      <c r="A1328" s="23" t="s">
        <v>2317</v>
      </c>
      <c r="B1328" s="25">
        <v>23.98</v>
      </c>
      <c r="C1328" s="25">
        <v>9.89</v>
      </c>
      <c r="D1328" s="23" t="s">
        <v>5992</v>
      </c>
      <c r="E1328" s="23" t="s">
        <v>5992</v>
      </c>
      <c r="F1328" s="23" t="s">
        <v>5992</v>
      </c>
      <c r="G1328" s="23">
        <v>0</v>
      </c>
      <c r="H1328" s="23" t="s">
        <v>5992</v>
      </c>
      <c r="I1328" t="str" cm="1">
        <f t="array" ref="I1328">_xlfn.IFS(B1328&lt;18.5,"Under Weight",B1328&lt;=25,"Healthy Weight",B1328&lt;30,"Over Weight",B1328&gt;=30,"obesity")</f>
        <v>Healthy Weight</v>
      </c>
      <c r="J1328" t="str" cm="1">
        <f t="array" ref="J1328">_xlfn.IFS(C1328&lt;5.7,"Normal",C1328&lt;=6.5,"Prediabetes",C1328&gt;6.5,"Diabetes")</f>
        <v>Diabetes</v>
      </c>
    </row>
    <row r="1329" spans="1:10" ht="15" customHeight="1" x14ac:dyDescent="0.3">
      <c r="A1329" s="23" t="s">
        <v>2318</v>
      </c>
      <c r="B1329" s="25">
        <v>17.34</v>
      </c>
      <c r="C1329" s="25">
        <v>12</v>
      </c>
      <c r="D1329" s="23" t="s">
        <v>5992</v>
      </c>
      <c r="E1329" s="23" t="s">
        <v>5992</v>
      </c>
      <c r="F1329" s="23" t="s">
        <v>5992</v>
      </c>
      <c r="G1329" s="23">
        <v>0</v>
      </c>
      <c r="H1329" s="23" t="s">
        <v>5992</v>
      </c>
      <c r="I1329" t="str" cm="1">
        <f t="array" ref="I1329">_xlfn.IFS(B1329&lt;18.5,"Under Weight",B1329&lt;=25,"Healthy Weight",B1329&lt;30,"Over Weight",B1329&gt;=30,"obesity")</f>
        <v>Under Weight</v>
      </c>
      <c r="J1329" t="str" cm="1">
        <f t="array" ref="J1329">_xlfn.IFS(C1329&lt;5.7,"Normal",C1329&lt;=6.5,"Prediabetes",C1329&gt;6.5,"Diabetes")</f>
        <v>Diabetes</v>
      </c>
    </row>
    <row r="1330" spans="1:10" ht="15" customHeight="1" x14ac:dyDescent="0.3">
      <c r="A1330" s="23" t="s">
        <v>2319</v>
      </c>
      <c r="B1330" s="25">
        <v>40.39</v>
      </c>
      <c r="C1330" s="25">
        <v>4.24</v>
      </c>
      <c r="D1330" s="23" t="s">
        <v>5991</v>
      </c>
      <c r="E1330" s="23" t="s">
        <v>5992</v>
      </c>
      <c r="F1330" s="23" t="s">
        <v>5991</v>
      </c>
      <c r="G1330" s="23">
        <v>1</v>
      </c>
      <c r="H1330" s="23" t="s">
        <v>5992</v>
      </c>
      <c r="I1330" t="str" cm="1">
        <f t="array" ref="I1330">_xlfn.IFS(B1330&lt;18.5,"Under Weight",B1330&lt;=25,"Healthy Weight",B1330&lt;30,"Over Weight",B1330&gt;=30,"obesity")</f>
        <v>obesity</v>
      </c>
      <c r="J1330" t="str" cm="1">
        <f t="array" ref="J1330">_xlfn.IFS(C1330&lt;5.7,"Normal",C1330&lt;=6.5,"Prediabetes",C1330&gt;6.5,"Diabetes")</f>
        <v>Normal</v>
      </c>
    </row>
    <row r="1331" spans="1:10" ht="15" customHeight="1" x14ac:dyDescent="0.3">
      <c r="A1331" s="23" t="s">
        <v>2320</v>
      </c>
      <c r="B1331" s="25">
        <v>25.96</v>
      </c>
      <c r="C1331" s="25">
        <v>4.68</v>
      </c>
      <c r="D1331" s="23" t="s">
        <v>5991</v>
      </c>
      <c r="E1331" s="23" t="s">
        <v>5992</v>
      </c>
      <c r="F1331" s="23" t="s">
        <v>5991</v>
      </c>
      <c r="G1331" s="23">
        <v>1</v>
      </c>
      <c r="H1331" s="23" t="s">
        <v>5992</v>
      </c>
      <c r="I1331" t="str" cm="1">
        <f t="array" ref="I1331">_xlfn.IFS(B1331&lt;18.5,"Under Weight",B1331&lt;=25,"Healthy Weight",B1331&lt;30,"Over Weight",B1331&gt;=30,"obesity")</f>
        <v>Over Weight</v>
      </c>
      <c r="J1331" t="str" cm="1">
        <f t="array" ref="J1331">_xlfn.IFS(C1331&lt;5.7,"Normal",C1331&lt;=6.5,"Prediabetes",C1331&gt;6.5,"Diabetes")</f>
        <v>Normal</v>
      </c>
    </row>
    <row r="1332" spans="1:10" ht="15" customHeight="1" x14ac:dyDescent="0.3">
      <c r="A1332" s="23" t="s">
        <v>2321</v>
      </c>
      <c r="B1332" s="25">
        <v>17.68</v>
      </c>
      <c r="C1332" s="25">
        <v>8.57</v>
      </c>
      <c r="D1332" s="23" t="s">
        <v>5991</v>
      </c>
      <c r="E1332" s="23" t="s">
        <v>5992</v>
      </c>
      <c r="F1332" s="23" t="s">
        <v>5991</v>
      </c>
      <c r="G1332" s="23">
        <v>1</v>
      </c>
      <c r="H1332" s="23" t="s">
        <v>5992</v>
      </c>
      <c r="I1332" t="str" cm="1">
        <f t="array" ref="I1332">_xlfn.IFS(B1332&lt;18.5,"Under Weight",B1332&lt;=25,"Healthy Weight",B1332&lt;30,"Over Weight",B1332&gt;=30,"obesity")</f>
        <v>Under Weight</v>
      </c>
      <c r="J1332" t="str" cm="1">
        <f t="array" ref="J1332">_xlfn.IFS(C1332&lt;5.7,"Normal",C1332&lt;=6.5,"Prediabetes",C1332&gt;6.5,"Diabetes")</f>
        <v>Diabetes</v>
      </c>
    </row>
    <row r="1333" spans="1:10" ht="15" customHeight="1" x14ac:dyDescent="0.3">
      <c r="A1333" s="23" t="s">
        <v>2322</v>
      </c>
      <c r="B1333" s="25">
        <v>30.875</v>
      </c>
      <c r="C1333" s="25">
        <v>4.0999999999999996</v>
      </c>
      <c r="D1333" s="23" t="s">
        <v>5992</v>
      </c>
      <c r="E1333" s="23" t="s">
        <v>5992</v>
      </c>
      <c r="F1333" s="23" t="s">
        <v>5992</v>
      </c>
      <c r="G1333" s="23">
        <v>0</v>
      </c>
      <c r="H1333" s="23" t="s">
        <v>5992</v>
      </c>
      <c r="I1333" t="str" cm="1">
        <f t="array" ref="I1333">_xlfn.IFS(B1333&lt;18.5,"Under Weight",B1333&lt;=25,"Healthy Weight",B1333&lt;30,"Over Weight",B1333&gt;=30,"obesity")</f>
        <v>obesity</v>
      </c>
      <c r="J1333" t="str" cm="1">
        <f t="array" ref="J1333">_xlfn.IFS(C1333&lt;5.7,"Normal",C1333&lt;=6.5,"Prediabetes",C1333&gt;6.5,"Diabetes")</f>
        <v>Normal</v>
      </c>
    </row>
    <row r="1334" spans="1:10" ht="15" customHeight="1" x14ac:dyDescent="0.3">
      <c r="A1334" s="23" t="s">
        <v>2324</v>
      </c>
      <c r="B1334" s="25">
        <v>30.81</v>
      </c>
      <c r="C1334" s="25">
        <v>4.49</v>
      </c>
      <c r="D1334" s="23" t="s">
        <v>5992</v>
      </c>
      <c r="E1334" s="23" t="s">
        <v>5992</v>
      </c>
      <c r="F1334" s="23" t="s">
        <v>5992</v>
      </c>
      <c r="G1334" s="23">
        <v>0</v>
      </c>
      <c r="H1334" s="23" t="s">
        <v>5992</v>
      </c>
      <c r="I1334" t="str" cm="1">
        <f t="array" ref="I1334">_xlfn.IFS(B1334&lt;18.5,"Under Weight",B1334&lt;=25,"Healthy Weight",B1334&lt;30,"Over Weight",B1334&gt;=30,"obesity")</f>
        <v>obesity</v>
      </c>
      <c r="J1334" t="str" cm="1">
        <f t="array" ref="J1334">_xlfn.IFS(C1334&lt;5.7,"Normal",C1334&lt;=6.5,"Prediabetes",C1334&gt;6.5,"Diabetes")</f>
        <v>Normal</v>
      </c>
    </row>
    <row r="1335" spans="1:10" ht="15" customHeight="1" x14ac:dyDescent="0.3">
      <c r="A1335" s="23" t="s">
        <v>2326</v>
      </c>
      <c r="B1335" s="25">
        <v>36.85</v>
      </c>
      <c r="C1335" s="25">
        <v>8.8000000000000007</v>
      </c>
      <c r="D1335" s="23" t="s">
        <v>5992</v>
      </c>
      <c r="E1335" s="23" t="s">
        <v>5992</v>
      </c>
      <c r="F1335" s="23" t="s">
        <v>5992</v>
      </c>
      <c r="G1335" s="23">
        <v>2</v>
      </c>
      <c r="H1335" s="23" t="s">
        <v>5992</v>
      </c>
      <c r="I1335" t="str" cm="1">
        <f t="array" ref="I1335">_xlfn.IFS(B1335&lt;18.5,"Under Weight",B1335&lt;=25,"Healthy Weight",B1335&lt;30,"Over Weight",B1335&gt;=30,"obesity")</f>
        <v>obesity</v>
      </c>
      <c r="J1335" t="str" cm="1">
        <f t="array" ref="J1335">_xlfn.IFS(C1335&lt;5.7,"Normal",C1335&lt;=6.5,"Prediabetes",C1335&gt;6.5,"Diabetes")</f>
        <v>Diabetes</v>
      </c>
    </row>
    <row r="1336" spans="1:10" ht="15" customHeight="1" x14ac:dyDescent="0.3">
      <c r="A1336" s="23" t="s">
        <v>2328</v>
      </c>
      <c r="B1336" s="25">
        <v>35.86</v>
      </c>
      <c r="C1336" s="25">
        <v>7.93</v>
      </c>
      <c r="D1336" s="23" t="s">
        <v>5992</v>
      </c>
      <c r="E1336" s="23" t="s">
        <v>5992</v>
      </c>
      <c r="F1336" s="23" t="s">
        <v>5992</v>
      </c>
      <c r="G1336" s="23">
        <v>2</v>
      </c>
      <c r="H1336" s="23" t="s">
        <v>5992</v>
      </c>
      <c r="I1336" t="str" cm="1">
        <f t="array" ref="I1336">_xlfn.IFS(B1336&lt;18.5,"Under Weight",B1336&lt;=25,"Healthy Weight",B1336&lt;30,"Over Weight",B1336&gt;=30,"obesity")</f>
        <v>obesity</v>
      </c>
      <c r="J1336" t="str" cm="1">
        <f t="array" ref="J1336">_xlfn.IFS(C1336&lt;5.7,"Normal",C1336&lt;=6.5,"Prediabetes",C1336&gt;6.5,"Diabetes")</f>
        <v>Diabetes</v>
      </c>
    </row>
    <row r="1337" spans="1:10" ht="15" customHeight="1" x14ac:dyDescent="0.3">
      <c r="A1337" s="23" t="s">
        <v>2330</v>
      </c>
      <c r="B1337" s="25">
        <v>30.3</v>
      </c>
      <c r="C1337" s="25">
        <v>9.4499999999999993</v>
      </c>
      <c r="D1337" s="23" t="s">
        <v>5992</v>
      </c>
      <c r="E1337" s="23" t="s">
        <v>5992</v>
      </c>
      <c r="F1337" s="23" t="s">
        <v>5992</v>
      </c>
      <c r="G1337" s="23">
        <v>2</v>
      </c>
      <c r="H1337" s="23" t="s">
        <v>5992</v>
      </c>
      <c r="I1337" t="str" cm="1">
        <f t="array" ref="I1337">_xlfn.IFS(B1337&lt;18.5,"Under Weight",B1337&lt;=25,"Healthy Weight",B1337&lt;30,"Over Weight",B1337&gt;=30,"obesity")</f>
        <v>obesity</v>
      </c>
      <c r="J1337" t="str" cm="1">
        <f t="array" ref="J1337">_xlfn.IFS(C1337&lt;5.7,"Normal",C1337&lt;=6.5,"Prediabetes",C1337&gt;6.5,"Diabetes")</f>
        <v>Diabetes</v>
      </c>
    </row>
    <row r="1338" spans="1:10" ht="15" customHeight="1" x14ac:dyDescent="0.3">
      <c r="A1338" s="23" t="s">
        <v>2332</v>
      </c>
      <c r="B1338" s="25">
        <v>32.015000000000001</v>
      </c>
      <c r="C1338" s="25">
        <v>7.67</v>
      </c>
      <c r="D1338" s="23" t="s">
        <v>5992</v>
      </c>
      <c r="E1338" s="23" t="s">
        <v>5992</v>
      </c>
      <c r="F1338" s="23" t="s">
        <v>5992</v>
      </c>
      <c r="G1338" s="23">
        <v>0</v>
      </c>
      <c r="H1338" s="23" t="s">
        <v>5992</v>
      </c>
      <c r="I1338" t="str" cm="1">
        <f t="array" ref="I1338">_xlfn.IFS(B1338&lt;18.5,"Under Weight",B1338&lt;=25,"Healthy Weight",B1338&lt;30,"Over Weight",B1338&gt;=30,"obesity")</f>
        <v>obesity</v>
      </c>
      <c r="J1338" t="str" cm="1">
        <f t="array" ref="J1338">_xlfn.IFS(C1338&lt;5.7,"Normal",C1338&lt;=6.5,"Prediabetes",C1338&gt;6.5,"Diabetes")</f>
        <v>Diabetes</v>
      </c>
    </row>
    <row r="1339" spans="1:10" ht="15" customHeight="1" x14ac:dyDescent="0.3">
      <c r="A1339" s="23" t="s">
        <v>2334</v>
      </c>
      <c r="B1339" s="25">
        <v>25.06</v>
      </c>
      <c r="C1339" s="25">
        <v>10.53</v>
      </c>
      <c r="D1339" s="23" t="s">
        <v>5992</v>
      </c>
      <c r="E1339" s="23" t="s">
        <v>5992</v>
      </c>
      <c r="F1339" s="23" t="s">
        <v>5992</v>
      </c>
      <c r="G1339" s="23">
        <v>2</v>
      </c>
      <c r="H1339" s="23" t="s">
        <v>5992</v>
      </c>
      <c r="I1339" t="str" cm="1">
        <f t="array" ref="I1339">_xlfn.IFS(B1339&lt;18.5,"Under Weight",B1339&lt;=25,"Healthy Weight",B1339&lt;30,"Over Weight",B1339&gt;=30,"obesity")</f>
        <v>Over Weight</v>
      </c>
      <c r="J1339" t="str" cm="1">
        <f t="array" ref="J1339">_xlfn.IFS(C1339&lt;5.7,"Normal",C1339&lt;=6.5,"Prediabetes",C1339&gt;6.5,"Diabetes")</f>
        <v>Diabetes</v>
      </c>
    </row>
    <row r="1340" spans="1:10" ht="15" customHeight="1" x14ac:dyDescent="0.3">
      <c r="A1340" s="23" t="s">
        <v>2335</v>
      </c>
      <c r="B1340" s="25">
        <v>18.829999999999998</v>
      </c>
      <c r="C1340" s="25">
        <v>10.08</v>
      </c>
      <c r="D1340" s="23" t="s">
        <v>5991</v>
      </c>
      <c r="E1340" s="23" t="s">
        <v>5992</v>
      </c>
      <c r="F1340" s="23" t="s">
        <v>5992</v>
      </c>
      <c r="G1340" s="23">
        <v>0</v>
      </c>
      <c r="H1340" s="23" t="s">
        <v>5992</v>
      </c>
      <c r="I1340" t="str" cm="1">
        <f t="array" ref="I1340">_xlfn.IFS(B1340&lt;18.5,"Under Weight",B1340&lt;=25,"Healthy Weight",B1340&lt;30,"Over Weight",B1340&gt;=30,"obesity")</f>
        <v>Healthy Weight</v>
      </c>
      <c r="J1340" t="str" cm="1">
        <f t="array" ref="J1340">_xlfn.IFS(C1340&lt;5.7,"Normal",C1340&lt;=6.5,"Prediabetes",C1340&gt;6.5,"Diabetes")</f>
        <v>Diabetes</v>
      </c>
    </row>
    <row r="1341" spans="1:10" ht="15" customHeight="1" x14ac:dyDescent="0.3">
      <c r="A1341" s="23" t="s">
        <v>2336</v>
      </c>
      <c r="B1341" s="25">
        <v>47.52</v>
      </c>
      <c r="C1341" s="25">
        <v>11.39</v>
      </c>
      <c r="D1341" s="23" t="s">
        <v>5991</v>
      </c>
      <c r="E1341" s="23" t="s">
        <v>5992</v>
      </c>
      <c r="F1341" s="23" t="s">
        <v>5992</v>
      </c>
      <c r="G1341" s="23">
        <v>1</v>
      </c>
      <c r="H1341" s="23" t="s">
        <v>5992</v>
      </c>
      <c r="I1341" t="str" cm="1">
        <f t="array" ref="I1341">_xlfn.IFS(B1341&lt;18.5,"Under Weight",B1341&lt;=25,"Healthy Weight",B1341&lt;30,"Over Weight",B1341&gt;=30,"obesity")</f>
        <v>obesity</v>
      </c>
      <c r="J1341" t="str" cm="1">
        <f t="array" ref="J1341">_xlfn.IFS(C1341&lt;5.7,"Normal",C1341&lt;=6.5,"Prediabetes",C1341&gt;6.5,"Diabetes")</f>
        <v>Diabetes</v>
      </c>
    </row>
    <row r="1342" spans="1:10" ht="15" customHeight="1" x14ac:dyDescent="0.3">
      <c r="A1342" s="23" t="s">
        <v>2338</v>
      </c>
      <c r="B1342" s="25">
        <v>37.82</v>
      </c>
      <c r="C1342" s="25">
        <v>6.36</v>
      </c>
      <c r="D1342" s="23" t="s">
        <v>5992</v>
      </c>
      <c r="E1342" s="23" t="s">
        <v>5992</v>
      </c>
      <c r="F1342" s="23" t="s">
        <v>5992</v>
      </c>
      <c r="G1342" s="23">
        <v>0</v>
      </c>
      <c r="H1342" s="23" t="s">
        <v>5992</v>
      </c>
      <c r="I1342" t="str" cm="1">
        <f t="array" ref="I1342">_xlfn.IFS(B1342&lt;18.5,"Under Weight",B1342&lt;=25,"Healthy Weight",B1342&lt;30,"Over Weight",B1342&gt;=30,"obesity")</f>
        <v>obesity</v>
      </c>
      <c r="J1342" t="str" cm="1">
        <f t="array" ref="J1342">_xlfn.IFS(C1342&lt;5.7,"Normal",C1342&lt;=6.5,"Prediabetes",C1342&gt;6.5,"Diabetes")</f>
        <v>Prediabetes</v>
      </c>
    </row>
    <row r="1343" spans="1:10" ht="15" customHeight="1" x14ac:dyDescent="0.3">
      <c r="A1343" s="23" t="s">
        <v>2339</v>
      </c>
      <c r="B1343" s="25">
        <v>44.16</v>
      </c>
      <c r="C1343" s="25">
        <v>5.31</v>
      </c>
      <c r="D1343" s="23" t="s">
        <v>5991</v>
      </c>
      <c r="E1343" s="23" t="s">
        <v>5992</v>
      </c>
      <c r="F1343" s="23" t="s">
        <v>5992</v>
      </c>
      <c r="G1343" s="23">
        <v>0</v>
      </c>
      <c r="H1343" s="23" t="s">
        <v>5992</v>
      </c>
      <c r="I1343" t="str" cm="1">
        <f t="array" ref="I1343">_xlfn.IFS(B1343&lt;18.5,"Under Weight",B1343&lt;=25,"Healthy Weight",B1343&lt;30,"Over Weight",B1343&gt;=30,"obesity")</f>
        <v>obesity</v>
      </c>
      <c r="J1343" t="str" cm="1">
        <f t="array" ref="J1343">_xlfn.IFS(C1343&lt;5.7,"Normal",C1343&lt;=6.5,"Prediabetes",C1343&gt;6.5,"Diabetes")</f>
        <v>Normal</v>
      </c>
    </row>
    <row r="1344" spans="1:10" ht="15" customHeight="1" x14ac:dyDescent="0.3">
      <c r="A1344" s="23" t="s">
        <v>2341</v>
      </c>
      <c r="B1344" s="25">
        <v>37.049999999999997</v>
      </c>
      <c r="C1344" s="25">
        <v>4.74</v>
      </c>
      <c r="D1344" s="23" t="s">
        <v>5992</v>
      </c>
      <c r="E1344" s="23" t="s">
        <v>5992</v>
      </c>
      <c r="F1344" s="23" t="s">
        <v>5991</v>
      </c>
      <c r="G1344" s="23">
        <v>1</v>
      </c>
      <c r="H1344" s="23" t="s">
        <v>5992</v>
      </c>
      <c r="I1344" t="str" cm="1">
        <f t="array" ref="I1344">_xlfn.IFS(B1344&lt;18.5,"Under Weight",B1344&lt;=25,"Healthy Weight",B1344&lt;30,"Over Weight",B1344&gt;=30,"obesity")</f>
        <v>obesity</v>
      </c>
      <c r="J1344" t="str" cm="1">
        <f t="array" ref="J1344">_xlfn.IFS(C1344&lt;5.7,"Normal",C1344&lt;=6.5,"Prediabetes",C1344&gt;6.5,"Diabetes")</f>
        <v>Normal</v>
      </c>
    </row>
    <row r="1345" spans="1:10" ht="15" customHeight="1" x14ac:dyDescent="0.3">
      <c r="A1345" s="23" t="s">
        <v>2343</v>
      </c>
      <c r="B1345" s="25">
        <v>18.66</v>
      </c>
      <c r="C1345" s="25">
        <v>11.35</v>
      </c>
      <c r="D1345" s="23" t="s">
        <v>5992</v>
      </c>
      <c r="E1345" s="23" t="s">
        <v>5992</v>
      </c>
      <c r="F1345" s="23" t="s">
        <v>5992</v>
      </c>
      <c r="G1345" s="23">
        <v>0</v>
      </c>
      <c r="H1345" s="23" t="s">
        <v>5992</v>
      </c>
      <c r="I1345" t="str" cm="1">
        <f t="array" ref="I1345">_xlfn.IFS(B1345&lt;18.5,"Under Weight",B1345&lt;=25,"Healthy Weight",B1345&lt;30,"Over Weight",B1345&gt;=30,"obesity")</f>
        <v>Healthy Weight</v>
      </c>
      <c r="J1345" t="str" cm="1">
        <f t="array" ref="J1345">_xlfn.IFS(C1345&lt;5.7,"Normal",C1345&lt;=6.5,"Prediabetes",C1345&gt;6.5,"Diabetes")</f>
        <v>Diabetes</v>
      </c>
    </row>
    <row r="1346" spans="1:10" ht="15" customHeight="1" x14ac:dyDescent="0.3">
      <c r="A1346" s="23" t="s">
        <v>2344</v>
      </c>
      <c r="B1346" s="25">
        <v>36.200000000000003</v>
      </c>
      <c r="C1346" s="25">
        <v>6.81</v>
      </c>
      <c r="D1346" s="23" t="s">
        <v>5991</v>
      </c>
      <c r="E1346" s="23" t="s">
        <v>5992</v>
      </c>
      <c r="F1346" s="23" t="s">
        <v>5992</v>
      </c>
      <c r="G1346" s="23">
        <v>1</v>
      </c>
      <c r="H1346" s="23" t="s">
        <v>5992</v>
      </c>
      <c r="I1346" t="str" cm="1">
        <f t="array" ref="I1346">_xlfn.IFS(B1346&lt;18.5,"Under Weight",B1346&lt;=25,"Healthy Weight",B1346&lt;30,"Over Weight",B1346&gt;=30,"obesity")</f>
        <v>obesity</v>
      </c>
      <c r="J1346" t="str" cm="1">
        <f t="array" ref="J1346">_xlfn.IFS(C1346&lt;5.7,"Normal",C1346&lt;=6.5,"Prediabetes",C1346&gt;6.5,"Diabetes")</f>
        <v>Diabetes</v>
      </c>
    </row>
    <row r="1347" spans="1:10" ht="15" customHeight="1" x14ac:dyDescent="0.3">
      <c r="A1347" s="23" t="s">
        <v>2345</v>
      </c>
      <c r="B1347" s="25">
        <v>18.87</v>
      </c>
      <c r="C1347" s="25">
        <v>8.06</v>
      </c>
      <c r="D1347" s="23" t="s">
        <v>5992</v>
      </c>
      <c r="E1347" s="23" t="s">
        <v>5992</v>
      </c>
      <c r="F1347" s="23" t="s">
        <v>5992</v>
      </c>
      <c r="G1347" s="23">
        <v>0</v>
      </c>
      <c r="H1347" s="23" t="s">
        <v>5992</v>
      </c>
      <c r="I1347" t="str" cm="1">
        <f t="array" ref="I1347">_xlfn.IFS(B1347&lt;18.5,"Under Weight",B1347&lt;=25,"Healthy Weight",B1347&lt;30,"Over Weight",B1347&gt;=30,"obesity")</f>
        <v>Healthy Weight</v>
      </c>
      <c r="J1347" t="str" cm="1">
        <f t="array" ref="J1347">_xlfn.IFS(C1347&lt;5.7,"Normal",C1347&lt;=6.5,"Prediabetes",C1347&gt;6.5,"Diabetes")</f>
        <v>Diabetes</v>
      </c>
    </row>
    <row r="1348" spans="1:10" ht="15" customHeight="1" x14ac:dyDescent="0.3">
      <c r="A1348" s="23" t="s">
        <v>2347</v>
      </c>
      <c r="B1348" s="25">
        <v>32.299999999999997</v>
      </c>
      <c r="C1348" s="25">
        <v>6.74</v>
      </c>
      <c r="D1348" s="23" t="s">
        <v>5991</v>
      </c>
      <c r="E1348" s="23" t="s">
        <v>5992</v>
      </c>
      <c r="F1348" s="23" t="s">
        <v>5992</v>
      </c>
      <c r="G1348" s="23">
        <v>1</v>
      </c>
      <c r="H1348" s="23" t="s">
        <v>5992</v>
      </c>
      <c r="I1348" t="str" cm="1">
        <f t="array" ref="I1348">_xlfn.IFS(B1348&lt;18.5,"Under Weight",B1348&lt;=25,"Healthy Weight",B1348&lt;30,"Over Weight",B1348&gt;=30,"obesity")</f>
        <v>obesity</v>
      </c>
      <c r="J1348" t="str" cm="1">
        <f t="array" ref="J1348">_xlfn.IFS(C1348&lt;5.7,"Normal",C1348&lt;=6.5,"Prediabetes",C1348&gt;6.5,"Diabetes")</f>
        <v>Diabetes</v>
      </c>
    </row>
    <row r="1349" spans="1:10" ht="15" customHeight="1" x14ac:dyDescent="0.3">
      <c r="A1349" s="23" t="s">
        <v>2348</v>
      </c>
      <c r="B1349" s="25">
        <v>22.64</v>
      </c>
      <c r="C1349" s="25">
        <v>6.54</v>
      </c>
      <c r="D1349" s="23" t="s">
        <v>5991</v>
      </c>
      <c r="E1349" s="23" t="s">
        <v>5992</v>
      </c>
      <c r="F1349" s="23" t="s">
        <v>5992</v>
      </c>
      <c r="G1349" s="23">
        <v>2</v>
      </c>
      <c r="H1349" s="23" t="s">
        <v>5992</v>
      </c>
      <c r="I1349" t="str" cm="1">
        <f t="array" ref="I1349">_xlfn.IFS(B1349&lt;18.5,"Under Weight",B1349&lt;=25,"Healthy Weight",B1349&lt;30,"Over Weight",B1349&gt;=30,"obesity")</f>
        <v>Healthy Weight</v>
      </c>
      <c r="J1349" t="str" cm="1">
        <f t="array" ref="J1349">_xlfn.IFS(C1349&lt;5.7,"Normal",C1349&lt;=6.5,"Prediabetes",C1349&gt;6.5,"Diabetes")</f>
        <v>Diabetes</v>
      </c>
    </row>
    <row r="1350" spans="1:10" ht="15" customHeight="1" x14ac:dyDescent="0.3">
      <c r="A1350" s="23" t="s">
        <v>2350</v>
      </c>
      <c r="B1350" s="25">
        <v>28.69</v>
      </c>
      <c r="C1350" s="25">
        <v>5.4</v>
      </c>
      <c r="D1350" s="23" t="s">
        <v>5992</v>
      </c>
      <c r="E1350" s="23" t="s">
        <v>5992</v>
      </c>
      <c r="F1350" s="23" t="s">
        <v>5992</v>
      </c>
      <c r="G1350" s="23">
        <v>0</v>
      </c>
      <c r="H1350" s="23" t="s">
        <v>5992</v>
      </c>
      <c r="I1350" t="str" cm="1">
        <f t="array" ref="I1350">_xlfn.IFS(B1350&lt;18.5,"Under Weight",B1350&lt;=25,"Healthy Weight",B1350&lt;30,"Over Weight",B1350&gt;=30,"obesity")</f>
        <v>Over Weight</v>
      </c>
      <c r="J1350" t="str" cm="1">
        <f t="array" ref="J1350">_xlfn.IFS(C1350&lt;5.7,"Normal",C1350&lt;=6.5,"Prediabetes",C1350&gt;6.5,"Diabetes")</f>
        <v>Normal</v>
      </c>
    </row>
    <row r="1351" spans="1:10" ht="15" customHeight="1" x14ac:dyDescent="0.3">
      <c r="A1351" s="23" t="s">
        <v>2351</v>
      </c>
      <c r="B1351" s="25">
        <v>28.16</v>
      </c>
      <c r="C1351" s="25">
        <v>5.58</v>
      </c>
      <c r="D1351" s="23" t="s">
        <v>5991</v>
      </c>
      <c r="E1351" s="23" t="s">
        <v>5992</v>
      </c>
      <c r="F1351" s="23" t="s">
        <v>5992</v>
      </c>
      <c r="G1351" s="23">
        <v>0</v>
      </c>
      <c r="H1351" s="23" t="s">
        <v>5992</v>
      </c>
      <c r="I1351" t="str" cm="1">
        <f t="array" ref="I1351">_xlfn.IFS(B1351&lt;18.5,"Under Weight",B1351&lt;=25,"Healthy Weight",B1351&lt;30,"Over Weight",B1351&gt;=30,"obesity")</f>
        <v>Over Weight</v>
      </c>
      <c r="J1351" t="str" cm="1">
        <f t="array" ref="J1351">_xlfn.IFS(C1351&lt;5.7,"Normal",C1351&lt;=6.5,"Prediabetes",C1351&gt;6.5,"Diabetes")</f>
        <v>Normal</v>
      </c>
    </row>
    <row r="1352" spans="1:10" ht="15" customHeight="1" x14ac:dyDescent="0.3">
      <c r="A1352" s="23" t="s">
        <v>2353</v>
      </c>
      <c r="B1352" s="25">
        <v>45.54</v>
      </c>
      <c r="C1352" s="25">
        <v>5.84</v>
      </c>
      <c r="D1352" s="23" t="s">
        <v>5992</v>
      </c>
      <c r="E1352" s="23" t="s">
        <v>5992</v>
      </c>
      <c r="F1352" s="23" t="s">
        <v>5991</v>
      </c>
      <c r="G1352" s="23">
        <v>1</v>
      </c>
      <c r="H1352" s="23" t="s">
        <v>5992</v>
      </c>
      <c r="I1352" t="str" cm="1">
        <f t="array" ref="I1352">_xlfn.IFS(B1352&lt;18.5,"Under Weight",B1352&lt;=25,"Healthy Weight",B1352&lt;30,"Over Weight",B1352&gt;=30,"obesity")</f>
        <v>obesity</v>
      </c>
      <c r="J1352" t="str" cm="1">
        <f t="array" ref="J1352">_xlfn.IFS(C1352&lt;5.7,"Normal",C1352&lt;=6.5,"Prediabetes",C1352&gt;6.5,"Diabetes")</f>
        <v>Prediabetes</v>
      </c>
    </row>
    <row r="1353" spans="1:10" ht="15" customHeight="1" x14ac:dyDescent="0.3">
      <c r="A1353" s="23" t="s">
        <v>2355</v>
      </c>
      <c r="B1353" s="25">
        <v>28.7</v>
      </c>
      <c r="C1353" s="25">
        <v>4.2</v>
      </c>
      <c r="D1353" s="23" t="s">
        <v>5992</v>
      </c>
      <c r="E1353" s="23" t="s">
        <v>5992</v>
      </c>
      <c r="F1353" s="23" t="s">
        <v>5992</v>
      </c>
      <c r="G1353" s="23">
        <v>0</v>
      </c>
      <c r="H1353" s="23" t="s">
        <v>5992</v>
      </c>
      <c r="I1353" t="str" cm="1">
        <f t="array" ref="I1353">_xlfn.IFS(B1353&lt;18.5,"Under Weight",B1353&lt;=25,"Healthy Weight",B1353&lt;30,"Over Weight",B1353&gt;=30,"obesity")</f>
        <v>Over Weight</v>
      </c>
      <c r="J1353" t="str" cm="1">
        <f t="array" ref="J1353">_xlfn.IFS(C1353&lt;5.7,"Normal",C1353&lt;=6.5,"Prediabetes",C1353&gt;6.5,"Diabetes")</f>
        <v>Normal</v>
      </c>
    </row>
    <row r="1354" spans="1:10" ht="15" customHeight="1" x14ac:dyDescent="0.3">
      <c r="A1354" s="23" t="s">
        <v>2356</v>
      </c>
      <c r="B1354" s="25">
        <v>27.74</v>
      </c>
      <c r="C1354" s="25">
        <v>6.06</v>
      </c>
      <c r="D1354" s="23" t="s">
        <v>5991</v>
      </c>
      <c r="E1354" s="23" t="s">
        <v>5992</v>
      </c>
      <c r="F1354" s="23" t="s">
        <v>5992</v>
      </c>
      <c r="G1354" s="23">
        <v>0</v>
      </c>
      <c r="H1354" s="23" t="s">
        <v>5992</v>
      </c>
      <c r="I1354" t="str" cm="1">
        <f t="array" ref="I1354">_xlfn.IFS(B1354&lt;18.5,"Under Weight",B1354&lt;=25,"Healthy Weight",B1354&lt;30,"Over Weight",B1354&gt;=30,"obesity")</f>
        <v>Over Weight</v>
      </c>
      <c r="J1354" t="str" cm="1">
        <f t="array" ref="J1354">_xlfn.IFS(C1354&lt;5.7,"Normal",C1354&lt;=6.5,"Prediabetes",C1354&gt;6.5,"Diabetes")</f>
        <v>Prediabetes</v>
      </c>
    </row>
    <row r="1355" spans="1:10" ht="15" customHeight="1" x14ac:dyDescent="0.3">
      <c r="A1355" s="23" t="s">
        <v>2358</v>
      </c>
      <c r="B1355" s="25">
        <v>36.954999999999998</v>
      </c>
      <c r="C1355" s="25">
        <v>7.57</v>
      </c>
      <c r="D1355" s="23" t="s">
        <v>5992</v>
      </c>
      <c r="E1355" s="23" t="s">
        <v>5992</v>
      </c>
      <c r="F1355" s="23" t="s">
        <v>5992</v>
      </c>
      <c r="G1355" s="23">
        <v>0</v>
      </c>
      <c r="H1355" s="23" t="s">
        <v>5992</v>
      </c>
      <c r="I1355" t="str" cm="1">
        <f t="array" ref="I1355">_xlfn.IFS(B1355&lt;18.5,"Under Weight",B1355&lt;=25,"Healthy Weight",B1355&lt;30,"Over Weight",B1355&gt;=30,"obesity")</f>
        <v>obesity</v>
      </c>
      <c r="J1355" t="str" cm="1">
        <f t="array" ref="J1355">_xlfn.IFS(C1355&lt;5.7,"Normal",C1355&lt;=6.5,"Prediabetes",C1355&gt;6.5,"Diabetes")</f>
        <v>Diabetes</v>
      </c>
    </row>
    <row r="1356" spans="1:10" ht="15" customHeight="1" x14ac:dyDescent="0.3">
      <c r="A1356" s="23" t="s">
        <v>2360</v>
      </c>
      <c r="B1356" s="25">
        <v>30.69</v>
      </c>
      <c r="C1356" s="25">
        <v>6.15</v>
      </c>
      <c r="D1356" s="23" t="s">
        <v>5992</v>
      </c>
      <c r="E1356" s="23" t="s">
        <v>5992</v>
      </c>
      <c r="F1356" s="23" t="s">
        <v>5992</v>
      </c>
      <c r="G1356" s="23">
        <v>0</v>
      </c>
      <c r="H1356" s="23" t="s">
        <v>5992</v>
      </c>
      <c r="I1356" t="str" cm="1">
        <f t="array" ref="I1356">_xlfn.IFS(B1356&lt;18.5,"Under Weight",B1356&lt;=25,"Healthy Weight",B1356&lt;30,"Over Weight",B1356&gt;=30,"obesity")</f>
        <v>obesity</v>
      </c>
      <c r="J1356" t="str" cm="1">
        <f t="array" ref="J1356">_xlfn.IFS(C1356&lt;5.7,"Normal",C1356&lt;=6.5,"Prediabetes",C1356&gt;6.5,"Diabetes")</f>
        <v>Prediabetes</v>
      </c>
    </row>
    <row r="1357" spans="1:10" ht="15" customHeight="1" x14ac:dyDescent="0.3">
      <c r="A1357" s="23" t="s">
        <v>2362</v>
      </c>
      <c r="B1357" s="25">
        <v>24.984999999999999</v>
      </c>
      <c r="C1357" s="25">
        <v>4.5599999999999996</v>
      </c>
      <c r="D1357" s="23" t="s">
        <v>5992</v>
      </c>
      <c r="E1357" s="23" t="s">
        <v>5992</v>
      </c>
      <c r="F1357" s="23" t="s">
        <v>5992</v>
      </c>
      <c r="G1357" s="23">
        <v>0</v>
      </c>
      <c r="H1357" s="23" t="s">
        <v>5992</v>
      </c>
      <c r="I1357" t="str" cm="1">
        <f t="array" ref="I1357">_xlfn.IFS(B1357&lt;18.5,"Under Weight",B1357&lt;=25,"Healthy Weight",B1357&lt;30,"Over Weight",B1357&gt;=30,"obesity")</f>
        <v>Healthy Weight</v>
      </c>
      <c r="J1357" t="str" cm="1">
        <f t="array" ref="J1357">_xlfn.IFS(C1357&lt;5.7,"Normal",C1357&lt;=6.5,"Prediabetes",C1357&gt;6.5,"Diabetes")</f>
        <v>Normal</v>
      </c>
    </row>
    <row r="1358" spans="1:10" ht="15" customHeight="1" x14ac:dyDescent="0.3">
      <c r="A1358" s="23" t="s">
        <v>2364</v>
      </c>
      <c r="B1358" s="25">
        <v>39.42</v>
      </c>
      <c r="C1358" s="25">
        <v>4.72</v>
      </c>
      <c r="D1358" s="23" t="s">
        <v>5991</v>
      </c>
      <c r="E1358" s="23" t="s">
        <v>5992</v>
      </c>
      <c r="F1358" s="23" t="s">
        <v>5992</v>
      </c>
      <c r="G1358" s="23">
        <v>1</v>
      </c>
      <c r="H1358" s="23" t="s">
        <v>5992</v>
      </c>
      <c r="I1358" t="str" cm="1">
        <f t="array" ref="I1358">_xlfn.IFS(B1358&lt;18.5,"Under Weight",B1358&lt;=25,"Healthy Weight",B1358&lt;30,"Over Weight",B1358&gt;=30,"obesity")</f>
        <v>obesity</v>
      </c>
      <c r="J1358" t="str" cm="1">
        <f t="array" ref="J1358">_xlfn.IFS(C1358&lt;5.7,"Normal",C1358&lt;=6.5,"Prediabetes",C1358&gt;6.5,"Diabetes")</f>
        <v>Normal</v>
      </c>
    </row>
    <row r="1359" spans="1:10" ht="15" customHeight="1" x14ac:dyDescent="0.3">
      <c r="A1359" s="23" t="s">
        <v>2366</v>
      </c>
      <c r="B1359" s="25">
        <v>16.8</v>
      </c>
      <c r="C1359" s="25">
        <v>7.98</v>
      </c>
      <c r="D1359" s="23" t="s">
        <v>5992</v>
      </c>
      <c r="E1359" s="23" t="s">
        <v>5992</v>
      </c>
      <c r="F1359" s="23" t="s">
        <v>5992</v>
      </c>
      <c r="G1359" s="23">
        <v>0</v>
      </c>
      <c r="H1359" s="23" t="s">
        <v>5992</v>
      </c>
      <c r="I1359" t="str" cm="1">
        <f t="array" ref="I1359">_xlfn.IFS(B1359&lt;18.5,"Under Weight",B1359&lt;=25,"Healthy Weight",B1359&lt;30,"Over Weight",B1359&gt;=30,"obesity")</f>
        <v>Under Weight</v>
      </c>
      <c r="J1359" t="str" cm="1">
        <f t="array" ref="J1359">_xlfn.IFS(C1359&lt;5.7,"Normal",C1359&lt;=6.5,"Prediabetes",C1359&gt;6.5,"Diabetes")</f>
        <v>Diabetes</v>
      </c>
    </row>
    <row r="1360" spans="1:10" ht="15" customHeight="1" x14ac:dyDescent="0.3">
      <c r="A1360" s="23" t="s">
        <v>2367</v>
      </c>
      <c r="B1360" s="25">
        <v>23.274999999999999</v>
      </c>
      <c r="C1360" s="25">
        <v>6.26</v>
      </c>
      <c r="D1360" s="23" t="s">
        <v>5991</v>
      </c>
      <c r="E1360" s="23" t="s">
        <v>5992</v>
      </c>
      <c r="F1360" s="23" t="s">
        <v>5991</v>
      </c>
      <c r="G1360" s="23">
        <v>1</v>
      </c>
      <c r="H1360" s="23" t="s">
        <v>5992</v>
      </c>
      <c r="I1360" t="str" cm="1">
        <f t="array" ref="I1360">_xlfn.IFS(B1360&lt;18.5,"Under Weight",B1360&lt;=25,"Healthy Weight",B1360&lt;30,"Over Weight",B1360&gt;=30,"obesity")</f>
        <v>Healthy Weight</v>
      </c>
      <c r="J1360" t="str" cm="1">
        <f t="array" ref="J1360">_xlfn.IFS(C1360&lt;5.7,"Normal",C1360&lt;=6.5,"Prediabetes",C1360&gt;6.5,"Diabetes")</f>
        <v>Prediabetes</v>
      </c>
    </row>
    <row r="1361" spans="1:10" ht="15" customHeight="1" x14ac:dyDescent="0.3">
      <c r="A1361" s="23" t="s">
        <v>2369</v>
      </c>
      <c r="B1361" s="25">
        <v>22.8</v>
      </c>
      <c r="C1361" s="25">
        <v>4.29</v>
      </c>
      <c r="D1361" s="23" t="s">
        <v>5991</v>
      </c>
      <c r="E1361" s="23" t="s">
        <v>5992</v>
      </c>
      <c r="F1361" s="23" t="s">
        <v>5991</v>
      </c>
      <c r="G1361" s="23">
        <v>1</v>
      </c>
      <c r="H1361" s="23" t="s">
        <v>5992</v>
      </c>
      <c r="I1361" t="str" cm="1">
        <f t="array" ref="I1361">_xlfn.IFS(B1361&lt;18.5,"Under Weight",B1361&lt;=25,"Healthy Weight",B1361&lt;30,"Over Weight",B1361&gt;=30,"obesity")</f>
        <v>Healthy Weight</v>
      </c>
      <c r="J1361" t="str" cm="1">
        <f t="array" ref="J1361">_xlfn.IFS(C1361&lt;5.7,"Normal",C1361&lt;=6.5,"Prediabetes",C1361&gt;6.5,"Diabetes")</f>
        <v>Normal</v>
      </c>
    </row>
    <row r="1362" spans="1:10" ht="15" customHeight="1" x14ac:dyDescent="0.3">
      <c r="A1362" s="23" t="s">
        <v>2371</v>
      </c>
      <c r="B1362" s="25">
        <v>24.3</v>
      </c>
      <c r="C1362" s="25">
        <v>5.43</v>
      </c>
      <c r="D1362" s="23" t="s">
        <v>5992</v>
      </c>
      <c r="E1362" s="23" t="s">
        <v>5992</v>
      </c>
      <c r="F1362" s="23" t="s">
        <v>5992</v>
      </c>
      <c r="G1362" s="23">
        <v>2</v>
      </c>
      <c r="H1362" s="23" t="s">
        <v>5992</v>
      </c>
      <c r="I1362" t="str" cm="1">
        <f t="array" ref="I1362">_xlfn.IFS(B1362&lt;18.5,"Under Weight",B1362&lt;=25,"Healthy Weight",B1362&lt;30,"Over Weight",B1362&gt;=30,"obesity")</f>
        <v>Healthy Weight</v>
      </c>
      <c r="J1362" t="str" cm="1">
        <f t="array" ref="J1362">_xlfn.IFS(C1362&lt;5.7,"Normal",C1362&lt;=6.5,"Prediabetes",C1362&gt;6.5,"Diabetes")</f>
        <v>Normal</v>
      </c>
    </row>
    <row r="1363" spans="1:10" ht="15" customHeight="1" x14ac:dyDescent="0.3">
      <c r="A1363" s="23" t="s">
        <v>2373</v>
      </c>
      <c r="B1363" s="25">
        <v>25.13</v>
      </c>
      <c r="C1363" s="25">
        <v>8</v>
      </c>
      <c r="D1363" s="23" t="s">
        <v>5991</v>
      </c>
      <c r="E1363" s="23" t="s">
        <v>5992</v>
      </c>
      <c r="F1363" s="23" t="s">
        <v>5992</v>
      </c>
      <c r="G1363" s="23">
        <v>1</v>
      </c>
      <c r="H1363" s="23" t="s">
        <v>5992</v>
      </c>
      <c r="I1363" t="str" cm="1">
        <f t="array" ref="I1363">_xlfn.IFS(B1363&lt;18.5,"Under Weight",B1363&lt;=25,"Healthy Weight",B1363&lt;30,"Over Weight",B1363&gt;=30,"obesity")</f>
        <v>Over Weight</v>
      </c>
      <c r="J1363" t="str" cm="1">
        <f t="array" ref="J1363">_xlfn.IFS(C1363&lt;5.7,"Normal",C1363&lt;=6.5,"Prediabetes",C1363&gt;6.5,"Diabetes")</f>
        <v>Diabetes</v>
      </c>
    </row>
    <row r="1364" spans="1:10" ht="15" customHeight="1" x14ac:dyDescent="0.3">
      <c r="A1364" s="23" t="s">
        <v>2375</v>
      </c>
      <c r="B1364" s="25">
        <v>22.72</v>
      </c>
      <c r="C1364" s="25">
        <v>9.9600000000000009</v>
      </c>
      <c r="D1364" s="23" t="s">
        <v>5991</v>
      </c>
      <c r="E1364" s="23" t="s">
        <v>5992</v>
      </c>
      <c r="F1364" s="23" t="s">
        <v>5992</v>
      </c>
      <c r="G1364" s="23">
        <v>2</v>
      </c>
      <c r="H1364" s="23" t="s">
        <v>5992</v>
      </c>
      <c r="I1364" t="str" cm="1">
        <f t="array" ref="I1364">_xlfn.IFS(B1364&lt;18.5,"Under Weight",B1364&lt;=25,"Healthy Weight",B1364&lt;30,"Over Weight",B1364&gt;=30,"obesity")</f>
        <v>Healthy Weight</v>
      </c>
      <c r="J1364" t="str" cm="1">
        <f t="array" ref="J1364">_xlfn.IFS(C1364&lt;5.7,"Normal",C1364&lt;=6.5,"Prediabetes",C1364&gt;6.5,"Diabetes")</f>
        <v>Diabetes</v>
      </c>
    </row>
    <row r="1365" spans="1:10" ht="15" customHeight="1" x14ac:dyDescent="0.3">
      <c r="A1365" s="23" t="s">
        <v>2376</v>
      </c>
      <c r="B1365" s="25">
        <v>32.6</v>
      </c>
      <c r="C1365" s="25">
        <v>6.8</v>
      </c>
      <c r="D1365" s="23" t="s">
        <v>5991</v>
      </c>
      <c r="E1365" s="23" t="s">
        <v>5992</v>
      </c>
      <c r="F1365" s="23" t="s">
        <v>5992</v>
      </c>
      <c r="G1365" s="23">
        <v>0</v>
      </c>
      <c r="H1365" s="23" t="s">
        <v>5992</v>
      </c>
      <c r="I1365" t="str" cm="1">
        <f t="array" ref="I1365">_xlfn.IFS(B1365&lt;18.5,"Under Weight",B1365&lt;=25,"Healthy Weight",B1365&lt;30,"Over Weight",B1365&gt;=30,"obesity")</f>
        <v>obesity</v>
      </c>
      <c r="J1365" t="str" cm="1">
        <f t="array" ref="J1365">_xlfn.IFS(C1365&lt;5.7,"Normal",C1365&lt;=6.5,"Prediabetes",C1365&gt;6.5,"Diabetes")</f>
        <v>Diabetes</v>
      </c>
    </row>
    <row r="1366" spans="1:10" ht="15" customHeight="1" x14ac:dyDescent="0.3">
      <c r="A1366" s="23" t="s">
        <v>2378</v>
      </c>
      <c r="B1366" s="25">
        <v>17.28</v>
      </c>
      <c r="C1366" s="25">
        <v>6.22</v>
      </c>
      <c r="D1366" s="23" t="s">
        <v>5991</v>
      </c>
      <c r="E1366" s="23" t="s">
        <v>5992</v>
      </c>
      <c r="F1366" s="23" t="s">
        <v>5992</v>
      </c>
      <c r="G1366" s="23">
        <v>2</v>
      </c>
      <c r="H1366" s="23" t="s">
        <v>5992</v>
      </c>
      <c r="I1366" t="str" cm="1">
        <f t="array" ref="I1366">_xlfn.IFS(B1366&lt;18.5,"Under Weight",B1366&lt;=25,"Healthy Weight",B1366&lt;30,"Over Weight",B1366&gt;=30,"obesity")</f>
        <v>Under Weight</v>
      </c>
      <c r="J1366" t="str" cm="1">
        <f t="array" ref="J1366">_xlfn.IFS(C1366&lt;5.7,"Normal",C1366&lt;=6.5,"Prediabetes",C1366&gt;6.5,"Diabetes")</f>
        <v>Prediabetes</v>
      </c>
    </row>
    <row r="1367" spans="1:10" ht="15" customHeight="1" x14ac:dyDescent="0.3">
      <c r="A1367" s="23" t="s">
        <v>2379</v>
      </c>
      <c r="B1367" s="25">
        <v>27.92</v>
      </c>
      <c r="C1367" s="25">
        <v>5.79</v>
      </c>
      <c r="D1367" s="23" t="s">
        <v>5992</v>
      </c>
      <c r="E1367" s="23" t="s">
        <v>5992</v>
      </c>
      <c r="F1367" s="23" t="s">
        <v>5992</v>
      </c>
      <c r="G1367" s="23">
        <v>1</v>
      </c>
      <c r="H1367" s="23" t="s">
        <v>5992</v>
      </c>
      <c r="I1367" t="str" cm="1">
        <f t="array" ref="I1367">_xlfn.IFS(B1367&lt;18.5,"Under Weight",B1367&lt;=25,"Healthy Weight",B1367&lt;30,"Over Weight",B1367&gt;=30,"obesity")</f>
        <v>Over Weight</v>
      </c>
      <c r="J1367" t="str" cm="1">
        <f t="array" ref="J1367">_xlfn.IFS(C1367&lt;5.7,"Normal",C1367&lt;=6.5,"Prediabetes",C1367&gt;6.5,"Diabetes")</f>
        <v>Prediabetes</v>
      </c>
    </row>
    <row r="1368" spans="1:10" ht="15" customHeight="1" x14ac:dyDescent="0.3">
      <c r="A1368" s="23" t="s">
        <v>2381</v>
      </c>
      <c r="B1368" s="25">
        <v>38.284999999999997</v>
      </c>
      <c r="C1368" s="25">
        <v>5.41</v>
      </c>
      <c r="D1368" s="23" t="s">
        <v>5992</v>
      </c>
      <c r="E1368" s="23" t="s">
        <v>5992</v>
      </c>
      <c r="F1368" s="23" t="s">
        <v>5992</v>
      </c>
      <c r="G1368" s="23">
        <v>0</v>
      </c>
      <c r="H1368" s="23" t="s">
        <v>5992</v>
      </c>
      <c r="I1368" t="str" cm="1">
        <f t="array" ref="I1368">_xlfn.IFS(B1368&lt;18.5,"Under Weight",B1368&lt;=25,"Healthy Weight",B1368&lt;30,"Over Weight",B1368&gt;=30,"obesity")</f>
        <v>obesity</v>
      </c>
      <c r="J1368" t="str" cm="1">
        <f t="array" ref="J1368">_xlfn.IFS(C1368&lt;5.7,"Normal",C1368&lt;=6.5,"Prediabetes",C1368&gt;6.5,"Diabetes")</f>
        <v>Normal</v>
      </c>
    </row>
    <row r="1369" spans="1:10" ht="15" customHeight="1" x14ac:dyDescent="0.3">
      <c r="A1369" s="23" t="s">
        <v>2383</v>
      </c>
      <c r="B1369" s="25">
        <v>16.48</v>
      </c>
      <c r="C1369" s="25">
        <v>11.05</v>
      </c>
      <c r="D1369" s="23" t="s">
        <v>5992</v>
      </c>
      <c r="E1369" s="23" t="s">
        <v>5992</v>
      </c>
      <c r="F1369" s="23" t="s">
        <v>5992</v>
      </c>
      <c r="G1369" s="23">
        <v>0</v>
      </c>
      <c r="H1369" s="23" t="s">
        <v>5992</v>
      </c>
      <c r="I1369" t="str" cm="1">
        <f t="array" ref="I1369">_xlfn.IFS(B1369&lt;18.5,"Under Weight",B1369&lt;=25,"Healthy Weight",B1369&lt;30,"Over Weight",B1369&gt;=30,"obesity")</f>
        <v>Under Weight</v>
      </c>
      <c r="J1369" t="str" cm="1">
        <f t="array" ref="J1369">_xlfn.IFS(C1369&lt;5.7,"Normal",C1369&lt;=6.5,"Prediabetes",C1369&gt;6.5,"Diabetes")</f>
        <v>Diabetes</v>
      </c>
    </row>
    <row r="1370" spans="1:10" ht="15" customHeight="1" x14ac:dyDescent="0.3">
      <c r="A1370" s="23" t="s">
        <v>2384</v>
      </c>
      <c r="B1370" s="25">
        <v>38.57</v>
      </c>
      <c r="C1370" s="25">
        <v>6.27</v>
      </c>
      <c r="D1370" s="23" t="s">
        <v>5992</v>
      </c>
      <c r="E1370" s="23" t="s">
        <v>5992</v>
      </c>
      <c r="F1370" s="23" t="s">
        <v>5992</v>
      </c>
      <c r="G1370" s="23">
        <v>0</v>
      </c>
      <c r="H1370" s="23" t="s">
        <v>5992</v>
      </c>
      <c r="I1370" t="str" cm="1">
        <f t="array" ref="I1370">_xlfn.IFS(B1370&lt;18.5,"Under Weight",B1370&lt;=25,"Healthy Weight",B1370&lt;30,"Over Weight",B1370&gt;=30,"obesity")</f>
        <v>obesity</v>
      </c>
      <c r="J1370" t="str" cm="1">
        <f t="array" ref="J1370">_xlfn.IFS(C1370&lt;5.7,"Normal",C1370&lt;=6.5,"Prediabetes",C1370&gt;6.5,"Diabetes")</f>
        <v>Prediabetes</v>
      </c>
    </row>
    <row r="1371" spans="1:10" ht="15" customHeight="1" x14ac:dyDescent="0.3">
      <c r="A1371" s="23" t="s">
        <v>2386</v>
      </c>
      <c r="B1371" s="25">
        <v>43.85</v>
      </c>
      <c r="C1371" s="25">
        <v>4.7699999999999996</v>
      </c>
      <c r="D1371" s="23" t="s">
        <v>5991</v>
      </c>
      <c r="E1371" s="23" t="s">
        <v>5992</v>
      </c>
      <c r="F1371" s="23" t="s">
        <v>5992</v>
      </c>
      <c r="G1371" s="23">
        <v>0</v>
      </c>
      <c r="H1371" s="23" t="s">
        <v>5992</v>
      </c>
      <c r="I1371" t="str" cm="1">
        <f t="array" ref="I1371">_xlfn.IFS(B1371&lt;18.5,"Under Weight",B1371&lt;=25,"Healthy Weight",B1371&lt;30,"Over Weight",B1371&gt;=30,"obesity")</f>
        <v>obesity</v>
      </c>
      <c r="J1371" t="str" cm="1">
        <f t="array" ref="J1371">_xlfn.IFS(C1371&lt;5.7,"Normal",C1371&lt;=6.5,"Prediabetes",C1371&gt;6.5,"Diabetes")</f>
        <v>Normal</v>
      </c>
    </row>
    <row r="1372" spans="1:10" ht="15" customHeight="1" x14ac:dyDescent="0.3">
      <c r="A1372" s="23" t="s">
        <v>2388</v>
      </c>
      <c r="B1372" s="25">
        <v>30.11</v>
      </c>
      <c r="C1372" s="25">
        <v>4.08</v>
      </c>
      <c r="D1372" s="23" t="s">
        <v>5992</v>
      </c>
      <c r="E1372" s="23" t="s">
        <v>5992</v>
      </c>
      <c r="F1372" s="23" t="s">
        <v>5992</v>
      </c>
      <c r="G1372" s="23">
        <v>0</v>
      </c>
      <c r="H1372" s="23" t="s">
        <v>5992</v>
      </c>
      <c r="I1372" t="str" cm="1">
        <f t="array" ref="I1372">_xlfn.IFS(B1372&lt;18.5,"Under Weight",B1372&lt;=25,"Healthy Weight",B1372&lt;30,"Over Weight",B1372&gt;=30,"obesity")</f>
        <v>obesity</v>
      </c>
      <c r="J1372" t="str" cm="1">
        <f t="array" ref="J1372">_xlfn.IFS(C1372&lt;5.7,"Normal",C1372&lt;=6.5,"Prediabetes",C1372&gt;6.5,"Diabetes")</f>
        <v>Normal</v>
      </c>
    </row>
    <row r="1373" spans="1:10" ht="15" customHeight="1" x14ac:dyDescent="0.3">
      <c r="A1373" s="23" t="s">
        <v>2390</v>
      </c>
      <c r="B1373" s="25">
        <v>31.59</v>
      </c>
      <c r="C1373" s="25">
        <v>6.01</v>
      </c>
      <c r="D1373" s="23" t="s">
        <v>5992</v>
      </c>
      <c r="E1373" s="23" t="s">
        <v>5992</v>
      </c>
      <c r="F1373" s="23" t="s">
        <v>5992</v>
      </c>
      <c r="G1373" s="23">
        <v>0</v>
      </c>
      <c r="H1373" s="23" t="s">
        <v>5992</v>
      </c>
      <c r="I1373" t="str" cm="1">
        <f t="array" ref="I1373">_xlfn.IFS(B1373&lt;18.5,"Under Weight",B1373&lt;=25,"Healthy Weight",B1373&lt;30,"Over Weight",B1373&gt;=30,"obesity")</f>
        <v>obesity</v>
      </c>
      <c r="J1373" t="str" cm="1">
        <f t="array" ref="J1373">_xlfn.IFS(C1373&lt;5.7,"Normal",C1373&lt;=6.5,"Prediabetes",C1373&gt;6.5,"Diabetes")</f>
        <v>Prediabetes</v>
      </c>
    </row>
    <row r="1374" spans="1:10" ht="15" customHeight="1" x14ac:dyDescent="0.3">
      <c r="A1374" s="23" t="s">
        <v>2392</v>
      </c>
      <c r="B1374" s="25">
        <v>40.15</v>
      </c>
      <c r="C1374" s="25">
        <v>11.84</v>
      </c>
      <c r="D1374" s="23" t="s">
        <v>5992</v>
      </c>
      <c r="E1374" s="23" t="s">
        <v>5992</v>
      </c>
      <c r="F1374" s="23" t="s">
        <v>5992</v>
      </c>
      <c r="G1374" s="23">
        <v>0</v>
      </c>
      <c r="H1374" s="23" t="s">
        <v>5992</v>
      </c>
      <c r="I1374" t="str" cm="1">
        <f t="array" ref="I1374">_xlfn.IFS(B1374&lt;18.5,"Under Weight",B1374&lt;=25,"Healthy Weight",B1374&lt;30,"Over Weight",B1374&gt;=30,"obesity")</f>
        <v>obesity</v>
      </c>
      <c r="J1374" t="str" cm="1">
        <f t="array" ref="J1374">_xlfn.IFS(C1374&lt;5.7,"Normal",C1374&lt;=6.5,"Prediabetes",C1374&gt;6.5,"Diabetes")</f>
        <v>Diabetes</v>
      </c>
    </row>
    <row r="1375" spans="1:10" ht="15" customHeight="1" x14ac:dyDescent="0.3">
      <c r="A1375" s="23" t="s">
        <v>2394</v>
      </c>
      <c r="B1375" s="25">
        <v>40.700000000000003</v>
      </c>
      <c r="C1375" s="25">
        <v>6.27</v>
      </c>
      <c r="D1375" s="23" t="s">
        <v>5991</v>
      </c>
      <c r="E1375" s="23" t="s">
        <v>5992</v>
      </c>
      <c r="F1375" s="23" t="s">
        <v>5991</v>
      </c>
      <c r="G1375" s="23">
        <v>1</v>
      </c>
      <c r="H1375" s="23" t="s">
        <v>5992</v>
      </c>
      <c r="I1375" t="str" cm="1">
        <f t="array" ref="I1375">_xlfn.IFS(B1375&lt;18.5,"Under Weight",B1375&lt;=25,"Healthy Weight",B1375&lt;30,"Over Weight",B1375&gt;=30,"obesity")</f>
        <v>obesity</v>
      </c>
      <c r="J1375" t="str" cm="1">
        <f t="array" ref="J1375">_xlfn.IFS(C1375&lt;5.7,"Normal",C1375&lt;=6.5,"Prediabetes",C1375&gt;6.5,"Diabetes")</f>
        <v>Prediabetes</v>
      </c>
    </row>
    <row r="1376" spans="1:10" ht="15" customHeight="1" x14ac:dyDescent="0.3">
      <c r="A1376" s="23" t="s">
        <v>2396</v>
      </c>
      <c r="B1376" s="25">
        <v>40.76</v>
      </c>
      <c r="C1376" s="25">
        <v>5.28</v>
      </c>
      <c r="D1376" s="23" t="s">
        <v>5992</v>
      </c>
      <c r="E1376" s="23" t="s">
        <v>5992</v>
      </c>
      <c r="F1376" s="23" t="s">
        <v>5992</v>
      </c>
      <c r="G1376" s="23">
        <v>0</v>
      </c>
      <c r="H1376" s="23" t="s">
        <v>5992</v>
      </c>
      <c r="I1376" t="str" cm="1">
        <f t="array" ref="I1376">_xlfn.IFS(B1376&lt;18.5,"Under Weight",B1376&lt;=25,"Healthy Weight",B1376&lt;30,"Over Weight",B1376&gt;=30,"obesity")</f>
        <v>obesity</v>
      </c>
      <c r="J1376" t="str" cm="1">
        <f t="array" ref="J1376">_xlfn.IFS(C1376&lt;5.7,"Normal",C1376&lt;=6.5,"Prediabetes",C1376&gt;6.5,"Diabetes")</f>
        <v>Normal</v>
      </c>
    </row>
    <row r="1377" spans="1:10" ht="15" customHeight="1" x14ac:dyDescent="0.3">
      <c r="A1377" s="23" t="s">
        <v>2398</v>
      </c>
      <c r="B1377" s="25">
        <v>29.7</v>
      </c>
      <c r="C1377" s="25">
        <v>7.03</v>
      </c>
      <c r="D1377" s="23" t="s">
        <v>5992</v>
      </c>
      <c r="E1377" s="23" t="s">
        <v>5992</v>
      </c>
      <c r="F1377" s="23" t="s">
        <v>5992</v>
      </c>
      <c r="G1377" s="23">
        <v>0</v>
      </c>
      <c r="H1377" s="23" t="s">
        <v>5992</v>
      </c>
      <c r="I1377" t="str" cm="1">
        <f t="array" ref="I1377">_xlfn.IFS(B1377&lt;18.5,"Under Weight",B1377&lt;=25,"Healthy Weight",B1377&lt;30,"Over Weight",B1377&gt;=30,"obesity")</f>
        <v>Over Weight</v>
      </c>
      <c r="J1377" t="str" cm="1">
        <f t="array" ref="J1377">_xlfn.IFS(C1377&lt;5.7,"Normal",C1377&lt;=6.5,"Prediabetes",C1377&gt;6.5,"Diabetes")</f>
        <v>Diabetes</v>
      </c>
    </row>
    <row r="1378" spans="1:10" ht="15" customHeight="1" x14ac:dyDescent="0.3">
      <c r="A1378" s="23" t="s">
        <v>2400</v>
      </c>
      <c r="B1378" s="25">
        <v>40.58</v>
      </c>
      <c r="C1378" s="25">
        <v>5.32</v>
      </c>
      <c r="D1378" s="23" t="s">
        <v>5991</v>
      </c>
      <c r="E1378" s="23" t="s">
        <v>5992</v>
      </c>
      <c r="F1378" s="23" t="s">
        <v>5991</v>
      </c>
      <c r="G1378" s="23">
        <v>1</v>
      </c>
      <c r="H1378" s="23" t="s">
        <v>5992</v>
      </c>
      <c r="I1378" t="str" cm="1">
        <f t="array" ref="I1378">_xlfn.IFS(B1378&lt;18.5,"Under Weight",B1378&lt;=25,"Healthy Weight",B1378&lt;30,"Over Weight",B1378&gt;=30,"obesity")</f>
        <v>obesity</v>
      </c>
      <c r="J1378" t="str" cm="1">
        <f t="array" ref="J1378">_xlfn.IFS(C1378&lt;5.7,"Normal",C1378&lt;=6.5,"Prediabetes",C1378&gt;6.5,"Diabetes")</f>
        <v>Normal</v>
      </c>
    </row>
    <row r="1379" spans="1:10" ht="15" customHeight="1" x14ac:dyDescent="0.3">
      <c r="A1379" s="23" t="s">
        <v>2401</v>
      </c>
      <c r="B1379" s="25">
        <v>33.06</v>
      </c>
      <c r="C1379" s="25">
        <v>9.59</v>
      </c>
      <c r="D1379" s="23" t="s">
        <v>5991</v>
      </c>
      <c r="E1379" s="23" t="s">
        <v>5992</v>
      </c>
      <c r="F1379" s="23" t="s">
        <v>5992</v>
      </c>
      <c r="G1379" s="23">
        <v>0</v>
      </c>
      <c r="H1379" s="23" t="s">
        <v>5992</v>
      </c>
      <c r="I1379" t="str" cm="1">
        <f t="array" ref="I1379">_xlfn.IFS(B1379&lt;18.5,"Under Weight",B1379&lt;=25,"Healthy Weight",B1379&lt;30,"Over Weight",B1379&gt;=30,"obesity")</f>
        <v>obesity</v>
      </c>
      <c r="J1379" t="str" cm="1">
        <f t="array" ref="J1379">_xlfn.IFS(C1379&lt;5.7,"Normal",C1379&lt;=6.5,"Prediabetes",C1379&gt;6.5,"Diabetes")</f>
        <v>Diabetes</v>
      </c>
    </row>
    <row r="1380" spans="1:10" ht="15" customHeight="1" x14ac:dyDescent="0.3">
      <c r="A1380" s="23" t="s">
        <v>2403</v>
      </c>
      <c r="B1380" s="25">
        <v>26.62</v>
      </c>
      <c r="C1380" s="25">
        <v>6.15</v>
      </c>
      <c r="D1380" s="23" t="s">
        <v>5991</v>
      </c>
      <c r="E1380" s="23" t="s">
        <v>5992</v>
      </c>
      <c r="F1380" s="23" t="s">
        <v>5992</v>
      </c>
      <c r="G1380" s="23">
        <v>0</v>
      </c>
      <c r="H1380" s="23" t="s">
        <v>5992</v>
      </c>
      <c r="I1380" t="str" cm="1">
        <f t="array" ref="I1380">_xlfn.IFS(B1380&lt;18.5,"Under Weight",B1380&lt;=25,"Healthy Weight",B1380&lt;30,"Over Weight",B1380&gt;=30,"obesity")</f>
        <v>Over Weight</v>
      </c>
      <c r="J1380" t="str" cm="1">
        <f t="array" ref="J1380">_xlfn.IFS(C1380&lt;5.7,"Normal",C1380&lt;=6.5,"Prediabetes",C1380&gt;6.5,"Diabetes")</f>
        <v>Prediabetes</v>
      </c>
    </row>
    <row r="1381" spans="1:10" ht="15" customHeight="1" x14ac:dyDescent="0.3">
      <c r="A1381" s="23" t="s">
        <v>2404</v>
      </c>
      <c r="B1381" s="25">
        <v>37.1</v>
      </c>
      <c r="C1381" s="25">
        <v>11.08</v>
      </c>
      <c r="D1381" s="23" t="s">
        <v>5992</v>
      </c>
      <c r="E1381" s="23" t="s">
        <v>5992</v>
      </c>
      <c r="F1381" s="23" t="s">
        <v>5992</v>
      </c>
      <c r="G1381" s="23">
        <v>0</v>
      </c>
      <c r="H1381" s="23" t="s">
        <v>5992</v>
      </c>
      <c r="I1381" t="str" cm="1">
        <f t="array" ref="I1381">_xlfn.IFS(B1381&lt;18.5,"Under Weight",B1381&lt;=25,"Healthy Weight",B1381&lt;30,"Over Weight",B1381&gt;=30,"obesity")</f>
        <v>obesity</v>
      </c>
      <c r="J1381" t="str" cm="1">
        <f t="array" ref="J1381">_xlfn.IFS(C1381&lt;5.7,"Normal",C1381&lt;=6.5,"Prediabetes",C1381&gt;6.5,"Diabetes")</f>
        <v>Diabetes</v>
      </c>
    </row>
    <row r="1382" spans="1:10" ht="15" customHeight="1" x14ac:dyDescent="0.3">
      <c r="A1382" s="23" t="s">
        <v>2405</v>
      </c>
      <c r="B1382" s="25">
        <v>18.28</v>
      </c>
      <c r="C1382" s="25">
        <v>7.95</v>
      </c>
      <c r="D1382" s="23" t="s">
        <v>5992</v>
      </c>
      <c r="E1382" s="23" t="s">
        <v>5992</v>
      </c>
      <c r="F1382" s="23" t="s">
        <v>5992</v>
      </c>
      <c r="G1382" s="23">
        <v>0</v>
      </c>
      <c r="H1382" s="23" t="s">
        <v>5992</v>
      </c>
      <c r="I1382" t="str" cm="1">
        <f t="array" ref="I1382">_xlfn.IFS(B1382&lt;18.5,"Under Weight",B1382&lt;=25,"Healthy Weight",B1382&lt;30,"Over Weight",B1382&gt;=30,"obesity")</f>
        <v>Under Weight</v>
      </c>
      <c r="J1382" t="str" cm="1">
        <f t="array" ref="J1382">_xlfn.IFS(C1382&lt;5.7,"Normal",C1382&lt;=6.5,"Prediabetes",C1382&gt;6.5,"Diabetes")</f>
        <v>Diabetes</v>
      </c>
    </row>
    <row r="1383" spans="1:10" ht="15" customHeight="1" x14ac:dyDescent="0.3">
      <c r="A1383" s="23" t="s">
        <v>2407</v>
      </c>
      <c r="B1383" s="25">
        <v>35.814999999999998</v>
      </c>
      <c r="C1383" s="25">
        <v>6.23</v>
      </c>
      <c r="D1383" s="23" t="s">
        <v>5992</v>
      </c>
      <c r="E1383" s="23" t="s">
        <v>5992</v>
      </c>
      <c r="F1383" s="23" t="s">
        <v>5992</v>
      </c>
      <c r="G1383" s="23">
        <v>0</v>
      </c>
      <c r="H1383" s="23" t="s">
        <v>5992</v>
      </c>
      <c r="I1383" t="str" cm="1">
        <f t="array" ref="I1383">_xlfn.IFS(B1383&lt;18.5,"Under Weight",B1383&lt;=25,"Healthy Weight",B1383&lt;30,"Over Weight",B1383&gt;=30,"obesity")</f>
        <v>obesity</v>
      </c>
      <c r="J1383" t="str" cm="1">
        <f t="array" ref="J1383">_xlfn.IFS(C1383&lt;5.7,"Normal",C1383&lt;=6.5,"Prediabetes",C1383&gt;6.5,"Diabetes")</f>
        <v>Prediabetes</v>
      </c>
    </row>
    <row r="1384" spans="1:10" ht="15" customHeight="1" x14ac:dyDescent="0.3">
      <c r="A1384" s="23" t="s">
        <v>2408</v>
      </c>
      <c r="B1384" s="25">
        <v>30.69</v>
      </c>
      <c r="C1384" s="25">
        <v>6.5</v>
      </c>
      <c r="D1384" s="23" t="s">
        <v>5992</v>
      </c>
      <c r="E1384" s="23" t="s">
        <v>5992</v>
      </c>
      <c r="F1384" s="23" t="s">
        <v>5992</v>
      </c>
      <c r="G1384" s="23">
        <v>0</v>
      </c>
      <c r="H1384" s="23" t="s">
        <v>5992</v>
      </c>
      <c r="I1384" t="str" cm="1">
        <f t="array" ref="I1384">_xlfn.IFS(B1384&lt;18.5,"Under Weight",B1384&lt;=25,"Healthy Weight",B1384&lt;30,"Over Weight",B1384&gt;=30,"obesity")</f>
        <v>obesity</v>
      </c>
      <c r="J1384" t="str" cm="1">
        <f t="array" ref="J1384">_xlfn.IFS(C1384&lt;5.7,"Normal",C1384&lt;=6.5,"Prediabetes",C1384&gt;6.5,"Diabetes")</f>
        <v>Prediabetes</v>
      </c>
    </row>
    <row r="1385" spans="1:10" ht="15" customHeight="1" x14ac:dyDescent="0.3">
      <c r="A1385" s="23" t="s">
        <v>2409</v>
      </c>
      <c r="B1385" s="25">
        <v>26.125</v>
      </c>
      <c r="C1385" s="25">
        <v>5.22</v>
      </c>
      <c r="D1385" s="23" t="s">
        <v>5992</v>
      </c>
      <c r="E1385" s="23" t="s">
        <v>5992</v>
      </c>
      <c r="F1385" s="23" t="s">
        <v>5992</v>
      </c>
      <c r="G1385" s="23">
        <v>0</v>
      </c>
      <c r="H1385" s="23" t="s">
        <v>5992</v>
      </c>
      <c r="I1385" t="str" cm="1">
        <f t="array" ref="I1385">_xlfn.IFS(B1385&lt;18.5,"Under Weight",B1385&lt;=25,"Healthy Weight",B1385&lt;30,"Over Weight",B1385&gt;=30,"obesity")</f>
        <v>Over Weight</v>
      </c>
      <c r="J1385" t="str" cm="1">
        <f t="array" ref="J1385">_xlfn.IFS(C1385&lt;5.7,"Normal",C1385&lt;=6.5,"Prediabetes",C1385&gt;6.5,"Diabetes")</f>
        <v>Normal</v>
      </c>
    </row>
    <row r="1386" spans="1:10" ht="15" customHeight="1" x14ac:dyDescent="0.3">
      <c r="A1386" s="23" t="s">
        <v>2411</v>
      </c>
      <c r="B1386" s="25">
        <v>34.58</v>
      </c>
      <c r="C1386" s="25">
        <v>6.3</v>
      </c>
      <c r="D1386" s="23" t="s">
        <v>5992</v>
      </c>
      <c r="E1386" s="23" t="s">
        <v>5992</v>
      </c>
      <c r="F1386" s="23" t="s">
        <v>5991</v>
      </c>
      <c r="G1386" s="23">
        <v>1</v>
      </c>
      <c r="H1386" s="23" t="s">
        <v>5992</v>
      </c>
      <c r="I1386" t="str" cm="1">
        <f t="array" ref="I1386">_xlfn.IFS(B1386&lt;18.5,"Under Weight",B1386&lt;=25,"Healthy Weight",B1386&lt;30,"Over Weight",B1386&gt;=30,"obesity")</f>
        <v>obesity</v>
      </c>
      <c r="J1386" t="str" cm="1">
        <f t="array" ref="J1386">_xlfn.IFS(C1386&lt;5.7,"Normal",C1386&lt;=6.5,"Prediabetes",C1386&gt;6.5,"Diabetes")</f>
        <v>Prediabetes</v>
      </c>
    </row>
    <row r="1387" spans="1:10" ht="15" customHeight="1" x14ac:dyDescent="0.3">
      <c r="A1387" s="23" t="s">
        <v>2413</v>
      </c>
      <c r="B1387" s="25">
        <v>27.4</v>
      </c>
      <c r="C1387" s="25">
        <v>8.84</v>
      </c>
      <c r="D1387" s="23" t="s">
        <v>5992</v>
      </c>
      <c r="E1387" s="23" t="s">
        <v>5992</v>
      </c>
      <c r="F1387" s="23" t="s">
        <v>5992</v>
      </c>
      <c r="G1387" s="23">
        <v>0</v>
      </c>
      <c r="H1387" s="23" t="s">
        <v>5992</v>
      </c>
      <c r="I1387" t="str" cm="1">
        <f t="array" ref="I1387">_xlfn.IFS(B1387&lt;18.5,"Under Weight",B1387&lt;=25,"Healthy Weight",B1387&lt;30,"Over Weight",B1387&gt;=30,"obesity")</f>
        <v>Over Weight</v>
      </c>
      <c r="J1387" t="str" cm="1">
        <f t="array" ref="J1387">_xlfn.IFS(C1387&lt;5.7,"Normal",C1387&lt;=6.5,"Prediabetes",C1387&gt;6.5,"Diabetes")</f>
        <v>Diabetes</v>
      </c>
    </row>
    <row r="1388" spans="1:10" ht="15" customHeight="1" x14ac:dyDescent="0.3">
      <c r="A1388" s="23" t="s">
        <v>2415</v>
      </c>
      <c r="B1388" s="25">
        <v>27.53</v>
      </c>
      <c r="C1388" s="25">
        <v>4.1100000000000003</v>
      </c>
      <c r="D1388" s="23" t="s">
        <v>5992</v>
      </c>
      <c r="E1388" s="23" t="s">
        <v>5992</v>
      </c>
      <c r="F1388" s="23" t="s">
        <v>5992</v>
      </c>
      <c r="G1388" s="23">
        <v>1</v>
      </c>
      <c r="H1388" s="23" t="s">
        <v>5992</v>
      </c>
      <c r="I1388" t="str" cm="1">
        <f t="array" ref="I1388">_xlfn.IFS(B1388&lt;18.5,"Under Weight",B1388&lt;=25,"Healthy Weight",B1388&lt;30,"Over Weight",B1388&gt;=30,"obesity")</f>
        <v>Over Weight</v>
      </c>
      <c r="J1388" t="str" cm="1">
        <f t="array" ref="J1388">_xlfn.IFS(C1388&lt;5.7,"Normal",C1388&lt;=6.5,"Prediabetes",C1388&gt;6.5,"Diabetes")</f>
        <v>Normal</v>
      </c>
    </row>
    <row r="1389" spans="1:10" ht="15" customHeight="1" x14ac:dyDescent="0.3">
      <c r="A1389" s="23" t="s">
        <v>2417</v>
      </c>
      <c r="B1389" s="25">
        <v>33</v>
      </c>
      <c r="C1389" s="25">
        <v>4.57</v>
      </c>
      <c r="D1389" s="23" t="s">
        <v>5992</v>
      </c>
      <c r="E1389" s="23" t="s">
        <v>5992</v>
      </c>
      <c r="F1389" s="23" t="s">
        <v>5992</v>
      </c>
      <c r="G1389" s="23">
        <v>0</v>
      </c>
      <c r="H1389" s="23" t="s">
        <v>5992</v>
      </c>
      <c r="I1389" t="str" cm="1">
        <f t="array" ref="I1389">_xlfn.IFS(B1389&lt;18.5,"Under Weight",B1389&lt;=25,"Healthy Weight",B1389&lt;30,"Over Weight",B1389&gt;=30,"obesity")</f>
        <v>obesity</v>
      </c>
      <c r="J1389" t="str" cm="1">
        <f t="array" ref="J1389">_xlfn.IFS(C1389&lt;5.7,"Normal",C1389&lt;=6.5,"Prediabetes",C1389&gt;6.5,"Diabetes")</f>
        <v>Normal</v>
      </c>
    </row>
    <row r="1390" spans="1:10" ht="15" customHeight="1" x14ac:dyDescent="0.3">
      <c r="A1390" s="23" t="s">
        <v>2419</v>
      </c>
      <c r="B1390" s="25">
        <v>25.78</v>
      </c>
      <c r="C1390" s="25">
        <v>11.06</v>
      </c>
      <c r="D1390" s="23" t="s">
        <v>5991</v>
      </c>
      <c r="E1390" s="23" t="s">
        <v>5992</v>
      </c>
      <c r="F1390" s="23" t="s">
        <v>5992</v>
      </c>
      <c r="G1390" s="23">
        <v>0</v>
      </c>
      <c r="H1390" s="23" t="s">
        <v>5992</v>
      </c>
      <c r="I1390" t="str" cm="1">
        <f t="array" ref="I1390">_xlfn.IFS(B1390&lt;18.5,"Under Weight",B1390&lt;=25,"Healthy Weight",B1390&lt;30,"Over Weight",B1390&gt;=30,"obesity")</f>
        <v>Over Weight</v>
      </c>
      <c r="J1390" t="str" cm="1">
        <f t="array" ref="J1390">_xlfn.IFS(C1390&lt;5.7,"Normal",C1390&lt;=6.5,"Prediabetes",C1390&gt;6.5,"Diabetes")</f>
        <v>Diabetes</v>
      </c>
    </row>
    <row r="1391" spans="1:10" ht="15" customHeight="1" x14ac:dyDescent="0.3">
      <c r="A1391" s="23" t="s">
        <v>2420</v>
      </c>
      <c r="B1391" s="25">
        <v>22.66</v>
      </c>
      <c r="C1391" s="25">
        <v>10.68</v>
      </c>
      <c r="D1391" s="23" t="s">
        <v>5992</v>
      </c>
      <c r="E1391" s="23" t="s">
        <v>5992</v>
      </c>
      <c r="F1391" s="23" t="s">
        <v>5992</v>
      </c>
      <c r="G1391" s="23">
        <v>0</v>
      </c>
      <c r="H1391" s="23" t="s">
        <v>5992</v>
      </c>
      <c r="I1391" t="str" cm="1">
        <f t="array" ref="I1391">_xlfn.IFS(B1391&lt;18.5,"Under Weight",B1391&lt;=25,"Healthy Weight",B1391&lt;30,"Over Weight",B1391&gt;=30,"obesity")</f>
        <v>Healthy Weight</v>
      </c>
      <c r="J1391" t="str" cm="1">
        <f t="array" ref="J1391">_xlfn.IFS(C1391&lt;5.7,"Normal",C1391&lt;=6.5,"Prediabetes",C1391&gt;6.5,"Diabetes")</f>
        <v>Diabetes</v>
      </c>
    </row>
    <row r="1392" spans="1:10" ht="15" customHeight="1" x14ac:dyDescent="0.3">
      <c r="A1392" s="23" t="s">
        <v>2421</v>
      </c>
      <c r="B1392" s="25">
        <v>38.81</v>
      </c>
      <c r="C1392" s="25">
        <v>6.14</v>
      </c>
      <c r="D1392" s="23" t="s">
        <v>5991</v>
      </c>
      <c r="E1392" s="23" t="s">
        <v>5992</v>
      </c>
      <c r="F1392" s="23" t="s">
        <v>5992</v>
      </c>
      <c r="G1392" s="23">
        <v>1</v>
      </c>
      <c r="H1392" s="23" t="s">
        <v>5992</v>
      </c>
      <c r="I1392" t="str" cm="1">
        <f t="array" ref="I1392">_xlfn.IFS(B1392&lt;18.5,"Under Weight",B1392&lt;=25,"Healthy Weight",B1392&lt;30,"Over Weight",B1392&gt;=30,"obesity")</f>
        <v>obesity</v>
      </c>
      <c r="J1392" t="str" cm="1">
        <f t="array" ref="J1392">_xlfn.IFS(C1392&lt;5.7,"Normal",C1392&lt;=6.5,"Prediabetes",C1392&gt;6.5,"Diabetes")</f>
        <v>Prediabetes</v>
      </c>
    </row>
    <row r="1393" spans="1:10" ht="15" customHeight="1" x14ac:dyDescent="0.3">
      <c r="A1393" s="23" t="s">
        <v>2423</v>
      </c>
      <c r="B1393" s="25">
        <v>38.51</v>
      </c>
      <c r="C1393" s="25">
        <v>5.45</v>
      </c>
      <c r="D1393" s="23" t="s">
        <v>5991</v>
      </c>
      <c r="E1393" s="23" t="s">
        <v>5992</v>
      </c>
      <c r="F1393" s="23" t="s">
        <v>5992</v>
      </c>
      <c r="G1393" s="23">
        <v>0</v>
      </c>
      <c r="H1393" s="23" t="s">
        <v>5992</v>
      </c>
      <c r="I1393" t="str" cm="1">
        <f t="array" ref="I1393">_xlfn.IFS(B1393&lt;18.5,"Under Weight",B1393&lt;=25,"Healthy Weight",B1393&lt;30,"Over Weight",B1393&gt;=30,"obesity")</f>
        <v>obesity</v>
      </c>
      <c r="J1393" t="str" cm="1">
        <f t="array" ref="J1393">_xlfn.IFS(C1393&lt;5.7,"Normal",C1393&lt;=6.5,"Prediabetes",C1393&gt;6.5,"Diabetes")</f>
        <v>Normal</v>
      </c>
    </row>
    <row r="1394" spans="1:10" ht="15" customHeight="1" x14ac:dyDescent="0.3">
      <c r="A1394" s="23" t="s">
        <v>2424</v>
      </c>
      <c r="B1394" s="25">
        <v>22.98</v>
      </c>
      <c r="C1394" s="25">
        <v>6.14</v>
      </c>
      <c r="D1394" s="23" t="s">
        <v>5991</v>
      </c>
      <c r="E1394" s="23" t="s">
        <v>5992</v>
      </c>
      <c r="F1394" s="23" t="s">
        <v>5992</v>
      </c>
      <c r="G1394" s="23">
        <v>0</v>
      </c>
      <c r="H1394" s="23" t="s">
        <v>5992</v>
      </c>
      <c r="I1394" t="str" cm="1">
        <f t="array" ref="I1394">_xlfn.IFS(B1394&lt;18.5,"Under Weight",B1394&lt;=25,"Healthy Weight",B1394&lt;30,"Over Weight",B1394&gt;=30,"obesity")</f>
        <v>Healthy Weight</v>
      </c>
      <c r="J1394" t="str" cm="1">
        <f t="array" ref="J1394">_xlfn.IFS(C1394&lt;5.7,"Normal",C1394&lt;=6.5,"Prediabetes",C1394&gt;6.5,"Diabetes")</f>
        <v>Prediabetes</v>
      </c>
    </row>
    <row r="1395" spans="1:10" ht="15" customHeight="1" x14ac:dyDescent="0.3">
      <c r="A1395" s="23" t="s">
        <v>2426</v>
      </c>
      <c r="B1395" s="25">
        <v>15.65</v>
      </c>
      <c r="C1395" s="25">
        <v>7.85</v>
      </c>
      <c r="D1395" s="23" t="s">
        <v>5992</v>
      </c>
      <c r="E1395" s="23" t="s">
        <v>5992</v>
      </c>
      <c r="F1395" s="23" t="s">
        <v>5992</v>
      </c>
      <c r="G1395" s="23">
        <v>0</v>
      </c>
      <c r="H1395" s="23" t="s">
        <v>5992</v>
      </c>
      <c r="I1395" t="str" cm="1">
        <f t="array" ref="I1395">_xlfn.IFS(B1395&lt;18.5,"Under Weight",B1395&lt;=25,"Healthy Weight",B1395&lt;30,"Over Weight",B1395&gt;=30,"obesity")</f>
        <v>Under Weight</v>
      </c>
      <c r="J1395" t="str" cm="1">
        <f t="array" ref="J1395">_xlfn.IFS(C1395&lt;5.7,"Normal",C1395&lt;=6.5,"Prediabetes",C1395&gt;6.5,"Diabetes")</f>
        <v>Diabetes</v>
      </c>
    </row>
    <row r="1396" spans="1:10" ht="15" customHeight="1" x14ac:dyDescent="0.3">
      <c r="A1396" s="23" t="s">
        <v>2428</v>
      </c>
      <c r="B1396" s="25">
        <v>39.97</v>
      </c>
      <c r="C1396" s="25">
        <v>4.09</v>
      </c>
      <c r="D1396" s="23" t="s">
        <v>5992</v>
      </c>
      <c r="E1396" s="23" t="s">
        <v>5992</v>
      </c>
      <c r="F1396" s="23" t="s">
        <v>5992</v>
      </c>
      <c r="G1396" s="23">
        <v>1</v>
      </c>
      <c r="H1396" s="23" t="s">
        <v>5992</v>
      </c>
      <c r="I1396" t="str" cm="1">
        <f t="array" ref="I1396">_xlfn.IFS(B1396&lt;18.5,"Under Weight",B1396&lt;=25,"Healthy Weight",B1396&lt;30,"Over Weight",B1396&gt;=30,"obesity")</f>
        <v>obesity</v>
      </c>
      <c r="J1396" t="str" cm="1">
        <f t="array" ref="J1396">_xlfn.IFS(C1396&lt;5.7,"Normal",C1396&lt;=6.5,"Prediabetes",C1396&gt;6.5,"Diabetes")</f>
        <v>Normal</v>
      </c>
    </row>
    <row r="1397" spans="1:10" ht="15" customHeight="1" x14ac:dyDescent="0.3">
      <c r="A1397" s="23" t="s">
        <v>2429</v>
      </c>
      <c r="B1397" s="25">
        <v>37.22</v>
      </c>
      <c r="C1397" s="25">
        <v>4.62</v>
      </c>
      <c r="D1397" s="23" t="s">
        <v>5992</v>
      </c>
      <c r="E1397" s="23" t="s">
        <v>5992</v>
      </c>
      <c r="F1397" s="23" t="s">
        <v>5991</v>
      </c>
      <c r="G1397" s="23">
        <v>1</v>
      </c>
      <c r="H1397" s="23" t="s">
        <v>5992</v>
      </c>
      <c r="I1397" t="str" cm="1">
        <f t="array" ref="I1397">_xlfn.IFS(B1397&lt;18.5,"Under Weight",B1397&lt;=25,"Healthy Weight",B1397&lt;30,"Over Weight",B1397&gt;=30,"obesity")</f>
        <v>obesity</v>
      </c>
      <c r="J1397" t="str" cm="1">
        <f t="array" ref="J1397">_xlfn.IFS(C1397&lt;5.7,"Normal",C1397&lt;=6.5,"Prediabetes",C1397&gt;6.5,"Diabetes")</f>
        <v>Normal</v>
      </c>
    </row>
    <row r="1398" spans="1:10" ht="15" customHeight="1" x14ac:dyDescent="0.3">
      <c r="A1398" s="23" t="s">
        <v>2430</v>
      </c>
      <c r="B1398" s="25">
        <v>41.325000000000003</v>
      </c>
      <c r="C1398" s="25">
        <v>5.77</v>
      </c>
      <c r="D1398" s="23" t="s">
        <v>5992</v>
      </c>
      <c r="E1398" s="23" t="s">
        <v>5992</v>
      </c>
      <c r="F1398" s="23" t="s">
        <v>5992</v>
      </c>
      <c r="G1398" s="23">
        <v>0</v>
      </c>
      <c r="H1398" s="23" t="s">
        <v>5992</v>
      </c>
      <c r="I1398" t="str" cm="1">
        <f t="array" ref="I1398">_xlfn.IFS(B1398&lt;18.5,"Under Weight",B1398&lt;=25,"Healthy Weight",B1398&lt;30,"Over Weight",B1398&gt;=30,"obesity")</f>
        <v>obesity</v>
      </c>
      <c r="J1398" t="str" cm="1">
        <f t="array" ref="J1398">_xlfn.IFS(C1398&lt;5.7,"Normal",C1398&lt;=6.5,"Prediabetes",C1398&gt;6.5,"Diabetes")</f>
        <v>Prediabetes</v>
      </c>
    </row>
    <row r="1399" spans="1:10" ht="15" customHeight="1" x14ac:dyDescent="0.3">
      <c r="A1399" s="23" t="s">
        <v>2432</v>
      </c>
      <c r="B1399" s="25">
        <v>40.31</v>
      </c>
      <c r="C1399" s="25">
        <v>5.84</v>
      </c>
      <c r="D1399" s="23" t="s">
        <v>5992</v>
      </c>
      <c r="E1399" s="23" t="s">
        <v>5992</v>
      </c>
      <c r="F1399" s="23" t="s">
        <v>5992</v>
      </c>
      <c r="G1399" s="23">
        <v>0</v>
      </c>
      <c r="H1399" s="23" t="s">
        <v>5992</v>
      </c>
      <c r="I1399" t="str" cm="1">
        <f t="array" ref="I1399">_xlfn.IFS(B1399&lt;18.5,"Under Weight",B1399&lt;=25,"Healthy Weight",B1399&lt;30,"Over Weight",B1399&gt;=30,"obesity")</f>
        <v>obesity</v>
      </c>
      <c r="J1399" t="str" cm="1">
        <f t="array" ref="J1399">_xlfn.IFS(C1399&lt;5.7,"Normal",C1399&lt;=6.5,"Prediabetes",C1399&gt;6.5,"Diabetes")</f>
        <v>Prediabetes</v>
      </c>
    </row>
    <row r="1400" spans="1:10" ht="15" customHeight="1" x14ac:dyDescent="0.3">
      <c r="A1400" s="23" t="s">
        <v>2434</v>
      </c>
      <c r="B1400" s="25">
        <v>29.48</v>
      </c>
      <c r="C1400" s="25">
        <v>4.91</v>
      </c>
      <c r="D1400" s="23" t="s">
        <v>5992</v>
      </c>
      <c r="E1400" s="23" t="s">
        <v>5992</v>
      </c>
      <c r="F1400" s="23" t="s">
        <v>5992</v>
      </c>
      <c r="G1400" s="23">
        <v>0</v>
      </c>
      <c r="H1400" s="23" t="s">
        <v>5992</v>
      </c>
      <c r="I1400" t="str" cm="1">
        <f t="array" ref="I1400">_xlfn.IFS(B1400&lt;18.5,"Under Weight",B1400&lt;=25,"Healthy Weight",B1400&lt;30,"Over Weight",B1400&gt;=30,"obesity")</f>
        <v>Over Weight</v>
      </c>
      <c r="J1400" t="str" cm="1">
        <f t="array" ref="J1400">_xlfn.IFS(C1400&lt;5.7,"Normal",C1400&lt;=6.5,"Prediabetes",C1400&gt;6.5,"Diabetes")</f>
        <v>Normal</v>
      </c>
    </row>
    <row r="1401" spans="1:10" ht="15" customHeight="1" x14ac:dyDescent="0.3">
      <c r="A1401" s="23" t="s">
        <v>2435</v>
      </c>
      <c r="B1401" s="25">
        <v>33.155000000000001</v>
      </c>
      <c r="C1401" s="25">
        <v>5.07</v>
      </c>
      <c r="D1401" s="23" t="s">
        <v>5992</v>
      </c>
      <c r="E1401" s="23" t="s">
        <v>5992</v>
      </c>
      <c r="F1401" s="23" t="s">
        <v>5992</v>
      </c>
      <c r="G1401" s="23">
        <v>0</v>
      </c>
      <c r="H1401" s="23" t="s">
        <v>5992</v>
      </c>
      <c r="I1401" t="str" cm="1">
        <f t="array" ref="I1401">_xlfn.IFS(B1401&lt;18.5,"Under Weight",B1401&lt;=25,"Healthy Weight",B1401&lt;30,"Over Weight",B1401&gt;=30,"obesity")</f>
        <v>obesity</v>
      </c>
      <c r="J1401" t="str" cm="1">
        <f t="array" ref="J1401">_xlfn.IFS(C1401&lt;5.7,"Normal",C1401&lt;=6.5,"Prediabetes",C1401&gt;6.5,"Diabetes")</f>
        <v>Normal</v>
      </c>
    </row>
    <row r="1402" spans="1:10" ht="15" customHeight="1" x14ac:dyDescent="0.3">
      <c r="A1402" s="23" t="s">
        <v>2436</v>
      </c>
      <c r="B1402" s="25">
        <v>42.85</v>
      </c>
      <c r="C1402" s="25">
        <v>5.81</v>
      </c>
      <c r="D1402" s="23" t="s">
        <v>5991</v>
      </c>
      <c r="E1402" s="23" t="s">
        <v>5992</v>
      </c>
      <c r="F1402" s="23" t="s">
        <v>5992</v>
      </c>
      <c r="G1402" s="23">
        <v>0</v>
      </c>
      <c r="H1402" s="23" t="s">
        <v>5992</v>
      </c>
      <c r="I1402" t="str" cm="1">
        <f t="array" ref="I1402">_xlfn.IFS(B1402&lt;18.5,"Under Weight",B1402&lt;=25,"Healthy Weight",B1402&lt;30,"Over Weight",B1402&gt;=30,"obesity")</f>
        <v>obesity</v>
      </c>
      <c r="J1402" t="str" cm="1">
        <f t="array" ref="J1402">_xlfn.IFS(C1402&lt;5.7,"Normal",C1402&lt;=6.5,"Prediabetes",C1402&gt;6.5,"Diabetes")</f>
        <v>Prediabetes</v>
      </c>
    </row>
    <row r="1403" spans="1:10" ht="15" customHeight="1" x14ac:dyDescent="0.3">
      <c r="A1403" s="23" t="s">
        <v>2438</v>
      </c>
      <c r="B1403" s="25">
        <v>32.340000000000003</v>
      </c>
      <c r="C1403" s="25">
        <v>11.2</v>
      </c>
      <c r="D1403" s="23" t="s">
        <v>5992</v>
      </c>
      <c r="E1403" s="23" t="s">
        <v>5992</v>
      </c>
      <c r="F1403" s="23" t="s">
        <v>5992</v>
      </c>
      <c r="G1403" s="23">
        <v>0</v>
      </c>
      <c r="H1403" s="23" t="s">
        <v>5992</v>
      </c>
      <c r="I1403" t="str" cm="1">
        <f t="array" ref="I1403">_xlfn.IFS(B1403&lt;18.5,"Under Weight",B1403&lt;=25,"Healthy Weight",B1403&lt;30,"Over Weight",B1403&gt;=30,"obesity")</f>
        <v>obesity</v>
      </c>
      <c r="J1403" t="str" cm="1">
        <f t="array" ref="J1403">_xlfn.IFS(C1403&lt;5.7,"Normal",C1403&lt;=6.5,"Prediabetes",C1403&gt;6.5,"Diabetes")</f>
        <v>Diabetes</v>
      </c>
    </row>
    <row r="1404" spans="1:10" ht="15" customHeight="1" x14ac:dyDescent="0.3">
      <c r="A1404" s="23" t="s">
        <v>2439</v>
      </c>
      <c r="B1404" s="25">
        <v>27.5</v>
      </c>
      <c r="C1404" s="25">
        <v>10.75</v>
      </c>
      <c r="D1404" s="23" t="s">
        <v>5992</v>
      </c>
      <c r="E1404" s="23" t="s">
        <v>5992</v>
      </c>
      <c r="F1404" s="23" t="s">
        <v>5992</v>
      </c>
      <c r="G1404" s="23">
        <v>0</v>
      </c>
      <c r="H1404" s="23" t="s">
        <v>5992</v>
      </c>
      <c r="I1404" t="str" cm="1">
        <f t="array" ref="I1404">_xlfn.IFS(B1404&lt;18.5,"Under Weight",B1404&lt;=25,"Healthy Weight",B1404&lt;30,"Over Weight",B1404&gt;=30,"obesity")</f>
        <v>Over Weight</v>
      </c>
      <c r="J1404" t="str" cm="1">
        <f t="array" ref="J1404">_xlfn.IFS(C1404&lt;5.7,"Normal",C1404&lt;=6.5,"Prediabetes",C1404&gt;6.5,"Diabetes")</f>
        <v>Diabetes</v>
      </c>
    </row>
    <row r="1405" spans="1:10" ht="15" customHeight="1" x14ac:dyDescent="0.3">
      <c r="A1405" s="23" t="s">
        <v>2440</v>
      </c>
      <c r="B1405" s="25">
        <v>25.8</v>
      </c>
      <c r="C1405" s="25">
        <v>7.8</v>
      </c>
      <c r="D1405" s="23" t="s">
        <v>5992</v>
      </c>
      <c r="E1405" s="23" t="s">
        <v>5992</v>
      </c>
      <c r="F1405" s="23" t="s">
        <v>5992</v>
      </c>
      <c r="G1405" s="23">
        <v>0</v>
      </c>
      <c r="H1405" s="23" t="s">
        <v>5992</v>
      </c>
      <c r="I1405" t="str" cm="1">
        <f t="array" ref="I1405">_xlfn.IFS(B1405&lt;18.5,"Under Weight",B1405&lt;=25,"Healthy Weight",B1405&lt;30,"Over Weight",B1405&gt;=30,"obesity")</f>
        <v>Over Weight</v>
      </c>
      <c r="J1405" t="str" cm="1">
        <f t="array" ref="J1405">_xlfn.IFS(C1405&lt;5.7,"Normal",C1405&lt;=6.5,"Prediabetes",C1405&gt;6.5,"Diabetes")</f>
        <v>Diabetes</v>
      </c>
    </row>
    <row r="1406" spans="1:10" ht="15" customHeight="1" x14ac:dyDescent="0.3">
      <c r="A1406" s="23" t="s">
        <v>2442</v>
      </c>
      <c r="B1406" s="25">
        <v>25</v>
      </c>
      <c r="C1406" s="25">
        <v>7.04</v>
      </c>
      <c r="D1406" s="23" t="s">
        <v>5992</v>
      </c>
      <c r="E1406" s="23" t="s">
        <v>5992</v>
      </c>
      <c r="F1406" s="23" t="s">
        <v>5992</v>
      </c>
      <c r="G1406" s="23">
        <v>0</v>
      </c>
      <c r="H1406" s="23" t="s">
        <v>5992</v>
      </c>
      <c r="I1406" t="str" cm="1">
        <f t="array" ref="I1406">_xlfn.IFS(B1406&lt;18.5,"Under Weight",B1406&lt;=25,"Healthy Weight",B1406&lt;30,"Over Weight",B1406&gt;=30,"obesity")</f>
        <v>Healthy Weight</v>
      </c>
      <c r="J1406" t="str" cm="1">
        <f t="array" ref="J1406">_xlfn.IFS(C1406&lt;5.7,"Normal",C1406&lt;=6.5,"Prediabetes",C1406&gt;6.5,"Diabetes")</f>
        <v>Diabetes</v>
      </c>
    </row>
    <row r="1407" spans="1:10" ht="15" customHeight="1" x14ac:dyDescent="0.3">
      <c r="A1407" s="23" t="s">
        <v>2444</v>
      </c>
      <c r="B1407" s="25">
        <v>41.2</v>
      </c>
      <c r="C1407" s="25">
        <v>4.18</v>
      </c>
      <c r="D1407" s="23" t="s">
        <v>5991</v>
      </c>
      <c r="E1407" s="23" t="s">
        <v>5992</v>
      </c>
      <c r="F1407" s="23" t="s">
        <v>5992</v>
      </c>
      <c r="G1407" s="23">
        <v>0</v>
      </c>
      <c r="H1407" s="23" t="s">
        <v>5992</v>
      </c>
      <c r="I1407" t="str" cm="1">
        <f t="array" ref="I1407">_xlfn.IFS(B1407&lt;18.5,"Under Weight",B1407&lt;=25,"Healthy Weight",B1407&lt;30,"Over Weight",B1407&gt;=30,"obesity")</f>
        <v>obesity</v>
      </c>
      <c r="J1407" t="str" cm="1">
        <f t="array" ref="J1407">_xlfn.IFS(C1407&lt;5.7,"Normal",C1407&lt;=6.5,"Prediabetes",C1407&gt;6.5,"Diabetes")</f>
        <v>Normal</v>
      </c>
    </row>
    <row r="1408" spans="1:10" ht="15" customHeight="1" x14ac:dyDescent="0.3">
      <c r="A1408" s="23" t="s">
        <v>2445</v>
      </c>
      <c r="B1408" s="25">
        <v>17.78</v>
      </c>
      <c r="C1408" s="25">
        <v>8.19</v>
      </c>
      <c r="D1408" s="23" t="s">
        <v>5992</v>
      </c>
      <c r="E1408" s="23" t="s">
        <v>5992</v>
      </c>
      <c r="F1408" s="23" t="s">
        <v>5992</v>
      </c>
      <c r="G1408" s="23">
        <v>0</v>
      </c>
      <c r="H1408" s="23" t="s">
        <v>5992</v>
      </c>
      <c r="I1408" t="str" cm="1">
        <f t="array" ref="I1408">_xlfn.IFS(B1408&lt;18.5,"Under Weight",B1408&lt;=25,"Healthy Weight",B1408&lt;30,"Over Weight",B1408&gt;=30,"obesity")</f>
        <v>Under Weight</v>
      </c>
      <c r="J1408" t="str" cm="1">
        <f t="array" ref="J1408">_xlfn.IFS(C1408&lt;5.7,"Normal",C1408&lt;=6.5,"Prediabetes",C1408&gt;6.5,"Diabetes")</f>
        <v>Diabetes</v>
      </c>
    </row>
    <row r="1409" spans="1:10" ht="15" customHeight="1" x14ac:dyDescent="0.3">
      <c r="A1409" s="23" t="s">
        <v>2446</v>
      </c>
      <c r="B1409" s="25">
        <v>40.119999999999997</v>
      </c>
      <c r="C1409" s="25">
        <v>6.22</v>
      </c>
      <c r="D1409" s="23" t="s">
        <v>5991</v>
      </c>
      <c r="E1409" s="23" t="s">
        <v>5992</v>
      </c>
      <c r="F1409" s="23" t="s">
        <v>5991</v>
      </c>
      <c r="G1409" s="23">
        <v>1</v>
      </c>
      <c r="H1409" s="23" t="s">
        <v>5992</v>
      </c>
      <c r="I1409" t="str" cm="1">
        <f t="array" ref="I1409">_xlfn.IFS(B1409&lt;18.5,"Under Weight",B1409&lt;=25,"Healthy Weight",B1409&lt;30,"Over Weight",B1409&gt;=30,"obesity")</f>
        <v>obesity</v>
      </c>
      <c r="J1409" t="str" cm="1">
        <f t="array" ref="J1409">_xlfn.IFS(C1409&lt;5.7,"Normal",C1409&lt;=6.5,"Prediabetes",C1409&gt;6.5,"Diabetes")</f>
        <v>Prediabetes</v>
      </c>
    </row>
    <row r="1410" spans="1:10" ht="15" customHeight="1" x14ac:dyDescent="0.3">
      <c r="A1410" s="23" t="s">
        <v>2448</v>
      </c>
      <c r="B1410" s="25">
        <v>19.350000000000001</v>
      </c>
      <c r="C1410" s="25">
        <v>8.2200000000000006</v>
      </c>
      <c r="D1410" s="23" t="s">
        <v>5991</v>
      </c>
      <c r="E1410" s="23" t="s">
        <v>5992</v>
      </c>
      <c r="F1410" s="23" t="s">
        <v>5992</v>
      </c>
      <c r="G1410" s="23">
        <v>0</v>
      </c>
      <c r="H1410" s="23" t="s">
        <v>5992</v>
      </c>
      <c r="I1410" t="str" cm="1">
        <f t="array" ref="I1410">_xlfn.IFS(B1410&lt;18.5,"Under Weight",B1410&lt;=25,"Healthy Weight",B1410&lt;30,"Over Weight",B1410&gt;=30,"obesity")</f>
        <v>Healthy Weight</v>
      </c>
      <c r="J1410" t="str" cm="1">
        <f t="array" ref="J1410">_xlfn.IFS(C1410&lt;5.7,"Normal",C1410&lt;=6.5,"Prediabetes",C1410&gt;6.5,"Diabetes")</f>
        <v>Diabetes</v>
      </c>
    </row>
    <row r="1411" spans="1:10" ht="15" customHeight="1" x14ac:dyDescent="0.3">
      <c r="A1411" s="23" t="s">
        <v>2449</v>
      </c>
      <c r="B1411" s="25">
        <v>36.69</v>
      </c>
      <c r="C1411" s="25">
        <v>6.15</v>
      </c>
      <c r="D1411" s="23" t="s">
        <v>5992</v>
      </c>
      <c r="E1411" s="23" t="s">
        <v>5992</v>
      </c>
      <c r="F1411" s="23" t="s">
        <v>5992</v>
      </c>
      <c r="G1411" s="23">
        <v>0</v>
      </c>
      <c r="H1411" s="23" t="s">
        <v>5992</v>
      </c>
      <c r="I1411" t="str" cm="1">
        <f t="array" ref="I1411">_xlfn.IFS(B1411&lt;18.5,"Under Weight",B1411&lt;=25,"Healthy Weight",B1411&lt;30,"Over Weight",B1411&gt;=30,"obesity")</f>
        <v>obesity</v>
      </c>
      <c r="J1411" t="str" cm="1">
        <f t="array" ref="J1411">_xlfn.IFS(C1411&lt;5.7,"Normal",C1411&lt;=6.5,"Prediabetes",C1411&gt;6.5,"Diabetes")</f>
        <v>Prediabetes</v>
      </c>
    </row>
    <row r="1412" spans="1:10" ht="15" customHeight="1" x14ac:dyDescent="0.3">
      <c r="A1412" s="23" t="s">
        <v>2451</v>
      </c>
      <c r="B1412" s="25">
        <v>28.51</v>
      </c>
      <c r="C1412" s="25">
        <v>5.65</v>
      </c>
      <c r="D1412" s="23" t="s">
        <v>5991</v>
      </c>
      <c r="E1412" s="23" t="s">
        <v>5992</v>
      </c>
      <c r="F1412" s="23" t="s">
        <v>5992</v>
      </c>
      <c r="G1412" s="23">
        <v>1</v>
      </c>
      <c r="H1412" s="23" t="s">
        <v>5992</v>
      </c>
      <c r="I1412" t="str" cm="1">
        <f t="array" ref="I1412">_xlfn.IFS(B1412&lt;18.5,"Under Weight",B1412&lt;=25,"Healthy Weight",B1412&lt;30,"Over Weight",B1412&gt;=30,"obesity")</f>
        <v>Over Weight</v>
      </c>
      <c r="J1412" t="str" cm="1">
        <f t="array" ref="J1412">_xlfn.IFS(C1412&lt;5.7,"Normal",C1412&lt;=6.5,"Prediabetes",C1412&gt;6.5,"Diabetes")</f>
        <v>Normal</v>
      </c>
    </row>
    <row r="1413" spans="1:10" ht="15" customHeight="1" x14ac:dyDescent="0.3">
      <c r="A1413" s="23" t="s">
        <v>2453</v>
      </c>
      <c r="B1413" s="25">
        <v>30.21</v>
      </c>
      <c r="C1413" s="25">
        <v>5.5</v>
      </c>
      <c r="D1413" s="23" t="s">
        <v>5992</v>
      </c>
      <c r="E1413" s="23" t="s">
        <v>5992</v>
      </c>
      <c r="F1413" s="23" t="s">
        <v>5992</v>
      </c>
      <c r="G1413" s="23">
        <v>1</v>
      </c>
      <c r="H1413" s="23" t="s">
        <v>5992</v>
      </c>
      <c r="I1413" t="str" cm="1">
        <f t="array" ref="I1413">_xlfn.IFS(B1413&lt;18.5,"Under Weight",B1413&lt;=25,"Healthy Weight",B1413&lt;30,"Over Weight",B1413&gt;=30,"obesity")</f>
        <v>obesity</v>
      </c>
      <c r="J1413" t="str" cm="1">
        <f t="array" ref="J1413">_xlfn.IFS(C1413&lt;5.7,"Normal",C1413&lt;=6.5,"Prediabetes",C1413&gt;6.5,"Diabetes")</f>
        <v>Normal</v>
      </c>
    </row>
    <row r="1414" spans="1:10" ht="15" customHeight="1" x14ac:dyDescent="0.3">
      <c r="A1414" s="23" t="s">
        <v>2454</v>
      </c>
      <c r="B1414" s="25">
        <v>24.33</v>
      </c>
      <c r="C1414" s="25">
        <v>8</v>
      </c>
      <c r="D1414" s="23" t="s">
        <v>5992</v>
      </c>
      <c r="E1414" s="23" t="s">
        <v>5992</v>
      </c>
      <c r="F1414" s="23" t="s">
        <v>5992</v>
      </c>
      <c r="G1414" s="23">
        <v>0</v>
      </c>
      <c r="H1414" s="23" t="s">
        <v>5992</v>
      </c>
      <c r="I1414" t="str" cm="1">
        <f t="array" ref="I1414">_xlfn.IFS(B1414&lt;18.5,"Under Weight",B1414&lt;=25,"Healthy Weight",B1414&lt;30,"Over Weight",B1414&gt;=30,"obesity")</f>
        <v>Healthy Weight</v>
      </c>
      <c r="J1414" t="str" cm="1">
        <f t="array" ref="J1414">_xlfn.IFS(C1414&lt;5.7,"Normal",C1414&lt;=6.5,"Prediabetes",C1414&gt;6.5,"Diabetes")</f>
        <v>Diabetes</v>
      </c>
    </row>
    <row r="1415" spans="1:10" ht="15" customHeight="1" x14ac:dyDescent="0.3">
      <c r="A1415" s="23" t="s">
        <v>2456</v>
      </c>
      <c r="B1415" s="25">
        <v>19.855</v>
      </c>
      <c r="C1415" s="25">
        <v>5.71</v>
      </c>
      <c r="D1415" s="23" t="s">
        <v>5991</v>
      </c>
      <c r="E1415" s="23" t="s">
        <v>5992</v>
      </c>
      <c r="F1415" s="23" t="s">
        <v>5992</v>
      </c>
      <c r="G1415" s="23">
        <v>0</v>
      </c>
      <c r="H1415" s="23" t="s">
        <v>5992</v>
      </c>
      <c r="I1415" t="str" cm="1">
        <f t="array" ref="I1415">_xlfn.IFS(B1415&lt;18.5,"Under Weight",B1415&lt;=25,"Healthy Weight",B1415&lt;30,"Over Weight",B1415&gt;=30,"obesity")</f>
        <v>Healthy Weight</v>
      </c>
      <c r="J1415" t="str" cm="1">
        <f t="array" ref="J1415">_xlfn.IFS(C1415&lt;5.7,"Normal",C1415&lt;=6.5,"Prediabetes",C1415&gt;6.5,"Diabetes")</f>
        <v>Prediabetes</v>
      </c>
    </row>
    <row r="1416" spans="1:10" ht="15" customHeight="1" x14ac:dyDescent="0.3">
      <c r="A1416" s="23" t="s">
        <v>2457</v>
      </c>
      <c r="B1416" s="25">
        <v>25.364999999999998</v>
      </c>
      <c r="C1416" s="25">
        <v>11.71</v>
      </c>
      <c r="D1416" s="23" t="s">
        <v>5992</v>
      </c>
      <c r="E1416" s="23" t="s">
        <v>5992</v>
      </c>
      <c r="F1416" s="23" t="s">
        <v>5992</v>
      </c>
      <c r="G1416" s="23">
        <v>0</v>
      </c>
      <c r="H1416" s="23" t="s">
        <v>5992</v>
      </c>
      <c r="I1416" t="str" cm="1">
        <f t="array" ref="I1416">_xlfn.IFS(B1416&lt;18.5,"Under Weight",B1416&lt;=25,"Healthy Weight",B1416&lt;30,"Over Weight",B1416&gt;=30,"obesity")</f>
        <v>Over Weight</v>
      </c>
      <c r="J1416" t="str" cm="1">
        <f t="array" ref="J1416">_xlfn.IFS(C1416&lt;5.7,"Normal",C1416&lt;=6.5,"Prediabetes",C1416&gt;6.5,"Diabetes")</f>
        <v>Diabetes</v>
      </c>
    </row>
    <row r="1417" spans="1:10" ht="15" customHeight="1" x14ac:dyDescent="0.3">
      <c r="A1417" s="23" t="s">
        <v>2459</v>
      </c>
      <c r="B1417" s="25">
        <v>29.6</v>
      </c>
      <c r="C1417" s="25">
        <v>6.17</v>
      </c>
      <c r="D1417" s="23" t="s">
        <v>5991</v>
      </c>
      <c r="E1417" s="23" t="s">
        <v>5992</v>
      </c>
      <c r="F1417" s="23" t="s">
        <v>5991</v>
      </c>
      <c r="G1417" s="23">
        <v>1</v>
      </c>
      <c r="H1417" s="23" t="s">
        <v>5992</v>
      </c>
      <c r="I1417" t="str" cm="1">
        <f t="array" ref="I1417">_xlfn.IFS(B1417&lt;18.5,"Under Weight",B1417&lt;=25,"Healthy Weight",B1417&lt;30,"Over Weight",B1417&gt;=30,"obesity")</f>
        <v>Over Weight</v>
      </c>
      <c r="J1417" t="str" cm="1">
        <f t="array" ref="J1417">_xlfn.IFS(C1417&lt;5.7,"Normal",C1417&lt;=6.5,"Prediabetes",C1417&gt;6.5,"Diabetes")</f>
        <v>Prediabetes</v>
      </c>
    </row>
    <row r="1418" spans="1:10" ht="15" customHeight="1" x14ac:dyDescent="0.3">
      <c r="A1418" s="23" t="s">
        <v>2460</v>
      </c>
      <c r="B1418" s="25">
        <v>39.43</v>
      </c>
      <c r="C1418" s="25">
        <v>6.1</v>
      </c>
      <c r="D1418" s="23" t="s">
        <v>5991</v>
      </c>
      <c r="E1418" s="23" t="s">
        <v>5992</v>
      </c>
      <c r="F1418" s="23" t="s">
        <v>5991</v>
      </c>
      <c r="G1418" s="23">
        <v>1</v>
      </c>
      <c r="H1418" s="23" t="s">
        <v>5992</v>
      </c>
      <c r="I1418" t="str" cm="1">
        <f t="array" ref="I1418">_xlfn.IFS(B1418&lt;18.5,"Under Weight",B1418&lt;=25,"Healthy Weight",B1418&lt;30,"Over Weight",B1418&gt;=30,"obesity")</f>
        <v>obesity</v>
      </c>
      <c r="J1418" t="str" cm="1">
        <f t="array" ref="J1418">_xlfn.IFS(C1418&lt;5.7,"Normal",C1418&lt;=6.5,"Prediabetes",C1418&gt;6.5,"Diabetes")</f>
        <v>Prediabetes</v>
      </c>
    </row>
    <row r="1419" spans="1:10" ht="15" customHeight="1" x14ac:dyDescent="0.3">
      <c r="A1419" s="23" t="s">
        <v>2462</v>
      </c>
      <c r="B1419" s="25">
        <v>27.34</v>
      </c>
      <c r="C1419" s="25">
        <v>5.19</v>
      </c>
      <c r="D1419" s="23" t="s">
        <v>5991</v>
      </c>
      <c r="E1419" s="23" t="s">
        <v>5992</v>
      </c>
      <c r="F1419" s="23" t="s">
        <v>5992</v>
      </c>
      <c r="G1419" s="23">
        <v>1</v>
      </c>
      <c r="H1419" s="23" t="s">
        <v>5992</v>
      </c>
      <c r="I1419" t="str" cm="1">
        <f t="array" ref="I1419">_xlfn.IFS(B1419&lt;18.5,"Under Weight",B1419&lt;=25,"Healthy Weight",B1419&lt;30,"Over Weight",B1419&gt;=30,"obesity")</f>
        <v>Over Weight</v>
      </c>
      <c r="J1419" t="str" cm="1">
        <f t="array" ref="J1419">_xlfn.IFS(C1419&lt;5.7,"Normal",C1419&lt;=6.5,"Prediabetes",C1419&gt;6.5,"Diabetes")</f>
        <v>Normal</v>
      </c>
    </row>
    <row r="1420" spans="1:10" ht="15" customHeight="1" x14ac:dyDescent="0.3">
      <c r="A1420" s="23" t="s">
        <v>2463</v>
      </c>
      <c r="B1420" s="25">
        <v>39.01</v>
      </c>
      <c r="C1420" s="25">
        <v>5.37</v>
      </c>
      <c r="D1420" s="23" t="s">
        <v>5991</v>
      </c>
      <c r="E1420" s="23" t="s">
        <v>5992</v>
      </c>
      <c r="F1420" s="23" t="s">
        <v>5992</v>
      </c>
      <c r="G1420" s="23">
        <v>0</v>
      </c>
      <c r="H1420" s="23" t="s">
        <v>5992</v>
      </c>
      <c r="I1420" t="str" cm="1">
        <f t="array" ref="I1420">_xlfn.IFS(B1420&lt;18.5,"Under Weight",B1420&lt;=25,"Healthy Weight",B1420&lt;30,"Over Weight",B1420&gt;=30,"obesity")</f>
        <v>obesity</v>
      </c>
      <c r="J1420" t="str" cm="1">
        <f t="array" ref="J1420">_xlfn.IFS(C1420&lt;5.7,"Normal",C1420&lt;=6.5,"Prediabetes",C1420&gt;6.5,"Diabetes")</f>
        <v>Normal</v>
      </c>
    </row>
    <row r="1421" spans="1:10" ht="15" customHeight="1" x14ac:dyDescent="0.3">
      <c r="A1421" s="23" t="s">
        <v>2464</v>
      </c>
      <c r="B1421" s="25">
        <v>18.989999999999998</v>
      </c>
      <c r="C1421" s="25">
        <v>10.82</v>
      </c>
      <c r="D1421" s="23" t="s">
        <v>5991</v>
      </c>
      <c r="E1421" s="23" t="s">
        <v>5992</v>
      </c>
      <c r="F1421" s="23" t="s">
        <v>5992</v>
      </c>
      <c r="G1421" s="23">
        <v>0</v>
      </c>
      <c r="H1421" s="23" t="s">
        <v>5992</v>
      </c>
      <c r="I1421" t="str" cm="1">
        <f t="array" ref="I1421">_xlfn.IFS(B1421&lt;18.5,"Under Weight",B1421&lt;=25,"Healthy Weight",B1421&lt;30,"Over Weight",B1421&gt;=30,"obesity")</f>
        <v>Healthy Weight</v>
      </c>
      <c r="J1421" t="str" cm="1">
        <f t="array" ref="J1421">_xlfn.IFS(C1421&lt;5.7,"Normal",C1421&lt;=6.5,"Prediabetes",C1421&gt;6.5,"Diabetes")</f>
        <v>Diabetes</v>
      </c>
    </row>
    <row r="1422" spans="1:10" ht="15" customHeight="1" x14ac:dyDescent="0.3">
      <c r="A1422" s="23" t="s">
        <v>2466</v>
      </c>
      <c r="B1422" s="25">
        <v>42.3</v>
      </c>
      <c r="C1422" s="25">
        <v>6.06</v>
      </c>
      <c r="D1422" s="23" t="s">
        <v>5991</v>
      </c>
      <c r="E1422" s="23" t="s">
        <v>5992</v>
      </c>
      <c r="F1422" s="23" t="s">
        <v>5992</v>
      </c>
      <c r="G1422" s="23">
        <v>0</v>
      </c>
      <c r="H1422" s="23" t="s">
        <v>5992</v>
      </c>
      <c r="I1422" t="str" cm="1">
        <f t="array" ref="I1422">_xlfn.IFS(B1422&lt;18.5,"Under Weight",B1422&lt;=25,"Healthy Weight",B1422&lt;30,"Over Weight",B1422&gt;=30,"obesity")</f>
        <v>obesity</v>
      </c>
      <c r="J1422" t="str" cm="1">
        <f t="array" ref="J1422">_xlfn.IFS(C1422&lt;5.7,"Normal",C1422&lt;=6.5,"Prediabetes",C1422&gt;6.5,"Diabetes")</f>
        <v>Prediabetes</v>
      </c>
    </row>
    <row r="1423" spans="1:10" ht="15" customHeight="1" x14ac:dyDescent="0.3">
      <c r="A1423" s="23" t="s">
        <v>2468</v>
      </c>
      <c r="B1423" s="25">
        <v>39.805</v>
      </c>
      <c r="C1423" s="25">
        <v>5.91</v>
      </c>
      <c r="D1423" s="23" t="s">
        <v>5992</v>
      </c>
      <c r="E1423" s="23" t="s">
        <v>5992</v>
      </c>
      <c r="F1423" s="23" t="s">
        <v>5992</v>
      </c>
      <c r="G1423" s="23">
        <v>0</v>
      </c>
      <c r="H1423" s="23" t="s">
        <v>5992</v>
      </c>
      <c r="I1423" t="str" cm="1">
        <f t="array" ref="I1423">_xlfn.IFS(B1423&lt;18.5,"Under Weight",B1423&lt;=25,"Healthy Weight",B1423&lt;30,"Over Weight",B1423&gt;=30,"obesity")</f>
        <v>obesity</v>
      </c>
      <c r="J1423" t="str" cm="1">
        <f t="array" ref="J1423">_xlfn.IFS(C1423&lt;5.7,"Normal",C1423&lt;=6.5,"Prediabetes",C1423&gt;6.5,"Diabetes")</f>
        <v>Prediabetes</v>
      </c>
    </row>
    <row r="1424" spans="1:10" ht="15" customHeight="1" x14ac:dyDescent="0.3">
      <c r="A1424" s="23" t="s">
        <v>2470</v>
      </c>
      <c r="B1424" s="25">
        <v>33.700000000000003</v>
      </c>
      <c r="C1424" s="25">
        <v>5.87</v>
      </c>
      <c r="D1424" s="23" t="s">
        <v>5992</v>
      </c>
      <c r="E1424" s="23" t="s">
        <v>5992</v>
      </c>
      <c r="F1424" s="23" t="s">
        <v>5992</v>
      </c>
      <c r="G1424" s="23">
        <v>0</v>
      </c>
      <c r="H1424" s="23" t="s">
        <v>5992</v>
      </c>
      <c r="I1424" t="str" cm="1">
        <f t="array" ref="I1424">_xlfn.IFS(B1424&lt;18.5,"Under Weight",B1424&lt;=25,"Healthy Weight",B1424&lt;30,"Over Weight",B1424&gt;=30,"obesity")</f>
        <v>obesity</v>
      </c>
      <c r="J1424" t="str" cm="1">
        <f t="array" ref="J1424">_xlfn.IFS(C1424&lt;5.7,"Normal",C1424&lt;=6.5,"Prediabetes",C1424&gt;6.5,"Diabetes")</f>
        <v>Prediabetes</v>
      </c>
    </row>
    <row r="1425" spans="1:10" ht="15" customHeight="1" x14ac:dyDescent="0.3">
      <c r="A1425" s="23" t="s">
        <v>2472</v>
      </c>
      <c r="B1425" s="25">
        <v>36.195</v>
      </c>
      <c r="C1425" s="25">
        <v>6.22</v>
      </c>
      <c r="D1425" s="23" t="s">
        <v>5992</v>
      </c>
      <c r="E1425" s="23" t="s">
        <v>5992</v>
      </c>
      <c r="F1425" s="23" t="s">
        <v>5992</v>
      </c>
      <c r="G1425" s="23">
        <v>0</v>
      </c>
      <c r="H1425" s="23" t="s">
        <v>5992</v>
      </c>
      <c r="I1425" t="str" cm="1">
        <f t="array" ref="I1425">_xlfn.IFS(B1425&lt;18.5,"Under Weight",B1425&lt;=25,"Healthy Weight",B1425&lt;30,"Over Weight",B1425&gt;=30,"obesity")</f>
        <v>obesity</v>
      </c>
      <c r="J1425" t="str" cm="1">
        <f t="array" ref="J1425">_xlfn.IFS(C1425&lt;5.7,"Normal",C1425&lt;=6.5,"Prediabetes",C1425&gt;6.5,"Diabetes")</f>
        <v>Prediabetes</v>
      </c>
    </row>
    <row r="1426" spans="1:10" ht="15" customHeight="1" x14ac:dyDescent="0.3">
      <c r="A1426" s="23" t="s">
        <v>2474</v>
      </c>
      <c r="B1426" s="25">
        <v>32.6</v>
      </c>
      <c r="C1426" s="25">
        <v>5.73</v>
      </c>
      <c r="D1426" s="23" t="s">
        <v>5992</v>
      </c>
      <c r="E1426" s="23" t="s">
        <v>5992</v>
      </c>
      <c r="F1426" s="23" t="s">
        <v>5991</v>
      </c>
      <c r="G1426" s="23">
        <v>1</v>
      </c>
      <c r="H1426" s="23" t="s">
        <v>5992</v>
      </c>
      <c r="I1426" t="str" cm="1">
        <f t="array" ref="I1426">_xlfn.IFS(B1426&lt;18.5,"Under Weight",B1426&lt;=25,"Healthy Weight",B1426&lt;30,"Over Weight",B1426&gt;=30,"obesity")</f>
        <v>obesity</v>
      </c>
      <c r="J1426" t="str" cm="1">
        <f t="array" ref="J1426">_xlfn.IFS(C1426&lt;5.7,"Normal",C1426&lt;=6.5,"Prediabetes",C1426&gt;6.5,"Diabetes")</f>
        <v>Prediabetes</v>
      </c>
    </row>
    <row r="1427" spans="1:10" ht="15" customHeight="1" x14ac:dyDescent="0.3">
      <c r="A1427" s="23" t="s">
        <v>2476</v>
      </c>
      <c r="B1427" s="25">
        <v>30.2</v>
      </c>
      <c r="C1427" s="25">
        <v>5.7</v>
      </c>
      <c r="D1427" s="23" t="s">
        <v>5992</v>
      </c>
      <c r="E1427" s="23" t="s">
        <v>5992</v>
      </c>
      <c r="F1427" s="23" t="s">
        <v>5992</v>
      </c>
      <c r="G1427" s="23">
        <v>0</v>
      </c>
      <c r="H1427" s="23" t="s">
        <v>5992</v>
      </c>
      <c r="I1427" t="str" cm="1">
        <f t="array" ref="I1427">_xlfn.IFS(B1427&lt;18.5,"Under Weight",B1427&lt;=25,"Healthy Weight",B1427&lt;30,"Over Weight",B1427&gt;=30,"obesity")</f>
        <v>obesity</v>
      </c>
      <c r="J1427" t="str" cm="1">
        <f t="array" ref="J1427">_xlfn.IFS(C1427&lt;5.7,"Normal",C1427&lt;=6.5,"Prediabetes",C1427&gt;6.5,"Diabetes")</f>
        <v>Prediabetes</v>
      </c>
    </row>
    <row r="1428" spans="1:10" ht="15" customHeight="1" x14ac:dyDescent="0.3">
      <c r="A1428" s="23" t="s">
        <v>2477</v>
      </c>
      <c r="B1428" s="25">
        <v>27.645</v>
      </c>
      <c r="C1428" s="25">
        <v>9.91</v>
      </c>
      <c r="D1428" s="23" t="s">
        <v>5992</v>
      </c>
      <c r="E1428" s="23" t="s">
        <v>5992</v>
      </c>
      <c r="F1428" s="23" t="s">
        <v>5992</v>
      </c>
      <c r="G1428" s="23">
        <v>0</v>
      </c>
      <c r="H1428" s="23" t="s">
        <v>5992</v>
      </c>
      <c r="I1428" t="str" cm="1">
        <f t="array" ref="I1428">_xlfn.IFS(B1428&lt;18.5,"Under Weight",B1428&lt;=25,"Healthy Weight",B1428&lt;30,"Over Weight",B1428&gt;=30,"obesity")</f>
        <v>Over Weight</v>
      </c>
      <c r="J1428" t="str" cm="1">
        <f t="array" ref="J1428">_xlfn.IFS(C1428&lt;5.7,"Normal",C1428&lt;=6.5,"Prediabetes",C1428&gt;6.5,"Diabetes")</f>
        <v>Diabetes</v>
      </c>
    </row>
    <row r="1429" spans="1:10" ht="15" customHeight="1" x14ac:dyDescent="0.3">
      <c r="A1429" s="23" t="s">
        <v>2479</v>
      </c>
      <c r="B1429" s="25">
        <v>26.41</v>
      </c>
      <c r="C1429" s="25">
        <v>11.4</v>
      </c>
      <c r="D1429" s="23" t="s">
        <v>5992</v>
      </c>
      <c r="E1429" s="23" t="s">
        <v>5992</v>
      </c>
      <c r="F1429" s="23" t="s">
        <v>5992</v>
      </c>
      <c r="G1429" s="23">
        <v>0</v>
      </c>
      <c r="H1429" s="23" t="s">
        <v>5992</v>
      </c>
      <c r="I1429" t="str" cm="1">
        <f t="array" ref="I1429">_xlfn.IFS(B1429&lt;18.5,"Under Weight",B1429&lt;=25,"Healthy Weight",B1429&lt;30,"Over Weight",B1429&gt;=30,"obesity")</f>
        <v>Over Weight</v>
      </c>
      <c r="J1429" t="str" cm="1">
        <f t="array" ref="J1429">_xlfn.IFS(C1429&lt;5.7,"Normal",C1429&lt;=6.5,"Prediabetes",C1429&gt;6.5,"Diabetes")</f>
        <v>Diabetes</v>
      </c>
    </row>
    <row r="1430" spans="1:10" ht="15" customHeight="1" x14ac:dyDescent="0.3">
      <c r="A1430" s="23" t="s">
        <v>2481</v>
      </c>
      <c r="B1430" s="25">
        <v>34.1</v>
      </c>
      <c r="C1430" s="25">
        <v>6.29</v>
      </c>
      <c r="D1430" s="23" t="s">
        <v>5991</v>
      </c>
      <c r="E1430" s="23" t="s">
        <v>5992</v>
      </c>
      <c r="F1430" s="23" t="s">
        <v>5991</v>
      </c>
      <c r="G1430" s="23">
        <v>1</v>
      </c>
      <c r="H1430" s="23" t="s">
        <v>5992</v>
      </c>
      <c r="I1430" t="str" cm="1">
        <f t="array" ref="I1430">_xlfn.IFS(B1430&lt;18.5,"Under Weight",B1430&lt;=25,"Healthy Weight",B1430&lt;30,"Over Weight",B1430&gt;=30,"obesity")</f>
        <v>obesity</v>
      </c>
      <c r="J1430" t="str" cm="1">
        <f t="array" ref="J1430">_xlfn.IFS(C1430&lt;5.7,"Normal",C1430&lt;=6.5,"Prediabetes",C1430&gt;6.5,"Diabetes")</f>
        <v>Prediabetes</v>
      </c>
    </row>
    <row r="1431" spans="1:10" ht="15" customHeight="1" x14ac:dyDescent="0.3">
      <c r="A1431" s="23" t="s">
        <v>2482</v>
      </c>
      <c r="B1431" s="25">
        <v>17.3</v>
      </c>
      <c r="C1431" s="25">
        <v>9.2799999999999994</v>
      </c>
      <c r="D1431" s="23" t="s">
        <v>5992</v>
      </c>
      <c r="E1431" s="23" t="s">
        <v>5992</v>
      </c>
      <c r="F1431" s="23" t="s">
        <v>5992</v>
      </c>
      <c r="G1431" s="23">
        <v>0</v>
      </c>
      <c r="H1431" s="23" t="s">
        <v>5992</v>
      </c>
      <c r="I1431" t="str" cm="1">
        <f t="array" ref="I1431">_xlfn.IFS(B1431&lt;18.5,"Under Weight",B1431&lt;=25,"Healthy Weight",B1431&lt;30,"Over Weight",B1431&gt;=30,"obesity")</f>
        <v>Under Weight</v>
      </c>
      <c r="J1431" t="str" cm="1">
        <f t="array" ref="J1431">_xlfn.IFS(C1431&lt;5.7,"Normal",C1431&lt;=6.5,"Prediabetes",C1431&gt;6.5,"Diabetes")</f>
        <v>Diabetes</v>
      </c>
    </row>
    <row r="1432" spans="1:10" ht="15" customHeight="1" x14ac:dyDescent="0.3">
      <c r="A1432" s="23" t="s">
        <v>2484</v>
      </c>
      <c r="B1432" s="25">
        <v>35.020000000000003</v>
      </c>
      <c r="C1432" s="25">
        <v>4.78</v>
      </c>
      <c r="D1432" s="23" t="s">
        <v>5992</v>
      </c>
      <c r="E1432" s="23" t="s">
        <v>5992</v>
      </c>
      <c r="F1432" s="23" t="s">
        <v>5991</v>
      </c>
      <c r="G1432" s="23">
        <v>1</v>
      </c>
      <c r="H1432" s="23" t="s">
        <v>5992</v>
      </c>
      <c r="I1432" t="str" cm="1">
        <f t="array" ref="I1432">_xlfn.IFS(B1432&lt;18.5,"Under Weight",B1432&lt;=25,"Healthy Weight",B1432&lt;30,"Over Weight",B1432&gt;=30,"obesity")</f>
        <v>obesity</v>
      </c>
      <c r="J1432" t="str" cm="1">
        <f t="array" ref="J1432">_xlfn.IFS(C1432&lt;5.7,"Normal",C1432&lt;=6.5,"Prediabetes",C1432&gt;6.5,"Diabetes")</f>
        <v>Normal</v>
      </c>
    </row>
    <row r="1433" spans="1:10" ht="15" customHeight="1" x14ac:dyDescent="0.3">
      <c r="A1433" s="23" t="s">
        <v>2486</v>
      </c>
      <c r="B1433" s="25">
        <v>37.1</v>
      </c>
      <c r="C1433" s="25">
        <v>8.8699999999999992</v>
      </c>
      <c r="D1433" s="23" t="s">
        <v>5991</v>
      </c>
      <c r="E1433" s="23" t="s">
        <v>5992</v>
      </c>
      <c r="F1433" s="23" t="s">
        <v>5992</v>
      </c>
      <c r="G1433" s="23">
        <v>0</v>
      </c>
      <c r="H1433" s="23" t="s">
        <v>5992</v>
      </c>
      <c r="I1433" t="str" cm="1">
        <f t="array" ref="I1433">_xlfn.IFS(B1433&lt;18.5,"Under Weight",B1433&lt;=25,"Healthy Weight",B1433&lt;30,"Over Weight",B1433&gt;=30,"obesity")</f>
        <v>obesity</v>
      </c>
      <c r="J1433" t="str" cm="1">
        <f t="array" ref="J1433">_xlfn.IFS(C1433&lt;5.7,"Normal",C1433&lt;=6.5,"Prediabetes",C1433&gt;6.5,"Diabetes")</f>
        <v>Diabetes</v>
      </c>
    </row>
    <row r="1434" spans="1:10" ht="15" customHeight="1" x14ac:dyDescent="0.3">
      <c r="A1434" s="23" t="s">
        <v>2487</v>
      </c>
      <c r="B1434" s="25">
        <v>16.79</v>
      </c>
      <c r="C1434" s="25">
        <v>11.4</v>
      </c>
      <c r="D1434" s="23" t="s">
        <v>5992</v>
      </c>
      <c r="E1434" s="23" t="s">
        <v>5992</v>
      </c>
      <c r="F1434" s="23" t="s">
        <v>5992</v>
      </c>
      <c r="G1434" s="23">
        <v>0</v>
      </c>
      <c r="H1434" s="23" t="s">
        <v>5992</v>
      </c>
      <c r="I1434" t="str" cm="1">
        <f t="array" ref="I1434">_xlfn.IFS(B1434&lt;18.5,"Under Weight",B1434&lt;=25,"Healthy Weight",B1434&lt;30,"Over Weight",B1434&gt;=30,"obesity")</f>
        <v>Under Weight</v>
      </c>
      <c r="J1434" t="str" cm="1">
        <f t="array" ref="J1434">_xlfn.IFS(C1434&lt;5.7,"Normal",C1434&lt;=6.5,"Prediabetes",C1434&gt;6.5,"Diabetes")</f>
        <v>Diabetes</v>
      </c>
    </row>
    <row r="1435" spans="1:10" ht="15" customHeight="1" x14ac:dyDescent="0.3">
      <c r="A1435" s="23" t="s">
        <v>2489</v>
      </c>
      <c r="B1435" s="25">
        <v>31.635000000000002</v>
      </c>
      <c r="C1435" s="25">
        <v>9.1300000000000008</v>
      </c>
      <c r="D1435" s="23" t="s">
        <v>5991</v>
      </c>
      <c r="E1435" s="23" t="s">
        <v>5992</v>
      </c>
      <c r="F1435" s="23" t="s">
        <v>5992</v>
      </c>
      <c r="G1435" s="23">
        <v>0</v>
      </c>
      <c r="H1435" s="23" t="s">
        <v>5992</v>
      </c>
      <c r="I1435" t="str" cm="1">
        <f t="array" ref="I1435">_xlfn.IFS(B1435&lt;18.5,"Under Weight",B1435&lt;=25,"Healthy Weight",B1435&lt;30,"Over Weight",B1435&gt;=30,"obesity")</f>
        <v>obesity</v>
      </c>
      <c r="J1435" t="str" cm="1">
        <f t="array" ref="J1435">_xlfn.IFS(C1435&lt;5.7,"Normal",C1435&lt;=6.5,"Prediabetes",C1435&gt;6.5,"Diabetes")</f>
        <v>Diabetes</v>
      </c>
    </row>
    <row r="1436" spans="1:10" ht="15" customHeight="1" x14ac:dyDescent="0.3">
      <c r="A1436" s="23" t="s">
        <v>2490</v>
      </c>
      <c r="B1436" s="25">
        <v>24.19</v>
      </c>
      <c r="C1436" s="25">
        <v>6.22</v>
      </c>
      <c r="D1436" s="23" t="s">
        <v>5991</v>
      </c>
      <c r="E1436" s="23" t="s">
        <v>5992</v>
      </c>
      <c r="F1436" s="23" t="s">
        <v>5991</v>
      </c>
      <c r="G1436" s="23">
        <v>1</v>
      </c>
      <c r="H1436" s="23" t="s">
        <v>5992</v>
      </c>
      <c r="I1436" t="str" cm="1">
        <f t="array" ref="I1436">_xlfn.IFS(B1436&lt;18.5,"Under Weight",B1436&lt;=25,"Healthy Weight",B1436&lt;30,"Over Weight",B1436&gt;=30,"obesity")</f>
        <v>Healthy Weight</v>
      </c>
      <c r="J1436" t="str" cm="1">
        <f t="array" ref="J1436">_xlfn.IFS(C1436&lt;5.7,"Normal",C1436&lt;=6.5,"Prediabetes",C1436&gt;6.5,"Diabetes")</f>
        <v>Prediabetes</v>
      </c>
    </row>
    <row r="1437" spans="1:10" ht="15" customHeight="1" x14ac:dyDescent="0.3">
      <c r="A1437" s="23" t="s">
        <v>2492</v>
      </c>
      <c r="B1437" s="25">
        <v>35.29</v>
      </c>
      <c r="C1437" s="25">
        <v>5.9</v>
      </c>
      <c r="D1437" s="23" t="s">
        <v>5992</v>
      </c>
      <c r="E1437" s="23" t="s">
        <v>5992</v>
      </c>
      <c r="F1437" s="23" t="s">
        <v>5991</v>
      </c>
      <c r="G1437" s="23">
        <v>1</v>
      </c>
      <c r="H1437" s="23" t="s">
        <v>5992</v>
      </c>
      <c r="I1437" t="str" cm="1">
        <f t="array" ref="I1437">_xlfn.IFS(B1437&lt;18.5,"Under Weight",B1437&lt;=25,"Healthy Weight",B1437&lt;30,"Over Weight",B1437&gt;=30,"obesity")</f>
        <v>obesity</v>
      </c>
      <c r="J1437" t="str" cm="1">
        <f t="array" ref="J1437">_xlfn.IFS(C1437&lt;5.7,"Normal",C1437&lt;=6.5,"Prediabetes",C1437&gt;6.5,"Diabetes")</f>
        <v>Prediabetes</v>
      </c>
    </row>
    <row r="1438" spans="1:10" ht="15" customHeight="1" x14ac:dyDescent="0.3">
      <c r="A1438" s="23" t="s">
        <v>2494</v>
      </c>
      <c r="B1438" s="25">
        <v>35.299999999999997</v>
      </c>
      <c r="C1438" s="25">
        <v>4.45</v>
      </c>
      <c r="D1438" s="23" t="s">
        <v>5992</v>
      </c>
      <c r="E1438" s="23" t="s">
        <v>5992</v>
      </c>
      <c r="F1438" s="23" t="s">
        <v>5992</v>
      </c>
      <c r="G1438" s="23">
        <v>0</v>
      </c>
      <c r="H1438" s="23" t="s">
        <v>5992</v>
      </c>
      <c r="I1438" t="str" cm="1">
        <f t="array" ref="I1438">_xlfn.IFS(B1438&lt;18.5,"Under Weight",B1438&lt;=25,"Healthy Weight",B1438&lt;30,"Over Weight",B1438&gt;=30,"obesity")</f>
        <v>obesity</v>
      </c>
      <c r="J1438" t="str" cm="1">
        <f t="array" ref="J1438">_xlfn.IFS(C1438&lt;5.7,"Normal",C1438&lt;=6.5,"Prediabetes",C1438&gt;6.5,"Diabetes")</f>
        <v>Normal</v>
      </c>
    </row>
    <row r="1439" spans="1:10" ht="15" customHeight="1" x14ac:dyDescent="0.3">
      <c r="A1439" s="23" t="s">
        <v>2495</v>
      </c>
      <c r="B1439" s="25">
        <v>35.64</v>
      </c>
      <c r="C1439" s="25">
        <v>6.17</v>
      </c>
      <c r="D1439" s="23" t="s">
        <v>5992</v>
      </c>
      <c r="E1439" s="23" t="s">
        <v>5992</v>
      </c>
      <c r="F1439" s="23" t="s">
        <v>5991</v>
      </c>
      <c r="G1439" s="23">
        <v>1</v>
      </c>
      <c r="H1439" s="23" t="s">
        <v>5992</v>
      </c>
      <c r="I1439" t="str" cm="1">
        <f t="array" ref="I1439">_xlfn.IFS(B1439&lt;18.5,"Under Weight",B1439&lt;=25,"Healthy Weight",B1439&lt;30,"Over Weight",B1439&gt;=30,"obesity")</f>
        <v>obesity</v>
      </c>
      <c r="J1439" t="str" cm="1">
        <f t="array" ref="J1439">_xlfn.IFS(C1439&lt;5.7,"Normal",C1439&lt;=6.5,"Prediabetes",C1439&gt;6.5,"Diabetes")</f>
        <v>Prediabetes</v>
      </c>
    </row>
    <row r="1440" spans="1:10" ht="15" customHeight="1" x14ac:dyDescent="0.3">
      <c r="A1440" s="23" t="s">
        <v>2496</v>
      </c>
      <c r="B1440" s="25">
        <v>33.1</v>
      </c>
      <c r="C1440" s="25">
        <v>4.93</v>
      </c>
      <c r="D1440" s="23" t="s">
        <v>5992</v>
      </c>
      <c r="E1440" s="23" t="s">
        <v>5992</v>
      </c>
      <c r="F1440" s="23" t="s">
        <v>5992</v>
      </c>
      <c r="G1440" s="23">
        <v>0</v>
      </c>
      <c r="H1440" s="23" t="s">
        <v>5992</v>
      </c>
      <c r="I1440" t="str" cm="1">
        <f t="array" ref="I1440">_xlfn.IFS(B1440&lt;18.5,"Under Weight",B1440&lt;=25,"Healthy Weight",B1440&lt;30,"Over Weight",B1440&gt;=30,"obesity")</f>
        <v>obesity</v>
      </c>
      <c r="J1440" t="str" cm="1">
        <f t="array" ref="J1440">_xlfn.IFS(C1440&lt;5.7,"Normal",C1440&lt;=6.5,"Prediabetes",C1440&gt;6.5,"Diabetes")</f>
        <v>Normal</v>
      </c>
    </row>
    <row r="1441" spans="1:10" ht="15" customHeight="1" x14ac:dyDescent="0.3">
      <c r="A1441" s="23" t="s">
        <v>2497</v>
      </c>
      <c r="B1441" s="25">
        <v>26.41</v>
      </c>
      <c r="C1441" s="25">
        <v>7.32</v>
      </c>
      <c r="D1441" s="23" t="s">
        <v>5991</v>
      </c>
      <c r="E1441" s="23" t="s">
        <v>5992</v>
      </c>
      <c r="F1441" s="23" t="s">
        <v>5992</v>
      </c>
      <c r="G1441" s="23">
        <v>1</v>
      </c>
      <c r="H1441" s="23" t="s">
        <v>5992</v>
      </c>
      <c r="I1441" t="str" cm="1">
        <f t="array" ref="I1441">_xlfn.IFS(B1441&lt;18.5,"Under Weight",B1441&lt;=25,"Healthy Weight",B1441&lt;30,"Over Weight",B1441&gt;=30,"obesity")</f>
        <v>Over Weight</v>
      </c>
      <c r="J1441" t="str" cm="1">
        <f t="array" ref="J1441">_xlfn.IFS(C1441&lt;5.7,"Normal",C1441&lt;=6.5,"Prediabetes",C1441&gt;6.5,"Diabetes")</f>
        <v>Diabetes</v>
      </c>
    </row>
    <row r="1442" spans="1:10" ht="15" customHeight="1" x14ac:dyDescent="0.3">
      <c r="A1442" s="23" t="s">
        <v>2499</v>
      </c>
      <c r="B1442" s="25">
        <v>29.9</v>
      </c>
      <c r="C1442" s="25">
        <v>5.27</v>
      </c>
      <c r="D1442" s="23" t="s">
        <v>5992</v>
      </c>
      <c r="E1442" s="23" t="s">
        <v>5992</v>
      </c>
      <c r="F1442" s="23" t="s">
        <v>5991</v>
      </c>
      <c r="G1442" s="23">
        <v>1</v>
      </c>
      <c r="H1442" s="23" t="s">
        <v>5992</v>
      </c>
      <c r="I1442" t="str" cm="1">
        <f t="array" ref="I1442">_xlfn.IFS(B1442&lt;18.5,"Under Weight",B1442&lt;=25,"Healthy Weight",B1442&lt;30,"Over Weight",B1442&gt;=30,"obesity")</f>
        <v>Over Weight</v>
      </c>
      <c r="J1442" t="str" cm="1">
        <f t="array" ref="J1442">_xlfn.IFS(C1442&lt;5.7,"Normal",C1442&lt;=6.5,"Prediabetes",C1442&gt;6.5,"Diabetes")</f>
        <v>Normal</v>
      </c>
    </row>
    <row r="1443" spans="1:10" ht="15" customHeight="1" x14ac:dyDescent="0.3">
      <c r="A1443" s="23" t="s">
        <v>2501</v>
      </c>
      <c r="B1443" s="25">
        <v>25.24</v>
      </c>
      <c r="C1443" s="25">
        <v>5.82</v>
      </c>
      <c r="D1443" s="23" t="s">
        <v>5992</v>
      </c>
      <c r="E1443" s="23" t="s">
        <v>5992</v>
      </c>
      <c r="F1443" s="23" t="s">
        <v>5992</v>
      </c>
      <c r="G1443" s="23">
        <v>1</v>
      </c>
      <c r="H1443" s="23" t="s">
        <v>5992</v>
      </c>
      <c r="I1443" t="str" cm="1">
        <f t="array" ref="I1443">_xlfn.IFS(B1443&lt;18.5,"Under Weight",B1443&lt;=25,"Healthy Weight",B1443&lt;30,"Over Weight",B1443&gt;=30,"obesity")</f>
        <v>Over Weight</v>
      </c>
      <c r="J1443" t="str" cm="1">
        <f t="array" ref="J1443">_xlfn.IFS(C1443&lt;5.7,"Normal",C1443&lt;=6.5,"Prediabetes",C1443&gt;6.5,"Diabetes")</f>
        <v>Prediabetes</v>
      </c>
    </row>
    <row r="1444" spans="1:10" ht="15" customHeight="1" x14ac:dyDescent="0.3">
      <c r="A1444" s="23" t="s">
        <v>2502</v>
      </c>
      <c r="B1444" s="25">
        <v>25.08</v>
      </c>
      <c r="C1444" s="25">
        <v>5.8</v>
      </c>
      <c r="D1444" s="23" t="s">
        <v>5992</v>
      </c>
      <c r="E1444" s="23" t="s">
        <v>5992</v>
      </c>
      <c r="F1444" s="23" t="s">
        <v>5991</v>
      </c>
      <c r="G1444" s="23">
        <v>1</v>
      </c>
      <c r="H1444" s="23" t="s">
        <v>5992</v>
      </c>
      <c r="I1444" t="str" cm="1">
        <f t="array" ref="I1444">_xlfn.IFS(B1444&lt;18.5,"Under Weight",B1444&lt;=25,"Healthy Weight",B1444&lt;30,"Over Weight",B1444&gt;=30,"obesity")</f>
        <v>Over Weight</v>
      </c>
      <c r="J1444" t="str" cm="1">
        <f t="array" ref="J1444">_xlfn.IFS(C1444&lt;5.7,"Normal",C1444&lt;=6.5,"Prediabetes",C1444&gt;6.5,"Diabetes")</f>
        <v>Prediabetes</v>
      </c>
    </row>
    <row r="1445" spans="1:10" ht="15" customHeight="1" x14ac:dyDescent="0.3">
      <c r="A1445" s="23" t="s">
        <v>2503</v>
      </c>
      <c r="B1445" s="25">
        <v>29.164999999999999</v>
      </c>
      <c r="C1445" s="25">
        <v>4.87</v>
      </c>
      <c r="D1445" s="23" t="s">
        <v>5992</v>
      </c>
      <c r="E1445" s="23" t="s">
        <v>5993</v>
      </c>
      <c r="F1445" s="23" t="s">
        <v>5992</v>
      </c>
      <c r="G1445" s="23">
        <v>1</v>
      </c>
      <c r="H1445" s="23" t="s">
        <v>5992</v>
      </c>
      <c r="I1445" t="str" cm="1">
        <f t="array" ref="I1445">_xlfn.IFS(B1445&lt;18.5,"Under Weight",B1445&lt;=25,"Healthy Weight",B1445&lt;30,"Over Weight",B1445&gt;=30,"obesity")</f>
        <v>Over Weight</v>
      </c>
      <c r="J1445" t="str" cm="1">
        <f t="array" ref="J1445">_xlfn.IFS(C1445&lt;5.7,"Normal",C1445&lt;=6.5,"Prediabetes",C1445&gt;6.5,"Diabetes")</f>
        <v>Normal</v>
      </c>
    </row>
    <row r="1446" spans="1:10" ht="15" customHeight="1" x14ac:dyDescent="0.3">
      <c r="A1446" s="23" t="s">
        <v>2505</v>
      </c>
      <c r="B1446" s="25">
        <v>15.05</v>
      </c>
      <c r="C1446" s="25">
        <v>8.1199999999999992</v>
      </c>
      <c r="D1446" s="23" t="s">
        <v>5992</v>
      </c>
      <c r="E1446" s="23" t="s">
        <v>5992</v>
      </c>
      <c r="F1446" s="23" t="s">
        <v>5992</v>
      </c>
      <c r="G1446" s="23">
        <v>0</v>
      </c>
      <c r="H1446" s="23" t="s">
        <v>5992</v>
      </c>
      <c r="I1446" t="str" cm="1">
        <f t="array" ref="I1446">_xlfn.IFS(B1446&lt;18.5,"Under Weight",B1446&lt;=25,"Healthy Weight",B1446&lt;30,"Over Weight",B1446&gt;=30,"obesity")</f>
        <v>Under Weight</v>
      </c>
      <c r="J1446" t="str" cm="1">
        <f t="array" ref="J1446">_xlfn.IFS(C1446&lt;5.7,"Normal",C1446&lt;=6.5,"Prediabetes",C1446&gt;6.5,"Diabetes")</f>
        <v>Diabetes</v>
      </c>
    </row>
    <row r="1447" spans="1:10" ht="15" customHeight="1" x14ac:dyDescent="0.3">
      <c r="A1447" s="23" t="s">
        <v>2507</v>
      </c>
      <c r="B1447" s="25">
        <v>19.95</v>
      </c>
      <c r="C1447" s="25">
        <v>4.3600000000000003</v>
      </c>
      <c r="D1447" s="23" t="s">
        <v>5992</v>
      </c>
      <c r="E1447" s="23" t="s">
        <v>5992</v>
      </c>
      <c r="F1447" s="23" t="s">
        <v>5992</v>
      </c>
      <c r="G1447" s="23">
        <v>2</v>
      </c>
      <c r="H1447" s="23" t="s">
        <v>5992</v>
      </c>
      <c r="I1447" t="str" cm="1">
        <f t="array" ref="I1447">_xlfn.IFS(B1447&lt;18.5,"Under Weight",B1447&lt;=25,"Healthy Weight",B1447&lt;30,"Over Weight",B1447&gt;=30,"obesity")</f>
        <v>Healthy Weight</v>
      </c>
      <c r="J1447" t="str" cm="1">
        <f t="array" ref="J1447">_xlfn.IFS(C1447&lt;5.7,"Normal",C1447&lt;=6.5,"Prediabetes",C1447&gt;6.5,"Diabetes")</f>
        <v>Normal</v>
      </c>
    </row>
    <row r="1448" spans="1:10" ht="15" customHeight="1" x14ac:dyDescent="0.3">
      <c r="A1448" s="23" t="s">
        <v>2508</v>
      </c>
      <c r="B1448" s="25">
        <v>16.66</v>
      </c>
      <c r="C1448" s="25">
        <v>9.16</v>
      </c>
      <c r="D1448" s="23" t="s">
        <v>5992</v>
      </c>
      <c r="E1448" s="23" t="s">
        <v>5992</v>
      </c>
      <c r="F1448" s="23" t="s">
        <v>5992</v>
      </c>
      <c r="G1448" s="23">
        <v>0</v>
      </c>
      <c r="H1448" s="23" t="s">
        <v>5992</v>
      </c>
      <c r="I1448" t="str" cm="1">
        <f t="array" ref="I1448">_xlfn.IFS(B1448&lt;18.5,"Under Weight",B1448&lt;=25,"Healthy Weight",B1448&lt;30,"Over Weight",B1448&gt;=30,"obesity")</f>
        <v>Under Weight</v>
      </c>
      <c r="J1448" t="str" cm="1">
        <f t="array" ref="J1448">_xlfn.IFS(C1448&lt;5.7,"Normal",C1448&lt;=6.5,"Prediabetes",C1448&gt;6.5,"Diabetes")</f>
        <v>Diabetes</v>
      </c>
    </row>
    <row r="1449" spans="1:10" ht="15" customHeight="1" x14ac:dyDescent="0.3">
      <c r="A1449" s="23" t="s">
        <v>2509</v>
      </c>
      <c r="B1449" s="25">
        <v>16.62</v>
      </c>
      <c r="C1449" s="25">
        <v>9.14</v>
      </c>
      <c r="D1449" s="23" t="s">
        <v>5992</v>
      </c>
      <c r="E1449" s="23" t="s">
        <v>5992</v>
      </c>
      <c r="F1449" s="23" t="s">
        <v>5992</v>
      </c>
      <c r="G1449" s="23">
        <v>0</v>
      </c>
      <c r="H1449" s="23" t="s">
        <v>5992</v>
      </c>
      <c r="I1449" t="str" cm="1">
        <f t="array" ref="I1449">_xlfn.IFS(B1449&lt;18.5,"Under Weight",B1449&lt;=25,"Healthy Weight",B1449&lt;30,"Over Weight",B1449&gt;=30,"obesity")</f>
        <v>Under Weight</v>
      </c>
      <c r="J1449" t="str" cm="1">
        <f t="array" ref="J1449">_xlfn.IFS(C1449&lt;5.7,"Normal",C1449&lt;=6.5,"Prediabetes",C1449&gt;6.5,"Diabetes")</f>
        <v>Diabetes</v>
      </c>
    </row>
    <row r="1450" spans="1:10" ht="15" customHeight="1" x14ac:dyDescent="0.3">
      <c r="A1450" s="23" t="s">
        <v>2511</v>
      </c>
      <c r="B1450" s="25">
        <v>15.36</v>
      </c>
      <c r="C1450" s="25">
        <v>5.49</v>
      </c>
      <c r="D1450" s="23" t="s">
        <v>5991</v>
      </c>
      <c r="E1450" s="23" t="s">
        <v>5992</v>
      </c>
      <c r="F1450" s="23" t="s">
        <v>5992</v>
      </c>
      <c r="G1450" s="23">
        <v>2</v>
      </c>
      <c r="H1450" s="23" t="s">
        <v>5992</v>
      </c>
      <c r="I1450" t="str" cm="1">
        <f t="array" ref="I1450">_xlfn.IFS(B1450&lt;18.5,"Under Weight",B1450&lt;=25,"Healthy Weight",B1450&lt;30,"Over Weight",B1450&gt;=30,"obesity")</f>
        <v>Under Weight</v>
      </c>
      <c r="J1450" t="str" cm="1">
        <f t="array" ref="J1450">_xlfn.IFS(C1450&lt;5.7,"Normal",C1450&lt;=6.5,"Prediabetes",C1450&gt;6.5,"Diabetes")</f>
        <v>Normal</v>
      </c>
    </row>
    <row r="1451" spans="1:10" ht="15" customHeight="1" x14ac:dyDescent="0.3">
      <c r="A1451" s="23" t="s">
        <v>2513</v>
      </c>
      <c r="B1451" s="25">
        <v>27.74</v>
      </c>
      <c r="C1451" s="25">
        <v>5.96</v>
      </c>
      <c r="D1451" s="23" t="s">
        <v>5991</v>
      </c>
      <c r="E1451" s="23" t="s">
        <v>5992</v>
      </c>
      <c r="F1451" s="23" t="s">
        <v>5992</v>
      </c>
      <c r="G1451" s="23">
        <v>0</v>
      </c>
      <c r="H1451" s="23" t="s">
        <v>5992</v>
      </c>
      <c r="I1451" t="str" cm="1">
        <f t="array" ref="I1451">_xlfn.IFS(B1451&lt;18.5,"Under Weight",B1451&lt;=25,"Healthy Weight",B1451&lt;30,"Over Weight",B1451&gt;=30,"obesity")</f>
        <v>Over Weight</v>
      </c>
      <c r="J1451" t="str" cm="1">
        <f t="array" ref="J1451">_xlfn.IFS(C1451&lt;5.7,"Normal",C1451&lt;=6.5,"Prediabetes",C1451&gt;6.5,"Diabetes")</f>
        <v>Prediabetes</v>
      </c>
    </row>
    <row r="1452" spans="1:10" ht="15" customHeight="1" x14ac:dyDescent="0.3">
      <c r="A1452" s="23" t="s">
        <v>2515</v>
      </c>
      <c r="B1452" s="25">
        <v>22.44</v>
      </c>
      <c r="C1452" s="25">
        <v>4.62</v>
      </c>
      <c r="D1452" s="23" t="s">
        <v>5991</v>
      </c>
      <c r="E1452" s="23" t="s">
        <v>5992</v>
      </c>
      <c r="F1452" s="23" t="s">
        <v>5992</v>
      </c>
      <c r="G1452" s="23">
        <v>0</v>
      </c>
      <c r="H1452" s="23" t="s">
        <v>5992</v>
      </c>
      <c r="I1452" t="str" cm="1">
        <f t="array" ref="I1452">_xlfn.IFS(B1452&lt;18.5,"Under Weight",B1452&lt;=25,"Healthy Weight",B1452&lt;30,"Over Weight",B1452&gt;=30,"obesity")</f>
        <v>Healthy Weight</v>
      </c>
      <c r="J1452" t="str" cm="1">
        <f t="array" ref="J1452">_xlfn.IFS(C1452&lt;5.7,"Normal",C1452&lt;=6.5,"Prediabetes",C1452&gt;6.5,"Diabetes")</f>
        <v>Normal</v>
      </c>
    </row>
    <row r="1453" spans="1:10" ht="15" customHeight="1" x14ac:dyDescent="0.3">
      <c r="A1453" s="23" t="s">
        <v>2517</v>
      </c>
      <c r="B1453" s="25">
        <v>37.049999999999997</v>
      </c>
      <c r="C1453" s="25">
        <v>9.9600000000000009</v>
      </c>
      <c r="D1453" s="23" t="s">
        <v>5991</v>
      </c>
      <c r="E1453" s="23" t="s">
        <v>5992</v>
      </c>
      <c r="F1453" s="23" t="s">
        <v>5992</v>
      </c>
      <c r="G1453" s="23">
        <v>0</v>
      </c>
      <c r="H1453" s="23" t="s">
        <v>5992</v>
      </c>
      <c r="I1453" t="str" cm="1">
        <f t="array" ref="I1453">_xlfn.IFS(B1453&lt;18.5,"Under Weight",B1453&lt;=25,"Healthy Weight",B1453&lt;30,"Over Weight",B1453&gt;=30,"obesity")</f>
        <v>obesity</v>
      </c>
      <c r="J1453" t="str" cm="1">
        <f t="array" ref="J1453">_xlfn.IFS(C1453&lt;5.7,"Normal",C1453&lt;=6.5,"Prediabetes",C1453&gt;6.5,"Diabetes")</f>
        <v>Diabetes</v>
      </c>
    </row>
    <row r="1454" spans="1:10" ht="15" customHeight="1" x14ac:dyDescent="0.3">
      <c r="A1454" s="23" t="s">
        <v>2518</v>
      </c>
      <c r="B1454" s="25">
        <v>22.95</v>
      </c>
      <c r="C1454" s="25">
        <v>10.53</v>
      </c>
      <c r="D1454" s="23" t="s">
        <v>5992</v>
      </c>
      <c r="E1454" s="23" t="s">
        <v>5992</v>
      </c>
      <c r="F1454" s="23" t="s">
        <v>5992</v>
      </c>
      <c r="G1454" s="23">
        <v>2</v>
      </c>
      <c r="H1454" s="23" t="s">
        <v>5992</v>
      </c>
      <c r="I1454" t="str" cm="1">
        <f t="array" ref="I1454">_xlfn.IFS(B1454&lt;18.5,"Under Weight",B1454&lt;=25,"Healthy Weight",B1454&lt;30,"Over Weight",B1454&gt;=30,"obesity")</f>
        <v>Healthy Weight</v>
      </c>
      <c r="J1454" t="str" cm="1">
        <f t="array" ref="J1454">_xlfn.IFS(C1454&lt;5.7,"Normal",C1454&lt;=6.5,"Prediabetes",C1454&gt;6.5,"Diabetes")</f>
        <v>Diabetes</v>
      </c>
    </row>
    <row r="1455" spans="1:10" ht="15" customHeight="1" x14ac:dyDescent="0.3">
      <c r="A1455" s="23" t="s">
        <v>2519</v>
      </c>
      <c r="B1455" s="25">
        <v>34.200000000000003</v>
      </c>
      <c r="C1455" s="25">
        <v>6.69</v>
      </c>
      <c r="D1455" s="23" t="s">
        <v>5991</v>
      </c>
      <c r="E1455" s="23" t="s">
        <v>5992</v>
      </c>
      <c r="F1455" s="23" t="s">
        <v>5992</v>
      </c>
      <c r="G1455" s="23">
        <v>0</v>
      </c>
      <c r="H1455" s="23" t="s">
        <v>5992</v>
      </c>
      <c r="I1455" t="str" cm="1">
        <f t="array" ref="I1455">_xlfn.IFS(B1455&lt;18.5,"Under Weight",B1455&lt;=25,"Healthy Weight",B1455&lt;30,"Over Weight",B1455&gt;=30,"obesity")</f>
        <v>obesity</v>
      </c>
      <c r="J1455" t="str" cm="1">
        <f t="array" ref="J1455">_xlfn.IFS(C1455&lt;5.7,"Normal",C1455&lt;=6.5,"Prediabetes",C1455&gt;6.5,"Diabetes")</f>
        <v>Diabetes</v>
      </c>
    </row>
    <row r="1456" spans="1:10" ht="15" customHeight="1" x14ac:dyDescent="0.3">
      <c r="A1456" s="23" t="s">
        <v>2521</v>
      </c>
      <c r="B1456" s="25">
        <v>30.59</v>
      </c>
      <c r="C1456" s="25">
        <v>9.5500000000000007</v>
      </c>
      <c r="D1456" s="23" t="s">
        <v>5991</v>
      </c>
      <c r="E1456" s="23" t="s">
        <v>5992</v>
      </c>
      <c r="F1456" s="23" t="s">
        <v>5992</v>
      </c>
      <c r="G1456" s="23">
        <v>0</v>
      </c>
      <c r="H1456" s="23" t="s">
        <v>5992</v>
      </c>
      <c r="I1456" t="str" cm="1">
        <f t="array" ref="I1456">_xlfn.IFS(B1456&lt;18.5,"Under Weight",B1456&lt;=25,"Healthy Weight",B1456&lt;30,"Over Weight",B1456&gt;=30,"obesity")</f>
        <v>obesity</v>
      </c>
      <c r="J1456" t="str" cm="1">
        <f t="array" ref="J1456">_xlfn.IFS(C1456&lt;5.7,"Normal",C1456&lt;=6.5,"Prediabetes",C1456&gt;6.5,"Diabetes")</f>
        <v>Diabetes</v>
      </c>
    </row>
    <row r="1457" spans="1:10" ht="15" customHeight="1" x14ac:dyDescent="0.3">
      <c r="A1457" s="23" t="s">
        <v>2523</v>
      </c>
      <c r="B1457" s="25">
        <v>25.51</v>
      </c>
      <c r="C1457" s="25">
        <v>6.05</v>
      </c>
      <c r="D1457" s="23" t="s">
        <v>5992</v>
      </c>
      <c r="E1457" s="23" t="s">
        <v>5992</v>
      </c>
      <c r="F1457" s="23" t="s">
        <v>5992</v>
      </c>
      <c r="G1457" s="23">
        <v>0</v>
      </c>
      <c r="H1457" s="23" t="s">
        <v>5992</v>
      </c>
      <c r="I1457" t="str" cm="1">
        <f t="array" ref="I1457">_xlfn.IFS(B1457&lt;18.5,"Under Weight",B1457&lt;=25,"Healthy Weight",B1457&lt;30,"Over Weight",B1457&gt;=30,"obesity")</f>
        <v>Over Weight</v>
      </c>
      <c r="J1457" t="str" cm="1">
        <f t="array" ref="J1457">_xlfn.IFS(C1457&lt;5.7,"Normal",C1457&lt;=6.5,"Prediabetes",C1457&gt;6.5,"Diabetes")</f>
        <v>Prediabetes</v>
      </c>
    </row>
    <row r="1458" spans="1:10" ht="15" customHeight="1" x14ac:dyDescent="0.3">
      <c r="A1458" s="23" t="s">
        <v>2525</v>
      </c>
      <c r="B1458" s="25">
        <v>29.04</v>
      </c>
      <c r="C1458" s="25">
        <v>10.56</v>
      </c>
      <c r="D1458" s="23" t="s">
        <v>5991</v>
      </c>
      <c r="E1458" s="23" t="s">
        <v>5992</v>
      </c>
      <c r="F1458" s="23" t="s">
        <v>5992</v>
      </c>
      <c r="G1458" s="23">
        <v>1</v>
      </c>
      <c r="H1458" s="23" t="s">
        <v>5992</v>
      </c>
      <c r="I1458" t="str" cm="1">
        <f t="array" ref="I1458">_xlfn.IFS(B1458&lt;18.5,"Under Weight",B1458&lt;=25,"Healthy Weight",B1458&lt;30,"Over Weight",B1458&gt;=30,"obesity")</f>
        <v>Over Weight</v>
      </c>
      <c r="J1458" t="str" cm="1">
        <f t="array" ref="J1458">_xlfn.IFS(C1458&lt;5.7,"Normal",C1458&lt;=6.5,"Prediabetes",C1458&gt;6.5,"Diabetes")</f>
        <v>Diabetes</v>
      </c>
    </row>
    <row r="1459" spans="1:10" ht="15" customHeight="1" x14ac:dyDescent="0.3">
      <c r="A1459" s="23" t="s">
        <v>2527</v>
      </c>
      <c r="B1459" s="25">
        <v>22.135000000000002</v>
      </c>
      <c r="C1459" s="25">
        <v>10.81</v>
      </c>
      <c r="D1459" s="23" t="s">
        <v>5991</v>
      </c>
      <c r="E1459" s="23" t="s">
        <v>5992</v>
      </c>
      <c r="F1459" s="23" t="s">
        <v>5992</v>
      </c>
      <c r="G1459" s="23">
        <v>1</v>
      </c>
      <c r="H1459" s="23" t="s">
        <v>5992</v>
      </c>
      <c r="I1459" t="str" cm="1">
        <f t="array" ref="I1459">_xlfn.IFS(B1459&lt;18.5,"Under Weight",B1459&lt;=25,"Healthy Weight",B1459&lt;30,"Over Weight",B1459&gt;=30,"obesity")</f>
        <v>Healthy Weight</v>
      </c>
      <c r="J1459" t="str" cm="1">
        <f t="array" ref="J1459">_xlfn.IFS(C1459&lt;5.7,"Normal",C1459&lt;=6.5,"Prediabetes",C1459&gt;6.5,"Diabetes")</f>
        <v>Diabetes</v>
      </c>
    </row>
    <row r="1460" spans="1:10" ht="15" customHeight="1" x14ac:dyDescent="0.3">
      <c r="A1460" s="23" t="s">
        <v>2528</v>
      </c>
      <c r="B1460" s="25">
        <v>21.375</v>
      </c>
      <c r="C1460" s="25">
        <v>4.32</v>
      </c>
      <c r="D1460" s="23" t="s">
        <v>5992</v>
      </c>
      <c r="E1460" s="23" t="s">
        <v>5992</v>
      </c>
      <c r="F1460" s="23" t="s">
        <v>5992</v>
      </c>
      <c r="G1460" s="23">
        <v>0</v>
      </c>
      <c r="H1460" s="23" t="s">
        <v>5992</v>
      </c>
      <c r="I1460" t="str" cm="1">
        <f t="array" ref="I1460">_xlfn.IFS(B1460&lt;18.5,"Under Weight",B1460&lt;=25,"Healthy Weight",B1460&lt;30,"Over Weight",B1460&gt;=30,"obesity")</f>
        <v>Healthy Weight</v>
      </c>
      <c r="J1460" t="str" cm="1">
        <f t="array" ref="J1460">_xlfn.IFS(C1460&lt;5.7,"Normal",C1460&lt;=6.5,"Prediabetes",C1460&gt;6.5,"Diabetes")</f>
        <v>Normal</v>
      </c>
    </row>
    <row r="1461" spans="1:10" ht="15" customHeight="1" x14ac:dyDescent="0.3">
      <c r="A1461" s="23" t="s">
        <v>2530</v>
      </c>
      <c r="B1461" s="25">
        <v>29.19</v>
      </c>
      <c r="C1461" s="25">
        <v>4.37</v>
      </c>
      <c r="D1461" s="23" t="s">
        <v>5992</v>
      </c>
      <c r="E1461" s="23" t="s">
        <v>5992</v>
      </c>
      <c r="F1461" s="23" t="s">
        <v>5992</v>
      </c>
      <c r="G1461" s="23">
        <v>0</v>
      </c>
      <c r="H1461" s="23" t="s">
        <v>5992</v>
      </c>
      <c r="I1461" t="str" cm="1">
        <f t="array" ref="I1461">_xlfn.IFS(B1461&lt;18.5,"Under Weight",B1461&lt;=25,"Healthy Weight",B1461&lt;30,"Over Weight",B1461&gt;=30,"obesity")</f>
        <v>Over Weight</v>
      </c>
      <c r="J1461" t="str" cm="1">
        <f t="array" ref="J1461">_xlfn.IFS(C1461&lt;5.7,"Normal",C1461&lt;=6.5,"Prediabetes",C1461&gt;6.5,"Diabetes")</f>
        <v>Normal</v>
      </c>
    </row>
    <row r="1462" spans="1:10" ht="15" customHeight="1" x14ac:dyDescent="0.3">
      <c r="A1462" s="23" t="s">
        <v>2532</v>
      </c>
      <c r="B1462" s="25">
        <v>31.92</v>
      </c>
      <c r="C1462" s="25">
        <v>4.8099999999999996</v>
      </c>
      <c r="D1462" s="23" t="s">
        <v>5991</v>
      </c>
      <c r="E1462" s="23" t="s">
        <v>5992</v>
      </c>
      <c r="F1462" s="23" t="s">
        <v>5991</v>
      </c>
      <c r="G1462" s="23">
        <v>1</v>
      </c>
      <c r="H1462" s="23" t="s">
        <v>5992</v>
      </c>
      <c r="I1462" t="str" cm="1">
        <f t="array" ref="I1462">_xlfn.IFS(B1462&lt;18.5,"Under Weight",B1462&lt;=25,"Healthy Weight",B1462&lt;30,"Over Weight",B1462&gt;=30,"obesity")</f>
        <v>obesity</v>
      </c>
      <c r="J1462" t="str" cm="1">
        <f t="array" ref="J1462">_xlfn.IFS(C1462&lt;5.7,"Normal",C1462&lt;=6.5,"Prediabetes",C1462&gt;6.5,"Diabetes")</f>
        <v>Normal</v>
      </c>
    </row>
    <row r="1463" spans="1:10" ht="15" customHeight="1" x14ac:dyDescent="0.3">
      <c r="A1463" s="23" t="s">
        <v>2533</v>
      </c>
      <c r="B1463" s="25">
        <v>26.315000000000001</v>
      </c>
      <c r="C1463" s="25">
        <v>4.5599999999999996</v>
      </c>
      <c r="D1463" s="23" t="s">
        <v>5991</v>
      </c>
      <c r="E1463" s="23" t="s">
        <v>5992</v>
      </c>
      <c r="F1463" s="23" t="s">
        <v>5991</v>
      </c>
      <c r="G1463" s="23">
        <v>1</v>
      </c>
      <c r="H1463" s="23" t="s">
        <v>5992</v>
      </c>
      <c r="I1463" t="str" cm="1">
        <f t="array" ref="I1463">_xlfn.IFS(B1463&lt;18.5,"Under Weight",B1463&lt;=25,"Healthy Weight",B1463&lt;30,"Over Weight",B1463&gt;=30,"obesity")</f>
        <v>Over Weight</v>
      </c>
      <c r="J1463" t="str" cm="1">
        <f t="array" ref="J1463">_xlfn.IFS(C1463&lt;5.7,"Normal",C1463&lt;=6.5,"Prediabetes",C1463&gt;6.5,"Diabetes")</f>
        <v>Normal</v>
      </c>
    </row>
    <row r="1464" spans="1:10" ht="15" customHeight="1" x14ac:dyDescent="0.3">
      <c r="A1464" s="23" t="s">
        <v>2535</v>
      </c>
      <c r="B1464" s="25">
        <v>35.299999999999997</v>
      </c>
      <c r="C1464" s="25">
        <v>4.3899999999999997</v>
      </c>
      <c r="D1464" s="23" t="s">
        <v>5992</v>
      </c>
      <c r="E1464" s="23" t="s">
        <v>5992</v>
      </c>
      <c r="F1464" s="23" t="s">
        <v>5992</v>
      </c>
      <c r="G1464" s="23">
        <v>0</v>
      </c>
      <c r="H1464" s="23" t="s">
        <v>5992</v>
      </c>
      <c r="I1464" t="str" cm="1">
        <f t="array" ref="I1464">_xlfn.IFS(B1464&lt;18.5,"Under Weight",B1464&lt;=25,"Healthy Weight",B1464&lt;30,"Over Weight",B1464&gt;=30,"obesity")</f>
        <v>obesity</v>
      </c>
      <c r="J1464" t="str" cm="1">
        <f t="array" ref="J1464">_xlfn.IFS(C1464&lt;5.7,"Normal",C1464&lt;=6.5,"Prediabetes",C1464&gt;6.5,"Diabetes")</f>
        <v>Normal</v>
      </c>
    </row>
    <row r="1465" spans="1:10" ht="15" customHeight="1" x14ac:dyDescent="0.3">
      <c r="A1465" s="23" t="s">
        <v>2536</v>
      </c>
      <c r="B1465" s="25">
        <v>18.91</v>
      </c>
      <c r="C1465" s="25">
        <v>11.44</v>
      </c>
      <c r="D1465" s="23" t="s">
        <v>5992</v>
      </c>
      <c r="E1465" s="23" t="s">
        <v>5992</v>
      </c>
      <c r="F1465" s="23" t="s">
        <v>5992</v>
      </c>
      <c r="G1465" s="23">
        <v>0</v>
      </c>
      <c r="H1465" s="23" t="s">
        <v>5992</v>
      </c>
      <c r="I1465" t="str" cm="1">
        <f t="array" ref="I1465">_xlfn.IFS(B1465&lt;18.5,"Under Weight",B1465&lt;=25,"Healthy Weight",B1465&lt;30,"Over Weight",B1465&gt;=30,"obesity")</f>
        <v>Healthy Weight</v>
      </c>
      <c r="J1465" t="str" cm="1">
        <f t="array" ref="J1465">_xlfn.IFS(C1465&lt;5.7,"Normal",C1465&lt;=6.5,"Prediabetes",C1465&gt;6.5,"Diabetes")</f>
        <v>Diabetes</v>
      </c>
    </row>
    <row r="1466" spans="1:10" ht="15" customHeight="1" x14ac:dyDescent="0.3">
      <c r="A1466" s="23" t="s">
        <v>2538</v>
      </c>
      <c r="B1466" s="25">
        <v>22.41</v>
      </c>
      <c r="C1466" s="25">
        <v>11.37</v>
      </c>
      <c r="D1466" s="23" t="s">
        <v>5991</v>
      </c>
      <c r="E1466" s="23" t="s">
        <v>5992</v>
      </c>
      <c r="F1466" s="23" t="s">
        <v>5992</v>
      </c>
      <c r="G1466" s="23">
        <v>1</v>
      </c>
      <c r="H1466" s="23" t="s">
        <v>5992</v>
      </c>
      <c r="I1466" t="str" cm="1">
        <f t="array" ref="I1466">_xlfn.IFS(B1466&lt;18.5,"Under Weight",B1466&lt;=25,"Healthy Weight",B1466&lt;30,"Over Weight",B1466&gt;=30,"obesity")</f>
        <v>Healthy Weight</v>
      </c>
      <c r="J1466" t="str" cm="1">
        <f t="array" ref="J1466">_xlfn.IFS(C1466&lt;5.7,"Normal",C1466&lt;=6.5,"Prediabetes",C1466&gt;6.5,"Diabetes")</f>
        <v>Diabetes</v>
      </c>
    </row>
    <row r="1467" spans="1:10" ht="15" customHeight="1" x14ac:dyDescent="0.3">
      <c r="A1467" s="23" t="s">
        <v>2540</v>
      </c>
      <c r="B1467" s="25">
        <v>22.704999999999998</v>
      </c>
      <c r="C1467" s="25">
        <v>6.14</v>
      </c>
      <c r="D1467" s="23" t="s">
        <v>5992</v>
      </c>
      <c r="E1467" s="23" t="s">
        <v>5992</v>
      </c>
      <c r="F1467" s="23" t="s">
        <v>5992</v>
      </c>
      <c r="G1467" s="23">
        <v>0</v>
      </c>
      <c r="H1467" s="23" t="s">
        <v>5992</v>
      </c>
      <c r="I1467" t="str" cm="1">
        <f t="array" ref="I1467">_xlfn.IFS(B1467&lt;18.5,"Under Weight",B1467&lt;=25,"Healthy Weight",B1467&lt;30,"Over Weight",B1467&gt;=30,"obesity")</f>
        <v>Healthy Weight</v>
      </c>
      <c r="J1467" t="str" cm="1">
        <f t="array" ref="J1467">_xlfn.IFS(C1467&lt;5.7,"Normal",C1467&lt;=6.5,"Prediabetes",C1467&gt;6.5,"Diabetes")</f>
        <v>Prediabetes</v>
      </c>
    </row>
    <row r="1468" spans="1:10" ht="15" customHeight="1" x14ac:dyDescent="0.3">
      <c r="A1468" s="23" t="s">
        <v>2542</v>
      </c>
      <c r="B1468" s="25">
        <v>37.18</v>
      </c>
      <c r="C1468" s="25">
        <v>4.8899999999999997</v>
      </c>
      <c r="D1468" s="23" t="s">
        <v>5992</v>
      </c>
      <c r="E1468" s="23" t="s">
        <v>5992</v>
      </c>
      <c r="F1468" s="23" t="s">
        <v>5992</v>
      </c>
      <c r="G1468" s="23">
        <v>0</v>
      </c>
      <c r="H1468" s="23" t="s">
        <v>5992</v>
      </c>
      <c r="I1468" t="str" cm="1">
        <f t="array" ref="I1468">_xlfn.IFS(B1468&lt;18.5,"Under Weight",B1468&lt;=25,"Healthy Weight",B1468&lt;30,"Over Weight",B1468&gt;=30,"obesity")</f>
        <v>obesity</v>
      </c>
      <c r="J1468" t="str" cm="1">
        <f t="array" ref="J1468">_xlfn.IFS(C1468&lt;5.7,"Normal",C1468&lt;=6.5,"Prediabetes",C1468&gt;6.5,"Diabetes")</f>
        <v>Normal</v>
      </c>
    </row>
    <row r="1469" spans="1:10" ht="15" customHeight="1" x14ac:dyDescent="0.3">
      <c r="A1469" s="23" t="s">
        <v>2544</v>
      </c>
      <c r="B1469" s="25">
        <v>35.97</v>
      </c>
      <c r="C1469" s="25">
        <v>4.5999999999999996</v>
      </c>
      <c r="D1469" s="23" t="s">
        <v>5992</v>
      </c>
      <c r="E1469" s="23" t="s">
        <v>5992</v>
      </c>
      <c r="F1469" s="23" t="s">
        <v>5992</v>
      </c>
      <c r="G1469" s="23">
        <v>0</v>
      </c>
      <c r="H1469" s="23" t="s">
        <v>5992</v>
      </c>
      <c r="I1469" t="str" cm="1">
        <f t="array" ref="I1469">_xlfn.IFS(B1469&lt;18.5,"Under Weight",B1469&lt;=25,"Healthy Weight",B1469&lt;30,"Over Weight",B1469&gt;=30,"obesity")</f>
        <v>obesity</v>
      </c>
      <c r="J1469" t="str" cm="1">
        <f t="array" ref="J1469">_xlfn.IFS(C1469&lt;5.7,"Normal",C1469&lt;=6.5,"Prediabetes",C1469&gt;6.5,"Diabetes")</f>
        <v>Normal</v>
      </c>
    </row>
    <row r="1470" spans="1:10" ht="15" customHeight="1" x14ac:dyDescent="0.3">
      <c r="A1470" s="23" t="s">
        <v>2546</v>
      </c>
      <c r="B1470" s="25">
        <v>35.799999999999997</v>
      </c>
      <c r="C1470" s="25">
        <v>4.42</v>
      </c>
      <c r="D1470" s="23" t="s">
        <v>5992</v>
      </c>
      <c r="E1470" s="23" t="s">
        <v>5992</v>
      </c>
      <c r="F1470" s="23" t="s">
        <v>5992</v>
      </c>
      <c r="G1470" s="23">
        <v>0</v>
      </c>
      <c r="H1470" s="23" t="s">
        <v>5992</v>
      </c>
      <c r="I1470" t="str" cm="1">
        <f t="array" ref="I1470">_xlfn.IFS(B1470&lt;18.5,"Under Weight",B1470&lt;=25,"Healthy Weight",B1470&lt;30,"Over Weight",B1470&gt;=30,"obesity")</f>
        <v>obesity</v>
      </c>
      <c r="J1470" t="str" cm="1">
        <f t="array" ref="J1470">_xlfn.IFS(C1470&lt;5.7,"Normal",C1470&lt;=6.5,"Prediabetes",C1470&gt;6.5,"Diabetes")</f>
        <v>Normal</v>
      </c>
    </row>
    <row r="1471" spans="1:10" ht="15" customHeight="1" x14ac:dyDescent="0.3">
      <c r="A1471" s="23" t="s">
        <v>2547</v>
      </c>
      <c r="B1471" s="25">
        <v>28.31</v>
      </c>
      <c r="C1471" s="25">
        <v>7.48</v>
      </c>
      <c r="D1471" s="23" t="s">
        <v>5991</v>
      </c>
      <c r="E1471" s="23" t="s">
        <v>5992</v>
      </c>
      <c r="F1471" s="23" t="s">
        <v>5992</v>
      </c>
      <c r="G1471" s="23">
        <v>0</v>
      </c>
      <c r="H1471" s="23" t="s">
        <v>5992</v>
      </c>
      <c r="I1471" t="str" cm="1">
        <f t="array" ref="I1471">_xlfn.IFS(B1471&lt;18.5,"Under Weight",B1471&lt;=25,"Healthy Weight",B1471&lt;30,"Over Weight",B1471&gt;=30,"obesity")</f>
        <v>Over Weight</v>
      </c>
      <c r="J1471" t="str" cm="1">
        <f t="array" ref="J1471">_xlfn.IFS(C1471&lt;5.7,"Normal",C1471&lt;=6.5,"Prediabetes",C1471&gt;6.5,"Diabetes")</f>
        <v>Diabetes</v>
      </c>
    </row>
    <row r="1472" spans="1:10" ht="15" customHeight="1" x14ac:dyDescent="0.3">
      <c r="A1472" s="23" t="s">
        <v>2549</v>
      </c>
      <c r="B1472" s="25">
        <v>38.06</v>
      </c>
      <c r="C1472" s="25">
        <v>10.74</v>
      </c>
      <c r="D1472" s="23" t="s">
        <v>5992</v>
      </c>
      <c r="E1472" s="23" t="s">
        <v>5992</v>
      </c>
      <c r="F1472" s="23" t="s">
        <v>5992</v>
      </c>
      <c r="G1472" s="23">
        <v>0</v>
      </c>
      <c r="H1472" s="23" t="s">
        <v>5992</v>
      </c>
      <c r="I1472" t="str" cm="1">
        <f t="array" ref="I1472">_xlfn.IFS(B1472&lt;18.5,"Under Weight",B1472&lt;=25,"Healthy Weight",B1472&lt;30,"Over Weight",B1472&gt;=30,"obesity")</f>
        <v>obesity</v>
      </c>
      <c r="J1472" t="str" cm="1">
        <f t="array" ref="J1472">_xlfn.IFS(C1472&lt;5.7,"Normal",C1472&lt;=6.5,"Prediabetes",C1472&gt;6.5,"Diabetes")</f>
        <v>Diabetes</v>
      </c>
    </row>
    <row r="1473" spans="1:10" ht="15" customHeight="1" x14ac:dyDescent="0.3">
      <c r="A1473" s="23" t="s">
        <v>2551</v>
      </c>
      <c r="B1473" s="25">
        <v>28</v>
      </c>
      <c r="C1473" s="25">
        <v>5.19</v>
      </c>
      <c r="D1473" s="23" t="s">
        <v>5992</v>
      </c>
      <c r="E1473" s="23" t="s">
        <v>5992</v>
      </c>
      <c r="F1473" s="23" t="s">
        <v>5992</v>
      </c>
      <c r="G1473" s="23">
        <v>1</v>
      </c>
      <c r="H1473" s="23" t="s">
        <v>5992</v>
      </c>
      <c r="I1473" t="str" cm="1">
        <f t="array" ref="I1473">_xlfn.IFS(B1473&lt;18.5,"Under Weight",B1473&lt;=25,"Healthy Weight",B1473&lt;30,"Over Weight",B1473&gt;=30,"obesity")</f>
        <v>Over Weight</v>
      </c>
      <c r="J1473" t="str" cm="1">
        <f t="array" ref="J1473">_xlfn.IFS(C1473&lt;5.7,"Normal",C1473&lt;=6.5,"Prediabetes",C1473&gt;6.5,"Diabetes")</f>
        <v>Normal</v>
      </c>
    </row>
    <row r="1474" spans="1:10" ht="15" customHeight="1" x14ac:dyDescent="0.3">
      <c r="A1474" s="23" t="s">
        <v>2552</v>
      </c>
      <c r="B1474" s="25">
        <v>34.32</v>
      </c>
      <c r="C1474" s="25">
        <v>9.17</v>
      </c>
      <c r="D1474" s="23" t="s">
        <v>5992</v>
      </c>
      <c r="E1474" s="23" t="s">
        <v>5992</v>
      </c>
      <c r="F1474" s="23" t="s">
        <v>5992</v>
      </c>
      <c r="G1474" s="23">
        <v>0</v>
      </c>
      <c r="H1474" s="23" t="s">
        <v>5992</v>
      </c>
      <c r="I1474" t="str" cm="1">
        <f t="array" ref="I1474">_xlfn.IFS(B1474&lt;18.5,"Under Weight",B1474&lt;=25,"Healthy Weight",B1474&lt;30,"Over Weight",B1474&gt;=30,"obesity")</f>
        <v>obesity</v>
      </c>
      <c r="J1474" t="str" cm="1">
        <f t="array" ref="J1474">_xlfn.IFS(C1474&lt;5.7,"Normal",C1474&lt;=6.5,"Prediabetes",C1474&gt;6.5,"Diabetes")</f>
        <v>Diabetes</v>
      </c>
    </row>
    <row r="1475" spans="1:10" ht="15" customHeight="1" x14ac:dyDescent="0.3">
      <c r="A1475" s="23" t="s">
        <v>2553</v>
      </c>
      <c r="B1475" s="25">
        <v>22.3</v>
      </c>
      <c r="C1475" s="25">
        <v>4.95</v>
      </c>
      <c r="D1475" s="23" t="s">
        <v>5991</v>
      </c>
      <c r="E1475" s="23" t="s">
        <v>5992</v>
      </c>
      <c r="F1475" s="23" t="s">
        <v>5992</v>
      </c>
      <c r="G1475" s="23">
        <v>0</v>
      </c>
      <c r="H1475" s="23" t="s">
        <v>5992</v>
      </c>
      <c r="I1475" t="str" cm="1">
        <f t="array" ref="I1475">_xlfn.IFS(B1475&lt;18.5,"Under Weight",B1475&lt;=25,"Healthy Weight",B1475&lt;30,"Over Weight",B1475&gt;=30,"obesity")</f>
        <v>Healthy Weight</v>
      </c>
      <c r="J1475" t="str" cm="1">
        <f t="array" ref="J1475">_xlfn.IFS(C1475&lt;5.7,"Normal",C1475&lt;=6.5,"Prediabetes",C1475&gt;6.5,"Diabetes")</f>
        <v>Normal</v>
      </c>
    </row>
    <row r="1476" spans="1:10" ht="15" customHeight="1" x14ac:dyDescent="0.3">
      <c r="A1476" s="23" t="s">
        <v>2555</v>
      </c>
      <c r="B1476" s="25">
        <v>27.835000000000001</v>
      </c>
      <c r="C1476" s="25">
        <v>6.03</v>
      </c>
      <c r="D1476" s="23" t="s">
        <v>5992</v>
      </c>
      <c r="E1476" s="23" t="s">
        <v>5992</v>
      </c>
      <c r="F1476" s="23" t="s">
        <v>5992</v>
      </c>
      <c r="G1476" s="23">
        <v>1</v>
      </c>
      <c r="H1476" s="23" t="s">
        <v>5992</v>
      </c>
      <c r="I1476" t="str" cm="1">
        <f t="array" ref="I1476">_xlfn.IFS(B1476&lt;18.5,"Under Weight",B1476&lt;=25,"Healthy Weight",B1476&lt;30,"Over Weight",B1476&gt;=30,"obesity")</f>
        <v>Over Weight</v>
      </c>
      <c r="J1476" t="str" cm="1">
        <f t="array" ref="J1476">_xlfn.IFS(C1476&lt;5.7,"Normal",C1476&lt;=6.5,"Prediabetes",C1476&gt;6.5,"Diabetes")</f>
        <v>Prediabetes</v>
      </c>
    </row>
    <row r="1477" spans="1:10" ht="15" customHeight="1" x14ac:dyDescent="0.3">
      <c r="A1477" s="23" t="s">
        <v>2557</v>
      </c>
      <c r="B1477" s="25">
        <v>39.229999999999997</v>
      </c>
      <c r="C1477" s="25">
        <v>5.36</v>
      </c>
      <c r="D1477" s="23" t="s">
        <v>5992</v>
      </c>
      <c r="E1477" s="23" t="s">
        <v>5992</v>
      </c>
      <c r="F1477" s="23" t="s">
        <v>5992</v>
      </c>
      <c r="G1477" s="23">
        <v>0</v>
      </c>
      <c r="H1477" s="23" t="s">
        <v>5992</v>
      </c>
      <c r="I1477" t="str" cm="1">
        <f t="array" ref="I1477">_xlfn.IFS(B1477&lt;18.5,"Under Weight",B1477&lt;=25,"Healthy Weight",B1477&lt;30,"Over Weight",B1477&gt;=30,"obesity")</f>
        <v>obesity</v>
      </c>
      <c r="J1477" t="str" cm="1">
        <f t="array" ref="J1477">_xlfn.IFS(C1477&lt;5.7,"Normal",C1477&lt;=6.5,"Prediabetes",C1477&gt;6.5,"Diabetes")</f>
        <v>Normal</v>
      </c>
    </row>
    <row r="1478" spans="1:10" ht="15" customHeight="1" x14ac:dyDescent="0.3">
      <c r="A1478" s="23" t="s">
        <v>2559</v>
      </c>
      <c r="B1478" s="25">
        <v>19.95</v>
      </c>
      <c r="C1478" s="25">
        <v>6.11</v>
      </c>
      <c r="D1478" s="23" t="s">
        <v>5992</v>
      </c>
      <c r="E1478" s="23" t="s">
        <v>5992</v>
      </c>
      <c r="F1478" s="23" t="s">
        <v>5992</v>
      </c>
      <c r="G1478" s="23">
        <v>1</v>
      </c>
      <c r="H1478" s="23" t="s">
        <v>5992</v>
      </c>
      <c r="I1478" t="str" cm="1">
        <f t="array" ref="I1478">_xlfn.IFS(B1478&lt;18.5,"Under Weight",B1478&lt;=25,"Healthy Weight",B1478&lt;30,"Over Weight",B1478&gt;=30,"obesity")</f>
        <v>Healthy Weight</v>
      </c>
      <c r="J1478" t="str" cm="1">
        <f t="array" ref="J1478">_xlfn.IFS(C1478&lt;5.7,"Normal",C1478&lt;=6.5,"Prediabetes",C1478&gt;6.5,"Diabetes")</f>
        <v>Prediabetes</v>
      </c>
    </row>
    <row r="1479" spans="1:10" ht="15" customHeight="1" x14ac:dyDescent="0.3">
      <c r="A1479" s="23" t="s">
        <v>2560</v>
      </c>
      <c r="B1479" s="25">
        <v>34.64</v>
      </c>
      <c r="C1479" s="25">
        <v>4.88</v>
      </c>
      <c r="D1479" s="23" t="s">
        <v>5992</v>
      </c>
      <c r="E1479" s="23" t="s">
        <v>5992</v>
      </c>
      <c r="F1479" s="23" t="s">
        <v>5991</v>
      </c>
      <c r="G1479" s="23">
        <v>1</v>
      </c>
      <c r="H1479" s="23" t="s">
        <v>5992</v>
      </c>
      <c r="I1479" t="str" cm="1">
        <f t="array" ref="I1479">_xlfn.IFS(B1479&lt;18.5,"Under Weight",B1479&lt;=25,"Healthy Weight",B1479&lt;30,"Over Weight",B1479&gt;=30,"obesity")</f>
        <v>obesity</v>
      </c>
      <c r="J1479" t="str" cm="1">
        <f t="array" ref="J1479">_xlfn.IFS(C1479&lt;5.7,"Normal",C1479&lt;=6.5,"Prediabetes",C1479&gt;6.5,"Diabetes")</f>
        <v>Normal</v>
      </c>
    </row>
    <row r="1480" spans="1:10" ht="15" customHeight="1" x14ac:dyDescent="0.3">
      <c r="A1480" s="23" t="s">
        <v>2562</v>
      </c>
      <c r="B1480" s="25">
        <v>18.75</v>
      </c>
      <c r="C1480" s="25">
        <v>6.72</v>
      </c>
      <c r="D1480" s="23" t="s">
        <v>5992</v>
      </c>
      <c r="E1480" s="23" t="s">
        <v>5992</v>
      </c>
      <c r="F1480" s="23" t="s">
        <v>5992</v>
      </c>
      <c r="G1480" s="23">
        <v>0</v>
      </c>
      <c r="H1480" s="23" t="s">
        <v>5992</v>
      </c>
      <c r="I1480" t="str" cm="1">
        <f t="array" ref="I1480">_xlfn.IFS(B1480&lt;18.5,"Under Weight",B1480&lt;=25,"Healthy Weight",B1480&lt;30,"Over Weight",B1480&gt;=30,"obesity")</f>
        <v>Healthy Weight</v>
      </c>
      <c r="J1480" t="str" cm="1">
        <f t="array" ref="J1480">_xlfn.IFS(C1480&lt;5.7,"Normal",C1480&lt;=6.5,"Prediabetes",C1480&gt;6.5,"Diabetes")</f>
        <v>Diabetes</v>
      </c>
    </row>
    <row r="1481" spans="1:10" ht="15" customHeight="1" x14ac:dyDescent="0.3">
      <c r="A1481" s="23" t="s">
        <v>2564</v>
      </c>
      <c r="B1481" s="25">
        <v>26.48</v>
      </c>
      <c r="C1481" s="25">
        <v>4.2</v>
      </c>
      <c r="D1481" s="23" t="s">
        <v>5992</v>
      </c>
      <c r="E1481" s="23" t="s">
        <v>5992</v>
      </c>
      <c r="F1481" s="23" t="s">
        <v>5992</v>
      </c>
      <c r="G1481" s="23">
        <v>1</v>
      </c>
      <c r="H1481" s="23" t="s">
        <v>5992</v>
      </c>
      <c r="I1481" t="str" cm="1">
        <f t="array" ref="I1481">_xlfn.IFS(B1481&lt;18.5,"Under Weight",B1481&lt;=25,"Healthy Weight",B1481&lt;30,"Over Weight",B1481&gt;=30,"obesity")</f>
        <v>Over Weight</v>
      </c>
      <c r="J1481" t="str" cm="1">
        <f t="array" ref="J1481">_xlfn.IFS(C1481&lt;5.7,"Normal",C1481&lt;=6.5,"Prediabetes",C1481&gt;6.5,"Diabetes")</f>
        <v>Normal</v>
      </c>
    </row>
    <row r="1482" spans="1:10" ht="15" customHeight="1" x14ac:dyDescent="0.3">
      <c r="A1482" s="23" t="s">
        <v>2566</v>
      </c>
      <c r="B1482" s="25">
        <v>34.83</v>
      </c>
      <c r="C1482" s="25">
        <v>5.79</v>
      </c>
      <c r="D1482" s="23" t="s">
        <v>5992</v>
      </c>
      <c r="E1482" s="23" t="s">
        <v>5992</v>
      </c>
      <c r="F1482" s="23" t="s">
        <v>5992</v>
      </c>
      <c r="G1482" s="23">
        <v>1</v>
      </c>
      <c r="H1482" s="23" t="s">
        <v>5992</v>
      </c>
      <c r="I1482" t="str" cm="1">
        <f t="array" ref="I1482">_xlfn.IFS(B1482&lt;18.5,"Under Weight",B1482&lt;=25,"Healthy Weight",B1482&lt;30,"Over Weight",B1482&gt;=30,"obesity")</f>
        <v>obesity</v>
      </c>
      <c r="J1482" t="str" cm="1">
        <f t="array" ref="J1482">_xlfn.IFS(C1482&lt;5.7,"Normal",C1482&lt;=6.5,"Prediabetes",C1482&gt;6.5,"Diabetes")</f>
        <v>Prediabetes</v>
      </c>
    </row>
    <row r="1483" spans="1:10" ht="15" customHeight="1" x14ac:dyDescent="0.3">
      <c r="A1483" s="23" t="s">
        <v>2567</v>
      </c>
      <c r="B1483" s="25">
        <v>25.46</v>
      </c>
      <c r="C1483" s="25">
        <v>4.29</v>
      </c>
      <c r="D1483" s="23" t="s">
        <v>5992</v>
      </c>
      <c r="E1483" s="23" t="s">
        <v>5992</v>
      </c>
      <c r="F1483" s="23" t="s">
        <v>5992</v>
      </c>
      <c r="G1483" s="23">
        <v>0</v>
      </c>
      <c r="H1483" s="23" t="s">
        <v>5992</v>
      </c>
      <c r="I1483" t="str" cm="1">
        <f t="array" ref="I1483">_xlfn.IFS(B1483&lt;18.5,"Under Weight",B1483&lt;=25,"Healthy Weight",B1483&lt;30,"Over Weight",B1483&gt;=30,"obesity")</f>
        <v>Over Weight</v>
      </c>
      <c r="J1483" t="str" cm="1">
        <f t="array" ref="J1483">_xlfn.IFS(C1483&lt;5.7,"Normal",C1483&lt;=6.5,"Prediabetes",C1483&gt;6.5,"Diabetes")</f>
        <v>Normal</v>
      </c>
    </row>
    <row r="1484" spans="1:10" ht="15" customHeight="1" x14ac:dyDescent="0.3">
      <c r="A1484" s="23" t="s">
        <v>2569</v>
      </c>
      <c r="B1484" s="25">
        <v>23.31</v>
      </c>
      <c r="C1484" s="25">
        <v>8.27</v>
      </c>
      <c r="D1484" s="23" t="s">
        <v>5992</v>
      </c>
      <c r="E1484" s="23" t="s">
        <v>5992</v>
      </c>
      <c r="F1484" s="23" t="s">
        <v>5992</v>
      </c>
      <c r="G1484" s="23">
        <v>0</v>
      </c>
      <c r="H1484" s="23" t="s">
        <v>5992</v>
      </c>
      <c r="I1484" t="str" cm="1">
        <f t="array" ref="I1484">_xlfn.IFS(B1484&lt;18.5,"Under Weight",B1484&lt;=25,"Healthy Weight",B1484&lt;30,"Over Weight",B1484&gt;=30,"obesity")</f>
        <v>Healthy Weight</v>
      </c>
      <c r="J1484" t="str" cm="1">
        <f t="array" ref="J1484">_xlfn.IFS(C1484&lt;5.7,"Normal",C1484&lt;=6.5,"Prediabetes",C1484&gt;6.5,"Diabetes")</f>
        <v>Diabetes</v>
      </c>
    </row>
    <row r="1485" spans="1:10" ht="15" customHeight="1" x14ac:dyDescent="0.3">
      <c r="A1485" s="23" t="s">
        <v>2571</v>
      </c>
      <c r="B1485" s="25">
        <v>29</v>
      </c>
      <c r="C1485" s="25">
        <v>4.5599999999999996</v>
      </c>
      <c r="D1485" s="23" t="s">
        <v>5992</v>
      </c>
      <c r="E1485" s="23" t="s">
        <v>5992</v>
      </c>
      <c r="F1485" s="23" t="s">
        <v>5992</v>
      </c>
      <c r="G1485" s="23">
        <v>0</v>
      </c>
      <c r="H1485" s="23" t="s">
        <v>5992</v>
      </c>
      <c r="I1485" t="str" cm="1">
        <f t="array" ref="I1485">_xlfn.IFS(B1485&lt;18.5,"Under Weight",B1485&lt;=25,"Healthy Weight",B1485&lt;30,"Over Weight",B1485&gt;=30,"obesity")</f>
        <v>Over Weight</v>
      </c>
      <c r="J1485" t="str" cm="1">
        <f t="array" ref="J1485">_xlfn.IFS(C1485&lt;5.7,"Normal",C1485&lt;=6.5,"Prediabetes",C1485&gt;6.5,"Diabetes")</f>
        <v>Normal</v>
      </c>
    </row>
    <row r="1486" spans="1:10" ht="15" customHeight="1" x14ac:dyDescent="0.3">
      <c r="A1486" s="23" t="s">
        <v>2572</v>
      </c>
      <c r="B1486" s="25">
        <v>32.869999999999997</v>
      </c>
      <c r="C1486" s="25">
        <v>5.33</v>
      </c>
      <c r="D1486" s="23" t="s">
        <v>5992</v>
      </c>
      <c r="E1486" s="23" t="s">
        <v>5992</v>
      </c>
      <c r="F1486" s="23" t="s">
        <v>5992</v>
      </c>
      <c r="G1486" s="23">
        <v>0</v>
      </c>
      <c r="H1486" s="23" t="s">
        <v>5992</v>
      </c>
      <c r="I1486" t="str" cm="1">
        <f t="array" ref="I1486">_xlfn.IFS(B1486&lt;18.5,"Under Weight",B1486&lt;=25,"Healthy Weight",B1486&lt;30,"Over Weight",B1486&gt;=30,"obesity")</f>
        <v>obesity</v>
      </c>
      <c r="J1486" t="str" cm="1">
        <f t="array" ref="J1486">_xlfn.IFS(C1486&lt;5.7,"Normal",C1486&lt;=6.5,"Prediabetes",C1486&gt;6.5,"Diabetes")</f>
        <v>Normal</v>
      </c>
    </row>
    <row r="1487" spans="1:10" ht="15" customHeight="1" x14ac:dyDescent="0.3">
      <c r="A1487" s="23" t="s">
        <v>2573</v>
      </c>
      <c r="B1487" s="25">
        <v>26.18</v>
      </c>
      <c r="C1487" s="25">
        <v>5.63</v>
      </c>
      <c r="D1487" s="23" t="s">
        <v>5992</v>
      </c>
      <c r="E1487" s="23" t="s">
        <v>5992</v>
      </c>
      <c r="F1487" s="23" t="s">
        <v>5992</v>
      </c>
      <c r="G1487" s="23">
        <v>0</v>
      </c>
      <c r="H1487" s="23" t="s">
        <v>5992</v>
      </c>
      <c r="I1487" t="str" cm="1">
        <f t="array" ref="I1487">_xlfn.IFS(B1487&lt;18.5,"Under Weight",B1487&lt;=25,"Healthy Weight",B1487&lt;30,"Over Weight",B1487&gt;=30,"obesity")</f>
        <v>Over Weight</v>
      </c>
      <c r="J1487" t="str" cm="1">
        <f t="array" ref="J1487">_xlfn.IFS(C1487&lt;5.7,"Normal",C1487&lt;=6.5,"Prediabetes",C1487&gt;6.5,"Diabetes")</f>
        <v>Normal</v>
      </c>
    </row>
    <row r="1488" spans="1:10" ht="15" customHeight="1" x14ac:dyDescent="0.3">
      <c r="A1488" s="23" t="s">
        <v>2575</v>
      </c>
      <c r="B1488" s="25">
        <v>25.3</v>
      </c>
      <c r="C1488" s="25">
        <v>5.12</v>
      </c>
      <c r="D1488" s="23" t="s">
        <v>5992</v>
      </c>
      <c r="E1488" s="23" t="s">
        <v>5992</v>
      </c>
      <c r="F1488" s="23" t="s">
        <v>5992</v>
      </c>
      <c r="G1488" s="23">
        <v>0</v>
      </c>
      <c r="H1488" s="23" t="s">
        <v>5992</v>
      </c>
      <c r="I1488" t="str" cm="1">
        <f t="array" ref="I1488">_xlfn.IFS(B1488&lt;18.5,"Under Weight",B1488&lt;=25,"Healthy Weight",B1488&lt;30,"Over Weight",B1488&gt;=30,"obesity")</f>
        <v>Over Weight</v>
      </c>
      <c r="J1488" t="str" cm="1">
        <f t="array" ref="J1488">_xlfn.IFS(C1488&lt;5.7,"Normal",C1488&lt;=6.5,"Prediabetes",C1488&gt;6.5,"Diabetes")</f>
        <v>Normal</v>
      </c>
    </row>
    <row r="1489" spans="1:10" ht="15" customHeight="1" x14ac:dyDescent="0.3">
      <c r="A1489" s="23" t="s">
        <v>2577</v>
      </c>
      <c r="B1489" s="25">
        <v>36.94</v>
      </c>
      <c r="C1489" s="25">
        <v>5.15</v>
      </c>
      <c r="D1489" s="23" t="s">
        <v>5991</v>
      </c>
      <c r="E1489" s="23" t="s">
        <v>5992</v>
      </c>
      <c r="F1489" s="23" t="s">
        <v>5992</v>
      </c>
      <c r="G1489" s="23">
        <v>1</v>
      </c>
      <c r="H1489" s="23" t="s">
        <v>5992</v>
      </c>
      <c r="I1489" t="str" cm="1">
        <f t="array" ref="I1489">_xlfn.IFS(B1489&lt;18.5,"Under Weight",B1489&lt;=25,"Healthy Weight",B1489&lt;30,"Over Weight",B1489&gt;=30,"obesity")</f>
        <v>obesity</v>
      </c>
      <c r="J1489" t="str" cm="1">
        <f t="array" ref="J1489">_xlfn.IFS(C1489&lt;5.7,"Normal",C1489&lt;=6.5,"Prediabetes",C1489&gt;6.5,"Diabetes")</f>
        <v>Normal</v>
      </c>
    </row>
    <row r="1490" spans="1:10" ht="15" customHeight="1" x14ac:dyDescent="0.3">
      <c r="A1490" s="23" t="s">
        <v>2579</v>
      </c>
      <c r="B1490" s="25">
        <v>22.86</v>
      </c>
      <c r="C1490" s="25">
        <v>7.5</v>
      </c>
      <c r="D1490" s="23" t="s">
        <v>5992</v>
      </c>
      <c r="E1490" s="23" t="s">
        <v>5992</v>
      </c>
      <c r="F1490" s="23" t="s">
        <v>5992</v>
      </c>
      <c r="G1490" s="23">
        <v>0</v>
      </c>
      <c r="H1490" s="23" t="s">
        <v>5992</v>
      </c>
      <c r="I1490" t="str" cm="1">
        <f t="array" ref="I1490">_xlfn.IFS(B1490&lt;18.5,"Under Weight",B1490&lt;=25,"Healthy Weight",B1490&lt;30,"Over Weight",B1490&gt;=30,"obesity")</f>
        <v>Healthy Weight</v>
      </c>
      <c r="J1490" t="str" cm="1">
        <f t="array" ref="J1490">_xlfn.IFS(C1490&lt;5.7,"Normal",C1490&lt;=6.5,"Prediabetes",C1490&gt;6.5,"Diabetes")</f>
        <v>Diabetes</v>
      </c>
    </row>
    <row r="1491" spans="1:10" ht="15" customHeight="1" x14ac:dyDescent="0.3">
      <c r="A1491" s="23" t="s">
        <v>2581</v>
      </c>
      <c r="B1491" s="25">
        <v>18.760000000000002</v>
      </c>
      <c r="C1491" s="25">
        <v>4.88</v>
      </c>
      <c r="D1491" s="23" t="s">
        <v>5991</v>
      </c>
      <c r="E1491" s="23" t="s">
        <v>5992</v>
      </c>
      <c r="F1491" s="23" t="s">
        <v>5991</v>
      </c>
      <c r="G1491" s="23">
        <v>1</v>
      </c>
      <c r="H1491" s="23" t="s">
        <v>5992</v>
      </c>
      <c r="I1491" t="str" cm="1">
        <f t="array" ref="I1491">_xlfn.IFS(B1491&lt;18.5,"Under Weight",B1491&lt;=25,"Healthy Weight",B1491&lt;30,"Over Weight",B1491&gt;=30,"obesity")</f>
        <v>Healthy Weight</v>
      </c>
      <c r="J1491" t="str" cm="1">
        <f t="array" ref="J1491">_xlfn.IFS(C1491&lt;5.7,"Normal",C1491&lt;=6.5,"Prediabetes",C1491&gt;6.5,"Diabetes")</f>
        <v>Normal</v>
      </c>
    </row>
    <row r="1492" spans="1:10" ht="15" customHeight="1" x14ac:dyDescent="0.3">
      <c r="A1492" s="23" t="s">
        <v>2583</v>
      </c>
      <c r="B1492" s="25">
        <v>24.36</v>
      </c>
      <c r="C1492" s="25">
        <v>5.57</v>
      </c>
      <c r="D1492" s="23" t="s">
        <v>5992</v>
      </c>
      <c r="E1492" s="23" t="s">
        <v>5992</v>
      </c>
      <c r="F1492" s="23" t="s">
        <v>5992</v>
      </c>
      <c r="G1492" s="23">
        <v>0</v>
      </c>
      <c r="H1492" s="23" t="s">
        <v>5992</v>
      </c>
      <c r="I1492" t="str" cm="1">
        <f t="array" ref="I1492">_xlfn.IFS(B1492&lt;18.5,"Under Weight",B1492&lt;=25,"Healthy Weight",B1492&lt;30,"Over Weight",B1492&gt;=30,"obesity")</f>
        <v>Healthy Weight</v>
      </c>
      <c r="J1492" t="str" cm="1">
        <f t="array" ref="J1492">_xlfn.IFS(C1492&lt;5.7,"Normal",C1492&lt;=6.5,"Prediabetes",C1492&gt;6.5,"Diabetes")</f>
        <v>Normal</v>
      </c>
    </row>
    <row r="1493" spans="1:10" ht="15" customHeight="1" x14ac:dyDescent="0.3">
      <c r="A1493" s="23" t="s">
        <v>2585</v>
      </c>
      <c r="B1493" s="25">
        <v>32.299999999999997</v>
      </c>
      <c r="C1493" s="25">
        <v>5.31</v>
      </c>
      <c r="D1493" s="23" t="s">
        <v>5992</v>
      </c>
      <c r="E1493" s="23" t="s">
        <v>5992</v>
      </c>
      <c r="F1493" s="23" t="s">
        <v>5992</v>
      </c>
      <c r="G1493" s="23">
        <v>0</v>
      </c>
      <c r="H1493" s="23" t="s">
        <v>5992</v>
      </c>
      <c r="I1493" t="str" cm="1">
        <f t="array" ref="I1493">_xlfn.IFS(B1493&lt;18.5,"Under Weight",B1493&lt;=25,"Healthy Weight",B1493&lt;30,"Over Weight",B1493&gt;=30,"obesity")</f>
        <v>obesity</v>
      </c>
      <c r="J1493" t="str" cm="1">
        <f t="array" ref="J1493">_xlfn.IFS(C1493&lt;5.7,"Normal",C1493&lt;=6.5,"Prediabetes",C1493&gt;6.5,"Diabetes")</f>
        <v>Normal</v>
      </c>
    </row>
    <row r="1494" spans="1:10" ht="15" customHeight="1" x14ac:dyDescent="0.3">
      <c r="A1494" s="23" t="s">
        <v>2587</v>
      </c>
      <c r="B1494" s="25">
        <v>22.704999999999998</v>
      </c>
      <c r="C1494" s="25">
        <v>4.57</v>
      </c>
      <c r="D1494" s="23" t="s">
        <v>5991</v>
      </c>
      <c r="E1494" s="23" t="s">
        <v>5992</v>
      </c>
      <c r="F1494" s="23" t="s">
        <v>5992</v>
      </c>
      <c r="G1494" s="23">
        <v>0</v>
      </c>
      <c r="H1494" s="23" t="s">
        <v>5992</v>
      </c>
      <c r="I1494" t="str" cm="1">
        <f t="array" ref="I1494">_xlfn.IFS(B1494&lt;18.5,"Under Weight",B1494&lt;=25,"Healthy Weight",B1494&lt;30,"Over Weight",B1494&gt;=30,"obesity")</f>
        <v>Healthy Weight</v>
      </c>
      <c r="J1494" t="str" cm="1">
        <f t="array" ref="J1494">_xlfn.IFS(C1494&lt;5.7,"Normal",C1494&lt;=6.5,"Prediabetes",C1494&gt;6.5,"Diabetes")</f>
        <v>Normal</v>
      </c>
    </row>
    <row r="1495" spans="1:10" ht="15" customHeight="1" x14ac:dyDescent="0.3">
      <c r="A1495" s="23" t="s">
        <v>2589</v>
      </c>
      <c r="B1495" s="25">
        <v>21.79</v>
      </c>
      <c r="C1495" s="25">
        <v>8.6999999999999993</v>
      </c>
      <c r="D1495" s="23" t="s">
        <v>5991</v>
      </c>
      <c r="E1495" s="23" t="s">
        <v>5992</v>
      </c>
      <c r="F1495" s="23" t="s">
        <v>5992</v>
      </c>
      <c r="G1495" s="23">
        <v>1</v>
      </c>
      <c r="H1495" s="23" t="s">
        <v>5992</v>
      </c>
      <c r="I1495" t="str" cm="1">
        <f t="array" ref="I1495">_xlfn.IFS(B1495&lt;18.5,"Under Weight",B1495&lt;=25,"Healthy Weight",B1495&lt;30,"Over Weight",B1495&gt;=30,"obesity")</f>
        <v>Healthy Weight</v>
      </c>
      <c r="J1495" t="str" cm="1">
        <f t="array" ref="J1495">_xlfn.IFS(C1495&lt;5.7,"Normal",C1495&lt;=6.5,"Prediabetes",C1495&gt;6.5,"Diabetes")</f>
        <v>Diabetes</v>
      </c>
    </row>
    <row r="1496" spans="1:10" ht="15" customHeight="1" x14ac:dyDescent="0.3">
      <c r="A1496" s="23" t="s">
        <v>2590</v>
      </c>
      <c r="B1496" s="25">
        <v>24.52</v>
      </c>
      <c r="C1496" s="25">
        <v>4.76</v>
      </c>
      <c r="D1496" s="23" t="s">
        <v>5992</v>
      </c>
      <c r="E1496" s="23" t="s">
        <v>5992</v>
      </c>
      <c r="F1496" s="23" t="s">
        <v>5992</v>
      </c>
      <c r="G1496" s="23">
        <v>0</v>
      </c>
      <c r="H1496" s="23" t="s">
        <v>5992</v>
      </c>
      <c r="I1496" t="str" cm="1">
        <f t="array" ref="I1496">_xlfn.IFS(B1496&lt;18.5,"Under Weight",B1496&lt;=25,"Healthy Weight",B1496&lt;30,"Over Weight",B1496&gt;=30,"obesity")</f>
        <v>Healthy Weight</v>
      </c>
      <c r="J1496" t="str" cm="1">
        <f t="array" ref="J1496">_xlfn.IFS(C1496&lt;5.7,"Normal",C1496&lt;=6.5,"Prediabetes",C1496&gt;6.5,"Diabetes")</f>
        <v>Normal</v>
      </c>
    </row>
    <row r="1497" spans="1:10" ht="15" customHeight="1" x14ac:dyDescent="0.3">
      <c r="A1497" s="23" t="s">
        <v>2592</v>
      </c>
      <c r="B1497" s="25">
        <v>39.520000000000003</v>
      </c>
      <c r="C1497" s="25">
        <v>11.81</v>
      </c>
      <c r="D1497" s="23" t="s">
        <v>5992</v>
      </c>
      <c r="E1497" s="23" t="s">
        <v>5992</v>
      </c>
      <c r="F1497" s="23" t="s">
        <v>5992</v>
      </c>
      <c r="G1497" s="23">
        <v>0</v>
      </c>
      <c r="H1497" s="23" t="s">
        <v>5992</v>
      </c>
      <c r="I1497" t="str" cm="1">
        <f t="array" ref="I1497">_xlfn.IFS(B1497&lt;18.5,"Under Weight",B1497&lt;=25,"Healthy Weight",B1497&lt;30,"Over Weight",B1497&gt;=30,"obesity")</f>
        <v>obesity</v>
      </c>
      <c r="J1497" t="str" cm="1">
        <f t="array" ref="J1497">_xlfn.IFS(C1497&lt;5.7,"Normal",C1497&lt;=6.5,"Prediabetes",C1497&gt;6.5,"Diabetes")</f>
        <v>Diabetes</v>
      </c>
    </row>
    <row r="1498" spans="1:10" ht="15" customHeight="1" x14ac:dyDescent="0.3">
      <c r="A1498" s="23" t="s">
        <v>2594</v>
      </c>
      <c r="B1498" s="25">
        <v>24.49</v>
      </c>
      <c r="C1498" s="25">
        <v>4.67</v>
      </c>
      <c r="D1498" s="23" t="s">
        <v>5992</v>
      </c>
      <c r="E1498" s="23" t="s">
        <v>5992</v>
      </c>
      <c r="F1498" s="23" t="s">
        <v>5992</v>
      </c>
      <c r="G1498" s="23">
        <v>0</v>
      </c>
      <c r="H1498" s="23" t="s">
        <v>5992</v>
      </c>
      <c r="I1498" t="str" cm="1">
        <f t="array" ref="I1498">_xlfn.IFS(B1498&lt;18.5,"Under Weight",B1498&lt;=25,"Healthy Weight",B1498&lt;30,"Over Weight",B1498&gt;=30,"obesity")</f>
        <v>Healthy Weight</v>
      </c>
      <c r="J1498" t="str" cm="1">
        <f t="array" ref="J1498">_xlfn.IFS(C1498&lt;5.7,"Normal",C1498&lt;=6.5,"Prediabetes",C1498&gt;6.5,"Diabetes")</f>
        <v>Normal</v>
      </c>
    </row>
    <row r="1499" spans="1:10" ht="15" customHeight="1" x14ac:dyDescent="0.3">
      <c r="A1499" s="23" t="s">
        <v>2596</v>
      </c>
      <c r="B1499" s="25">
        <v>26.315000000000001</v>
      </c>
      <c r="C1499" s="25">
        <v>6.02</v>
      </c>
      <c r="D1499" s="23" t="s">
        <v>5992</v>
      </c>
      <c r="E1499" s="23" t="s">
        <v>5992</v>
      </c>
      <c r="F1499" s="23" t="s">
        <v>5992</v>
      </c>
      <c r="G1499" s="23">
        <v>0</v>
      </c>
      <c r="H1499" s="23" t="s">
        <v>5992</v>
      </c>
      <c r="I1499" t="str" cm="1">
        <f t="array" ref="I1499">_xlfn.IFS(B1499&lt;18.5,"Under Weight",B1499&lt;=25,"Healthy Weight",B1499&lt;30,"Over Weight",B1499&gt;=30,"obesity")</f>
        <v>Over Weight</v>
      </c>
      <c r="J1499" t="str" cm="1">
        <f t="array" ref="J1499">_xlfn.IFS(C1499&lt;5.7,"Normal",C1499&lt;=6.5,"Prediabetes",C1499&gt;6.5,"Diabetes")</f>
        <v>Prediabetes</v>
      </c>
    </row>
    <row r="1500" spans="1:10" ht="15" customHeight="1" x14ac:dyDescent="0.3">
      <c r="A1500" s="23" t="s">
        <v>2597</v>
      </c>
      <c r="B1500" s="25">
        <v>22.58</v>
      </c>
      <c r="C1500" s="25">
        <v>7.46</v>
      </c>
      <c r="D1500" s="23" t="s">
        <v>5992</v>
      </c>
      <c r="E1500" s="23" t="s">
        <v>5992</v>
      </c>
      <c r="F1500" s="23" t="s">
        <v>5992</v>
      </c>
      <c r="G1500" s="23">
        <v>0</v>
      </c>
      <c r="H1500" s="23" t="s">
        <v>5992</v>
      </c>
      <c r="I1500" t="str" cm="1">
        <f t="array" ref="I1500">_xlfn.IFS(B1500&lt;18.5,"Under Weight",B1500&lt;=25,"Healthy Weight",B1500&lt;30,"Over Weight",B1500&gt;=30,"obesity")</f>
        <v>Healthy Weight</v>
      </c>
      <c r="J1500" t="str" cm="1">
        <f t="array" ref="J1500">_xlfn.IFS(C1500&lt;5.7,"Normal",C1500&lt;=6.5,"Prediabetes",C1500&gt;6.5,"Diabetes")</f>
        <v>Diabetes</v>
      </c>
    </row>
    <row r="1501" spans="1:10" ht="15" customHeight="1" x14ac:dyDescent="0.3">
      <c r="A1501" s="23" t="s">
        <v>2599</v>
      </c>
      <c r="B1501" s="25">
        <v>19.475000000000001</v>
      </c>
      <c r="C1501" s="25">
        <v>4.74</v>
      </c>
      <c r="D1501" s="23" t="s">
        <v>5992</v>
      </c>
      <c r="E1501" s="23" t="s">
        <v>5992</v>
      </c>
      <c r="F1501" s="23" t="s">
        <v>5992</v>
      </c>
      <c r="G1501" s="23">
        <v>1</v>
      </c>
      <c r="H1501" s="23" t="s">
        <v>5992</v>
      </c>
      <c r="I1501" t="str" cm="1">
        <f t="array" ref="I1501">_xlfn.IFS(B1501&lt;18.5,"Under Weight",B1501&lt;=25,"Healthy Weight",B1501&lt;30,"Over Weight",B1501&gt;=30,"obesity")</f>
        <v>Healthy Weight</v>
      </c>
      <c r="J1501" t="str" cm="1">
        <f t="array" ref="J1501">_xlfn.IFS(C1501&lt;5.7,"Normal",C1501&lt;=6.5,"Prediabetes",C1501&gt;6.5,"Diabetes")</f>
        <v>Normal</v>
      </c>
    </row>
    <row r="1502" spans="1:10" ht="15" customHeight="1" x14ac:dyDescent="0.3">
      <c r="A1502" s="23" t="s">
        <v>2600</v>
      </c>
      <c r="B1502" s="25">
        <v>26.33</v>
      </c>
      <c r="C1502" s="25">
        <v>4.79</v>
      </c>
      <c r="D1502" s="23" t="s">
        <v>5992</v>
      </c>
      <c r="E1502" s="23" t="s">
        <v>5992</v>
      </c>
      <c r="F1502" s="23" t="s">
        <v>5992</v>
      </c>
      <c r="G1502" s="23">
        <v>0</v>
      </c>
      <c r="H1502" s="23" t="s">
        <v>5992</v>
      </c>
      <c r="I1502" t="str" cm="1">
        <f t="array" ref="I1502">_xlfn.IFS(B1502&lt;18.5,"Under Weight",B1502&lt;=25,"Healthy Weight",B1502&lt;30,"Over Weight",B1502&gt;=30,"obesity")</f>
        <v>Over Weight</v>
      </c>
      <c r="J1502" t="str" cm="1">
        <f t="array" ref="J1502">_xlfn.IFS(C1502&lt;5.7,"Normal",C1502&lt;=6.5,"Prediabetes",C1502&gt;6.5,"Diabetes")</f>
        <v>Normal</v>
      </c>
    </row>
    <row r="1503" spans="1:10" ht="15" customHeight="1" x14ac:dyDescent="0.3">
      <c r="A1503" s="23" t="s">
        <v>2602</v>
      </c>
      <c r="B1503" s="25">
        <v>17.29</v>
      </c>
      <c r="C1503" s="25">
        <v>5.35</v>
      </c>
      <c r="D1503" s="23" t="s">
        <v>5991</v>
      </c>
      <c r="E1503" s="23" t="s">
        <v>5992</v>
      </c>
      <c r="F1503" s="23" t="s">
        <v>5992</v>
      </c>
      <c r="G1503" s="23">
        <v>0</v>
      </c>
      <c r="H1503" s="23" t="s">
        <v>5992</v>
      </c>
      <c r="I1503" t="str" cm="1">
        <f t="array" ref="I1503">_xlfn.IFS(B1503&lt;18.5,"Under Weight",B1503&lt;=25,"Healthy Weight",B1503&lt;30,"Over Weight",B1503&gt;=30,"obesity")</f>
        <v>Under Weight</v>
      </c>
      <c r="J1503" t="str" cm="1">
        <f t="array" ref="J1503">_xlfn.IFS(C1503&lt;5.7,"Normal",C1503&lt;=6.5,"Prediabetes",C1503&gt;6.5,"Diabetes")</f>
        <v>Normal</v>
      </c>
    </row>
    <row r="1504" spans="1:10" ht="15" customHeight="1" x14ac:dyDescent="0.3">
      <c r="A1504" s="23" t="s">
        <v>2603</v>
      </c>
      <c r="B1504" s="25">
        <v>42.88</v>
      </c>
      <c r="C1504" s="25">
        <v>4.87</v>
      </c>
      <c r="D1504" s="23" t="s">
        <v>5992</v>
      </c>
      <c r="E1504" s="23" t="s">
        <v>5993</v>
      </c>
      <c r="F1504" s="23" t="s">
        <v>5992</v>
      </c>
      <c r="G1504" s="23">
        <v>1</v>
      </c>
      <c r="H1504" s="23" t="s">
        <v>5992</v>
      </c>
      <c r="I1504" t="str" cm="1">
        <f t="array" ref="I1504">_xlfn.IFS(B1504&lt;18.5,"Under Weight",B1504&lt;=25,"Healthy Weight",B1504&lt;30,"Over Weight",B1504&gt;=30,"obesity")</f>
        <v>obesity</v>
      </c>
      <c r="J1504" t="str" cm="1">
        <f t="array" ref="J1504">_xlfn.IFS(C1504&lt;5.7,"Normal",C1504&lt;=6.5,"Prediabetes",C1504&gt;6.5,"Diabetes")</f>
        <v>Normal</v>
      </c>
    </row>
    <row r="1505" spans="1:10" ht="15" customHeight="1" x14ac:dyDescent="0.3">
      <c r="A1505" s="23" t="s">
        <v>2605</v>
      </c>
      <c r="B1505" s="25">
        <v>32.200000000000003</v>
      </c>
      <c r="C1505" s="25">
        <v>10.09</v>
      </c>
      <c r="D1505" s="23" t="s">
        <v>5991</v>
      </c>
      <c r="E1505" s="23" t="s">
        <v>5992</v>
      </c>
      <c r="F1505" s="23" t="s">
        <v>5992</v>
      </c>
      <c r="G1505" s="23">
        <v>0</v>
      </c>
      <c r="H1505" s="23" t="s">
        <v>5992</v>
      </c>
      <c r="I1505" t="str" cm="1">
        <f t="array" ref="I1505">_xlfn.IFS(B1505&lt;18.5,"Under Weight",B1505&lt;=25,"Healthy Weight",B1505&lt;30,"Over Weight",B1505&gt;=30,"obesity")</f>
        <v>obesity</v>
      </c>
      <c r="J1505" t="str" cm="1">
        <f t="array" ref="J1505">_xlfn.IFS(C1505&lt;5.7,"Normal",C1505&lt;=6.5,"Prediabetes",C1505&gt;6.5,"Diabetes")</f>
        <v>Diabetes</v>
      </c>
    </row>
    <row r="1506" spans="1:10" ht="15" customHeight="1" x14ac:dyDescent="0.3">
      <c r="A1506" s="23" t="s">
        <v>2607</v>
      </c>
      <c r="B1506" s="25">
        <v>18.75</v>
      </c>
      <c r="C1506" s="25">
        <v>5.47</v>
      </c>
      <c r="D1506" s="23" t="s">
        <v>5991</v>
      </c>
      <c r="E1506" s="23" t="s">
        <v>5992</v>
      </c>
      <c r="F1506" s="23" t="s">
        <v>5991</v>
      </c>
      <c r="G1506" s="23">
        <v>1</v>
      </c>
      <c r="H1506" s="23" t="s">
        <v>5992</v>
      </c>
      <c r="I1506" t="str" cm="1">
        <f t="array" ref="I1506">_xlfn.IFS(B1506&lt;18.5,"Under Weight",B1506&lt;=25,"Healthy Weight",B1506&lt;30,"Over Weight",B1506&gt;=30,"obesity")</f>
        <v>Healthy Weight</v>
      </c>
      <c r="J1506" t="str" cm="1">
        <f t="array" ref="J1506">_xlfn.IFS(C1506&lt;5.7,"Normal",C1506&lt;=6.5,"Prediabetes",C1506&gt;6.5,"Diabetes")</f>
        <v>Normal</v>
      </c>
    </row>
    <row r="1507" spans="1:10" ht="15" customHeight="1" x14ac:dyDescent="0.3">
      <c r="A1507" s="23" t="s">
        <v>2609</v>
      </c>
      <c r="B1507" s="25">
        <v>22.36</v>
      </c>
      <c r="C1507" s="25">
        <v>8.6</v>
      </c>
      <c r="D1507" s="23" t="s">
        <v>5992</v>
      </c>
      <c r="E1507" s="23" t="s">
        <v>5992</v>
      </c>
      <c r="F1507" s="23" t="s">
        <v>5992</v>
      </c>
      <c r="G1507" s="23">
        <v>0</v>
      </c>
      <c r="H1507" s="23" t="s">
        <v>5992</v>
      </c>
      <c r="I1507" t="str" cm="1">
        <f t="array" ref="I1507">_xlfn.IFS(B1507&lt;18.5,"Under Weight",B1507&lt;=25,"Healthy Weight",B1507&lt;30,"Over Weight",B1507&gt;=30,"obesity")</f>
        <v>Healthy Weight</v>
      </c>
      <c r="J1507" t="str" cm="1">
        <f t="array" ref="J1507">_xlfn.IFS(C1507&lt;5.7,"Normal",C1507&lt;=6.5,"Prediabetes",C1507&gt;6.5,"Diabetes")</f>
        <v>Diabetes</v>
      </c>
    </row>
    <row r="1508" spans="1:10" ht="15" customHeight="1" x14ac:dyDescent="0.3">
      <c r="A1508" s="23" t="s">
        <v>2611</v>
      </c>
      <c r="B1508" s="25">
        <v>23.94</v>
      </c>
      <c r="C1508" s="25">
        <v>10.74</v>
      </c>
      <c r="D1508" s="23" t="s">
        <v>5991</v>
      </c>
      <c r="E1508" s="23" t="s">
        <v>5992</v>
      </c>
      <c r="F1508" s="23" t="s">
        <v>5992</v>
      </c>
      <c r="G1508" s="23">
        <v>0</v>
      </c>
      <c r="H1508" s="23" t="s">
        <v>5992</v>
      </c>
      <c r="I1508" t="str" cm="1">
        <f t="array" ref="I1508">_xlfn.IFS(B1508&lt;18.5,"Under Weight",B1508&lt;=25,"Healthy Weight",B1508&lt;30,"Over Weight",B1508&gt;=30,"obesity")</f>
        <v>Healthy Weight</v>
      </c>
      <c r="J1508" t="str" cm="1">
        <f t="array" ref="J1508">_xlfn.IFS(C1508&lt;5.7,"Normal",C1508&lt;=6.5,"Prediabetes",C1508&gt;6.5,"Diabetes")</f>
        <v>Diabetes</v>
      </c>
    </row>
    <row r="1509" spans="1:10" ht="15" customHeight="1" x14ac:dyDescent="0.3">
      <c r="A1509" s="23" t="s">
        <v>2612</v>
      </c>
      <c r="B1509" s="25">
        <v>30.1</v>
      </c>
      <c r="C1509" s="25">
        <v>4.3899999999999997</v>
      </c>
      <c r="D1509" s="23" t="s">
        <v>5992</v>
      </c>
      <c r="E1509" s="23" t="s">
        <v>5992</v>
      </c>
      <c r="F1509" s="23" t="s">
        <v>5991</v>
      </c>
      <c r="G1509" s="23">
        <v>1</v>
      </c>
      <c r="H1509" s="23" t="s">
        <v>5992</v>
      </c>
      <c r="I1509" t="str" cm="1">
        <f t="array" ref="I1509">_xlfn.IFS(B1509&lt;18.5,"Under Weight",B1509&lt;=25,"Healthy Weight",B1509&lt;30,"Over Weight",B1509&gt;=30,"obesity")</f>
        <v>obesity</v>
      </c>
      <c r="J1509" t="str" cm="1">
        <f t="array" ref="J1509">_xlfn.IFS(C1509&lt;5.7,"Normal",C1509&lt;=6.5,"Prediabetes",C1509&gt;6.5,"Diabetes")</f>
        <v>Normal</v>
      </c>
    </row>
    <row r="1510" spans="1:10" ht="15" customHeight="1" x14ac:dyDescent="0.3">
      <c r="A1510" s="23" t="s">
        <v>2614</v>
      </c>
      <c r="B1510" s="25">
        <v>21.93</v>
      </c>
      <c r="C1510" s="25">
        <v>6.3</v>
      </c>
      <c r="D1510" s="23" t="s">
        <v>5992</v>
      </c>
      <c r="E1510" s="23" t="s">
        <v>5992</v>
      </c>
      <c r="F1510" s="23" t="s">
        <v>5992</v>
      </c>
      <c r="G1510" s="23">
        <v>0</v>
      </c>
      <c r="H1510" s="23" t="s">
        <v>5992</v>
      </c>
      <c r="I1510" t="str" cm="1">
        <f t="array" ref="I1510">_xlfn.IFS(B1510&lt;18.5,"Under Weight",B1510&lt;=25,"Healthy Weight",B1510&lt;30,"Over Weight",B1510&gt;=30,"obesity")</f>
        <v>Healthy Weight</v>
      </c>
      <c r="J1510" t="str" cm="1">
        <f t="array" ref="J1510">_xlfn.IFS(C1510&lt;5.7,"Normal",C1510&lt;=6.5,"Prediabetes",C1510&gt;6.5,"Diabetes")</f>
        <v>Prediabetes</v>
      </c>
    </row>
    <row r="1511" spans="1:10" ht="15" customHeight="1" x14ac:dyDescent="0.3">
      <c r="A1511" s="23" t="s">
        <v>2615</v>
      </c>
      <c r="B1511" s="25">
        <v>39.75</v>
      </c>
      <c r="C1511" s="25">
        <v>5.41</v>
      </c>
      <c r="D1511" s="23" t="s">
        <v>5992</v>
      </c>
      <c r="E1511" s="23" t="s">
        <v>5993</v>
      </c>
      <c r="F1511" s="23" t="s">
        <v>5992</v>
      </c>
      <c r="G1511" s="23">
        <v>1</v>
      </c>
      <c r="H1511" s="23" t="s">
        <v>5992</v>
      </c>
      <c r="I1511" t="str" cm="1">
        <f t="array" ref="I1511">_xlfn.IFS(B1511&lt;18.5,"Under Weight",B1511&lt;=25,"Healthy Weight",B1511&lt;30,"Over Weight",B1511&gt;=30,"obesity")</f>
        <v>obesity</v>
      </c>
      <c r="J1511" t="str" cm="1">
        <f t="array" ref="J1511">_xlfn.IFS(C1511&lt;5.7,"Normal",C1511&lt;=6.5,"Prediabetes",C1511&gt;6.5,"Diabetes")</f>
        <v>Normal</v>
      </c>
    </row>
    <row r="1512" spans="1:10" ht="15" customHeight="1" x14ac:dyDescent="0.3">
      <c r="A1512" s="23" t="s">
        <v>2617</v>
      </c>
      <c r="B1512" s="25">
        <v>26.03</v>
      </c>
      <c r="C1512" s="25">
        <v>4.47</v>
      </c>
      <c r="D1512" s="23" t="s">
        <v>5992</v>
      </c>
      <c r="E1512" s="23" t="s">
        <v>5992</v>
      </c>
      <c r="F1512" s="23" t="s">
        <v>5991</v>
      </c>
      <c r="G1512" s="23">
        <v>1</v>
      </c>
      <c r="H1512" s="23" t="s">
        <v>5992</v>
      </c>
      <c r="I1512" t="str" cm="1">
        <f t="array" ref="I1512">_xlfn.IFS(B1512&lt;18.5,"Under Weight",B1512&lt;=25,"Healthy Weight",B1512&lt;30,"Over Weight",B1512&gt;=30,"obesity")</f>
        <v>Over Weight</v>
      </c>
      <c r="J1512" t="str" cm="1">
        <f t="array" ref="J1512">_xlfn.IFS(C1512&lt;5.7,"Normal",C1512&lt;=6.5,"Prediabetes",C1512&gt;6.5,"Diabetes")</f>
        <v>Normal</v>
      </c>
    </row>
    <row r="1513" spans="1:10" ht="15" customHeight="1" x14ac:dyDescent="0.3">
      <c r="A1513" s="23" t="s">
        <v>2618</v>
      </c>
      <c r="B1513" s="25">
        <v>34.51</v>
      </c>
      <c r="C1513" s="25">
        <v>6.26</v>
      </c>
      <c r="D1513" s="23" t="s">
        <v>5992</v>
      </c>
      <c r="E1513" s="23" t="s">
        <v>5992</v>
      </c>
      <c r="F1513" s="23" t="s">
        <v>5992</v>
      </c>
      <c r="G1513" s="23">
        <v>0</v>
      </c>
      <c r="H1513" s="23" t="s">
        <v>5992</v>
      </c>
      <c r="I1513" t="str" cm="1">
        <f t="array" ref="I1513">_xlfn.IFS(B1513&lt;18.5,"Under Weight",B1513&lt;=25,"Healthy Weight",B1513&lt;30,"Over Weight",B1513&gt;=30,"obesity")</f>
        <v>obesity</v>
      </c>
      <c r="J1513" t="str" cm="1">
        <f t="array" ref="J1513">_xlfn.IFS(C1513&lt;5.7,"Normal",C1513&lt;=6.5,"Prediabetes",C1513&gt;6.5,"Diabetes")</f>
        <v>Prediabetes</v>
      </c>
    </row>
    <row r="1514" spans="1:10" ht="15" customHeight="1" x14ac:dyDescent="0.3">
      <c r="A1514" s="23" t="s">
        <v>2620</v>
      </c>
      <c r="B1514" s="25">
        <v>19.32</v>
      </c>
      <c r="C1514" s="25">
        <v>11.58</v>
      </c>
      <c r="D1514" s="23" t="s">
        <v>5991</v>
      </c>
      <c r="E1514" s="23" t="s">
        <v>5992</v>
      </c>
      <c r="F1514" s="23" t="s">
        <v>5992</v>
      </c>
      <c r="G1514" s="23">
        <v>1</v>
      </c>
      <c r="H1514" s="23" t="s">
        <v>5992</v>
      </c>
      <c r="I1514" t="str" cm="1">
        <f t="array" ref="I1514">_xlfn.IFS(B1514&lt;18.5,"Under Weight",B1514&lt;=25,"Healthy Weight",B1514&lt;30,"Over Weight",B1514&gt;=30,"obesity")</f>
        <v>Healthy Weight</v>
      </c>
      <c r="J1514" t="str" cm="1">
        <f t="array" ref="J1514">_xlfn.IFS(C1514&lt;5.7,"Normal",C1514&lt;=6.5,"Prediabetes",C1514&gt;6.5,"Diabetes")</f>
        <v>Diabetes</v>
      </c>
    </row>
    <row r="1515" spans="1:10" ht="15" customHeight="1" x14ac:dyDescent="0.3">
      <c r="A1515" s="23" t="s">
        <v>2622</v>
      </c>
      <c r="B1515" s="25">
        <v>28.5</v>
      </c>
      <c r="C1515" s="25">
        <v>4.3600000000000003</v>
      </c>
      <c r="D1515" s="23" t="s">
        <v>5992</v>
      </c>
      <c r="E1515" s="23" t="s">
        <v>5992</v>
      </c>
      <c r="F1515" s="23" t="s">
        <v>5992</v>
      </c>
      <c r="G1515" s="23">
        <v>0</v>
      </c>
      <c r="H1515" s="23" t="s">
        <v>5992</v>
      </c>
      <c r="I1515" t="str" cm="1">
        <f t="array" ref="I1515">_xlfn.IFS(B1515&lt;18.5,"Under Weight",B1515&lt;=25,"Healthy Weight",B1515&lt;30,"Over Weight",B1515&gt;=30,"obesity")</f>
        <v>Over Weight</v>
      </c>
      <c r="J1515" t="str" cm="1">
        <f t="array" ref="J1515">_xlfn.IFS(C1515&lt;5.7,"Normal",C1515&lt;=6.5,"Prediabetes",C1515&gt;6.5,"Diabetes")</f>
        <v>Normal</v>
      </c>
    </row>
    <row r="1516" spans="1:10" ht="15" customHeight="1" x14ac:dyDescent="0.3">
      <c r="A1516" s="23" t="s">
        <v>2624</v>
      </c>
      <c r="B1516" s="25">
        <v>30.875</v>
      </c>
      <c r="C1516" s="25">
        <v>4.1399999999999997</v>
      </c>
      <c r="D1516" s="23" t="s">
        <v>5991</v>
      </c>
      <c r="E1516" s="23" t="s">
        <v>5992</v>
      </c>
      <c r="F1516" s="23" t="s">
        <v>5992</v>
      </c>
      <c r="G1516" s="23">
        <v>0</v>
      </c>
      <c r="H1516" s="23" t="s">
        <v>5992</v>
      </c>
      <c r="I1516" t="str" cm="1">
        <f t="array" ref="I1516">_xlfn.IFS(B1516&lt;18.5,"Under Weight",B1516&lt;=25,"Healthy Weight",B1516&lt;30,"Over Weight",B1516&gt;=30,"obesity")</f>
        <v>obesity</v>
      </c>
      <c r="J1516" t="str" cm="1">
        <f t="array" ref="J1516">_xlfn.IFS(C1516&lt;5.7,"Normal",C1516&lt;=6.5,"Prediabetes",C1516&gt;6.5,"Diabetes")</f>
        <v>Normal</v>
      </c>
    </row>
    <row r="1517" spans="1:10" ht="15" customHeight="1" x14ac:dyDescent="0.3">
      <c r="A1517" s="23" t="s">
        <v>2625</v>
      </c>
      <c r="B1517" s="25">
        <v>24.02</v>
      </c>
      <c r="C1517" s="25">
        <v>4.38</v>
      </c>
      <c r="D1517" s="23" t="s">
        <v>5992</v>
      </c>
      <c r="E1517" s="23" t="s">
        <v>5992</v>
      </c>
      <c r="F1517" s="23" t="s">
        <v>5992</v>
      </c>
      <c r="G1517" s="23">
        <v>0</v>
      </c>
      <c r="H1517" s="23" t="s">
        <v>5992</v>
      </c>
      <c r="I1517" t="str" cm="1">
        <f t="array" ref="I1517">_xlfn.IFS(B1517&lt;18.5,"Under Weight",B1517&lt;=25,"Healthy Weight",B1517&lt;30,"Over Weight",B1517&gt;=30,"obesity")</f>
        <v>Healthy Weight</v>
      </c>
      <c r="J1517" t="str" cm="1">
        <f t="array" ref="J1517">_xlfn.IFS(C1517&lt;5.7,"Normal",C1517&lt;=6.5,"Prediabetes",C1517&gt;6.5,"Diabetes")</f>
        <v>Normal</v>
      </c>
    </row>
    <row r="1518" spans="1:10" ht="15" customHeight="1" x14ac:dyDescent="0.3">
      <c r="A1518" s="23" t="s">
        <v>2626</v>
      </c>
      <c r="B1518" s="25">
        <v>36.08</v>
      </c>
      <c r="C1518" s="25">
        <v>11.61</v>
      </c>
      <c r="D1518" s="23" t="s">
        <v>5991</v>
      </c>
      <c r="E1518" s="23" t="s">
        <v>5992</v>
      </c>
      <c r="F1518" s="23" t="s">
        <v>5992</v>
      </c>
      <c r="G1518" s="23">
        <v>0</v>
      </c>
      <c r="H1518" s="23" t="s">
        <v>5992</v>
      </c>
      <c r="I1518" t="str" cm="1">
        <f t="array" ref="I1518">_xlfn.IFS(B1518&lt;18.5,"Under Weight",B1518&lt;=25,"Healthy Weight",B1518&lt;30,"Over Weight",B1518&gt;=30,"obesity")</f>
        <v>obesity</v>
      </c>
      <c r="J1518" t="str" cm="1">
        <f t="array" ref="J1518">_xlfn.IFS(C1518&lt;5.7,"Normal",C1518&lt;=6.5,"Prediabetes",C1518&gt;6.5,"Diabetes")</f>
        <v>Diabetes</v>
      </c>
    </row>
    <row r="1519" spans="1:10" ht="15" customHeight="1" x14ac:dyDescent="0.3">
      <c r="A1519" s="23" t="s">
        <v>2628</v>
      </c>
      <c r="B1519" s="25">
        <v>32.200000000000003</v>
      </c>
      <c r="C1519" s="25">
        <v>10.59</v>
      </c>
      <c r="D1519" s="23" t="s">
        <v>5991</v>
      </c>
      <c r="E1519" s="23" t="s">
        <v>5992</v>
      </c>
      <c r="F1519" s="23" t="s">
        <v>5992</v>
      </c>
      <c r="G1519" s="23">
        <v>0</v>
      </c>
      <c r="H1519" s="23" t="s">
        <v>5992</v>
      </c>
      <c r="I1519" t="str" cm="1">
        <f t="array" ref="I1519">_xlfn.IFS(B1519&lt;18.5,"Under Weight",B1519&lt;=25,"Healthy Weight",B1519&lt;30,"Over Weight",B1519&gt;=30,"obesity")</f>
        <v>obesity</v>
      </c>
      <c r="J1519" t="str" cm="1">
        <f t="array" ref="J1519">_xlfn.IFS(C1519&lt;5.7,"Normal",C1519&lt;=6.5,"Prediabetes",C1519&gt;6.5,"Diabetes")</f>
        <v>Diabetes</v>
      </c>
    </row>
    <row r="1520" spans="1:10" ht="15" customHeight="1" x14ac:dyDescent="0.3">
      <c r="A1520" s="23" t="s">
        <v>2629</v>
      </c>
      <c r="B1520" s="25">
        <v>28.05</v>
      </c>
      <c r="C1520" s="25">
        <v>11.85</v>
      </c>
      <c r="D1520" s="23" t="s">
        <v>5991</v>
      </c>
      <c r="E1520" s="23" t="s">
        <v>5992</v>
      </c>
      <c r="F1520" s="23" t="s">
        <v>5992</v>
      </c>
      <c r="G1520" s="23">
        <v>0</v>
      </c>
      <c r="H1520" s="23" t="s">
        <v>5992</v>
      </c>
      <c r="I1520" t="str" cm="1">
        <f t="array" ref="I1520">_xlfn.IFS(B1520&lt;18.5,"Under Weight",B1520&lt;=25,"Healthy Weight",B1520&lt;30,"Over Weight",B1520&gt;=30,"obesity")</f>
        <v>Over Weight</v>
      </c>
      <c r="J1520" t="str" cm="1">
        <f t="array" ref="J1520">_xlfn.IFS(C1520&lt;5.7,"Normal",C1520&lt;=6.5,"Prediabetes",C1520&gt;6.5,"Diabetes")</f>
        <v>Diabetes</v>
      </c>
    </row>
    <row r="1521" spans="1:10" ht="15" customHeight="1" x14ac:dyDescent="0.3">
      <c r="A1521" s="23" t="s">
        <v>2631</v>
      </c>
      <c r="B1521" s="25">
        <v>19</v>
      </c>
      <c r="C1521" s="25">
        <v>5.46</v>
      </c>
      <c r="D1521" s="23" t="s">
        <v>5991</v>
      </c>
      <c r="E1521" s="23" t="s">
        <v>5992</v>
      </c>
      <c r="F1521" s="23" t="s">
        <v>5992</v>
      </c>
      <c r="G1521" s="23">
        <v>1</v>
      </c>
      <c r="H1521" s="23" t="s">
        <v>5992</v>
      </c>
      <c r="I1521" t="str" cm="1">
        <f t="array" ref="I1521">_xlfn.IFS(B1521&lt;18.5,"Under Weight",B1521&lt;=25,"Healthy Weight",B1521&lt;30,"Over Weight",B1521&gt;=30,"obesity")</f>
        <v>Healthy Weight</v>
      </c>
      <c r="J1521" t="str" cm="1">
        <f t="array" ref="J1521">_xlfn.IFS(C1521&lt;5.7,"Normal",C1521&lt;=6.5,"Prediabetes",C1521&gt;6.5,"Diabetes")</f>
        <v>Normal</v>
      </c>
    </row>
    <row r="1522" spans="1:10" ht="15" customHeight="1" x14ac:dyDescent="0.3">
      <c r="A1522" s="23" t="s">
        <v>2633</v>
      </c>
      <c r="B1522" s="25">
        <v>16.13</v>
      </c>
      <c r="C1522" s="25">
        <v>4.54</v>
      </c>
      <c r="D1522" s="23" t="s">
        <v>5991</v>
      </c>
      <c r="E1522" s="23" t="s">
        <v>5992</v>
      </c>
      <c r="F1522" s="23" t="s">
        <v>5992</v>
      </c>
      <c r="G1522" s="23">
        <v>2</v>
      </c>
      <c r="H1522" s="23" t="s">
        <v>5992</v>
      </c>
      <c r="I1522" t="str" cm="1">
        <f t="array" ref="I1522">_xlfn.IFS(B1522&lt;18.5,"Under Weight",B1522&lt;=25,"Healthy Weight",B1522&lt;30,"Over Weight",B1522&gt;=30,"obesity")</f>
        <v>Under Weight</v>
      </c>
      <c r="J1522" t="str" cm="1">
        <f t="array" ref="J1522">_xlfn.IFS(C1522&lt;5.7,"Normal",C1522&lt;=6.5,"Prediabetes",C1522&gt;6.5,"Diabetes")</f>
        <v>Normal</v>
      </c>
    </row>
    <row r="1523" spans="1:10" ht="15" customHeight="1" x14ac:dyDescent="0.3">
      <c r="A1523" s="23" t="s">
        <v>2635</v>
      </c>
      <c r="B1523" s="25">
        <v>18.77</v>
      </c>
      <c r="C1523" s="25">
        <v>11.98</v>
      </c>
      <c r="D1523" s="23" t="s">
        <v>5991</v>
      </c>
      <c r="E1523" s="23" t="s">
        <v>5992</v>
      </c>
      <c r="F1523" s="23" t="s">
        <v>5992</v>
      </c>
      <c r="G1523" s="23">
        <v>2</v>
      </c>
      <c r="H1523" s="23" t="s">
        <v>5992</v>
      </c>
      <c r="I1523" t="str" cm="1">
        <f t="array" ref="I1523">_xlfn.IFS(B1523&lt;18.5,"Under Weight",B1523&lt;=25,"Healthy Weight",B1523&lt;30,"Over Weight",B1523&gt;=30,"obesity")</f>
        <v>Healthy Weight</v>
      </c>
      <c r="J1523" t="str" cm="1">
        <f t="array" ref="J1523">_xlfn.IFS(C1523&lt;5.7,"Normal",C1523&lt;=6.5,"Prediabetes",C1523&gt;6.5,"Diabetes")</f>
        <v>Diabetes</v>
      </c>
    </row>
    <row r="1524" spans="1:10" ht="15" customHeight="1" x14ac:dyDescent="0.3">
      <c r="A1524" s="23" t="s">
        <v>2636</v>
      </c>
      <c r="B1524" s="25">
        <v>28.88</v>
      </c>
      <c r="C1524" s="25">
        <v>6.59</v>
      </c>
      <c r="D1524" s="23" t="s">
        <v>5991</v>
      </c>
      <c r="E1524" s="23" t="s">
        <v>5992</v>
      </c>
      <c r="F1524" s="23" t="s">
        <v>5992</v>
      </c>
      <c r="G1524" s="23">
        <v>1</v>
      </c>
      <c r="H1524" s="23" t="s">
        <v>5992</v>
      </c>
      <c r="I1524" t="str" cm="1">
        <f t="array" ref="I1524">_xlfn.IFS(B1524&lt;18.5,"Under Weight",B1524&lt;=25,"Healthy Weight",B1524&lt;30,"Over Weight",B1524&gt;=30,"obesity")</f>
        <v>Over Weight</v>
      </c>
      <c r="J1524" t="str" cm="1">
        <f t="array" ref="J1524">_xlfn.IFS(C1524&lt;5.7,"Normal",C1524&lt;=6.5,"Prediabetes",C1524&gt;6.5,"Diabetes")</f>
        <v>Diabetes</v>
      </c>
    </row>
    <row r="1525" spans="1:10" ht="15" customHeight="1" x14ac:dyDescent="0.3">
      <c r="A1525" s="23" t="s">
        <v>2638</v>
      </c>
      <c r="B1525" s="25">
        <v>27.55</v>
      </c>
      <c r="C1525" s="25">
        <v>10.83</v>
      </c>
      <c r="D1525" s="23" t="s">
        <v>5991</v>
      </c>
      <c r="E1525" s="23" t="s">
        <v>5992</v>
      </c>
      <c r="F1525" s="23" t="s">
        <v>5992</v>
      </c>
      <c r="G1525" s="23">
        <v>1</v>
      </c>
      <c r="H1525" s="23" t="s">
        <v>5992</v>
      </c>
      <c r="I1525" t="str" cm="1">
        <f t="array" ref="I1525">_xlfn.IFS(B1525&lt;18.5,"Under Weight",B1525&lt;=25,"Healthy Weight",B1525&lt;30,"Over Weight",B1525&gt;=30,"obesity")</f>
        <v>Over Weight</v>
      </c>
      <c r="J1525" t="str" cm="1">
        <f t="array" ref="J1525">_xlfn.IFS(C1525&lt;5.7,"Normal",C1525&lt;=6.5,"Prediabetes",C1525&gt;6.5,"Diabetes")</f>
        <v>Diabetes</v>
      </c>
    </row>
    <row r="1526" spans="1:10" ht="15" customHeight="1" x14ac:dyDescent="0.3">
      <c r="A1526" s="23" t="s">
        <v>2639</v>
      </c>
      <c r="B1526" s="25">
        <v>15.6</v>
      </c>
      <c r="C1526" s="25">
        <v>8.6</v>
      </c>
      <c r="D1526" s="23" t="s">
        <v>5992</v>
      </c>
      <c r="E1526" s="23" t="s">
        <v>5992</v>
      </c>
      <c r="F1526" s="23" t="s">
        <v>5992</v>
      </c>
      <c r="G1526" s="23">
        <v>0</v>
      </c>
      <c r="H1526" s="23" t="s">
        <v>5992</v>
      </c>
      <c r="I1526" t="str" cm="1">
        <f t="array" ref="I1526">_xlfn.IFS(B1526&lt;18.5,"Under Weight",B1526&lt;=25,"Healthy Weight",B1526&lt;30,"Over Weight",B1526&gt;=30,"obesity")</f>
        <v>Under Weight</v>
      </c>
      <c r="J1526" t="str" cm="1">
        <f t="array" ref="J1526">_xlfn.IFS(C1526&lt;5.7,"Normal",C1526&lt;=6.5,"Prediabetes",C1526&gt;6.5,"Diabetes")</f>
        <v>Diabetes</v>
      </c>
    </row>
    <row r="1527" spans="1:10" ht="15" customHeight="1" x14ac:dyDescent="0.3">
      <c r="A1527" s="23" t="s">
        <v>2640</v>
      </c>
      <c r="B1527" s="25">
        <v>21.99</v>
      </c>
      <c r="C1527" s="25">
        <v>11.17</v>
      </c>
      <c r="D1527" s="23" t="s">
        <v>5992</v>
      </c>
      <c r="E1527" s="23" t="s">
        <v>5992</v>
      </c>
      <c r="F1527" s="23" t="s">
        <v>5992</v>
      </c>
      <c r="G1527" s="23">
        <v>0</v>
      </c>
      <c r="H1527" s="23" t="s">
        <v>5992</v>
      </c>
      <c r="I1527" t="str" cm="1">
        <f t="array" ref="I1527">_xlfn.IFS(B1527&lt;18.5,"Under Weight",B1527&lt;=25,"Healthy Weight",B1527&lt;30,"Over Weight",B1527&gt;=30,"obesity")</f>
        <v>Healthy Weight</v>
      </c>
      <c r="J1527" t="str" cm="1">
        <f t="array" ref="J1527">_xlfn.IFS(C1527&lt;5.7,"Normal",C1527&lt;=6.5,"Prediabetes",C1527&gt;6.5,"Diabetes")</f>
        <v>Diabetes</v>
      </c>
    </row>
    <row r="1528" spans="1:10" ht="15" customHeight="1" x14ac:dyDescent="0.3">
      <c r="A1528" s="23" t="s">
        <v>2642</v>
      </c>
      <c r="B1528" s="25">
        <v>34.85</v>
      </c>
      <c r="C1528" s="25">
        <v>5.75</v>
      </c>
      <c r="D1528" s="23" t="s">
        <v>5992</v>
      </c>
      <c r="E1528" s="23" t="s">
        <v>5992</v>
      </c>
      <c r="F1528" s="23" t="s">
        <v>5992</v>
      </c>
      <c r="G1528" s="23">
        <v>0</v>
      </c>
      <c r="H1528" s="23" t="s">
        <v>5992</v>
      </c>
      <c r="I1528" t="str" cm="1">
        <f t="array" ref="I1528">_xlfn.IFS(B1528&lt;18.5,"Under Weight",B1528&lt;=25,"Healthy Weight",B1528&lt;30,"Over Weight",B1528&gt;=30,"obesity")</f>
        <v>obesity</v>
      </c>
      <c r="J1528" t="str" cm="1">
        <f t="array" ref="J1528">_xlfn.IFS(C1528&lt;5.7,"Normal",C1528&lt;=6.5,"Prediabetes",C1528&gt;6.5,"Diabetes")</f>
        <v>Prediabetes</v>
      </c>
    </row>
    <row r="1529" spans="1:10" ht="15" customHeight="1" x14ac:dyDescent="0.3">
      <c r="A1529" s="23" t="s">
        <v>2644</v>
      </c>
      <c r="B1529" s="25">
        <v>24.51</v>
      </c>
      <c r="C1529" s="25">
        <v>4.83</v>
      </c>
      <c r="D1529" s="23" t="s">
        <v>5991</v>
      </c>
      <c r="E1529" s="23" t="s">
        <v>5992</v>
      </c>
      <c r="F1529" s="23" t="s">
        <v>5991</v>
      </c>
      <c r="G1529" s="23">
        <v>1</v>
      </c>
      <c r="H1529" s="23" t="s">
        <v>5992</v>
      </c>
      <c r="I1529" t="str" cm="1">
        <f t="array" ref="I1529">_xlfn.IFS(B1529&lt;18.5,"Under Weight",B1529&lt;=25,"Healthy Weight",B1529&lt;30,"Over Weight",B1529&gt;=30,"obesity")</f>
        <v>Healthy Weight</v>
      </c>
      <c r="J1529" t="str" cm="1">
        <f t="array" ref="J1529">_xlfn.IFS(C1529&lt;5.7,"Normal",C1529&lt;=6.5,"Prediabetes",C1529&gt;6.5,"Diabetes")</f>
        <v>Normal</v>
      </c>
    </row>
    <row r="1530" spans="1:10" ht="15" customHeight="1" x14ac:dyDescent="0.3">
      <c r="A1530" s="23" t="s">
        <v>2646</v>
      </c>
      <c r="B1530" s="25">
        <v>19.399999999999999</v>
      </c>
      <c r="C1530" s="25">
        <v>11.93</v>
      </c>
      <c r="D1530" s="23" t="s">
        <v>5992</v>
      </c>
      <c r="E1530" s="23" t="s">
        <v>5992</v>
      </c>
      <c r="F1530" s="23" t="s">
        <v>5992</v>
      </c>
      <c r="G1530" s="23">
        <v>0</v>
      </c>
      <c r="H1530" s="23" t="s">
        <v>5992</v>
      </c>
      <c r="I1530" t="str" cm="1">
        <f t="array" ref="I1530">_xlfn.IFS(B1530&lt;18.5,"Under Weight",B1530&lt;=25,"Healthy Weight",B1530&lt;30,"Over Weight",B1530&gt;=30,"obesity")</f>
        <v>Healthy Weight</v>
      </c>
      <c r="J1530" t="str" cm="1">
        <f t="array" ref="J1530">_xlfn.IFS(C1530&lt;5.7,"Normal",C1530&lt;=6.5,"Prediabetes",C1530&gt;6.5,"Diabetes")</f>
        <v>Diabetes</v>
      </c>
    </row>
    <row r="1531" spans="1:10" ht="15" customHeight="1" x14ac:dyDescent="0.3">
      <c r="A1531" s="23" t="s">
        <v>2648</v>
      </c>
      <c r="B1531" s="25">
        <v>15.1</v>
      </c>
      <c r="C1531" s="25">
        <v>8.41</v>
      </c>
      <c r="D1531" s="23" t="s">
        <v>5992</v>
      </c>
      <c r="E1531" s="23" t="s">
        <v>5992</v>
      </c>
      <c r="F1531" s="23" t="s">
        <v>5992</v>
      </c>
      <c r="G1531" s="23">
        <v>0</v>
      </c>
      <c r="H1531" s="23" t="s">
        <v>5992</v>
      </c>
      <c r="I1531" t="str" cm="1">
        <f t="array" ref="I1531">_xlfn.IFS(B1531&lt;18.5,"Under Weight",B1531&lt;=25,"Healthy Weight",B1531&lt;30,"Over Weight",B1531&gt;=30,"obesity")</f>
        <v>Under Weight</v>
      </c>
      <c r="J1531" t="str" cm="1">
        <f t="array" ref="J1531">_xlfn.IFS(C1531&lt;5.7,"Normal",C1531&lt;=6.5,"Prediabetes",C1531&gt;6.5,"Diabetes")</f>
        <v>Diabetes</v>
      </c>
    </row>
    <row r="1532" spans="1:10" ht="15" customHeight="1" x14ac:dyDescent="0.3">
      <c r="A1532" s="23" t="s">
        <v>2649</v>
      </c>
      <c r="B1532" s="25">
        <v>23.37</v>
      </c>
      <c r="C1532" s="25">
        <v>5.59</v>
      </c>
      <c r="D1532" s="23" t="s">
        <v>5991</v>
      </c>
      <c r="E1532" s="23" t="s">
        <v>5992</v>
      </c>
      <c r="F1532" s="23" t="s">
        <v>5992</v>
      </c>
      <c r="G1532" s="23">
        <v>0</v>
      </c>
      <c r="H1532" s="23" t="s">
        <v>5992</v>
      </c>
      <c r="I1532" t="str" cm="1">
        <f t="array" ref="I1532">_xlfn.IFS(B1532&lt;18.5,"Under Weight",B1532&lt;=25,"Healthy Weight",B1532&lt;30,"Over Weight",B1532&gt;=30,"obesity")</f>
        <v>Healthy Weight</v>
      </c>
      <c r="J1532" t="str" cm="1">
        <f t="array" ref="J1532">_xlfn.IFS(C1532&lt;5.7,"Normal",C1532&lt;=6.5,"Prediabetes",C1532&gt;6.5,"Diabetes")</f>
        <v>Normal</v>
      </c>
    </row>
    <row r="1533" spans="1:10" ht="15" customHeight="1" x14ac:dyDescent="0.3">
      <c r="A1533" s="23" t="s">
        <v>2651</v>
      </c>
      <c r="B1533" s="25">
        <v>42.4</v>
      </c>
      <c r="C1533" s="25">
        <v>4.0599999999999996</v>
      </c>
      <c r="D1533" s="23" t="s">
        <v>5992</v>
      </c>
      <c r="E1533" s="23" t="s">
        <v>5992</v>
      </c>
      <c r="F1533" s="23" t="s">
        <v>5992</v>
      </c>
      <c r="G1533" s="23">
        <v>0</v>
      </c>
      <c r="H1533" s="23" t="s">
        <v>5992</v>
      </c>
      <c r="I1533" t="str" cm="1">
        <f t="array" ref="I1533">_xlfn.IFS(B1533&lt;18.5,"Under Weight",B1533&lt;=25,"Healthy Weight",B1533&lt;30,"Over Weight",B1533&gt;=30,"obesity")</f>
        <v>obesity</v>
      </c>
      <c r="J1533" t="str" cm="1">
        <f t="array" ref="J1533">_xlfn.IFS(C1533&lt;5.7,"Normal",C1533&lt;=6.5,"Prediabetes",C1533&gt;6.5,"Diabetes")</f>
        <v>Normal</v>
      </c>
    </row>
    <row r="1534" spans="1:10" ht="15" customHeight="1" x14ac:dyDescent="0.3">
      <c r="A1534" s="23" t="s">
        <v>2653</v>
      </c>
      <c r="B1534" s="25">
        <v>28.405000000000001</v>
      </c>
      <c r="C1534" s="25">
        <v>7.02</v>
      </c>
      <c r="D1534" s="23" t="s">
        <v>5991</v>
      </c>
      <c r="E1534" s="23" t="s">
        <v>5992</v>
      </c>
      <c r="F1534" s="23" t="s">
        <v>5992</v>
      </c>
      <c r="G1534" s="23">
        <v>0</v>
      </c>
      <c r="H1534" s="23" t="s">
        <v>5992</v>
      </c>
      <c r="I1534" t="str" cm="1">
        <f t="array" ref="I1534">_xlfn.IFS(B1534&lt;18.5,"Under Weight",B1534&lt;=25,"Healthy Weight",B1534&lt;30,"Over Weight",B1534&gt;=30,"obesity")</f>
        <v>Over Weight</v>
      </c>
      <c r="J1534" t="str" cm="1">
        <f t="array" ref="J1534">_xlfn.IFS(C1534&lt;5.7,"Normal",C1534&lt;=6.5,"Prediabetes",C1534&gt;6.5,"Diabetes")</f>
        <v>Diabetes</v>
      </c>
    </row>
    <row r="1535" spans="1:10" ht="15" customHeight="1" x14ac:dyDescent="0.3">
      <c r="A1535" s="23" t="s">
        <v>2654</v>
      </c>
      <c r="B1535" s="25">
        <v>23.4</v>
      </c>
      <c r="C1535" s="25">
        <v>4.47</v>
      </c>
      <c r="D1535" s="23" t="s">
        <v>5992</v>
      </c>
      <c r="E1535" s="23" t="s">
        <v>5992</v>
      </c>
      <c r="F1535" s="23" t="s">
        <v>5992</v>
      </c>
      <c r="G1535" s="23">
        <v>0</v>
      </c>
      <c r="H1535" s="23" t="s">
        <v>5992</v>
      </c>
      <c r="I1535" t="str" cm="1">
        <f t="array" ref="I1535">_xlfn.IFS(B1535&lt;18.5,"Under Weight",B1535&lt;=25,"Healthy Weight",B1535&lt;30,"Over Weight",B1535&gt;=30,"obesity")</f>
        <v>Healthy Weight</v>
      </c>
      <c r="J1535" t="str" cm="1">
        <f t="array" ref="J1535">_xlfn.IFS(C1535&lt;5.7,"Normal",C1535&lt;=6.5,"Prediabetes",C1535&gt;6.5,"Diabetes")</f>
        <v>Normal</v>
      </c>
    </row>
    <row r="1536" spans="1:10" ht="15" customHeight="1" x14ac:dyDescent="0.3">
      <c r="A1536" s="23" t="s">
        <v>2655</v>
      </c>
      <c r="B1536" s="25">
        <v>33.44</v>
      </c>
      <c r="C1536" s="25">
        <v>4.54</v>
      </c>
      <c r="D1536" s="23" t="s">
        <v>5992</v>
      </c>
      <c r="E1536" s="23" t="s">
        <v>5992</v>
      </c>
      <c r="F1536" s="23" t="s">
        <v>5992</v>
      </c>
      <c r="G1536" s="23">
        <v>0</v>
      </c>
      <c r="H1536" s="23" t="s">
        <v>5992</v>
      </c>
      <c r="I1536" t="str" cm="1">
        <f t="array" ref="I1536">_xlfn.IFS(B1536&lt;18.5,"Under Weight",B1536&lt;=25,"Healthy Weight",B1536&lt;30,"Over Weight",B1536&gt;=30,"obesity")</f>
        <v>obesity</v>
      </c>
      <c r="J1536" t="str" cm="1">
        <f t="array" ref="J1536">_xlfn.IFS(C1536&lt;5.7,"Normal",C1536&lt;=6.5,"Prediabetes",C1536&gt;6.5,"Diabetes")</f>
        <v>Normal</v>
      </c>
    </row>
    <row r="1537" spans="1:10" ht="15" customHeight="1" x14ac:dyDescent="0.3">
      <c r="A1537" s="23" t="s">
        <v>2656</v>
      </c>
      <c r="B1537" s="25">
        <v>21.12</v>
      </c>
      <c r="C1537" s="25">
        <v>4.99</v>
      </c>
      <c r="D1537" s="23" t="s">
        <v>5992</v>
      </c>
      <c r="E1537" s="23" t="s">
        <v>5992</v>
      </c>
      <c r="F1537" s="23" t="s">
        <v>5992</v>
      </c>
      <c r="G1537" s="23">
        <v>1</v>
      </c>
      <c r="H1537" s="23" t="s">
        <v>5992</v>
      </c>
      <c r="I1537" t="str" cm="1">
        <f t="array" ref="I1537">_xlfn.IFS(B1537&lt;18.5,"Under Weight",B1537&lt;=25,"Healthy Weight",B1537&lt;30,"Over Weight",B1537&gt;=30,"obesity")</f>
        <v>Healthy Weight</v>
      </c>
      <c r="J1537" t="str" cm="1">
        <f t="array" ref="J1537">_xlfn.IFS(C1537&lt;5.7,"Normal",C1537&lt;=6.5,"Prediabetes",C1537&gt;6.5,"Diabetes")</f>
        <v>Normal</v>
      </c>
    </row>
    <row r="1538" spans="1:10" ht="15" customHeight="1" x14ac:dyDescent="0.3">
      <c r="A1538" s="23" t="s">
        <v>2657</v>
      </c>
      <c r="B1538" s="25">
        <v>18.48</v>
      </c>
      <c r="C1538" s="25">
        <v>10.84</v>
      </c>
      <c r="D1538" s="23" t="s">
        <v>5991</v>
      </c>
      <c r="E1538" s="23" t="s">
        <v>5992</v>
      </c>
      <c r="F1538" s="23" t="s">
        <v>5992</v>
      </c>
      <c r="G1538" s="23">
        <v>2</v>
      </c>
      <c r="H1538" s="23" t="s">
        <v>5992</v>
      </c>
      <c r="I1538" t="str" cm="1">
        <f t="array" ref="I1538">_xlfn.IFS(B1538&lt;18.5,"Under Weight",B1538&lt;=25,"Healthy Weight",B1538&lt;30,"Over Weight",B1538&gt;=30,"obesity")</f>
        <v>Under Weight</v>
      </c>
      <c r="J1538" t="str" cm="1">
        <f t="array" ref="J1538">_xlfn.IFS(C1538&lt;5.7,"Normal",C1538&lt;=6.5,"Prediabetes",C1538&gt;6.5,"Diabetes")</f>
        <v>Diabetes</v>
      </c>
    </row>
    <row r="1539" spans="1:10" ht="15" customHeight="1" x14ac:dyDescent="0.3">
      <c r="A1539" s="23" t="s">
        <v>2659</v>
      </c>
      <c r="B1539" s="25">
        <v>16.815000000000001</v>
      </c>
      <c r="C1539" s="25">
        <v>5.63</v>
      </c>
      <c r="D1539" s="23" t="s">
        <v>5992</v>
      </c>
      <c r="E1539" s="23" t="s">
        <v>5992</v>
      </c>
      <c r="F1539" s="23" t="s">
        <v>5992</v>
      </c>
      <c r="G1539" s="23">
        <v>1</v>
      </c>
      <c r="H1539" s="23" t="s">
        <v>5992</v>
      </c>
      <c r="I1539" t="str" cm="1">
        <f t="array" ref="I1539">_xlfn.IFS(B1539&lt;18.5,"Under Weight",B1539&lt;=25,"Healthy Weight",B1539&lt;30,"Over Weight",B1539&gt;=30,"obesity")</f>
        <v>Under Weight</v>
      </c>
      <c r="J1539" t="str" cm="1">
        <f t="array" ref="J1539">_xlfn.IFS(C1539&lt;5.7,"Normal",C1539&lt;=6.5,"Prediabetes",C1539&gt;6.5,"Diabetes")</f>
        <v>Normal</v>
      </c>
    </row>
    <row r="1540" spans="1:10" ht="15" customHeight="1" x14ac:dyDescent="0.3">
      <c r="A1540" s="23" t="s">
        <v>2660</v>
      </c>
      <c r="B1540" s="25">
        <v>26.72</v>
      </c>
      <c r="C1540" s="25">
        <v>4.1399999999999997</v>
      </c>
      <c r="D1540" s="23" t="s">
        <v>5992</v>
      </c>
      <c r="E1540" s="23" t="s">
        <v>5992</v>
      </c>
      <c r="F1540" s="23" t="s">
        <v>5992</v>
      </c>
      <c r="G1540" s="23">
        <v>0</v>
      </c>
      <c r="H1540" s="23" t="s">
        <v>5992</v>
      </c>
      <c r="I1540" t="str" cm="1">
        <f t="array" ref="I1540">_xlfn.IFS(B1540&lt;18.5,"Under Weight",B1540&lt;=25,"Healthy Weight",B1540&lt;30,"Over Weight",B1540&gt;=30,"obesity")</f>
        <v>Over Weight</v>
      </c>
      <c r="J1540" t="str" cm="1">
        <f t="array" ref="J1540">_xlfn.IFS(C1540&lt;5.7,"Normal",C1540&lt;=6.5,"Prediabetes",C1540&gt;6.5,"Diabetes")</f>
        <v>Normal</v>
      </c>
    </row>
    <row r="1541" spans="1:10" ht="15" customHeight="1" x14ac:dyDescent="0.3">
      <c r="A1541" s="23" t="s">
        <v>2662</v>
      </c>
      <c r="B1541" s="25">
        <v>41.42</v>
      </c>
      <c r="C1541" s="25">
        <v>5.17</v>
      </c>
      <c r="D1541" s="23" t="s">
        <v>5992</v>
      </c>
      <c r="E1541" s="23" t="s">
        <v>5992</v>
      </c>
      <c r="F1541" s="23" t="s">
        <v>5991</v>
      </c>
      <c r="G1541" s="23">
        <v>1</v>
      </c>
      <c r="H1541" s="23" t="s">
        <v>5992</v>
      </c>
      <c r="I1541" t="str" cm="1">
        <f t="array" ref="I1541">_xlfn.IFS(B1541&lt;18.5,"Under Weight",B1541&lt;=25,"Healthy Weight",B1541&lt;30,"Over Weight",B1541&gt;=30,"obesity")</f>
        <v>obesity</v>
      </c>
      <c r="J1541" t="str" cm="1">
        <f t="array" ref="J1541">_xlfn.IFS(C1541&lt;5.7,"Normal",C1541&lt;=6.5,"Prediabetes",C1541&gt;6.5,"Diabetes")</f>
        <v>Normal</v>
      </c>
    </row>
    <row r="1542" spans="1:10" ht="15" customHeight="1" x14ac:dyDescent="0.3">
      <c r="A1542" s="23" t="s">
        <v>2664</v>
      </c>
      <c r="B1542" s="25">
        <v>20.69</v>
      </c>
      <c r="C1542" s="25">
        <v>6.93</v>
      </c>
      <c r="D1542" s="23" t="s">
        <v>5992</v>
      </c>
      <c r="E1542" s="23" t="s">
        <v>5992</v>
      </c>
      <c r="F1542" s="23" t="s">
        <v>5992</v>
      </c>
      <c r="G1542" s="23">
        <v>2</v>
      </c>
      <c r="H1542" s="23" t="s">
        <v>5992</v>
      </c>
      <c r="I1542" t="str" cm="1">
        <f t="array" ref="I1542">_xlfn.IFS(B1542&lt;18.5,"Under Weight",B1542&lt;=25,"Healthy Weight",B1542&lt;30,"Over Weight",B1542&gt;=30,"obesity")</f>
        <v>Healthy Weight</v>
      </c>
      <c r="J1542" t="str" cm="1">
        <f t="array" ref="J1542">_xlfn.IFS(C1542&lt;5.7,"Normal",C1542&lt;=6.5,"Prediabetes",C1542&gt;6.5,"Diabetes")</f>
        <v>Diabetes</v>
      </c>
    </row>
    <row r="1543" spans="1:10" ht="15" customHeight="1" x14ac:dyDescent="0.3">
      <c r="A1543" s="23" t="s">
        <v>2666</v>
      </c>
      <c r="B1543" s="25">
        <v>41.23</v>
      </c>
      <c r="C1543" s="25">
        <v>4.24</v>
      </c>
      <c r="D1543" s="23" t="s">
        <v>5992</v>
      </c>
      <c r="E1543" s="23" t="s">
        <v>5992</v>
      </c>
      <c r="F1543" s="23" t="s">
        <v>5992</v>
      </c>
      <c r="G1543" s="23">
        <v>0</v>
      </c>
      <c r="H1543" s="23" t="s">
        <v>5992</v>
      </c>
      <c r="I1543" t="str" cm="1">
        <f t="array" ref="I1543">_xlfn.IFS(B1543&lt;18.5,"Under Weight",B1543&lt;=25,"Healthy Weight",B1543&lt;30,"Over Weight",B1543&gt;=30,"obesity")</f>
        <v>obesity</v>
      </c>
      <c r="J1543" t="str" cm="1">
        <f t="array" ref="J1543">_xlfn.IFS(C1543&lt;5.7,"Normal",C1543&lt;=6.5,"Prediabetes",C1543&gt;6.5,"Diabetes")</f>
        <v>Normal</v>
      </c>
    </row>
    <row r="1544" spans="1:10" ht="15" customHeight="1" x14ac:dyDescent="0.3">
      <c r="A1544" s="23" t="s">
        <v>2668</v>
      </c>
      <c r="B1544" s="25">
        <v>29.9</v>
      </c>
      <c r="C1544" s="25">
        <v>5.91</v>
      </c>
      <c r="D1544" s="23" t="s">
        <v>5992</v>
      </c>
      <c r="E1544" s="23" t="s">
        <v>5992</v>
      </c>
      <c r="F1544" s="23" t="s">
        <v>5992</v>
      </c>
      <c r="G1544" s="23">
        <v>0</v>
      </c>
      <c r="H1544" s="23" t="s">
        <v>5992</v>
      </c>
      <c r="I1544" t="str" cm="1">
        <f t="array" ref="I1544">_xlfn.IFS(B1544&lt;18.5,"Under Weight",B1544&lt;=25,"Healthy Weight",B1544&lt;30,"Over Weight",B1544&gt;=30,"obesity")</f>
        <v>Over Weight</v>
      </c>
      <c r="J1544" t="str" cm="1">
        <f t="array" ref="J1544">_xlfn.IFS(C1544&lt;5.7,"Normal",C1544&lt;=6.5,"Prediabetes",C1544&gt;6.5,"Diabetes")</f>
        <v>Prediabetes</v>
      </c>
    </row>
    <row r="1545" spans="1:10" ht="15" customHeight="1" x14ac:dyDescent="0.3">
      <c r="A1545" s="23" t="s">
        <v>2669</v>
      </c>
      <c r="B1545" s="25">
        <v>34.104999999999997</v>
      </c>
      <c r="C1545" s="25">
        <v>5.93</v>
      </c>
      <c r="D1545" s="23" t="s">
        <v>5992</v>
      </c>
      <c r="E1545" s="23" t="s">
        <v>5992</v>
      </c>
      <c r="F1545" s="23" t="s">
        <v>5992</v>
      </c>
      <c r="G1545" s="23">
        <v>0</v>
      </c>
      <c r="H1545" s="23" t="s">
        <v>5992</v>
      </c>
      <c r="I1545" t="str" cm="1">
        <f t="array" ref="I1545">_xlfn.IFS(B1545&lt;18.5,"Under Weight",B1545&lt;=25,"Healthy Weight",B1545&lt;30,"Over Weight",B1545&gt;=30,"obesity")</f>
        <v>obesity</v>
      </c>
      <c r="J1545" t="str" cm="1">
        <f t="array" ref="J1545">_xlfn.IFS(C1545&lt;5.7,"Normal",C1545&lt;=6.5,"Prediabetes",C1545&gt;6.5,"Diabetes")</f>
        <v>Prediabetes</v>
      </c>
    </row>
    <row r="1546" spans="1:10" ht="15" customHeight="1" x14ac:dyDescent="0.3">
      <c r="A1546" s="23" t="s">
        <v>2671</v>
      </c>
      <c r="B1546" s="25">
        <v>24.97</v>
      </c>
      <c r="C1546" s="25">
        <v>5.66</v>
      </c>
      <c r="D1546" s="23" t="s">
        <v>5992</v>
      </c>
      <c r="E1546" s="23" t="s">
        <v>5992</v>
      </c>
      <c r="F1546" s="23" t="s">
        <v>5992</v>
      </c>
      <c r="G1546" s="23">
        <v>0</v>
      </c>
      <c r="H1546" s="23" t="s">
        <v>5992</v>
      </c>
      <c r="I1546" t="str" cm="1">
        <f t="array" ref="I1546">_xlfn.IFS(B1546&lt;18.5,"Under Weight",B1546&lt;=25,"Healthy Weight",B1546&lt;30,"Over Weight",B1546&gt;=30,"obesity")</f>
        <v>Healthy Weight</v>
      </c>
      <c r="J1546" t="str" cm="1">
        <f t="array" ref="J1546">_xlfn.IFS(C1546&lt;5.7,"Normal",C1546&lt;=6.5,"Prediabetes",C1546&gt;6.5,"Diabetes")</f>
        <v>Normal</v>
      </c>
    </row>
    <row r="1547" spans="1:10" ht="15" customHeight="1" x14ac:dyDescent="0.3">
      <c r="A1547" s="23" t="s">
        <v>2673</v>
      </c>
      <c r="B1547" s="25">
        <v>34.799999999999997</v>
      </c>
      <c r="C1547" s="25">
        <v>4.1900000000000004</v>
      </c>
      <c r="D1547" s="23" t="s">
        <v>5992</v>
      </c>
      <c r="E1547" s="23" t="s">
        <v>5992</v>
      </c>
      <c r="F1547" s="23" t="s">
        <v>5992</v>
      </c>
      <c r="G1547" s="23">
        <v>1</v>
      </c>
      <c r="H1547" s="23" t="s">
        <v>5992</v>
      </c>
      <c r="I1547" t="str" cm="1">
        <f t="array" ref="I1547">_xlfn.IFS(B1547&lt;18.5,"Under Weight",B1547&lt;=25,"Healthy Weight",B1547&lt;30,"Over Weight",B1547&gt;=30,"obesity")</f>
        <v>obesity</v>
      </c>
      <c r="J1547" t="str" cm="1">
        <f t="array" ref="J1547">_xlfn.IFS(C1547&lt;5.7,"Normal",C1547&lt;=6.5,"Prediabetes",C1547&gt;6.5,"Diabetes")</f>
        <v>Normal</v>
      </c>
    </row>
    <row r="1548" spans="1:10" ht="15" customHeight="1" x14ac:dyDescent="0.3">
      <c r="A1548" s="23" t="s">
        <v>2674</v>
      </c>
      <c r="B1548" s="25">
        <v>32.965000000000003</v>
      </c>
      <c r="C1548" s="25">
        <v>9.2100000000000009</v>
      </c>
      <c r="D1548" s="23" t="s">
        <v>5991</v>
      </c>
      <c r="E1548" s="23" t="s">
        <v>5992</v>
      </c>
      <c r="F1548" s="23" t="s">
        <v>5992</v>
      </c>
      <c r="G1548" s="23">
        <v>0</v>
      </c>
      <c r="H1548" s="23" t="s">
        <v>5992</v>
      </c>
      <c r="I1548" t="str" cm="1">
        <f t="array" ref="I1548">_xlfn.IFS(B1548&lt;18.5,"Under Weight",B1548&lt;=25,"Healthy Weight",B1548&lt;30,"Over Weight",B1548&gt;=30,"obesity")</f>
        <v>obesity</v>
      </c>
      <c r="J1548" t="str" cm="1">
        <f t="array" ref="J1548">_xlfn.IFS(C1548&lt;5.7,"Normal",C1548&lt;=6.5,"Prediabetes",C1548&gt;6.5,"Diabetes")</f>
        <v>Diabetes</v>
      </c>
    </row>
    <row r="1549" spans="1:10" ht="15" customHeight="1" x14ac:dyDescent="0.3">
      <c r="A1549" s="23" t="s">
        <v>2676</v>
      </c>
      <c r="B1549" s="25">
        <v>27.265000000000001</v>
      </c>
      <c r="C1549" s="25">
        <v>5.51</v>
      </c>
      <c r="D1549" s="23" t="s">
        <v>5992</v>
      </c>
      <c r="E1549" s="23" t="s">
        <v>5992</v>
      </c>
      <c r="F1549" s="23" t="s">
        <v>5992</v>
      </c>
      <c r="G1549" s="23">
        <v>1</v>
      </c>
      <c r="H1549" s="23" t="s">
        <v>5992</v>
      </c>
      <c r="I1549" t="str" cm="1">
        <f t="array" ref="I1549">_xlfn.IFS(B1549&lt;18.5,"Under Weight",B1549&lt;=25,"Healthy Weight",B1549&lt;30,"Over Weight",B1549&gt;=30,"obesity")</f>
        <v>Over Weight</v>
      </c>
      <c r="J1549" t="str" cm="1">
        <f t="array" ref="J1549">_xlfn.IFS(C1549&lt;5.7,"Normal",C1549&lt;=6.5,"Prediabetes",C1549&gt;6.5,"Diabetes")</f>
        <v>Normal</v>
      </c>
    </row>
    <row r="1550" spans="1:10" ht="15" customHeight="1" x14ac:dyDescent="0.3">
      <c r="A1550" s="23" t="s">
        <v>2678</v>
      </c>
      <c r="B1550" s="25">
        <v>17.059999999999999</v>
      </c>
      <c r="C1550" s="25">
        <v>8.5</v>
      </c>
      <c r="D1550" s="23" t="s">
        <v>5992</v>
      </c>
      <c r="E1550" s="23" t="s">
        <v>5992</v>
      </c>
      <c r="F1550" s="23" t="s">
        <v>5992</v>
      </c>
      <c r="G1550" s="23">
        <v>0</v>
      </c>
      <c r="H1550" s="23" t="s">
        <v>5992</v>
      </c>
      <c r="I1550" t="str" cm="1">
        <f t="array" ref="I1550">_xlfn.IFS(B1550&lt;18.5,"Under Weight",B1550&lt;=25,"Healthy Weight",B1550&lt;30,"Over Weight",B1550&gt;=30,"obesity")</f>
        <v>Under Weight</v>
      </c>
      <c r="J1550" t="str" cm="1">
        <f t="array" ref="J1550">_xlfn.IFS(C1550&lt;5.7,"Normal",C1550&lt;=6.5,"Prediabetes",C1550&gt;6.5,"Diabetes")</f>
        <v>Diabetes</v>
      </c>
    </row>
    <row r="1551" spans="1:10" ht="15" customHeight="1" x14ac:dyDescent="0.3">
      <c r="A1551" s="23" t="s">
        <v>2680</v>
      </c>
      <c r="B1551" s="25">
        <v>36.29</v>
      </c>
      <c r="C1551" s="25">
        <v>6.23</v>
      </c>
      <c r="D1551" s="23" t="s">
        <v>5992</v>
      </c>
      <c r="E1551" s="23" t="s">
        <v>5992</v>
      </c>
      <c r="F1551" s="23" t="s">
        <v>5992</v>
      </c>
      <c r="G1551" s="23">
        <v>0</v>
      </c>
      <c r="H1551" s="23" t="s">
        <v>5992</v>
      </c>
      <c r="I1551" t="str" cm="1">
        <f t="array" ref="I1551">_xlfn.IFS(B1551&lt;18.5,"Under Weight",B1551&lt;=25,"Healthy Weight",B1551&lt;30,"Over Weight",B1551&gt;=30,"obesity")</f>
        <v>obesity</v>
      </c>
      <c r="J1551" t="str" cm="1">
        <f t="array" ref="J1551">_xlfn.IFS(C1551&lt;5.7,"Normal",C1551&lt;=6.5,"Prediabetes",C1551&gt;6.5,"Diabetes")</f>
        <v>Prediabetes</v>
      </c>
    </row>
    <row r="1552" spans="1:10" ht="15" customHeight="1" x14ac:dyDescent="0.3">
      <c r="A1552" s="23" t="s">
        <v>2682</v>
      </c>
      <c r="B1552" s="25">
        <v>28.594999999999999</v>
      </c>
      <c r="C1552" s="25">
        <v>8.5299999999999994</v>
      </c>
      <c r="D1552" s="23" t="s">
        <v>5991</v>
      </c>
      <c r="E1552" s="23" t="s">
        <v>5992</v>
      </c>
      <c r="F1552" s="23" t="s">
        <v>5992</v>
      </c>
      <c r="G1552" s="23">
        <v>1</v>
      </c>
      <c r="H1552" s="23" t="s">
        <v>5992</v>
      </c>
      <c r="I1552" t="str" cm="1">
        <f t="array" ref="I1552">_xlfn.IFS(B1552&lt;18.5,"Under Weight",B1552&lt;=25,"Healthy Weight",B1552&lt;30,"Over Weight",B1552&gt;=30,"obesity")</f>
        <v>Over Weight</v>
      </c>
      <c r="J1552" t="str" cm="1">
        <f t="array" ref="J1552">_xlfn.IFS(C1552&lt;5.7,"Normal",C1552&lt;=6.5,"Prediabetes",C1552&gt;6.5,"Diabetes")</f>
        <v>Diabetes</v>
      </c>
    </row>
    <row r="1553" spans="1:10" ht="15" customHeight="1" x14ac:dyDescent="0.3">
      <c r="A1553" s="23" t="s">
        <v>2684</v>
      </c>
      <c r="B1553" s="25">
        <v>17.8</v>
      </c>
      <c r="C1553" s="25">
        <v>5.75</v>
      </c>
      <c r="D1553" s="23" t="s">
        <v>5991</v>
      </c>
      <c r="E1553" s="23" t="s">
        <v>5992</v>
      </c>
      <c r="F1553" s="23" t="s">
        <v>5991</v>
      </c>
      <c r="G1553" s="23">
        <v>1</v>
      </c>
      <c r="H1553" s="23" t="s">
        <v>5992</v>
      </c>
      <c r="I1553" t="str" cm="1">
        <f t="array" ref="I1553">_xlfn.IFS(B1553&lt;18.5,"Under Weight",B1553&lt;=25,"Healthy Weight",B1553&lt;30,"Over Weight",B1553&gt;=30,"obesity")</f>
        <v>Under Weight</v>
      </c>
      <c r="J1553" t="str" cm="1">
        <f t="array" ref="J1553">_xlfn.IFS(C1553&lt;5.7,"Normal",C1553&lt;=6.5,"Prediabetes",C1553&gt;6.5,"Diabetes")</f>
        <v>Prediabetes</v>
      </c>
    </row>
    <row r="1554" spans="1:10" ht="15" customHeight="1" x14ac:dyDescent="0.3">
      <c r="A1554" s="23" t="s">
        <v>2685</v>
      </c>
      <c r="B1554" s="25">
        <v>21.4</v>
      </c>
      <c r="C1554" s="25">
        <v>5.6</v>
      </c>
      <c r="D1554" s="23" t="s">
        <v>5992</v>
      </c>
      <c r="E1554" s="23" t="s">
        <v>5992</v>
      </c>
      <c r="F1554" s="23" t="s">
        <v>5992</v>
      </c>
      <c r="G1554" s="23">
        <v>0</v>
      </c>
      <c r="H1554" s="23" t="s">
        <v>5992</v>
      </c>
      <c r="I1554" t="str" cm="1">
        <f t="array" ref="I1554">_xlfn.IFS(B1554&lt;18.5,"Under Weight",B1554&lt;=25,"Healthy Weight",B1554&lt;30,"Over Weight",B1554&gt;=30,"obesity")</f>
        <v>Healthy Weight</v>
      </c>
      <c r="J1554" t="str" cm="1">
        <f t="array" ref="J1554">_xlfn.IFS(C1554&lt;5.7,"Normal",C1554&lt;=6.5,"Prediabetes",C1554&gt;6.5,"Diabetes")</f>
        <v>Normal</v>
      </c>
    </row>
    <row r="1555" spans="1:10" ht="15" customHeight="1" x14ac:dyDescent="0.3">
      <c r="A1555" s="23" t="s">
        <v>2687</v>
      </c>
      <c r="B1555" s="25">
        <v>23.01</v>
      </c>
      <c r="C1555" s="25">
        <v>4.68</v>
      </c>
      <c r="D1555" s="23" t="s">
        <v>5992</v>
      </c>
      <c r="E1555" s="23" t="s">
        <v>5992</v>
      </c>
      <c r="F1555" s="23" t="s">
        <v>5992</v>
      </c>
      <c r="G1555" s="23">
        <v>0</v>
      </c>
      <c r="H1555" s="23" t="s">
        <v>5992</v>
      </c>
      <c r="I1555" t="str" cm="1">
        <f t="array" ref="I1555">_xlfn.IFS(B1555&lt;18.5,"Under Weight",B1555&lt;=25,"Healthy Weight",B1555&lt;30,"Over Weight",B1555&gt;=30,"obesity")</f>
        <v>Healthy Weight</v>
      </c>
      <c r="J1555" t="str" cm="1">
        <f t="array" ref="J1555">_xlfn.IFS(C1555&lt;5.7,"Normal",C1555&lt;=6.5,"Prediabetes",C1555&gt;6.5,"Diabetes")</f>
        <v>Normal</v>
      </c>
    </row>
    <row r="1556" spans="1:10" ht="15" customHeight="1" x14ac:dyDescent="0.3">
      <c r="A1556" s="23" t="s">
        <v>2689</v>
      </c>
      <c r="B1556" s="25">
        <v>19.86</v>
      </c>
      <c r="C1556" s="25">
        <v>5.62</v>
      </c>
      <c r="D1556" s="23" t="s">
        <v>5991</v>
      </c>
      <c r="E1556" s="23" t="s">
        <v>5992</v>
      </c>
      <c r="F1556" s="23" t="s">
        <v>5992</v>
      </c>
      <c r="G1556" s="23">
        <v>0</v>
      </c>
      <c r="H1556" s="23" t="s">
        <v>5992</v>
      </c>
      <c r="I1556" t="str" cm="1">
        <f t="array" ref="I1556">_xlfn.IFS(B1556&lt;18.5,"Under Weight",B1556&lt;=25,"Healthy Weight",B1556&lt;30,"Over Weight",B1556&gt;=30,"obesity")</f>
        <v>Healthy Weight</v>
      </c>
      <c r="J1556" t="str" cm="1">
        <f t="array" ref="J1556">_xlfn.IFS(C1556&lt;5.7,"Normal",C1556&lt;=6.5,"Prediabetes",C1556&gt;6.5,"Diabetes")</f>
        <v>Normal</v>
      </c>
    </row>
    <row r="1557" spans="1:10" ht="15" customHeight="1" x14ac:dyDescent="0.3">
      <c r="A1557" s="23" t="s">
        <v>2690</v>
      </c>
      <c r="B1557" s="25">
        <v>33.58</v>
      </c>
      <c r="C1557" s="25">
        <v>5.08</v>
      </c>
      <c r="D1557" s="23" t="s">
        <v>5992</v>
      </c>
      <c r="E1557" s="23" t="s">
        <v>5992</v>
      </c>
      <c r="F1557" s="23" t="s">
        <v>5992</v>
      </c>
      <c r="G1557" s="23">
        <v>0</v>
      </c>
      <c r="H1557" s="23" t="s">
        <v>5992</v>
      </c>
      <c r="I1557" t="str" cm="1">
        <f t="array" ref="I1557">_xlfn.IFS(B1557&lt;18.5,"Under Weight",B1557&lt;=25,"Healthy Weight",B1557&lt;30,"Over Weight",B1557&gt;=30,"obesity")</f>
        <v>obesity</v>
      </c>
      <c r="J1557" t="str" cm="1">
        <f t="array" ref="J1557">_xlfn.IFS(C1557&lt;5.7,"Normal",C1557&lt;=6.5,"Prediabetes",C1557&gt;6.5,"Diabetes")</f>
        <v>Normal</v>
      </c>
    </row>
    <row r="1558" spans="1:10" ht="15" customHeight="1" x14ac:dyDescent="0.3">
      <c r="A1558" s="23" t="s">
        <v>2691</v>
      </c>
      <c r="B1558" s="25">
        <v>29.81</v>
      </c>
      <c r="C1558" s="25">
        <v>5.28</v>
      </c>
      <c r="D1558" s="23" t="s">
        <v>5992</v>
      </c>
      <c r="E1558" s="23" t="s">
        <v>5992</v>
      </c>
      <c r="F1558" s="23" t="s">
        <v>5992</v>
      </c>
      <c r="G1558" s="23">
        <v>0</v>
      </c>
      <c r="H1558" s="23" t="s">
        <v>5992</v>
      </c>
      <c r="I1558" t="str" cm="1">
        <f t="array" ref="I1558">_xlfn.IFS(B1558&lt;18.5,"Under Weight",B1558&lt;=25,"Healthy Weight",B1558&lt;30,"Over Weight",B1558&gt;=30,"obesity")</f>
        <v>Over Weight</v>
      </c>
      <c r="J1558" t="str" cm="1">
        <f t="array" ref="J1558">_xlfn.IFS(C1558&lt;5.7,"Normal",C1558&lt;=6.5,"Prediabetes",C1558&gt;6.5,"Diabetes")</f>
        <v>Normal</v>
      </c>
    </row>
    <row r="1559" spans="1:10" ht="15" customHeight="1" x14ac:dyDescent="0.3">
      <c r="A1559" s="23" t="s">
        <v>2693</v>
      </c>
      <c r="B1559" s="25">
        <v>27.4</v>
      </c>
      <c r="C1559" s="25">
        <v>4.6100000000000003</v>
      </c>
      <c r="D1559" s="23" t="s">
        <v>5992</v>
      </c>
      <c r="E1559" s="23" t="s">
        <v>5992</v>
      </c>
      <c r="F1559" s="23" t="s">
        <v>5992</v>
      </c>
      <c r="G1559" s="23">
        <v>0</v>
      </c>
      <c r="H1559" s="23" t="s">
        <v>5992</v>
      </c>
      <c r="I1559" t="str" cm="1">
        <f t="array" ref="I1559">_xlfn.IFS(B1559&lt;18.5,"Under Weight",B1559&lt;=25,"Healthy Weight",B1559&lt;30,"Over Weight",B1559&gt;=30,"obesity")</f>
        <v>Over Weight</v>
      </c>
      <c r="J1559" t="str" cm="1">
        <f t="array" ref="J1559">_xlfn.IFS(C1559&lt;5.7,"Normal",C1559&lt;=6.5,"Prediabetes",C1559&gt;6.5,"Diabetes")</f>
        <v>Normal</v>
      </c>
    </row>
    <row r="1560" spans="1:10" ht="15" customHeight="1" x14ac:dyDescent="0.3">
      <c r="A1560" s="23" t="s">
        <v>2694</v>
      </c>
      <c r="B1560" s="25">
        <v>17.98</v>
      </c>
      <c r="C1560" s="25">
        <v>6.57</v>
      </c>
      <c r="D1560" s="23" t="s">
        <v>5991</v>
      </c>
      <c r="E1560" s="23" t="s">
        <v>5992</v>
      </c>
      <c r="F1560" s="23" t="s">
        <v>5992</v>
      </c>
      <c r="G1560" s="23">
        <v>2</v>
      </c>
      <c r="H1560" s="23" t="s">
        <v>5992</v>
      </c>
      <c r="I1560" t="str" cm="1">
        <f t="array" ref="I1560">_xlfn.IFS(B1560&lt;18.5,"Under Weight",B1560&lt;=25,"Healthy Weight",B1560&lt;30,"Over Weight",B1560&gt;=30,"obesity")</f>
        <v>Under Weight</v>
      </c>
      <c r="J1560" t="str" cm="1">
        <f t="array" ref="J1560">_xlfn.IFS(C1560&lt;5.7,"Normal",C1560&lt;=6.5,"Prediabetes",C1560&gt;6.5,"Diabetes")</f>
        <v>Diabetes</v>
      </c>
    </row>
    <row r="1561" spans="1:10" ht="15" customHeight="1" x14ac:dyDescent="0.3">
      <c r="A1561" s="23" t="s">
        <v>2696</v>
      </c>
      <c r="B1561" s="25">
        <v>37.9</v>
      </c>
      <c r="C1561" s="25">
        <v>5.83</v>
      </c>
      <c r="D1561" s="23" t="s">
        <v>5992</v>
      </c>
      <c r="E1561" s="23" t="s">
        <v>5992</v>
      </c>
      <c r="F1561" s="23" t="s">
        <v>5992</v>
      </c>
      <c r="G1561" s="23">
        <v>0</v>
      </c>
      <c r="H1561" s="23" t="s">
        <v>5992</v>
      </c>
      <c r="I1561" t="str" cm="1">
        <f t="array" ref="I1561">_xlfn.IFS(B1561&lt;18.5,"Under Weight",B1561&lt;=25,"Healthy Weight",B1561&lt;30,"Over Weight",B1561&gt;=30,"obesity")</f>
        <v>obesity</v>
      </c>
      <c r="J1561" t="str" cm="1">
        <f t="array" ref="J1561">_xlfn.IFS(C1561&lt;5.7,"Normal",C1561&lt;=6.5,"Prediabetes",C1561&gt;6.5,"Diabetes")</f>
        <v>Prediabetes</v>
      </c>
    </row>
    <row r="1562" spans="1:10" ht="15" customHeight="1" x14ac:dyDescent="0.3">
      <c r="A1562" s="23" t="s">
        <v>2698</v>
      </c>
      <c r="B1562" s="25">
        <v>25.27</v>
      </c>
      <c r="C1562" s="25">
        <v>6.98</v>
      </c>
      <c r="D1562" s="23" t="s">
        <v>5991</v>
      </c>
      <c r="E1562" s="23" t="s">
        <v>5992</v>
      </c>
      <c r="F1562" s="23" t="s">
        <v>5992</v>
      </c>
      <c r="G1562" s="23">
        <v>0</v>
      </c>
      <c r="H1562" s="23" t="s">
        <v>5992</v>
      </c>
      <c r="I1562" t="str" cm="1">
        <f t="array" ref="I1562">_xlfn.IFS(B1562&lt;18.5,"Under Weight",B1562&lt;=25,"Healthy Weight",B1562&lt;30,"Over Weight",B1562&gt;=30,"obesity")</f>
        <v>Over Weight</v>
      </c>
      <c r="J1562" t="str" cm="1">
        <f t="array" ref="J1562">_xlfn.IFS(C1562&lt;5.7,"Normal",C1562&lt;=6.5,"Prediabetes",C1562&gt;6.5,"Diabetes")</f>
        <v>Diabetes</v>
      </c>
    </row>
    <row r="1563" spans="1:10" ht="15" customHeight="1" x14ac:dyDescent="0.3">
      <c r="A1563" s="23" t="s">
        <v>2700</v>
      </c>
      <c r="B1563" s="25">
        <v>29.26</v>
      </c>
      <c r="C1563" s="25">
        <v>4.03</v>
      </c>
      <c r="D1563" s="23" t="s">
        <v>5992</v>
      </c>
      <c r="E1563" s="23" t="s">
        <v>5992</v>
      </c>
      <c r="F1563" s="23" t="s">
        <v>5992</v>
      </c>
      <c r="G1563" s="23">
        <v>1</v>
      </c>
      <c r="H1563" s="23" t="s">
        <v>5992</v>
      </c>
      <c r="I1563" t="str" cm="1">
        <f t="array" ref="I1563">_xlfn.IFS(B1563&lt;18.5,"Under Weight",B1563&lt;=25,"Healthy Weight",B1563&lt;30,"Over Weight",B1563&gt;=30,"obesity")</f>
        <v>Over Weight</v>
      </c>
      <c r="J1563" t="str" cm="1">
        <f t="array" ref="J1563">_xlfn.IFS(C1563&lt;5.7,"Normal",C1563&lt;=6.5,"Prediabetes",C1563&gt;6.5,"Diabetes")</f>
        <v>Normal</v>
      </c>
    </row>
    <row r="1564" spans="1:10" ht="15" customHeight="1" x14ac:dyDescent="0.3">
      <c r="A1564" s="23" t="s">
        <v>2702</v>
      </c>
      <c r="B1564" s="25">
        <v>27.835000000000001</v>
      </c>
      <c r="C1564" s="25">
        <v>4.5599999999999996</v>
      </c>
      <c r="D1564" s="23" t="s">
        <v>5992</v>
      </c>
      <c r="E1564" s="23" t="s">
        <v>5992</v>
      </c>
      <c r="F1564" s="23" t="s">
        <v>5992</v>
      </c>
      <c r="G1564" s="23">
        <v>1</v>
      </c>
      <c r="H1564" s="23" t="s">
        <v>5992</v>
      </c>
      <c r="I1564" t="str" cm="1">
        <f t="array" ref="I1564">_xlfn.IFS(B1564&lt;18.5,"Under Weight",B1564&lt;=25,"Healthy Weight",B1564&lt;30,"Over Weight",B1564&gt;=30,"obesity")</f>
        <v>Over Weight</v>
      </c>
      <c r="J1564" t="str" cm="1">
        <f t="array" ref="J1564">_xlfn.IFS(C1564&lt;5.7,"Normal",C1564&lt;=6.5,"Prediabetes",C1564&gt;6.5,"Diabetes")</f>
        <v>Normal</v>
      </c>
    </row>
    <row r="1565" spans="1:10" ht="15" customHeight="1" x14ac:dyDescent="0.3">
      <c r="A1565" s="23" t="s">
        <v>2704</v>
      </c>
      <c r="B1565" s="25">
        <v>46.53</v>
      </c>
      <c r="C1565" s="25">
        <v>5.38</v>
      </c>
      <c r="D1565" s="23" t="s">
        <v>5991</v>
      </c>
      <c r="E1565" s="23" t="s">
        <v>5992</v>
      </c>
      <c r="F1565" s="23" t="s">
        <v>5992</v>
      </c>
      <c r="G1565" s="23">
        <v>0</v>
      </c>
      <c r="H1565" s="23" t="s">
        <v>5992</v>
      </c>
      <c r="I1565" t="str" cm="1">
        <f t="array" ref="I1565">_xlfn.IFS(B1565&lt;18.5,"Under Weight",B1565&lt;=25,"Healthy Weight",B1565&lt;30,"Over Weight",B1565&gt;=30,"obesity")</f>
        <v>obesity</v>
      </c>
      <c r="J1565" t="str" cm="1">
        <f t="array" ref="J1565">_xlfn.IFS(C1565&lt;5.7,"Normal",C1565&lt;=6.5,"Prediabetes",C1565&gt;6.5,"Diabetes")</f>
        <v>Normal</v>
      </c>
    </row>
    <row r="1566" spans="1:10" ht="15" customHeight="1" x14ac:dyDescent="0.3">
      <c r="A1566" s="23" t="s">
        <v>2705</v>
      </c>
      <c r="B1566" s="25">
        <v>20.58</v>
      </c>
      <c r="C1566" s="25">
        <v>11.04</v>
      </c>
      <c r="D1566" s="23" t="s">
        <v>5991</v>
      </c>
      <c r="E1566" s="23" t="s">
        <v>5992</v>
      </c>
      <c r="F1566" s="23" t="s">
        <v>5992</v>
      </c>
      <c r="G1566" s="23">
        <v>1</v>
      </c>
      <c r="H1566" s="23" t="s">
        <v>5992</v>
      </c>
      <c r="I1566" t="str" cm="1">
        <f t="array" ref="I1566">_xlfn.IFS(B1566&lt;18.5,"Under Weight",B1566&lt;=25,"Healthy Weight",B1566&lt;30,"Over Weight",B1566&gt;=30,"obesity")</f>
        <v>Healthy Weight</v>
      </c>
      <c r="J1566" t="str" cm="1">
        <f t="array" ref="J1566">_xlfn.IFS(C1566&lt;5.7,"Normal",C1566&lt;=6.5,"Prediabetes",C1566&gt;6.5,"Diabetes")</f>
        <v>Diabetes</v>
      </c>
    </row>
    <row r="1567" spans="1:10" ht="15" customHeight="1" x14ac:dyDescent="0.3">
      <c r="A1567" s="23" t="s">
        <v>2707</v>
      </c>
      <c r="B1567" s="25">
        <v>19.53</v>
      </c>
      <c r="C1567" s="25">
        <v>6.09</v>
      </c>
      <c r="D1567" s="23" t="s">
        <v>5991</v>
      </c>
      <c r="E1567" s="23" t="s">
        <v>5992</v>
      </c>
      <c r="F1567" s="23" t="s">
        <v>5992</v>
      </c>
      <c r="G1567" s="23">
        <v>0</v>
      </c>
      <c r="H1567" s="23" t="s">
        <v>5992</v>
      </c>
      <c r="I1567" t="str" cm="1">
        <f t="array" ref="I1567">_xlfn.IFS(B1567&lt;18.5,"Under Weight",B1567&lt;=25,"Healthy Weight",B1567&lt;30,"Over Weight",B1567&gt;=30,"obesity")</f>
        <v>Healthy Weight</v>
      </c>
      <c r="J1567" t="str" cm="1">
        <f t="array" ref="J1567">_xlfn.IFS(C1567&lt;5.7,"Normal",C1567&lt;=6.5,"Prediabetes",C1567&gt;6.5,"Diabetes")</f>
        <v>Prediabetes</v>
      </c>
    </row>
    <row r="1568" spans="1:10" ht="15" customHeight="1" x14ac:dyDescent="0.3">
      <c r="A1568" s="23" t="s">
        <v>2709</v>
      </c>
      <c r="B1568" s="25">
        <v>27.7</v>
      </c>
      <c r="C1568" s="25">
        <v>4.71</v>
      </c>
      <c r="D1568" s="23" t="s">
        <v>5992</v>
      </c>
      <c r="E1568" s="23" t="s">
        <v>5992</v>
      </c>
      <c r="F1568" s="23" t="s">
        <v>5992</v>
      </c>
      <c r="G1568" s="23">
        <v>1</v>
      </c>
      <c r="H1568" s="23" t="s">
        <v>5992</v>
      </c>
      <c r="I1568" t="str" cm="1">
        <f t="array" ref="I1568">_xlfn.IFS(B1568&lt;18.5,"Under Weight",B1568&lt;=25,"Healthy Weight",B1568&lt;30,"Over Weight",B1568&gt;=30,"obesity")</f>
        <v>Over Weight</v>
      </c>
      <c r="J1568" t="str" cm="1">
        <f t="array" ref="J1568">_xlfn.IFS(C1568&lt;5.7,"Normal",C1568&lt;=6.5,"Prediabetes",C1568&gt;6.5,"Diabetes")</f>
        <v>Normal</v>
      </c>
    </row>
    <row r="1569" spans="1:10" ht="15" customHeight="1" x14ac:dyDescent="0.3">
      <c r="A1569" s="23" t="s">
        <v>2710</v>
      </c>
      <c r="B1569" s="25">
        <v>18.920000000000002</v>
      </c>
      <c r="C1569" s="25">
        <v>8.18</v>
      </c>
      <c r="D1569" s="23" t="s">
        <v>5992</v>
      </c>
      <c r="E1569" s="23" t="s">
        <v>5992</v>
      </c>
      <c r="F1569" s="23" t="s">
        <v>5992</v>
      </c>
      <c r="G1569" s="23">
        <v>0</v>
      </c>
      <c r="H1569" s="23" t="s">
        <v>5992</v>
      </c>
      <c r="I1569" t="str" cm="1">
        <f t="array" ref="I1569">_xlfn.IFS(B1569&lt;18.5,"Under Weight",B1569&lt;=25,"Healthy Weight",B1569&lt;30,"Over Weight",B1569&gt;=30,"obesity")</f>
        <v>Healthy Weight</v>
      </c>
      <c r="J1569" t="str" cm="1">
        <f t="array" ref="J1569">_xlfn.IFS(C1569&lt;5.7,"Normal",C1569&lt;=6.5,"Prediabetes",C1569&gt;6.5,"Diabetes")</f>
        <v>Diabetes</v>
      </c>
    </row>
    <row r="1570" spans="1:10" ht="15" customHeight="1" x14ac:dyDescent="0.3">
      <c r="A1570" s="23" t="s">
        <v>2712</v>
      </c>
      <c r="B1570" s="25">
        <v>17.760000000000002</v>
      </c>
      <c r="C1570" s="25">
        <v>11.18</v>
      </c>
      <c r="D1570" s="23" t="s">
        <v>5991</v>
      </c>
      <c r="E1570" s="23" t="s">
        <v>5992</v>
      </c>
      <c r="F1570" s="23" t="s">
        <v>5992</v>
      </c>
      <c r="G1570" s="23">
        <v>2</v>
      </c>
      <c r="H1570" s="23" t="s">
        <v>5992</v>
      </c>
      <c r="I1570" t="str" cm="1">
        <f t="array" ref="I1570">_xlfn.IFS(B1570&lt;18.5,"Under Weight",B1570&lt;=25,"Healthy Weight",B1570&lt;30,"Over Weight",B1570&gt;=30,"obesity")</f>
        <v>Under Weight</v>
      </c>
      <c r="J1570" t="str" cm="1">
        <f t="array" ref="J1570">_xlfn.IFS(C1570&lt;5.7,"Normal",C1570&lt;=6.5,"Prediabetes",C1570&gt;6.5,"Diabetes")</f>
        <v>Diabetes</v>
      </c>
    </row>
    <row r="1571" spans="1:10" ht="15" customHeight="1" x14ac:dyDescent="0.3">
      <c r="A1571" s="23" t="s">
        <v>2714</v>
      </c>
      <c r="B1571" s="25">
        <v>29.83</v>
      </c>
      <c r="C1571" s="25">
        <v>5.03</v>
      </c>
      <c r="D1571" s="23" t="s">
        <v>5991</v>
      </c>
      <c r="E1571" s="23" t="s">
        <v>5992</v>
      </c>
      <c r="F1571" s="23" t="s">
        <v>5992</v>
      </c>
      <c r="G1571" s="23">
        <v>0</v>
      </c>
      <c r="H1571" s="23" t="s">
        <v>5992</v>
      </c>
      <c r="I1571" t="str" cm="1">
        <f t="array" ref="I1571">_xlfn.IFS(B1571&lt;18.5,"Under Weight",B1571&lt;=25,"Healthy Weight",B1571&lt;30,"Over Weight",B1571&gt;=30,"obesity")</f>
        <v>Over Weight</v>
      </c>
      <c r="J1571" t="str" cm="1">
        <f t="array" ref="J1571">_xlfn.IFS(C1571&lt;5.7,"Normal",C1571&lt;=6.5,"Prediabetes",C1571&gt;6.5,"Diabetes")</f>
        <v>Normal</v>
      </c>
    </row>
    <row r="1572" spans="1:10" ht="15" customHeight="1" x14ac:dyDescent="0.3">
      <c r="A1572" s="23" t="s">
        <v>2715</v>
      </c>
      <c r="B1572" s="25">
        <v>23.465</v>
      </c>
      <c r="C1572" s="25">
        <v>5.56</v>
      </c>
      <c r="D1572" s="23" t="s">
        <v>5992</v>
      </c>
      <c r="E1572" s="23" t="s">
        <v>5992</v>
      </c>
      <c r="F1572" s="23" t="s">
        <v>5992</v>
      </c>
      <c r="G1572" s="23">
        <v>1</v>
      </c>
      <c r="H1572" s="23" t="s">
        <v>5992</v>
      </c>
      <c r="I1572" t="str" cm="1">
        <f t="array" ref="I1572">_xlfn.IFS(B1572&lt;18.5,"Under Weight",B1572&lt;=25,"Healthy Weight",B1572&lt;30,"Over Weight",B1572&gt;=30,"obesity")</f>
        <v>Healthy Weight</v>
      </c>
      <c r="J1572" t="str" cm="1">
        <f t="array" ref="J1572">_xlfn.IFS(C1572&lt;5.7,"Normal",C1572&lt;=6.5,"Prediabetes",C1572&gt;6.5,"Diabetes")</f>
        <v>Normal</v>
      </c>
    </row>
    <row r="1573" spans="1:10" ht="15" customHeight="1" x14ac:dyDescent="0.3">
      <c r="A1573" s="23" t="s">
        <v>2716</v>
      </c>
      <c r="B1573" s="25">
        <v>29.355</v>
      </c>
      <c r="C1573" s="25">
        <v>4.33</v>
      </c>
      <c r="D1573" s="23" t="s">
        <v>5992</v>
      </c>
      <c r="E1573" s="23" t="s">
        <v>5992</v>
      </c>
      <c r="F1573" s="23" t="s">
        <v>5992</v>
      </c>
      <c r="G1573" s="23">
        <v>0</v>
      </c>
      <c r="H1573" s="23" t="s">
        <v>5992</v>
      </c>
      <c r="I1573" t="str" cm="1">
        <f t="array" ref="I1573">_xlfn.IFS(B1573&lt;18.5,"Under Weight",B1573&lt;=25,"Healthy Weight",B1573&lt;30,"Over Weight",B1573&gt;=30,"obesity")</f>
        <v>Over Weight</v>
      </c>
      <c r="J1573" t="str" cm="1">
        <f t="array" ref="J1573">_xlfn.IFS(C1573&lt;5.7,"Normal",C1573&lt;=6.5,"Prediabetes",C1573&gt;6.5,"Diabetes")</f>
        <v>Normal</v>
      </c>
    </row>
    <row r="1574" spans="1:10" ht="15" customHeight="1" x14ac:dyDescent="0.3">
      <c r="A1574" s="23" t="s">
        <v>2718</v>
      </c>
      <c r="B1574" s="25">
        <v>35.49</v>
      </c>
      <c r="C1574" s="25">
        <v>5.21</v>
      </c>
      <c r="D1574" s="23" t="s">
        <v>5991</v>
      </c>
      <c r="E1574" s="23" t="s">
        <v>5992</v>
      </c>
      <c r="F1574" s="23" t="s">
        <v>5991</v>
      </c>
      <c r="G1574" s="23">
        <v>1</v>
      </c>
      <c r="H1574" s="23" t="s">
        <v>5992</v>
      </c>
      <c r="I1574" t="str" cm="1">
        <f t="array" ref="I1574">_xlfn.IFS(B1574&lt;18.5,"Under Weight",B1574&lt;=25,"Healthy Weight",B1574&lt;30,"Over Weight",B1574&gt;=30,"obesity")</f>
        <v>obesity</v>
      </c>
      <c r="J1574" t="str" cm="1">
        <f t="array" ref="J1574">_xlfn.IFS(C1574&lt;5.7,"Normal",C1574&lt;=6.5,"Prediabetes",C1574&gt;6.5,"Diabetes")</f>
        <v>Normal</v>
      </c>
    </row>
    <row r="1575" spans="1:10" ht="15" customHeight="1" x14ac:dyDescent="0.3">
      <c r="A1575" s="23" t="s">
        <v>2720</v>
      </c>
      <c r="B1575" s="25">
        <v>26.315000000000001</v>
      </c>
      <c r="C1575" s="25">
        <v>5.89</v>
      </c>
      <c r="D1575" s="23" t="s">
        <v>5992</v>
      </c>
      <c r="E1575" s="23" t="s">
        <v>5992</v>
      </c>
      <c r="F1575" s="23" t="s">
        <v>5992</v>
      </c>
      <c r="G1575" s="23">
        <v>0</v>
      </c>
      <c r="H1575" s="23" t="s">
        <v>5992</v>
      </c>
      <c r="I1575" t="str" cm="1">
        <f t="array" ref="I1575">_xlfn.IFS(B1575&lt;18.5,"Under Weight",B1575&lt;=25,"Healthy Weight",B1575&lt;30,"Over Weight",B1575&gt;=30,"obesity")</f>
        <v>Over Weight</v>
      </c>
      <c r="J1575" t="str" cm="1">
        <f t="array" ref="J1575">_xlfn.IFS(C1575&lt;5.7,"Normal",C1575&lt;=6.5,"Prediabetes",C1575&gt;6.5,"Diabetes")</f>
        <v>Prediabetes</v>
      </c>
    </row>
    <row r="1576" spans="1:10" ht="15" customHeight="1" x14ac:dyDescent="0.3">
      <c r="A1576" s="23" t="s">
        <v>2722</v>
      </c>
      <c r="B1576" s="25">
        <v>19.79</v>
      </c>
      <c r="C1576" s="25">
        <v>4.8099999999999996</v>
      </c>
      <c r="D1576" s="23" t="s">
        <v>5991</v>
      </c>
      <c r="E1576" s="23" t="s">
        <v>5992</v>
      </c>
      <c r="F1576" s="23" t="s">
        <v>5992</v>
      </c>
      <c r="G1576" s="23">
        <v>0</v>
      </c>
      <c r="H1576" s="23" t="s">
        <v>5992</v>
      </c>
      <c r="I1576" t="str" cm="1">
        <f t="array" ref="I1576">_xlfn.IFS(B1576&lt;18.5,"Under Weight",B1576&lt;=25,"Healthy Weight",B1576&lt;30,"Over Weight",B1576&gt;=30,"obesity")</f>
        <v>Healthy Weight</v>
      </c>
      <c r="J1576" t="str" cm="1">
        <f t="array" ref="J1576">_xlfn.IFS(C1576&lt;5.7,"Normal",C1576&lt;=6.5,"Prediabetes",C1576&gt;6.5,"Diabetes")</f>
        <v>Normal</v>
      </c>
    </row>
    <row r="1577" spans="1:10" ht="15" customHeight="1" x14ac:dyDescent="0.3">
      <c r="A1577" s="23" t="s">
        <v>2724</v>
      </c>
      <c r="B1577" s="25">
        <v>40.564999999999998</v>
      </c>
      <c r="C1577" s="25">
        <v>5.66</v>
      </c>
      <c r="D1577" s="23" t="s">
        <v>5992</v>
      </c>
      <c r="E1577" s="23" t="s">
        <v>5992</v>
      </c>
      <c r="F1577" s="23" t="s">
        <v>5992</v>
      </c>
      <c r="G1577" s="23">
        <v>1</v>
      </c>
      <c r="H1577" s="23" t="s">
        <v>5992</v>
      </c>
      <c r="I1577" t="str" cm="1">
        <f t="array" ref="I1577">_xlfn.IFS(B1577&lt;18.5,"Under Weight",B1577&lt;=25,"Healthy Weight",B1577&lt;30,"Over Weight",B1577&gt;=30,"obesity")</f>
        <v>obesity</v>
      </c>
      <c r="J1577" t="str" cm="1">
        <f t="array" ref="J1577">_xlfn.IFS(C1577&lt;5.7,"Normal",C1577&lt;=6.5,"Prediabetes",C1577&gt;6.5,"Diabetes")</f>
        <v>Normal</v>
      </c>
    </row>
    <row r="1578" spans="1:10" ht="15" customHeight="1" x14ac:dyDescent="0.3">
      <c r="A1578" s="23" t="s">
        <v>2726</v>
      </c>
      <c r="B1578" s="25">
        <v>18.03</v>
      </c>
      <c r="C1578" s="25">
        <v>10.66</v>
      </c>
      <c r="D1578" s="23" t="s">
        <v>5991</v>
      </c>
      <c r="E1578" s="23" t="s">
        <v>5992</v>
      </c>
      <c r="F1578" s="23" t="s">
        <v>5992</v>
      </c>
      <c r="G1578" s="23">
        <v>2</v>
      </c>
      <c r="H1578" s="23" t="s">
        <v>5992</v>
      </c>
      <c r="I1578" t="str" cm="1">
        <f t="array" ref="I1578">_xlfn.IFS(B1578&lt;18.5,"Under Weight",B1578&lt;=25,"Healthy Weight",B1578&lt;30,"Over Weight",B1578&gt;=30,"obesity")</f>
        <v>Under Weight</v>
      </c>
      <c r="J1578" t="str" cm="1">
        <f t="array" ref="J1578">_xlfn.IFS(C1578&lt;5.7,"Normal",C1578&lt;=6.5,"Prediabetes",C1578&gt;6.5,"Diabetes")</f>
        <v>Diabetes</v>
      </c>
    </row>
    <row r="1579" spans="1:10" ht="15" customHeight="1" x14ac:dyDescent="0.3">
      <c r="A1579" s="23" t="s">
        <v>2728</v>
      </c>
      <c r="B1579" s="25">
        <v>34.65</v>
      </c>
      <c r="C1579" s="25">
        <v>5.98</v>
      </c>
      <c r="D1579" s="23" t="s">
        <v>5991</v>
      </c>
      <c r="E1579" s="23" t="s">
        <v>5992</v>
      </c>
      <c r="F1579" s="23" t="s">
        <v>5992</v>
      </c>
      <c r="G1579" s="23">
        <v>0</v>
      </c>
      <c r="H1579" s="23" t="s">
        <v>5992</v>
      </c>
      <c r="I1579" t="str" cm="1">
        <f t="array" ref="I1579">_xlfn.IFS(B1579&lt;18.5,"Under Weight",B1579&lt;=25,"Healthy Weight",B1579&lt;30,"Over Weight",B1579&gt;=30,"obesity")</f>
        <v>obesity</v>
      </c>
      <c r="J1579" t="str" cm="1">
        <f t="array" ref="J1579">_xlfn.IFS(C1579&lt;5.7,"Normal",C1579&lt;=6.5,"Prediabetes",C1579&gt;6.5,"Diabetes")</f>
        <v>Prediabetes</v>
      </c>
    </row>
    <row r="1580" spans="1:10" ht="15" customHeight="1" x14ac:dyDescent="0.3">
      <c r="A1580" s="23" t="s">
        <v>2730</v>
      </c>
      <c r="B1580" s="25">
        <v>42.94</v>
      </c>
      <c r="C1580" s="25">
        <v>4.34</v>
      </c>
      <c r="D1580" s="23" t="s">
        <v>5992</v>
      </c>
      <c r="E1580" s="23" t="s">
        <v>5992</v>
      </c>
      <c r="F1580" s="23" t="s">
        <v>5992</v>
      </c>
      <c r="G1580" s="23">
        <v>0</v>
      </c>
      <c r="H1580" s="23" t="s">
        <v>5992</v>
      </c>
      <c r="I1580" t="str" cm="1">
        <f t="array" ref="I1580">_xlfn.IFS(B1580&lt;18.5,"Under Weight",B1580&lt;=25,"Healthy Weight",B1580&lt;30,"Over Weight",B1580&gt;=30,"obesity")</f>
        <v>obesity</v>
      </c>
      <c r="J1580" t="str" cm="1">
        <f t="array" ref="J1580">_xlfn.IFS(C1580&lt;5.7,"Normal",C1580&lt;=6.5,"Prediabetes",C1580&gt;6.5,"Diabetes")</f>
        <v>Normal</v>
      </c>
    </row>
    <row r="1581" spans="1:10" ht="15" customHeight="1" x14ac:dyDescent="0.3">
      <c r="A1581" s="23" t="s">
        <v>2732</v>
      </c>
      <c r="B1581" s="25">
        <v>31.254999999999999</v>
      </c>
      <c r="C1581" s="25">
        <v>5.17</v>
      </c>
      <c r="D1581" s="23" t="s">
        <v>5992</v>
      </c>
      <c r="E1581" s="23" t="s">
        <v>5992</v>
      </c>
      <c r="F1581" s="23" t="s">
        <v>5992</v>
      </c>
      <c r="G1581" s="23">
        <v>0</v>
      </c>
      <c r="H1581" s="23" t="s">
        <v>5992</v>
      </c>
      <c r="I1581" t="str" cm="1">
        <f t="array" ref="I1581">_xlfn.IFS(B1581&lt;18.5,"Under Weight",B1581&lt;=25,"Healthy Weight",B1581&lt;30,"Over Weight",B1581&gt;=30,"obesity")</f>
        <v>obesity</v>
      </c>
      <c r="J1581" t="str" cm="1">
        <f t="array" ref="J1581">_xlfn.IFS(C1581&lt;5.7,"Normal",C1581&lt;=6.5,"Prediabetes",C1581&gt;6.5,"Diabetes")</f>
        <v>Normal</v>
      </c>
    </row>
    <row r="1582" spans="1:10" ht="15" customHeight="1" x14ac:dyDescent="0.3">
      <c r="A1582" s="23" t="s">
        <v>2733</v>
      </c>
      <c r="B1582" s="25">
        <v>45.43</v>
      </c>
      <c r="C1582" s="25">
        <v>4.2300000000000004</v>
      </c>
      <c r="D1582" s="23" t="s">
        <v>5991</v>
      </c>
      <c r="E1582" s="23" t="s">
        <v>5992</v>
      </c>
      <c r="F1582" s="23" t="s">
        <v>5991</v>
      </c>
      <c r="G1582" s="23">
        <v>1</v>
      </c>
      <c r="H1582" s="23" t="s">
        <v>5992</v>
      </c>
      <c r="I1582" t="str" cm="1">
        <f t="array" ref="I1582">_xlfn.IFS(B1582&lt;18.5,"Under Weight",B1582&lt;=25,"Healthy Weight",B1582&lt;30,"Over Weight",B1582&gt;=30,"obesity")</f>
        <v>obesity</v>
      </c>
      <c r="J1582" t="str" cm="1">
        <f t="array" ref="J1582">_xlfn.IFS(C1582&lt;5.7,"Normal",C1582&lt;=6.5,"Prediabetes",C1582&gt;6.5,"Diabetes")</f>
        <v>Normal</v>
      </c>
    </row>
    <row r="1583" spans="1:10" ht="15" customHeight="1" x14ac:dyDescent="0.3">
      <c r="A1583" s="23" t="s">
        <v>2735</v>
      </c>
      <c r="B1583" s="25">
        <v>32.340000000000003</v>
      </c>
      <c r="C1583" s="25">
        <v>4.88</v>
      </c>
      <c r="D1583" s="23" t="s">
        <v>5991</v>
      </c>
      <c r="E1583" s="23" t="s">
        <v>5992</v>
      </c>
      <c r="F1583" s="23" t="s">
        <v>5991</v>
      </c>
      <c r="G1583" s="23">
        <v>1</v>
      </c>
      <c r="H1583" s="23" t="s">
        <v>5992</v>
      </c>
      <c r="I1583" t="str" cm="1">
        <f t="array" ref="I1583">_xlfn.IFS(B1583&lt;18.5,"Under Weight",B1583&lt;=25,"Healthy Weight",B1583&lt;30,"Over Weight",B1583&gt;=30,"obesity")</f>
        <v>obesity</v>
      </c>
      <c r="J1583" t="str" cm="1">
        <f t="array" ref="J1583">_xlfn.IFS(C1583&lt;5.7,"Normal",C1583&lt;=6.5,"Prediabetes",C1583&gt;6.5,"Diabetes")</f>
        <v>Normal</v>
      </c>
    </row>
    <row r="1584" spans="1:10" ht="15" customHeight="1" x14ac:dyDescent="0.3">
      <c r="A1584" s="23" t="s">
        <v>2737</v>
      </c>
      <c r="B1584" s="25">
        <v>25.46</v>
      </c>
      <c r="C1584" s="25">
        <v>9.7100000000000009</v>
      </c>
      <c r="D1584" s="23" t="s">
        <v>5991</v>
      </c>
      <c r="E1584" s="23" t="s">
        <v>5992</v>
      </c>
      <c r="F1584" s="23" t="s">
        <v>5992</v>
      </c>
      <c r="G1584" s="23">
        <v>1</v>
      </c>
      <c r="H1584" s="23" t="s">
        <v>5992</v>
      </c>
      <c r="I1584" t="str" cm="1">
        <f t="array" ref="I1584">_xlfn.IFS(B1584&lt;18.5,"Under Weight",B1584&lt;=25,"Healthy Weight",B1584&lt;30,"Over Weight",B1584&gt;=30,"obesity")</f>
        <v>Over Weight</v>
      </c>
      <c r="J1584" t="str" cm="1">
        <f t="array" ref="J1584">_xlfn.IFS(C1584&lt;5.7,"Normal",C1584&lt;=6.5,"Prediabetes",C1584&gt;6.5,"Diabetes")</f>
        <v>Diabetes</v>
      </c>
    </row>
    <row r="1585" spans="1:10" ht="15" customHeight="1" x14ac:dyDescent="0.3">
      <c r="A1585" s="23" t="s">
        <v>2739</v>
      </c>
      <c r="B1585" s="25">
        <v>37.145000000000003</v>
      </c>
      <c r="C1585" s="25">
        <v>5.32</v>
      </c>
      <c r="D1585" s="23" t="s">
        <v>5992</v>
      </c>
      <c r="E1585" s="23" t="s">
        <v>5992</v>
      </c>
      <c r="F1585" s="23" t="s">
        <v>5992</v>
      </c>
      <c r="G1585" s="23">
        <v>0</v>
      </c>
      <c r="H1585" s="23" t="s">
        <v>5992</v>
      </c>
      <c r="I1585" t="str" cm="1">
        <f t="array" ref="I1585">_xlfn.IFS(B1585&lt;18.5,"Under Weight",B1585&lt;=25,"Healthy Weight",B1585&lt;30,"Over Weight",B1585&gt;=30,"obesity")</f>
        <v>obesity</v>
      </c>
      <c r="J1585" t="str" cm="1">
        <f t="array" ref="J1585">_xlfn.IFS(C1585&lt;5.7,"Normal",C1585&lt;=6.5,"Prediabetes",C1585&gt;6.5,"Diabetes")</f>
        <v>Normal</v>
      </c>
    </row>
    <row r="1586" spans="1:10" ht="15" customHeight="1" x14ac:dyDescent="0.3">
      <c r="A1586" s="23" t="s">
        <v>2741</v>
      </c>
      <c r="B1586" s="25">
        <v>30.8</v>
      </c>
      <c r="C1586" s="25">
        <v>5.83</v>
      </c>
      <c r="D1586" s="23" t="s">
        <v>5991</v>
      </c>
      <c r="E1586" s="23" t="s">
        <v>5992</v>
      </c>
      <c r="F1586" s="23" t="s">
        <v>5992</v>
      </c>
      <c r="G1586" s="23">
        <v>0</v>
      </c>
      <c r="H1586" s="23" t="s">
        <v>5992</v>
      </c>
      <c r="I1586" t="str" cm="1">
        <f t="array" ref="I1586">_xlfn.IFS(B1586&lt;18.5,"Under Weight",B1586&lt;=25,"Healthy Weight",B1586&lt;30,"Over Weight",B1586&gt;=30,"obesity")</f>
        <v>obesity</v>
      </c>
      <c r="J1586" t="str" cm="1">
        <f t="array" ref="J1586">_xlfn.IFS(C1586&lt;5.7,"Normal",C1586&lt;=6.5,"Prediabetes",C1586&gt;6.5,"Diabetes")</f>
        <v>Prediabetes</v>
      </c>
    </row>
    <row r="1587" spans="1:10" ht="15" customHeight="1" x14ac:dyDescent="0.3">
      <c r="A1587" s="23" t="s">
        <v>2743</v>
      </c>
      <c r="B1587" s="25">
        <v>29.5</v>
      </c>
      <c r="C1587" s="25">
        <v>5.54</v>
      </c>
      <c r="D1587" s="23" t="s">
        <v>5991</v>
      </c>
      <c r="E1587" s="23" t="s">
        <v>5992</v>
      </c>
      <c r="F1587" s="23" t="s">
        <v>5992</v>
      </c>
      <c r="G1587" s="23">
        <v>0</v>
      </c>
      <c r="H1587" s="23" t="s">
        <v>5992</v>
      </c>
      <c r="I1587" t="str" cm="1">
        <f t="array" ref="I1587">_xlfn.IFS(B1587&lt;18.5,"Under Weight",B1587&lt;=25,"Healthy Weight",B1587&lt;30,"Over Weight",B1587&gt;=30,"obesity")</f>
        <v>Over Weight</v>
      </c>
      <c r="J1587" t="str" cm="1">
        <f t="array" ref="J1587">_xlfn.IFS(C1587&lt;5.7,"Normal",C1587&lt;=6.5,"Prediabetes",C1587&gt;6.5,"Diabetes")</f>
        <v>Normal</v>
      </c>
    </row>
    <row r="1588" spans="1:10" ht="15" customHeight="1" x14ac:dyDescent="0.3">
      <c r="A1588" s="23" t="s">
        <v>2745</v>
      </c>
      <c r="B1588" s="25">
        <v>43.39</v>
      </c>
      <c r="C1588" s="25">
        <v>5.85</v>
      </c>
      <c r="D1588" s="23" t="s">
        <v>5992</v>
      </c>
      <c r="E1588" s="23" t="s">
        <v>5993</v>
      </c>
      <c r="F1588" s="23" t="s">
        <v>5992</v>
      </c>
      <c r="G1588" s="23">
        <v>1</v>
      </c>
      <c r="H1588" s="23" t="s">
        <v>5992</v>
      </c>
      <c r="I1588" t="str" cm="1">
        <f t="array" ref="I1588">_xlfn.IFS(B1588&lt;18.5,"Under Weight",B1588&lt;=25,"Healthy Weight",B1588&lt;30,"Over Weight",B1588&gt;=30,"obesity")</f>
        <v>obesity</v>
      </c>
      <c r="J1588" t="str" cm="1">
        <f t="array" ref="J1588">_xlfn.IFS(C1588&lt;5.7,"Normal",C1588&lt;=6.5,"Prediabetes",C1588&gt;6.5,"Diabetes")</f>
        <v>Prediabetes</v>
      </c>
    </row>
    <row r="1589" spans="1:10" ht="15" customHeight="1" x14ac:dyDescent="0.3">
      <c r="A1589" s="23" t="s">
        <v>2747</v>
      </c>
      <c r="B1589" s="25">
        <v>15.08</v>
      </c>
      <c r="C1589" s="25">
        <v>4.8499999999999996</v>
      </c>
      <c r="D1589" s="23" t="s">
        <v>5991</v>
      </c>
      <c r="E1589" s="23" t="s">
        <v>5992</v>
      </c>
      <c r="F1589" s="23" t="s">
        <v>5991</v>
      </c>
      <c r="G1589" s="23">
        <v>1</v>
      </c>
      <c r="H1589" s="23" t="s">
        <v>5992</v>
      </c>
      <c r="I1589" t="str" cm="1">
        <f t="array" ref="I1589">_xlfn.IFS(B1589&lt;18.5,"Under Weight",B1589&lt;=25,"Healthy Weight",B1589&lt;30,"Over Weight",B1589&gt;=30,"obesity")</f>
        <v>Under Weight</v>
      </c>
      <c r="J1589" t="str" cm="1">
        <f t="array" ref="J1589">_xlfn.IFS(C1589&lt;5.7,"Normal",C1589&lt;=6.5,"Prediabetes",C1589&gt;6.5,"Diabetes")</f>
        <v>Normal</v>
      </c>
    </row>
    <row r="1590" spans="1:10" ht="15" customHeight="1" x14ac:dyDescent="0.3">
      <c r="A1590" s="23" t="s">
        <v>2749</v>
      </c>
      <c r="B1590" s="25">
        <v>20.48</v>
      </c>
      <c r="C1590" s="25">
        <v>11.09</v>
      </c>
      <c r="D1590" s="23" t="s">
        <v>5992</v>
      </c>
      <c r="E1590" s="23" t="s">
        <v>5992</v>
      </c>
      <c r="F1590" s="23" t="s">
        <v>5992</v>
      </c>
      <c r="G1590" s="23">
        <v>0</v>
      </c>
      <c r="H1590" s="23" t="s">
        <v>5992</v>
      </c>
      <c r="I1590" t="str" cm="1">
        <f t="array" ref="I1590">_xlfn.IFS(B1590&lt;18.5,"Under Weight",B1590&lt;=25,"Healthy Weight",B1590&lt;30,"Over Weight",B1590&gt;=30,"obesity")</f>
        <v>Healthy Weight</v>
      </c>
      <c r="J1590" t="str" cm="1">
        <f t="array" ref="J1590">_xlfn.IFS(C1590&lt;5.7,"Normal",C1590&lt;=6.5,"Prediabetes",C1590&gt;6.5,"Diabetes")</f>
        <v>Diabetes</v>
      </c>
    </row>
    <row r="1591" spans="1:10" ht="15" customHeight="1" x14ac:dyDescent="0.3">
      <c r="A1591" s="23" t="s">
        <v>2751</v>
      </c>
      <c r="B1591" s="25">
        <v>34.450000000000003</v>
      </c>
      <c r="C1591" s="25">
        <v>5.58</v>
      </c>
      <c r="D1591" s="23" t="s">
        <v>5991</v>
      </c>
      <c r="E1591" s="23" t="s">
        <v>5992</v>
      </c>
      <c r="F1591" s="23" t="s">
        <v>5992</v>
      </c>
      <c r="G1591" s="23">
        <v>0</v>
      </c>
      <c r="H1591" s="23" t="s">
        <v>5992</v>
      </c>
      <c r="I1591" t="str" cm="1">
        <f t="array" ref="I1591">_xlfn.IFS(B1591&lt;18.5,"Under Weight",B1591&lt;=25,"Healthy Weight",B1591&lt;30,"Over Weight",B1591&gt;=30,"obesity")</f>
        <v>obesity</v>
      </c>
      <c r="J1591" t="str" cm="1">
        <f t="array" ref="J1591">_xlfn.IFS(C1591&lt;5.7,"Normal",C1591&lt;=6.5,"Prediabetes",C1591&gt;6.5,"Diabetes")</f>
        <v>Normal</v>
      </c>
    </row>
    <row r="1592" spans="1:10" ht="15" customHeight="1" x14ac:dyDescent="0.3">
      <c r="A1592" s="23" t="s">
        <v>2752</v>
      </c>
      <c r="B1592" s="25">
        <v>34.21</v>
      </c>
      <c r="C1592" s="25">
        <v>9.7200000000000006</v>
      </c>
      <c r="D1592" s="23" t="s">
        <v>5991</v>
      </c>
      <c r="E1592" s="23" t="s">
        <v>5992</v>
      </c>
      <c r="F1592" s="23" t="s">
        <v>5992</v>
      </c>
      <c r="G1592" s="23">
        <v>0</v>
      </c>
      <c r="H1592" s="23" t="s">
        <v>5992</v>
      </c>
      <c r="I1592" t="str" cm="1">
        <f t="array" ref="I1592">_xlfn.IFS(B1592&lt;18.5,"Under Weight",B1592&lt;=25,"Healthy Weight",B1592&lt;30,"Over Weight",B1592&gt;=30,"obesity")</f>
        <v>obesity</v>
      </c>
      <c r="J1592" t="str" cm="1">
        <f t="array" ref="J1592">_xlfn.IFS(C1592&lt;5.7,"Normal",C1592&lt;=6.5,"Prediabetes",C1592&gt;6.5,"Diabetes")</f>
        <v>Diabetes</v>
      </c>
    </row>
    <row r="1593" spans="1:10" ht="15" customHeight="1" x14ac:dyDescent="0.3">
      <c r="A1593" s="23" t="s">
        <v>2753</v>
      </c>
      <c r="B1593" s="25">
        <v>28.8</v>
      </c>
      <c r="C1593" s="25">
        <v>11.41</v>
      </c>
      <c r="D1593" s="23" t="s">
        <v>5991</v>
      </c>
      <c r="E1593" s="23" t="s">
        <v>5992</v>
      </c>
      <c r="F1593" s="23" t="s">
        <v>5992</v>
      </c>
      <c r="G1593" s="23">
        <v>0</v>
      </c>
      <c r="H1593" s="23" t="s">
        <v>5992</v>
      </c>
      <c r="I1593" t="str" cm="1">
        <f t="array" ref="I1593">_xlfn.IFS(B1593&lt;18.5,"Under Weight",B1593&lt;=25,"Healthy Weight",B1593&lt;30,"Over Weight",B1593&gt;=30,"obesity")</f>
        <v>Over Weight</v>
      </c>
      <c r="J1593" t="str" cm="1">
        <f t="array" ref="J1593">_xlfn.IFS(C1593&lt;5.7,"Normal",C1593&lt;=6.5,"Prediabetes",C1593&gt;6.5,"Diabetes")</f>
        <v>Diabetes</v>
      </c>
    </row>
    <row r="1594" spans="1:10" ht="15" customHeight="1" x14ac:dyDescent="0.3">
      <c r="A1594" s="23" t="s">
        <v>2754</v>
      </c>
      <c r="B1594" s="25">
        <v>31.74</v>
      </c>
      <c r="C1594" s="25">
        <v>4.46</v>
      </c>
      <c r="D1594" s="23" t="s">
        <v>5992</v>
      </c>
      <c r="E1594" s="23" t="s">
        <v>5992</v>
      </c>
      <c r="F1594" s="23" t="s">
        <v>5991</v>
      </c>
      <c r="G1594" s="23">
        <v>1</v>
      </c>
      <c r="H1594" s="23" t="s">
        <v>5992</v>
      </c>
      <c r="I1594" t="str" cm="1">
        <f t="array" ref="I1594">_xlfn.IFS(B1594&lt;18.5,"Under Weight",B1594&lt;=25,"Healthy Weight",B1594&lt;30,"Over Weight",B1594&gt;=30,"obesity")</f>
        <v>obesity</v>
      </c>
      <c r="J1594" t="str" cm="1">
        <f t="array" ref="J1594">_xlfn.IFS(C1594&lt;5.7,"Normal",C1594&lt;=6.5,"Prediabetes",C1594&gt;6.5,"Diabetes")</f>
        <v>Normal</v>
      </c>
    </row>
    <row r="1595" spans="1:10" ht="15" customHeight="1" x14ac:dyDescent="0.3">
      <c r="A1595" s="23" t="s">
        <v>2755</v>
      </c>
      <c r="B1595" s="25">
        <v>21.78</v>
      </c>
      <c r="C1595" s="25">
        <v>9.31</v>
      </c>
      <c r="D1595" s="23" t="s">
        <v>5991</v>
      </c>
      <c r="E1595" s="23" t="s">
        <v>5992</v>
      </c>
      <c r="F1595" s="23" t="s">
        <v>5992</v>
      </c>
      <c r="G1595" s="23">
        <v>0</v>
      </c>
      <c r="H1595" s="23" t="s">
        <v>5992</v>
      </c>
      <c r="I1595" t="str" cm="1">
        <f t="array" ref="I1595">_xlfn.IFS(B1595&lt;18.5,"Under Weight",B1595&lt;=25,"Healthy Weight",B1595&lt;30,"Over Weight",B1595&gt;=30,"obesity")</f>
        <v>Healthy Weight</v>
      </c>
      <c r="J1595" t="str" cm="1">
        <f t="array" ref="J1595">_xlfn.IFS(C1595&lt;5.7,"Normal",C1595&lt;=6.5,"Prediabetes",C1595&gt;6.5,"Diabetes")</f>
        <v>Diabetes</v>
      </c>
    </row>
    <row r="1596" spans="1:10" ht="15" customHeight="1" x14ac:dyDescent="0.3">
      <c r="A1596" s="23" t="s">
        <v>2757</v>
      </c>
      <c r="B1596" s="25">
        <v>23.75</v>
      </c>
      <c r="C1596" s="25">
        <v>5.03</v>
      </c>
      <c r="D1596" s="23" t="s">
        <v>5992</v>
      </c>
      <c r="E1596" s="23" t="s">
        <v>5992</v>
      </c>
      <c r="F1596" s="23" t="s">
        <v>5992</v>
      </c>
      <c r="G1596" s="23">
        <v>1</v>
      </c>
      <c r="H1596" s="23" t="s">
        <v>5992</v>
      </c>
      <c r="I1596" t="str" cm="1">
        <f t="array" ref="I1596">_xlfn.IFS(B1596&lt;18.5,"Under Weight",B1596&lt;=25,"Healthy Weight",B1596&lt;30,"Over Weight",B1596&gt;=30,"obesity")</f>
        <v>Healthy Weight</v>
      </c>
      <c r="J1596" t="str" cm="1">
        <f t="array" ref="J1596">_xlfn.IFS(C1596&lt;5.7,"Normal",C1596&lt;=6.5,"Prediabetes",C1596&gt;6.5,"Diabetes")</f>
        <v>Normal</v>
      </c>
    </row>
    <row r="1597" spans="1:10" ht="15" customHeight="1" x14ac:dyDescent="0.3">
      <c r="A1597" s="23" t="s">
        <v>2758</v>
      </c>
      <c r="B1597" s="25">
        <v>33.21</v>
      </c>
      <c r="C1597" s="25">
        <v>5.07</v>
      </c>
      <c r="D1597" s="23" t="s">
        <v>5991</v>
      </c>
      <c r="E1597" s="23" t="s">
        <v>5992</v>
      </c>
      <c r="F1597" s="23" t="s">
        <v>5992</v>
      </c>
      <c r="G1597" s="23">
        <v>1</v>
      </c>
      <c r="H1597" s="23" t="s">
        <v>5992</v>
      </c>
      <c r="I1597" t="str" cm="1">
        <f t="array" ref="I1597">_xlfn.IFS(B1597&lt;18.5,"Under Weight",B1597&lt;=25,"Healthy Weight",B1597&lt;30,"Over Weight",B1597&gt;=30,"obesity")</f>
        <v>obesity</v>
      </c>
      <c r="J1597" t="str" cm="1">
        <f t="array" ref="J1597">_xlfn.IFS(C1597&lt;5.7,"Normal",C1597&lt;=6.5,"Prediabetes",C1597&gt;6.5,"Diabetes")</f>
        <v>Normal</v>
      </c>
    </row>
    <row r="1598" spans="1:10" ht="15" customHeight="1" x14ac:dyDescent="0.3">
      <c r="A1598" s="23" t="s">
        <v>2759</v>
      </c>
      <c r="B1598" s="25">
        <v>17.7</v>
      </c>
      <c r="C1598" s="25">
        <v>10.42</v>
      </c>
      <c r="D1598" s="23" t="s">
        <v>5991</v>
      </c>
      <c r="E1598" s="23" t="s">
        <v>5992</v>
      </c>
      <c r="F1598" s="23" t="s">
        <v>5992</v>
      </c>
      <c r="G1598" s="23">
        <v>2</v>
      </c>
      <c r="H1598" s="23" t="s">
        <v>5992</v>
      </c>
      <c r="I1598" t="str" cm="1">
        <f t="array" ref="I1598">_xlfn.IFS(B1598&lt;18.5,"Under Weight",B1598&lt;=25,"Healthy Weight",B1598&lt;30,"Over Weight",B1598&gt;=30,"obesity")</f>
        <v>Under Weight</v>
      </c>
      <c r="J1598" t="str" cm="1">
        <f t="array" ref="J1598">_xlfn.IFS(C1598&lt;5.7,"Normal",C1598&lt;=6.5,"Prediabetes",C1598&gt;6.5,"Diabetes")</f>
        <v>Diabetes</v>
      </c>
    </row>
    <row r="1599" spans="1:10" ht="15" customHeight="1" x14ac:dyDescent="0.3">
      <c r="A1599" s="23" t="s">
        <v>2761</v>
      </c>
      <c r="B1599" s="25">
        <v>17.2</v>
      </c>
      <c r="C1599" s="25">
        <v>6.45</v>
      </c>
      <c r="D1599" s="23" t="s">
        <v>5992</v>
      </c>
      <c r="E1599" s="23" t="s">
        <v>5992</v>
      </c>
      <c r="F1599" s="23" t="s">
        <v>5992</v>
      </c>
      <c r="G1599" s="23">
        <v>2</v>
      </c>
      <c r="H1599" s="23" t="s">
        <v>5992</v>
      </c>
      <c r="I1599" t="str" cm="1">
        <f t="array" ref="I1599">_xlfn.IFS(B1599&lt;18.5,"Under Weight",B1599&lt;=25,"Healthy Weight",B1599&lt;30,"Over Weight",B1599&gt;=30,"obesity")</f>
        <v>Under Weight</v>
      </c>
      <c r="J1599" t="str" cm="1">
        <f t="array" ref="J1599">_xlfn.IFS(C1599&lt;5.7,"Normal",C1599&lt;=6.5,"Prediabetes",C1599&gt;6.5,"Diabetes")</f>
        <v>Prediabetes</v>
      </c>
    </row>
    <row r="1600" spans="1:10" ht="15" customHeight="1" x14ac:dyDescent="0.3">
      <c r="A1600" s="23" t="s">
        <v>2763</v>
      </c>
      <c r="B1600" s="25">
        <v>19.21</v>
      </c>
      <c r="C1600" s="25">
        <v>5.52</v>
      </c>
      <c r="D1600" s="23" t="s">
        <v>5992</v>
      </c>
      <c r="E1600" s="23" t="s">
        <v>5992</v>
      </c>
      <c r="F1600" s="23" t="s">
        <v>5992</v>
      </c>
      <c r="G1600" s="23">
        <v>2</v>
      </c>
      <c r="H1600" s="23" t="s">
        <v>5992</v>
      </c>
      <c r="I1600" t="str" cm="1">
        <f t="array" ref="I1600">_xlfn.IFS(B1600&lt;18.5,"Under Weight",B1600&lt;=25,"Healthy Weight",B1600&lt;30,"Over Weight",B1600&gt;=30,"obesity")</f>
        <v>Healthy Weight</v>
      </c>
      <c r="J1600" t="str" cm="1">
        <f t="array" ref="J1600">_xlfn.IFS(C1600&lt;5.7,"Normal",C1600&lt;=6.5,"Prediabetes",C1600&gt;6.5,"Diabetes")</f>
        <v>Normal</v>
      </c>
    </row>
    <row r="1601" spans="1:10" ht="15" customHeight="1" x14ac:dyDescent="0.3">
      <c r="A1601" s="23" t="s">
        <v>2765</v>
      </c>
      <c r="B1601" s="25">
        <v>23.2</v>
      </c>
      <c r="C1601" s="25">
        <v>4.41</v>
      </c>
      <c r="D1601" s="23" t="s">
        <v>5992</v>
      </c>
      <c r="E1601" s="23" t="s">
        <v>5992</v>
      </c>
      <c r="F1601" s="23" t="s">
        <v>5991</v>
      </c>
      <c r="G1601" s="23">
        <v>1</v>
      </c>
      <c r="H1601" s="23" t="s">
        <v>5992</v>
      </c>
      <c r="I1601" t="str" cm="1">
        <f t="array" ref="I1601">_xlfn.IFS(B1601&lt;18.5,"Under Weight",B1601&lt;=25,"Healthy Weight",B1601&lt;30,"Over Weight",B1601&gt;=30,"obesity")</f>
        <v>Healthy Weight</v>
      </c>
      <c r="J1601" t="str" cm="1">
        <f t="array" ref="J1601">_xlfn.IFS(C1601&lt;5.7,"Normal",C1601&lt;=6.5,"Prediabetes",C1601&gt;6.5,"Diabetes")</f>
        <v>Normal</v>
      </c>
    </row>
    <row r="1602" spans="1:10" ht="15" customHeight="1" x14ac:dyDescent="0.3">
      <c r="A1602" s="23" t="s">
        <v>2766</v>
      </c>
      <c r="B1602" s="25">
        <v>32.5</v>
      </c>
      <c r="C1602" s="25">
        <v>4.6900000000000004</v>
      </c>
      <c r="D1602" s="23" t="s">
        <v>5991</v>
      </c>
      <c r="E1602" s="23" t="s">
        <v>5992</v>
      </c>
      <c r="F1602" s="23" t="s">
        <v>5991</v>
      </c>
      <c r="G1602" s="23">
        <v>1</v>
      </c>
      <c r="H1602" s="23" t="s">
        <v>5992</v>
      </c>
      <c r="I1602" t="str" cm="1">
        <f t="array" ref="I1602">_xlfn.IFS(B1602&lt;18.5,"Under Weight",B1602&lt;=25,"Healthy Weight",B1602&lt;30,"Over Weight",B1602&gt;=30,"obesity")</f>
        <v>obesity</v>
      </c>
      <c r="J1602" t="str" cm="1">
        <f t="array" ref="J1602">_xlfn.IFS(C1602&lt;5.7,"Normal",C1602&lt;=6.5,"Prediabetes",C1602&gt;6.5,"Diabetes")</f>
        <v>Normal</v>
      </c>
    </row>
    <row r="1603" spans="1:10" ht="15" customHeight="1" x14ac:dyDescent="0.3">
      <c r="A1603" s="23" t="s">
        <v>2768</v>
      </c>
      <c r="B1603" s="25">
        <v>20.9</v>
      </c>
      <c r="C1603" s="25">
        <v>6.94</v>
      </c>
      <c r="D1603" s="23" t="s">
        <v>5992</v>
      </c>
      <c r="E1603" s="23" t="s">
        <v>5992</v>
      </c>
      <c r="F1603" s="23" t="s">
        <v>5992</v>
      </c>
      <c r="G1603" s="23">
        <v>0</v>
      </c>
      <c r="H1603" s="23" t="s">
        <v>5992</v>
      </c>
      <c r="I1603" t="str" cm="1">
        <f t="array" ref="I1603">_xlfn.IFS(B1603&lt;18.5,"Under Weight",B1603&lt;=25,"Healthy Weight",B1603&lt;30,"Over Weight",B1603&gt;=30,"obesity")</f>
        <v>Healthy Weight</v>
      </c>
      <c r="J1603" t="str" cm="1">
        <f t="array" ref="J1603">_xlfn.IFS(C1603&lt;5.7,"Normal",C1603&lt;=6.5,"Prediabetes",C1603&gt;6.5,"Diabetes")</f>
        <v>Diabetes</v>
      </c>
    </row>
    <row r="1604" spans="1:10" ht="15" customHeight="1" x14ac:dyDescent="0.3">
      <c r="A1604" s="23" t="s">
        <v>2769</v>
      </c>
      <c r="B1604" s="25">
        <v>19.11</v>
      </c>
      <c r="C1604" s="25">
        <v>4.3499999999999996</v>
      </c>
      <c r="D1604" s="23" t="s">
        <v>5992</v>
      </c>
      <c r="E1604" s="23" t="s">
        <v>5992</v>
      </c>
      <c r="F1604" s="23" t="s">
        <v>5992</v>
      </c>
      <c r="G1604" s="23">
        <v>2</v>
      </c>
      <c r="H1604" s="23" t="s">
        <v>5992</v>
      </c>
      <c r="I1604" t="str" cm="1">
        <f t="array" ref="I1604">_xlfn.IFS(B1604&lt;18.5,"Under Weight",B1604&lt;=25,"Healthy Weight",B1604&lt;30,"Over Weight",B1604&gt;=30,"obesity")</f>
        <v>Healthy Weight</v>
      </c>
      <c r="J1604" t="str" cm="1">
        <f t="array" ref="J1604">_xlfn.IFS(C1604&lt;5.7,"Normal",C1604&lt;=6.5,"Prediabetes",C1604&gt;6.5,"Diabetes")</f>
        <v>Normal</v>
      </c>
    </row>
    <row r="1605" spans="1:10" ht="15" customHeight="1" x14ac:dyDescent="0.3">
      <c r="A1605" s="23" t="s">
        <v>2770</v>
      </c>
      <c r="B1605" s="25">
        <v>31.17</v>
      </c>
      <c r="C1605" s="25">
        <v>5.28</v>
      </c>
      <c r="D1605" s="23" t="s">
        <v>5992</v>
      </c>
      <c r="E1605" s="23" t="s">
        <v>5992</v>
      </c>
      <c r="F1605" s="23" t="s">
        <v>5992</v>
      </c>
      <c r="G1605" s="23">
        <v>1</v>
      </c>
      <c r="H1605" s="23" t="s">
        <v>5992</v>
      </c>
      <c r="I1605" t="str" cm="1">
        <f t="array" ref="I1605">_xlfn.IFS(B1605&lt;18.5,"Under Weight",B1605&lt;=25,"Healthy Weight",B1605&lt;30,"Over Weight",B1605&gt;=30,"obesity")</f>
        <v>obesity</v>
      </c>
      <c r="J1605" t="str" cm="1">
        <f t="array" ref="J1605">_xlfn.IFS(C1605&lt;5.7,"Normal",C1605&lt;=6.5,"Prediabetes",C1605&gt;6.5,"Diabetes")</f>
        <v>Normal</v>
      </c>
    </row>
    <row r="1606" spans="1:10" ht="15" customHeight="1" x14ac:dyDescent="0.3">
      <c r="A1606" s="23" t="s">
        <v>2772</v>
      </c>
      <c r="B1606" s="25">
        <v>36.08</v>
      </c>
      <c r="C1606" s="25">
        <v>4.29</v>
      </c>
      <c r="D1606" s="23" t="s">
        <v>5992</v>
      </c>
      <c r="E1606" s="23" t="s">
        <v>5992</v>
      </c>
      <c r="F1606" s="23" t="s">
        <v>5992</v>
      </c>
      <c r="G1606" s="23">
        <v>0</v>
      </c>
      <c r="H1606" s="23" t="s">
        <v>5992</v>
      </c>
      <c r="I1606" t="str" cm="1">
        <f t="array" ref="I1606">_xlfn.IFS(B1606&lt;18.5,"Under Weight",B1606&lt;=25,"Healthy Weight",B1606&lt;30,"Over Weight",B1606&gt;=30,"obesity")</f>
        <v>obesity</v>
      </c>
      <c r="J1606" t="str" cm="1">
        <f t="array" ref="J1606">_xlfn.IFS(C1606&lt;5.7,"Normal",C1606&lt;=6.5,"Prediabetes",C1606&gt;6.5,"Diabetes")</f>
        <v>Normal</v>
      </c>
    </row>
    <row r="1607" spans="1:10" ht="15" customHeight="1" x14ac:dyDescent="0.3">
      <c r="A1607" s="23" t="s">
        <v>2773</v>
      </c>
      <c r="B1607" s="25">
        <v>28.024999999999999</v>
      </c>
      <c r="C1607" s="25">
        <v>5.69</v>
      </c>
      <c r="D1607" s="23" t="s">
        <v>5991</v>
      </c>
      <c r="E1607" s="23" t="s">
        <v>5992</v>
      </c>
      <c r="F1607" s="23" t="s">
        <v>5992</v>
      </c>
      <c r="G1607" s="23">
        <v>0</v>
      </c>
      <c r="H1607" s="23" t="s">
        <v>5992</v>
      </c>
      <c r="I1607" t="str" cm="1">
        <f t="array" ref="I1607">_xlfn.IFS(B1607&lt;18.5,"Under Weight",B1607&lt;=25,"Healthy Weight",B1607&lt;30,"Over Weight",B1607&gt;=30,"obesity")</f>
        <v>Over Weight</v>
      </c>
      <c r="J1607" t="str" cm="1">
        <f t="array" ref="J1607">_xlfn.IFS(C1607&lt;5.7,"Normal",C1607&lt;=6.5,"Prediabetes",C1607&gt;6.5,"Diabetes")</f>
        <v>Normal</v>
      </c>
    </row>
    <row r="1608" spans="1:10" ht="15" customHeight="1" x14ac:dyDescent="0.3">
      <c r="A1608" s="23" t="s">
        <v>2774</v>
      </c>
      <c r="B1608" s="25">
        <v>24.32</v>
      </c>
      <c r="C1608" s="25">
        <v>5.56</v>
      </c>
      <c r="D1608" s="23" t="s">
        <v>5991</v>
      </c>
      <c r="E1608" s="23" t="s">
        <v>5992</v>
      </c>
      <c r="F1608" s="23" t="s">
        <v>5992</v>
      </c>
      <c r="G1608" s="23">
        <v>0</v>
      </c>
      <c r="H1608" s="23" t="s">
        <v>5992</v>
      </c>
      <c r="I1608" t="str" cm="1">
        <f t="array" ref="I1608">_xlfn.IFS(B1608&lt;18.5,"Under Weight",B1608&lt;=25,"Healthy Weight",B1608&lt;30,"Over Weight",B1608&gt;=30,"obesity")</f>
        <v>Healthy Weight</v>
      </c>
      <c r="J1608" t="str" cm="1">
        <f t="array" ref="J1608">_xlfn.IFS(C1608&lt;5.7,"Normal",C1608&lt;=6.5,"Prediabetes",C1608&gt;6.5,"Diabetes")</f>
        <v>Normal</v>
      </c>
    </row>
    <row r="1609" spans="1:10" ht="15" customHeight="1" x14ac:dyDescent="0.3">
      <c r="A1609" s="23" t="s">
        <v>2775</v>
      </c>
      <c r="B1609" s="25">
        <v>38</v>
      </c>
      <c r="C1609" s="25">
        <v>5.41</v>
      </c>
      <c r="D1609" s="23" t="s">
        <v>5991</v>
      </c>
      <c r="E1609" s="23" t="s">
        <v>5992</v>
      </c>
      <c r="F1609" s="23" t="s">
        <v>5992</v>
      </c>
      <c r="G1609" s="23">
        <v>1</v>
      </c>
      <c r="H1609" s="23" t="s">
        <v>5992</v>
      </c>
      <c r="I1609" t="str" cm="1">
        <f t="array" ref="I1609">_xlfn.IFS(B1609&lt;18.5,"Under Weight",B1609&lt;=25,"Healthy Weight",B1609&lt;30,"Over Weight",B1609&gt;=30,"obesity")</f>
        <v>obesity</v>
      </c>
      <c r="J1609" t="str" cm="1">
        <f t="array" ref="J1609">_xlfn.IFS(C1609&lt;5.7,"Normal",C1609&lt;=6.5,"Prediabetes",C1609&gt;6.5,"Diabetes")</f>
        <v>Normal</v>
      </c>
    </row>
    <row r="1610" spans="1:10" ht="15" customHeight="1" x14ac:dyDescent="0.3">
      <c r="A1610" s="23" t="s">
        <v>2777</v>
      </c>
      <c r="B1610" s="25">
        <v>31.6</v>
      </c>
      <c r="C1610" s="25">
        <v>10.85</v>
      </c>
      <c r="D1610" s="23" t="s">
        <v>5991</v>
      </c>
      <c r="E1610" s="23" t="s">
        <v>5992</v>
      </c>
      <c r="F1610" s="23" t="s">
        <v>5992</v>
      </c>
      <c r="G1610" s="23">
        <v>0</v>
      </c>
      <c r="H1610" s="23" t="s">
        <v>5992</v>
      </c>
      <c r="I1610" t="str" cm="1">
        <f t="array" ref="I1610">_xlfn.IFS(B1610&lt;18.5,"Under Weight",B1610&lt;=25,"Healthy Weight",B1610&lt;30,"Over Weight",B1610&gt;=30,"obesity")</f>
        <v>obesity</v>
      </c>
      <c r="J1610" t="str" cm="1">
        <f t="array" ref="J1610">_xlfn.IFS(C1610&lt;5.7,"Normal",C1610&lt;=6.5,"Prediabetes",C1610&gt;6.5,"Diabetes")</f>
        <v>Diabetes</v>
      </c>
    </row>
    <row r="1611" spans="1:10" ht="15" customHeight="1" x14ac:dyDescent="0.3">
      <c r="A1611" s="23" t="s">
        <v>2778</v>
      </c>
      <c r="B1611" s="25">
        <v>31.02</v>
      </c>
      <c r="C1611" s="25">
        <v>11.63</v>
      </c>
      <c r="D1611" s="23" t="s">
        <v>5991</v>
      </c>
      <c r="E1611" s="23" t="s">
        <v>5992</v>
      </c>
      <c r="F1611" s="23" t="s">
        <v>5992</v>
      </c>
      <c r="G1611" s="23">
        <v>0</v>
      </c>
      <c r="H1611" s="23" t="s">
        <v>5992</v>
      </c>
      <c r="I1611" t="str" cm="1">
        <f t="array" ref="I1611">_xlfn.IFS(B1611&lt;18.5,"Under Weight",B1611&lt;=25,"Healthy Weight",B1611&lt;30,"Over Weight",B1611&gt;=30,"obesity")</f>
        <v>obesity</v>
      </c>
      <c r="J1611" t="str" cm="1">
        <f t="array" ref="J1611">_xlfn.IFS(C1611&lt;5.7,"Normal",C1611&lt;=6.5,"Prediabetes",C1611&gt;6.5,"Diabetes")</f>
        <v>Diabetes</v>
      </c>
    </row>
    <row r="1612" spans="1:10" ht="15" customHeight="1" x14ac:dyDescent="0.3">
      <c r="A1612" s="23" t="s">
        <v>2779</v>
      </c>
      <c r="B1612" s="25">
        <v>29.26</v>
      </c>
      <c r="C1612" s="25">
        <v>5.68</v>
      </c>
      <c r="D1612" s="23" t="s">
        <v>5991</v>
      </c>
      <c r="E1612" s="23" t="s">
        <v>5992</v>
      </c>
      <c r="F1612" s="23" t="s">
        <v>5992</v>
      </c>
      <c r="G1612" s="23">
        <v>1</v>
      </c>
      <c r="H1612" s="23" t="s">
        <v>5992</v>
      </c>
      <c r="I1612" t="str" cm="1">
        <f t="array" ref="I1612">_xlfn.IFS(B1612&lt;18.5,"Under Weight",B1612&lt;=25,"Healthy Weight",B1612&lt;30,"Over Weight",B1612&gt;=30,"obesity")</f>
        <v>Over Weight</v>
      </c>
      <c r="J1612" t="str" cm="1">
        <f t="array" ref="J1612">_xlfn.IFS(C1612&lt;5.7,"Normal",C1612&lt;=6.5,"Prediabetes",C1612&gt;6.5,"Diabetes")</f>
        <v>Normal</v>
      </c>
    </row>
    <row r="1613" spans="1:10" ht="15" customHeight="1" x14ac:dyDescent="0.3">
      <c r="A1613" s="23" t="s">
        <v>2781</v>
      </c>
      <c r="B1613" s="25">
        <v>15.09</v>
      </c>
      <c r="C1613" s="25">
        <v>7.59</v>
      </c>
      <c r="D1613" s="23" t="s">
        <v>5991</v>
      </c>
      <c r="E1613" s="23" t="s">
        <v>5992</v>
      </c>
      <c r="F1613" s="23" t="s">
        <v>5992</v>
      </c>
      <c r="G1613" s="23">
        <v>2</v>
      </c>
      <c r="H1613" s="23" t="s">
        <v>5992</v>
      </c>
      <c r="I1613" t="str" cm="1">
        <f t="array" ref="I1613">_xlfn.IFS(B1613&lt;18.5,"Under Weight",B1613&lt;=25,"Healthy Weight",B1613&lt;30,"Over Weight",B1613&gt;=30,"obesity")</f>
        <v>Under Weight</v>
      </c>
      <c r="J1613" t="str" cm="1">
        <f t="array" ref="J1613">_xlfn.IFS(C1613&lt;5.7,"Normal",C1613&lt;=6.5,"Prediabetes",C1613&gt;6.5,"Diabetes")</f>
        <v>Diabetes</v>
      </c>
    </row>
    <row r="1614" spans="1:10" ht="15" customHeight="1" x14ac:dyDescent="0.3">
      <c r="A1614" s="23" t="s">
        <v>2782</v>
      </c>
      <c r="B1614" s="25">
        <v>22.63</v>
      </c>
      <c r="C1614" s="25">
        <v>5.09</v>
      </c>
      <c r="D1614" s="23" t="s">
        <v>5991</v>
      </c>
      <c r="E1614" s="23" t="s">
        <v>5992</v>
      </c>
      <c r="F1614" s="23" t="s">
        <v>5992</v>
      </c>
      <c r="G1614" s="23">
        <v>0</v>
      </c>
      <c r="H1614" s="23" t="s">
        <v>5992</v>
      </c>
      <c r="I1614" t="str" cm="1">
        <f t="array" ref="I1614">_xlfn.IFS(B1614&lt;18.5,"Under Weight",B1614&lt;=25,"Healthy Weight",B1614&lt;30,"Over Weight",B1614&gt;=30,"obesity")</f>
        <v>Healthy Weight</v>
      </c>
      <c r="J1614" t="str" cm="1">
        <f t="array" ref="J1614">_xlfn.IFS(C1614&lt;5.7,"Normal",C1614&lt;=6.5,"Prediabetes",C1614&gt;6.5,"Diabetes")</f>
        <v>Normal</v>
      </c>
    </row>
    <row r="1615" spans="1:10" ht="15" customHeight="1" x14ac:dyDescent="0.3">
      <c r="A1615" s="23" t="s">
        <v>2784</v>
      </c>
      <c r="B1615" s="25">
        <v>23.46</v>
      </c>
      <c r="C1615" s="25">
        <v>4.21</v>
      </c>
      <c r="D1615" s="23" t="s">
        <v>5992</v>
      </c>
      <c r="E1615" s="23" t="s">
        <v>5992</v>
      </c>
      <c r="F1615" s="23" t="s">
        <v>5992</v>
      </c>
      <c r="G1615" s="23">
        <v>1</v>
      </c>
      <c r="H1615" s="23" t="s">
        <v>5992</v>
      </c>
      <c r="I1615" t="str" cm="1">
        <f t="array" ref="I1615">_xlfn.IFS(B1615&lt;18.5,"Under Weight",B1615&lt;=25,"Healthy Weight",B1615&lt;30,"Over Weight",B1615&gt;=30,"obesity")</f>
        <v>Healthy Weight</v>
      </c>
      <c r="J1615" t="str" cm="1">
        <f t="array" ref="J1615">_xlfn.IFS(C1615&lt;5.7,"Normal",C1615&lt;=6.5,"Prediabetes",C1615&gt;6.5,"Diabetes")</f>
        <v>Normal</v>
      </c>
    </row>
    <row r="1616" spans="1:10" ht="15" customHeight="1" x14ac:dyDescent="0.3">
      <c r="A1616" s="23" t="s">
        <v>2786</v>
      </c>
      <c r="B1616" s="25">
        <v>22.56</v>
      </c>
      <c r="C1616" s="25">
        <v>4.34</v>
      </c>
      <c r="D1616" s="23" t="s">
        <v>5991</v>
      </c>
      <c r="E1616" s="23" t="s">
        <v>5992</v>
      </c>
      <c r="F1616" s="23" t="s">
        <v>5992</v>
      </c>
      <c r="G1616" s="23">
        <v>0</v>
      </c>
      <c r="H1616" s="23" t="s">
        <v>5992</v>
      </c>
      <c r="I1616" t="str" cm="1">
        <f t="array" ref="I1616">_xlfn.IFS(B1616&lt;18.5,"Under Weight",B1616&lt;=25,"Healthy Weight",B1616&lt;30,"Over Weight",B1616&gt;=30,"obesity")</f>
        <v>Healthy Weight</v>
      </c>
      <c r="J1616" t="str" cm="1">
        <f t="array" ref="J1616">_xlfn.IFS(C1616&lt;5.7,"Normal",C1616&lt;=6.5,"Prediabetes",C1616&gt;6.5,"Diabetes")</f>
        <v>Normal</v>
      </c>
    </row>
    <row r="1617" spans="1:10" ht="15" customHeight="1" x14ac:dyDescent="0.3">
      <c r="A1617" s="23" t="s">
        <v>2787</v>
      </c>
      <c r="B1617" s="25">
        <v>19.28</v>
      </c>
      <c r="C1617" s="25">
        <v>11.85</v>
      </c>
      <c r="D1617" s="23" t="s">
        <v>5992</v>
      </c>
      <c r="E1617" s="23" t="s">
        <v>5992</v>
      </c>
      <c r="F1617" s="23" t="s">
        <v>5992</v>
      </c>
      <c r="G1617" s="23">
        <v>2</v>
      </c>
      <c r="H1617" s="23" t="s">
        <v>5992</v>
      </c>
      <c r="I1617" t="str" cm="1">
        <f t="array" ref="I1617">_xlfn.IFS(B1617&lt;18.5,"Under Weight",B1617&lt;=25,"Healthy Weight",B1617&lt;30,"Over Weight",B1617&gt;=30,"obesity")</f>
        <v>Healthy Weight</v>
      </c>
      <c r="J1617" t="str" cm="1">
        <f t="array" ref="J1617">_xlfn.IFS(C1617&lt;5.7,"Normal",C1617&lt;=6.5,"Prediabetes",C1617&gt;6.5,"Diabetes")</f>
        <v>Diabetes</v>
      </c>
    </row>
    <row r="1618" spans="1:10" ht="15" customHeight="1" x14ac:dyDescent="0.3">
      <c r="A1618" s="23" t="s">
        <v>2789</v>
      </c>
      <c r="B1618" s="25">
        <v>15.37</v>
      </c>
      <c r="C1618" s="25">
        <v>9.61</v>
      </c>
      <c r="D1618" s="23" t="s">
        <v>5991</v>
      </c>
      <c r="E1618" s="23" t="s">
        <v>5992</v>
      </c>
      <c r="F1618" s="23" t="s">
        <v>5992</v>
      </c>
      <c r="G1618" s="23">
        <v>2</v>
      </c>
      <c r="H1618" s="23" t="s">
        <v>5992</v>
      </c>
      <c r="I1618" t="str" cm="1">
        <f t="array" ref="I1618">_xlfn.IFS(B1618&lt;18.5,"Under Weight",B1618&lt;=25,"Healthy Weight",B1618&lt;30,"Over Weight",B1618&gt;=30,"obesity")</f>
        <v>Under Weight</v>
      </c>
      <c r="J1618" t="str" cm="1">
        <f t="array" ref="J1618">_xlfn.IFS(C1618&lt;5.7,"Normal",C1618&lt;=6.5,"Prediabetes",C1618&gt;6.5,"Diabetes")</f>
        <v>Diabetes</v>
      </c>
    </row>
    <row r="1619" spans="1:10" ht="15" customHeight="1" x14ac:dyDescent="0.3">
      <c r="A1619" s="23" t="s">
        <v>2791</v>
      </c>
      <c r="B1619" s="25">
        <v>18.71</v>
      </c>
      <c r="C1619" s="25">
        <v>5.29</v>
      </c>
      <c r="D1619" s="23" t="s">
        <v>5991</v>
      </c>
      <c r="E1619" s="23" t="s">
        <v>5992</v>
      </c>
      <c r="F1619" s="23" t="s">
        <v>5992</v>
      </c>
      <c r="G1619" s="23">
        <v>0</v>
      </c>
      <c r="H1619" s="23" t="s">
        <v>5992</v>
      </c>
      <c r="I1619" t="str" cm="1">
        <f t="array" ref="I1619">_xlfn.IFS(B1619&lt;18.5,"Under Weight",B1619&lt;=25,"Healthy Weight",B1619&lt;30,"Over Weight",B1619&gt;=30,"obesity")</f>
        <v>Healthy Weight</v>
      </c>
      <c r="J1619" t="str" cm="1">
        <f t="array" ref="J1619">_xlfn.IFS(C1619&lt;5.7,"Normal",C1619&lt;=6.5,"Prediabetes",C1619&gt;6.5,"Diabetes")</f>
        <v>Normal</v>
      </c>
    </row>
    <row r="1620" spans="1:10" ht="15" customHeight="1" x14ac:dyDescent="0.3">
      <c r="A1620" s="23" t="s">
        <v>2792</v>
      </c>
      <c r="B1620" s="25">
        <v>20.61</v>
      </c>
      <c r="C1620" s="25">
        <v>6.89</v>
      </c>
      <c r="D1620" s="23" t="s">
        <v>5992</v>
      </c>
      <c r="E1620" s="23" t="s">
        <v>5992</v>
      </c>
      <c r="F1620" s="23" t="s">
        <v>5992</v>
      </c>
      <c r="G1620" s="23">
        <v>0</v>
      </c>
      <c r="H1620" s="23" t="s">
        <v>5992</v>
      </c>
      <c r="I1620" t="str" cm="1">
        <f t="array" ref="I1620">_xlfn.IFS(B1620&lt;18.5,"Under Weight",B1620&lt;=25,"Healthy Weight",B1620&lt;30,"Over Weight",B1620&gt;=30,"obesity")</f>
        <v>Healthy Weight</v>
      </c>
      <c r="J1620" t="str" cm="1">
        <f t="array" ref="J1620">_xlfn.IFS(C1620&lt;5.7,"Normal",C1620&lt;=6.5,"Prediabetes",C1620&gt;6.5,"Diabetes")</f>
        <v>Diabetes</v>
      </c>
    </row>
    <row r="1621" spans="1:10" ht="15" customHeight="1" x14ac:dyDescent="0.3">
      <c r="A1621" s="23" t="s">
        <v>2794</v>
      </c>
      <c r="B1621" s="25">
        <v>15.99</v>
      </c>
      <c r="C1621" s="25">
        <v>4.57</v>
      </c>
      <c r="D1621" s="23" t="s">
        <v>5991</v>
      </c>
      <c r="E1621" s="23" t="s">
        <v>5992</v>
      </c>
      <c r="F1621" s="23" t="s">
        <v>5991</v>
      </c>
      <c r="G1621" s="23">
        <v>1</v>
      </c>
      <c r="H1621" s="23" t="s">
        <v>5992</v>
      </c>
      <c r="I1621" t="str" cm="1">
        <f t="array" ref="I1621">_xlfn.IFS(B1621&lt;18.5,"Under Weight",B1621&lt;=25,"Healthy Weight",B1621&lt;30,"Over Weight",B1621&gt;=30,"obesity")</f>
        <v>Under Weight</v>
      </c>
      <c r="J1621" t="str" cm="1">
        <f t="array" ref="J1621">_xlfn.IFS(C1621&lt;5.7,"Normal",C1621&lt;=6.5,"Prediabetes",C1621&gt;6.5,"Diabetes")</f>
        <v>Normal</v>
      </c>
    </row>
    <row r="1622" spans="1:10" ht="15" customHeight="1" x14ac:dyDescent="0.3">
      <c r="A1622" s="23" t="s">
        <v>2796</v>
      </c>
      <c r="B1622" s="25">
        <v>33.155000000000001</v>
      </c>
      <c r="C1622" s="25">
        <v>4.32</v>
      </c>
      <c r="D1622" s="23" t="s">
        <v>5992</v>
      </c>
      <c r="E1622" s="23" t="s">
        <v>5992</v>
      </c>
      <c r="F1622" s="23" t="s">
        <v>5992</v>
      </c>
      <c r="G1622" s="23">
        <v>0</v>
      </c>
      <c r="H1622" s="23" t="s">
        <v>5992</v>
      </c>
      <c r="I1622" t="str" cm="1">
        <f t="array" ref="I1622">_xlfn.IFS(B1622&lt;18.5,"Under Weight",B1622&lt;=25,"Healthy Weight",B1622&lt;30,"Over Weight",B1622&gt;=30,"obesity")</f>
        <v>obesity</v>
      </c>
      <c r="J1622" t="str" cm="1">
        <f t="array" ref="J1622">_xlfn.IFS(C1622&lt;5.7,"Normal",C1622&lt;=6.5,"Prediabetes",C1622&gt;6.5,"Diabetes")</f>
        <v>Normal</v>
      </c>
    </row>
    <row r="1623" spans="1:10" ht="15" customHeight="1" x14ac:dyDescent="0.3">
      <c r="A1623" s="23" t="s">
        <v>2798</v>
      </c>
      <c r="B1623" s="25">
        <v>26.22</v>
      </c>
      <c r="C1623" s="25">
        <v>5.57</v>
      </c>
      <c r="D1623" s="23" t="s">
        <v>5991</v>
      </c>
      <c r="E1623" s="23" t="s">
        <v>5992</v>
      </c>
      <c r="F1623" s="23" t="s">
        <v>5991</v>
      </c>
      <c r="G1623" s="23">
        <v>1</v>
      </c>
      <c r="H1623" s="23" t="s">
        <v>5992</v>
      </c>
      <c r="I1623" t="str" cm="1">
        <f t="array" ref="I1623">_xlfn.IFS(B1623&lt;18.5,"Under Weight",B1623&lt;=25,"Healthy Weight",B1623&lt;30,"Over Weight",B1623&gt;=30,"obesity")</f>
        <v>Over Weight</v>
      </c>
      <c r="J1623" t="str" cm="1">
        <f t="array" ref="J1623">_xlfn.IFS(C1623&lt;5.7,"Normal",C1623&lt;=6.5,"Prediabetes",C1623&gt;6.5,"Diabetes")</f>
        <v>Normal</v>
      </c>
    </row>
    <row r="1624" spans="1:10" ht="15" customHeight="1" x14ac:dyDescent="0.3">
      <c r="A1624" s="23" t="s">
        <v>2799</v>
      </c>
      <c r="B1624" s="25">
        <v>21.85</v>
      </c>
      <c r="C1624" s="25">
        <v>5.26</v>
      </c>
      <c r="D1624" s="23" t="s">
        <v>5991</v>
      </c>
      <c r="E1624" s="23" t="s">
        <v>5992</v>
      </c>
      <c r="F1624" s="23" t="s">
        <v>5991</v>
      </c>
      <c r="G1624" s="23">
        <v>1</v>
      </c>
      <c r="H1624" s="23" t="s">
        <v>5992</v>
      </c>
      <c r="I1624" t="str" cm="1">
        <f t="array" ref="I1624">_xlfn.IFS(B1624&lt;18.5,"Under Weight",B1624&lt;=25,"Healthy Weight",B1624&lt;30,"Over Weight",B1624&gt;=30,"obesity")</f>
        <v>Healthy Weight</v>
      </c>
      <c r="J1624" t="str" cm="1">
        <f t="array" ref="J1624">_xlfn.IFS(C1624&lt;5.7,"Normal",C1624&lt;=6.5,"Prediabetes",C1624&gt;6.5,"Diabetes")</f>
        <v>Normal</v>
      </c>
    </row>
    <row r="1625" spans="1:10" ht="15" customHeight="1" x14ac:dyDescent="0.3">
      <c r="A1625" s="23" t="s">
        <v>2800</v>
      </c>
      <c r="B1625" s="25">
        <v>30.495000000000001</v>
      </c>
      <c r="C1625" s="25">
        <v>6.25</v>
      </c>
      <c r="D1625" s="23" t="s">
        <v>5992</v>
      </c>
      <c r="E1625" s="23" t="s">
        <v>5992</v>
      </c>
      <c r="F1625" s="23" t="s">
        <v>5992</v>
      </c>
      <c r="G1625" s="23">
        <v>0</v>
      </c>
      <c r="H1625" s="23" t="s">
        <v>5992</v>
      </c>
      <c r="I1625" t="str" cm="1">
        <f t="array" ref="I1625">_xlfn.IFS(B1625&lt;18.5,"Under Weight",B1625&lt;=25,"Healthy Weight",B1625&lt;30,"Over Weight",B1625&gt;=30,"obesity")</f>
        <v>obesity</v>
      </c>
      <c r="J1625" t="str" cm="1">
        <f t="array" ref="J1625">_xlfn.IFS(C1625&lt;5.7,"Normal",C1625&lt;=6.5,"Prediabetes",C1625&gt;6.5,"Diabetes")</f>
        <v>Prediabetes</v>
      </c>
    </row>
    <row r="1626" spans="1:10" ht="15" customHeight="1" x14ac:dyDescent="0.3">
      <c r="A1626" s="23" t="s">
        <v>2801</v>
      </c>
      <c r="B1626" s="25">
        <v>34.104999999999997</v>
      </c>
      <c r="C1626" s="25">
        <v>5.67</v>
      </c>
      <c r="D1626" s="23" t="s">
        <v>5991</v>
      </c>
      <c r="E1626" s="23" t="s">
        <v>5992</v>
      </c>
      <c r="F1626" s="23" t="s">
        <v>5992</v>
      </c>
      <c r="G1626" s="23">
        <v>0</v>
      </c>
      <c r="H1626" s="23" t="s">
        <v>5992</v>
      </c>
      <c r="I1626" t="str" cm="1">
        <f t="array" ref="I1626">_xlfn.IFS(B1626&lt;18.5,"Under Weight",B1626&lt;=25,"Healthy Weight",B1626&lt;30,"Over Weight",B1626&gt;=30,"obesity")</f>
        <v>obesity</v>
      </c>
      <c r="J1626" t="str" cm="1">
        <f t="array" ref="J1626">_xlfn.IFS(C1626&lt;5.7,"Normal",C1626&lt;=6.5,"Prediabetes",C1626&gt;6.5,"Diabetes")</f>
        <v>Normal</v>
      </c>
    </row>
    <row r="1627" spans="1:10" ht="15" customHeight="1" x14ac:dyDescent="0.3">
      <c r="A1627" s="23" t="s">
        <v>2802</v>
      </c>
      <c r="B1627" s="25">
        <v>32.770000000000003</v>
      </c>
      <c r="C1627" s="25">
        <v>4.42</v>
      </c>
      <c r="D1627" s="23" t="s">
        <v>5991</v>
      </c>
      <c r="E1627" s="23" t="s">
        <v>5992</v>
      </c>
      <c r="F1627" s="23" t="s">
        <v>5992</v>
      </c>
      <c r="G1627" s="23">
        <v>1</v>
      </c>
      <c r="H1627" s="23" t="s">
        <v>5992</v>
      </c>
      <c r="I1627" t="str" cm="1">
        <f t="array" ref="I1627">_xlfn.IFS(B1627&lt;18.5,"Under Weight",B1627&lt;=25,"Healthy Weight",B1627&lt;30,"Over Weight",B1627&gt;=30,"obesity")</f>
        <v>obesity</v>
      </c>
      <c r="J1627" t="str" cm="1">
        <f t="array" ref="J1627">_xlfn.IFS(C1627&lt;5.7,"Normal",C1627&lt;=6.5,"Prediabetes",C1627&gt;6.5,"Diabetes")</f>
        <v>Normal</v>
      </c>
    </row>
    <row r="1628" spans="1:10" ht="15" customHeight="1" x14ac:dyDescent="0.3">
      <c r="A1628" s="23" t="s">
        <v>2804</v>
      </c>
      <c r="B1628" s="25">
        <v>16.850000000000001</v>
      </c>
      <c r="C1628" s="25">
        <v>11.75</v>
      </c>
      <c r="D1628" s="23" t="s">
        <v>5991</v>
      </c>
      <c r="E1628" s="23" t="s">
        <v>5992</v>
      </c>
      <c r="F1628" s="23" t="s">
        <v>5992</v>
      </c>
      <c r="G1628" s="23">
        <v>2</v>
      </c>
      <c r="H1628" s="23" t="s">
        <v>5992</v>
      </c>
      <c r="I1628" t="str" cm="1">
        <f t="array" ref="I1628">_xlfn.IFS(B1628&lt;18.5,"Under Weight",B1628&lt;=25,"Healthy Weight",B1628&lt;30,"Over Weight",B1628&gt;=30,"obesity")</f>
        <v>Under Weight</v>
      </c>
      <c r="J1628" t="str" cm="1">
        <f t="array" ref="J1628">_xlfn.IFS(C1628&lt;5.7,"Normal",C1628&lt;=6.5,"Prediabetes",C1628&gt;6.5,"Diabetes")</f>
        <v>Diabetes</v>
      </c>
    </row>
    <row r="1629" spans="1:10" ht="15" customHeight="1" x14ac:dyDescent="0.3">
      <c r="A1629" s="23" t="s">
        <v>2806</v>
      </c>
      <c r="B1629" s="25">
        <v>34.700000000000003</v>
      </c>
      <c r="C1629" s="25">
        <v>6.06</v>
      </c>
      <c r="D1629" s="23" t="s">
        <v>5992</v>
      </c>
      <c r="E1629" s="23" t="s">
        <v>5992</v>
      </c>
      <c r="F1629" s="23" t="s">
        <v>5992</v>
      </c>
      <c r="G1629" s="23">
        <v>1</v>
      </c>
      <c r="H1629" s="23" t="s">
        <v>5992</v>
      </c>
      <c r="I1629" t="str" cm="1">
        <f t="array" ref="I1629">_xlfn.IFS(B1629&lt;18.5,"Under Weight",B1629&lt;=25,"Healthy Weight",B1629&lt;30,"Over Weight",B1629&gt;=30,"obesity")</f>
        <v>obesity</v>
      </c>
      <c r="J1629" t="str" cm="1">
        <f t="array" ref="J1629">_xlfn.IFS(C1629&lt;5.7,"Normal",C1629&lt;=6.5,"Prediabetes",C1629&gt;6.5,"Diabetes")</f>
        <v>Prediabetes</v>
      </c>
    </row>
    <row r="1630" spans="1:10" ht="15" customHeight="1" x14ac:dyDescent="0.3">
      <c r="A1630" s="23" t="s">
        <v>2807</v>
      </c>
      <c r="B1630" s="25">
        <v>37.049999999999997</v>
      </c>
      <c r="C1630" s="25">
        <v>5.48</v>
      </c>
      <c r="D1630" s="23" t="s">
        <v>5992</v>
      </c>
      <c r="E1630" s="23" t="s">
        <v>5992</v>
      </c>
      <c r="F1630" s="23" t="s">
        <v>5992</v>
      </c>
      <c r="G1630" s="23">
        <v>1</v>
      </c>
      <c r="H1630" s="23" t="s">
        <v>5992</v>
      </c>
      <c r="I1630" t="str" cm="1">
        <f t="array" ref="I1630">_xlfn.IFS(B1630&lt;18.5,"Under Weight",B1630&lt;=25,"Healthy Weight",B1630&lt;30,"Over Weight",B1630&gt;=30,"obesity")</f>
        <v>obesity</v>
      </c>
      <c r="J1630" t="str" cm="1">
        <f t="array" ref="J1630">_xlfn.IFS(C1630&lt;5.7,"Normal",C1630&lt;=6.5,"Prediabetes",C1630&gt;6.5,"Diabetes")</f>
        <v>Normal</v>
      </c>
    </row>
    <row r="1631" spans="1:10" ht="15" customHeight="1" x14ac:dyDescent="0.3">
      <c r="A1631" s="23" t="s">
        <v>2809</v>
      </c>
      <c r="B1631" s="25">
        <v>18.78</v>
      </c>
      <c r="C1631" s="25">
        <v>4.45</v>
      </c>
      <c r="D1631" s="23" t="s">
        <v>5992</v>
      </c>
      <c r="E1631" s="23" t="s">
        <v>5992</v>
      </c>
      <c r="F1631" s="23" t="s">
        <v>5991</v>
      </c>
      <c r="G1631" s="23">
        <v>1</v>
      </c>
      <c r="H1631" s="23" t="s">
        <v>5992</v>
      </c>
      <c r="I1631" t="str" cm="1">
        <f t="array" ref="I1631">_xlfn.IFS(B1631&lt;18.5,"Under Weight",B1631&lt;=25,"Healthy Weight",B1631&lt;30,"Over Weight",B1631&gt;=30,"obesity")</f>
        <v>Healthy Weight</v>
      </c>
      <c r="J1631" t="str" cm="1">
        <f t="array" ref="J1631">_xlfn.IFS(C1631&lt;5.7,"Normal",C1631&lt;=6.5,"Prediabetes",C1631&gt;6.5,"Diabetes")</f>
        <v>Normal</v>
      </c>
    </row>
    <row r="1632" spans="1:10" ht="15" customHeight="1" x14ac:dyDescent="0.3">
      <c r="A1632" s="23" t="s">
        <v>2811</v>
      </c>
      <c r="B1632" s="25">
        <v>28.024999999999999</v>
      </c>
      <c r="C1632" s="25">
        <v>5</v>
      </c>
      <c r="D1632" s="23" t="s">
        <v>5992</v>
      </c>
      <c r="E1632" s="23" t="s">
        <v>5992</v>
      </c>
      <c r="F1632" s="23" t="s">
        <v>5992</v>
      </c>
      <c r="G1632" s="23">
        <v>1</v>
      </c>
      <c r="H1632" s="23" t="s">
        <v>5992</v>
      </c>
      <c r="I1632" t="str" cm="1">
        <f t="array" ref="I1632">_xlfn.IFS(B1632&lt;18.5,"Under Weight",B1632&lt;=25,"Healthy Weight",B1632&lt;30,"Over Weight",B1632&gt;=30,"obesity")</f>
        <v>Over Weight</v>
      </c>
      <c r="J1632" t="str" cm="1">
        <f t="array" ref="J1632">_xlfn.IFS(C1632&lt;5.7,"Normal",C1632&lt;=6.5,"Prediabetes",C1632&gt;6.5,"Diabetes")</f>
        <v>Normal</v>
      </c>
    </row>
    <row r="1633" spans="1:10" ht="15" customHeight="1" x14ac:dyDescent="0.3">
      <c r="A1633" s="23" t="s">
        <v>2812</v>
      </c>
      <c r="B1633" s="25">
        <v>35.090000000000003</v>
      </c>
      <c r="C1633" s="25">
        <v>5.84</v>
      </c>
      <c r="D1633" s="23" t="s">
        <v>5992</v>
      </c>
      <c r="E1633" s="23" t="s">
        <v>5992</v>
      </c>
      <c r="F1633" s="23" t="s">
        <v>5992</v>
      </c>
      <c r="G1633" s="23">
        <v>0</v>
      </c>
      <c r="H1633" s="23" t="s">
        <v>5992</v>
      </c>
      <c r="I1633" t="str" cm="1">
        <f t="array" ref="I1633">_xlfn.IFS(B1633&lt;18.5,"Under Weight",B1633&lt;=25,"Healthy Weight",B1633&lt;30,"Over Weight",B1633&gt;=30,"obesity")</f>
        <v>obesity</v>
      </c>
      <c r="J1633" t="str" cm="1">
        <f t="array" ref="J1633">_xlfn.IFS(C1633&lt;5.7,"Normal",C1633&lt;=6.5,"Prediabetes",C1633&gt;6.5,"Diabetes")</f>
        <v>Prediabetes</v>
      </c>
    </row>
    <row r="1634" spans="1:10" ht="15" customHeight="1" x14ac:dyDescent="0.3">
      <c r="A1634" s="23" t="s">
        <v>2814</v>
      </c>
      <c r="B1634" s="25">
        <v>34.42</v>
      </c>
      <c r="C1634" s="25">
        <v>5.21</v>
      </c>
      <c r="D1634" s="23" t="s">
        <v>5991</v>
      </c>
      <c r="E1634" s="23" t="s">
        <v>5992</v>
      </c>
      <c r="F1634" s="23" t="s">
        <v>5992</v>
      </c>
      <c r="G1634" s="23">
        <v>0</v>
      </c>
      <c r="H1634" s="23" t="s">
        <v>5992</v>
      </c>
      <c r="I1634" t="str" cm="1">
        <f t="array" ref="I1634">_xlfn.IFS(B1634&lt;18.5,"Under Weight",B1634&lt;=25,"Healthy Weight",B1634&lt;30,"Over Weight",B1634&gt;=30,"obesity")</f>
        <v>obesity</v>
      </c>
      <c r="J1634" t="str" cm="1">
        <f t="array" ref="J1634">_xlfn.IFS(C1634&lt;5.7,"Normal",C1634&lt;=6.5,"Prediabetes",C1634&gt;6.5,"Diabetes")</f>
        <v>Normal</v>
      </c>
    </row>
    <row r="1635" spans="1:10" ht="15" customHeight="1" x14ac:dyDescent="0.3">
      <c r="A1635" s="23" t="s">
        <v>2815</v>
      </c>
      <c r="B1635" s="25">
        <v>29.4</v>
      </c>
      <c r="C1635" s="25">
        <v>4.26</v>
      </c>
      <c r="D1635" s="23" t="s">
        <v>5992</v>
      </c>
      <c r="E1635" s="23" t="s">
        <v>5992</v>
      </c>
      <c r="F1635" s="23" t="s">
        <v>5992</v>
      </c>
      <c r="G1635" s="23">
        <v>0</v>
      </c>
      <c r="H1635" s="23" t="s">
        <v>5992</v>
      </c>
      <c r="I1635" t="str" cm="1">
        <f t="array" ref="I1635">_xlfn.IFS(B1635&lt;18.5,"Under Weight",B1635&lt;=25,"Healthy Weight",B1635&lt;30,"Over Weight",B1635&gt;=30,"obesity")</f>
        <v>Over Weight</v>
      </c>
      <c r="J1635" t="str" cm="1">
        <f t="array" ref="J1635">_xlfn.IFS(C1635&lt;5.7,"Normal",C1635&lt;=6.5,"Prediabetes",C1635&gt;6.5,"Diabetes")</f>
        <v>Normal</v>
      </c>
    </row>
    <row r="1636" spans="1:10" ht="15" customHeight="1" x14ac:dyDescent="0.3">
      <c r="A1636" s="23" t="s">
        <v>2817</v>
      </c>
      <c r="B1636" s="25">
        <v>21.31</v>
      </c>
      <c r="C1636" s="25">
        <v>4.17</v>
      </c>
      <c r="D1636" s="23" t="s">
        <v>5992</v>
      </c>
      <c r="E1636" s="23" t="s">
        <v>5992</v>
      </c>
      <c r="F1636" s="23" t="s">
        <v>5992</v>
      </c>
      <c r="G1636" s="23">
        <v>0</v>
      </c>
      <c r="H1636" s="23" t="s">
        <v>5992</v>
      </c>
      <c r="I1636" t="str" cm="1">
        <f t="array" ref="I1636">_xlfn.IFS(B1636&lt;18.5,"Under Weight",B1636&lt;=25,"Healthy Weight",B1636&lt;30,"Over Weight",B1636&gt;=30,"obesity")</f>
        <v>Healthy Weight</v>
      </c>
      <c r="J1636" t="str" cm="1">
        <f t="array" ref="J1636">_xlfn.IFS(C1636&lt;5.7,"Normal",C1636&lt;=6.5,"Prediabetes",C1636&gt;6.5,"Diabetes")</f>
        <v>Normal</v>
      </c>
    </row>
    <row r="1637" spans="1:10" ht="15" customHeight="1" x14ac:dyDescent="0.3">
      <c r="A1637" s="23" t="s">
        <v>2819</v>
      </c>
      <c r="B1637" s="25">
        <v>19.559999999999999</v>
      </c>
      <c r="C1637" s="25">
        <v>11.96</v>
      </c>
      <c r="D1637" s="23" t="s">
        <v>5992</v>
      </c>
      <c r="E1637" s="23" t="s">
        <v>5992</v>
      </c>
      <c r="F1637" s="23" t="s">
        <v>5992</v>
      </c>
      <c r="G1637" s="23">
        <v>0</v>
      </c>
      <c r="H1637" s="23" t="s">
        <v>5992</v>
      </c>
      <c r="I1637" t="str" cm="1">
        <f t="array" ref="I1637">_xlfn.IFS(B1637&lt;18.5,"Under Weight",B1637&lt;=25,"Healthy Weight",B1637&lt;30,"Over Weight",B1637&gt;=30,"obesity")</f>
        <v>Healthy Weight</v>
      </c>
      <c r="J1637" t="str" cm="1">
        <f t="array" ref="J1637">_xlfn.IFS(C1637&lt;5.7,"Normal",C1637&lt;=6.5,"Prediabetes",C1637&gt;6.5,"Diabetes")</f>
        <v>Diabetes</v>
      </c>
    </row>
    <row r="1638" spans="1:10" ht="15" customHeight="1" x14ac:dyDescent="0.3">
      <c r="A1638" s="23" t="s">
        <v>2820</v>
      </c>
      <c r="B1638" s="25">
        <v>37.335000000000001</v>
      </c>
      <c r="C1638" s="25">
        <v>6.26</v>
      </c>
      <c r="D1638" s="23" t="s">
        <v>5991</v>
      </c>
      <c r="E1638" s="23" t="s">
        <v>5992</v>
      </c>
      <c r="F1638" s="23" t="s">
        <v>5992</v>
      </c>
      <c r="G1638" s="23">
        <v>1</v>
      </c>
      <c r="H1638" s="23" t="s">
        <v>5992</v>
      </c>
      <c r="I1638" t="str" cm="1">
        <f t="array" ref="I1638">_xlfn.IFS(B1638&lt;18.5,"Under Weight",B1638&lt;=25,"Healthy Weight",B1638&lt;30,"Over Weight",B1638&gt;=30,"obesity")</f>
        <v>obesity</v>
      </c>
      <c r="J1638" t="str" cm="1">
        <f t="array" ref="J1638">_xlfn.IFS(C1638&lt;5.7,"Normal",C1638&lt;=6.5,"Prediabetes",C1638&gt;6.5,"Diabetes")</f>
        <v>Prediabetes</v>
      </c>
    </row>
    <row r="1639" spans="1:10" ht="15" customHeight="1" x14ac:dyDescent="0.3">
      <c r="A1639" s="23" t="s">
        <v>2822</v>
      </c>
      <c r="B1639" s="25">
        <v>19.53</v>
      </c>
      <c r="C1639" s="25">
        <v>11.68</v>
      </c>
      <c r="D1639" s="23" t="s">
        <v>5992</v>
      </c>
      <c r="E1639" s="23" t="s">
        <v>5992</v>
      </c>
      <c r="F1639" s="23" t="s">
        <v>5992</v>
      </c>
      <c r="G1639" s="23">
        <v>0</v>
      </c>
      <c r="H1639" s="23" t="s">
        <v>5992</v>
      </c>
      <c r="I1639" t="str" cm="1">
        <f t="array" ref="I1639">_xlfn.IFS(B1639&lt;18.5,"Under Weight",B1639&lt;=25,"Healthy Weight",B1639&lt;30,"Over Weight",B1639&gt;=30,"obesity")</f>
        <v>Healthy Weight</v>
      </c>
      <c r="J1639" t="str" cm="1">
        <f t="array" ref="J1639">_xlfn.IFS(C1639&lt;5.7,"Normal",C1639&lt;=6.5,"Prediabetes",C1639&gt;6.5,"Diabetes")</f>
        <v>Diabetes</v>
      </c>
    </row>
    <row r="1640" spans="1:10" ht="15" customHeight="1" x14ac:dyDescent="0.3">
      <c r="A1640" s="23" t="s">
        <v>2824</v>
      </c>
      <c r="B1640" s="25">
        <v>34.1</v>
      </c>
      <c r="C1640" s="25">
        <v>5.16</v>
      </c>
      <c r="D1640" s="23" t="s">
        <v>5992</v>
      </c>
      <c r="E1640" s="23" t="s">
        <v>5992</v>
      </c>
      <c r="F1640" s="23" t="s">
        <v>5992</v>
      </c>
      <c r="G1640" s="23">
        <v>0</v>
      </c>
      <c r="H1640" s="23" t="s">
        <v>5992</v>
      </c>
      <c r="I1640" t="str" cm="1">
        <f t="array" ref="I1640">_xlfn.IFS(B1640&lt;18.5,"Under Weight",B1640&lt;=25,"Healthy Weight",B1640&lt;30,"Over Weight",B1640&gt;=30,"obesity")</f>
        <v>obesity</v>
      </c>
      <c r="J1640" t="str" cm="1">
        <f t="array" ref="J1640">_xlfn.IFS(C1640&lt;5.7,"Normal",C1640&lt;=6.5,"Prediabetes",C1640&gt;6.5,"Diabetes")</f>
        <v>Normal</v>
      </c>
    </row>
    <row r="1641" spans="1:10" ht="15" customHeight="1" x14ac:dyDescent="0.3">
      <c r="A1641" s="23" t="s">
        <v>2826</v>
      </c>
      <c r="B1641" s="25">
        <v>16.5</v>
      </c>
      <c r="C1641" s="25">
        <v>6.9</v>
      </c>
      <c r="D1641" s="23" t="s">
        <v>5991</v>
      </c>
      <c r="E1641" s="23" t="s">
        <v>5992</v>
      </c>
      <c r="F1641" s="23" t="s">
        <v>5992</v>
      </c>
      <c r="G1641" s="23">
        <v>2</v>
      </c>
      <c r="H1641" s="23" t="s">
        <v>5992</v>
      </c>
      <c r="I1641" t="str" cm="1">
        <f t="array" ref="I1641">_xlfn.IFS(B1641&lt;18.5,"Under Weight",B1641&lt;=25,"Healthy Weight",B1641&lt;30,"Over Weight",B1641&gt;=30,"obesity")</f>
        <v>Under Weight</v>
      </c>
      <c r="J1641" t="str" cm="1">
        <f t="array" ref="J1641">_xlfn.IFS(C1641&lt;5.7,"Normal",C1641&lt;=6.5,"Prediabetes",C1641&gt;6.5,"Diabetes")</f>
        <v>Diabetes</v>
      </c>
    </row>
    <row r="1642" spans="1:10" ht="15" customHeight="1" x14ac:dyDescent="0.3">
      <c r="A1642" s="23" t="s">
        <v>2828</v>
      </c>
      <c r="B1642" s="25">
        <v>30.69</v>
      </c>
      <c r="C1642" s="25">
        <v>4.83</v>
      </c>
      <c r="D1642" s="23" t="s">
        <v>5992</v>
      </c>
      <c r="E1642" s="23" t="s">
        <v>5992</v>
      </c>
      <c r="F1642" s="23" t="s">
        <v>5992</v>
      </c>
      <c r="G1642" s="23">
        <v>1</v>
      </c>
      <c r="H1642" s="23" t="s">
        <v>5992</v>
      </c>
      <c r="I1642" t="str" cm="1">
        <f t="array" ref="I1642">_xlfn.IFS(B1642&lt;18.5,"Under Weight",B1642&lt;=25,"Healthy Weight",B1642&lt;30,"Over Weight",B1642&gt;=30,"obesity")</f>
        <v>obesity</v>
      </c>
      <c r="J1642" t="str" cm="1">
        <f t="array" ref="J1642">_xlfn.IFS(C1642&lt;5.7,"Normal",C1642&lt;=6.5,"Prediabetes",C1642&gt;6.5,"Diabetes")</f>
        <v>Normal</v>
      </c>
    </row>
    <row r="1643" spans="1:10" ht="15" customHeight="1" x14ac:dyDescent="0.3">
      <c r="A1643" s="23" t="s">
        <v>2830</v>
      </c>
      <c r="B1643" s="25">
        <v>28.93</v>
      </c>
      <c r="C1643" s="25">
        <v>4.87</v>
      </c>
      <c r="D1643" s="23" t="s">
        <v>5992</v>
      </c>
      <c r="E1643" s="23" t="s">
        <v>5992</v>
      </c>
      <c r="F1643" s="23" t="s">
        <v>5992</v>
      </c>
      <c r="G1643" s="23">
        <v>1</v>
      </c>
      <c r="H1643" s="23" t="s">
        <v>5992</v>
      </c>
      <c r="I1643" t="str" cm="1">
        <f t="array" ref="I1643">_xlfn.IFS(B1643&lt;18.5,"Under Weight",B1643&lt;=25,"Healthy Weight",B1643&lt;30,"Over Weight",B1643&gt;=30,"obesity")</f>
        <v>Over Weight</v>
      </c>
      <c r="J1643" t="str" cm="1">
        <f t="array" ref="J1643">_xlfn.IFS(C1643&lt;5.7,"Normal",C1643&lt;=6.5,"Prediabetes",C1643&gt;6.5,"Diabetes")</f>
        <v>Normal</v>
      </c>
    </row>
    <row r="1644" spans="1:10" ht="15" customHeight="1" x14ac:dyDescent="0.3">
      <c r="A1644" s="23" t="s">
        <v>2831</v>
      </c>
      <c r="B1644" s="25">
        <v>38.9</v>
      </c>
      <c r="C1644" s="25">
        <v>4.28</v>
      </c>
      <c r="D1644" s="23" t="s">
        <v>5992</v>
      </c>
      <c r="E1644" s="23" t="s">
        <v>5992</v>
      </c>
      <c r="F1644" s="23" t="s">
        <v>5992</v>
      </c>
      <c r="G1644" s="23">
        <v>0</v>
      </c>
      <c r="H1644" s="23" t="s">
        <v>5992</v>
      </c>
      <c r="I1644" t="str" cm="1">
        <f t="array" ref="I1644">_xlfn.IFS(B1644&lt;18.5,"Under Weight",B1644&lt;=25,"Healthy Weight",B1644&lt;30,"Over Weight",B1644&gt;=30,"obesity")</f>
        <v>obesity</v>
      </c>
      <c r="J1644" t="str" cm="1">
        <f t="array" ref="J1644">_xlfn.IFS(C1644&lt;5.7,"Normal",C1644&lt;=6.5,"Prediabetes",C1644&gt;6.5,"Diabetes")</f>
        <v>Normal</v>
      </c>
    </row>
    <row r="1645" spans="1:10" ht="15" customHeight="1" x14ac:dyDescent="0.3">
      <c r="A1645" s="23" t="s">
        <v>2832</v>
      </c>
      <c r="B1645" s="25">
        <v>26.9</v>
      </c>
      <c r="C1645" s="25">
        <v>4.07</v>
      </c>
      <c r="D1645" s="23" t="s">
        <v>5992</v>
      </c>
      <c r="E1645" s="23" t="s">
        <v>5992</v>
      </c>
      <c r="F1645" s="23" t="s">
        <v>5992</v>
      </c>
      <c r="G1645" s="23">
        <v>0</v>
      </c>
      <c r="H1645" s="23" t="s">
        <v>5992</v>
      </c>
      <c r="I1645" t="str" cm="1">
        <f t="array" ref="I1645">_xlfn.IFS(B1645&lt;18.5,"Under Weight",B1645&lt;=25,"Healthy Weight",B1645&lt;30,"Over Weight",B1645&gt;=30,"obesity")</f>
        <v>Over Weight</v>
      </c>
      <c r="J1645" t="str" cm="1">
        <f t="array" ref="J1645">_xlfn.IFS(C1645&lt;5.7,"Normal",C1645&lt;=6.5,"Prediabetes",C1645&gt;6.5,"Diabetes")</f>
        <v>Normal</v>
      </c>
    </row>
    <row r="1646" spans="1:10" ht="15" customHeight="1" x14ac:dyDescent="0.3">
      <c r="A1646" s="23" t="s">
        <v>2833</v>
      </c>
      <c r="B1646" s="25">
        <v>24.86</v>
      </c>
      <c r="C1646" s="25">
        <v>6.23</v>
      </c>
      <c r="D1646" s="23" t="s">
        <v>5992</v>
      </c>
      <c r="E1646" s="23" t="s">
        <v>5992</v>
      </c>
      <c r="F1646" s="23" t="s">
        <v>5992</v>
      </c>
      <c r="G1646" s="23">
        <v>0</v>
      </c>
      <c r="H1646" s="23" t="s">
        <v>5992</v>
      </c>
      <c r="I1646" t="str" cm="1">
        <f t="array" ref="I1646">_xlfn.IFS(B1646&lt;18.5,"Under Weight",B1646&lt;=25,"Healthy Weight",B1646&lt;30,"Over Weight",B1646&gt;=30,"obesity")</f>
        <v>Healthy Weight</v>
      </c>
      <c r="J1646" t="str" cm="1">
        <f t="array" ref="J1646">_xlfn.IFS(C1646&lt;5.7,"Normal",C1646&lt;=6.5,"Prediabetes",C1646&gt;6.5,"Diabetes")</f>
        <v>Prediabetes</v>
      </c>
    </row>
    <row r="1647" spans="1:10" ht="15" customHeight="1" x14ac:dyDescent="0.3">
      <c r="A1647" s="23" t="s">
        <v>2835</v>
      </c>
      <c r="B1647" s="25">
        <v>39.14</v>
      </c>
      <c r="C1647" s="25">
        <v>6.24</v>
      </c>
      <c r="D1647" s="23" t="s">
        <v>5992</v>
      </c>
      <c r="E1647" s="23" t="s">
        <v>5993</v>
      </c>
      <c r="F1647" s="23" t="s">
        <v>5992</v>
      </c>
      <c r="G1647" s="23">
        <v>1</v>
      </c>
      <c r="H1647" s="23" t="s">
        <v>5992</v>
      </c>
      <c r="I1647" t="str" cm="1">
        <f t="array" ref="I1647">_xlfn.IFS(B1647&lt;18.5,"Under Weight",B1647&lt;=25,"Healthy Weight",B1647&lt;30,"Over Weight",B1647&gt;=30,"obesity")</f>
        <v>obesity</v>
      </c>
      <c r="J1647" t="str" cm="1">
        <f t="array" ref="J1647">_xlfn.IFS(C1647&lt;5.7,"Normal",C1647&lt;=6.5,"Prediabetes",C1647&gt;6.5,"Diabetes")</f>
        <v>Prediabetes</v>
      </c>
    </row>
    <row r="1648" spans="1:10" ht="15" customHeight="1" x14ac:dyDescent="0.3">
      <c r="A1648" s="23" t="s">
        <v>2836</v>
      </c>
      <c r="B1648" s="25">
        <v>39.799999999999997</v>
      </c>
      <c r="C1648" s="25">
        <v>6.17</v>
      </c>
      <c r="D1648" s="23" t="s">
        <v>5992</v>
      </c>
      <c r="E1648" s="23" t="s">
        <v>5992</v>
      </c>
      <c r="F1648" s="23" t="s">
        <v>5991</v>
      </c>
      <c r="G1648" s="23">
        <v>1</v>
      </c>
      <c r="H1648" s="23" t="s">
        <v>5992</v>
      </c>
      <c r="I1648" t="str" cm="1">
        <f t="array" ref="I1648">_xlfn.IFS(B1648&lt;18.5,"Under Weight",B1648&lt;=25,"Healthy Weight",B1648&lt;30,"Over Weight",B1648&gt;=30,"obesity")</f>
        <v>obesity</v>
      </c>
      <c r="J1648" t="str" cm="1">
        <f t="array" ref="J1648">_xlfn.IFS(C1648&lt;5.7,"Normal",C1648&lt;=6.5,"Prediabetes",C1648&gt;6.5,"Diabetes")</f>
        <v>Prediabetes</v>
      </c>
    </row>
    <row r="1649" spans="1:10" ht="15" customHeight="1" x14ac:dyDescent="0.3">
      <c r="A1649" s="23" t="s">
        <v>2837</v>
      </c>
      <c r="B1649" s="25">
        <v>34.32</v>
      </c>
      <c r="C1649" s="25">
        <v>5.16</v>
      </c>
      <c r="D1649" s="23" t="s">
        <v>5992</v>
      </c>
      <c r="E1649" s="23" t="s">
        <v>5992</v>
      </c>
      <c r="F1649" s="23" t="s">
        <v>5992</v>
      </c>
      <c r="G1649" s="23">
        <v>1</v>
      </c>
      <c r="H1649" s="23" t="s">
        <v>5992</v>
      </c>
      <c r="I1649" t="str" cm="1">
        <f t="array" ref="I1649">_xlfn.IFS(B1649&lt;18.5,"Under Weight",B1649&lt;=25,"Healthy Weight",B1649&lt;30,"Over Weight",B1649&gt;=30,"obesity")</f>
        <v>obesity</v>
      </c>
      <c r="J1649" t="str" cm="1">
        <f t="array" ref="J1649">_xlfn.IFS(C1649&lt;5.7,"Normal",C1649&lt;=6.5,"Prediabetes",C1649&gt;6.5,"Diabetes")</f>
        <v>Normal</v>
      </c>
    </row>
    <row r="1650" spans="1:10" ht="15" customHeight="1" x14ac:dyDescent="0.3">
      <c r="A1650" s="23" t="s">
        <v>2838</v>
      </c>
      <c r="B1650" s="25">
        <v>32.51</v>
      </c>
      <c r="C1650" s="25">
        <v>4.3</v>
      </c>
      <c r="D1650" s="23" t="s">
        <v>5992</v>
      </c>
      <c r="E1650" s="23" t="s">
        <v>5992</v>
      </c>
      <c r="F1650" s="23" t="s">
        <v>5992</v>
      </c>
      <c r="G1650" s="23">
        <v>0</v>
      </c>
      <c r="H1650" s="23" t="s">
        <v>5992</v>
      </c>
      <c r="I1650" t="str" cm="1">
        <f t="array" ref="I1650">_xlfn.IFS(B1650&lt;18.5,"Under Weight",B1650&lt;=25,"Healthy Weight",B1650&lt;30,"Over Weight",B1650&gt;=30,"obesity")</f>
        <v>obesity</v>
      </c>
      <c r="J1650" t="str" cm="1">
        <f t="array" ref="J1650">_xlfn.IFS(C1650&lt;5.7,"Normal",C1650&lt;=6.5,"Prediabetes",C1650&gt;6.5,"Diabetes")</f>
        <v>Normal</v>
      </c>
    </row>
    <row r="1651" spans="1:10" ht="15" customHeight="1" x14ac:dyDescent="0.3">
      <c r="A1651" s="23" t="s">
        <v>2839</v>
      </c>
      <c r="B1651" s="25">
        <v>30.71</v>
      </c>
      <c r="C1651" s="25">
        <v>6.14</v>
      </c>
      <c r="D1651" s="23" t="s">
        <v>5992</v>
      </c>
      <c r="E1651" s="23" t="s">
        <v>5992</v>
      </c>
      <c r="F1651" s="23" t="s">
        <v>5991</v>
      </c>
      <c r="G1651" s="23">
        <v>1</v>
      </c>
      <c r="H1651" s="23" t="s">
        <v>5992</v>
      </c>
      <c r="I1651" t="str" cm="1">
        <f t="array" ref="I1651">_xlfn.IFS(B1651&lt;18.5,"Under Weight",B1651&lt;=25,"Healthy Weight",B1651&lt;30,"Over Weight",B1651&gt;=30,"obesity")</f>
        <v>obesity</v>
      </c>
      <c r="J1651" t="str" cm="1">
        <f t="array" ref="J1651">_xlfn.IFS(C1651&lt;5.7,"Normal",C1651&lt;=6.5,"Prediabetes",C1651&gt;6.5,"Diabetes")</f>
        <v>Prediabetes</v>
      </c>
    </row>
    <row r="1652" spans="1:10" ht="15" customHeight="1" x14ac:dyDescent="0.3">
      <c r="A1652" s="23" t="s">
        <v>2840</v>
      </c>
      <c r="B1652" s="25">
        <v>28.9</v>
      </c>
      <c r="C1652" s="25">
        <v>5.36</v>
      </c>
      <c r="D1652" s="23" t="s">
        <v>5992</v>
      </c>
      <c r="E1652" s="23" t="s">
        <v>5992</v>
      </c>
      <c r="F1652" s="23" t="s">
        <v>5992</v>
      </c>
      <c r="G1652" s="23">
        <v>1</v>
      </c>
      <c r="H1652" s="23" t="s">
        <v>5992</v>
      </c>
      <c r="I1652" t="str" cm="1">
        <f t="array" ref="I1652">_xlfn.IFS(B1652&lt;18.5,"Under Weight",B1652&lt;=25,"Healthy Weight",B1652&lt;30,"Over Weight",B1652&gt;=30,"obesity")</f>
        <v>Over Weight</v>
      </c>
      <c r="J1652" t="str" cm="1">
        <f t="array" ref="J1652">_xlfn.IFS(C1652&lt;5.7,"Normal",C1652&lt;=6.5,"Prediabetes",C1652&gt;6.5,"Diabetes")</f>
        <v>Normal</v>
      </c>
    </row>
    <row r="1653" spans="1:10" ht="15" customHeight="1" x14ac:dyDescent="0.3">
      <c r="A1653" s="23" t="s">
        <v>2842</v>
      </c>
      <c r="B1653" s="25">
        <v>36.19</v>
      </c>
      <c r="C1653" s="25">
        <v>4.3</v>
      </c>
      <c r="D1653" s="23" t="s">
        <v>5992</v>
      </c>
      <c r="E1653" s="23" t="s">
        <v>5992</v>
      </c>
      <c r="F1653" s="23" t="s">
        <v>5992</v>
      </c>
      <c r="G1653" s="23">
        <v>0</v>
      </c>
      <c r="H1653" s="23" t="s">
        <v>5992</v>
      </c>
      <c r="I1653" t="str" cm="1">
        <f t="array" ref="I1653">_xlfn.IFS(B1653&lt;18.5,"Under Weight",B1653&lt;=25,"Healthy Weight",B1653&lt;30,"Over Weight",B1653&gt;=30,"obesity")</f>
        <v>obesity</v>
      </c>
      <c r="J1653" t="str" cm="1">
        <f t="array" ref="J1653">_xlfn.IFS(C1653&lt;5.7,"Normal",C1653&lt;=6.5,"Prediabetes",C1653&gt;6.5,"Diabetes")</f>
        <v>Normal</v>
      </c>
    </row>
    <row r="1654" spans="1:10" ht="15" customHeight="1" x14ac:dyDescent="0.3">
      <c r="A1654" s="23" t="s">
        <v>2844</v>
      </c>
      <c r="B1654" s="25">
        <v>29.6</v>
      </c>
      <c r="C1654" s="25">
        <v>4.09</v>
      </c>
      <c r="D1654" s="23" t="s">
        <v>5992</v>
      </c>
      <c r="E1654" s="23" t="s">
        <v>5992</v>
      </c>
      <c r="F1654" s="23" t="s">
        <v>5992</v>
      </c>
      <c r="G1654" s="23">
        <v>0</v>
      </c>
      <c r="H1654" s="23" t="s">
        <v>5992</v>
      </c>
      <c r="I1654" t="str" cm="1">
        <f t="array" ref="I1654">_xlfn.IFS(B1654&lt;18.5,"Under Weight",B1654&lt;=25,"Healthy Weight",B1654&lt;30,"Over Weight",B1654&gt;=30,"obesity")</f>
        <v>Over Weight</v>
      </c>
      <c r="J1654" t="str" cm="1">
        <f t="array" ref="J1654">_xlfn.IFS(C1654&lt;5.7,"Normal",C1654&lt;=6.5,"Prediabetes",C1654&gt;6.5,"Diabetes")</f>
        <v>Normal</v>
      </c>
    </row>
    <row r="1655" spans="1:10" ht="15" customHeight="1" x14ac:dyDescent="0.3">
      <c r="A1655" s="23" t="s">
        <v>2845</v>
      </c>
      <c r="B1655" s="25">
        <v>30.95</v>
      </c>
      <c r="C1655" s="25">
        <v>6.27</v>
      </c>
      <c r="D1655" s="23" t="s">
        <v>5992</v>
      </c>
      <c r="E1655" s="23" t="s">
        <v>5992</v>
      </c>
      <c r="F1655" s="23" t="s">
        <v>5991</v>
      </c>
      <c r="G1655" s="23">
        <v>1</v>
      </c>
      <c r="H1655" s="23" t="s">
        <v>5992</v>
      </c>
      <c r="I1655" t="str" cm="1">
        <f t="array" ref="I1655">_xlfn.IFS(B1655&lt;18.5,"Under Weight",B1655&lt;=25,"Healthy Weight",B1655&lt;30,"Over Weight",B1655&gt;=30,"obesity")</f>
        <v>obesity</v>
      </c>
      <c r="J1655" t="str" cm="1">
        <f t="array" ref="J1655">_xlfn.IFS(C1655&lt;5.7,"Normal",C1655&lt;=6.5,"Prediabetes",C1655&gt;6.5,"Diabetes")</f>
        <v>Prediabetes</v>
      </c>
    </row>
    <row r="1656" spans="1:10" ht="15" customHeight="1" x14ac:dyDescent="0.3">
      <c r="A1656" s="23" t="s">
        <v>2847</v>
      </c>
      <c r="B1656" s="25">
        <v>19.95</v>
      </c>
      <c r="C1656" s="25">
        <v>5.39</v>
      </c>
      <c r="D1656" s="23" t="s">
        <v>5992</v>
      </c>
      <c r="E1656" s="23" t="s">
        <v>5992</v>
      </c>
      <c r="F1656" s="23" t="s">
        <v>5992</v>
      </c>
      <c r="G1656" s="23">
        <v>1</v>
      </c>
      <c r="H1656" s="23" t="s">
        <v>5992</v>
      </c>
      <c r="I1656" t="str" cm="1">
        <f t="array" ref="I1656">_xlfn.IFS(B1656&lt;18.5,"Under Weight",B1656&lt;=25,"Healthy Weight",B1656&lt;30,"Over Weight",B1656&gt;=30,"obesity")</f>
        <v>Healthy Weight</v>
      </c>
      <c r="J1656" t="str" cm="1">
        <f t="array" ref="J1656">_xlfn.IFS(C1656&lt;5.7,"Normal",C1656&lt;=6.5,"Prediabetes",C1656&gt;6.5,"Diabetes")</f>
        <v>Normal</v>
      </c>
    </row>
    <row r="1657" spans="1:10" ht="15" customHeight="1" x14ac:dyDescent="0.3">
      <c r="A1657" s="23" t="s">
        <v>2849</v>
      </c>
      <c r="B1657" s="25">
        <v>23.65</v>
      </c>
      <c r="C1657" s="25">
        <v>5.75</v>
      </c>
      <c r="D1657" s="23" t="s">
        <v>5991</v>
      </c>
      <c r="E1657" s="23" t="s">
        <v>5992</v>
      </c>
      <c r="F1657" s="23" t="s">
        <v>5992</v>
      </c>
      <c r="G1657" s="23">
        <v>0</v>
      </c>
      <c r="H1657" s="23" t="s">
        <v>5992</v>
      </c>
      <c r="I1657" t="str" cm="1">
        <f t="array" ref="I1657">_xlfn.IFS(B1657&lt;18.5,"Under Weight",B1657&lt;=25,"Healthy Weight",B1657&lt;30,"Over Weight",B1657&gt;=30,"obesity")</f>
        <v>Healthy Weight</v>
      </c>
      <c r="J1657" t="str" cm="1">
        <f t="array" ref="J1657">_xlfn.IFS(C1657&lt;5.7,"Normal",C1657&lt;=6.5,"Prediabetes",C1657&gt;6.5,"Diabetes")</f>
        <v>Prediabetes</v>
      </c>
    </row>
    <row r="1658" spans="1:10" ht="15" customHeight="1" x14ac:dyDescent="0.3">
      <c r="A1658" s="23" t="s">
        <v>2850</v>
      </c>
      <c r="B1658" s="25">
        <v>43.34</v>
      </c>
      <c r="C1658" s="25">
        <v>4.91</v>
      </c>
      <c r="D1658" s="23" t="s">
        <v>5992</v>
      </c>
      <c r="E1658" s="23" t="s">
        <v>5992</v>
      </c>
      <c r="F1658" s="23" t="s">
        <v>5992</v>
      </c>
      <c r="G1658" s="23">
        <v>1</v>
      </c>
      <c r="H1658" s="23" t="s">
        <v>5992</v>
      </c>
      <c r="I1658" t="str" cm="1">
        <f t="array" ref="I1658">_xlfn.IFS(B1658&lt;18.5,"Under Weight",B1658&lt;=25,"Healthy Weight",B1658&lt;30,"Over Weight",B1658&gt;=30,"obesity")</f>
        <v>obesity</v>
      </c>
      <c r="J1658" t="str" cm="1">
        <f t="array" ref="J1658">_xlfn.IFS(C1658&lt;5.7,"Normal",C1658&lt;=6.5,"Prediabetes",C1658&gt;6.5,"Diabetes")</f>
        <v>Normal</v>
      </c>
    </row>
    <row r="1659" spans="1:10" ht="15" customHeight="1" x14ac:dyDescent="0.3">
      <c r="A1659" s="23" t="s">
        <v>2852</v>
      </c>
      <c r="B1659" s="25">
        <v>31.98</v>
      </c>
      <c r="C1659" s="25">
        <v>4.46</v>
      </c>
      <c r="D1659" s="23" t="s">
        <v>5991</v>
      </c>
      <c r="E1659" s="23" t="s">
        <v>5992</v>
      </c>
      <c r="F1659" s="23" t="s">
        <v>5992</v>
      </c>
      <c r="G1659" s="23">
        <v>1</v>
      </c>
      <c r="H1659" s="23" t="s">
        <v>5992</v>
      </c>
      <c r="I1659" t="str" cm="1">
        <f t="array" ref="I1659">_xlfn.IFS(B1659&lt;18.5,"Under Weight",B1659&lt;=25,"Healthy Weight",B1659&lt;30,"Over Weight",B1659&gt;=30,"obesity")</f>
        <v>obesity</v>
      </c>
      <c r="J1659" t="str" cm="1">
        <f t="array" ref="J1659">_xlfn.IFS(C1659&lt;5.7,"Normal",C1659&lt;=6.5,"Prediabetes",C1659&gt;6.5,"Diabetes")</f>
        <v>Normal</v>
      </c>
    </row>
    <row r="1660" spans="1:10" ht="15" customHeight="1" x14ac:dyDescent="0.3">
      <c r="A1660" s="23" t="s">
        <v>2854</v>
      </c>
      <c r="B1660" s="25">
        <v>35.86</v>
      </c>
      <c r="C1660" s="25">
        <v>6.22</v>
      </c>
      <c r="D1660" s="23" t="s">
        <v>5992</v>
      </c>
      <c r="E1660" s="23" t="s">
        <v>5992</v>
      </c>
      <c r="F1660" s="23" t="s">
        <v>5992</v>
      </c>
      <c r="G1660" s="23">
        <v>1</v>
      </c>
      <c r="H1660" s="23" t="s">
        <v>5992</v>
      </c>
      <c r="I1660" t="str" cm="1">
        <f t="array" ref="I1660">_xlfn.IFS(B1660&lt;18.5,"Under Weight",B1660&lt;=25,"Healthy Weight",B1660&lt;30,"Over Weight",B1660&gt;=30,"obesity")</f>
        <v>obesity</v>
      </c>
      <c r="J1660" t="str" cm="1">
        <f t="array" ref="J1660">_xlfn.IFS(C1660&lt;5.7,"Normal",C1660&lt;=6.5,"Prediabetes",C1660&gt;6.5,"Diabetes")</f>
        <v>Prediabetes</v>
      </c>
    </row>
    <row r="1661" spans="1:10" ht="15" customHeight="1" x14ac:dyDescent="0.3">
      <c r="A1661" s="23" t="s">
        <v>2855</v>
      </c>
      <c r="B1661" s="25">
        <v>15.2</v>
      </c>
      <c r="C1661" s="25">
        <v>8.82</v>
      </c>
      <c r="D1661" s="23" t="s">
        <v>5992</v>
      </c>
      <c r="E1661" s="23" t="s">
        <v>5992</v>
      </c>
      <c r="F1661" s="23" t="s">
        <v>5992</v>
      </c>
      <c r="G1661" s="23">
        <v>0</v>
      </c>
      <c r="H1661" s="23" t="s">
        <v>5992</v>
      </c>
      <c r="I1661" t="str" cm="1">
        <f t="array" ref="I1661">_xlfn.IFS(B1661&lt;18.5,"Under Weight",B1661&lt;=25,"Healthy Weight",B1661&lt;30,"Over Weight",B1661&gt;=30,"obesity")</f>
        <v>Under Weight</v>
      </c>
      <c r="J1661" t="str" cm="1">
        <f t="array" ref="J1661">_xlfn.IFS(C1661&lt;5.7,"Normal",C1661&lt;=6.5,"Prediabetes",C1661&gt;6.5,"Diabetes")</f>
        <v>Diabetes</v>
      </c>
    </row>
    <row r="1662" spans="1:10" ht="15" customHeight="1" x14ac:dyDescent="0.3">
      <c r="A1662" s="23" t="s">
        <v>2857</v>
      </c>
      <c r="B1662" s="25">
        <v>37.200000000000003</v>
      </c>
      <c r="C1662" s="25">
        <v>10.14</v>
      </c>
      <c r="D1662" s="23" t="s">
        <v>5992</v>
      </c>
      <c r="E1662" s="23" t="s">
        <v>5992</v>
      </c>
      <c r="F1662" s="23" t="s">
        <v>5992</v>
      </c>
      <c r="G1662" s="23">
        <v>0</v>
      </c>
      <c r="H1662" s="23" t="s">
        <v>5992</v>
      </c>
      <c r="I1662" t="str" cm="1">
        <f t="array" ref="I1662">_xlfn.IFS(B1662&lt;18.5,"Under Weight",B1662&lt;=25,"Healthy Weight",B1662&lt;30,"Over Weight",B1662&gt;=30,"obesity")</f>
        <v>obesity</v>
      </c>
      <c r="J1662" t="str" cm="1">
        <f t="array" ref="J1662">_xlfn.IFS(C1662&lt;5.7,"Normal",C1662&lt;=6.5,"Prediabetes",C1662&gt;6.5,"Diabetes")</f>
        <v>Diabetes</v>
      </c>
    </row>
    <row r="1663" spans="1:10" ht="15" customHeight="1" x14ac:dyDescent="0.3">
      <c r="A1663" s="23" t="s">
        <v>2859</v>
      </c>
      <c r="B1663" s="25">
        <v>17.91</v>
      </c>
      <c r="C1663" s="25">
        <v>4.66</v>
      </c>
      <c r="D1663" s="23" t="s">
        <v>5992</v>
      </c>
      <c r="E1663" s="23" t="s">
        <v>5992</v>
      </c>
      <c r="F1663" s="23" t="s">
        <v>5992</v>
      </c>
      <c r="G1663" s="23">
        <v>2</v>
      </c>
      <c r="H1663" s="23" t="s">
        <v>5992</v>
      </c>
      <c r="I1663" t="str" cm="1">
        <f t="array" ref="I1663">_xlfn.IFS(B1663&lt;18.5,"Under Weight",B1663&lt;=25,"Healthy Weight",B1663&lt;30,"Over Weight",B1663&gt;=30,"obesity")</f>
        <v>Under Weight</v>
      </c>
      <c r="J1663" t="str" cm="1">
        <f t="array" ref="J1663">_xlfn.IFS(C1663&lt;5.7,"Normal",C1663&lt;=6.5,"Prediabetes",C1663&gt;6.5,"Diabetes")</f>
        <v>Normal</v>
      </c>
    </row>
    <row r="1664" spans="1:10" ht="15" customHeight="1" x14ac:dyDescent="0.3">
      <c r="A1664" s="23" t="s">
        <v>2860</v>
      </c>
      <c r="B1664" s="25">
        <v>20.76</v>
      </c>
      <c r="C1664" s="25">
        <v>6.26</v>
      </c>
      <c r="D1664" s="23" t="s">
        <v>5992</v>
      </c>
      <c r="E1664" s="23" t="s">
        <v>5992</v>
      </c>
      <c r="F1664" s="23" t="s">
        <v>5992</v>
      </c>
      <c r="G1664" s="23">
        <v>0</v>
      </c>
      <c r="H1664" s="23" t="s">
        <v>5992</v>
      </c>
      <c r="I1664" t="str" cm="1">
        <f t="array" ref="I1664">_xlfn.IFS(B1664&lt;18.5,"Under Weight",B1664&lt;=25,"Healthy Weight",B1664&lt;30,"Over Weight",B1664&gt;=30,"obesity")</f>
        <v>Healthy Weight</v>
      </c>
      <c r="J1664" t="str" cm="1">
        <f t="array" ref="J1664">_xlfn.IFS(C1664&lt;5.7,"Normal",C1664&lt;=6.5,"Prediabetes",C1664&gt;6.5,"Diabetes")</f>
        <v>Prediabetes</v>
      </c>
    </row>
    <row r="1665" spans="1:10" ht="15" customHeight="1" x14ac:dyDescent="0.3">
      <c r="A1665" s="23" t="s">
        <v>2862</v>
      </c>
      <c r="B1665" s="25">
        <v>38.99</v>
      </c>
      <c r="C1665" s="25">
        <v>5.21</v>
      </c>
      <c r="D1665" s="23" t="s">
        <v>5992</v>
      </c>
      <c r="E1665" s="23" t="s">
        <v>5993</v>
      </c>
      <c r="F1665" s="23" t="s">
        <v>5992</v>
      </c>
      <c r="G1665" s="23">
        <v>1</v>
      </c>
      <c r="H1665" s="23" t="s">
        <v>5992</v>
      </c>
      <c r="I1665" t="str" cm="1">
        <f t="array" ref="I1665">_xlfn.IFS(B1665&lt;18.5,"Under Weight",B1665&lt;=25,"Healthy Weight",B1665&lt;30,"Over Weight",B1665&gt;=30,"obesity")</f>
        <v>obesity</v>
      </c>
      <c r="J1665" t="str" cm="1">
        <f t="array" ref="J1665">_xlfn.IFS(C1665&lt;5.7,"Normal",C1665&lt;=6.5,"Prediabetes",C1665&gt;6.5,"Diabetes")</f>
        <v>Normal</v>
      </c>
    </row>
    <row r="1666" spans="1:10" ht="15" customHeight="1" x14ac:dyDescent="0.3">
      <c r="A1666" s="23" t="s">
        <v>2864</v>
      </c>
      <c r="B1666" s="25">
        <v>42.655000000000001</v>
      </c>
      <c r="C1666" s="25">
        <v>5.94</v>
      </c>
      <c r="D1666" s="23" t="s">
        <v>5991</v>
      </c>
      <c r="E1666" s="23" t="s">
        <v>5992</v>
      </c>
      <c r="F1666" s="23" t="s">
        <v>5991</v>
      </c>
      <c r="G1666" s="23">
        <v>1</v>
      </c>
      <c r="H1666" s="23" t="s">
        <v>5992</v>
      </c>
      <c r="I1666" t="str" cm="1">
        <f t="array" ref="I1666">_xlfn.IFS(B1666&lt;18.5,"Under Weight",B1666&lt;=25,"Healthy Weight",B1666&lt;30,"Over Weight",B1666&gt;=30,"obesity")</f>
        <v>obesity</v>
      </c>
      <c r="J1666" t="str" cm="1">
        <f t="array" ref="J1666">_xlfn.IFS(C1666&lt;5.7,"Normal",C1666&lt;=6.5,"Prediabetes",C1666&gt;6.5,"Diabetes")</f>
        <v>Prediabetes</v>
      </c>
    </row>
    <row r="1667" spans="1:10" ht="15" customHeight="1" x14ac:dyDescent="0.3">
      <c r="A1667" s="23" t="s">
        <v>2866</v>
      </c>
      <c r="B1667" s="25">
        <v>30.57</v>
      </c>
      <c r="C1667" s="25">
        <v>5.34</v>
      </c>
      <c r="D1667" s="23" t="s">
        <v>5992</v>
      </c>
      <c r="E1667" s="23" t="s">
        <v>5992</v>
      </c>
      <c r="F1667" s="23" t="s">
        <v>5991</v>
      </c>
      <c r="G1667" s="23">
        <v>1</v>
      </c>
      <c r="H1667" s="23" t="s">
        <v>5992</v>
      </c>
      <c r="I1667" t="str" cm="1">
        <f t="array" ref="I1667">_xlfn.IFS(B1667&lt;18.5,"Under Weight",B1667&lt;=25,"Healthy Weight",B1667&lt;30,"Over Weight",B1667&gt;=30,"obesity")</f>
        <v>obesity</v>
      </c>
      <c r="J1667" t="str" cm="1">
        <f t="array" ref="J1667">_xlfn.IFS(C1667&lt;5.7,"Normal",C1667&lt;=6.5,"Prediabetes",C1667&gt;6.5,"Diabetes")</f>
        <v>Normal</v>
      </c>
    </row>
    <row r="1668" spans="1:10" ht="15" customHeight="1" x14ac:dyDescent="0.3">
      <c r="A1668" s="23" t="s">
        <v>2868</v>
      </c>
      <c r="B1668" s="25">
        <v>17.7</v>
      </c>
      <c r="C1668" s="25">
        <v>6.38</v>
      </c>
      <c r="D1668" s="23" t="s">
        <v>5992</v>
      </c>
      <c r="E1668" s="23" t="s">
        <v>5992</v>
      </c>
      <c r="F1668" s="23" t="s">
        <v>5992</v>
      </c>
      <c r="G1668" s="23">
        <v>2</v>
      </c>
      <c r="H1668" s="23" t="s">
        <v>5992</v>
      </c>
      <c r="I1668" t="str" cm="1">
        <f t="array" ref="I1668">_xlfn.IFS(B1668&lt;18.5,"Under Weight",B1668&lt;=25,"Healthy Weight",B1668&lt;30,"Over Weight",B1668&gt;=30,"obesity")</f>
        <v>Under Weight</v>
      </c>
      <c r="J1668" t="str" cm="1">
        <f t="array" ref="J1668">_xlfn.IFS(C1668&lt;5.7,"Normal",C1668&lt;=6.5,"Prediabetes",C1668&gt;6.5,"Diabetes")</f>
        <v>Prediabetes</v>
      </c>
    </row>
    <row r="1669" spans="1:10" ht="15" customHeight="1" x14ac:dyDescent="0.3">
      <c r="A1669" s="23" t="s">
        <v>2869</v>
      </c>
      <c r="B1669" s="25">
        <v>34.770000000000003</v>
      </c>
      <c r="C1669" s="25">
        <v>4.47</v>
      </c>
      <c r="D1669" s="23" t="s">
        <v>5992</v>
      </c>
      <c r="E1669" s="23" t="s">
        <v>5992</v>
      </c>
      <c r="F1669" s="23" t="s">
        <v>5992</v>
      </c>
      <c r="G1669" s="23">
        <v>1</v>
      </c>
      <c r="H1669" s="23" t="s">
        <v>5992</v>
      </c>
      <c r="I1669" t="str" cm="1">
        <f t="array" ref="I1669">_xlfn.IFS(B1669&lt;18.5,"Under Weight",B1669&lt;=25,"Healthy Weight",B1669&lt;30,"Over Weight",B1669&gt;=30,"obesity")</f>
        <v>obesity</v>
      </c>
      <c r="J1669" t="str" cm="1">
        <f t="array" ref="J1669">_xlfn.IFS(C1669&lt;5.7,"Normal",C1669&lt;=6.5,"Prediabetes",C1669&gt;6.5,"Diabetes")</f>
        <v>Normal</v>
      </c>
    </row>
    <row r="1670" spans="1:10" ht="15" customHeight="1" x14ac:dyDescent="0.3">
      <c r="A1670" s="23" t="s">
        <v>2871</v>
      </c>
      <c r="B1670" s="25">
        <v>16.88</v>
      </c>
      <c r="C1670" s="25">
        <v>9.9600000000000009</v>
      </c>
      <c r="D1670" s="23" t="s">
        <v>5992</v>
      </c>
      <c r="E1670" s="23" t="s">
        <v>5992</v>
      </c>
      <c r="F1670" s="23" t="s">
        <v>5992</v>
      </c>
      <c r="G1670" s="23">
        <v>0</v>
      </c>
      <c r="H1670" s="23" t="s">
        <v>5992</v>
      </c>
      <c r="I1670" t="str" cm="1">
        <f t="array" ref="I1670">_xlfn.IFS(B1670&lt;18.5,"Under Weight",B1670&lt;=25,"Healthy Weight",B1670&lt;30,"Over Weight",B1670&gt;=30,"obesity")</f>
        <v>Under Weight</v>
      </c>
      <c r="J1670" t="str" cm="1">
        <f t="array" ref="J1670">_xlfn.IFS(C1670&lt;5.7,"Normal",C1670&lt;=6.5,"Prediabetes",C1670&gt;6.5,"Diabetes")</f>
        <v>Diabetes</v>
      </c>
    </row>
    <row r="1671" spans="1:10" ht="15" customHeight="1" x14ac:dyDescent="0.3">
      <c r="A1671" s="23" t="s">
        <v>2872</v>
      </c>
      <c r="B1671" s="25">
        <v>40.26</v>
      </c>
      <c r="C1671" s="25">
        <v>9.92</v>
      </c>
      <c r="D1671" s="23" t="s">
        <v>5991</v>
      </c>
      <c r="E1671" s="23" t="s">
        <v>5992</v>
      </c>
      <c r="F1671" s="23" t="s">
        <v>5992</v>
      </c>
      <c r="G1671" s="23">
        <v>0</v>
      </c>
      <c r="H1671" s="23" t="s">
        <v>5992</v>
      </c>
      <c r="I1671" t="str" cm="1">
        <f t="array" ref="I1671">_xlfn.IFS(B1671&lt;18.5,"Under Weight",B1671&lt;=25,"Healthy Weight",B1671&lt;30,"Over Weight",B1671&gt;=30,"obesity")</f>
        <v>obesity</v>
      </c>
      <c r="J1671" t="str" cm="1">
        <f t="array" ref="J1671">_xlfn.IFS(C1671&lt;5.7,"Normal",C1671&lt;=6.5,"Prediabetes",C1671&gt;6.5,"Diabetes")</f>
        <v>Diabetes</v>
      </c>
    </row>
    <row r="1672" spans="1:10" ht="15" customHeight="1" x14ac:dyDescent="0.3">
      <c r="A1672" s="23" t="s">
        <v>2874</v>
      </c>
      <c r="B1672" s="25">
        <v>25.6</v>
      </c>
      <c r="C1672" s="25">
        <v>6.03</v>
      </c>
      <c r="D1672" s="23" t="s">
        <v>5992</v>
      </c>
      <c r="E1672" s="23" t="s">
        <v>5992</v>
      </c>
      <c r="F1672" s="23" t="s">
        <v>5991</v>
      </c>
      <c r="G1672" s="23">
        <v>1</v>
      </c>
      <c r="H1672" s="23" t="s">
        <v>5992</v>
      </c>
      <c r="I1672" t="str" cm="1">
        <f t="array" ref="I1672">_xlfn.IFS(B1672&lt;18.5,"Under Weight",B1672&lt;=25,"Healthy Weight",B1672&lt;30,"Over Weight",B1672&gt;=30,"obesity")</f>
        <v>Over Weight</v>
      </c>
      <c r="J1672" t="str" cm="1">
        <f t="array" ref="J1672">_xlfn.IFS(C1672&lt;5.7,"Normal",C1672&lt;=6.5,"Prediabetes",C1672&gt;6.5,"Diabetes")</f>
        <v>Prediabetes</v>
      </c>
    </row>
    <row r="1673" spans="1:10" ht="15" customHeight="1" x14ac:dyDescent="0.3">
      <c r="A1673" s="23" t="s">
        <v>2876</v>
      </c>
      <c r="B1673" s="25">
        <v>33.549999999999997</v>
      </c>
      <c r="C1673" s="25">
        <v>10.9</v>
      </c>
      <c r="D1673" s="23" t="s">
        <v>5991</v>
      </c>
      <c r="E1673" s="23" t="s">
        <v>5992</v>
      </c>
      <c r="F1673" s="23" t="s">
        <v>5992</v>
      </c>
      <c r="G1673" s="23">
        <v>0</v>
      </c>
      <c r="H1673" s="23" t="s">
        <v>5992</v>
      </c>
      <c r="I1673" t="str" cm="1">
        <f t="array" ref="I1673">_xlfn.IFS(B1673&lt;18.5,"Under Weight",B1673&lt;=25,"Healthy Weight",B1673&lt;30,"Over Weight",B1673&gt;=30,"obesity")</f>
        <v>obesity</v>
      </c>
      <c r="J1673" t="str" cm="1">
        <f t="array" ref="J1673">_xlfn.IFS(C1673&lt;5.7,"Normal",C1673&lt;=6.5,"Prediabetes",C1673&gt;6.5,"Diabetes")</f>
        <v>Diabetes</v>
      </c>
    </row>
    <row r="1674" spans="1:10" ht="15" customHeight="1" x14ac:dyDescent="0.3">
      <c r="A1674" s="23" t="s">
        <v>2877</v>
      </c>
      <c r="B1674" s="25">
        <v>16.690000000000001</v>
      </c>
      <c r="C1674" s="25">
        <v>10.66</v>
      </c>
      <c r="D1674" s="23" t="s">
        <v>5992</v>
      </c>
      <c r="E1674" s="23" t="s">
        <v>5992</v>
      </c>
      <c r="F1674" s="23" t="s">
        <v>5992</v>
      </c>
      <c r="G1674" s="23">
        <v>0</v>
      </c>
      <c r="H1674" s="23" t="s">
        <v>5992</v>
      </c>
      <c r="I1674" t="str" cm="1">
        <f t="array" ref="I1674">_xlfn.IFS(B1674&lt;18.5,"Under Weight",B1674&lt;=25,"Healthy Weight",B1674&lt;30,"Over Weight",B1674&gt;=30,"obesity")</f>
        <v>Under Weight</v>
      </c>
      <c r="J1674" t="str" cm="1">
        <f t="array" ref="J1674">_xlfn.IFS(C1674&lt;5.7,"Normal",C1674&lt;=6.5,"Prediabetes",C1674&gt;6.5,"Diabetes")</f>
        <v>Diabetes</v>
      </c>
    </row>
    <row r="1675" spans="1:10" ht="15" customHeight="1" x14ac:dyDescent="0.3">
      <c r="A1675" s="23" t="s">
        <v>2878</v>
      </c>
      <c r="B1675" s="25">
        <v>19.95</v>
      </c>
      <c r="C1675" s="25">
        <v>4.05</v>
      </c>
      <c r="D1675" s="23" t="s">
        <v>5992</v>
      </c>
      <c r="E1675" s="23" t="s">
        <v>5992</v>
      </c>
      <c r="F1675" s="23" t="s">
        <v>5992</v>
      </c>
      <c r="G1675" s="23">
        <v>1</v>
      </c>
      <c r="H1675" s="23" t="s">
        <v>5992</v>
      </c>
      <c r="I1675" t="str" cm="1">
        <f t="array" ref="I1675">_xlfn.IFS(B1675&lt;18.5,"Under Weight",B1675&lt;=25,"Healthy Weight",B1675&lt;30,"Over Weight",B1675&gt;=30,"obesity")</f>
        <v>Healthy Weight</v>
      </c>
      <c r="J1675" t="str" cm="1">
        <f t="array" ref="J1675">_xlfn.IFS(C1675&lt;5.7,"Normal",C1675&lt;=6.5,"Prediabetes",C1675&gt;6.5,"Diabetes")</f>
        <v>Normal</v>
      </c>
    </row>
    <row r="1676" spans="1:10" ht="15" customHeight="1" x14ac:dyDescent="0.3">
      <c r="A1676" s="23" t="s">
        <v>2879</v>
      </c>
      <c r="B1676" s="25">
        <v>17.55</v>
      </c>
      <c r="C1676" s="25">
        <v>4.2300000000000004</v>
      </c>
      <c r="D1676" s="23" t="s">
        <v>5992</v>
      </c>
      <c r="E1676" s="23" t="s">
        <v>5992</v>
      </c>
      <c r="F1676" s="23" t="s">
        <v>5992</v>
      </c>
      <c r="G1676" s="23">
        <v>2</v>
      </c>
      <c r="H1676" s="23" t="s">
        <v>5992</v>
      </c>
      <c r="I1676" t="str" cm="1">
        <f t="array" ref="I1676">_xlfn.IFS(B1676&lt;18.5,"Under Weight",B1676&lt;=25,"Healthy Weight",B1676&lt;30,"Over Weight",B1676&gt;=30,"obesity")</f>
        <v>Under Weight</v>
      </c>
      <c r="J1676" t="str" cm="1">
        <f t="array" ref="J1676">_xlfn.IFS(C1676&lt;5.7,"Normal",C1676&lt;=6.5,"Prediabetes",C1676&gt;6.5,"Diabetes")</f>
        <v>Normal</v>
      </c>
    </row>
    <row r="1677" spans="1:10" ht="15" customHeight="1" x14ac:dyDescent="0.3">
      <c r="A1677" s="23" t="s">
        <v>2881</v>
      </c>
      <c r="B1677" s="25">
        <v>22.01</v>
      </c>
      <c r="C1677" s="25">
        <v>5.01</v>
      </c>
      <c r="D1677" s="23" t="s">
        <v>5992</v>
      </c>
      <c r="E1677" s="23" t="s">
        <v>5992</v>
      </c>
      <c r="F1677" s="23" t="s">
        <v>5992</v>
      </c>
      <c r="G1677" s="23">
        <v>1</v>
      </c>
      <c r="H1677" s="23" t="s">
        <v>5992</v>
      </c>
      <c r="I1677" t="str" cm="1">
        <f t="array" ref="I1677">_xlfn.IFS(B1677&lt;18.5,"Under Weight",B1677&lt;=25,"Healthy Weight",B1677&lt;30,"Over Weight",B1677&gt;=30,"obesity")</f>
        <v>Healthy Weight</v>
      </c>
      <c r="J1677" t="str" cm="1">
        <f t="array" ref="J1677">_xlfn.IFS(C1677&lt;5.7,"Normal",C1677&lt;=6.5,"Prediabetes",C1677&gt;6.5,"Diabetes")</f>
        <v>Normal</v>
      </c>
    </row>
    <row r="1678" spans="1:10" ht="15" customHeight="1" x14ac:dyDescent="0.3">
      <c r="A1678" s="23" t="s">
        <v>2883</v>
      </c>
      <c r="B1678" s="25">
        <v>41.8</v>
      </c>
      <c r="C1678" s="25">
        <v>5.82</v>
      </c>
      <c r="D1678" s="23" t="s">
        <v>5991</v>
      </c>
      <c r="E1678" s="23" t="s">
        <v>5992</v>
      </c>
      <c r="F1678" s="23" t="s">
        <v>5991</v>
      </c>
      <c r="G1678" s="23">
        <v>1</v>
      </c>
      <c r="H1678" s="23" t="s">
        <v>5992</v>
      </c>
      <c r="I1678" t="str" cm="1">
        <f t="array" ref="I1678">_xlfn.IFS(B1678&lt;18.5,"Under Weight",B1678&lt;=25,"Healthy Weight",B1678&lt;30,"Over Weight",B1678&gt;=30,"obesity")</f>
        <v>obesity</v>
      </c>
      <c r="J1678" t="str" cm="1">
        <f t="array" ref="J1678">_xlfn.IFS(C1678&lt;5.7,"Normal",C1678&lt;=6.5,"Prediabetes",C1678&gt;6.5,"Diabetes")</f>
        <v>Prediabetes</v>
      </c>
    </row>
    <row r="1679" spans="1:10" ht="15" customHeight="1" x14ac:dyDescent="0.3">
      <c r="A1679" s="23" t="s">
        <v>2885</v>
      </c>
      <c r="B1679" s="25">
        <v>19.170000000000002</v>
      </c>
      <c r="C1679" s="25">
        <v>7.94</v>
      </c>
      <c r="D1679" s="23" t="s">
        <v>5992</v>
      </c>
      <c r="E1679" s="23" t="s">
        <v>5992</v>
      </c>
      <c r="F1679" s="23" t="s">
        <v>5992</v>
      </c>
      <c r="G1679" s="23">
        <v>0</v>
      </c>
      <c r="H1679" s="23" t="s">
        <v>5992</v>
      </c>
      <c r="I1679" t="str" cm="1">
        <f t="array" ref="I1679">_xlfn.IFS(B1679&lt;18.5,"Under Weight",B1679&lt;=25,"Healthy Weight",B1679&lt;30,"Over Weight",B1679&gt;=30,"obesity")</f>
        <v>Healthy Weight</v>
      </c>
      <c r="J1679" t="str" cm="1">
        <f t="array" ref="J1679">_xlfn.IFS(C1679&lt;5.7,"Normal",C1679&lt;=6.5,"Prediabetes",C1679&gt;6.5,"Diabetes")</f>
        <v>Diabetes</v>
      </c>
    </row>
    <row r="1680" spans="1:10" ht="15" customHeight="1" x14ac:dyDescent="0.3">
      <c r="A1680" s="23" t="s">
        <v>2887</v>
      </c>
      <c r="B1680" s="25">
        <v>32.799999999999997</v>
      </c>
      <c r="C1680" s="25">
        <v>6.16</v>
      </c>
      <c r="D1680" s="23" t="s">
        <v>5991</v>
      </c>
      <c r="E1680" s="23" t="s">
        <v>5992</v>
      </c>
      <c r="F1680" s="23" t="s">
        <v>5991</v>
      </c>
      <c r="G1680" s="23">
        <v>1</v>
      </c>
      <c r="H1680" s="23" t="s">
        <v>5992</v>
      </c>
      <c r="I1680" t="str" cm="1">
        <f t="array" ref="I1680">_xlfn.IFS(B1680&lt;18.5,"Under Weight",B1680&lt;=25,"Healthy Weight",B1680&lt;30,"Over Weight",B1680&gt;=30,"obesity")</f>
        <v>obesity</v>
      </c>
      <c r="J1680" t="str" cm="1">
        <f t="array" ref="J1680">_xlfn.IFS(C1680&lt;5.7,"Normal",C1680&lt;=6.5,"Prediabetes",C1680&gt;6.5,"Diabetes")</f>
        <v>Prediabetes</v>
      </c>
    </row>
    <row r="1681" spans="1:10" ht="15" customHeight="1" x14ac:dyDescent="0.3">
      <c r="A1681" s="23" t="s">
        <v>2889</v>
      </c>
      <c r="B1681" s="25">
        <v>35.814999999999998</v>
      </c>
      <c r="C1681" s="25">
        <v>4.1500000000000004</v>
      </c>
      <c r="D1681" s="23" t="s">
        <v>5992</v>
      </c>
      <c r="E1681" s="23" t="s">
        <v>5992</v>
      </c>
      <c r="F1681" s="23" t="s">
        <v>5992</v>
      </c>
      <c r="G1681" s="23">
        <v>1</v>
      </c>
      <c r="H1681" s="23" t="s">
        <v>5992</v>
      </c>
      <c r="I1681" t="str" cm="1">
        <f t="array" ref="I1681">_xlfn.IFS(B1681&lt;18.5,"Under Weight",B1681&lt;=25,"Healthy Weight",B1681&lt;30,"Over Weight",B1681&gt;=30,"obesity")</f>
        <v>obesity</v>
      </c>
      <c r="J1681" t="str" cm="1">
        <f t="array" ref="J1681">_xlfn.IFS(C1681&lt;5.7,"Normal",C1681&lt;=6.5,"Prediabetes",C1681&gt;6.5,"Diabetes")</f>
        <v>Normal</v>
      </c>
    </row>
    <row r="1682" spans="1:10" ht="15" customHeight="1" x14ac:dyDescent="0.3">
      <c r="A1682" s="23" t="s">
        <v>2891</v>
      </c>
      <c r="B1682" s="25">
        <v>24.3</v>
      </c>
      <c r="C1682" s="25">
        <v>6.23</v>
      </c>
      <c r="D1682" s="23" t="s">
        <v>5992</v>
      </c>
      <c r="E1682" s="23" t="s">
        <v>5992</v>
      </c>
      <c r="F1682" s="23" t="s">
        <v>5992</v>
      </c>
      <c r="G1682" s="23">
        <v>0</v>
      </c>
      <c r="H1682" s="23" t="s">
        <v>5992</v>
      </c>
      <c r="I1682" t="str" cm="1">
        <f t="array" ref="I1682">_xlfn.IFS(B1682&lt;18.5,"Under Weight",B1682&lt;=25,"Healthy Weight",B1682&lt;30,"Over Weight",B1682&gt;=30,"obesity")</f>
        <v>Healthy Weight</v>
      </c>
      <c r="J1682" t="str" cm="1">
        <f t="array" ref="J1682">_xlfn.IFS(C1682&lt;5.7,"Normal",C1682&lt;=6.5,"Prediabetes",C1682&gt;6.5,"Diabetes")</f>
        <v>Prediabetes</v>
      </c>
    </row>
    <row r="1683" spans="1:10" ht="15" customHeight="1" x14ac:dyDescent="0.3">
      <c r="A1683" s="23" t="s">
        <v>2893</v>
      </c>
      <c r="B1683" s="25">
        <v>19.059999999999999</v>
      </c>
      <c r="C1683" s="25">
        <v>7.41</v>
      </c>
      <c r="D1683" s="23" t="s">
        <v>5992</v>
      </c>
      <c r="E1683" s="23" t="s">
        <v>5992</v>
      </c>
      <c r="F1683" s="23" t="s">
        <v>5992</v>
      </c>
      <c r="G1683" s="23">
        <v>0</v>
      </c>
      <c r="H1683" s="23" t="s">
        <v>5992</v>
      </c>
      <c r="I1683" t="str" cm="1">
        <f t="array" ref="I1683">_xlfn.IFS(B1683&lt;18.5,"Under Weight",B1683&lt;=25,"Healthy Weight",B1683&lt;30,"Over Weight",B1683&gt;=30,"obesity")</f>
        <v>Healthy Weight</v>
      </c>
      <c r="J1683" t="str" cm="1">
        <f t="array" ref="J1683">_xlfn.IFS(C1683&lt;5.7,"Normal",C1683&lt;=6.5,"Prediabetes",C1683&gt;6.5,"Diabetes")</f>
        <v>Diabetes</v>
      </c>
    </row>
    <row r="1684" spans="1:10" ht="15" customHeight="1" x14ac:dyDescent="0.3">
      <c r="A1684" s="23" t="s">
        <v>2894</v>
      </c>
      <c r="B1684" s="25">
        <v>33.25</v>
      </c>
      <c r="C1684" s="25">
        <v>5.62</v>
      </c>
      <c r="D1684" s="23" t="s">
        <v>5991</v>
      </c>
      <c r="E1684" s="23" t="s">
        <v>5992</v>
      </c>
      <c r="F1684" s="23" t="s">
        <v>5992</v>
      </c>
      <c r="G1684" s="23">
        <v>1</v>
      </c>
      <c r="H1684" s="23" t="s">
        <v>5992</v>
      </c>
      <c r="I1684" t="str" cm="1">
        <f t="array" ref="I1684">_xlfn.IFS(B1684&lt;18.5,"Under Weight",B1684&lt;=25,"Healthy Weight",B1684&lt;30,"Over Weight",B1684&gt;=30,"obesity")</f>
        <v>obesity</v>
      </c>
      <c r="J1684" t="str" cm="1">
        <f t="array" ref="J1684">_xlfn.IFS(C1684&lt;5.7,"Normal",C1684&lt;=6.5,"Prediabetes",C1684&gt;6.5,"Diabetes")</f>
        <v>Normal</v>
      </c>
    </row>
    <row r="1685" spans="1:10" ht="15" customHeight="1" x14ac:dyDescent="0.3">
      <c r="A1685" s="23" t="s">
        <v>2896</v>
      </c>
      <c r="B1685" s="25">
        <v>21.37</v>
      </c>
      <c r="C1685" s="25">
        <v>4.54</v>
      </c>
      <c r="D1685" s="23" t="s">
        <v>5991</v>
      </c>
      <c r="E1685" s="23" t="s">
        <v>5992</v>
      </c>
      <c r="F1685" s="23" t="s">
        <v>5991</v>
      </c>
      <c r="G1685" s="23">
        <v>1</v>
      </c>
      <c r="H1685" s="23" t="s">
        <v>5992</v>
      </c>
      <c r="I1685" t="str" cm="1">
        <f t="array" ref="I1685">_xlfn.IFS(B1685&lt;18.5,"Under Weight",B1685&lt;=25,"Healthy Weight",B1685&lt;30,"Over Weight",B1685&gt;=30,"obesity")</f>
        <v>Healthy Weight</v>
      </c>
      <c r="J1685" t="str" cm="1">
        <f t="array" ref="J1685">_xlfn.IFS(C1685&lt;5.7,"Normal",C1685&lt;=6.5,"Prediabetes",C1685&gt;6.5,"Diabetes")</f>
        <v>Normal</v>
      </c>
    </row>
    <row r="1686" spans="1:10" ht="15" customHeight="1" x14ac:dyDescent="0.3">
      <c r="A1686" s="23" t="s">
        <v>2898</v>
      </c>
      <c r="B1686" s="25">
        <v>34.43</v>
      </c>
      <c r="C1686" s="25">
        <v>8.6199999999999992</v>
      </c>
      <c r="D1686" s="23" t="s">
        <v>5991</v>
      </c>
      <c r="E1686" s="23" t="s">
        <v>5992</v>
      </c>
      <c r="F1686" s="23" t="s">
        <v>5992</v>
      </c>
      <c r="G1686" s="23">
        <v>1</v>
      </c>
      <c r="H1686" s="23" t="s">
        <v>5992</v>
      </c>
      <c r="I1686" t="str" cm="1">
        <f t="array" ref="I1686">_xlfn.IFS(B1686&lt;18.5,"Under Weight",B1686&lt;=25,"Healthy Weight",B1686&lt;30,"Over Weight",B1686&gt;=30,"obesity")</f>
        <v>obesity</v>
      </c>
      <c r="J1686" t="str" cm="1">
        <f t="array" ref="J1686">_xlfn.IFS(C1686&lt;5.7,"Normal",C1686&lt;=6.5,"Prediabetes",C1686&gt;6.5,"Diabetes")</f>
        <v>Diabetes</v>
      </c>
    </row>
    <row r="1687" spans="1:10" ht="15" customHeight="1" x14ac:dyDescent="0.3">
      <c r="A1687" s="23" t="s">
        <v>2899</v>
      </c>
      <c r="B1687" s="25">
        <v>20.86</v>
      </c>
      <c r="C1687" s="25">
        <v>4.3600000000000003</v>
      </c>
      <c r="D1687" s="23" t="s">
        <v>5991</v>
      </c>
      <c r="E1687" s="23" t="s">
        <v>5992</v>
      </c>
      <c r="F1687" s="23" t="s">
        <v>5992</v>
      </c>
      <c r="G1687" s="23">
        <v>0</v>
      </c>
      <c r="H1687" s="23" t="s">
        <v>5992</v>
      </c>
      <c r="I1687" t="str" cm="1">
        <f t="array" ref="I1687">_xlfn.IFS(B1687&lt;18.5,"Under Weight",B1687&lt;=25,"Healthy Weight",B1687&lt;30,"Over Weight",B1687&gt;=30,"obesity")</f>
        <v>Healthy Weight</v>
      </c>
      <c r="J1687" t="str" cm="1">
        <f t="array" ref="J1687">_xlfn.IFS(C1687&lt;5.7,"Normal",C1687&lt;=6.5,"Prediabetes",C1687&gt;6.5,"Diabetes")</f>
        <v>Normal</v>
      </c>
    </row>
    <row r="1688" spans="1:10" ht="15" customHeight="1" x14ac:dyDescent="0.3">
      <c r="A1688" s="23" t="s">
        <v>2901</v>
      </c>
      <c r="B1688" s="25">
        <v>18.34</v>
      </c>
      <c r="C1688" s="25">
        <v>10.01</v>
      </c>
      <c r="D1688" s="23" t="s">
        <v>5992</v>
      </c>
      <c r="E1688" s="23" t="s">
        <v>5992</v>
      </c>
      <c r="F1688" s="23" t="s">
        <v>5992</v>
      </c>
      <c r="G1688" s="23">
        <v>0</v>
      </c>
      <c r="H1688" s="23" t="s">
        <v>5992</v>
      </c>
      <c r="I1688" t="str" cm="1">
        <f t="array" ref="I1688">_xlfn.IFS(B1688&lt;18.5,"Under Weight",B1688&lt;=25,"Healthy Weight",B1688&lt;30,"Over Weight",B1688&gt;=30,"obesity")</f>
        <v>Under Weight</v>
      </c>
      <c r="J1688" t="str" cm="1">
        <f t="array" ref="J1688">_xlfn.IFS(C1688&lt;5.7,"Normal",C1688&lt;=6.5,"Prediabetes",C1688&gt;6.5,"Diabetes")</f>
        <v>Diabetes</v>
      </c>
    </row>
    <row r="1689" spans="1:10" ht="15" customHeight="1" x14ac:dyDescent="0.3">
      <c r="A1689" s="23" t="s">
        <v>2903</v>
      </c>
      <c r="B1689" s="25">
        <v>34.15</v>
      </c>
      <c r="C1689" s="25">
        <v>5.42</v>
      </c>
      <c r="D1689" s="23" t="s">
        <v>5992</v>
      </c>
      <c r="E1689" s="23" t="s">
        <v>5992</v>
      </c>
      <c r="F1689" s="23" t="s">
        <v>5992</v>
      </c>
      <c r="G1689" s="23">
        <v>0</v>
      </c>
      <c r="H1689" s="23" t="s">
        <v>5992</v>
      </c>
      <c r="I1689" t="str" cm="1">
        <f t="array" ref="I1689">_xlfn.IFS(B1689&lt;18.5,"Under Weight",B1689&lt;=25,"Healthy Weight",B1689&lt;30,"Over Weight",B1689&gt;=30,"obesity")</f>
        <v>obesity</v>
      </c>
      <c r="J1689" t="str" cm="1">
        <f t="array" ref="J1689">_xlfn.IFS(C1689&lt;5.7,"Normal",C1689&lt;=6.5,"Prediabetes",C1689&gt;6.5,"Diabetes")</f>
        <v>Normal</v>
      </c>
    </row>
    <row r="1690" spans="1:10" ht="15" customHeight="1" x14ac:dyDescent="0.3">
      <c r="A1690" s="23" t="s">
        <v>2905</v>
      </c>
      <c r="B1690" s="25">
        <v>18.350000000000001</v>
      </c>
      <c r="C1690" s="25">
        <v>5.12</v>
      </c>
      <c r="D1690" s="23" t="s">
        <v>5992</v>
      </c>
      <c r="E1690" s="23" t="s">
        <v>5992</v>
      </c>
      <c r="F1690" s="23" t="s">
        <v>5992</v>
      </c>
      <c r="G1690" s="23">
        <v>0</v>
      </c>
      <c r="H1690" s="23" t="s">
        <v>5992</v>
      </c>
      <c r="I1690" t="str" cm="1">
        <f t="array" ref="I1690">_xlfn.IFS(B1690&lt;18.5,"Under Weight",B1690&lt;=25,"Healthy Weight",B1690&lt;30,"Over Weight",B1690&gt;=30,"obesity")</f>
        <v>Under Weight</v>
      </c>
      <c r="J1690" t="str" cm="1">
        <f t="array" ref="J1690">_xlfn.IFS(C1690&lt;5.7,"Normal",C1690&lt;=6.5,"Prediabetes",C1690&gt;6.5,"Diabetes")</f>
        <v>Normal</v>
      </c>
    </row>
    <row r="1691" spans="1:10" ht="15" customHeight="1" x14ac:dyDescent="0.3">
      <c r="A1691" s="23" t="s">
        <v>2906</v>
      </c>
      <c r="B1691" s="25">
        <v>22.13</v>
      </c>
      <c r="C1691" s="25">
        <v>9.1999999999999993</v>
      </c>
      <c r="D1691" s="23" t="s">
        <v>5991</v>
      </c>
      <c r="E1691" s="23" t="s">
        <v>5992</v>
      </c>
      <c r="F1691" s="23" t="s">
        <v>5992</v>
      </c>
      <c r="G1691" s="23">
        <v>0</v>
      </c>
      <c r="H1691" s="23" t="s">
        <v>5992</v>
      </c>
      <c r="I1691" t="str" cm="1">
        <f t="array" ref="I1691">_xlfn.IFS(B1691&lt;18.5,"Under Weight",B1691&lt;=25,"Healthy Weight",B1691&lt;30,"Over Weight",B1691&gt;=30,"obesity")</f>
        <v>Healthy Weight</v>
      </c>
      <c r="J1691" t="str" cm="1">
        <f t="array" ref="J1691">_xlfn.IFS(C1691&lt;5.7,"Normal",C1691&lt;=6.5,"Prediabetes",C1691&gt;6.5,"Diabetes")</f>
        <v>Diabetes</v>
      </c>
    </row>
    <row r="1692" spans="1:10" ht="15" customHeight="1" x14ac:dyDescent="0.3">
      <c r="A1692" s="23" t="s">
        <v>2908</v>
      </c>
      <c r="B1692" s="25">
        <v>22.51</v>
      </c>
      <c r="C1692" s="25">
        <v>6.08</v>
      </c>
      <c r="D1692" s="23" t="s">
        <v>5991</v>
      </c>
      <c r="E1692" s="23" t="s">
        <v>5992</v>
      </c>
      <c r="F1692" s="23" t="s">
        <v>5992</v>
      </c>
      <c r="G1692" s="23">
        <v>1</v>
      </c>
      <c r="H1692" s="23" t="s">
        <v>5992</v>
      </c>
      <c r="I1692" t="str" cm="1">
        <f t="array" ref="I1692">_xlfn.IFS(B1692&lt;18.5,"Under Weight",B1692&lt;=25,"Healthy Weight",B1692&lt;30,"Over Weight",B1692&gt;=30,"obesity")</f>
        <v>Healthy Weight</v>
      </c>
      <c r="J1692" t="str" cm="1">
        <f t="array" ref="J1692">_xlfn.IFS(C1692&lt;5.7,"Normal",C1692&lt;=6.5,"Prediabetes",C1692&gt;6.5,"Diabetes")</f>
        <v>Prediabetes</v>
      </c>
    </row>
    <row r="1693" spans="1:10" ht="15" customHeight="1" x14ac:dyDescent="0.3">
      <c r="A1693" s="23" t="s">
        <v>2910</v>
      </c>
      <c r="B1693" s="25">
        <v>31</v>
      </c>
      <c r="C1693" s="25">
        <v>4.7699999999999996</v>
      </c>
      <c r="D1693" s="23" t="s">
        <v>5992</v>
      </c>
      <c r="E1693" s="23" t="s">
        <v>5992</v>
      </c>
      <c r="F1693" s="23" t="s">
        <v>5992</v>
      </c>
      <c r="G1693" s="23">
        <v>1</v>
      </c>
      <c r="H1693" s="23" t="s">
        <v>5992</v>
      </c>
      <c r="I1693" t="str" cm="1">
        <f t="array" ref="I1693">_xlfn.IFS(B1693&lt;18.5,"Under Weight",B1693&lt;=25,"Healthy Weight",B1693&lt;30,"Over Weight",B1693&gt;=30,"obesity")</f>
        <v>obesity</v>
      </c>
      <c r="J1693" t="str" cm="1">
        <f t="array" ref="J1693">_xlfn.IFS(C1693&lt;5.7,"Normal",C1693&lt;=6.5,"Prediabetes",C1693&gt;6.5,"Diabetes")</f>
        <v>Normal</v>
      </c>
    </row>
    <row r="1694" spans="1:10" ht="15" customHeight="1" x14ac:dyDescent="0.3">
      <c r="A1694" s="23" t="s">
        <v>2911</v>
      </c>
      <c r="B1694" s="25">
        <v>28.27</v>
      </c>
      <c r="C1694" s="25">
        <v>4.62</v>
      </c>
      <c r="D1694" s="23" t="s">
        <v>5992</v>
      </c>
      <c r="E1694" s="23" t="s">
        <v>5992</v>
      </c>
      <c r="F1694" s="23" t="s">
        <v>5992</v>
      </c>
      <c r="G1694" s="23">
        <v>1</v>
      </c>
      <c r="H1694" s="23" t="s">
        <v>5992</v>
      </c>
      <c r="I1694" t="str" cm="1">
        <f t="array" ref="I1694">_xlfn.IFS(B1694&lt;18.5,"Under Weight",B1694&lt;=25,"Healthy Weight",B1694&lt;30,"Over Weight",B1694&gt;=30,"obesity")</f>
        <v>Over Weight</v>
      </c>
      <c r="J1694" t="str" cm="1">
        <f t="array" ref="J1694">_xlfn.IFS(C1694&lt;5.7,"Normal",C1694&lt;=6.5,"Prediabetes",C1694&gt;6.5,"Diabetes")</f>
        <v>Normal</v>
      </c>
    </row>
    <row r="1695" spans="1:10" ht="15" customHeight="1" x14ac:dyDescent="0.3">
      <c r="A1695" s="23" t="s">
        <v>2913</v>
      </c>
      <c r="B1695" s="25">
        <v>29.92</v>
      </c>
      <c r="C1695" s="25">
        <v>9.07</v>
      </c>
      <c r="D1695" s="23" t="s">
        <v>5991</v>
      </c>
      <c r="E1695" s="23" t="s">
        <v>5992</v>
      </c>
      <c r="F1695" s="23" t="s">
        <v>5992</v>
      </c>
      <c r="G1695" s="23">
        <v>1</v>
      </c>
      <c r="H1695" s="23" t="s">
        <v>5992</v>
      </c>
      <c r="I1695" t="str" cm="1">
        <f t="array" ref="I1695">_xlfn.IFS(B1695&lt;18.5,"Under Weight",B1695&lt;=25,"Healthy Weight",B1695&lt;30,"Over Weight",B1695&gt;=30,"obesity")</f>
        <v>Over Weight</v>
      </c>
      <c r="J1695" t="str" cm="1">
        <f t="array" ref="J1695">_xlfn.IFS(C1695&lt;5.7,"Normal",C1695&lt;=6.5,"Prediabetes",C1695&gt;6.5,"Diabetes")</f>
        <v>Diabetes</v>
      </c>
    </row>
    <row r="1696" spans="1:10" ht="15" customHeight="1" x14ac:dyDescent="0.3">
      <c r="A1696" s="23" t="s">
        <v>2914</v>
      </c>
      <c r="B1696" s="25">
        <v>25.9</v>
      </c>
      <c r="C1696" s="25">
        <v>9.1199999999999992</v>
      </c>
      <c r="D1696" s="23" t="s">
        <v>5991</v>
      </c>
      <c r="E1696" s="23" t="s">
        <v>5992</v>
      </c>
      <c r="F1696" s="23" t="s">
        <v>5992</v>
      </c>
      <c r="G1696" s="23">
        <v>1</v>
      </c>
      <c r="H1696" s="23" t="s">
        <v>5992</v>
      </c>
      <c r="I1696" t="str" cm="1">
        <f t="array" ref="I1696">_xlfn.IFS(B1696&lt;18.5,"Under Weight",B1696&lt;=25,"Healthy Weight",B1696&lt;30,"Over Weight",B1696&gt;=30,"obesity")</f>
        <v>Over Weight</v>
      </c>
      <c r="J1696" t="str" cm="1">
        <f t="array" ref="J1696">_xlfn.IFS(C1696&lt;5.7,"Normal",C1696&lt;=6.5,"Prediabetes",C1696&gt;6.5,"Diabetes")</f>
        <v>Diabetes</v>
      </c>
    </row>
    <row r="1697" spans="1:10" ht="15" customHeight="1" x14ac:dyDescent="0.3">
      <c r="A1697" s="23" t="s">
        <v>2916</v>
      </c>
      <c r="B1697" s="25">
        <v>27.74</v>
      </c>
      <c r="C1697" s="25">
        <v>7.32</v>
      </c>
      <c r="D1697" s="23" t="s">
        <v>5991</v>
      </c>
      <c r="E1697" s="23" t="s">
        <v>5992</v>
      </c>
      <c r="F1697" s="23" t="s">
        <v>5992</v>
      </c>
      <c r="G1697" s="23">
        <v>1</v>
      </c>
      <c r="H1697" s="23" t="s">
        <v>5992</v>
      </c>
      <c r="I1697" t="str" cm="1">
        <f t="array" ref="I1697">_xlfn.IFS(B1697&lt;18.5,"Under Weight",B1697&lt;=25,"Healthy Weight",B1697&lt;30,"Over Weight",B1697&gt;=30,"obesity")</f>
        <v>Over Weight</v>
      </c>
      <c r="J1697" t="str" cm="1">
        <f t="array" ref="J1697">_xlfn.IFS(C1697&lt;5.7,"Normal",C1697&lt;=6.5,"Prediabetes",C1697&gt;6.5,"Diabetes")</f>
        <v>Diabetes</v>
      </c>
    </row>
    <row r="1698" spans="1:10" ht="15" customHeight="1" x14ac:dyDescent="0.3">
      <c r="A1698" s="23" t="s">
        <v>2918</v>
      </c>
      <c r="B1698" s="25">
        <v>17.260000000000002</v>
      </c>
      <c r="C1698" s="25">
        <v>11.73</v>
      </c>
      <c r="D1698" s="23" t="s">
        <v>5992</v>
      </c>
      <c r="E1698" s="23" t="s">
        <v>5992</v>
      </c>
      <c r="F1698" s="23" t="s">
        <v>5992</v>
      </c>
      <c r="G1698" s="23">
        <v>2</v>
      </c>
      <c r="H1698" s="23" t="s">
        <v>5992</v>
      </c>
      <c r="I1698" t="str" cm="1">
        <f t="array" ref="I1698">_xlfn.IFS(B1698&lt;18.5,"Under Weight",B1698&lt;=25,"Healthy Weight",B1698&lt;30,"Over Weight",B1698&gt;=30,"obesity")</f>
        <v>Under Weight</v>
      </c>
      <c r="J1698" t="str" cm="1">
        <f t="array" ref="J1698">_xlfn.IFS(C1698&lt;5.7,"Normal",C1698&lt;=6.5,"Prediabetes",C1698&gt;6.5,"Diabetes")</f>
        <v>Diabetes</v>
      </c>
    </row>
    <row r="1699" spans="1:10" ht="15" customHeight="1" x14ac:dyDescent="0.3">
      <c r="A1699" s="23" t="s">
        <v>2920</v>
      </c>
      <c r="B1699" s="25">
        <v>19.855</v>
      </c>
      <c r="C1699" s="25">
        <v>6.64</v>
      </c>
      <c r="D1699" s="23" t="s">
        <v>5991</v>
      </c>
      <c r="E1699" s="23" t="s">
        <v>5992</v>
      </c>
      <c r="F1699" s="23" t="s">
        <v>5992</v>
      </c>
      <c r="G1699" s="23">
        <v>1</v>
      </c>
      <c r="H1699" s="23" t="s">
        <v>5992</v>
      </c>
      <c r="I1699" t="str" cm="1">
        <f t="array" ref="I1699">_xlfn.IFS(B1699&lt;18.5,"Under Weight",B1699&lt;=25,"Healthy Weight",B1699&lt;30,"Over Weight",B1699&gt;=30,"obesity")</f>
        <v>Healthy Weight</v>
      </c>
      <c r="J1699" t="str" cm="1">
        <f t="array" ref="J1699">_xlfn.IFS(C1699&lt;5.7,"Normal",C1699&lt;=6.5,"Prediabetes",C1699&gt;6.5,"Diabetes")</f>
        <v>Diabetes</v>
      </c>
    </row>
    <row r="1700" spans="1:10" ht="15" customHeight="1" x14ac:dyDescent="0.3">
      <c r="A1700" s="23" t="s">
        <v>2921</v>
      </c>
      <c r="B1700" s="25">
        <v>41.69</v>
      </c>
      <c r="C1700" s="25">
        <v>5.78</v>
      </c>
      <c r="D1700" s="23" t="s">
        <v>5992</v>
      </c>
      <c r="E1700" s="23" t="s">
        <v>5992</v>
      </c>
      <c r="F1700" s="23" t="s">
        <v>5992</v>
      </c>
      <c r="G1700" s="23">
        <v>0</v>
      </c>
      <c r="H1700" s="23" t="s">
        <v>5992</v>
      </c>
      <c r="I1700" t="str" cm="1">
        <f t="array" ref="I1700">_xlfn.IFS(B1700&lt;18.5,"Under Weight",B1700&lt;=25,"Healthy Weight",B1700&lt;30,"Over Weight",B1700&gt;=30,"obesity")</f>
        <v>obesity</v>
      </c>
      <c r="J1700" t="str" cm="1">
        <f t="array" ref="J1700">_xlfn.IFS(C1700&lt;5.7,"Normal",C1700&lt;=6.5,"Prediabetes",C1700&gt;6.5,"Diabetes")</f>
        <v>Prediabetes</v>
      </c>
    </row>
    <row r="1701" spans="1:10" ht="15" customHeight="1" x14ac:dyDescent="0.3">
      <c r="A1701" s="23" t="s">
        <v>2922</v>
      </c>
      <c r="B1701" s="25">
        <v>16.12</v>
      </c>
      <c r="C1701" s="25">
        <v>10.45</v>
      </c>
      <c r="D1701" s="23" t="s">
        <v>5992</v>
      </c>
      <c r="E1701" s="23" t="s">
        <v>5992</v>
      </c>
      <c r="F1701" s="23" t="s">
        <v>5992</v>
      </c>
      <c r="G1701" s="23">
        <v>0</v>
      </c>
      <c r="H1701" s="23" t="s">
        <v>5992</v>
      </c>
      <c r="I1701" t="str" cm="1">
        <f t="array" ref="I1701">_xlfn.IFS(B1701&lt;18.5,"Under Weight",B1701&lt;=25,"Healthy Weight",B1701&lt;30,"Over Weight",B1701&gt;=30,"obesity")</f>
        <v>Under Weight</v>
      </c>
      <c r="J1701" t="str" cm="1">
        <f t="array" ref="J1701">_xlfn.IFS(C1701&lt;5.7,"Normal",C1701&lt;=6.5,"Prediabetes",C1701&gt;6.5,"Diabetes")</f>
        <v>Diabetes</v>
      </c>
    </row>
    <row r="1702" spans="1:10" ht="15" customHeight="1" x14ac:dyDescent="0.3">
      <c r="A1702" s="23" t="s">
        <v>2924</v>
      </c>
      <c r="B1702" s="25">
        <v>37.43</v>
      </c>
      <c r="C1702" s="25">
        <v>4.5199999999999996</v>
      </c>
      <c r="D1702" s="23" t="s">
        <v>5992</v>
      </c>
      <c r="E1702" s="23" t="s">
        <v>5992</v>
      </c>
      <c r="F1702" s="23" t="s">
        <v>5992</v>
      </c>
      <c r="G1702" s="23">
        <v>1</v>
      </c>
      <c r="H1702" s="23" t="s">
        <v>5992</v>
      </c>
      <c r="I1702" t="str" cm="1">
        <f t="array" ref="I1702">_xlfn.IFS(B1702&lt;18.5,"Under Weight",B1702&lt;=25,"Healthy Weight",B1702&lt;30,"Over Weight",B1702&gt;=30,"obesity")</f>
        <v>obesity</v>
      </c>
      <c r="J1702" t="str" cm="1">
        <f t="array" ref="J1702">_xlfn.IFS(C1702&lt;5.7,"Normal",C1702&lt;=6.5,"Prediabetes",C1702&gt;6.5,"Diabetes")</f>
        <v>Normal</v>
      </c>
    </row>
    <row r="1703" spans="1:10" ht="15" customHeight="1" x14ac:dyDescent="0.3">
      <c r="A1703" s="23" t="s">
        <v>2925</v>
      </c>
      <c r="B1703" s="25">
        <v>31.065000000000001</v>
      </c>
      <c r="C1703" s="25">
        <v>5.71</v>
      </c>
      <c r="D1703" s="23" t="s">
        <v>5992</v>
      </c>
      <c r="E1703" s="23" t="s">
        <v>5992</v>
      </c>
      <c r="F1703" s="23" t="s">
        <v>5992</v>
      </c>
      <c r="G1703" s="23">
        <v>0</v>
      </c>
      <c r="H1703" s="23" t="s">
        <v>5992</v>
      </c>
      <c r="I1703" t="str" cm="1">
        <f t="array" ref="I1703">_xlfn.IFS(B1703&lt;18.5,"Under Weight",B1703&lt;=25,"Healthy Weight",B1703&lt;30,"Over Weight",B1703&gt;=30,"obesity")</f>
        <v>obesity</v>
      </c>
      <c r="J1703" t="str" cm="1">
        <f t="array" ref="J1703">_xlfn.IFS(C1703&lt;5.7,"Normal",C1703&lt;=6.5,"Prediabetes",C1703&gt;6.5,"Diabetes")</f>
        <v>Prediabetes</v>
      </c>
    </row>
    <row r="1704" spans="1:10" ht="15" customHeight="1" x14ac:dyDescent="0.3">
      <c r="A1704" s="23" t="s">
        <v>2926</v>
      </c>
      <c r="B1704" s="25">
        <v>25.08</v>
      </c>
      <c r="C1704" s="25">
        <v>4.7699999999999996</v>
      </c>
      <c r="D1704" s="23" t="s">
        <v>5992</v>
      </c>
      <c r="E1704" s="23" t="s">
        <v>5992</v>
      </c>
      <c r="F1704" s="23" t="s">
        <v>5992</v>
      </c>
      <c r="G1704" s="23">
        <v>0</v>
      </c>
      <c r="H1704" s="23" t="s">
        <v>5992</v>
      </c>
      <c r="I1704" t="str" cm="1">
        <f t="array" ref="I1704">_xlfn.IFS(B1704&lt;18.5,"Under Weight",B1704&lt;=25,"Healthy Weight",B1704&lt;30,"Over Weight",B1704&gt;=30,"obesity")</f>
        <v>Over Weight</v>
      </c>
      <c r="J1704" t="str" cm="1">
        <f t="array" ref="J1704">_xlfn.IFS(C1704&lt;5.7,"Normal",C1704&lt;=6.5,"Prediabetes",C1704&gt;6.5,"Diabetes")</f>
        <v>Normal</v>
      </c>
    </row>
    <row r="1705" spans="1:10" ht="15" customHeight="1" x14ac:dyDescent="0.3">
      <c r="A1705" s="23" t="s">
        <v>2927</v>
      </c>
      <c r="B1705" s="25">
        <v>15.2</v>
      </c>
      <c r="C1705" s="25">
        <v>7.81</v>
      </c>
      <c r="D1705" s="23" t="s">
        <v>5991</v>
      </c>
      <c r="E1705" s="23" t="s">
        <v>5992</v>
      </c>
      <c r="F1705" s="23" t="s">
        <v>5992</v>
      </c>
      <c r="G1705" s="23">
        <v>1</v>
      </c>
      <c r="H1705" s="23" t="s">
        <v>5992</v>
      </c>
      <c r="I1705" t="str" cm="1">
        <f t="array" ref="I1705">_xlfn.IFS(B1705&lt;18.5,"Under Weight",B1705&lt;=25,"Healthy Weight",B1705&lt;30,"Over Weight",B1705&gt;=30,"obesity")</f>
        <v>Under Weight</v>
      </c>
      <c r="J1705" t="str" cm="1">
        <f t="array" ref="J1705">_xlfn.IFS(C1705&lt;5.7,"Normal",C1705&lt;=6.5,"Prediabetes",C1705&gt;6.5,"Diabetes")</f>
        <v>Diabetes</v>
      </c>
    </row>
    <row r="1706" spans="1:10" ht="15" customHeight="1" x14ac:dyDescent="0.3">
      <c r="A1706" s="23" t="s">
        <v>2928</v>
      </c>
      <c r="B1706" s="25">
        <v>22.34</v>
      </c>
      <c r="C1706" s="25">
        <v>5.19</v>
      </c>
      <c r="D1706" s="23" t="s">
        <v>5991</v>
      </c>
      <c r="E1706" s="23" t="s">
        <v>5992</v>
      </c>
      <c r="F1706" s="23" t="s">
        <v>5992</v>
      </c>
      <c r="G1706" s="23">
        <v>0</v>
      </c>
      <c r="H1706" s="23" t="s">
        <v>5992</v>
      </c>
      <c r="I1706" t="str" cm="1">
        <f t="array" ref="I1706">_xlfn.IFS(B1706&lt;18.5,"Under Weight",B1706&lt;=25,"Healthy Weight",B1706&lt;30,"Over Weight",B1706&gt;=30,"obesity")</f>
        <v>Healthy Weight</v>
      </c>
      <c r="J1706" t="str" cm="1">
        <f t="array" ref="J1706">_xlfn.IFS(C1706&lt;5.7,"Normal",C1706&lt;=6.5,"Prediabetes",C1706&gt;6.5,"Diabetes")</f>
        <v>Normal</v>
      </c>
    </row>
    <row r="1707" spans="1:10" ht="15" customHeight="1" x14ac:dyDescent="0.3">
      <c r="A1707" s="23" t="s">
        <v>2930</v>
      </c>
      <c r="B1707" s="25">
        <v>40.15</v>
      </c>
      <c r="C1707" s="25">
        <v>5.93</v>
      </c>
      <c r="D1707" s="23" t="s">
        <v>5992</v>
      </c>
      <c r="E1707" s="23" t="s">
        <v>5992</v>
      </c>
      <c r="F1707" s="23" t="s">
        <v>5992</v>
      </c>
      <c r="G1707" s="23">
        <v>1</v>
      </c>
      <c r="H1707" s="23" t="s">
        <v>5992</v>
      </c>
      <c r="I1707" t="str" cm="1">
        <f t="array" ref="I1707">_xlfn.IFS(B1707&lt;18.5,"Under Weight",B1707&lt;=25,"Healthy Weight",B1707&lt;30,"Over Weight",B1707&gt;=30,"obesity")</f>
        <v>obesity</v>
      </c>
      <c r="J1707" t="str" cm="1">
        <f t="array" ref="J1707">_xlfn.IFS(C1707&lt;5.7,"Normal",C1707&lt;=6.5,"Prediabetes",C1707&gt;6.5,"Diabetes")</f>
        <v>Prediabetes</v>
      </c>
    </row>
    <row r="1708" spans="1:10" ht="15" customHeight="1" x14ac:dyDescent="0.3">
      <c r="A1708" s="23" t="s">
        <v>2932</v>
      </c>
      <c r="B1708" s="25">
        <v>37.729999999999997</v>
      </c>
      <c r="C1708" s="25">
        <v>6.29</v>
      </c>
      <c r="D1708" s="23" t="s">
        <v>5992</v>
      </c>
      <c r="E1708" s="23" t="s">
        <v>5992</v>
      </c>
      <c r="F1708" s="23" t="s">
        <v>5992</v>
      </c>
      <c r="G1708" s="23">
        <v>1</v>
      </c>
      <c r="H1708" s="23" t="s">
        <v>5992</v>
      </c>
      <c r="I1708" t="str" cm="1">
        <f t="array" ref="I1708">_xlfn.IFS(B1708&lt;18.5,"Under Weight",B1708&lt;=25,"Healthy Weight",B1708&lt;30,"Over Weight",B1708&gt;=30,"obesity")</f>
        <v>obesity</v>
      </c>
      <c r="J1708" t="str" cm="1">
        <f t="array" ref="J1708">_xlfn.IFS(C1708&lt;5.7,"Normal",C1708&lt;=6.5,"Prediabetes",C1708&gt;6.5,"Diabetes")</f>
        <v>Prediabetes</v>
      </c>
    </row>
    <row r="1709" spans="1:10" ht="15" customHeight="1" x14ac:dyDescent="0.3">
      <c r="A1709" s="23" t="s">
        <v>2933</v>
      </c>
      <c r="B1709" s="25">
        <v>25.35</v>
      </c>
      <c r="C1709" s="25">
        <v>4.9000000000000004</v>
      </c>
      <c r="D1709" s="23" t="s">
        <v>5992</v>
      </c>
      <c r="E1709" s="23" t="s">
        <v>5992</v>
      </c>
      <c r="F1709" s="23" t="s">
        <v>5992</v>
      </c>
      <c r="G1709" s="23">
        <v>0</v>
      </c>
      <c r="H1709" s="23" t="s">
        <v>5992</v>
      </c>
      <c r="I1709" t="str" cm="1">
        <f t="array" ref="I1709">_xlfn.IFS(B1709&lt;18.5,"Under Weight",B1709&lt;=25,"Healthy Weight",B1709&lt;30,"Over Weight",B1709&gt;=30,"obesity")</f>
        <v>Over Weight</v>
      </c>
      <c r="J1709" t="str" cm="1">
        <f t="array" ref="J1709">_xlfn.IFS(C1709&lt;5.7,"Normal",C1709&lt;=6.5,"Prediabetes",C1709&gt;6.5,"Diabetes")</f>
        <v>Normal</v>
      </c>
    </row>
    <row r="1710" spans="1:10" ht="15" customHeight="1" x14ac:dyDescent="0.3">
      <c r="A1710" s="23" t="s">
        <v>2935</v>
      </c>
      <c r="B1710" s="25">
        <v>26.41</v>
      </c>
      <c r="C1710" s="25">
        <v>5.07</v>
      </c>
      <c r="D1710" s="23" t="s">
        <v>5991</v>
      </c>
      <c r="E1710" s="23" t="s">
        <v>5992</v>
      </c>
      <c r="F1710" s="23" t="s">
        <v>5992</v>
      </c>
      <c r="G1710" s="23">
        <v>1</v>
      </c>
      <c r="H1710" s="23" t="s">
        <v>5992</v>
      </c>
      <c r="I1710" t="str" cm="1">
        <f t="array" ref="I1710">_xlfn.IFS(B1710&lt;18.5,"Under Weight",B1710&lt;=25,"Healthy Weight",B1710&lt;30,"Over Weight",B1710&gt;=30,"obesity")</f>
        <v>Over Weight</v>
      </c>
      <c r="J1710" t="str" cm="1">
        <f t="array" ref="J1710">_xlfn.IFS(C1710&lt;5.7,"Normal",C1710&lt;=6.5,"Prediabetes",C1710&gt;6.5,"Diabetes")</f>
        <v>Normal</v>
      </c>
    </row>
    <row r="1711" spans="1:10" ht="15" customHeight="1" x14ac:dyDescent="0.3">
      <c r="A1711" s="23" t="s">
        <v>2936</v>
      </c>
      <c r="B1711" s="25">
        <v>27.6</v>
      </c>
      <c r="C1711" s="25">
        <v>5.33</v>
      </c>
      <c r="D1711" s="23" t="s">
        <v>5992</v>
      </c>
      <c r="E1711" s="23" t="s">
        <v>5992</v>
      </c>
      <c r="F1711" s="23" t="s">
        <v>5992</v>
      </c>
      <c r="G1711" s="23">
        <v>1</v>
      </c>
      <c r="H1711" s="23" t="s">
        <v>5992</v>
      </c>
      <c r="I1711" t="str" cm="1">
        <f t="array" ref="I1711">_xlfn.IFS(B1711&lt;18.5,"Under Weight",B1711&lt;=25,"Healthy Weight",B1711&lt;30,"Over Weight",B1711&gt;=30,"obesity")</f>
        <v>Over Weight</v>
      </c>
      <c r="J1711" t="str" cm="1">
        <f t="array" ref="J1711">_xlfn.IFS(C1711&lt;5.7,"Normal",C1711&lt;=6.5,"Prediabetes",C1711&gt;6.5,"Diabetes")</f>
        <v>Normal</v>
      </c>
    </row>
    <row r="1712" spans="1:10" ht="15" customHeight="1" x14ac:dyDescent="0.3">
      <c r="A1712" s="23" t="s">
        <v>2938</v>
      </c>
      <c r="B1712" s="25">
        <v>33.82</v>
      </c>
      <c r="C1712" s="25">
        <v>8.93</v>
      </c>
      <c r="D1712" s="23" t="s">
        <v>5991</v>
      </c>
      <c r="E1712" s="23" t="s">
        <v>5992</v>
      </c>
      <c r="F1712" s="23" t="s">
        <v>5992</v>
      </c>
      <c r="G1712" s="23">
        <v>1</v>
      </c>
      <c r="H1712" s="23" t="s">
        <v>5992</v>
      </c>
      <c r="I1712" t="str" cm="1">
        <f t="array" ref="I1712">_xlfn.IFS(B1712&lt;18.5,"Under Weight",B1712&lt;=25,"Healthy Weight",B1712&lt;30,"Over Weight",B1712&gt;=30,"obesity")</f>
        <v>obesity</v>
      </c>
      <c r="J1712" t="str" cm="1">
        <f t="array" ref="J1712">_xlfn.IFS(C1712&lt;5.7,"Normal",C1712&lt;=6.5,"Prediabetes",C1712&gt;6.5,"Diabetes")</f>
        <v>Diabetes</v>
      </c>
    </row>
    <row r="1713" spans="1:10" ht="15" customHeight="1" x14ac:dyDescent="0.3">
      <c r="A1713" s="23" t="s">
        <v>2940</v>
      </c>
      <c r="B1713" s="25">
        <v>32.9</v>
      </c>
      <c r="C1713" s="25">
        <v>4.3499999999999996</v>
      </c>
      <c r="D1713" s="23" t="s">
        <v>5992</v>
      </c>
      <c r="E1713" s="23" t="s">
        <v>5992</v>
      </c>
      <c r="F1713" s="23" t="s">
        <v>5992</v>
      </c>
      <c r="G1713" s="23">
        <v>0</v>
      </c>
      <c r="H1713" s="23" t="s">
        <v>5992</v>
      </c>
      <c r="I1713" t="str" cm="1">
        <f t="array" ref="I1713">_xlfn.IFS(B1713&lt;18.5,"Under Weight",B1713&lt;=25,"Healthy Weight",B1713&lt;30,"Over Weight",B1713&gt;=30,"obesity")</f>
        <v>obesity</v>
      </c>
      <c r="J1713" t="str" cm="1">
        <f t="array" ref="J1713">_xlfn.IFS(C1713&lt;5.7,"Normal",C1713&lt;=6.5,"Prediabetes",C1713&gt;6.5,"Diabetes")</f>
        <v>Normal</v>
      </c>
    </row>
    <row r="1714" spans="1:10" ht="15" customHeight="1" x14ac:dyDescent="0.3">
      <c r="A1714" s="23" t="s">
        <v>2941</v>
      </c>
      <c r="B1714" s="25">
        <v>30.875</v>
      </c>
      <c r="C1714" s="25">
        <v>9.5399999999999991</v>
      </c>
      <c r="D1714" s="23" t="s">
        <v>5991</v>
      </c>
      <c r="E1714" s="23" t="s">
        <v>5992</v>
      </c>
      <c r="F1714" s="23" t="s">
        <v>5992</v>
      </c>
      <c r="G1714" s="23">
        <v>1</v>
      </c>
      <c r="H1714" s="23" t="s">
        <v>5992</v>
      </c>
      <c r="I1714" t="str" cm="1">
        <f t="array" ref="I1714">_xlfn.IFS(B1714&lt;18.5,"Under Weight",B1714&lt;=25,"Healthy Weight",B1714&lt;30,"Over Weight",B1714&gt;=30,"obesity")</f>
        <v>obesity</v>
      </c>
      <c r="J1714" t="str" cm="1">
        <f t="array" ref="J1714">_xlfn.IFS(C1714&lt;5.7,"Normal",C1714&lt;=6.5,"Prediabetes",C1714&gt;6.5,"Diabetes")</f>
        <v>Diabetes</v>
      </c>
    </row>
    <row r="1715" spans="1:10" ht="15" customHeight="1" x14ac:dyDescent="0.3">
      <c r="A1715" s="23" t="s">
        <v>2942</v>
      </c>
      <c r="B1715" s="25">
        <v>32.64</v>
      </c>
      <c r="C1715" s="25">
        <v>5.91</v>
      </c>
      <c r="D1715" s="23" t="s">
        <v>5992</v>
      </c>
      <c r="E1715" s="23" t="s">
        <v>5992</v>
      </c>
      <c r="F1715" s="23" t="s">
        <v>5992</v>
      </c>
      <c r="G1715" s="23">
        <v>0</v>
      </c>
      <c r="H1715" s="23" t="s">
        <v>5992</v>
      </c>
      <c r="I1715" t="str" cm="1">
        <f t="array" ref="I1715">_xlfn.IFS(B1715&lt;18.5,"Under Weight",B1715&lt;=25,"Healthy Weight",B1715&lt;30,"Over Weight",B1715&gt;=30,"obesity")</f>
        <v>obesity</v>
      </c>
      <c r="J1715" t="str" cm="1">
        <f t="array" ref="J1715">_xlfn.IFS(C1715&lt;5.7,"Normal",C1715&lt;=6.5,"Prediabetes",C1715&gt;6.5,"Diabetes")</f>
        <v>Prediabetes</v>
      </c>
    </row>
    <row r="1716" spans="1:10" ht="15" customHeight="1" x14ac:dyDescent="0.3">
      <c r="A1716" s="23" t="s">
        <v>2944</v>
      </c>
      <c r="B1716" s="25">
        <v>22.135000000000002</v>
      </c>
      <c r="C1716" s="25">
        <v>5.0999999999999996</v>
      </c>
      <c r="D1716" s="23" t="s">
        <v>5992</v>
      </c>
      <c r="E1716" s="23" t="s">
        <v>5992</v>
      </c>
      <c r="F1716" s="23" t="s">
        <v>5992</v>
      </c>
      <c r="G1716" s="23">
        <v>0</v>
      </c>
      <c r="H1716" s="23" t="s">
        <v>5992</v>
      </c>
      <c r="I1716" t="str" cm="1">
        <f t="array" ref="I1716">_xlfn.IFS(B1716&lt;18.5,"Under Weight",B1716&lt;=25,"Healthy Weight",B1716&lt;30,"Over Weight",B1716&gt;=30,"obesity")</f>
        <v>Healthy Weight</v>
      </c>
      <c r="J1716" t="str" cm="1">
        <f t="array" ref="J1716">_xlfn.IFS(C1716&lt;5.7,"Normal",C1716&lt;=6.5,"Prediabetes",C1716&gt;6.5,"Diabetes")</f>
        <v>Normal</v>
      </c>
    </row>
    <row r="1717" spans="1:10" ht="15" customHeight="1" x14ac:dyDescent="0.3">
      <c r="A1717" s="23" t="s">
        <v>2945</v>
      </c>
      <c r="B1717" s="25">
        <v>16.53</v>
      </c>
      <c r="C1717" s="25">
        <v>5.08</v>
      </c>
      <c r="D1717" s="23" t="s">
        <v>5992</v>
      </c>
      <c r="E1717" s="23" t="s">
        <v>5992</v>
      </c>
      <c r="F1717" s="23" t="s">
        <v>5992</v>
      </c>
      <c r="G1717" s="23">
        <v>2</v>
      </c>
      <c r="H1717" s="23" t="s">
        <v>5992</v>
      </c>
      <c r="I1717" t="str" cm="1">
        <f t="array" ref="I1717">_xlfn.IFS(B1717&lt;18.5,"Under Weight",B1717&lt;=25,"Healthy Weight",B1717&lt;30,"Over Weight",B1717&gt;=30,"obesity")</f>
        <v>Under Weight</v>
      </c>
      <c r="J1717" t="str" cm="1">
        <f t="array" ref="J1717">_xlfn.IFS(C1717&lt;5.7,"Normal",C1717&lt;=6.5,"Prediabetes",C1717&gt;6.5,"Diabetes")</f>
        <v>Normal</v>
      </c>
    </row>
    <row r="1718" spans="1:10" ht="15" customHeight="1" x14ac:dyDescent="0.3">
      <c r="A1718" s="23" t="s">
        <v>2946</v>
      </c>
      <c r="B1718" s="25">
        <v>32.774999999999999</v>
      </c>
      <c r="C1718" s="25">
        <v>4.75</v>
      </c>
      <c r="D1718" s="23" t="s">
        <v>5992</v>
      </c>
      <c r="E1718" s="23" t="s">
        <v>5992</v>
      </c>
      <c r="F1718" s="23" t="s">
        <v>5992</v>
      </c>
      <c r="G1718" s="23">
        <v>0</v>
      </c>
      <c r="H1718" s="23" t="s">
        <v>5992</v>
      </c>
      <c r="I1718" t="str" cm="1">
        <f t="array" ref="I1718">_xlfn.IFS(B1718&lt;18.5,"Under Weight",B1718&lt;=25,"Healthy Weight",B1718&lt;30,"Over Weight",B1718&gt;=30,"obesity")</f>
        <v>obesity</v>
      </c>
      <c r="J1718" t="str" cm="1">
        <f t="array" ref="J1718">_xlfn.IFS(C1718&lt;5.7,"Normal",C1718&lt;=6.5,"Prediabetes",C1718&gt;6.5,"Diabetes")</f>
        <v>Normal</v>
      </c>
    </row>
    <row r="1719" spans="1:10" ht="15" customHeight="1" x14ac:dyDescent="0.3">
      <c r="A1719" s="23" t="s">
        <v>2948</v>
      </c>
      <c r="B1719" s="25">
        <v>30.9</v>
      </c>
      <c r="C1719" s="25">
        <v>6.05</v>
      </c>
      <c r="D1719" s="23" t="s">
        <v>5992</v>
      </c>
      <c r="E1719" s="23" t="s">
        <v>5992</v>
      </c>
      <c r="F1719" s="23" t="s">
        <v>5992</v>
      </c>
      <c r="G1719" s="23">
        <v>1</v>
      </c>
      <c r="H1719" s="23" t="s">
        <v>5992</v>
      </c>
      <c r="I1719" t="str" cm="1">
        <f t="array" ref="I1719">_xlfn.IFS(B1719&lt;18.5,"Under Weight",B1719&lt;=25,"Healthy Weight",B1719&lt;30,"Over Weight",B1719&gt;=30,"obesity")</f>
        <v>obesity</v>
      </c>
      <c r="J1719" t="str" cm="1">
        <f t="array" ref="J1719">_xlfn.IFS(C1719&lt;5.7,"Normal",C1719&lt;=6.5,"Prediabetes",C1719&gt;6.5,"Diabetes")</f>
        <v>Prediabetes</v>
      </c>
    </row>
    <row r="1720" spans="1:10" ht="15" customHeight="1" x14ac:dyDescent="0.3">
      <c r="A1720" s="23" t="s">
        <v>2950</v>
      </c>
      <c r="B1720" s="25">
        <v>15.58</v>
      </c>
      <c r="C1720" s="25">
        <v>11.56</v>
      </c>
      <c r="D1720" s="23" t="s">
        <v>5992</v>
      </c>
      <c r="E1720" s="23" t="s">
        <v>5992</v>
      </c>
      <c r="F1720" s="23" t="s">
        <v>5992</v>
      </c>
      <c r="G1720" s="23">
        <v>0</v>
      </c>
      <c r="H1720" s="23" t="s">
        <v>5992</v>
      </c>
      <c r="I1720" t="str" cm="1">
        <f t="array" ref="I1720">_xlfn.IFS(B1720&lt;18.5,"Under Weight",B1720&lt;=25,"Healthy Weight",B1720&lt;30,"Over Weight",B1720&gt;=30,"obesity")</f>
        <v>Under Weight</v>
      </c>
      <c r="J1720" t="str" cm="1">
        <f t="array" ref="J1720">_xlfn.IFS(C1720&lt;5.7,"Normal",C1720&lt;=6.5,"Prediabetes",C1720&gt;6.5,"Diabetes")</f>
        <v>Diabetes</v>
      </c>
    </row>
    <row r="1721" spans="1:10" ht="15" customHeight="1" x14ac:dyDescent="0.3">
      <c r="A1721" s="23" t="s">
        <v>2951</v>
      </c>
      <c r="B1721" s="25">
        <v>26.315000000000001</v>
      </c>
      <c r="C1721" s="25">
        <v>5.76</v>
      </c>
      <c r="D1721" s="23" t="s">
        <v>5992</v>
      </c>
      <c r="E1721" s="23" t="s">
        <v>5992</v>
      </c>
      <c r="F1721" s="23" t="s">
        <v>5992</v>
      </c>
      <c r="G1721" s="23">
        <v>0</v>
      </c>
      <c r="H1721" s="23" t="s">
        <v>5992</v>
      </c>
      <c r="I1721" t="str" cm="1">
        <f t="array" ref="I1721">_xlfn.IFS(B1721&lt;18.5,"Under Weight",B1721&lt;=25,"Healthy Weight",B1721&lt;30,"Over Weight",B1721&gt;=30,"obesity")</f>
        <v>Over Weight</v>
      </c>
      <c r="J1721" t="str" cm="1">
        <f t="array" ref="J1721">_xlfn.IFS(C1721&lt;5.7,"Normal",C1721&lt;=6.5,"Prediabetes",C1721&gt;6.5,"Diabetes")</f>
        <v>Prediabetes</v>
      </c>
    </row>
    <row r="1722" spans="1:10" ht="15" customHeight="1" x14ac:dyDescent="0.3">
      <c r="A1722" s="23" t="s">
        <v>2953</v>
      </c>
      <c r="B1722" s="25">
        <v>35.61</v>
      </c>
      <c r="C1722" s="25">
        <v>5.65</v>
      </c>
      <c r="D1722" s="23" t="s">
        <v>5992</v>
      </c>
      <c r="E1722" s="23" t="s">
        <v>5993</v>
      </c>
      <c r="F1722" s="23" t="s">
        <v>5992</v>
      </c>
      <c r="G1722" s="23">
        <v>1</v>
      </c>
      <c r="H1722" s="23" t="s">
        <v>5992</v>
      </c>
      <c r="I1722" t="str" cm="1">
        <f t="array" ref="I1722">_xlfn.IFS(B1722&lt;18.5,"Under Weight",B1722&lt;=25,"Healthy Weight",B1722&lt;30,"Over Weight",B1722&gt;=30,"obesity")</f>
        <v>obesity</v>
      </c>
      <c r="J1722" t="str" cm="1">
        <f t="array" ref="J1722">_xlfn.IFS(C1722&lt;5.7,"Normal",C1722&lt;=6.5,"Prediabetes",C1722&gt;6.5,"Diabetes")</f>
        <v>Normal</v>
      </c>
    </row>
    <row r="1723" spans="1:10" ht="15" customHeight="1" x14ac:dyDescent="0.3">
      <c r="A1723" s="23" t="s">
        <v>2954</v>
      </c>
      <c r="B1723" s="25">
        <v>37.56</v>
      </c>
      <c r="C1723" s="25">
        <v>5.88</v>
      </c>
      <c r="D1723" s="23" t="s">
        <v>5992</v>
      </c>
      <c r="E1723" s="23" t="s">
        <v>5993</v>
      </c>
      <c r="F1723" s="23" t="s">
        <v>5992</v>
      </c>
      <c r="G1723" s="23">
        <v>1</v>
      </c>
      <c r="H1723" s="23" t="s">
        <v>5992</v>
      </c>
      <c r="I1723" t="str" cm="1">
        <f t="array" ref="I1723">_xlfn.IFS(B1723&lt;18.5,"Under Weight",B1723&lt;=25,"Healthy Weight",B1723&lt;30,"Over Weight",B1723&gt;=30,"obesity")</f>
        <v>obesity</v>
      </c>
      <c r="J1723" t="str" cm="1">
        <f t="array" ref="J1723">_xlfn.IFS(C1723&lt;5.7,"Normal",C1723&lt;=6.5,"Prediabetes",C1723&gt;6.5,"Diabetes")</f>
        <v>Prediabetes</v>
      </c>
    </row>
    <row r="1724" spans="1:10" ht="15" customHeight="1" x14ac:dyDescent="0.3">
      <c r="A1724" s="23" t="s">
        <v>2956</v>
      </c>
      <c r="B1724" s="25">
        <v>15.49</v>
      </c>
      <c r="C1724" s="25">
        <v>9.6</v>
      </c>
      <c r="D1724" s="23" t="s">
        <v>5992</v>
      </c>
      <c r="E1724" s="23" t="s">
        <v>5992</v>
      </c>
      <c r="F1724" s="23" t="s">
        <v>5992</v>
      </c>
      <c r="G1724" s="23">
        <v>0</v>
      </c>
      <c r="H1724" s="23" t="s">
        <v>5992</v>
      </c>
      <c r="I1724" t="str" cm="1">
        <f t="array" ref="I1724">_xlfn.IFS(B1724&lt;18.5,"Under Weight",B1724&lt;=25,"Healthy Weight",B1724&lt;30,"Over Weight",B1724&gt;=30,"obesity")</f>
        <v>Under Weight</v>
      </c>
      <c r="J1724" t="str" cm="1">
        <f t="array" ref="J1724">_xlfn.IFS(C1724&lt;5.7,"Normal",C1724&lt;=6.5,"Prediabetes",C1724&gt;6.5,"Diabetes")</f>
        <v>Diabetes</v>
      </c>
    </row>
    <row r="1725" spans="1:10" ht="15" customHeight="1" x14ac:dyDescent="0.3">
      <c r="A1725" s="23" t="s">
        <v>2958</v>
      </c>
      <c r="B1725" s="25">
        <v>23.48</v>
      </c>
      <c r="C1725" s="25">
        <v>6.24</v>
      </c>
      <c r="D1725" s="23" t="s">
        <v>5992</v>
      </c>
      <c r="E1725" s="23" t="s">
        <v>5992</v>
      </c>
      <c r="F1725" s="23" t="s">
        <v>5992</v>
      </c>
      <c r="G1725" s="23">
        <v>1</v>
      </c>
      <c r="H1725" s="23" t="s">
        <v>5992</v>
      </c>
      <c r="I1725" t="str" cm="1">
        <f t="array" ref="I1725">_xlfn.IFS(B1725&lt;18.5,"Under Weight",B1725&lt;=25,"Healthy Weight",B1725&lt;30,"Over Weight",B1725&gt;=30,"obesity")</f>
        <v>Healthy Weight</v>
      </c>
      <c r="J1725" t="str" cm="1">
        <f t="array" ref="J1725">_xlfn.IFS(C1725&lt;5.7,"Normal",C1725&lt;=6.5,"Prediabetes",C1725&gt;6.5,"Diabetes")</f>
        <v>Prediabetes</v>
      </c>
    </row>
    <row r="1726" spans="1:10" ht="15" customHeight="1" x14ac:dyDescent="0.3">
      <c r="A1726" s="23" t="s">
        <v>2960</v>
      </c>
      <c r="B1726" s="25">
        <v>30.02</v>
      </c>
      <c r="C1726" s="25">
        <v>7.63</v>
      </c>
      <c r="D1726" s="23" t="s">
        <v>5991</v>
      </c>
      <c r="E1726" s="23" t="s">
        <v>5992</v>
      </c>
      <c r="F1726" s="23" t="s">
        <v>5992</v>
      </c>
      <c r="G1726" s="23">
        <v>1</v>
      </c>
      <c r="H1726" s="23" t="s">
        <v>5992</v>
      </c>
      <c r="I1726" t="str" cm="1">
        <f t="array" ref="I1726">_xlfn.IFS(B1726&lt;18.5,"Under Weight",B1726&lt;=25,"Healthy Weight",B1726&lt;30,"Over Weight",B1726&gt;=30,"obesity")</f>
        <v>obesity</v>
      </c>
      <c r="J1726" t="str" cm="1">
        <f t="array" ref="J1726">_xlfn.IFS(C1726&lt;5.7,"Normal",C1726&lt;=6.5,"Prediabetes",C1726&gt;6.5,"Diabetes")</f>
        <v>Diabetes</v>
      </c>
    </row>
    <row r="1727" spans="1:10" ht="15" customHeight="1" x14ac:dyDescent="0.3">
      <c r="A1727" s="23" t="s">
        <v>2962</v>
      </c>
      <c r="B1727" s="25">
        <v>26.885000000000002</v>
      </c>
      <c r="C1727" s="25">
        <v>8.66</v>
      </c>
      <c r="D1727" s="23" t="s">
        <v>5991</v>
      </c>
      <c r="E1727" s="23" t="s">
        <v>5992</v>
      </c>
      <c r="F1727" s="23" t="s">
        <v>5992</v>
      </c>
      <c r="G1727" s="23">
        <v>1</v>
      </c>
      <c r="H1727" s="23" t="s">
        <v>5992</v>
      </c>
      <c r="I1727" t="str" cm="1">
        <f t="array" ref="I1727">_xlfn.IFS(B1727&lt;18.5,"Under Weight",B1727&lt;=25,"Healthy Weight",B1727&lt;30,"Over Weight",B1727&gt;=30,"obesity")</f>
        <v>Over Weight</v>
      </c>
      <c r="J1727" t="str" cm="1">
        <f t="array" ref="J1727">_xlfn.IFS(C1727&lt;5.7,"Normal",C1727&lt;=6.5,"Prediabetes",C1727&gt;6.5,"Diabetes")</f>
        <v>Diabetes</v>
      </c>
    </row>
    <row r="1728" spans="1:10" ht="15" customHeight="1" x14ac:dyDescent="0.3">
      <c r="A1728" s="23" t="s">
        <v>2964</v>
      </c>
      <c r="B1728" s="25">
        <v>25.84</v>
      </c>
      <c r="C1728" s="25">
        <v>8.5500000000000007</v>
      </c>
      <c r="D1728" s="23" t="s">
        <v>5991</v>
      </c>
      <c r="E1728" s="23" t="s">
        <v>5992</v>
      </c>
      <c r="F1728" s="23" t="s">
        <v>5992</v>
      </c>
      <c r="G1728" s="23">
        <v>1</v>
      </c>
      <c r="H1728" s="23" t="s">
        <v>5992</v>
      </c>
      <c r="I1728" t="str" cm="1">
        <f t="array" ref="I1728">_xlfn.IFS(B1728&lt;18.5,"Under Weight",B1728&lt;=25,"Healthy Weight",B1728&lt;30,"Over Weight",B1728&gt;=30,"obesity")</f>
        <v>Over Weight</v>
      </c>
      <c r="J1728" t="str" cm="1">
        <f t="array" ref="J1728">_xlfn.IFS(C1728&lt;5.7,"Normal",C1728&lt;=6.5,"Prediabetes",C1728&gt;6.5,"Diabetes")</f>
        <v>Diabetes</v>
      </c>
    </row>
    <row r="1729" spans="1:10" ht="15" customHeight="1" x14ac:dyDescent="0.3">
      <c r="A1729" s="23" t="s">
        <v>2965</v>
      </c>
      <c r="B1729" s="25">
        <v>27.454999999999998</v>
      </c>
      <c r="C1729" s="25">
        <v>4.54</v>
      </c>
      <c r="D1729" s="23" t="s">
        <v>5992</v>
      </c>
      <c r="E1729" s="23" t="s">
        <v>5992</v>
      </c>
      <c r="F1729" s="23" t="s">
        <v>5992</v>
      </c>
      <c r="G1729" s="23">
        <v>0</v>
      </c>
      <c r="H1729" s="23" t="s">
        <v>5992</v>
      </c>
      <c r="I1729" t="str" cm="1">
        <f t="array" ref="I1729">_xlfn.IFS(B1729&lt;18.5,"Under Weight",B1729&lt;=25,"Healthy Weight",B1729&lt;30,"Over Weight",B1729&gt;=30,"obesity")</f>
        <v>Over Weight</v>
      </c>
      <c r="J1729" t="str" cm="1">
        <f t="array" ref="J1729">_xlfn.IFS(C1729&lt;5.7,"Normal",C1729&lt;=6.5,"Prediabetes",C1729&gt;6.5,"Diabetes")</f>
        <v>Normal</v>
      </c>
    </row>
    <row r="1730" spans="1:10" ht="15" customHeight="1" x14ac:dyDescent="0.3">
      <c r="A1730" s="23" t="s">
        <v>2967</v>
      </c>
      <c r="B1730" s="25">
        <v>24.605</v>
      </c>
      <c r="C1730" s="25">
        <v>5.7</v>
      </c>
      <c r="D1730" s="23" t="s">
        <v>5992</v>
      </c>
      <c r="E1730" s="23" t="s">
        <v>5992</v>
      </c>
      <c r="F1730" s="23" t="s">
        <v>5992</v>
      </c>
      <c r="G1730" s="23">
        <v>0</v>
      </c>
      <c r="H1730" s="23" t="s">
        <v>5992</v>
      </c>
      <c r="I1730" t="str" cm="1">
        <f t="array" ref="I1730">_xlfn.IFS(B1730&lt;18.5,"Under Weight",B1730&lt;=25,"Healthy Weight",B1730&lt;30,"Over Weight",B1730&gt;=30,"obesity")</f>
        <v>Healthy Weight</v>
      </c>
      <c r="J1730" t="str" cm="1">
        <f t="array" ref="J1730">_xlfn.IFS(C1730&lt;5.7,"Normal",C1730&lt;=6.5,"Prediabetes",C1730&gt;6.5,"Diabetes")</f>
        <v>Prediabetes</v>
      </c>
    </row>
    <row r="1731" spans="1:10" ht="15" customHeight="1" x14ac:dyDescent="0.3">
      <c r="A1731" s="23" t="s">
        <v>2969</v>
      </c>
      <c r="B1731" s="25">
        <v>30.8</v>
      </c>
      <c r="C1731" s="25">
        <v>5.07</v>
      </c>
      <c r="D1731" s="23" t="s">
        <v>5992</v>
      </c>
      <c r="E1731" s="23" t="s">
        <v>5992</v>
      </c>
      <c r="F1731" s="23" t="s">
        <v>5992</v>
      </c>
      <c r="G1731" s="23">
        <v>0</v>
      </c>
      <c r="H1731" s="23" t="s">
        <v>5992</v>
      </c>
      <c r="I1731" t="str" cm="1">
        <f t="array" ref="I1731">_xlfn.IFS(B1731&lt;18.5,"Under Weight",B1731&lt;=25,"Healthy Weight",B1731&lt;30,"Over Weight",B1731&gt;=30,"obesity")</f>
        <v>obesity</v>
      </c>
      <c r="J1731" t="str" cm="1">
        <f t="array" ref="J1731">_xlfn.IFS(C1731&lt;5.7,"Normal",C1731&lt;=6.5,"Prediabetes",C1731&gt;6.5,"Diabetes")</f>
        <v>Normal</v>
      </c>
    </row>
    <row r="1732" spans="1:10" ht="15" customHeight="1" x14ac:dyDescent="0.3">
      <c r="A1732" s="23" t="s">
        <v>2971</v>
      </c>
      <c r="B1732" s="25">
        <v>34.799999999999997</v>
      </c>
      <c r="C1732" s="25">
        <v>4.38</v>
      </c>
      <c r="D1732" s="23" t="s">
        <v>5992</v>
      </c>
      <c r="E1732" s="23" t="s">
        <v>5992</v>
      </c>
      <c r="F1732" s="23" t="s">
        <v>5992</v>
      </c>
      <c r="G1732" s="23">
        <v>1</v>
      </c>
      <c r="H1732" s="23" t="s">
        <v>5992</v>
      </c>
      <c r="I1732" t="str" cm="1">
        <f t="array" ref="I1732">_xlfn.IFS(B1732&lt;18.5,"Under Weight",B1732&lt;=25,"Healthy Weight",B1732&lt;30,"Over Weight",B1732&gt;=30,"obesity")</f>
        <v>obesity</v>
      </c>
      <c r="J1732" t="str" cm="1">
        <f t="array" ref="J1732">_xlfn.IFS(C1732&lt;5.7,"Normal",C1732&lt;=6.5,"Prediabetes",C1732&gt;6.5,"Diabetes")</f>
        <v>Normal</v>
      </c>
    </row>
    <row r="1733" spans="1:10" ht="15" customHeight="1" x14ac:dyDescent="0.3">
      <c r="A1733" s="23" t="s">
        <v>2973</v>
      </c>
      <c r="B1733" s="25">
        <v>34.21</v>
      </c>
      <c r="C1733" s="25">
        <v>4.54</v>
      </c>
      <c r="D1733" s="23" t="s">
        <v>5992</v>
      </c>
      <c r="E1733" s="23" t="s">
        <v>5992</v>
      </c>
      <c r="F1733" s="23" t="s">
        <v>5992</v>
      </c>
      <c r="G1733" s="23">
        <v>1</v>
      </c>
      <c r="H1733" s="23" t="s">
        <v>5992</v>
      </c>
      <c r="I1733" t="str" cm="1">
        <f t="array" ref="I1733">_xlfn.IFS(B1733&lt;18.5,"Under Weight",B1733&lt;=25,"Healthy Weight",B1733&lt;30,"Over Weight",B1733&gt;=30,"obesity")</f>
        <v>obesity</v>
      </c>
      <c r="J1733" t="str" cm="1">
        <f t="array" ref="J1733">_xlfn.IFS(C1733&lt;5.7,"Normal",C1733&lt;=6.5,"Prediabetes",C1733&gt;6.5,"Diabetes")</f>
        <v>Normal</v>
      </c>
    </row>
    <row r="1734" spans="1:10" ht="15" customHeight="1" x14ac:dyDescent="0.3">
      <c r="A1734" s="23" t="s">
        <v>2974</v>
      </c>
      <c r="B1734" s="25">
        <v>31</v>
      </c>
      <c r="C1734" s="25">
        <v>5.38</v>
      </c>
      <c r="D1734" s="23" t="s">
        <v>5992</v>
      </c>
      <c r="E1734" s="23" t="s">
        <v>5992</v>
      </c>
      <c r="F1734" s="23" t="s">
        <v>5992</v>
      </c>
      <c r="G1734" s="23">
        <v>1</v>
      </c>
      <c r="H1734" s="23" t="s">
        <v>5992</v>
      </c>
      <c r="I1734" t="str" cm="1">
        <f t="array" ref="I1734">_xlfn.IFS(B1734&lt;18.5,"Under Weight",B1734&lt;=25,"Healthy Weight",B1734&lt;30,"Over Weight",B1734&gt;=30,"obesity")</f>
        <v>obesity</v>
      </c>
      <c r="J1734" t="str" cm="1">
        <f t="array" ref="J1734">_xlfn.IFS(C1734&lt;5.7,"Normal",C1734&lt;=6.5,"Prediabetes",C1734&gt;6.5,"Diabetes")</f>
        <v>Normal</v>
      </c>
    </row>
    <row r="1735" spans="1:10" ht="15" customHeight="1" x14ac:dyDescent="0.3">
      <c r="A1735" s="23" t="s">
        <v>2976</v>
      </c>
      <c r="B1735" s="25">
        <v>26.125</v>
      </c>
      <c r="C1735" s="25">
        <v>5.55</v>
      </c>
      <c r="D1735" s="23" t="s">
        <v>5992</v>
      </c>
      <c r="E1735" s="23" t="s">
        <v>5992</v>
      </c>
      <c r="F1735" s="23" t="s">
        <v>5992</v>
      </c>
      <c r="G1735" s="23">
        <v>1</v>
      </c>
      <c r="H1735" s="23" t="s">
        <v>5992</v>
      </c>
      <c r="I1735" t="str" cm="1">
        <f t="array" ref="I1735">_xlfn.IFS(B1735&lt;18.5,"Under Weight",B1735&lt;=25,"Healthy Weight",B1735&lt;30,"Over Weight",B1735&gt;=30,"obesity")</f>
        <v>Over Weight</v>
      </c>
      <c r="J1735" t="str" cm="1">
        <f t="array" ref="J1735">_xlfn.IFS(C1735&lt;5.7,"Normal",C1735&lt;=6.5,"Prediabetes",C1735&gt;6.5,"Diabetes")</f>
        <v>Normal</v>
      </c>
    </row>
    <row r="1736" spans="1:10" ht="15" customHeight="1" x14ac:dyDescent="0.3">
      <c r="A1736" s="23" t="s">
        <v>2978</v>
      </c>
      <c r="B1736" s="25">
        <v>30.13</v>
      </c>
      <c r="C1736" s="25">
        <v>4.03</v>
      </c>
      <c r="D1736" s="23" t="s">
        <v>5991</v>
      </c>
      <c r="E1736" s="23" t="s">
        <v>5992</v>
      </c>
      <c r="F1736" s="23" t="s">
        <v>5992</v>
      </c>
      <c r="G1736" s="23">
        <v>1</v>
      </c>
      <c r="H1736" s="23" t="s">
        <v>5992</v>
      </c>
      <c r="I1736" t="str" cm="1">
        <f t="array" ref="I1736">_xlfn.IFS(B1736&lt;18.5,"Under Weight",B1736&lt;=25,"Healthy Weight",B1736&lt;30,"Over Weight",B1736&gt;=30,"obesity")</f>
        <v>obesity</v>
      </c>
      <c r="J1736" t="str" cm="1">
        <f t="array" ref="J1736">_xlfn.IFS(C1736&lt;5.7,"Normal",C1736&lt;=6.5,"Prediabetes",C1736&gt;6.5,"Diabetes")</f>
        <v>Normal</v>
      </c>
    </row>
    <row r="1737" spans="1:10" ht="15" customHeight="1" x14ac:dyDescent="0.3">
      <c r="A1737" s="23" t="s">
        <v>2980</v>
      </c>
      <c r="B1737" s="25">
        <v>34.19</v>
      </c>
      <c r="C1737" s="25">
        <v>4.1900000000000004</v>
      </c>
      <c r="D1737" s="23" t="s">
        <v>5992</v>
      </c>
      <c r="E1737" s="23" t="s">
        <v>5992</v>
      </c>
      <c r="F1737" s="23" t="s">
        <v>5992</v>
      </c>
      <c r="G1737" s="23">
        <v>0</v>
      </c>
      <c r="H1737" s="23" t="s">
        <v>5992</v>
      </c>
      <c r="I1737" t="str" cm="1">
        <f t="array" ref="I1737">_xlfn.IFS(B1737&lt;18.5,"Under Weight",B1737&lt;=25,"Healthy Weight",B1737&lt;30,"Over Weight",B1737&gt;=30,"obesity")</f>
        <v>obesity</v>
      </c>
      <c r="J1737" t="str" cm="1">
        <f t="array" ref="J1737">_xlfn.IFS(C1737&lt;5.7,"Normal",C1737&lt;=6.5,"Prediabetes",C1737&gt;6.5,"Diabetes")</f>
        <v>Normal</v>
      </c>
    </row>
    <row r="1738" spans="1:10" ht="15" customHeight="1" x14ac:dyDescent="0.3">
      <c r="A1738" s="23" t="s">
        <v>2982</v>
      </c>
      <c r="B1738" s="25">
        <v>22.515000000000001</v>
      </c>
      <c r="C1738" s="25">
        <v>4.37</v>
      </c>
      <c r="D1738" s="23" t="s">
        <v>5992</v>
      </c>
      <c r="E1738" s="23" t="s">
        <v>5992</v>
      </c>
      <c r="F1738" s="23" t="s">
        <v>5991</v>
      </c>
      <c r="G1738" s="23">
        <v>1</v>
      </c>
      <c r="H1738" s="23" t="s">
        <v>5992</v>
      </c>
      <c r="I1738" t="str" cm="1">
        <f t="array" ref="I1738">_xlfn.IFS(B1738&lt;18.5,"Under Weight",B1738&lt;=25,"Healthy Weight",B1738&lt;30,"Over Weight",B1738&gt;=30,"obesity")</f>
        <v>Healthy Weight</v>
      </c>
      <c r="J1738" t="str" cm="1">
        <f t="array" ref="J1738">_xlfn.IFS(C1738&lt;5.7,"Normal",C1738&lt;=6.5,"Prediabetes",C1738&gt;6.5,"Diabetes")</f>
        <v>Normal</v>
      </c>
    </row>
    <row r="1739" spans="1:10" ht="15" customHeight="1" x14ac:dyDescent="0.3">
      <c r="A1739" s="23" t="s">
        <v>2984</v>
      </c>
      <c r="B1739" s="25">
        <v>18.239999999999998</v>
      </c>
      <c r="C1739" s="25">
        <v>5.31</v>
      </c>
      <c r="D1739" s="23" t="s">
        <v>5991</v>
      </c>
      <c r="E1739" s="23" t="s">
        <v>5992</v>
      </c>
      <c r="F1739" s="23" t="s">
        <v>5991</v>
      </c>
      <c r="G1739" s="23">
        <v>1</v>
      </c>
      <c r="H1739" s="23" t="s">
        <v>5992</v>
      </c>
      <c r="I1739" t="str" cm="1">
        <f t="array" ref="I1739">_xlfn.IFS(B1739&lt;18.5,"Under Weight",B1739&lt;=25,"Healthy Weight",B1739&lt;30,"Over Weight",B1739&gt;=30,"obesity")</f>
        <v>Under Weight</v>
      </c>
      <c r="J1739" t="str" cm="1">
        <f t="array" ref="J1739">_xlfn.IFS(C1739&lt;5.7,"Normal",C1739&lt;=6.5,"Prediabetes",C1739&gt;6.5,"Diabetes")</f>
        <v>Normal</v>
      </c>
    </row>
    <row r="1740" spans="1:10" ht="15" customHeight="1" x14ac:dyDescent="0.3">
      <c r="A1740" s="23" t="s">
        <v>2985</v>
      </c>
      <c r="B1740" s="25">
        <v>37.28</v>
      </c>
      <c r="C1740" s="25">
        <v>4.66</v>
      </c>
      <c r="D1740" s="23" t="s">
        <v>5992</v>
      </c>
      <c r="E1740" s="23" t="s">
        <v>5993</v>
      </c>
      <c r="F1740" s="23" t="s">
        <v>5992</v>
      </c>
      <c r="G1740" s="23">
        <v>1</v>
      </c>
      <c r="H1740" s="23" t="s">
        <v>5992</v>
      </c>
      <c r="I1740" t="str" cm="1">
        <f t="array" ref="I1740">_xlfn.IFS(B1740&lt;18.5,"Under Weight",B1740&lt;=25,"Healthy Weight",B1740&lt;30,"Over Weight",B1740&gt;=30,"obesity")</f>
        <v>obesity</v>
      </c>
      <c r="J1740" t="str" cm="1">
        <f t="array" ref="J1740">_xlfn.IFS(C1740&lt;5.7,"Normal",C1740&lt;=6.5,"Prediabetes",C1740&gt;6.5,"Diabetes")</f>
        <v>Normal</v>
      </c>
    </row>
    <row r="1741" spans="1:10" ht="15" customHeight="1" x14ac:dyDescent="0.3">
      <c r="A1741" s="23" t="s">
        <v>2987</v>
      </c>
      <c r="B1741" s="25">
        <v>18.2</v>
      </c>
      <c r="C1741" s="25">
        <v>6.19</v>
      </c>
      <c r="D1741" s="23" t="s">
        <v>5992</v>
      </c>
      <c r="E1741" s="23" t="s">
        <v>5992</v>
      </c>
      <c r="F1741" s="23" t="s">
        <v>5991</v>
      </c>
      <c r="G1741" s="23">
        <v>1</v>
      </c>
      <c r="H1741" s="23" t="s">
        <v>5992</v>
      </c>
      <c r="I1741" t="str" cm="1">
        <f t="array" ref="I1741">_xlfn.IFS(B1741&lt;18.5,"Under Weight",B1741&lt;=25,"Healthy Weight",B1741&lt;30,"Over Weight",B1741&gt;=30,"obesity")</f>
        <v>Under Weight</v>
      </c>
      <c r="J1741" t="str" cm="1">
        <f t="array" ref="J1741">_xlfn.IFS(C1741&lt;5.7,"Normal",C1741&lt;=6.5,"Prediabetes",C1741&gt;6.5,"Diabetes")</f>
        <v>Prediabetes</v>
      </c>
    </row>
    <row r="1742" spans="1:10" ht="15" customHeight="1" x14ac:dyDescent="0.3">
      <c r="A1742" s="23" t="s">
        <v>2989</v>
      </c>
      <c r="B1742" s="25">
        <v>20.53</v>
      </c>
      <c r="C1742" s="25">
        <v>4.8600000000000003</v>
      </c>
      <c r="D1742" s="23" t="s">
        <v>5992</v>
      </c>
      <c r="E1742" s="23" t="s">
        <v>5992</v>
      </c>
      <c r="F1742" s="23" t="s">
        <v>5992</v>
      </c>
      <c r="G1742" s="23">
        <v>1</v>
      </c>
      <c r="H1742" s="23" t="s">
        <v>5992</v>
      </c>
      <c r="I1742" t="str" cm="1">
        <f t="array" ref="I1742">_xlfn.IFS(B1742&lt;18.5,"Under Weight",B1742&lt;=25,"Healthy Weight",B1742&lt;30,"Over Weight",B1742&gt;=30,"obesity")</f>
        <v>Healthy Weight</v>
      </c>
      <c r="J1742" t="str" cm="1">
        <f t="array" ref="J1742">_xlfn.IFS(C1742&lt;5.7,"Normal",C1742&lt;=6.5,"Prediabetes",C1742&gt;6.5,"Diabetes")</f>
        <v>Normal</v>
      </c>
    </row>
    <row r="1743" spans="1:10" ht="15" customHeight="1" x14ac:dyDescent="0.3">
      <c r="A1743" s="23" t="s">
        <v>2991</v>
      </c>
      <c r="B1743" s="25">
        <v>23.79</v>
      </c>
      <c r="C1743" s="25">
        <v>4.74</v>
      </c>
      <c r="D1743" s="23" t="s">
        <v>5992</v>
      </c>
      <c r="E1743" s="23" t="s">
        <v>5992</v>
      </c>
      <c r="F1743" s="23" t="s">
        <v>5992</v>
      </c>
      <c r="G1743" s="23">
        <v>0</v>
      </c>
      <c r="H1743" s="23" t="s">
        <v>5992</v>
      </c>
      <c r="I1743" t="str" cm="1">
        <f t="array" ref="I1743">_xlfn.IFS(B1743&lt;18.5,"Under Weight",B1743&lt;=25,"Healthy Weight",B1743&lt;30,"Over Weight",B1743&gt;=30,"obesity")</f>
        <v>Healthy Weight</v>
      </c>
      <c r="J1743" t="str" cm="1">
        <f t="array" ref="J1743">_xlfn.IFS(C1743&lt;5.7,"Normal",C1743&lt;=6.5,"Prediabetes",C1743&gt;6.5,"Diabetes")</f>
        <v>Normal</v>
      </c>
    </row>
    <row r="1744" spans="1:10" ht="15" customHeight="1" x14ac:dyDescent="0.3">
      <c r="A1744" s="23" t="s">
        <v>2993</v>
      </c>
      <c r="B1744" s="25">
        <v>29.8</v>
      </c>
      <c r="C1744" s="25">
        <v>6.03</v>
      </c>
      <c r="D1744" s="23" t="s">
        <v>5992</v>
      </c>
      <c r="E1744" s="23" t="s">
        <v>5992</v>
      </c>
      <c r="F1744" s="23" t="s">
        <v>5992</v>
      </c>
      <c r="G1744" s="23">
        <v>0</v>
      </c>
      <c r="H1744" s="23" t="s">
        <v>5992</v>
      </c>
      <c r="I1744" t="str" cm="1">
        <f t="array" ref="I1744">_xlfn.IFS(B1744&lt;18.5,"Under Weight",B1744&lt;=25,"Healthy Weight",B1744&lt;30,"Over Weight",B1744&gt;=30,"obesity")</f>
        <v>Over Weight</v>
      </c>
      <c r="J1744" t="str" cm="1">
        <f t="array" ref="J1744">_xlfn.IFS(C1744&lt;5.7,"Normal",C1744&lt;=6.5,"Prediabetes",C1744&gt;6.5,"Diabetes")</f>
        <v>Prediabetes</v>
      </c>
    </row>
    <row r="1745" spans="1:10" ht="15" customHeight="1" x14ac:dyDescent="0.3">
      <c r="A1745" s="23" t="s">
        <v>2995</v>
      </c>
      <c r="B1745" s="25">
        <v>31.54</v>
      </c>
      <c r="C1745" s="25">
        <v>4.71</v>
      </c>
      <c r="D1745" s="23" t="s">
        <v>5992</v>
      </c>
      <c r="E1745" s="23" t="s">
        <v>5992</v>
      </c>
      <c r="F1745" s="23" t="s">
        <v>5992</v>
      </c>
      <c r="G1745" s="23">
        <v>0</v>
      </c>
      <c r="H1745" s="23" t="s">
        <v>5992</v>
      </c>
      <c r="I1745" t="str" cm="1">
        <f t="array" ref="I1745">_xlfn.IFS(B1745&lt;18.5,"Under Weight",B1745&lt;=25,"Healthy Weight",B1745&lt;30,"Over Weight",B1745&gt;=30,"obesity")</f>
        <v>obesity</v>
      </c>
      <c r="J1745" t="str" cm="1">
        <f t="array" ref="J1745">_xlfn.IFS(C1745&lt;5.7,"Normal",C1745&lt;=6.5,"Prediabetes",C1745&gt;6.5,"Diabetes")</f>
        <v>Normal</v>
      </c>
    </row>
    <row r="1746" spans="1:10" ht="15" customHeight="1" x14ac:dyDescent="0.3">
      <c r="A1746" s="23" t="s">
        <v>2996</v>
      </c>
      <c r="B1746" s="25">
        <v>20.82</v>
      </c>
      <c r="C1746" s="25">
        <v>5.55</v>
      </c>
      <c r="D1746" s="23" t="s">
        <v>5992</v>
      </c>
      <c r="E1746" s="23" t="s">
        <v>5992</v>
      </c>
      <c r="F1746" s="23" t="s">
        <v>5992</v>
      </c>
      <c r="G1746" s="23">
        <v>1</v>
      </c>
      <c r="H1746" s="23" t="s">
        <v>5992</v>
      </c>
      <c r="I1746" t="str" cm="1">
        <f t="array" ref="I1746">_xlfn.IFS(B1746&lt;18.5,"Under Weight",B1746&lt;=25,"Healthy Weight",B1746&lt;30,"Over Weight",B1746&gt;=30,"obesity")</f>
        <v>Healthy Weight</v>
      </c>
      <c r="J1746" t="str" cm="1">
        <f t="array" ref="J1746">_xlfn.IFS(C1746&lt;5.7,"Normal",C1746&lt;=6.5,"Prediabetes",C1746&gt;6.5,"Diabetes")</f>
        <v>Normal</v>
      </c>
    </row>
    <row r="1747" spans="1:10" ht="15" customHeight="1" x14ac:dyDescent="0.3">
      <c r="A1747" s="23" t="s">
        <v>2997</v>
      </c>
      <c r="B1747" s="25">
        <v>38.83</v>
      </c>
      <c r="C1747" s="25">
        <v>4.78</v>
      </c>
      <c r="D1747" s="23" t="s">
        <v>5992</v>
      </c>
      <c r="E1747" s="23" t="s">
        <v>5992</v>
      </c>
      <c r="F1747" s="23" t="s">
        <v>5991</v>
      </c>
      <c r="G1747" s="23">
        <v>1</v>
      </c>
      <c r="H1747" s="23" t="s">
        <v>5992</v>
      </c>
      <c r="I1747" t="str" cm="1">
        <f t="array" ref="I1747">_xlfn.IFS(B1747&lt;18.5,"Under Weight",B1747&lt;=25,"Healthy Weight",B1747&lt;30,"Over Weight",B1747&gt;=30,"obesity")</f>
        <v>obesity</v>
      </c>
      <c r="J1747" t="str" cm="1">
        <f t="array" ref="J1747">_xlfn.IFS(C1747&lt;5.7,"Normal",C1747&lt;=6.5,"Prediabetes",C1747&gt;6.5,"Diabetes")</f>
        <v>Normal</v>
      </c>
    </row>
    <row r="1748" spans="1:10" ht="15" customHeight="1" x14ac:dyDescent="0.3">
      <c r="A1748" s="23" t="s">
        <v>2998</v>
      </c>
      <c r="B1748" s="25">
        <v>23.44</v>
      </c>
      <c r="C1748" s="25">
        <v>4.6500000000000004</v>
      </c>
      <c r="D1748" s="23" t="s">
        <v>5991</v>
      </c>
      <c r="E1748" s="23" t="s">
        <v>5992</v>
      </c>
      <c r="F1748" s="23" t="s">
        <v>5992</v>
      </c>
      <c r="G1748" s="23">
        <v>1</v>
      </c>
      <c r="H1748" s="23" t="s">
        <v>5992</v>
      </c>
      <c r="I1748" t="str" cm="1">
        <f t="array" ref="I1748">_xlfn.IFS(B1748&lt;18.5,"Under Weight",B1748&lt;=25,"Healthy Weight",B1748&lt;30,"Over Weight",B1748&gt;=30,"obesity")</f>
        <v>Healthy Weight</v>
      </c>
      <c r="J1748" t="str" cm="1">
        <f t="array" ref="J1748">_xlfn.IFS(C1748&lt;5.7,"Normal",C1748&lt;=6.5,"Prediabetes",C1748&gt;6.5,"Diabetes")</f>
        <v>Normal</v>
      </c>
    </row>
    <row r="1749" spans="1:10" ht="15" customHeight="1" x14ac:dyDescent="0.3">
      <c r="A1749" s="23" t="s">
        <v>3000</v>
      </c>
      <c r="B1749" s="25">
        <v>24.13</v>
      </c>
      <c r="C1749" s="25">
        <v>5.2</v>
      </c>
      <c r="D1749" s="23" t="s">
        <v>5992</v>
      </c>
      <c r="E1749" s="23" t="s">
        <v>5992</v>
      </c>
      <c r="F1749" s="23" t="s">
        <v>5992</v>
      </c>
      <c r="G1749" s="23">
        <v>1</v>
      </c>
      <c r="H1749" s="23" t="s">
        <v>5992</v>
      </c>
      <c r="I1749" t="str" cm="1">
        <f t="array" ref="I1749">_xlfn.IFS(B1749&lt;18.5,"Under Weight",B1749&lt;=25,"Healthy Weight",B1749&lt;30,"Over Weight",B1749&gt;=30,"obesity")</f>
        <v>Healthy Weight</v>
      </c>
      <c r="J1749" t="str" cm="1">
        <f t="array" ref="J1749">_xlfn.IFS(C1749&lt;5.7,"Normal",C1749&lt;=6.5,"Prediabetes",C1749&gt;6.5,"Diabetes")</f>
        <v>Normal</v>
      </c>
    </row>
    <row r="1750" spans="1:10" ht="15" customHeight="1" x14ac:dyDescent="0.3">
      <c r="A1750" s="23" t="s">
        <v>3002</v>
      </c>
      <c r="B1750" s="25">
        <v>42.13</v>
      </c>
      <c r="C1750" s="25">
        <v>4.54</v>
      </c>
      <c r="D1750" s="23" t="s">
        <v>5991</v>
      </c>
      <c r="E1750" s="23" t="s">
        <v>5992</v>
      </c>
      <c r="F1750" s="23" t="s">
        <v>5992</v>
      </c>
      <c r="G1750" s="23">
        <v>1</v>
      </c>
      <c r="H1750" s="23" t="s">
        <v>5992</v>
      </c>
      <c r="I1750" t="str" cm="1">
        <f t="array" ref="I1750">_xlfn.IFS(B1750&lt;18.5,"Under Weight",B1750&lt;=25,"Healthy Weight",B1750&lt;30,"Over Weight",B1750&gt;=30,"obesity")</f>
        <v>obesity</v>
      </c>
      <c r="J1750" t="str" cm="1">
        <f t="array" ref="J1750">_xlfn.IFS(C1750&lt;5.7,"Normal",C1750&lt;=6.5,"Prediabetes",C1750&gt;6.5,"Diabetes")</f>
        <v>Normal</v>
      </c>
    </row>
    <row r="1751" spans="1:10" ht="15" customHeight="1" x14ac:dyDescent="0.3">
      <c r="A1751" s="23" t="s">
        <v>3003</v>
      </c>
      <c r="B1751" s="25">
        <v>17.86</v>
      </c>
      <c r="C1751" s="25">
        <v>4.1100000000000003</v>
      </c>
      <c r="D1751" s="23" t="s">
        <v>5992</v>
      </c>
      <c r="E1751" s="23" t="s">
        <v>5992</v>
      </c>
      <c r="F1751" s="23" t="s">
        <v>5992</v>
      </c>
      <c r="G1751" s="23">
        <v>1</v>
      </c>
      <c r="H1751" s="23" t="s">
        <v>5992</v>
      </c>
      <c r="I1751" t="str" cm="1">
        <f t="array" ref="I1751">_xlfn.IFS(B1751&lt;18.5,"Under Weight",B1751&lt;=25,"Healthy Weight",B1751&lt;30,"Over Weight",B1751&gt;=30,"obesity")</f>
        <v>Under Weight</v>
      </c>
      <c r="J1751" t="str" cm="1">
        <f t="array" ref="J1751">_xlfn.IFS(C1751&lt;5.7,"Normal",C1751&lt;=6.5,"Prediabetes",C1751&gt;6.5,"Diabetes")</f>
        <v>Normal</v>
      </c>
    </row>
    <row r="1752" spans="1:10" ht="15" customHeight="1" x14ac:dyDescent="0.3">
      <c r="A1752" s="23" t="s">
        <v>3005</v>
      </c>
      <c r="B1752" s="25">
        <v>32.78</v>
      </c>
      <c r="C1752" s="25">
        <v>4.63</v>
      </c>
      <c r="D1752" s="23" t="s">
        <v>5992</v>
      </c>
      <c r="E1752" s="23" t="s">
        <v>5992</v>
      </c>
      <c r="F1752" s="23" t="s">
        <v>5992</v>
      </c>
      <c r="G1752" s="23">
        <v>0</v>
      </c>
      <c r="H1752" s="23" t="s">
        <v>5992</v>
      </c>
      <c r="I1752" t="str" cm="1">
        <f t="array" ref="I1752">_xlfn.IFS(B1752&lt;18.5,"Under Weight",B1752&lt;=25,"Healthy Weight",B1752&lt;30,"Over Weight",B1752&gt;=30,"obesity")</f>
        <v>obesity</v>
      </c>
      <c r="J1752" t="str" cm="1">
        <f t="array" ref="J1752">_xlfn.IFS(C1752&lt;5.7,"Normal",C1752&lt;=6.5,"Prediabetes",C1752&gt;6.5,"Diabetes")</f>
        <v>Normal</v>
      </c>
    </row>
    <row r="1753" spans="1:10" ht="15" customHeight="1" x14ac:dyDescent="0.3">
      <c r="A1753" s="23" t="s">
        <v>3007</v>
      </c>
      <c r="B1753" s="25">
        <v>23.9</v>
      </c>
      <c r="C1753" s="25">
        <v>6.06</v>
      </c>
      <c r="D1753" s="23" t="s">
        <v>5991</v>
      </c>
      <c r="E1753" s="23" t="s">
        <v>5992</v>
      </c>
      <c r="F1753" s="23" t="s">
        <v>5991</v>
      </c>
      <c r="G1753" s="23">
        <v>1</v>
      </c>
      <c r="H1753" s="23" t="s">
        <v>5992</v>
      </c>
      <c r="I1753" t="str" cm="1">
        <f t="array" ref="I1753">_xlfn.IFS(B1753&lt;18.5,"Under Weight",B1753&lt;=25,"Healthy Weight",B1753&lt;30,"Over Weight",B1753&gt;=30,"obesity")</f>
        <v>Healthy Weight</v>
      </c>
      <c r="J1753" t="str" cm="1">
        <f t="array" ref="J1753">_xlfn.IFS(C1753&lt;5.7,"Normal",C1753&lt;=6.5,"Prediabetes",C1753&gt;6.5,"Diabetes")</f>
        <v>Prediabetes</v>
      </c>
    </row>
    <row r="1754" spans="1:10" ht="15" customHeight="1" x14ac:dyDescent="0.3">
      <c r="A1754" s="23" t="s">
        <v>3008</v>
      </c>
      <c r="B1754" s="25">
        <v>15.47</v>
      </c>
      <c r="C1754" s="25">
        <v>8.43</v>
      </c>
      <c r="D1754" s="23" t="s">
        <v>5992</v>
      </c>
      <c r="E1754" s="23" t="s">
        <v>5992</v>
      </c>
      <c r="F1754" s="23" t="s">
        <v>5992</v>
      </c>
      <c r="G1754" s="23">
        <v>0</v>
      </c>
      <c r="H1754" s="23" t="s">
        <v>5992</v>
      </c>
      <c r="I1754" t="str" cm="1">
        <f t="array" ref="I1754">_xlfn.IFS(B1754&lt;18.5,"Under Weight",B1754&lt;=25,"Healthy Weight",B1754&lt;30,"Over Weight",B1754&gt;=30,"obesity")</f>
        <v>Under Weight</v>
      </c>
      <c r="J1754" t="str" cm="1">
        <f t="array" ref="J1754">_xlfn.IFS(C1754&lt;5.7,"Normal",C1754&lt;=6.5,"Prediabetes",C1754&gt;6.5,"Diabetes")</f>
        <v>Diabetes</v>
      </c>
    </row>
    <row r="1755" spans="1:10" ht="15" customHeight="1" x14ac:dyDescent="0.3">
      <c r="A1755" s="23" t="s">
        <v>3010</v>
      </c>
      <c r="B1755" s="25">
        <v>28.54</v>
      </c>
      <c r="C1755" s="25">
        <v>5.51</v>
      </c>
      <c r="D1755" s="23" t="s">
        <v>5992</v>
      </c>
      <c r="E1755" s="23" t="s">
        <v>5992</v>
      </c>
      <c r="F1755" s="23" t="s">
        <v>5991</v>
      </c>
      <c r="G1755" s="23">
        <v>1</v>
      </c>
      <c r="H1755" s="23" t="s">
        <v>5992</v>
      </c>
      <c r="I1755" t="str" cm="1">
        <f t="array" ref="I1755">_xlfn.IFS(B1755&lt;18.5,"Under Weight",B1755&lt;=25,"Healthy Weight",B1755&lt;30,"Over Weight",B1755&gt;=30,"obesity")</f>
        <v>Over Weight</v>
      </c>
      <c r="J1755" t="str" cm="1">
        <f t="array" ref="J1755">_xlfn.IFS(C1755&lt;5.7,"Normal",C1755&lt;=6.5,"Prediabetes",C1755&gt;6.5,"Diabetes")</f>
        <v>Normal</v>
      </c>
    </row>
    <row r="1756" spans="1:10" ht="15" customHeight="1" x14ac:dyDescent="0.3">
      <c r="A1756" s="23" t="s">
        <v>3012</v>
      </c>
      <c r="B1756" s="25">
        <v>18.54</v>
      </c>
      <c r="C1756" s="25">
        <v>4.95</v>
      </c>
      <c r="D1756" s="23" t="s">
        <v>5992</v>
      </c>
      <c r="E1756" s="23" t="s">
        <v>5992</v>
      </c>
      <c r="F1756" s="23" t="s">
        <v>5992</v>
      </c>
      <c r="G1756" s="23">
        <v>0</v>
      </c>
      <c r="H1756" s="23" t="s">
        <v>5992</v>
      </c>
      <c r="I1756" t="str" cm="1">
        <f t="array" ref="I1756">_xlfn.IFS(B1756&lt;18.5,"Under Weight",B1756&lt;=25,"Healthy Weight",B1756&lt;30,"Over Weight",B1756&gt;=30,"obesity")</f>
        <v>Healthy Weight</v>
      </c>
      <c r="J1756" t="str" cm="1">
        <f t="array" ref="J1756">_xlfn.IFS(C1756&lt;5.7,"Normal",C1756&lt;=6.5,"Prediabetes",C1756&gt;6.5,"Diabetes")</f>
        <v>Normal</v>
      </c>
    </row>
    <row r="1757" spans="1:10" ht="15" customHeight="1" x14ac:dyDescent="0.3">
      <c r="A1757" s="23" t="s">
        <v>3014</v>
      </c>
      <c r="B1757" s="25">
        <v>32.18</v>
      </c>
      <c r="C1757" s="25">
        <v>6.44</v>
      </c>
      <c r="D1757" s="23" t="s">
        <v>5991</v>
      </c>
      <c r="E1757" s="23" t="s">
        <v>5992</v>
      </c>
      <c r="F1757" s="23" t="s">
        <v>5991</v>
      </c>
      <c r="G1757" s="23">
        <v>1</v>
      </c>
      <c r="H1757" s="23" t="s">
        <v>5992</v>
      </c>
      <c r="I1757" t="str" cm="1">
        <f t="array" ref="I1757">_xlfn.IFS(B1757&lt;18.5,"Under Weight",B1757&lt;=25,"Healthy Weight",B1757&lt;30,"Over Weight",B1757&gt;=30,"obesity")</f>
        <v>obesity</v>
      </c>
      <c r="J1757" t="str" cm="1">
        <f t="array" ref="J1757">_xlfn.IFS(C1757&lt;5.7,"Normal",C1757&lt;=6.5,"Prediabetes",C1757&gt;6.5,"Diabetes")</f>
        <v>Prediabetes</v>
      </c>
    </row>
    <row r="1758" spans="1:10" ht="15" customHeight="1" x14ac:dyDescent="0.3">
      <c r="A1758" s="23" t="s">
        <v>3016</v>
      </c>
      <c r="B1758" s="25">
        <v>37.380000000000003</v>
      </c>
      <c r="C1758" s="25">
        <v>6.05</v>
      </c>
      <c r="D1758" s="23" t="s">
        <v>5991</v>
      </c>
      <c r="E1758" s="23" t="s">
        <v>5992</v>
      </c>
      <c r="F1758" s="23" t="s">
        <v>5992</v>
      </c>
      <c r="G1758" s="23">
        <v>0</v>
      </c>
      <c r="H1758" s="23" t="s">
        <v>5992</v>
      </c>
      <c r="I1758" t="str" cm="1">
        <f t="array" ref="I1758">_xlfn.IFS(B1758&lt;18.5,"Under Weight",B1758&lt;=25,"Healthy Weight",B1758&lt;30,"Over Weight",B1758&gt;=30,"obesity")</f>
        <v>obesity</v>
      </c>
      <c r="J1758" t="str" cm="1">
        <f t="array" ref="J1758">_xlfn.IFS(C1758&lt;5.7,"Normal",C1758&lt;=6.5,"Prediabetes",C1758&gt;6.5,"Diabetes")</f>
        <v>Prediabetes</v>
      </c>
    </row>
    <row r="1759" spans="1:10" ht="15" customHeight="1" x14ac:dyDescent="0.3">
      <c r="A1759" s="23" t="s">
        <v>3018</v>
      </c>
      <c r="B1759" s="25">
        <v>31.12</v>
      </c>
      <c r="C1759" s="25">
        <v>4.76</v>
      </c>
      <c r="D1759" s="23" t="s">
        <v>5991</v>
      </c>
      <c r="E1759" s="23" t="s">
        <v>5992</v>
      </c>
      <c r="F1759" s="23" t="s">
        <v>5991</v>
      </c>
      <c r="G1759" s="23">
        <v>1</v>
      </c>
      <c r="H1759" s="23" t="s">
        <v>5992</v>
      </c>
      <c r="I1759" t="str" cm="1">
        <f t="array" ref="I1759">_xlfn.IFS(B1759&lt;18.5,"Under Weight",B1759&lt;=25,"Healthy Weight",B1759&lt;30,"Over Weight",B1759&gt;=30,"obesity")</f>
        <v>obesity</v>
      </c>
      <c r="J1759" t="str" cm="1">
        <f t="array" ref="J1759">_xlfn.IFS(C1759&lt;5.7,"Normal",C1759&lt;=6.5,"Prediabetes",C1759&gt;6.5,"Diabetes")</f>
        <v>Normal</v>
      </c>
    </row>
    <row r="1760" spans="1:10" ht="15" customHeight="1" x14ac:dyDescent="0.3">
      <c r="A1760" s="23" t="s">
        <v>3020</v>
      </c>
      <c r="B1760" s="25">
        <v>22.01</v>
      </c>
      <c r="C1760" s="25">
        <v>6.72</v>
      </c>
      <c r="D1760" s="23" t="s">
        <v>5991</v>
      </c>
      <c r="E1760" s="23" t="s">
        <v>5992</v>
      </c>
      <c r="F1760" s="23" t="s">
        <v>5992</v>
      </c>
      <c r="G1760" s="23">
        <v>1</v>
      </c>
      <c r="H1760" s="23" t="s">
        <v>5992</v>
      </c>
      <c r="I1760" t="str" cm="1">
        <f t="array" ref="I1760">_xlfn.IFS(B1760&lt;18.5,"Under Weight",B1760&lt;=25,"Healthy Weight",B1760&lt;30,"Over Weight",B1760&gt;=30,"obesity")</f>
        <v>Healthy Weight</v>
      </c>
      <c r="J1760" t="str" cm="1">
        <f t="array" ref="J1760">_xlfn.IFS(C1760&lt;5.7,"Normal",C1760&lt;=6.5,"Prediabetes",C1760&gt;6.5,"Diabetes")</f>
        <v>Diabetes</v>
      </c>
    </row>
    <row r="1761" spans="1:10" ht="15" customHeight="1" x14ac:dyDescent="0.3">
      <c r="A1761" s="23" t="s">
        <v>3022</v>
      </c>
      <c r="B1761" s="25">
        <v>27.645</v>
      </c>
      <c r="C1761" s="25">
        <v>5.7</v>
      </c>
      <c r="D1761" s="23" t="s">
        <v>5992</v>
      </c>
      <c r="E1761" s="23" t="s">
        <v>5992</v>
      </c>
      <c r="F1761" s="23" t="s">
        <v>5992</v>
      </c>
      <c r="G1761" s="23">
        <v>0</v>
      </c>
      <c r="H1761" s="23" t="s">
        <v>5992</v>
      </c>
      <c r="I1761" t="str" cm="1">
        <f t="array" ref="I1761">_xlfn.IFS(B1761&lt;18.5,"Under Weight",B1761&lt;=25,"Healthy Weight",B1761&lt;30,"Over Weight",B1761&gt;=30,"obesity")</f>
        <v>Over Weight</v>
      </c>
      <c r="J1761" t="str" cm="1">
        <f t="array" ref="J1761">_xlfn.IFS(C1761&lt;5.7,"Normal",C1761&lt;=6.5,"Prediabetes",C1761&gt;6.5,"Diabetes")</f>
        <v>Prediabetes</v>
      </c>
    </row>
    <row r="1762" spans="1:10" ht="15" customHeight="1" x14ac:dyDescent="0.3">
      <c r="A1762" s="23" t="s">
        <v>3024</v>
      </c>
      <c r="B1762" s="25">
        <v>29.64</v>
      </c>
      <c r="C1762" s="25">
        <v>5.31</v>
      </c>
      <c r="D1762" s="23" t="s">
        <v>5991</v>
      </c>
      <c r="E1762" s="23" t="s">
        <v>5992</v>
      </c>
      <c r="F1762" s="23" t="s">
        <v>5992</v>
      </c>
      <c r="G1762" s="23">
        <v>0</v>
      </c>
      <c r="H1762" s="23" t="s">
        <v>5992</v>
      </c>
      <c r="I1762" t="str" cm="1">
        <f t="array" ref="I1762">_xlfn.IFS(B1762&lt;18.5,"Under Weight",B1762&lt;=25,"Healthy Weight",B1762&lt;30,"Over Weight",B1762&gt;=30,"obesity")</f>
        <v>Over Weight</v>
      </c>
      <c r="J1762" t="str" cm="1">
        <f t="array" ref="J1762">_xlfn.IFS(C1762&lt;5.7,"Normal",C1762&lt;=6.5,"Prediabetes",C1762&gt;6.5,"Diabetes")</f>
        <v>Normal</v>
      </c>
    </row>
    <row r="1763" spans="1:10" ht="15" customHeight="1" x14ac:dyDescent="0.3">
      <c r="A1763" s="23" t="s">
        <v>3026</v>
      </c>
      <c r="B1763" s="25">
        <v>33.700000000000003</v>
      </c>
      <c r="C1763" s="25">
        <v>4.32</v>
      </c>
      <c r="D1763" s="23" t="s">
        <v>5991</v>
      </c>
      <c r="E1763" s="23" t="s">
        <v>5992</v>
      </c>
      <c r="F1763" s="23" t="s">
        <v>5992</v>
      </c>
      <c r="G1763" s="23">
        <v>1</v>
      </c>
      <c r="H1763" s="23" t="s">
        <v>5992</v>
      </c>
      <c r="I1763" t="str" cm="1">
        <f t="array" ref="I1763">_xlfn.IFS(B1763&lt;18.5,"Under Weight",B1763&lt;=25,"Healthy Weight",B1763&lt;30,"Over Weight",B1763&gt;=30,"obesity")</f>
        <v>obesity</v>
      </c>
      <c r="J1763" t="str" cm="1">
        <f t="array" ref="J1763">_xlfn.IFS(C1763&lt;5.7,"Normal",C1763&lt;=6.5,"Prediabetes",C1763&gt;6.5,"Diabetes")</f>
        <v>Normal</v>
      </c>
    </row>
    <row r="1764" spans="1:10" ht="15" customHeight="1" x14ac:dyDescent="0.3">
      <c r="A1764" s="23" t="s">
        <v>3028</v>
      </c>
      <c r="B1764" s="25">
        <v>27.5</v>
      </c>
      <c r="C1764" s="25">
        <v>4.2300000000000004</v>
      </c>
      <c r="D1764" s="23" t="s">
        <v>5991</v>
      </c>
      <c r="E1764" s="23" t="s">
        <v>5992</v>
      </c>
      <c r="F1764" s="23" t="s">
        <v>5992</v>
      </c>
      <c r="G1764" s="23">
        <v>1</v>
      </c>
      <c r="H1764" s="23" t="s">
        <v>5992</v>
      </c>
      <c r="I1764" t="str" cm="1">
        <f t="array" ref="I1764">_xlfn.IFS(B1764&lt;18.5,"Under Weight",B1764&lt;=25,"Healthy Weight",B1764&lt;30,"Over Weight",B1764&gt;=30,"obesity")</f>
        <v>Over Weight</v>
      </c>
      <c r="J1764" t="str" cm="1">
        <f t="array" ref="J1764">_xlfn.IFS(C1764&lt;5.7,"Normal",C1764&lt;=6.5,"Prediabetes",C1764&gt;6.5,"Diabetes")</f>
        <v>Normal</v>
      </c>
    </row>
    <row r="1765" spans="1:10" ht="15" customHeight="1" x14ac:dyDescent="0.3">
      <c r="A1765" s="23" t="s">
        <v>3030</v>
      </c>
      <c r="B1765" s="25">
        <v>16.12</v>
      </c>
      <c r="C1765" s="25">
        <v>6.09</v>
      </c>
      <c r="D1765" s="23" t="s">
        <v>5992</v>
      </c>
      <c r="E1765" s="23" t="s">
        <v>5992</v>
      </c>
      <c r="F1765" s="23" t="s">
        <v>5992</v>
      </c>
      <c r="G1765" s="23">
        <v>0</v>
      </c>
      <c r="H1765" s="23" t="s">
        <v>5992</v>
      </c>
      <c r="I1765" t="str" cm="1">
        <f t="array" ref="I1765">_xlfn.IFS(B1765&lt;18.5,"Under Weight",B1765&lt;=25,"Healthy Weight",B1765&lt;30,"Over Weight",B1765&gt;=30,"obesity")</f>
        <v>Under Weight</v>
      </c>
      <c r="J1765" t="str" cm="1">
        <f t="array" ref="J1765">_xlfn.IFS(C1765&lt;5.7,"Normal",C1765&lt;=6.5,"Prediabetes",C1765&gt;6.5,"Diabetes")</f>
        <v>Prediabetes</v>
      </c>
    </row>
    <row r="1766" spans="1:10" ht="15" customHeight="1" x14ac:dyDescent="0.3">
      <c r="A1766" s="23" t="s">
        <v>3032</v>
      </c>
      <c r="B1766" s="25">
        <v>26.73</v>
      </c>
      <c r="C1766" s="25">
        <v>4.74</v>
      </c>
      <c r="D1766" s="23" t="s">
        <v>5991</v>
      </c>
      <c r="E1766" s="23" t="s">
        <v>5992</v>
      </c>
      <c r="F1766" s="23" t="s">
        <v>5992</v>
      </c>
      <c r="G1766" s="23">
        <v>1</v>
      </c>
      <c r="H1766" s="23" t="s">
        <v>5992</v>
      </c>
      <c r="I1766" t="str" cm="1">
        <f t="array" ref="I1766">_xlfn.IFS(B1766&lt;18.5,"Under Weight",B1766&lt;=25,"Healthy Weight",B1766&lt;30,"Over Weight",B1766&gt;=30,"obesity")</f>
        <v>Over Weight</v>
      </c>
      <c r="J1766" t="str" cm="1">
        <f t="array" ref="J1766">_xlfn.IFS(C1766&lt;5.7,"Normal",C1766&lt;=6.5,"Prediabetes",C1766&gt;6.5,"Diabetes")</f>
        <v>Normal</v>
      </c>
    </row>
    <row r="1767" spans="1:10" ht="15" customHeight="1" x14ac:dyDescent="0.3">
      <c r="A1767" s="23" t="s">
        <v>3034</v>
      </c>
      <c r="B1767" s="25">
        <v>37.25</v>
      </c>
      <c r="C1767" s="25">
        <v>6.23</v>
      </c>
      <c r="D1767" s="23" t="s">
        <v>5991</v>
      </c>
      <c r="E1767" s="23" t="s">
        <v>5992</v>
      </c>
      <c r="F1767" s="23" t="s">
        <v>5992</v>
      </c>
      <c r="G1767" s="23">
        <v>0</v>
      </c>
      <c r="H1767" s="23" t="s">
        <v>5992</v>
      </c>
      <c r="I1767" t="str" cm="1">
        <f t="array" ref="I1767">_xlfn.IFS(B1767&lt;18.5,"Under Weight",B1767&lt;=25,"Healthy Weight",B1767&lt;30,"Over Weight",B1767&gt;=30,"obesity")</f>
        <v>obesity</v>
      </c>
      <c r="J1767" t="str" cm="1">
        <f t="array" ref="J1767">_xlfn.IFS(C1767&lt;5.7,"Normal",C1767&lt;=6.5,"Prediabetes",C1767&gt;6.5,"Diabetes")</f>
        <v>Prediabetes</v>
      </c>
    </row>
    <row r="1768" spans="1:10" ht="15" customHeight="1" x14ac:dyDescent="0.3">
      <c r="A1768" s="23" t="s">
        <v>3035</v>
      </c>
      <c r="B1768" s="25">
        <v>23.56</v>
      </c>
      <c r="C1768" s="25">
        <v>5.45</v>
      </c>
      <c r="D1768" s="23" t="s">
        <v>5991</v>
      </c>
      <c r="E1768" s="23" t="s">
        <v>5992</v>
      </c>
      <c r="F1768" s="23" t="s">
        <v>5992</v>
      </c>
      <c r="G1768" s="23">
        <v>1</v>
      </c>
      <c r="H1768" s="23" t="s">
        <v>5992</v>
      </c>
      <c r="I1768" t="str" cm="1">
        <f t="array" ref="I1768">_xlfn.IFS(B1768&lt;18.5,"Under Weight",B1768&lt;=25,"Healthy Weight",B1768&lt;30,"Over Weight",B1768&gt;=30,"obesity")</f>
        <v>Healthy Weight</v>
      </c>
      <c r="J1768" t="str" cm="1">
        <f t="array" ref="J1768">_xlfn.IFS(C1768&lt;5.7,"Normal",C1768&lt;=6.5,"Prediabetes",C1768&gt;6.5,"Diabetes")</f>
        <v>Normal</v>
      </c>
    </row>
    <row r="1769" spans="1:10" ht="15" customHeight="1" x14ac:dyDescent="0.3">
      <c r="A1769" s="23" t="s">
        <v>3036</v>
      </c>
      <c r="B1769" s="25">
        <v>15.84</v>
      </c>
      <c r="C1769" s="25">
        <v>10.34</v>
      </c>
      <c r="D1769" s="23" t="s">
        <v>5992</v>
      </c>
      <c r="E1769" s="23" t="s">
        <v>5992</v>
      </c>
      <c r="F1769" s="23" t="s">
        <v>5992</v>
      </c>
      <c r="G1769" s="23">
        <v>2</v>
      </c>
      <c r="H1769" s="23" t="s">
        <v>5992</v>
      </c>
      <c r="I1769" t="str" cm="1">
        <f t="array" ref="I1769">_xlfn.IFS(B1769&lt;18.5,"Under Weight",B1769&lt;=25,"Healthy Weight",B1769&lt;30,"Over Weight",B1769&gt;=30,"obesity")</f>
        <v>Under Weight</v>
      </c>
      <c r="J1769" t="str" cm="1">
        <f t="array" ref="J1769">_xlfn.IFS(C1769&lt;5.7,"Normal",C1769&lt;=6.5,"Prediabetes",C1769&gt;6.5,"Diabetes")</f>
        <v>Diabetes</v>
      </c>
    </row>
    <row r="1770" spans="1:10" ht="15" customHeight="1" x14ac:dyDescent="0.3">
      <c r="A1770" s="23" t="s">
        <v>3037</v>
      </c>
      <c r="B1770" s="25">
        <v>36.630000000000003</v>
      </c>
      <c r="C1770" s="25">
        <v>5.15</v>
      </c>
      <c r="D1770" s="23" t="s">
        <v>5992</v>
      </c>
      <c r="E1770" s="23" t="s">
        <v>5992</v>
      </c>
      <c r="F1770" s="23" t="s">
        <v>5992</v>
      </c>
      <c r="G1770" s="23">
        <v>0</v>
      </c>
      <c r="H1770" s="23" t="s">
        <v>5992</v>
      </c>
      <c r="I1770" t="str" cm="1">
        <f t="array" ref="I1770">_xlfn.IFS(B1770&lt;18.5,"Under Weight",B1770&lt;=25,"Healthy Weight",B1770&lt;30,"Over Weight",B1770&gt;=30,"obesity")</f>
        <v>obesity</v>
      </c>
      <c r="J1770" t="str" cm="1">
        <f t="array" ref="J1770">_xlfn.IFS(C1770&lt;5.7,"Normal",C1770&lt;=6.5,"Prediabetes",C1770&gt;6.5,"Diabetes")</f>
        <v>Normal</v>
      </c>
    </row>
    <row r="1771" spans="1:10" ht="15" customHeight="1" x14ac:dyDescent="0.3">
      <c r="A1771" s="23" t="s">
        <v>3038</v>
      </c>
      <c r="B1771" s="25">
        <v>16.47</v>
      </c>
      <c r="C1771" s="25">
        <v>11.72</v>
      </c>
      <c r="D1771" s="23" t="s">
        <v>5992</v>
      </c>
      <c r="E1771" s="23" t="s">
        <v>5992</v>
      </c>
      <c r="F1771" s="23" t="s">
        <v>5992</v>
      </c>
      <c r="G1771" s="23">
        <v>0</v>
      </c>
      <c r="H1771" s="23" t="s">
        <v>5992</v>
      </c>
      <c r="I1771" t="str" cm="1">
        <f t="array" ref="I1771">_xlfn.IFS(B1771&lt;18.5,"Under Weight",B1771&lt;=25,"Healthy Weight",B1771&lt;30,"Over Weight",B1771&gt;=30,"obesity")</f>
        <v>Under Weight</v>
      </c>
      <c r="J1771" t="str" cm="1">
        <f t="array" ref="J1771">_xlfn.IFS(C1771&lt;5.7,"Normal",C1771&lt;=6.5,"Prediabetes",C1771&gt;6.5,"Diabetes")</f>
        <v>Diabetes</v>
      </c>
    </row>
    <row r="1772" spans="1:10" ht="15" customHeight="1" x14ac:dyDescent="0.3">
      <c r="A1772" s="23" t="s">
        <v>3040</v>
      </c>
      <c r="B1772" s="25">
        <v>25.8</v>
      </c>
      <c r="C1772" s="25">
        <v>5.29</v>
      </c>
      <c r="D1772" s="23" t="s">
        <v>5992</v>
      </c>
      <c r="E1772" s="23" t="s">
        <v>5992</v>
      </c>
      <c r="F1772" s="23" t="s">
        <v>5992</v>
      </c>
      <c r="G1772" s="23">
        <v>0</v>
      </c>
      <c r="H1772" s="23" t="s">
        <v>5992</v>
      </c>
      <c r="I1772" t="str" cm="1">
        <f t="array" ref="I1772">_xlfn.IFS(B1772&lt;18.5,"Under Weight",B1772&lt;=25,"Healthy Weight",B1772&lt;30,"Over Weight",B1772&gt;=30,"obesity")</f>
        <v>Over Weight</v>
      </c>
      <c r="J1772" t="str" cm="1">
        <f t="array" ref="J1772">_xlfn.IFS(C1772&lt;5.7,"Normal",C1772&lt;=6.5,"Prediabetes",C1772&gt;6.5,"Diabetes")</f>
        <v>Normal</v>
      </c>
    </row>
    <row r="1773" spans="1:10" ht="15" customHeight="1" x14ac:dyDescent="0.3">
      <c r="A1773" s="23" t="s">
        <v>3042</v>
      </c>
      <c r="B1773" s="25">
        <v>23.6</v>
      </c>
      <c r="C1773" s="25">
        <v>4.33</v>
      </c>
      <c r="D1773" s="23" t="s">
        <v>5992</v>
      </c>
      <c r="E1773" s="23" t="s">
        <v>5992</v>
      </c>
      <c r="F1773" s="23" t="s">
        <v>5992</v>
      </c>
      <c r="G1773" s="23">
        <v>0</v>
      </c>
      <c r="H1773" s="23" t="s">
        <v>5992</v>
      </c>
      <c r="I1773" t="str" cm="1">
        <f t="array" ref="I1773">_xlfn.IFS(B1773&lt;18.5,"Under Weight",B1773&lt;=25,"Healthy Weight",B1773&lt;30,"Over Weight",B1773&gt;=30,"obesity")</f>
        <v>Healthy Weight</v>
      </c>
      <c r="J1773" t="str" cm="1">
        <f t="array" ref="J1773">_xlfn.IFS(C1773&lt;5.7,"Normal",C1773&lt;=6.5,"Prediabetes",C1773&gt;6.5,"Diabetes")</f>
        <v>Normal</v>
      </c>
    </row>
    <row r="1774" spans="1:10" ht="15" customHeight="1" x14ac:dyDescent="0.3">
      <c r="A1774" s="23" t="s">
        <v>3043</v>
      </c>
      <c r="B1774" s="25">
        <v>32.11</v>
      </c>
      <c r="C1774" s="25">
        <v>6.24</v>
      </c>
      <c r="D1774" s="23" t="s">
        <v>5992</v>
      </c>
      <c r="E1774" s="23" t="s">
        <v>5992</v>
      </c>
      <c r="F1774" s="23" t="s">
        <v>5991</v>
      </c>
      <c r="G1774" s="23">
        <v>1</v>
      </c>
      <c r="H1774" s="23" t="s">
        <v>5992</v>
      </c>
      <c r="I1774" t="str" cm="1">
        <f t="array" ref="I1774">_xlfn.IFS(B1774&lt;18.5,"Under Weight",B1774&lt;=25,"Healthy Weight",B1774&lt;30,"Over Weight",B1774&gt;=30,"obesity")</f>
        <v>obesity</v>
      </c>
      <c r="J1774" t="str" cm="1">
        <f t="array" ref="J1774">_xlfn.IFS(C1774&lt;5.7,"Normal",C1774&lt;=6.5,"Prediabetes",C1774&gt;6.5,"Diabetes")</f>
        <v>Prediabetes</v>
      </c>
    </row>
    <row r="1775" spans="1:10" ht="15" customHeight="1" x14ac:dyDescent="0.3">
      <c r="A1775" s="23" t="s">
        <v>3045</v>
      </c>
      <c r="B1775" s="25">
        <v>30.114999999999998</v>
      </c>
      <c r="C1775" s="25">
        <v>11.61</v>
      </c>
      <c r="D1775" s="23" t="s">
        <v>5992</v>
      </c>
      <c r="E1775" s="23" t="s">
        <v>5992</v>
      </c>
      <c r="F1775" s="23" t="s">
        <v>5992</v>
      </c>
      <c r="G1775" s="23">
        <v>0</v>
      </c>
      <c r="H1775" s="23" t="s">
        <v>5992</v>
      </c>
      <c r="I1775" t="str" cm="1">
        <f t="array" ref="I1775">_xlfn.IFS(B1775&lt;18.5,"Under Weight",B1775&lt;=25,"Healthy Weight",B1775&lt;30,"Over Weight",B1775&gt;=30,"obesity")</f>
        <v>obesity</v>
      </c>
      <c r="J1775" t="str" cm="1">
        <f t="array" ref="J1775">_xlfn.IFS(C1775&lt;5.7,"Normal",C1775&lt;=6.5,"Prediabetes",C1775&gt;6.5,"Diabetes")</f>
        <v>Diabetes</v>
      </c>
    </row>
    <row r="1776" spans="1:10" ht="15" customHeight="1" x14ac:dyDescent="0.3">
      <c r="A1776" s="23" t="s">
        <v>3046</v>
      </c>
      <c r="B1776" s="25">
        <v>20.28</v>
      </c>
      <c r="C1776" s="25">
        <v>11.07</v>
      </c>
      <c r="D1776" s="23" t="s">
        <v>5991</v>
      </c>
      <c r="E1776" s="23" t="s">
        <v>5992</v>
      </c>
      <c r="F1776" s="23" t="s">
        <v>5992</v>
      </c>
      <c r="G1776" s="23">
        <v>0</v>
      </c>
      <c r="H1776" s="23" t="s">
        <v>5992</v>
      </c>
      <c r="I1776" t="str" cm="1">
        <f t="array" ref="I1776">_xlfn.IFS(B1776&lt;18.5,"Under Weight",B1776&lt;=25,"Healthy Weight",B1776&lt;30,"Over Weight",B1776&gt;=30,"obesity")</f>
        <v>Healthy Weight</v>
      </c>
      <c r="J1776" t="str" cm="1">
        <f t="array" ref="J1776">_xlfn.IFS(C1776&lt;5.7,"Normal",C1776&lt;=6.5,"Prediabetes",C1776&gt;6.5,"Diabetes")</f>
        <v>Diabetes</v>
      </c>
    </row>
    <row r="1777" spans="1:10" ht="15" customHeight="1" x14ac:dyDescent="0.3">
      <c r="A1777" s="23" t="s">
        <v>3047</v>
      </c>
      <c r="B1777" s="25">
        <v>20.234999999999999</v>
      </c>
      <c r="C1777" s="25">
        <v>5.19</v>
      </c>
      <c r="D1777" s="23" t="s">
        <v>5992</v>
      </c>
      <c r="E1777" s="23" t="s">
        <v>5992</v>
      </c>
      <c r="F1777" s="23" t="s">
        <v>5991</v>
      </c>
      <c r="G1777" s="23">
        <v>1</v>
      </c>
      <c r="H1777" s="23" t="s">
        <v>5992</v>
      </c>
      <c r="I1777" t="str" cm="1">
        <f t="array" ref="I1777">_xlfn.IFS(B1777&lt;18.5,"Under Weight",B1777&lt;=25,"Healthy Weight",B1777&lt;30,"Over Weight",B1777&gt;=30,"obesity")</f>
        <v>Healthy Weight</v>
      </c>
      <c r="J1777" t="str" cm="1">
        <f t="array" ref="J1777">_xlfn.IFS(C1777&lt;5.7,"Normal",C1777&lt;=6.5,"Prediabetes",C1777&gt;6.5,"Diabetes")</f>
        <v>Normal</v>
      </c>
    </row>
    <row r="1778" spans="1:10" ht="15" customHeight="1" x14ac:dyDescent="0.3">
      <c r="A1778" s="23" t="s">
        <v>3048</v>
      </c>
      <c r="B1778" s="25">
        <v>25.27</v>
      </c>
      <c r="C1778" s="25">
        <v>5.7</v>
      </c>
      <c r="D1778" s="23" t="s">
        <v>5991</v>
      </c>
      <c r="E1778" s="23" t="s">
        <v>5992</v>
      </c>
      <c r="F1778" s="23" t="s">
        <v>5992</v>
      </c>
      <c r="G1778" s="23">
        <v>1</v>
      </c>
      <c r="H1778" s="23" t="s">
        <v>5992</v>
      </c>
      <c r="I1778" t="str" cm="1">
        <f t="array" ref="I1778">_xlfn.IFS(B1778&lt;18.5,"Under Weight",B1778&lt;=25,"Healthy Weight",B1778&lt;30,"Over Weight",B1778&gt;=30,"obesity")</f>
        <v>Over Weight</v>
      </c>
      <c r="J1778" t="str" cm="1">
        <f t="array" ref="J1778">_xlfn.IFS(C1778&lt;5.7,"Normal",C1778&lt;=6.5,"Prediabetes",C1778&gt;6.5,"Diabetes")</f>
        <v>Prediabetes</v>
      </c>
    </row>
    <row r="1779" spans="1:10" ht="15" customHeight="1" x14ac:dyDescent="0.3">
      <c r="A1779" s="23" t="s">
        <v>3050</v>
      </c>
      <c r="B1779" s="25">
        <v>24.24</v>
      </c>
      <c r="C1779" s="25">
        <v>6.15</v>
      </c>
      <c r="D1779" s="23" t="s">
        <v>5992</v>
      </c>
      <c r="E1779" s="23" t="s">
        <v>5992</v>
      </c>
      <c r="F1779" s="23" t="s">
        <v>5992</v>
      </c>
      <c r="G1779" s="23">
        <v>0</v>
      </c>
      <c r="H1779" s="23" t="s">
        <v>5992</v>
      </c>
      <c r="I1779" t="str" cm="1">
        <f t="array" ref="I1779">_xlfn.IFS(B1779&lt;18.5,"Under Weight",B1779&lt;=25,"Healthy Weight",B1779&lt;30,"Over Weight",B1779&gt;=30,"obesity")</f>
        <v>Healthy Weight</v>
      </c>
      <c r="J1779" t="str" cm="1">
        <f t="array" ref="J1779">_xlfn.IFS(C1779&lt;5.7,"Normal",C1779&lt;=6.5,"Prediabetes",C1779&gt;6.5,"Diabetes")</f>
        <v>Prediabetes</v>
      </c>
    </row>
    <row r="1780" spans="1:10" ht="15" customHeight="1" x14ac:dyDescent="0.3">
      <c r="A1780" s="23" t="s">
        <v>3052</v>
      </c>
      <c r="B1780" s="25">
        <v>35.75</v>
      </c>
      <c r="C1780" s="25">
        <v>5.07</v>
      </c>
      <c r="D1780" s="23" t="s">
        <v>5992</v>
      </c>
      <c r="E1780" s="23" t="s">
        <v>5992</v>
      </c>
      <c r="F1780" s="23" t="s">
        <v>5992</v>
      </c>
      <c r="G1780" s="23">
        <v>0</v>
      </c>
      <c r="H1780" s="23" t="s">
        <v>5992</v>
      </c>
      <c r="I1780" t="str" cm="1">
        <f t="array" ref="I1780">_xlfn.IFS(B1780&lt;18.5,"Under Weight",B1780&lt;=25,"Healthy Weight",B1780&lt;30,"Over Weight",B1780&gt;=30,"obesity")</f>
        <v>obesity</v>
      </c>
      <c r="J1780" t="str" cm="1">
        <f t="array" ref="J1780">_xlfn.IFS(C1780&lt;5.7,"Normal",C1780&lt;=6.5,"Prediabetes",C1780&gt;6.5,"Diabetes")</f>
        <v>Normal</v>
      </c>
    </row>
    <row r="1781" spans="1:10" ht="15" customHeight="1" x14ac:dyDescent="0.3">
      <c r="A1781" s="23" t="s">
        <v>3054</v>
      </c>
      <c r="B1781" s="25">
        <v>29.92</v>
      </c>
      <c r="C1781" s="25">
        <v>10.97</v>
      </c>
      <c r="D1781" s="23" t="s">
        <v>5991</v>
      </c>
      <c r="E1781" s="23" t="s">
        <v>5992</v>
      </c>
      <c r="F1781" s="23" t="s">
        <v>5992</v>
      </c>
      <c r="G1781" s="23">
        <v>1</v>
      </c>
      <c r="H1781" s="23" t="s">
        <v>5992</v>
      </c>
      <c r="I1781" t="str" cm="1">
        <f t="array" ref="I1781">_xlfn.IFS(B1781&lt;18.5,"Under Weight",B1781&lt;=25,"Healthy Weight",B1781&lt;30,"Over Weight",B1781&gt;=30,"obesity")</f>
        <v>Over Weight</v>
      </c>
      <c r="J1781" t="str" cm="1">
        <f t="array" ref="J1781">_xlfn.IFS(C1781&lt;5.7,"Normal",C1781&lt;=6.5,"Prediabetes",C1781&gt;6.5,"Diabetes")</f>
        <v>Diabetes</v>
      </c>
    </row>
    <row r="1782" spans="1:10" ht="15" customHeight="1" x14ac:dyDescent="0.3">
      <c r="A1782" s="23" t="s">
        <v>3055</v>
      </c>
      <c r="B1782" s="25">
        <v>26.2</v>
      </c>
      <c r="C1782" s="25">
        <v>10.93</v>
      </c>
      <c r="D1782" s="23" t="s">
        <v>5991</v>
      </c>
      <c r="E1782" s="23" t="s">
        <v>5992</v>
      </c>
      <c r="F1782" s="23" t="s">
        <v>5992</v>
      </c>
      <c r="G1782" s="23">
        <v>1</v>
      </c>
      <c r="H1782" s="23" t="s">
        <v>5992</v>
      </c>
      <c r="I1782" t="str" cm="1">
        <f t="array" ref="I1782">_xlfn.IFS(B1782&lt;18.5,"Under Weight",B1782&lt;=25,"Healthy Weight",B1782&lt;30,"Over Weight",B1782&gt;=30,"obesity")</f>
        <v>Over Weight</v>
      </c>
      <c r="J1782" t="str" cm="1">
        <f t="array" ref="J1782">_xlfn.IFS(C1782&lt;5.7,"Normal",C1782&lt;=6.5,"Prediabetes",C1782&gt;6.5,"Diabetes")</f>
        <v>Diabetes</v>
      </c>
    </row>
    <row r="1783" spans="1:10" ht="15" customHeight="1" x14ac:dyDescent="0.3">
      <c r="A1783" s="23" t="s">
        <v>3056</v>
      </c>
      <c r="B1783" s="25">
        <v>26.695</v>
      </c>
      <c r="C1783" s="25">
        <v>4.21</v>
      </c>
      <c r="D1783" s="23" t="s">
        <v>5991</v>
      </c>
      <c r="E1783" s="23" t="s">
        <v>5992</v>
      </c>
      <c r="F1783" s="23" t="s">
        <v>5991</v>
      </c>
      <c r="G1783" s="23">
        <v>1</v>
      </c>
      <c r="H1783" s="23" t="s">
        <v>5992</v>
      </c>
      <c r="I1783" t="str" cm="1">
        <f t="array" ref="I1783">_xlfn.IFS(B1783&lt;18.5,"Under Weight",B1783&lt;=25,"Healthy Weight",B1783&lt;30,"Over Weight",B1783&gt;=30,"obesity")</f>
        <v>Over Weight</v>
      </c>
      <c r="J1783" t="str" cm="1">
        <f t="array" ref="J1783">_xlfn.IFS(C1783&lt;5.7,"Normal",C1783&lt;=6.5,"Prediabetes",C1783&gt;6.5,"Diabetes")</f>
        <v>Normal</v>
      </c>
    </row>
    <row r="1784" spans="1:10" ht="15" customHeight="1" x14ac:dyDescent="0.3">
      <c r="A1784" s="23" t="s">
        <v>3058</v>
      </c>
      <c r="B1784" s="25">
        <v>23.16</v>
      </c>
      <c r="C1784" s="25">
        <v>5.5</v>
      </c>
      <c r="D1784" s="23" t="s">
        <v>5992</v>
      </c>
      <c r="E1784" s="23" t="s">
        <v>5992</v>
      </c>
      <c r="F1784" s="23" t="s">
        <v>5992</v>
      </c>
      <c r="G1784" s="23">
        <v>0</v>
      </c>
      <c r="H1784" s="23" t="s">
        <v>5992</v>
      </c>
      <c r="I1784" t="str" cm="1">
        <f t="array" ref="I1784">_xlfn.IFS(B1784&lt;18.5,"Under Weight",B1784&lt;=25,"Healthy Weight",B1784&lt;30,"Over Weight",B1784&gt;=30,"obesity")</f>
        <v>Healthy Weight</v>
      </c>
      <c r="J1784" t="str" cm="1">
        <f t="array" ref="J1784">_xlfn.IFS(C1784&lt;5.7,"Normal",C1784&lt;=6.5,"Prediabetes",C1784&gt;6.5,"Diabetes")</f>
        <v>Normal</v>
      </c>
    </row>
    <row r="1785" spans="1:10" ht="15" customHeight="1" x14ac:dyDescent="0.3">
      <c r="A1785" s="23" t="s">
        <v>3060</v>
      </c>
      <c r="B1785" s="25">
        <v>32.585000000000001</v>
      </c>
      <c r="C1785" s="25">
        <v>4.93</v>
      </c>
      <c r="D1785" s="23" t="s">
        <v>5991</v>
      </c>
      <c r="E1785" s="23" t="s">
        <v>5992</v>
      </c>
      <c r="F1785" s="23" t="s">
        <v>5992</v>
      </c>
      <c r="G1785" s="23">
        <v>1</v>
      </c>
      <c r="H1785" s="23" t="s">
        <v>5992</v>
      </c>
      <c r="I1785" t="str" cm="1">
        <f t="array" ref="I1785">_xlfn.IFS(B1785&lt;18.5,"Under Weight",B1785&lt;=25,"Healthy Weight",B1785&lt;30,"Over Weight",B1785&gt;=30,"obesity")</f>
        <v>obesity</v>
      </c>
      <c r="J1785" t="str" cm="1">
        <f t="array" ref="J1785">_xlfn.IFS(C1785&lt;5.7,"Normal",C1785&lt;=6.5,"Prediabetes",C1785&gt;6.5,"Diabetes")</f>
        <v>Normal</v>
      </c>
    </row>
    <row r="1786" spans="1:10" ht="15" customHeight="1" x14ac:dyDescent="0.3">
      <c r="A1786" s="23" t="s">
        <v>3061</v>
      </c>
      <c r="B1786" s="25">
        <v>33.97</v>
      </c>
      <c r="C1786" s="25">
        <v>5.6</v>
      </c>
      <c r="D1786" s="23" t="s">
        <v>5991</v>
      </c>
      <c r="E1786" s="23" t="s">
        <v>5992</v>
      </c>
      <c r="F1786" s="23" t="s">
        <v>5992</v>
      </c>
      <c r="G1786" s="23">
        <v>0</v>
      </c>
      <c r="H1786" s="23" t="s">
        <v>5992</v>
      </c>
      <c r="I1786" t="str" cm="1">
        <f t="array" ref="I1786">_xlfn.IFS(B1786&lt;18.5,"Under Weight",B1786&lt;=25,"Healthy Weight",B1786&lt;30,"Over Weight",B1786&gt;=30,"obesity")</f>
        <v>obesity</v>
      </c>
      <c r="J1786" t="str" cm="1">
        <f t="array" ref="J1786">_xlfn.IFS(C1786&lt;5.7,"Normal",C1786&lt;=6.5,"Prediabetes",C1786&gt;6.5,"Diabetes")</f>
        <v>Normal</v>
      </c>
    </row>
    <row r="1787" spans="1:10" ht="15" customHeight="1" x14ac:dyDescent="0.3">
      <c r="A1787" s="23" t="s">
        <v>3063</v>
      </c>
      <c r="B1787" s="25">
        <v>16.57</v>
      </c>
      <c r="C1787" s="25">
        <v>9.99</v>
      </c>
      <c r="D1787" s="23" t="s">
        <v>5992</v>
      </c>
      <c r="E1787" s="23" t="s">
        <v>5992</v>
      </c>
      <c r="F1787" s="23" t="s">
        <v>5992</v>
      </c>
      <c r="G1787" s="23">
        <v>0</v>
      </c>
      <c r="H1787" s="23" t="s">
        <v>5992</v>
      </c>
      <c r="I1787" t="str" cm="1">
        <f t="array" ref="I1787">_xlfn.IFS(B1787&lt;18.5,"Under Weight",B1787&lt;=25,"Healthy Weight",B1787&lt;30,"Over Weight",B1787&gt;=30,"obesity")</f>
        <v>Under Weight</v>
      </c>
      <c r="J1787" t="str" cm="1">
        <f t="array" ref="J1787">_xlfn.IFS(C1787&lt;5.7,"Normal",C1787&lt;=6.5,"Prediabetes",C1787&gt;6.5,"Diabetes")</f>
        <v>Diabetes</v>
      </c>
    </row>
    <row r="1788" spans="1:10" ht="15" customHeight="1" x14ac:dyDescent="0.3">
      <c r="A1788" s="23" t="s">
        <v>3064</v>
      </c>
      <c r="B1788" s="25">
        <v>17.55</v>
      </c>
      <c r="C1788" s="25">
        <v>5.93</v>
      </c>
      <c r="D1788" s="23" t="s">
        <v>5992</v>
      </c>
      <c r="E1788" s="23" t="s">
        <v>5992</v>
      </c>
      <c r="F1788" s="23" t="s">
        <v>5991</v>
      </c>
      <c r="G1788" s="23">
        <v>1</v>
      </c>
      <c r="H1788" s="23" t="s">
        <v>5992</v>
      </c>
      <c r="I1788" t="str" cm="1">
        <f t="array" ref="I1788">_xlfn.IFS(B1788&lt;18.5,"Under Weight",B1788&lt;=25,"Healthy Weight",B1788&lt;30,"Over Weight",B1788&gt;=30,"obesity")</f>
        <v>Under Weight</v>
      </c>
      <c r="J1788" t="str" cm="1">
        <f t="array" ref="J1788">_xlfn.IFS(C1788&lt;5.7,"Normal",C1788&lt;=6.5,"Prediabetes",C1788&gt;6.5,"Diabetes")</f>
        <v>Prediabetes</v>
      </c>
    </row>
    <row r="1789" spans="1:10" ht="15" customHeight="1" x14ac:dyDescent="0.3">
      <c r="A1789" s="23" t="s">
        <v>3066</v>
      </c>
      <c r="B1789" s="25">
        <v>29.41</v>
      </c>
      <c r="C1789" s="25">
        <v>6.29</v>
      </c>
      <c r="D1789" s="23" t="s">
        <v>5991</v>
      </c>
      <c r="E1789" s="23" t="s">
        <v>5992</v>
      </c>
      <c r="F1789" s="23" t="s">
        <v>5992</v>
      </c>
      <c r="G1789" s="23">
        <v>1</v>
      </c>
      <c r="H1789" s="23" t="s">
        <v>5992</v>
      </c>
      <c r="I1789" t="str" cm="1">
        <f t="array" ref="I1789">_xlfn.IFS(B1789&lt;18.5,"Under Weight",B1789&lt;=25,"Healthy Weight",B1789&lt;30,"Over Weight",B1789&gt;=30,"obesity")</f>
        <v>Over Weight</v>
      </c>
      <c r="J1789" t="str" cm="1">
        <f t="array" ref="J1789">_xlfn.IFS(C1789&lt;5.7,"Normal",C1789&lt;=6.5,"Prediabetes",C1789&gt;6.5,"Diabetes")</f>
        <v>Prediabetes</v>
      </c>
    </row>
    <row r="1790" spans="1:10" ht="15" customHeight="1" x14ac:dyDescent="0.3">
      <c r="A1790" s="23" t="s">
        <v>3068</v>
      </c>
      <c r="B1790" s="25">
        <v>17.91</v>
      </c>
      <c r="C1790" s="25">
        <v>5.65</v>
      </c>
      <c r="D1790" s="23" t="s">
        <v>5992</v>
      </c>
      <c r="E1790" s="23" t="s">
        <v>5992</v>
      </c>
      <c r="F1790" s="23" t="s">
        <v>5992</v>
      </c>
      <c r="G1790" s="23">
        <v>1</v>
      </c>
      <c r="H1790" s="23" t="s">
        <v>5992</v>
      </c>
      <c r="I1790" t="str" cm="1">
        <f t="array" ref="I1790">_xlfn.IFS(B1790&lt;18.5,"Under Weight",B1790&lt;=25,"Healthy Weight",B1790&lt;30,"Over Weight",B1790&gt;=30,"obesity")</f>
        <v>Under Weight</v>
      </c>
      <c r="J1790" t="str" cm="1">
        <f t="array" ref="J1790">_xlfn.IFS(C1790&lt;5.7,"Normal",C1790&lt;=6.5,"Prediabetes",C1790&gt;6.5,"Diabetes")</f>
        <v>Normal</v>
      </c>
    </row>
    <row r="1791" spans="1:10" ht="15" customHeight="1" x14ac:dyDescent="0.3">
      <c r="A1791" s="23" t="s">
        <v>3069</v>
      </c>
      <c r="B1791" s="25">
        <v>31.57</v>
      </c>
      <c r="C1791" s="25">
        <v>6.15</v>
      </c>
      <c r="D1791" s="23" t="s">
        <v>5992</v>
      </c>
      <c r="E1791" s="23" t="s">
        <v>5992</v>
      </c>
      <c r="F1791" s="23" t="s">
        <v>5992</v>
      </c>
      <c r="G1791" s="23">
        <v>1</v>
      </c>
      <c r="H1791" s="23" t="s">
        <v>5992</v>
      </c>
      <c r="I1791" t="str" cm="1">
        <f t="array" ref="I1791">_xlfn.IFS(B1791&lt;18.5,"Under Weight",B1791&lt;=25,"Healthy Weight",B1791&lt;30,"Over Weight",B1791&gt;=30,"obesity")</f>
        <v>obesity</v>
      </c>
      <c r="J1791" t="str" cm="1">
        <f t="array" ref="J1791">_xlfn.IFS(C1791&lt;5.7,"Normal",C1791&lt;=6.5,"Prediabetes",C1791&gt;6.5,"Diabetes")</f>
        <v>Prediabetes</v>
      </c>
    </row>
    <row r="1792" spans="1:10" ht="15" customHeight="1" x14ac:dyDescent="0.3">
      <c r="A1792" s="23" t="s">
        <v>3071</v>
      </c>
      <c r="B1792" s="25">
        <v>33.18</v>
      </c>
      <c r="C1792" s="25">
        <v>5.22</v>
      </c>
      <c r="D1792" s="23" t="s">
        <v>5992</v>
      </c>
      <c r="E1792" s="23" t="s">
        <v>5993</v>
      </c>
      <c r="F1792" s="23" t="s">
        <v>5992</v>
      </c>
      <c r="G1792" s="23">
        <v>1</v>
      </c>
      <c r="H1792" s="23" t="s">
        <v>5992</v>
      </c>
      <c r="I1792" t="str" cm="1">
        <f t="array" ref="I1792">_xlfn.IFS(B1792&lt;18.5,"Under Weight",B1792&lt;=25,"Healthy Weight",B1792&lt;30,"Over Weight",B1792&gt;=30,"obesity")</f>
        <v>obesity</v>
      </c>
      <c r="J1792" t="str" cm="1">
        <f t="array" ref="J1792">_xlfn.IFS(C1792&lt;5.7,"Normal",C1792&lt;=6.5,"Prediabetes",C1792&gt;6.5,"Diabetes")</f>
        <v>Normal</v>
      </c>
    </row>
    <row r="1793" spans="1:10" ht="15" customHeight="1" x14ac:dyDescent="0.3">
      <c r="A1793" s="23" t="s">
        <v>3073</v>
      </c>
      <c r="B1793" s="25">
        <v>37</v>
      </c>
      <c r="C1793" s="25">
        <v>11.66</v>
      </c>
      <c r="D1793" s="23" t="s">
        <v>5992</v>
      </c>
      <c r="E1793" s="23" t="s">
        <v>5992</v>
      </c>
      <c r="F1793" s="23" t="s">
        <v>5992</v>
      </c>
      <c r="G1793" s="23">
        <v>0</v>
      </c>
      <c r="H1793" s="23" t="s">
        <v>5992</v>
      </c>
      <c r="I1793" t="str" cm="1">
        <f t="array" ref="I1793">_xlfn.IFS(B1793&lt;18.5,"Under Weight",B1793&lt;=25,"Healthy Weight",B1793&lt;30,"Over Weight",B1793&gt;=30,"obesity")</f>
        <v>obesity</v>
      </c>
      <c r="J1793" t="str" cm="1">
        <f t="array" ref="J1793">_xlfn.IFS(C1793&lt;5.7,"Normal",C1793&lt;=6.5,"Prediabetes",C1793&gt;6.5,"Diabetes")</f>
        <v>Diabetes</v>
      </c>
    </row>
    <row r="1794" spans="1:10" ht="15" customHeight="1" x14ac:dyDescent="0.3">
      <c r="A1794" s="23" t="s">
        <v>3074</v>
      </c>
      <c r="B1794" s="25">
        <v>18.905000000000001</v>
      </c>
      <c r="C1794" s="25">
        <v>4.91</v>
      </c>
      <c r="D1794" s="23" t="s">
        <v>5991</v>
      </c>
      <c r="E1794" s="23" t="s">
        <v>5992</v>
      </c>
      <c r="F1794" s="23" t="s">
        <v>5992</v>
      </c>
      <c r="G1794" s="23">
        <v>1</v>
      </c>
      <c r="H1794" s="23" t="s">
        <v>5992</v>
      </c>
      <c r="I1794" t="str" cm="1">
        <f t="array" ref="I1794">_xlfn.IFS(B1794&lt;18.5,"Under Weight",B1794&lt;=25,"Healthy Weight",B1794&lt;30,"Over Weight",B1794&gt;=30,"obesity")</f>
        <v>Healthy Weight</v>
      </c>
      <c r="J1794" t="str" cm="1">
        <f t="array" ref="J1794">_xlfn.IFS(C1794&lt;5.7,"Normal",C1794&lt;=6.5,"Prediabetes",C1794&gt;6.5,"Diabetes")</f>
        <v>Normal</v>
      </c>
    </row>
    <row r="1795" spans="1:10" ht="15" customHeight="1" x14ac:dyDescent="0.3">
      <c r="A1795" s="23" t="s">
        <v>3075</v>
      </c>
      <c r="B1795" s="25">
        <v>20.03</v>
      </c>
      <c r="C1795" s="25">
        <v>9.25</v>
      </c>
      <c r="D1795" s="23" t="s">
        <v>5991</v>
      </c>
      <c r="E1795" s="23" t="s">
        <v>5992</v>
      </c>
      <c r="F1795" s="23" t="s">
        <v>5992</v>
      </c>
      <c r="G1795" s="23">
        <v>0</v>
      </c>
      <c r="H1795" s="23" t="s">
        <v>5992</v>
      </c>
      <c r="I1795" t="str" cm="1">
        <f t="array" ref="I1795">_xlfn.IFS(B1795&lt;18.5,"Under Weight",B1795&lt;=25,"Healthy Weight",B1795&lt;30,"Over Weight",B1795&gt;=30,"obesity")</f>
        <v>Healthy Weight</v>
      </c>
      <c r="J1795" t="str" cm="1">
        <f t="array" ref="J1795">_xlfn.IFS(C1795&lt;5.7,"Normal",C1795&lt;=6.5,"Prediabetes",C1795&gt;6.5,"Diabetes")</f>
        <v>Diabetes</v>
      </c>
    </row>
    <row r="1796" spans="1:10" ht="15" customHeight="1" x14ac:dyDescent="0.3">
      <c r="A1796" s="23" t="s">
        <v>3076</v>
      </c>
      <c r="B1796" s="25">
        <v>16.7</v>
      </c>
      <c r="C1796" s="25">
        <v>11.48</v>
      </c>
      <c r="D1796" s="23" t="s">
        <v>5992</v>
      </c>
      <c r="E1796" s="23" t="s">
        <v>5992</v>
      </c>
      <c r="F1796" s="23" t="s">
        <v>5992</v>
      </c>
      <c r="G1796" s="23">
        <v>0</v>
      </c>
      <c r="H1796" s="23" t="s">
        <v>5992</v>
      </c>
      <c r="I1796" t="str" cm="1">
        <f t="array" ref="I1796">_xlfn.IFS(B1796&lt;18.5,"Under Weight",B1796&lt;=25,"Healthy Weight",B1796&lt;30,"Over Weight",B1796&gt;=30,"obesity")</f>
        <v>Under Weight</v>
      </c>
      <c r="J1796" t="str" cm="1">
        <f t="array" ref="J1796">_xlfn.IFS(C1796&lt;5.7,"Normal",C1796&lt;=6.5,"Prediabetes",C1796&gt;6.5,"Diabetes")</f>
        <v>Diabetes</v>
      </c>
    </row>
    <row r="1797" spans="1:10" ht="15" customHeight="1" x14ac:dyDescent="0.3">
      <c r="A1797" s="23" t="s">
        <v>3077</v>
      </c>
      <c r="B1797" s="25">
        <v>39.82</v>
      </c>
      <c r="C1797" s="25">
        <v>6.06</v>
      </c>
      <c r="D1797" s="23" t="s">
        <v>5992</v>
      </c>
      <c r="E1797" s="23" t="s">
        <v>5992</v>
      </c>
      <c r="F1797" s="23" t="s">
        <v>5992</v>
      </c>
      <c r="G1797" s="23">
        <v>0</v>
      </c>
      <c r="H1797" s="23" t="s">
        <v>5992</v>
      </c>
      <c r="I1797" t="str" cm="1">
        <f t="array" ref="I1797">_xlfn.IFS(B1797&lt;18.5,"Under Weight",B1797&lt;=25,"Healthy Weight",B1797&lt;30,"Over Weight",B1797&gt;=30,"obesity")</f>
        <v>obesity</v>
      </c>
      <c r="J1797" t="str" cm="1">
        <f t="array" ref="J1797">_xlfn.IFS(C1797&lt;5.7,"Normal",C1797&lt;=6.5,"Prediabetes",C1797&gt;6.5,"Diabetes")</f>
        <v>Prediabetes</v>
      </c>
    </row>
    <row r="1798" spans="1:10" ht="15" customHeight="1" x14ac:dyDescent="0.3">
      <c r="A1798" s="23" t="s">
        <v>3078</v>
      </c>
      <c r="B1798" s="25">
        <v>22.04</v>
      </c>
      <c r="C1798" s="25">
        <v>5.86</v>
      </c>
      <c r="D1798" s="23" t="s">
        <v>5992</v>
      </c>
      <c r="E1798" s="23" t="s">
        <v>5992</v>
      </c>
      <c r="F1798" s="23" t="s">
        <v>5992</v>
      </c>
      <c r="G1798" s="23">
        <v>1</v>
      </c>
      <c r="H1798" s="23" t="s">
        <v>5992</v>
      </c>
      <c r="I1798" t="str" cm="1">
        <f t="array" ref="I1798">_xlfn.IFS(B1798&lt;18.5,"Under Weight",B1798&lt;=25,"Healthy Weight",B1798&lt;30,"Over Weight",B1798&gt;=30,"obesity")</f>
        <v>Healthy Weight</v>
      </c>
      <c r="J1798" t="str" cm="1">
        <f t="array" ref="J1798">_xlfn.IFS(C1798&lt;5.7,"Normal",C1798&lt;=6.5,"Prediabetes",C1798&gt;6.5,"Diabetes")</f>
        <v>Prediabetes</v>
      </c>
    </row>
    <row r="1799" spans="1:10" ht="15" customHeight="1" x14ac:dyDescent="0.3">
      <c r="A1799" s="23" t="s">
        <v>3080</v>
      </c>
      <c r="B1799" s="25">
        <v>28.27</v>
      </c>
      <c r="C1799" s="25">
        <v>5.33</v>
      </c>
      <c r="D1799" s="23" t="s">
        <v>5992</v>
      </c>
      <c r="E1799" s="23" t="s">
        <v>5992</v>
      </c>
      <c r="F1799" s="23" t="s">
        <v>5992</v>
      </c>
      <c r="G1799" s="23">
        <v>0</v>
      </c>
      <c r="H1799" s="23" t="s">
        <v>5992</v>
      </c>
      <c r="I1799" t="str" cm="1">
        <f t="array" ref="I1799">_xlfn.IFS(B1799&lt;18.5,"Under Weight",B1799&lt;=25,"Healthy Weight",B1799&lt;30,"Over Weight",B1799&gt;=30,"obesity")</f>
        <v>Over Weight</v>
      </c>
      <c r="J1799" t="str" cm="1">
        <f t="array" ref="J1799">_xlfn.IFS(C1799&lt;5.7,"Normal",C1799&lt;=6.5,"Prediabetes",C1799&gt;6.5,"Diabetes")</f>
        <v>Normal</v>
      </c>
    </row>
    <row r="1800" spans="1:10" ht="15" customHeight="1" x14ac:dyDescent="0.3">
      <c r="A1800" s="23" t="s">
        <v>3081</v>
      </c>
      <c r="B1800" s="25">
        <v>18.5</v>
      </c>
      <c r="C1800" s="25">
        <v>5.33</v>
      </c>
      <c r="D1800" s="23" t="s">
        <v>5992</v>
      </c>
      <c r="E1800" s="23" t="s">
        <v>5992</v>
      </c>
      <c r="F1800" s="23" t="s">
        <v>5992</v>
      </c>
      <c r="G1800" s="23">
        <v>0</v>
      </c>
      <c r="H1800" s="23" t="s">
        <v>5992</v>
      </c>
      <c r="I1800" t="str" cm="1">
        <f t="array" ref="I1800">_xlfn.IFS(B1800&lt;18.5,"Under Weight",B1800&lt;=25,"Healthy Weight",B1800&lt;30,"Over Weight",B1800&gt;=30,"obesity")</f>
        <v>Healthy Weight</v>
      </c>
      <c r="J1800" t="str" cm="1">
        <f t="array" ref="J1800">_xlfn.IFS(C1800&lt;5.7,"Normal",C1800&lt;=6.5,"Prediabetes",C1800&gt;6.5,"Diabetes")</f>
        <v>Normal</v>
      </c>
    </row>
    <row r="1801" spans="1:10" ht="15" customHeight="1" x14ac:dyDescent="0.3">
      <c r="A1801" s="23" t="s">
        <v>3082</v>
      </c>
      <c r="B1801" s="25">
        <v>38.6</v>
      </c>
      <c r="C1801" s="25">
        <v>6.02</v>
      </c>
      <c r="D1801" s="23" t="s">
        <v>5992</v>
      </c>
      <c r="E1801" s="23" t="s">
        <v>5992</v>
      </c>
      <c r="F1801" s="23" t="s">
        <v>5992</v>
      </c>
      <c r="G1801" s="23">
        <v>1</v>
      </c>
      <c r="H1801" s="23" t="s">
        <v>5992</v>
      </c>
      <c r="I1801" t="str" cm="1">
        <f t="array" ref="I1801">_xlfn.IFS(B1801&lt;18.5,"Under Weight",B1801&lt;=25,"Healthy Weight",B1801&lt;30,"Over Weight",B1801&gt;=30,"obesity")</f>
        <v>obesity</v>
      </c>
      <c r="J1801" t="str" cm="1">
        <f t="array" ref="J1801">_xlfn.IFS(C1801&lt;5.7,"Normal",C1801&lt;=6.5,"Prediabetes",C1801&gt;6.5,"Diabetes")</f>
        <v>Prediabetes</v>
      </c>
    </row>
    <row r="1802" spans="1:10" ht="15" customHeight="1" x14ac:dyDescent="0.3">
      <c r="A1802" s="23" t="s">
        <v>3084</v>
      </c>
      <c r="B1802" s="25">
        <v>43.12</v>
      </c>
      <c r="C1802" s="25">
        <v>6.25</v>
      </c>
      <c r="D1802" s="23" t="s">
        <v>5992</v>
      </c>
      <c r="E1802" s="23" t="s">
        <v>5992</v>
      </c>
      <c r="F1802" s="23" t="s">
        <v>5992</v>
      </c>
      <c r="G1802" s="23">
        <v>1</v>
      </c>
      <c r="H1802" s="23" t="s">
        <v>5992</v>
      </c>
      <c r="I1802" t="str" cm="1">
        <f t="array" ref="I1802">_xlfn.IFS(B1802&lt;18.5,"Under Weight",B1802&lt;=25,"Healthy Weight",B1802&lt;30,"Over Weight",B1802&gt;=30,"obesity")</f>
        <v>obesity</v>
      </c>
      <c r="J1802" t="str" cm="1">
        <f t="array" ref="J1802">_xlfn.IFS(C1802&lt;5.7,"Normal",C1802&lt;=6.5,"Prediabetes",C1802&gt;6.5,"Diabetes")</f>
        <v>Prediabetes</v>
      </c>
    </row>
    <row r="1803" spans="1:10" ht="15" customHeight="1" x14ac:dyDescent="0.3">
      <c r="A1803" s="23" t="s">
        <v>3085</v>
      </c>
      <c r="B1803" s="25">
        <v>30.5</v>
      </c>
      <c r="C1803" s="25">
        <v>4.8099999999999996</v>
      </c>
      <c r="D1803" s="23" t="s">
        <v>5992</v>
      </c>
      <c r="E1803" s="23" t="s">
        <v>5992</v>
      </c>
      <c r="F1803" s="23" t="s">
        <v>5992</v>
      </c>
      <c r="G1803" s="23">
        <v>1</v>
      </c>
      <c r="H1803" s="23" t="s">
        <v>5992</v>
      </c>
      <c r="I1803" t="str" cm="1">
        <f t="array" ref="I1803">_xlfn.IFS(B1803&lt;18.5,"Under Weight",B1803&lt;=25,"Healthy Weight",B1803&lt;30,"Over Weight",B1803&gt;=30,"obesity")</f>
        <v>obesity</v>
      </c>
      <c r="J1803" t="str" cm="1">
        <f t="array" ref="J1803">_xlfn.IFS(C1803&lt;5.7,"Normal",C1803&lt;=6.5,"Prediabetes",C1803&gt;6.5,"Diabetes")</f>
        <v>Normal</v>
      </c>
    </row>
    <row r="1804" spans="1:10" ht="15" customHeight="1" x14ac:dyDescent="0.3">
      <c r="A1804" s="23" t="s">
        <v>3086</v>
      </c>
      <c r="B1804" s="25">
        <v>27.61</v>
      </c>
      <c r="C1804" s="25">
        <v>4.5999999999999996</v>
      </c>
      <c r="D1804" s="23" t="s">
        <v>5992</v>
      </c>
      <c r="E1804" s="23" t="s">
        <v>5992</v>
      </c>
      <c r="F1804" s="23" t="s">
        <v>5992</v>
      </c>
      <c r="G1804" s="23">
        <v>1</v>
      </c>
      <c r="H1804" s="23" t="s">
        <v>5992</v>
      </c>
      <c r="I1804" t="str" cm="1">
        <f t="array" ref="I1804">_xlfn.IFS(B1804&lt;18.5,"Under Weight",B1804&lt;=25,"Healthy Weight",B1804&lt;30,"Over Weight",B1804&gt;=30,"obesity")</f>
        <v>Over Weight</v>
      </c>
      <c r="J1804" t="str" cm="1">
        <f t="array" ref="J1804">_xlfn.IFS(C1804&lt;5.7,"Normal",C1804&lt;=6.5,"Prediabetes",C1804&gt;6.5,"Diabetes")</f>
        <v>Normal</v>
      </c>
    </row>
    <row r="1805" spans="1:10" ht="15" customHeight="1" x14ac:dyDescent="0.3">
      <c r="A1805" s="23" t="s">
        <v>3087</v>
      </c>
      <c r="B1805" s="25">
        <v>27.1</v>
      </c>
      <c r="C1805" s="25">
        <v>5.08</v>
      </c>
      <c r="D1805" s="23" t="s">
        <v>5992</v>
      </c>
      <c r="E1805" s="23" t="s">
        <v>5992</v>
      </c>
      <c r="F1805" s="23" t="s">
        <v>5992</v>
      </c>
      <c r="G1805" s="23">
        <v>1</v>
      </c>
      <c r="H1805" s="23" t="s">
        <v>5992</v>
      </c>
      <c r="I1805" t="str" cm="1">
        <f t="array" ref="I1805">_xlfn.IFS(B1805&lt;18.5,"Under Weight",B1805&lt;=25,"Healthy Weight",B1805&lt;30,"Over Weight",B1805&gt;=30,"obesity")</f>
        <v>Over Weight</v>
      </c>
      <c r="J1805" t="str" cm="1">
        <f t="array" ref="J1805">_xlfn.IFS(C1805&lt;5.7,"Normal",C1805&lt;=6.5,"Prediabetes",C1805&gt;6.5,"Diabetes")</f>
        <v>Normal</v>
      </c>
    </row>
    <row r="1806" spans="1:10" ht="15" customHeight="1" x14ac:dyDescent="0.3">
      <c r="A1806" s="23" t="s">
        <v>3089</v>
      </c>
      <c r="B1806" s="25">
        <v>35.93</v>
      </c>
      <c r="C1806" s="25">
        <v>5.43</v>
      </c>
      <c r="D1806" s="23" t="s">
        <v>5992</v>
      </c>
      <c r="E1806" s="23" t="s">
        <v>5993</v>
      </c>
      <c r="F1806" s="23" t="s">
        <v>5992</v>
      </c>
      <c r="G1806" s="23">
        <v>1</v>
      </c>
      <c r="H1806" s="23" t="s">
        <v>5992</v>
      </c>
      <c r="I1806" t="str" cm="1">
        <f t="array" ref="I1806">_xlfn.IFS(B1806&lt;18.5,"Under Weight",B1806&lt;=25,"Healthy Weight",B1806&lt;30,"Over Weight",B1806&gt;=30,"obesity")</f>
        <v>obesity</v>
      </c>
      <c r="J1806" t="str" cm="1">
        <f t="array" ref="J1806">_xlfn.IFS(C1806&lt;5.7,"Normal",C1806&lt;=6.5,"Prediabetes",C1806&gt;6.5,"Diabetes")</f>
        <v>Normal</v>
      </c>
    </row>
    <row r="1807" spans="1:10" ht="15" customHeight="1" x14ac:dyDescent="0.3">
      <c r="A1807" s="23" t="s">
        <v>3090</v>
      </c>
      <c r="B1807" s="25">
        <v>32.68</v>
      </c>
      <c r="C1807" s="25">
        <v>5.44</v>
      </c>
      <c r="D1807" s="23" t="s">
        <v>5992</v>
      </c>
      <c r="E1807" s="23" t="s">
        <v>5992</v>
      </c>
      <c r="F1807" s="23" t="s">
        <v>5992</v>
      </c>
      <c r="G1807" s="23">
        <v>0</v>
      </c>
      <c r="H1807" s="23" t="s">
        <v>5992</v>
      </c>
      <c r="I1807" t="str" cm="1">
        <f t="array" ref="I1807">_xlfn.IFS(B1807&lt;18.5,"Under Weight",B1807&lt;=25,"Healthy Weight",B1807&lt;30,"Over Weight",B1807&gt;=30,"obesity")</f>
        <v>obesity</v>
      </c>
      <c r="J1807" t="str" cm="1">
        <f t="array" ref="J1807">_xlfn.IFS(C1807&lt;5.7,"Normal",C1807&lt;=6.5,"Prediabetes",C1807&gt;6.5,"Diabetes")</f>
        <v>Normal</v>
      </c>
    </row>
    <row r="1808" spans="1:10" ht="15" customHeight="1" x14ac:dyDescent="0.3">
      <c r="A1808" s="23" t="s">
        <v>3091</v>
      </c>
      <c r="B1808" s="25">
        <v>20.74</v>
      </c>
      <c r="C1808" s="25">
        <v>11.69</v>
      </c>
      <c r="D1808" s="23" t="s">
        <v>5991</v>
      </c>
      <c r="E1808" s="23" t="s">
        <v>5992</v>
      </c>
      <c r="F1808" s="23" t="s">
        <v>5992</v>
      </c>
      <c r="G1808" s="23">
        <v>1</v>
      </c>
      <c r="H1808" s="23" t="s">
        <v>5992</v>
      </c>
      <c r="I1808" t="str" cm="1">
        <f t="array" ref="I1808">_xlfn.IFS(B1808&lt;18.5,"Under Weight",B1808&lt;=25,"Healthy Weight",B1808&lt;30,"Over Weight",B1808&gt;=30,"obesity")</f>
        <v>Healthy Weight</v>
      </c>
      <c r="J1808" t="str" cm="1">
        <f t="array" ref="J1808">_xlfn.IFS(C1808&lt;5.7,"Normal",C1808&lt;=6.5,"Prediabetes",C1808&gt;6.5,"Diabetes")</f>
        <v>Diabetes</v>
      </c>
    </row>
    <row r="1809" spans="1:10" ht="15" customHeight="1" x14ac:dyDescent="0.3">
      <c r="A1809" s="23" t="s">
        <v>3093</v>
      </c>
      <c r="B1809" s="25">
        <v>15.57</v>
      </c>
      <c r="C1809" s="25">
        <v>6.07</v>
      </c>
      <c r="D1809" s="23" t="s">
        <v>5992</v>
      </c>
      <c r="E1809" s="23" t="s">
        <v>5992</v>
      </c>
      <c r="F1809" s="23" t="s">
        <v>5992</v>
      </c>
      <c r="G1809" s="23">
        <v>0</v>
      </c>
      <c r="H1809" s="23" t="s">
        <v>5992</v>
      </c>
      <c r="I1809" t="str" cm="1">
        <f t="array" ref="I1809">_xlfn.IFS(B1809&lt;18.5,"Under Weight",B1809&lt;=25,"Healthy Weight",B1809&lt;30,"Over Weight",B1809&gt;=30,"obesity")</f>
        <v>Under Weight</v>
      </c>
      <c r="J1809" t="str" cm="1">
        <f t="array" ref="J1809">_xlfn.IFS(C1809&lt;5.7,"Normal",C1809&lt;=6.5,"Prediabetes",C1809&gt;6.5,"Diabetes")</f>
        <v>Prediabetes</v>
      </c>
    </row>
    <row r="1810" spans="1:10" ht="15" customHeight="1" x14ac:dyDescent="0.3">
      <c r="A1810" s="23" t="s">
        <v>3095</v>
      </c>
      <c r="B1810" s="25">
        <v>23.844999999999999</v>
      </c>
      <c r="C1810" s="25">
        <v>4.3600000000000003</v>
      </c>
      <c r="D1810" s="23" t="s">
        <v>5992</v>
      </c>
      <c r="E1810" s="23" t="s">
        <v>5992</v>
      </c>
      <c r="F1810" s="23" t="s">
        <v>5992</v>
      </c>
      <c r="G1810" s="23">
        <v>0</v>
      </c>
      <c r="H1810" s="23" t="s">
        <v>5992</v>
      </c>
      <c r="I1810" t="str" cm="1">
        <f t="array" ref="I1810">_xlfn.IFS(B1810&lt;18.5,"Under Weight",B1810&lt;=25,"Healthy Weight",B1810&lt;30,"Over Weight",B1810&gt;=30,"obesity")</f>
        <v>Healthy Weight</v>
      </c>
      <c r="J1810" t="str" cm="1">
        <f t="array" ref="J1810">_xlfn.IFS(C1810&lt;5.7,"Normal",C1810&lt;=6.5,"Prediabetes",C1810&gt;6.5,"Diabetes")</f>
        <v>Normal</v>
      </c>
    </row>
    <row r="1811" spans="1:10" ht="15" customHeight="1" x14ac:dyDescent="0.3">
      <c r="A1811" s="23" t="s">
        <v>3096</v>
      </c>
      <c r="B1811" s="25">
        <v>22.895</v>
      </c>
      <c r="C1811" s="25">
        <v>5.24</v>
      </c>
      <c r="D1811" s="23" t="s">
        <v>5992</v>
      </c>
      <c r="E1811" s="23" t="s">
        <v>5992</v>
      </c>
      <c r="F1811" s="23" t="s">
        <v>5992</v>
      </c>
      <c r="G1811" s="23">
        <v>1</v>
      </c>
      <c r="H1811" s="23" t="s">
        <v>5992</v>
      </c>
      <c r="I1811" t="str" cm="1">
        <f t="array" ref="I1811">_xlfn.IFS(B1811&lt;18.5,"Under Weight",B1811&lt;=25,"Healthy Weight",B1811&lt;30,"Over Weight",B1811&gt;=30,"obesity")</f>
        <v>Healthy Weight</v>
      </c>
      <c r="J1811" t="str" cm="1">
        <f t="array" ref="J1811">_xlfn.IFS(C1811&lt;5.7,"Normal",C1811&lt;=6.5,"Prediabetes",C1811&gt;6.5,"Diabetes")</f>
        <v>Normal</v>
      </c>
    </row>
    <row r="1812" spans="1:10" ht="15" customHeight="1" x14ac:dyDescent="0.3">
      <c r="A1812" s="23" t="s">
        <v>3097</v>
      </c>
      <c r="B1812" s="25">
        <v>21.945</v>
      </c>
      <c r="C1812" s="25">
        <v>5.37</v>
      </c>
      <c r="D1812" s="23" t="s">
        <v>5992</v>
      </c>
      <c r="E1812" s="23" t="s">
        <v>5992</v>
      </c>
      <c r="F1812" s="23" t="s">
        <v>5992</v>
      </c>
      <c r="G1812" s="23">
        <v>1</v>
      </c>
      <c r="H1812" s="23" t="s">
        <v>5992</v>
      </c>
      <c r="I1812" t="str" cm="1">
        <f t="array" ref="I1812">_xlfn.IFS(B1812&lt;18.5,"Under Weight",B1812&lt;=25,"Healthy Weight",B1812&lt;30,"Over Weight",B1812&gt;=30,"obesity")</f>
        <v>Healthy Weight</v>
      </c>
      <c r="J1812" t="str" cm="1">
        <f t="array" ref="J1812">_xlfn.IFS(C1812&lt;5.7,"Normal",C1812&lt;=6.5,"Prediabetes",C1812&gt;6.5,"Diabetes")</f>
        <v>Normal</v>
      </c>
    </row>
    <row r="1813" spans="1:10" ht="15" customHeight="1" x14ac:dyDescent="0.3">
      <c r="A1813" s="23" t="s">
        <v>3099</v>
      </c>
      <c r="B1813" s="25">
        <v>19.47</v>
      </c>
      <c r="C1813" s="25">
        <v>6.6</v>
      </c>
      <c r="D1813" s="23" t="s">
        <v>5991</v>
      </c>
      <c r="E1813" s="23" t="s">
        <v>5992</v>
      </c>
      <c r="F1813" s="23" t="s">
        <v>5992</v>
      </c>
      <c r="G1813" s="23">
        <v>0</v>
      </c>
      <c r="H1813" s="23" t="s">
        <v>5992</v>
      </c>
      <c r="I1813" t="str" cm="1">
        <f t="array" ref="I1813">_xlfn.IFS(B1813&lt;18.5,"Under Weight",B1813&lt;=25,"Healthy Weight",B1813&lt;30,"Over Weight",B1813&gt;=30,"obesity")</f>
        <v>Healthy Weight</v>
      </c>
      <c r="J1813" t="str" cm="1">
        <f t="array" ref="J1813">_xlfn.IFS(C1813&lt;5.7,"Normal",C1813&lt;=6.5,"Prediabetes",C1813&gt;6.5,"Diabetes")</f>
        <v>Diabetes</v>
      </c>
    </row>
    <row r="1814" spans="1:10" ht="15" customHeight="1" x14ac:dyDescent="0.3">
      <c r="A1814" s="23" t="s">
        <v>3101</v>
      </c>
      <c r="B1814" s="25">
        <v>15.61</v>
      </c>
      <c r="C1814" s="25">
        <v>5.77</v>
      </c>
      <c r="D1814" s="23" t="s">
        <v>5992</v>
      </c>
      <c r="E1814" s="23" t="s">
        <v>5992</v>
      </c>
      <c r="F1814" s="23" t="s">
        <v>5992</v>
      </c>
      <c r="G1814" s="23">
        <v>0</v>
      </c>
      <c r="H1814" s="23" t="s">
        <v>5992</v>
      </c>
      <c r="I1814" t="str" cm="1">
        <f t="array" ref="I1814">_xlfn.IFS(B1814&lt;18.5,"Under Weight",B1814&lt;=25,"Healthy Weight",B1814&lt;30,"Over Weight",B1814&gt;=30,"obesity")</f>
        <v>Under Weight</v>
      </c>
      <c r="J1814" t="str" cm="1">
        <f t="array" ref="J1814">_xlfn.IFS(C1814&lt;5.7,"Normal",C1814&lt;=6.5,"Prediabetes",C1814&gt;6.5,"Diabetes")</f>
        <v>Prediabetes</v>
      </c>
    </row>
    <row r="1815" spans="1:10" ht="15" customHeight="1" x14ac:dyDescent="0.3">
      <c r="A1815" s="23" t="s">
        <v>3103</v>
      </c>
      <c r="B1815" s="25">
        <v>28.6</v>
      </c>
      <c r="C1815" s="25">
        <v>6.08</v>
      </c>
      <c r="D1815" s="23" t="s">
        <v>5992</v>
      </c>
      <c r="E1815" s="23" t="s">
        <v>5992</v>
      </c>
      <c r="F1815" s="23" t="s">
        <v>5991</v>
      </c>
      <c r="G1815" s="23">
        <v>1</v>
      </c>
      <c r="H1815" s="23" t="s">
        <v>5992</v>
      </c>
      <c r="I1815" t="str" cm="1">
        <f t="array" ref="I1815">_xlfn.IFS(B1815&lt;18.5,"Under Weight",B1815&lt;=25,"Healthy Weight",B1815&lt;30,"Over Weight",B1815&gt;=30,"obesity")</f>
        <v>Over Weight</v>
      </c>
      <c r="J1815" t="str" cm="1">
        <f t="array" ref="J1815">_xlfn.IFS(C1815&lt;5.7,"Normal",C1815&lt;=6.5,"Prediabetes",C1815&gt;6.5,"Diabetes")</f>
        <v>Prediabetes</v>
      </c>
    </row>
    <row r="1816" spans="1:10" ht="15" customHeight="1" x14ac:dyDescent="0.3">
      <c r="A1816" s="23" t="s">
        <v>3104</v>
      </c>
      <c r="B1816" s="25">
        <v>46.53</v>
      </c>
      <c r="C1816" s="25">
        <v>4.16</v>
      </c>
      <c r="D1816" s="23" t="s">
        <v>5992</v>
      </c>
      <c r="E1816" s="23" t="s">
        <v>5992</v>
      </c>
      <c r="F1816" s="23" t="s">
        <v>5992</v>
      </c>
      <c r="G1816" s="23">
        <v>0</v>
      </c>
      <c r="H1816" s="23" t="s">
        <v>5992</v>
      </c>
      <c r="I1816" t="str" cm="1">
        <f t="array" ref="I1816">_xlfn.IFS(B1816&lt;18.5,"Under Weight",B1816&lt;=25,"Healthy Weight",B1816&lt;30,"Over Weight",B1816&gt;=30,"obesity")</f>
        <v>obesity</v>
      </c>
      <c r="J1816" t="str" cm="1">
        <f t="array" ref="J1816">_xlfn.IFS(C1816&lt;5.7,"Normal",C1816&lt;=6.5,"Prediabetes",C1816&gt;6.5,"Diabetes")</f>
        <v>Normal</v>
      </c>
    </row>
    <row r="1817" spans="1:10" ht="15" customHeight="1" x14ac:dyDescent="0.3">
      <c r="A1817" s="23" t="s">
        <v>3105</v>
      </c>
      <c r="B1817" s="25">
        <v>34.99</v>
      </c>
      <c r="C1817" s="25">
        <v>5.0999999999999996</v>
      </c>
      <c r="D1817" s="23" t="s">
        <v>5992</v>
      </c>
      <c r="E1817" s="23" t="s">
        <v>5992</v>
      </c>
      <c r="F1817" s="23" t="s">
        <v>5991</v>
      </c>
      <c r="G1817" s="23">
        <v>1</v>
      </c>
      <c r="H1817" s="23" t="s">
        <v>5992</v>
      </c>
      <c r="I1817" t="str" cm="1">
        <f t="array" ref="I1817">_xlfn.IFS(B1817&lt;18.5,"Under Weight",B1817&lt;=25,"Healthy Weight",B1817&lt;30,"Over Weight",B1817&gt;=30,"obesity")</f>
        <v>obesity</v>
      </c>
      <c r="J1817" t="str" cm="1">
        <f t="array" ref="J1817">_xlfn.IFS(C1817&lt;5.7,"Normal",C1817&lt;=6.5,"Prediabetes",C1817&gt;6.5,"Diabetes")</f>
        <v>Normal</v>
      </c>
    </row>
    <row r="1818" spans="1:10" ht="15" customHeight="1" x14ac:dyDescent="0.3">
      <c r="A1818" s="23" t="s">
        <v>3107</v>
      </c>
      <c r="B1818" s="25">
        <v>17.05</v>
      </c>
      <c r="C1818" s="25">
        <v>5.3</v>
      </c>
      <c r="D1818" s="23" t="s">
        <v>5992</v>
      </c>
      <c r="E1818" s="23" t="s">
        <v>5992</v>
      </c>
      <c r="F1818" s="23" t="s">
        <v>5991</v>
      </c>
      <c r="G1818" s="23">
        <v>1</v>
      </c>
      <c r="H1818" s="23" t="s">
        <v>5992</v>
      </c>
      <c r="I1818" t="str" cm="1">
        <f t="array" ref="I1818">_xlfn.IFS(B1818&lt;18.5,"Under Weight",B1818&lt;=25,"Healthy Weight",B1818&lt;30,"Over Weight",B1818&gt;=30,"obesity")</f>
        <v>Under Weight</v>
      </c>
      <c r="J1818" t="str" cm="1">
        <f t="array" ref="J1818">_xlfn.IFS(C1818&lt;5.7,"Normal",C1818&lt;=6.5,"Prediabetes",C1818&gt;6.5,"Diabetes")</f>
        <v>Normal</v>
      </c>
    </row>
    <row r="1819" spans="1:10" ht="15" customHeight="1" x14ac:dyDescent="0.3">
      <c r="A1819" s="23" t="s">
        <v>3108</v>
      </c>
      <c r="B1819" s="25">
        <v>37.18</v>
      </c>
      <c r="C1819" s="25">
        <v>4.9000000000000004</v>
      </c>
      <c r="D1819" s="23" t="s">
        <v>5992</v>
      </c>
      <c r="E1819" s="23" t="s">
        <v>5992</v>
      </c>
      <c r="F1819" s="23" t="s">
        <v>5992</v>
      </c>
      <c r="G1819" s="23">
        <v>0</v>
      </c>
      <c r="H1819" s="23" t="s">
        <v>5992</v>
      </c>
      <c r="I1819" t="str" cm="1">
        <f t="array" ref="I1819">_xlfn.IFS(B1819&lt;18.5,"Under Weight",B1819&lt;=25,"Healthy Weight",B1819&lt;30,"Over Weight",B1819&gt;=30,"obesity")</f>
        <v>obesity</v>
      </c>
      <c r="J1819" t="str" cm="1">
        <f t="array" ref="J1819">_xlfn.IFS(C1819&lt;5.7,"Normal",C1819&lt;=6.5,"Prediabetes",C1819&gt;6.5,"Diabetes")</f>
        <v>Normal</v>
      </c>
    </row>
    <row r="1820" spans="1:10" ht="15" customHeight="1" x14ac:dyDescent="0.3">
      <c r="A1820" s="23" t="s">
        <v>3109</v>
      </c>
      <c r="B1820" s="25">
        <v>35.200000000000003</v>
      </c>
      <c r="C1820" s="25">
        <v>5.55</v>
      </c>
      <c r="D1820" s="23" t="s">
        <v>5992</v>
      </c>
      <c r="E1820" s="23" t="s">
        <v>5992</v>
      </c>
      <c r="F1820" s="23" t="s">
        <v>5992</v>
      </c>
      <c r="G1820" s="23">
        <v>0</v>
      </c>
      <c r="H1820" s="23" t="s">
        <v>5992</v>
      </c>
      <c r="I1820" t="str" cm="1">
        <f t="array" ref="I1820">_xlfn.IFS(B1820&lt;18.5,"Under Weight",B1820&lt;=25,"Healthy Weight",B1820&lt;30,"Over Weight",B1820&gt;=30,"obesity")</f>
        <v>obesity</v>
      </c>
      <c r="J1820" t="str" cm="1">
        <f t="array" ref="J1820">_xlfn.IFS(C1820&lt;5.7,"Normal",C1820&lt;=6.5,"Prediabetes",C1820&gt;6.5,"Diabetes")</f>
        <v>Normal</v>
      </c>
    </row>
    <row r="1821" spans="1:10" ht="15" customHeight="1" x14ac:dyDescent="0.3">
      <c r="A1821" s="23" t="s">
        <v>3110</v>
      </c>
      <c r="B1821" s="25">
        <v>37.335000000000001</v>
      </c>
      <c r="C1821" s="25">
        <v>4.95</v>
      </c>
      <c r="D1821" s="23" t="s">
        <v>5992</v>
      </c>
      <c r="E1821" s="23" t="s">
        <v>5992</v>
      </c>
      <c r="F1821" s="23" t="s">
        <v>5992</v>
      </c>
      <c r="G1821" s="23">
        <v>0</v>
      </c>
      <c r="H1821" s="23" t="s">
        <v>5992</v>
      </c>
      <c r="I1821" t="str" cm="1">
        <f t="array" ref="I1821">_xlfn.IFS(B1821&lt;18.5,"Under Weight",B1821&lt;=25,"Healthy Weight",B1821&lt;30,"Over Weight",B1821&gt;=30,"obesity")</f>
        <v>obesity</v>
      </c>
      <c r="J1821" t="str" cm="1">
        <f t="array" ref="J1821">_xlfn.IFS(C1821&lt;5.7,"Normal",C1821&lt;=6.5,"Prediabetes",C1821&gt;6.5,"Diabetes")</f>
        <v>Normal</v>
      </c>
    </row>
    <row r="1822" spans="1:10" ht="15" customHeight="1" x14ac:dyDescent="0.3">
      <c r="A1822" s="23" t="s">
        <v>3112</v>
      </c>
      <c r="B1822" s="25">
        <v>27.265000000000001</v>
      </c>
      <c r="C1822" s="25">
        <v>6.46</v>
      </c>
      <c r="D1822" s="23" t="s">
        <v>5991</v>
      </c>
      <c r="E1822" s="23" t="s">
        <v>5992</v>
      </c>
      <c r="F1822" s="23" t="s">
        <v>5992</v>
      </c>
      <c r="G1822" s="23">
        <v>0</v>
      </c>
      <c r="H1822" s="23" t="s">
        <v>5992</v>
      </c>
      <c r="I1822" t="str" cm="1">
        <f t="array" ref="I1822">_xlfn.IFS(B1822&lt;18.5,"Under Weight",B1822&lt;=25,"Healthy Weight",B1822&lt;30,"Over Weight",B1822&gt;=30,"obesity")</f>
        <v>Over Weight</v>
      </c>
      <c r="J1822" t="str" cm="1">
        <f t="array" ref="J1822">_xlfn.IFS(C1822&lt;5.7,"Normal",C1822&lt;=6.5,"Prediabetes",C1822&gt;6.5,"Diabetes")</f>
        <v>Prediabetes</v>
      </c>
    </row>
    <row r="1823" spans="1:10" ht="15" customHeight="1" x14ac:dyDescent="0.3">
      <c r="A1823" s="23" t="s">
        <v>3113</v>
      </c>
      <c r="B1823" s="25">
        <v>30.8</v>
      </c>
      <c r="C1823" s="25">
        <v>4.9000000000000004</v>
      </c>
      <c r="D1823" s="23" t="s">
        <v>5991</v>
      </c>
      <c r="E1823" s="23" t="s">
        <v>5992</v>
      </c>
      <c r="F1823" s="23" t="s">
        <v>5992</v>
      </c>
      <c r="G1823" s="23">
        <v>0</v>
      </c>
      <c r="H1823" s="23" t="s">
        <v>5992</v>
      </c>
      <c r="I1823" t="str" cm="1">
        <f t="array" ref="I1823">_xlfn.IFS(B1823&lt;18.5,"Under Weight",B1823&lt;=25,"Healthy Weight",B1823&lt;30,"Over Weight",B1823&gt;=30,"obesity")</f>
        <v>obesity</v>
      </c>
      <c r="J1823" t="str" cm="1">
        <f t="array" ref="J1823">_xlfn.IFS(C1823&lt;5.7,"Normal",C1823&lt;=6.5,"Prediabetes",C1823&gt;6.5,"Diabetes")</f>
        <v>Normal</v>
      </c>
    </row>
    <row r="1824" spans="1:10" ht="15" customHeight="1" x14ac:dyDescent="0.3">
      <c r="A1824" s="23" t="s">
        <v>3115</v>
      </c>
      <c r="B1824" s="25">
        <v>30.21</v>
      </c>
      <c r="C1824" s="25">
        <v>5.21</v>
      </c>
      <c r="D1824" s="23" t="s">
        <v>5992</v>
      </c>
      <c r="E1824" s="23" t="s">
        <v>5992</v>
      </c>
      <c r="F1824" s="23" t="s">
        <v>5992</v>
      </c>
      <c r="G1824" s="23">
        <v>1</v>
      </c>
      <c r="H1824" s="23" t="s">
        <v>5992</v>
      </c>
      <c r="I1824" t="str" cm="1">
        <f t="array" ref="I1824">_xlfn.IFS(B1824&lt;18.5,"Under Weight",B1824&lt;=25,"Healthy Weight",B1824&lt;30,"Over Weight",B1824&gt;=30,"obesity")</f>
        <v>obesity</v>
      </c>
      <c r="J1824" t="str" cm="1">
        <f t="array" ref="J1824">_xlfn.IFS(C1824&lt;5.7,"Normal",C1824&lt;=6.5,"Prediabetes",C1824&gt;6.5,"Diabetes")</f>
        <v>Normal</v>
      </c>
    </row>
    <row r="1825" spans="1:10" ht="15" customHeight="1" x14ac:dyDescent="0.3">
      <c r="A1825" s="23" t="s">
        <v>3117</v>
      </c>
      <c r="B1825" s="25">
        <v>35.340000000000003</v>
      </c>
      <c r="C1825" s="25">
        <v>4.13</v>
      </c>
      <c r="D1825" s="23" t="s">
        <v>5992</v>
      </c>
      <c r="E1825" s="23" t="s">
        <v>5993</v>
      </c>
      <c r="F1825" s="23" t="s">
        <v>5992</v>
      </c>
      <c r="G1825" s="23">
        <v>1</v>
      </c>
      <c r="H1825" s="23" t="s">
        <v>5992</v>
      </c>
      <c r="I1825" t="str" cm="1">
        <f t="array" ref="I1825">_xlfn.IFS(B1825&lt;18.5,"Under Weight",B1825&lt;=25,"Healthy Weight",B1825&lt;30,"Over Weight",B1825&gt;=30,"obesity")</f>
        <v>obesity</v>
      </c>
      <c r="J1825" t="str" cm="1">
        <f t="array" ref="J1825">_xlfn.IFS(C1825&lt;5.7,"Normal",C1825&lt;=6.5,"Prediabetes",C1825&gt;6.5,"Diabetes")</f>
        <v>Normal</v>
      </c>
    </row>
    <row r="1826" spans="1:10" ht="15" customHeight="1" x14ac:dyDescent="0.3">
      <c r="A1826" s="23" t="s">
        <v>3118</v>
      </c>
      <c r="B1826" s="25">
        <v>26.695</v>
      </c>
      <c r="C1826" s="25">
        <v>5.28</v>
      </c>
      <c r="D1826" s="23" t="s">
        <v>5992</v>
      </c>
      <c r="E1826" s="23" t="s">
        <v>5992</v>
      </c>
      <c r="F1826" s="23" t="s">
        <v>5992</v>
      </c>
      <c r="G1826" s="23">
        <v>0</v>
      </c>
      <c r="H1826" s="23" t="s">
        <v>5992</v>
      </c>
      <c r="I1826" t="str" cm="1">
        <f t="array" ref="I1826">_xlfn.IFS(B1826&lt;18.5,"Under Weight",B1826&lt;=25,"Healthy Weight",B1826&lt;30,"Over Weight",B1826&gt;=30,"obesity")</f>
        <v>Over Weight</v>
      </c>
      <c r="J1826" t="str" cm="1">
        <f t="array" ref="J1826">_xlfn.IFS(C1826&lt;5.7,"Normal",C1826&lt;=6.5,"Prediabetes",C1826&gt;6.5,"Diabetes")</f>
        <v>Normal</v>
      </c>
    </row>
    <row r="1827" spans="1:10" ht="15" customHeight="1" x14ac:dyDescent="0.3">
      <c r="A1827" s="23" t="s">
        <v>3120</v>
      </c>
      <c r="B1827" s="25">
        <v>29.355</v>
      </c>
      <c r="C1827" s="25">
        <v>4.68</v>
      </c>
      <c r="D1827" s="23" t="s">
        <v>5991</v>
      </c>
      <c r="E1827" s="23" t="s">
        <v>5992</v>
      </c>
      <c r="F1827" s="23" t="s">
        <v>5992</v>
      </c>
      <c r="G1827" s="23">
        <v>0</v>
      </c>
      <c r="H1827" s="23" t="s">
        <v>5992</v>
      </c>
      <c r="I1827" t="str" cm="1">
        <f t="array" ref="I1827">_xlfn.IFS(B1827&lt;18.5,"Under Weight",B1827&lt;=25,"Healthy Weight",B1827&lt;30,"Over Weight",B1827&gt;=30,"obesity")</f>
        <v>Over Weight</v>
      </c>
      <c r="J1827" t="str" cm="1">
        <f t="array" ref="J1827">_xlfn.IFS(C1827&lt;5.7,"Normal",C1827&lt;=6.5,"Prediabetes",C1827&gt;6.5,"Diabetes")</f>
        <v>Normal</v>
      </c>
    </row>
    <row r="1828" spans="1:10" ht="15" customHeight="1" x14ac:dyDescent="0.3">
      <c r="A1828" s="23" t="s">
        <v>3122</v>
      </c>
      <c r="B1828" s="25">
        <v>29.59</v>
      </c>
      <c r="C1828" s="25">
        <v>4.0599999999999996</v>
      </c>
      <c r="D1828" s="23" t="s">
        <v>5992</v>
      </c>
      <c r="E1828" s="23" t="s">
        <v>5992</v>
      </c>
      <c r="F1828" s="23" t="s">
        <v>5992</v>
      </c>
      <c r="G1828" s="23">
        <v>0</v>
      </c>
      <c r="H1828" s="23" t="s">
        <v>5992</v>
      </c>
      <c r="I1828" t="str" cm="1">
        <f t="array" ref="I1828">_xlfn.IFS(B1828&lt;18.5,"Under Weight",B1828&lt;=25,"Healthy Weight",B1828&lt;30,"Over Weight",B1828&gt;=30,"obesity")</f>
        <v>Over Weight</v>
      </c>
      <c r="J1828" t="str" cm="1">
        <f t="array" ref="J1828">_xlfn.IFS(C1828&lt;5.7,"Normal",C1828&lt;=6.5,"Prediabetes",C1828&gt;6.5,"Diabetes")</f>
        <v>Normal</v>
      </c>
    </row>
    <row r="1829" spans="1:10" ht="15" customHeight="1" x14ac:dyDescent="0.3">
      <c r="A1829" s="23" t="s">
        <v>3124</v>
      </c>
      <c r="B1829" s="25">
        <v>31.35</v>
      </c>
      <c r="C1829" s="25">
        <v>4.2</v>
      </c>
      <c r="D1829" s="23" t="s">
        <v>5992</v>
      </c>
      <c r="E1829" s="23" t="s">
        <v>5993</v>
      </c>
      <c r="F1829" s="23" t="s">
        <v>5992</v>
      </c>
      <c r="G1829" s="23">
        <v>1</v>
      </c>
      <c r="H1829" s="23" t="s">
        <v>5992</v>
      </c>
      <c r="I1829" t="str" cm="1">
        <f t="array" ref="I1829">_xlfn.IFS(B1829&lt;18.5,"Under Weight",B1829&lt;=25,"Healthy Weight",B1829&lt;30,"Over Weight",B1829&gt;=30,"obesity")</f>
        <v>obesity</v>
      </c>
      <c r="J1829" t="str" cm="1">
        <f t="array" ref="J1829">_xlfn.IFS(C1829&lt;5.7,"Normal",C1829&lt;=6.5,"Prediabetes",C1829&gt;6.5,"Diabetes")</f>
        <v>Normal</v>
      </c>
    </row>
    <row r="1830" spans="1:10" ht="15" customHeight="1" x14ac:dyDescent="0.3">
      <c r="A1830" s="23" t="s">
        <v>3125</v>
      </c>
      <c r="B1830" s="25">
        <v>20.52</v>
      </c>
      <c r="C1830" s="25">
        <v>4.83</v>
      </c>
      <c r="D1830" s="23" t="s">
        <v>5992</v>
      </c>
      <c r="E1830" s="23" t="s">
        <v>5992</v>
      </c>
      <c r="F1830" s="23" t="s">
        <v>5992</v>
      </c>
      <c r="G1830" s="23">
        <v>0</v>
      </c>
      <c r="H1830" s="23" t="s">
        <v>5992</v>
      </c>
      <c r="I1830" t="str" cm="1">
        <f t="array" ref="I1830">_xlfn.IFS(B1830&lt;18.5,"Under Weight",B1830&lt;=25,"Healthy Weight",B1830&lt;30,"Over Weight",B1830&gt;=30,"obesity")</f>
        <v>Healthy Weight</v>
      </c>
      <c r="J1830" t="str" cm="1">
        <f t="array" ref="J1830">_xlfn.IFS(C1830&lt;5.7,"Normal",C1830&lt;=6.5,"Prediabetes",C1830&gt;6.5,"Diabetes")</f>
        <v>Normal</v>
      </c>
    </row>
    <row r="1831" spans="1:10" ht="15" customHeight="1" x14ac:dyDescent="0.3">
      <c r="A1831" s="23" t="s">
        <v>3126</v>
      </c>
      <c r="B1831" s="25">
        <v>42.9</v>
      </c>
      <c r="C1831" s="25">
        <v>4.87</v>
      </c>
      <c r="D1831" s="23" t="s">
        <v>5991</v>
      </c>
      <c r="E1831" s="23" t="s">
        <v>5992</v>
      </c>
      <c r="F1831" s="23" t="s">
        <v>5992</v>
      </c>
      <c r="G1831" s="23">
        <v>1</v>
      </c>
      <c r="H1831" s="23" t="s">
        <v>5992</v>
      </c>
      <c r="I1831" t="str" cm="1">
        <f t="array" ref="I1831">_xlfn.IFS(B1831&lt;18.5,"Under Weight",B1831&lt;=25,"Healthy Weight",B1831&lt;30,"Over Weight",B1831&gt;=30,"obesity")</f>
        <v>obesity</v>
      </c>
      <c r="J1831" t="str" cm="1">
        <f t="array" ref="J1831">_xlfn.IFS(C1831&lt;5.7,"Normal",C1831&lt;=6.5,"Prediabetes",C1831&gt;6.5,"Diabetes")</f>
        <v>Normal</v>
      </c>
    </row>
    <row r="1832" spans="1:10" ht="15" customHeight="1" x14ac:dyDescent="0.3">
      <c r="A1832" s="23" t="s">
        <v>3128</v>
      </c>
      <c r="B1832" s="25">
        <v>24.6</v>
      </c>
      <c r="C1832" s="25">
        <v>5.86</v>
      </c>
      <c r="D1832" s="23" t="s">
        <v>5992</v>
      </c>
      <c r="E1832" s="23" t="s">
        <v>5992</v>
      </c>
      <c r="F1832" s="23" t="s">
        <v>5991</v>
      </c>
      <c r="G1832" s="23">
        <v>1</v>
      </c>
      <c r="H1832" s="23" t="s">
        <v>5992</v>
      </c>
      <c r="I1832" t="str" cm="1">
        <f t="array" ref="I1832">_xlfn.IFS(B1832&lt;18.5,"Under Weight",B1832&lt;=25,"Healthy Weight",B1832&lt;30,"Over Weight",B1832&gt;=30,"obesity")</f>
        <v>Healthy Weight</v>
      </c>
      <c r="J1832" t="str" cm="1">
        <f t="array" ref="J1832">_xlfn.IFS(C1832&lt;5.7,"Normal",C1832&lt;=6.5,"Prediabetes",C1832&gt;6.5,"Diabetes")</f>
        <v>Prediabetes</v>
      </c>
    </row>
    <row r="1833" spans="1:10" ht="15" customHeight="1" x14ac:dyDescent="0.3">
      <c r="A1833" s="23" t="s">
        <v>3129</v>
      </c>
      <c r="B1833" s="25">
        <v>28.405000000000001</v>
      </c>
      <c r="C1833" s="25">
        <v>4.12</v>
      </c>
      <c r="D1833" s="23" t="s">
        <v>5992</v>
      </c>
      <c r="E1833" s="23" t="s">
        <v>5992</v>
      </c>
      <c r="F1833" s="23" t="s">
        <v>5992</v>
      </c>
      <c r="G1833" s="23">
        <v>1</v>
      </c>
      <c r="H1833" s="23" t="s">
        <v>5992</v>
      </c>
      <c r="I1833" t="str" cm="1">
        <f t="array" ref="I1833">_xlfn.IFS(B1833&lt;18.5,"Under Weight",B1833&lt;=25,"Healthy Weight",B1833&lt;30,"Over Weight",B1833&gt;=30,"obesity")</f>
        <v>Over Weight</v>
      </c>
      <c r="J1833" t="str" cm="1">
        <f t="array" ref="J1833">_xlfn.IFS(C1833&lt;5.7,"Normal",C1833&lt;=6.5,"Prediabetes",C1833&gt;6.5,"Diabetes")</f>
        <v>Normal</v>
      </c>
    </row>
    <row r="1834" spans="1:10" ht="15" customHeight="1" x14ac:dyDescent="0.3">
      <c r="A1834" s="23" t="s">
        <v>3130</v>
      </c>
      <c r="B1834" s="25">
        <v>34.674999999999997</v>
      </c>
      <c r="C1834" s="25">
        <v>5.71</v>
      </c>
      <c r="D1834" s="23" t="s">
        <v>5991</v>
      </c>
      <c r="E1834" s="23" t="s">
        <v>5992</v>
      </c>
      <c r="F1834" s="23" t="s">
        <v>5992</v>
      </c>
      <c r="G1834" s="23">
        <v>1</v>
      </c>
      <c r="H1834" s="23" t="s">
        <v>5992</v>
      </c>
      <c r="I1834" t="str" cm="1">
        <f t="array" ref="I1834">_xlfn.IFS(B1834&lt;18.5,"Under Weight",B1834&lt;=25,"Healthy Weight",B1834&lt;30,"Over Weight",B1834&gt;=30,"obesity")</f>
        <v>obesity</v>
      </c>
      <c r="J1834" t="str" cm="1">
        <f t="array" ref="J1834">_xlfn.IFS(C1834&lt;5.7,"Normal",C1834&lt;=6.5,"Prediabetes",C1834&gt;6.5,"Diabetes")</f>
        <v>Prediabetes</v>
      </c>
    </row>
    <row r="1835" spans="1:10" ht="15" customHeight="1" x14ac:dyDescent="0.3">
      <c r="A1835" s="23" t="s">
        <v>3132</v>
      </c>
      <c r="B1835" s="25">
        <v>18.850000000000001</v>
      </c>
      <c r="C1835" s="25">
        <v>6.03</v>
      </c>
      <c r="D1835" s="23" t="s">
        <v>5992</v>
      </c>
      <c r="E1835" s="23" t="s">
        <v>5992</v>
      </c>
      <c r="F1835" s="23" t="s">
        <v>5992</v>
      </c>
      <c r="G1835" s="23">
        <v>1</v>
      </c>
      <c r="H1835" s="23" t="s">
        <v>5992</v>
      </c>
      <c r="I1835" t="str" cm="1">
        <f t="array" ref="I1835">_xlfn.IFS(B1835&lt;18.5,"Under Weight",B1835&lt;=25,"Healthy Weight",B1835&lt;30,"Over Weight",B1835&gt;=30,"obesity")</f>
        <v>Healthy Weight</v>
      </c>
      <c r="J1835" t="str" cm="1">
        <f t="array" ref="J1835">_xlfn.IFS(C1835&lt;5.7,"Normal",C1835&lt;=6.5,"Prediabetes",C1835&gt;6.5,"Diabetes")</f>
        <v>Prediabetes</v>
      </c>
    </row>
    <row r="1836" spans="1:10" ht="15" customHeight="1" x14ac:dyDescent="0.3">
      <c r="A1836" s="23" t="s">
        <v>3134</v>
      </c>
      <c r="B1836" s="25">
        <v>34.130000000000003</v>
      </c>
      <c r="C1836" s="25">
        <v>5.65</v>
      </c>
      <c r="D1836" s="23" t="s">
        <v>5992</v>
      </c>
      <c r="E1836" s="23" t="s">
        <v>5992</v>
      </c>
      <c r="F1836" s="23" t="s">
        <v>5991</v>
      </c>
      <c r="G1836" s="23">
        <v>1</v>
      </c>
      <c r="H1836" s="23" t="s">
        <v>5992</v>
      </c>
      <c r="I1836" t="str" cm="1">
        <f t="array" ref="I1836">_xlfn.IFS(B1836&lt;18.5,"Under Weight",B1836&lt;=25,"Healthy Weight",B1836&lt;30,"Over Weight",B1836&gt;=30,"obesity")</f>
        <v>obesity</v>
      </c>
      <c r="J1836" t="str" cm="1">
        <f t="array" ref="J1836">_xlfn.IFS(C1836&lt;5.7,"Normal",C1836&lt;=6.5,"Prediabetes",C1836&gt;6.5,"Diabetes")</f>
        <v>Normal</v>
      </c>
    </row>
    <row r="1837" spans="1:10" ht="15" customHeight="1" x14ac:dyDescent="0.3">
      <c r="A1837" s="23" t="s">
        <v>3135</v>
      </c>
      <c r="B1837" s="25">
        <v>17.34</v>
      </c>
      <c r="C1837" s="25">
        <v>5.05</v>
      </c>
      <c r="D1837" s="23" t="s">
        <v>5992</v>
      </c>
      <c r="E1837" s="23" t="s">
        <v>5992</v>
      </c>
      <c r="F1837" s="23" t="s">
        <v>5992</v>
      </c>
      <c r="G1837" s="23">
        <v>0</v>
      </c>
      <c r="H1837" s="23" t="s">
        <v>5992</v>
      </c>
      <c r="I1837" t="str" cm="1">
        <f t="array" ref="I1837">_xlfn.IFS(B1837&lt;18.5,"Under Weight",B1837&lt;=25,"Healthy Weight",B1837&lt;30,"Over Weight",B1837&gt;=30,"obesity")</f>
        <v>Under Weight</v>
      </c>
      <c r="J1837" t="str" cm="1">
        <f t="array" ref="J1837">_xlfn.IFS(C1837&lt;5.7,"Normal",C1837&lt;=6.5,"Prediabetes",C1837&gt;6.5,"Diabetes")</f>
        <v>Normal</v>
      </c>
    </row>
    <row r="1838" spans="1:10" ht="15" customHeight="1" x14ac:dyDescent="0.3">
      <c r="A1838" s="23" t="s">
        <v>3136</v>
      </c>
      <c r="B1838" s="25">
        <v>17.440000000000001</v>
      </c>
      <c r="C1838" s="25">
        <v>6.26</v>
      </c>
      <c r="D1838" s="23" t="s">
        <v>5992</v>
      </c>
      <c r="E1838" s="23" t="s">
        <v>5992</v>
      </c>
      <c r="F1838" s="23" t="s">
        <v>5992</v>
      </c>
      <c r="G1838" s="23">
        <v>0</v>
      </c>
      <c r="H1838" s="23" t="s">
        <v>5992</v>
      </c>
      <c r="I1838" t="str" cm="1">
        <f t="array" ref="I1838">_xlfn.IFS(B1838&lt;18.5,"Under Weight",B1838&lt;=25,"Healthy Weight",B1838&lt;30,"Over Weight",B1838&gt;=30,"obesity")</f>
        <v>Under Weight</v>
      </c>
      <c r="J1838" t="str" cm="1">
        <f t="array" ref="J1838">_xlfn.IFS(C1838&lt;5.7,"Normal",C1838&lt;=6.5,"Prediabetes",C1838&gt;6.5,"Diabetes")</f>
        <v>Prediabetes</v>
      </c>
    </row>
    <row r="1839" spans="1:10" ht="15" customHeight="1" x14ac:dyDescent="0.3">
      <c r="A1839" s="23" t="s">
        <v>3138</v>
      </c>
      <c r="B1839" s="25">
        <v>33.659999999999997</v>
      </c>
      <c r="C1839" s="25">
        <v>4.08</v>
      </c>
      <c r="D1839" s="23" t="s">
        <v>5991</v>
      </c>
      <c r="E1839" s="23" t="s">
        <v>5992</v>
      </c>
      <c r="F1839" s="23" t="s">
        <v>5991</v>
      </c>
      <c r="G1839" s="23">
        <v>1</v>
      </c>
      <c r="H1839" s="23" t="s">
        <v>5992</v>
      </c>
      <c r="I1839" t="str" cm="1">
        <f t="array" ref="I1839">_xlfn.IFS(B1839&lt;18.5,"Under Weight",B1839&lt;=25,"Healthy Weight",B1839&lt;30,"Over Weight",B1839&gt;=30,"obesity")</f>
        <v>obesity</v>
      </c>
      <c r="J1839" t="str" cm="1">
        <f t="array" ref="J1839">_xlfn.IFS(C1839&lt;5.7,"Normal",C1839&lt;=6.5,"Prediabetes",C1839&gt;6.5,"Diabetes")</f>
        <v>Normal</v>
      </c>
    </row>
    <row r="1840" spans="1:10" ht="15" customHeight="1" x14ac:dyDescent="0.3">
      <c r="A1840" s="23" t="s">
        <v>3140</v>
      </c>
      <c r="B1840" s="25">
        <v>21.375</v>
      </c>
      <c r="C1840" s="25">
        <v>6.19</v>
      </c>
      <c r="D1840" s="23" t="s">
        <v>5991</v>
      </c>
      <c r="E1840" s="23" t="s">
        <v>5992</v>
      </c>
      <c r="F1840" s="23" t="s">
        <v>5992</v>
      </c>
      <c r="G1840" s="23">
        <v>1</v>
      </c>
      <c r="H1840" s="23" t="s">
        <v>5992</v>
      </c>
      <c r="I1840" t="str" cm="1">
        <f t="array" ref="I1840">_xlfn.IFS(B1840&lt;18.5,"Under Weight",B1840&lt;=25,"Healthy Weight",B1840&lt;30,"Over Weight",B1840&gt;=30,"obesity")</f>
        <v>Healthy Weight</v>
      </c>
      <c r="J1840" t="str" cm="1">
        <f t="array" ref="J1840">_xlfn.IFS(C1840&lt;5.7,"Normal",C1840&lt;=6.5,"Prediabetes",C1840&gt;6.5,"Diabetes")</f>
        <v>Prediabetes</v>
      </c>
    </row>
    <row r="1841" spans="1:10" ht="15" customHeight="1" x14ac:dyDescent="0.3">
      <c r="A1841" s="23" t="s">
        <v>3142</v>
      </c>
      <c r="B1841" s="25">
        <v>27.14</v>
      </c>
      <c r="C1841" s="25">
        <v>6.01</v>
      </c>
      <c r="D1841" s="23" t="s">
        <v>5992</v>
      </c>
      <c r="E1841" s="23" t="s">
        <v>5992</v>
      </c>
      <c r="F1841" s="23" t="s">
        <v>5992</v>
      </c>
      <c r="G1841" s="23">
        <v>1</v>
      </c>
      <c r="H1841" s="23" t="s">
        <v>5992</v>
      </c>
      <c r="I1841" t="str" cm="1">
        <f t="array" ref="I1841">_xlfn.IFS(B1841&lt;18.5,"Under Weight",B1841&lt;=25,"Healthy Weight",B1841&lt;30,"Over Weight",B1841&gt;=30,"obesity")</f>
        <v>Over Weight</v>
      </c>
      <c r="J1841" t="str" cm="1">
        <f t="array" ref="J1841">_xlfn.IFS(C1841&lt;5.7,"Normal",C1841&lt;=6.5,"Prediabetes",C1841&gt;6.5,"Diabetes")</f>
        <v>Prediabetes</v>
      </c>
    </row>
    <row r="1842" spans="1:10" ht="15" customHeight="1" x14ac:dyDescent="0.3">
      <c r="A1842" s="23" t="s">
        <v>3144</v>
      </c>
      <c r="B1842" s="25">
        <v>35.78</v>
      </c>
      <c r="C1842" s="25">
        <v>6.07</v>
      </c>
      <c r="D1842" s="23" t="s">
        <v>5992</v>
      </c>
      <c r="E1842" s="23" t="s">
        <v>5993</v>
      </c>
      <c r="F1842" s="23" t="s">
        <v>5992</v>
      </c>
      <c r="G1842" s="23">
        <v>1</v>
      </c>
      <c r="H1842" s="23" t="s">
        <v>5992</v>
      </c>
      <c r="I1842" t="str" cm="1">
        <f t="array" ref="I1842">_xlfn.IFS(B1842&lt;18.5,"Under Weight",B1842&lt;=25,"Healthy Weight",B1842&lt;30,"Over Weight",B1842&gt;=30,"obesity")</f>
        <v>obesity</v>
      </c>
      <c r="J1842" t="str" cm="1">
        <f t="array" ref="J1842">_xlfn.IFS(C1842&lt;5.7,"Normal",C1842&lt;=6.5,"Prediabetes",C1842&gt;6.5,"Diabetes")</f>
        <v>Prediabetes</v>
      </c>
    </row>
    <row r="1843" spans="1:10" ht="15" customHeight="1" x14ac:dyDescent="0.3">
      <c r="A1843" s="23" t="s">
        <v>3145</v>
      </c>
      <c r="B1843" s="25">
        <v>34.96</v>
      </c>
      <c r="C1843" s="25">
        <v>5.63</v>
      </c>
      <c r="D1843" s="23" t="s">
        <v>5992</v>
      </c>
      <c r="E1843" s="23" t="s">
        <v>5992</v>
      </c>
      <c r="F1843" s="23" t="s">
        <v>5992</v>
      </c>
      <c r="G1843" s="23">
        <v>0</v>
      </c>
      <c r="H1843" s="23" t="s">
        <v>5992</v>
      </c>
      <c r="I1843" t="str" cm="1">
        <f t="array" ref="I1843">_xlfn.IFS(B1843&lt;18.5,"Under Weight",B1843&lt;=25,"Healthy Weight",B1843&lt;30,"Over Weight",B1843&gt;=30,"obesity")</f>
        <v>obesity</v>
      </c>
      <c r="J1843" t="str" cm="1">
        <f t="array" ref="J1843">_xlfn.IFS(C1843&lt;5.7,"Normal",C1843&lt;=6.5,"Prediabetes",C1843&gt;6.5,"Diabetes")</f>
        <v>Normal</v>
      </c>
    </row>
    <row r="1844" spans="1:10" ht="15" customHeight="1" x14ac:dyDescent="0.3">
      <c r="A1844" s="23" t="s">
        <v>3147</v>
      </c>
      <c r="B1844" s="25">
        <v>38.39</v>
      </c>
      <c r="C1844" s="25">
        <v>6.05</v>
      </c>
      <c r="D1844" s="23" t="s">
        <v>5992</v>
      </c>
      <c r="E1844" s="23" t="s">
        <v>5992</v>
      </c>
      <c r="F1844" s="23" t="s">
        <v>5992</v>
      </c>
      <c r="G1844" s="23">
        <v>0</v>
      </c>
      <c r="H1844" s="23" t="s">
        <v>5992</v>
      </c>
      <c r="I1844" t="str" cm="1">
        <f t="array" ref="I1844">_xlfn.IFS(B1844&lt;18.5,"Under Weight",B1844&lt;=25,"Healthy Weight",B1844&lt;30,"Over Weight",B1844&gt;=30,"obesity")</f>
        <v>obesity</v>
      </c>
      <c r="J1844" t="str" cm="1">
        <f t="array" ref="J1844">_xlfn.IFS(C1844&lt;5.7,"Normal",C1844&lt;=6.5,"Prediabetes",C1844&gt;6.5,"Diabetes")</f>
        <v>Prediabetes</v>
      </c>
    </row>
    <row r="1845" spans="1:10" ht="15" customHeight="1" x14ac:dyDescent="0.3">
      <c r="A1845" s="23" t="s">
        <v>3149</v>
      </c>
      <c r="B1845" s="25">
        <v>33.82</v>
      </c>
      <c r="C1845" s="25">
        <v>4.6500000000000004</v>
      </c>
      <c r="D1845" s="23" t="s">
        <v>5992</v>
      </c>
      <c r="E1845" s="23" t="s">
        <v>5992</v>
      </c>
      <c r="F1845" s="23" t="s">
        <v>5992</v>
      </c>
      <c r="G1845" s="23">
        <v>0</v>
      </c>
      <c r="H1845" s="23" t="s">
        <v>5992</v>
      </c>
      <c r="I1845" t="str" cm="1">
        <f t="array" ref="I1845">_xlfn.IFS(B1845&lt;18.5,"Under Weight",B1845&lt;=25,"Healthy Weight",B1845&lt;30,"Over Weight",B1845&gt;=30,"obesity")</f>
        <v>obesity</v>
      </c>
      <c r="J1845" t="str" cm="1">
        <f t="array" ref="J1845">_xlfn.IFS(C1845&lt;5.7,"Normal",C1845&lt;=6.5,"Prediabetes",C1845&gt;6.5,"Diabetes")</f>
        <v>Normal</v>
      </c>
    </row>
    <row r="1846" spans="1:10" ht="15" customHeight="1" x14ac:dyDescent="0.3">
      <c r="A1846" s="23" t="s">
        <v>3151</v>
      </c>
      <c r="B1846" s="25">
        <v>27.835000000000001</v>
      </c>
      <c r="C1846" s="25">
        <v>5.37</v>
      </c>
      <c r="D1846" s="23" t="s">
        <v>5992</v>
      </c>
      <c r="E1846" s="23" t="s">
        <v>5992</v>
      </c>
      <c r="F1846" s="23" t="s">
        <v>5992</v>
      </c>
      <c r="G1846" s="23">
        <v>0</v>
      </c>
      <c r="H1846" s="23" t="s">
        <v>5992</v>
      </c>
      <c r="I1846" t="str" cm="1">
        <f t="array" ref="I1846">_xlfn.IFS(B1846&lt;18.5,"Under Weight",B1846&lt;=25,"Healthy Weight",B1846&lt;30,"Over Weight",B1846&gt;=30,"obesity")</f>
        <v>Over Weight</v>
      </c>
      <c r="J1846" t="str" cm="1">
        <f t="array" ref="J1846">_xlfn.IFS(C1846&lt;5.7,"Normal",C1846&lt;=6.5,"Prediabetes",C1846&gt;6.5,"Diabetes")</f>
        <v>Normal</v>
      </c>
    </row>
    <row r="1847" spans="1:10" ht="15" customHeight="1" x14ac:dyDescent="0.3">
      <c r="A1847" s="23" t="s">
        <v>3152</v>
      </c>
      <c r="B1847" s="25">
        <v>33</v>
      </c>
      <c r="C1847" s="25">
        <v>5.39</v>
      </c>
      <c r="D1847" s="23" t="s">
        <v>5992</v>
      </c>
      <c r="E1847" s="23" t="s">
        <v>5992</v>
      </c>
      <c r="F1847" s="23" t="s">
        <v>5992</v>
      </c>
      <c r="G1847" s="23">
        <v>0</v>
      </c>
      <c r="H1847" s="23" t="s">
        <v>5992</v>
      </c>
      <c r="I1847" t="str" cm="1">
        <f t="array" ref="I1847">_xlfn.IFS(B1847&lt;18.5,"Under Weight",B1847&lt;=25,"Healthy Weight",B1847&lt;30,"Over Weight",B1847&gt;=30,"obesity")</f>
        <v>obesity</v>
      </c>
      <c r="J1847" t="str" cm="1">
        <f t="array" ref="J1847">_xlfn.IFS(C1847&lt;5.7,"Normal",C1847&lt;=6.5,"Prediabetes",C1847&gt;6.5,"Diabetes")</f>
        <v>Normal</v>
      </c>
    </row>
    <row r="1848" spans="1:10" ht="15" customHeight="1" x14ac:dyDescent="0.3">
      <c r="A1848" s="23" t="s">
        <v>3154</v>
      </c>
      <c r="B1848" s="25">
        <v>26.885000000000002</v>
      </c>
      <c r="C1848" s="25">
        <v>5.86</v>
      </c>
      <c r="D1848" s="23" t="s">
        <v>5992</v>
      </c>
      <c r="E1848" s="23" t="s">
        <v>5992</v>
      </c>
      <c r="F1848" s="23" t="s">
        <v>5992</v>
      </c>
      <c r="G1848" s="23">
        <v>0</v>
      </c>
      <c r="H1848" s="23" t="s">
        <v>5992</v>
      </c>
      <c r="I1848" t="str" cm="1">
        <f t="array" ref="I1848">_xlfn.IFS(B1848&lt;18.5,"Under Weight",B1848&lt;=25,"Healthy Weight",B1848&lt;30,"Over Weight",B1848&gt;=30,"obesity")</f>
        <v>Over Weight</v>
      </c>
      <c r="J1848" t="str" cm="1">
        <f t="array" ref="J1848">_xlfn.IFS(C1848&lt;5.7,"Normal",C1848&lt;=6.5,"Prediabetes",C1848&gt;6.5,"Diabetes")</f>
        <v>Prediabetes</v>
      </c>
    </row>
    <row r="1849" spans="1:10" ht="15" customHeight="1" x14ac:dyDescent="0.3">
      <c r="A1849" s="23" t="s">
        <v>3156</v>
      </c>
      <c r="B1849" s="25">
        <v>29.26</v>
      </c>
      <c r="C1849" s="25">
        <v>4.4400000000000004</v>
      </c>
      <c r="D1849" s="23" t="s">
        <v>5992</v>
      </c>
      <c r="E1849" s="23" t="s">
        <v>5992</v>
      </c>
      <c r="F1849" s="23" t="s">
        <v>5992</v>
      </c>
      <c r="G1849" s="23">
        <v>0</v>
      </c>
      <c r="H1849" s="23" t="s">
        <v>5992</v>
      </c>
      <c r="I1849" t="str" cm="1">
        <f t="array" ref="I1849">_xlfn.IFS(B1849&lt;18.5,"Under Weight",B1849&lt;=25,"Healthy Weight",B1849&lt;30,"Over Weight",B1849&gt;=30,"obesity")</f>
        <v>Over Weight</v>
      </c>
      <c r="J1849" t="str" cm="1">
        <f t="array" ref="J1849">_xlfn.IFS(C1849&lt;5.7,"Normal",C1849&lt;=6.5,"Prediabetes",C1849&gt;6.5,"Diabetes")</f>
        <v>Normal</v>
      </c>
    </row>
    <row r="1850" spans="1:10" ht="15" customHeight="1" x14ac:dyDescent="0.3">
      <c r="A1850" s="23" t="s">
        <v>3158</v>
      </c>
      <c r="B1850" s="25">
        <v>26.98</v>
      </c>
      <c r="C1850" s="25">
        <v>4.41</v>
      </c>
      <c r="D1850" s="23" t="s">
        <v>5992</v>
      </c>
      <c r="E1850" s="23" t="s">
        <v>5992</v>
      </c>
      <c r="F1850" s="23" t="s">
        <v>5992</v>
      </c>
      <c r="G1850" s="23">
        <v>0</v>
      </c>
      <c r="H1850" s="23" t="s">
        <v>5992</v>
      </c>
      <c r="I1850" t="str" cm="1">
        <f t="array" ref="I1850">_xlfn.IFS(B1850&lt;18.5,"Under Weight",B1850&lt;=25,"Healthy Weight",B1850&lt;30,"Over Weight",B1850&gt;=30,"obesity")</f>
        <v>Over Weight</v>
      </c>
      <c r="J1850" t="str" cm="1">
        <f t="array" ref="J1850">_xlfn.IFS(C1850&lt;5.7,"Normal",C1850&lt;=6.5,"Prediabetes",C1850&gt;6.5,"Diabetes")</f>
        <v>Normal</v>
      </c>
    </row>
    <row r="1851" spans="1:10" ht="15" customHeight="1" x14ac:dyDescent="0.3">
      <c r="A1851" s="23" t="s">
        <v>3160</v>
      </c>
      <c r="B1851" s="25">
        <v>32.11</v>
      </c>
      <c r="C1851" s="25">
        <v>5.19</v>
      </c>
      <c r="D1851" s="23" t="s">
        <v>5992</v>
      </c>
      <c r="E1851" s="23" t="s">
        <v>5992</v>
      </c>
      <c r="F1851" s="23" t="s">
        <v>5991</v>
      </c>
      <c r="G1851" s="23">
        <v>1</v>
      </c>
      <c r="H1851" s="23" t="s">
        <v>5992</v>
      </c>
      <c r="I1851" t="str" cm="1">
        <f t="array" ref="I1851">_xlfn.IFS(B1851&lt;18.5,"Under Weight",B1851&lt;=25,"Healthy Weight",B1851&lt;30,"Over Weight",B1851&gt;=30,"obesity")</f>
        <v>obesity</v>
      </c>
      <c r="J1851" t="str" cm="1">
        <f t="array" ref="J1851">_xlfn.IFS(C1851&lt;5.7,"Normal",C1851&lt;=6.5,"Prediabetes",C1851&gt;6.5,"Diabetes")</f>
        <v>Normal</v>
      </c>
    </row>
    <row r="1852" spans="1:10" ht="15" customHeight="1" x14ac:dyDescent="0.3">
      <c r="A1852" s="23" t="s">
        <v>3161</v>
      </c>
      <c r="B1852" s="25">
        <v>31.73</v>
      </c>
      <c r="C1852" s="25">
        <v>5.16</v>
      </c>
      <c r="D1852" s="23" t="s">
        <v>5992</v>
      </c>
      <c r="E1852" s="23" t="s">
        <v>5992</v>
      </c>
      <c r="F1852" s="23" t="s">
        <v>5991</v>
      </c>
      <c r="G1852" s="23">
        <v>1</v>
      </c>
      <c r="H1852" s="23" t="s">
        <v>5992</v>
      </c>
      <c r="I1852" t="str" cm="1">
        <f t="array" ref="I1852">_xlfn.IFS(B1852&lt;18.5,"Under Weight",B1852&lt;=25,"Healthy Weight",B1852&lt;30,"Over Weight",B1852&gt;=30,"obesity")</f>
        <v>obesity</v>
      </c>
      <c r="J1852" t="str" cm="1">
        <f t="array" ref="J1852">_xlfn.IFS(C1852&lt;5.7,"Normal",C1852&lt;=6.5,"Prediabetes",C1852&gt;6.5,"Diabetes")</f>
        <v>Normal</v>
      </c>
    </row>
    <row r="1853" spans="1:10" ht="15" customHeight="1" x14ac:dyDescent="0.3">
      <c r="A1853" s="23" t="s">
        <v>3162</v>
      </c>
      <c r="B1853" s="25">
        <v>22.515000000000001</v>
      </c>
      <c r="C1853" s="25">
        <v>4.24</v>
      </c>
      <c r="D1853" s="23" t="s">
        <v>5992</v>
      </c>
      <c r="E1853" s="23" t="s">
        <v>5992</v>
      </c>
      <c r="F1853" s="23" t="s">
        <v>5992</v>
      </c>
      <c r="G1853" s="23">
        <v>0</v>
      </c>
      <c r="H1853" s="23" t="s">
        <v>5992</v>
      </c>
      <c r="I1853" t="str" cm="1">
        <f t="array" ref="I1853">_xlfn.IFS(B1853&lt;18.5,"Under Weight",B1853&lt;=25,"Healthy Weight",B1853&lt;30,"Over Weight",B1853&gt;=30,"obesity")</f>
        <v>Healthy Weight</v>
      </c>
      <c r="J1853" t="str" cm="1">
        <f t="array" ref="J1853">_xlfn.IFS(C1853&lt;5.7,"Normal",C1853&lt;=6.5,"Prediabetes",C1853&gt;6.5,"Diabetes")</f>
        <v>Normal</v>
      </c>
    </row>
    <row r="1854" spans="1:10" ht="15" customHeight="1" x14ac:dyDescent="0.3">
      <c r="A1854" s="23" t="s">
        <v>3164</v>
      </c>
      <c r="B1854" s="25">
        <v>25.9</v>
      </c>
      <c r="C1854" s="25">
        <v>5.45</v>
      </c>
      <c r="D1854" s="23" t="s">
        <v>5992</v>
      </c>
      <c r="E1854" s="23" t="s">
        <v>5992</v>
      </c>
      <c r="F1854" s="23" t="s">
        <v>5992</v>
      </c>
      <c r="G1854" s="23">
        <v>1</v>
      </c>
      <c r="H1854" s="23" t="s">
        <v>5992</v>
      </c>
      <c r="I1854" t="str" cm="1">
        <f t="array" ref="I1854">_xlfn.IFS(B1854&lt;18.5,"Under Weight",B1854&lt;=25,"Healthy Weight",B1854&lt;30,"Over Weight",B1854&gt;=30,"obesity")</f>
        <v>Over Weight</v>
      </c>
      <c r="J1854" t="str" cm="1">
        <f t="array" ref="J1854">_xlfn.IFS(C1854&lt;5.7,"Normal",C1854&lt;=6.5,"Prediabetes",C1854&gt;6.5,"Diabetes")</f>
        <v>Normal</v>
      </c>
    </row>
    <row r="1855" spans="1:10" ht="15" customHeight="1" x14ac:dyDescent="0.3">
      <c r="A1855" s="23" t="s">
        <v>3165</v>
      </c>
      <c r="B1855" s="25">
        <v>27.72</v>
      </c>
      <c r="C1855" s="25">
        <v>5.03</v>
      </c>
      <c r="D1855" s="23" t="s">
        <v>5991</v>
      </c>
      <c r="E1855" s="23" t="s">
        <v>5992</v>
      </c>
      <c r="F1855" s="23" t="s">
        <v>5992</v>
      </c>
      <c r="G1855" s="23">
        <v>1</v>
      </c>
      <c r="H1855" s="23" t="s">
        <v>5992</v>
      </c>
      <c r="I1855" t="str" cm="1">
        <f t="array" ref="I1855">_xlfn.IFS(B1855&lt;18.5,"Under Weight",B1855&lt;=25,"Healthy Weight",B1855&lt;30,"Over Weight",B1855&gt;=30,"obesity")</f>
        <v>Over Weight</v>
      </c>
      <c r="J1855" t="str" cm="1">
        <f t="array" ref="J1855">_xlfn.IFS(C1855&lt;5.7,"Normal",C1855&lt;=6.5,"Prediabetes",C1855&gt;6.5,"Diabetes")</f>
        <v>Normal</v>
      </c>
    </row>
    <row r="1856" spans="1:10" ht="15" customHeight="1" x14ac:dyDescent="0.3">
      <c r="A1856" s="23" t="s">
        <v>3167</v>
      </c>
      <c r="B1856" s="25">
        <v>31.5</v>
      </c>
      <c r="C1856" s="25">
        <v>9.6199999999999992</v>
      </c>
      <c r="D1856" s="23" t="s">
        <v>5991</v>
      </c>
      <c r="E1856" s="23" t="s">
        <v>5992</v>
      </c>
      <c r="F1856" s="23" t="s">
        <v>5992</v>
      </c>
      <c r="G1856" s="23">
        <v>1</v>
      </c>
      <c r="H1856" s="23" t="s">
        <v>5992</v>
      </c>
      <c r="I1856" t="str" cm="1">
        <f t="array" ref="I1856">_xlfn.IFS(B1856&lt;18.5,"Under Weight",B1856&lt;=25,"Healthy Weight",B1856&lt;30,"Over Weight",B1856&gt;=30,"obesity")</f>
        <v>obesity</v>
      </c>
      <c r="J1856" t="str" cm="1">
        <f t="array" ref="J1856">_xlfn.IFS(C1856&lt;5.7,"Normal",C1856&lt;=6.5,"Prediabetes",C1856&gt;6.5,"Diabetes")</f>
        <v>Diabetes</v>
      </c>
    </row>
    <row r="1857" spans="1:10" ht="15" customHeight="1" x14ac:dyDescent="0.3">
      <c r="A1857" s="23" t="s">
        <v>3168</v>
      </c>
      <c r="B1857" s="25">
        <v>29.7</v>
      </c>
      <c r="C1857" s="25">
        <v>6.77</v>
      </c>
      <c r="D1857" s="23" t="s">
        <v>5991</v>
      </c>
      <c r="E1857" s="23" t="s">
        <v>5992</v>
      </c>
      <c r="F1857" s="23" t="s">
        <v>5992</v>
      </c>
      <c r="G1857" s="23">
        <v>1</v>
      </c>
      <c r="H1857" s="23" t="s">
        <v>5992</v>
      </c>
      <c r="I1857" t="str" cm="1">
        <f t="array" ref="I1857">_xlfn.IFS(B1857&lt;18.5,"Under Weight",B1857&lt;=25,"Healthy Weight",B1857&lt;30,"Over Weight",B1857&gt;=30,"obesity")</f>
        <v>Over Weight</v>
      </c>
      <c r="J1857" t="str" cm="1">
        <f t="array" ref="J1857">_xlfn.IFS(C1857&lt;5.7,"Normal",C1857&lt;=6.5,"Prediabetes",C1857&gt;6.5,"Diabetes")</f>
        <v>Diabetes</v>
      </c>
    </row>
    <row r="1858" spans="1:10" ht="15" customHeight="1" x14ac:dyDescent="0.3">
      <c r="A1858" s="23" t="s">
        <v>3169</v>
      </c>
      <c r="B1858" s="25">
        <v>21.26</v>
      </c>
      <c r="C1858" s="25">
        <v>5.36</v>
      </c>
      <c r="D1858" s="23" t="s">
        <v>5991</v>
      </c>
      <c r="E1858" s="23" t="s">
        <v>5992</v>
      </c>
      <c r="F1858" s="23" t="s">
        <v>5992</v>
      </c>
      <c r="G1858" s="23">
        <v>1</v>
      </c>
      <c r="H1858" s="23" t="s">
        <v>5992</v>
      </c>
      <c r="I1858" t="str" cm="1">
        <f t="array" ref="I1858">_xlfn.IFS(B1858&lt;18.5,"Under Weight",B1858&lt;=25,"Healthy Weight",B1858&lt;30,"Over Weight",B1858&gt;=30,"obesity")</f>
        <v>Healthy Weight</v>
      </c>
      <c r="J1858" t="str" cm="1">
        <f t="array" ref="J1858">_xlfn.IFS(C1858&lt;5.7,"Normal",C1858&lt;=6.5,"Prediabetes",C1858&gt;6.5,"Diabetes")</f>
        <v>Normal</v>
      </c>
    </row>
    <row r="1859" spans="1:10" ht="15" customHeight="1" x14ac:dyDescent="0.3">
      <c r="A1859" s="23" t="s">
        <v>3171</v>
      </c>
      <c r="B1859" s="25">
        <v>17.09</v>
      </c>
      <c r="C1859" s="25">
        <v>5.69</v>
      </c>
      <c r="D1859" s="23" t="s">
        <v>5992</v>
      </c>
      <c r="E1859" s="23" t="s">
        <v>5992</v>
      </c>
      <c r="F1859" s="23" t="s">
        <v>5992</v>
      </c>
      <c r="G1859" s="23">
        <v>0</v>
      </c>
      <c r="H1859" s="23" t="s">
        <v>5992</v>
      </c>
      <c r="I1859" t="str" cm="1">
        <f t="array" ref="I1859">_xlfn.IFS(B1859&lt;18.5,"Under Weight",B1859&lt;=25,"Healthy Weight",B1859&lt;30,"Over Weight",B1859&gt;=30,"obesity")</f>
        <v>Under Weight</v>
      </c>
      <c r="J1859" t="str" cm="1">
        <f t="array" ref="J1859">_xlfn.IFS(C1859&lt;5.7,"Normal",C1859&lt;=6.5,"Prediabetes",C1859&gt;6.5,"Diabetes")</f>
        <v>Normal</v>
      </c>
    </row>
    <row r="1860" spans="1:10" ht="15" customHeight="1" x14ac:dyDescent="0.3">
      <c r="A1860" s="23" t="s">
        <v>3173</v>
      </c>
      <c r="B1860" s="25">
        <v>24.3</v>
      </c>
      <c r="C1860" s="25">
        <v>4.9000000000000004</v>
      </c>
      <c r="D1860" s="23" t="s">
        <v>5991</v>
      </c>
      <c r="E1860" s="23" t="s">
        <v>5992</v>
      </c>
      <c r="F1860" s="23" t="s">
        <v>5991</v>
      </c>
      <c r="G1860" s="23">
        <v>1</v>
      </c>
      <c r="H1860" s="23" t="s">
        <v>5992</v>
      </c>
      <c r="I1860" t="str" cm="1">
        <f t="array" ref="I1860">_xlfn.IFS(B1860&lt;18.5,"Under Weight",B1860&lt;=25,"Healthy Weight",B1860&lt;30,"Over Weight",B1860&gt;=30,"obesity")</f>
        <v>Healthy Weight</v>
      </c>
      <c r="J1860" t="str" cm="1">
        <f t="array" ref="J1860">_xlfn.IFS(C1860&lt;5.7,"Normal",C1860&lt;=6.5,"Prediabetes",C1860&gt;6.5,"Diabetes")</f>
        <v>Normal</v>
      </c>
    </row>
    <row r="1861" spans="1:10" ht="15" customHeight="1" x14ac:dyDescent="0.3">
      <c r="A1861" s="23" t="s">
        <v>3174</v>
      </c>
      <c r="B1861" s="25">
        <v>29.734999999999999</v>
      </c>
      <c r="C1861" s="25">
        <v>5.78</v>
      </c>
      <c r="D1861" s="23" t="s">
        <v>5992</v>
      </c>
      <c r="E1861" s="23" t="s">
        <v>5992</v>
      </c>
      <c r="F1861" s="23" t="s">
        <v>5992</v>
      </c>
      <c r="G1861" s="23">
        <v>0</v>
      </c>
      <c r="H1861" s="23" t="s">
        <v>5992</v>
      </c>
      <c r="I1861" t="str" cm="1">
        <f t="array" ref="I1861">_xlfn.IFS(B1861&lt;18.5,"Under Weight",B1861&lt;=25,"Healthy Weight",B1861&lt;30,"Over Weight",B1861&gt;=30,"obesity")</f>
        <v>Over Weight</v>
      </c>
      <c r="J1861" t="str" cm="1">
        <f t="array" ref="J1861">_xlfn.IFS(C1861&lt;5.7,"Normal",C1861&lt;=6.5,"Prediabetes",C1861&gt;6.5,"Diabetes")</f>
        <v>Prediabetes</v>
      </c>
    </row>
    <row r="1862" spans="1:10" ht="15" customHeight="1" x14ac:dyDescent="0.3">
      <c r="A1862" s="23" t="s">
        <v>3176</v>
      </c>
      <c r="B1862" s="25">
        <v>29.26</v>
      </c>
      <c r="C1862" s="25">
        <v>4.7</v>
      </c>
      <c r="D1862" s="23" t="s">
        <v>5992</v>
      </c>
      <c r="E1862" s="23" t="s">
        <v>5992</v>
      </c>
      <c r="F1862" s="23" t="s">
        <v>5992</v>
      </c>
      <c r="G1862" s="23">
        <v>0</v>
      </c>
      <c r="H1862" s="23" t="s">
        <v>5992</v>
      </c>
      <c r="I1862" t="str" cm="1">
        <f t="array" ref="I1862">_xlfn.IFS(B1862&lt;18.5,"Under Weight",B1862&lt;=25,"Healthy Weight",B1862&lt;30,"Over Weight",B1862&gt;=30,"obesity")</f>
        <v>Over Weight</v>
      </c>
      <c r="J1862" t="str" cm="1">
        <f t="array" ref="J1862">_xlfn.IFS(C1862&lt;5.7,"Normal",C1862&lt;=6.5,"Prediabetes",C1862&gt;6.5,"Diabetes")</f>
        <v>Normal</v>
      </c>
    </row>
    <row r="1863" spans="1:10" ht="15" customHeight="1" x14ac:dyDescent="0.3">
      <c r="A1863" s="23" t="s">
        <v>3178</v>
      </c>
      <c r="B1863" s="25">
        <v>33</v>
      </c>
      <c r="C1863" s="25">
        <v>6.28</v>
      </c>
      <c r="D1863" s="23" t="s">
        <v>5992</v>
      </c>
      <c r="E1863" s="23" t="s">
        <v>5992</v>
      </c>
      <c r="F1863" s="23" t="s">
        <v>5992</v>
      </c>
      <c r="G1863" s="23">
        <v>0</v>
      </c>
      <c r="H1863" s="23" t="s">
        <v>5992</v>
      </c>
      <c r="I1863" t="str" cm="1">
        <f t="array" ref="I1863">_xlfn.IFS(B1863&lt;18.5,"Under Weight",B1863&lt;=25,"Healthy Weight",B1863&lt;30,"Over Weight",B1863&gt;=30,"obesity")</f>
        <v>obesity</v>
      </c>
      <c r="J1863" t="str" cm="1">
        <f t="array" ref="J1863">_xlfn.IFS(C1863&lt;5.7,"Normal",C1863&lt;=6.5,"Prediabetes",C1863&gt;6.5,"Diabetes")</f>
        <v>Prediabetes</v>
      </c>
    </row>
    <row r="1864" spans="1:10" ht="15" customHeight="1" x14ac:dyDescent="0.3">
      <c r="A1864" s="23" t="s">
        <v>3179</v>
      </c>
      <c r="B1864" s="25">
        <v>31.065000000000001</v>
      </c>
      <c r="C1864" s="25">
        <v>4.2300000000000004</v>
      </c>
      <c r="D1864" s="23" t="s">
        <v>5992</v>
      </c>
      <c r="E1864" s="23" t="s">
        <v>5992</v>
      </c>
      <c r="F1864" s="23" t="s">
        <v>5992</v>
      </c>
      <c r="G1864" s="23">
        <v>0</v>
      </c>
      <c r="H1864" s="23" t="s">
        <v>5992</v>
      </c>
      <c r="I1864" t="str" cm="1">
        <f t="array" ref="I1864">_xlfn.IFS(B1864&lt;18.5,"Under Weight",B1864&lt;=25,"Healthy Weight",B1864&lt;30,"Over Weight",B1864&gt;=30,"obesity")</f>
        <v>obesity</v>
      </c>
      <c r="J1864" t="str" cm="1">
        <f t="array" ref="J1864">_xlfn.IFS(C1864&lt;5.7,"Normal",C1864&lt;=6.5,"Prediabetes",C1864&gt;6.5,"Diabetes")</f>
        <v>Normal</v>
      </c>
    </row>
    <row r="1865" spans="1:10" ht="15" customHeight="1" x14ac:dyDescent="0.3">
      <c r="A1865" s="23" t="s">
        <v>3181</v>
      </c>
      <c r="B1865" s="25">
        <v>26.51</v>
      </c>
      <c r="C1865" s="25">
        <v>6.17</v>
      </c>
      <c r="D1865" s="23" t="s">
        <v>5992</v>
      </c>
      <c r="E1865" s="23" t="s">
        <v>5992</v>
      </c>
      <c r="F1865" s="23" t="s">
        <v>5992</v>
      </c>
      <c r="G1865" s="23">
        <v>0</v>
      </c>
      <c r="H1865" s="23" t="s">
        <v>5992</v>
      </c>
      <c r="I1865" t="str" cm="1">
        <f t="array" ref="I1865">_xlfn.IFS(B1865&lt;18.5,"Under Weight",B1865&lt;=25,"Healthy Weight",B1865&lt;30,"Over Weight",B1865&gt;=30,"obesity")</f>
        <v>Over Weight</v>
      </c>
      <c r="J1865" t="str" cm="1">
        <f t="array" ref="J1865">_xlfn.IFS(C1865&lt;5.7,"Normal",C1865&lt;=6.5,"Prediabetes",C1865&gt;6.5,"Diabetes")</f>
        <v>Prediabetes</v>
      </c>
    </row>
    <row r="1866" spans="1:10" ht="15" customHeight="1" x14ac:dyDescent="0.3">
      <c r="A1866" s="23" t="s">
        <v>3183</v>
      </c>
      <c r="B1866" s="25">
        <v>28.88</v>
      </c>
      <c r="C1866" s="25">
        <v>4.96</v>
      </c>
      <c r="D1866" s="23" t="s">
        <v>5992</v>
      </c>
      <c r="E1866" s="23" t="s">
        <v>5992</v>
      </c>
      <c r="F1866" s="23" t="s">
        <v>5992</v>
      </c>
      <c r="G1866" s="23">
        <v>0</v>
      </c>
      <c r="H1866" s="23" t="s">
        <v>5992</v>
      </c>
      <c r="I1866" t="str" cm="1">
        <f t="array" ref="I1866">_xlfn.IFS(B1866&lt;18.5,"Under Weight",B1866&lt;=25,"Healthy Weight",B1866&lt;30,"Over Weight",B1866&gt;=30,"obesity")</f>
        <v>Over Weight</v>
      </c>
      <c r="J1866" t="str" cm="1">
        <f t="array" ref="J1866">_xlfn.IFS(C1866&lt;5.7,"Normal",C1866&lt;=6.5,"Prediabetes",C1866&gt;6.5,"Diabetes")</f>
        <v>Normal</v>
      </c>
    </row>
    <row r="1867" spans="1:10" ht="15" customHeight="1" x14ac:dyDescent="0.3">
      <c r="A1867" s="23" t="s">
        <v>3185</v>
      </c>
      <c r="B1867" s="25">
        <v>35.814999999999998</v>
      </c>
      <c r="C1867" s="25">
        <v>5.1100000000000003</v>
      </c>
      <c r="D1867" s="23" t="s">
        <v>5991</v>
      </c>
      <c r="E1867" s="23" t="s">
        <v>5992</v>
      </c>
      <c r="F1867" s="23" t="s">
        <v>5992</v>
      </c>
      <c r="G1867" s="23">
        <v>1</v>
      </c>
      <c r="H1867" s="23" t="s">
        <v>5992</v>
      </c>
      <c r="I1867" t="str" cm="1">
        <f t="array" ref="I1867">_xlfn.IFS(B1867&lt;18.5,"Under Weight",B1867&lt;=25,"Healthy Weight",B1867&lt;30,"Over Weight",B1867&gt;=30,"obesity")</f>
        <v>obesity</v>
      </c>
      <c r="J1867" t="str" cm="1">
        <f t="array" ref="J1867">_xlfn.IFS(C1867&lt;5.7,"Normal",C1867&lt;=6.5,"Prediabetes",C1867&gt;6.5,"Diabetes")</f>
        <v>Normal</v>
      </c>
    </row>
    <row r="1868" spans="1:10" ht="15" customHeight="1" x14ac:dyDescent="0.3">
      <c r="A1868" s="23" t="s">
        <v>3187</v>
      </c>
      <c r="B1868" s="25">
        <v>21.28</v>
      </c>
      <c r="C1868" s="25">
        <v>4.05</v>
      </c>
      <c r="D1868" s="23" t="s">
        <v>5992</v>
      </c>
      <c r="E1868" s="23" t="s">
        <v>5993</v>
      </c>
      <c r="F1868" s="23" t="s">
        <v>5992</v>
      </c>
      <c r="G1868" s="23">
        <v>1</v>
      </c>
      <c r="H1868" s="23" t="s">
        <v>5992</v>
      </c>
      <c r="I1868" t="str" cm="1">
        <f t="array" ref="I1868">_xlfn.IFS(B1868&lt;18.5,"Under Weight",B1868&lt;=25,"Healthy Weight",B1868&lt;30,"Over Weight",B1868&gt;=30,"obesity")</f>
        <v>Healthy Weight</v>
      </c>
      <c r="J1868" t="str" cm="1">
        <f t="array" ref="J1868">_xlfn.IFS(C1868&lt;5.7,"Normal",C1868&lt;=6.5,"Prediabetes",C1868&gt;6.5,"Diabetes")</f>
        <v>Normal</v>
      </c>
    </row>
    <row r="1869" spans="1:10" ht="15" customHeight="1" x14ac:dyDescent="0.3">
      <c r="A1869" s="23" t="s">
        <v>3188</v>
      </c>
      <c r="B1869" s="25">
        <v>33.81</v>
      </c>
      <c r="C1869" s="25">
        <v>6.49</v>
      </c>
      <c r="D1869" s="23" t="s">
        <v>5992</v>
      </c>
      <c r="E1869" s="23" t="s">
        <v>5992</v>
      </c>
      <c r="F1869" s="23" t="s">
        <v>5991</v>
      </c>
      <c r="G1869" s="23">
        <v>1</v>
      </c>
      <c r="H1869" s="23" t="s">
        <v>5992</v>
      </c>
      <c r="I1869" t="str" cm="1">
        <f t="array" ref="I1869">_xlfn.IFS(B1869&lt;18.5,"Under Weight",B1869&lt;=25,"Healthy Weight",B1869&lt;30,"Over Weight",B1869&gt;=30,"obesity")</f>
        <v>obesity</v>
      </c>
      <c r="J1869" t="str" cm="1">
        <f t="array" ref="J1869">_xlfn.IFS(C1869&lt;5.7,"Normal",C1869&lt;=6.5,"Prediabetes",C1869&gt;6.5,"Diabetes")</f>
        <v>Prediabetes</v>
      </c>
    </row>
    <row r="1870" spans="1:10" ht="15" customHeight="1" x14ac:dyDescent="0.3">
      <c r="A1870" s="23" t="s">
        <v>3190</v>
      </c>
      <c r="B1870" s="25">
        <v>44.22</v>
      </c>
      <c r="C1870" s="25">
        <v>4.1900000000000004</v>
      </c>
      <c r="D1870" s="23" t="s">
        <v>5992</v>
      </c>
      <c r="E1870" s="23" t="s">
        <v>5992</v>
      </c>
      <c r="F1870" s="23" t="s">
        <v>5992</v>
      </c>
      <c r="G1870" s="23">
        <v>1</v>
      </c>
      <c r="H1870" s="23" t="s">
        <v>5992</v>
      </c>
      <c r="I1870" t="str" cm="1">
        <f t="array" ref="I1870">_xlfn.IFS(B1870&lt;18.5,"Under Weight",B1870&lt;=25,"Healthy Weight",B1870&lt;30,"Over Weight",B1870&gt;=30,"obesity")</f>
        <v>obesity</v>
      </c>
      <c r="J1870" t="str" cm="1">
        <f t="array" ref="J1870">_xlfn.IFS(C1870&lt;5.7,"Normal",C1870&lt;=6.5,"Prediabetes",C1870&gt;6.5,"Diabetes")</f>
        <v>Normal</v>
      </c>
    </row>
    <row r="1871" spans="1:10" ht="15" customHeight="1" x14ac:dyDescent="0.3">
      <c r="A1871" s="23" t="s">
        <v>3191</v>
      </c>
      <c r="B1871" s="25">
        <v>15.46</v>
      </c>
      <c r="C1871" s="25">
        <v>4.99</v>
      </c>
      <c r="D1871" s="23" t="s">
        <v>5991</v>
      </c>
      <c r="E1871" s="23" t="s">
        <v>5992</v>
      </c>
      <c r="F1871" s="23" t="s">
        <v>5991</v>
      </c>
      <c r="G1871" s="23">
        <v>1</v>
      </c>
      <c r="H1871" s="23" t="s">
        <v>5992</v>
      </c>
      <c r="I1871" t="str" cm="1">
        <f t="array" ref="I1871">_xlfn.IFS(B1871&lt;18.5,"Under Weight",B1871&lt;=25,"Healthy Weight",B1871&lt;30,"Over Weight",B1871&gt;=30,"obesity")</f>
        <v>Under Weight</v>
      </c>
      <c r="J1871" t="str" cm="1">
        <f t="array" ref="J1871">_xlfn.IFS(C1871&lt;5.7,"Normal",C1871&lt;=6.5,"Prediabetes",C1871&gt;6.5,"Diabetes")</f>
        <v>Normal</v>
      </c>
    </row>
    <row r="1872" spans="1:10" ht="15" customHeight="1" x14ac:dyDescent="0.3">
      <c r="A1872" s="23" t="s">
        <v>3192</v>
      </c>
      <c r="B1872" s="25">
        <v>30.3</v>
      </c>
      <c r="C1872" s="25">
        <v>4.7699999999999996</v>
      </c>
      <c r="D1872" s="23" t="s">
        <v>5991</v>
      </c>
      <c r="E1872" s="23" t="s">
        <v>5992</v>
      </c>
      <c r="F1872" s="23" t="s">
        <v>5992</v>
      </c>
      <c r="G1872" s="23">
        <v>1</v>
      </c>
      <c r="H1872" s="23" t="s">
        <v>5992</v>
      </c>
      <c r="I1872" t="str" cm="1">
        <f t="array" ref="I1872">_xlfn.IFS(B1872&lt;18.5,"Under Weight",B1872&lt;=25,"Healthy Weight",B1872&lt;30,"Over Weight",B1872&gt;=30,"obesity")</f>
        <v>obesity</v>
      </c>
      <c r="J1872" t="str" cm="1">
        <f t="array" ref="J1872">_xlfn.IFS(C1872&lt;5.7,"Normal",C1872&lt;=6.5,"Prediabetes",C1872&gt;6.5,"Diabetes")</f>
        <v>Normal</v>
      </c>
    </row>
    <row r="1873" spans="1:10" ht="15" customHeight="1" x14ac:dyDescent="0.3">
      <c r="A1873" s="23" t="s">
        <v>3194</v>
      </c>
      <c r="B1873" s="25">
        <v>16.670000000000002</v>
      </c>
      <c r="C1873" s="25">
        <v>5.46</v>
      </c>
      <c r="D1873" s="23" t="s">
        <v>5992</v>
      </c>
      <c r="E1873" s="23" t="s">
        <v>5992</v>
      </c>
      <c r="F1873" s="23" t="s">
        <v>5992</v>
      </c>
      <c r="G1873" s="23">
        <v>0</v>
      </c>
      <c r="H1873" s="23" t="s">
        <v>5992</v>
      </c>
      <c r="I1873" t="str" cm="1">
        <f t="array" ref="I1873">_xlfn.IFS(B1873&lt;18.5,"Under Weight",B1873&lt;=25,"Healthy Weight",B1873&lt;30,"Over Weight",B1873&gt;=30,"obesity")</f>
        <v>Under Weight</v>
      </c>
      <c r="J1873" t="str" cm="1">
        <f t="array" ref="J1873">_xlfn.IFS(C1873&lt;5.7,"Normal",C1873&lt;=6.5,"Prediabetes",C1873&gt;6.5,"Diabetes")</f>
        <v>Normal</v>
      </c>
    </row>
    <row r="1874" spans="1:10" ht="15" customHeight="1" x14ac:dyDescent="0.3">
      <c r="A1874" s="23" t="s">
        <v>3196</v>
      </c>
      <c r="B1874" s="25">
        <v>28.594999999999999</v>
      </c>
      <c r="C1874" s="25">
        <v>5.43</v>
      </c>
      <c r="D1874" s="23" t="s">
        <v>5992</v>
      </c>
      <c r="E1874" s="23" t="s">
        <v>5992</v>
      </c>
      <c r="F1874" s="23" t="s">
        <v>5992</v>
      </c>
      <c r="G1874" s="23">
        <v>0</v>
      </c>
      <c r="H1874" s="23" t="s">
        <v>5992</v>
      </c>
      <c r="I1874" t="str" cm="1">
        <f t="array" ref="I1874">_xlfn.IFS(B1874&lt;18.5,"Under Weight",B1874&lt;=25,"Healthy Weight",B1874&lt;30,"Over Weight",B1874&gt;=30,"obesity")</f>
        <v>Over Weight</v>
      </c>
      <c r="J1874" t="str" cm="1">
        <f t="array" ref="J1874">_xlfn.IFS(C1874&lt;5.7,"Normal",C1874&lt;=6.5,"Prediabetes",C1874&gt;6.5,"Diabetes")</f>
        <v>Normal</v>
      </c>
    </row>
    <row r="1875" spans="1:10" ht="15" customHeight="1" x14ac:dyDescent="0.3">
      <c r="A1875" s="23" t="s">
        <v>3198</v>
      </c>
      <c r="B1875" s="25">
        <v>25.934999999999999</v>
      </c>
      <c r="C1875" s="25">
        <v>4.29</v>
      </c>
      <c r="D1875" s="23" t="s">
        <v>5992</v>
      </c>
      <c r="E1875" s="23" t="s">
        <v>5992</v>
      </c>
      <c r="F1875" s="23" t="s">
        <v>5992</v>
      </c>
      <c r="G1875" s="23">
        <v>0</v>
      </c>
      <c r="H1875" s="23" t="s">
        <v>5992</v>
      </c>
      <c r="I1875" t="str" cm="1">
        <f t="array" ref="I1875">_xlfn.IFS(B1875&lt;18.5,"Under Weight",B1875&lt;=25,"Healthy Weight",B1875&lt;30,"Over Weight",B1875&gt;=30,"obesity")</f>
        <v>Over Weight</v>
      </c>
      <c r="J1875" t="str" cm="1">
        <f t="array" ref="J1875">_xlfn.IFS(C1875&lt;5.7,"Normal",C1875&lt;=6.5,"Prediabetes",C1875&gt;6.5,"Diabetes")</f>
        <v>Normal</v>
      </c>
    </row>
    <row r="1876" spans="1:10" ht="15" customHeight="1" x14ac:dyDescent="0.3">
      <c r="A1876" s="23" t="s">
        <v>3200</v>
      </c>
      <c r="B1876" s="25">
        <v>27.645</v>
      </c>
      <c r="C1876" s="25">
        <v>5.25</v>
      </c>
      <c r="D1876" s="23" t="s">
        <v>5992</v>
      </c>
      <c r="E1876" s="23" t="s">
        <v>5992</v>
      </c>
      <c r="F1876" s="23" t="s">
        <v>5992</v>
      </c>
      <c r="G1876" s="23">
        <v>1</v>
      </c>
      <c r="H1876" s="23" t="s">
        <v>5992</v>
      </c>
      <c r="I1876" t="str" cm="1">
        <f t="array" ref="I1876">_xlfn.IFS(B1876&lt;18.5,"Under Weight",B1876&lt;=25,"Healthy Weight",B1876&lt;30,"Over Weight",B1876&gt;=30,"obesity")</f>
        <v>Over Weight</v>
      </c>
      <c r="J1876" t="str" cm="1">
        <f t="array" ref="J1876">_xlfn.IFS(C1876&lt;5.7,"Normal",C1876&lt;=6.5,"Prediabetes",C1876&gt;6.5,"Diabetes")</f>
        <v>Normal</v>
      </c>
    </row>
    <row r="1877" spans="1:10" ht="15" customHeight="1" x14ac:dyDescent="0.3">
      <c r="A1877" s="23" t="s">
        <v>3202</v>
      </c>
      <c r="B1877" s="25">
        <v>30.1</v>
      </c>
      <c r="C1877" s="25">
        <v>4.04</v>
      </c>
      <c r="D1877" s="23" t="s">
        <v>5992</v>
      </c>
      <c r="E1877" s="23" t="s">
        <v>5992</v>
      </c>
      <c r="F1877" s="23" t="s">
        <v>5992</v>
      </c>
      <c r="G1877" s="23">
        <v>1</v>
      </c>
      <c r="H1877" s="23" t="s">
        <v>5992</v>
      </c>
      <c r="I1877" t="str" cm="1">
        <f t="array" ref="I1877">_xlfn.IFS(B1877&lt;18.5,"Under Weight",B1877&lt;=25,"Healthy Weight",B1877&lt;30,"Over Weight",B1877&gt;=30,"obesity")</f>
        <v>obesity</v>
      </c>
      <c r="J1877" t="str" cm="1">
        <f t="array" ref="J1877">_xlfn.IFS(C1877&lt;5.7,"Normal",C1877&lt;=6.5,"Prediabetes",C1877&gt;6.5,"Diabetes")</f>
        <v>Normal</v>
      </c>
    </row>
    <row r="1878" spans="1:10" ht="15" customHeight="1" x14ac:dyDescent="0.3">
      <c r="A1878" s="23" t="s">
        <v>3204</v>
      </c>
      <c r="B1878" s="25">
        <v>26.79</v>
      </c>
      <c r="C1878" s="25">
        <v>5</v>
      </c>
      <c r="D1878" s="23" t="s">
        <v>5991</v>
      </c>
      <c r="E1878" s="23" t="s">
        <v>5992</v>
      </c>
      <c r="F1878" s="23" t="s">
        <v>5991</v>
      </c>
      <c r="G1878" s="23">
        <v>1</v>
      </c>
      <c r="H1878" s="23" t="s">
        <v>5992</v>
      </c>
      <c r="I1878" t="str" cm="1">
        <f t="array" ref="I1878">_xlfn.IFS(B1878&lt;18.5,"Under Weight",B1878&lt;=25,"Healthy Weight",B1878&lt;30,"Over Weight",B1878&gt;=30,"obesity")</f>
        <v>Over Weight</v>
      </c>
      <c r="J1878" t="str" cm="1">
        <f t="array" ref="J1878">_xlfn.IFS(C1878&lt;5.7,"Normal",C1878&lt;=6.5,"Prediabetes",C1878&gt;6.5,"Diabetes")</f>
        <v>Normal</v>
      </c>
    </row>
    <row r="1879" spans="1:10" ht="15" customHeight="1" x14ac:dyDescent="0.3">
      <c r="A1879" s="23" t="s">
        <v>3205</v>
      </c>
      <c r="B1879" s="25">
        <v>27.1</v>
      </c>
      <c r="C1879" s="25">
        <v>4.01</v>
      </c>
      <c r="D1879" s="23" t="s">
        <v>5991</v>
      </c>
      <c r="E1879" s="23" t="s">
        <v>5992</v>
      </c>
      <c r="F1879" s="23" t="s">
        <v>5992</v>
      </c>
      <c r="G1879" s="23">
        <v>1</v>
      </c>
      <c r="H1879" s="23" t="s">
        <v>5992</v>
      </c>
      <c r="I1879" t="str" cm="1">
        <f t="array" ref="I1879">_xlfn.IFS(B1879&lt;18.5,"Under Weight",B1879&lt;=25,"Healthy Weight",B1879&lt;30,"Over Weight",B1879&gt;=30,"obesity")</f>
        <v>Over Weight</v>
      </c>
      <c r="J1879" t="str" cm="1">
        <f t="array" ref="J1879">_xlfn.IFS(C1879&lt;5.7,"Normal",C1879&lt;=6.5,"Prediabetes",C1879&gt;6.5,"Diabetes")</f>
        <v>Normal</v>
      </c>
    </row>
    <row r="1880" spans="1:10" ht="15" customHeight="1" x14ac:dyDescent="0.3">
      <c r="A1880" s="23" t="s">
        <v>3207</v>
      </c>
      <c r="B1880" s="25">
        <v>24.31</v>
      </c>
      <c r="C1880" s="25">
        <v>5.4</v>
      </c>
      <c r="D1880" s="23" t="s">
        <v>5992</v>
      </c>
      <c r="E1880" s="23" t="s">
        <v>5992</v>
      </c>
      <c r="F1880" s="23" t="s">
        <v>5992</v>
      </c>
      <c r="G1880" s="23">
        <v>0</v>
      </c>
      <c r="H1880" s="23" t="s">
        <v>5992</v>
      </c>
      <c r="I1880" t="str" cm="1">
        <f t="array" ref="I1880">_xlfn.IFS(B1880&lt;18.5,"Under Weight",B1880&lt;=25,"Healthy Weight",B1880&lt;30,"Over Weight",B1880&gt;=30,"obesity")</f>
        <v>Healthy Weight</v>
      </c>
      <c r="J1880" t="str" cm="1">
        <f t="array" ref="J1880">_xlfn.IFS(C1880&lt;5.7,"Normal",C1880&lt;=6.5,"Prediabetes",C1880&gt;6.5,"Diabetes")</f>
        <v>Normal</v>
      </c>
    </row>
    <row r="1881" spans="1:10" ht="15" customHeight="1" x14ac:dyDescent="0.3">
      <c r="A1881" s="23" t="s">
        <v>3209</v>
      </c>
      <c r="B1881" s="25">
        <v>15.53</v>
      </c>
      <c r="C1881" s="25">
        <v>5.81</v>
      </c>
      <c r="D1881" s="23" t="s">
        <v>5992</v>
      </c>
      <c r="E1881" s="23" t="s">
        <v>5992</v>
      </c>
      <c r="F1881" s="23" t="s">
        <v>5992</v>
      </c>
      <c r="G1881" s="23">
        <v>1</v>
      </c>
      <c r="H1881" s="23" t="s">
        <v>5992</v>
      </c>
      <c r="I1881" t="str" cm="1">
        <f t="array" ref="I1881">_xlfn.IFS(B1881&lt;18.5,"Under Weight",B1881&lt;=25,"Healthy Weight",B1881&lt;30,"Over Weight",B1881&gt;=30,"obesity")</f>
        <v>Under Weight</v>
      </c>
      <c r="J1881" t="str" cm="1">
        <f t="array" ref="J1881">_xlfn.IFS(C1881&lt;5.7,"Normal",C1881&lt;=6.5,"Prediabetes",C1881&gt;6.5,"Diabetes")</f>
        <v>Prediabetes</v>
      </c>
    </row>
    <row r="1882" spans="1:10" ht="15" customHeight="1" x14ac:dyDescent="0.3">
      <c r="A1882" s="23" t="s">
        <v>3211</v>
      </c>
      <c r="B1882" s="25">
        <v>30.7</v>
      </c>
      <c r="C1882" s="25">
        <v>5.82</v>
      </c>
      <c r="D1882" s="23" t="s">
        <v>5992</v>
      </c>
      <c r="E1882" s="23" t="s">
        <v>5992</v>
      </c>
      <c r="F1882" s="23" t="s">
        <v>5992</v>
      </c>
      <c r="G1882" s="23">
        <v>1</v>
      </c>
      <c r="H1882" s="23" t="s">
        <v>5992</v>
      </c>
      <c r="I1882" t="str" cm="1">
        <f t="array" ref="I1882">_xlfn.IFS(B1882&lt;18.5,"Under Weight",B1882&lt;=25,"Healthy Weight",B1882&lt;30,"Over Weight",B1882&gt;=30,"obesity")</f>
        <v>obesity</v>
      </c>
      <c r="J1882" t="str" cm="1">
        <f t="array" ref="J1882">_xlfn.IFS(C1882&lt;5.7,"Normal",C1882&lt;=6.5,"Prediabetes",C1882&gt;6.5,"Diabetes")</f>
        <v>Prediabetes</v>
      </c>
    </row>
    <row r="1883" spans="1:10" ht="15" customHeight="1" x14ac:dyDescent="0.3">
      <c r="A1883" s="23" t="s">
        <v>3213</v>
      </c>
      <c r="B1883" s="25">
        <v>33.33</v>
      </c>
      <c r="C1883" s="25">
        <v>4.82</v>
      </c>
      <c r="D1883" s="23" t="s">
        <v>5992</v>
      </c>
      <c r="E1883" s="23" t="s">
        <v>5992</v>
      </c>
      <c r="F1883" s="23" t="s">
        <v>5992</v>
      </c>
      <c r="G1883" s="23">
        <v>1</v>
      </c>
      <c r="H1883" s="23" t="s">
        <v>5992</v>
      </c>
      <c r="I1883" t="str" cm="1">
        <f t="array" ref="I1883">_xlfn.IFS(B1883&lt;18.5,"Under Weight",B1883&lt;=25,"Healthy Weight",B1883&lt;30,"Over Weight",B1883&gt;=30,"obesity")</f>
        <v>obesity</v>
      </c>
      <c r="J1883" t="str" cm="1">
        <f t="array" ref="J1883">_xlfn.IFS(C1883&lt;5.7,"Normal",C1883&lt;=6.5,"Prediabetes",C1883&gt;6.5,"Diabetes")</f>
        <v>Normal</v>
      </c>
    </row>
    <row r="1884" spans="1:10" ht="15" customHeight="1" x14ac:dyDescent="0.3">
      <c r="A1884" s="23" t="s">
        <v>3214</v>
      </c>
      <c r="B1884" s="25">
        <v>32.4</v>
      </c>
      <c r="C1884" s="25">
        <v>5.08</v>
      </c>
      <c r="D1884" s="23" t="s">
        <v>5992</v>
      </c>
      <c r="E1884" s="23" t="s">
        <v>5992</v>
      </c>
      <c r="F1884" s="23" t="s">
        <v>5992</v>
      </c>
      <c r="G1884" s="23">
        <v>1</v>
      </c>
      <c r="H1884" s="23" t="s">
        <v>5992</v>
      </c>
      <c r="I1884" t="str" cm="1">
        <f t="array" ref="I1884">_xlfn.IFS(B1884&lt;18.5,"Under Weight",B1884&lt;=25,"Healthy Weight",B1884&lt;30,"Over Weight",B1884&gt;=30,"obesity")</f>
        <v>obesity</v>
      </c>
      <c r="J1884" t="str" cm="1">
        <f t="array" ref="J1884">_xlfn.IFS(C1884&lt;5.7,"Normal",C1884&lt;=6.5,"Prediabetes",C1884&gt;6.5,"Diabetes")</f>
        <v>Normal</v>
      </c>
    </row>
    <row r="1885" spans="1:10" ht="15" customHeight="1" x14ac:dyDescent="0.3">
      <c r="A1885" s="23" t="s">
        <v>3216</v>
      </c>
      <c r="B1885" s="25">
        <v>27.93</v>
      </c>
      <c r="C1885" s="25">
        <v>5.59</v>
      </c>
      <c r="D1885" s="23" t="s">
        <v>5992</v>
      </c>
      <c r="E1885" s="23" t="s">
        <v>5992</v>
      </c>
      <c r="F1885" s="23" t="s">
        <v>5992</v>
      </c>
      <c r="G1885" s="23">
        <v>1</v>
      </c>
      <c r="H1885" s="23" t="s">
        <v>5992</v>
      </c>
      <c r="I1885" t="str" cm="1">
        <f t="array" ref="I1885">_xlfn.IFS(B1885&lt;18.5,"Under Weight",B1885&lt;=25,"Healthy Weight",B1885&lt;30,"Over Weight",B1885&gt;=30,"obesity")</f>
        <v>Over Weight</v>
      </c>
      <c r="J1885" t="str" cm="1">
        <f t="array" ref="J1885">_xlfn.IFS(C1885&lt;5.7,"Normal",C1885&lt;=6.5,"Prediabetes",C1885&gt;6.5,"Diabetes")</f>
        <v>Normal</v>
      </c>
    </row>
    <row r="1886" spans="1:10" ht="15" customHeight="1" x14ac:dyDescent="0.3">
      <c r="A1886" s="23" t="s">
        <v>3218</v>
      </c>
      <c r="B1886" s="25">
        <v>21.754999999999999</v>
      </c>
      <c r="C1886" s="25">
        <v>5.12</v>
      </c>
      <c r="D1886" s="23" t="s">
        <v>5992</v>
      </c>
      <c r="E1886" s="23" t="s">
        <v>5992</v>
      </c>
      <c r="F1886" s="23" t="s">
        <v>5992</v>
      </c>
      <c r="G1886" s="23">
        <v>0</v>
      </c>
      <c r="H1886" s="23" t="s">
        <v>5992</v>
      </c>
      <c r="I1886" t="str" cm="1">
        <f t="array" ref="I1886">_xlfn.IFS(B1886&lt;18.5,"Under Weight",B1886&lt;=25,"Healthy Weight",B1886&lt;30,"Over Weight",B1886&gt;=30,"obesity")</f>
        <v>Healthy Weight</v>
      </c>
      <c r="J1886" t="str" cm="1">
        <f t="array" ref="J1886">_xlfn.IFS(C1886&lt;5.7,"Normal",C1886&lt;=6.5,"Prediabetes",C1886&gt;6.5,"Diabetes")</f>
        <v>Normal</v>
      </c>
    </row>
    <row r="1887" spans="1:10" ht="15" customHeight="1" x14ac:dyDescent="0.3">
      <c r="A1887" s="23" t="s">
        <v>3220</v>
      </c>
      <c r="B1887" s="25">
        <v>25.934999999999999</v>
      </c>
      <c r="C1887" s="25">
        <v>4.95</v>
      </c>
      <c r="D1887" s="23" t="s">
        <v>5992</v>
      </c>
      <c r="E1887" s="23" t="s">
        <v>5992</v>
      </c>
      <c r="F1887" s="23" t="s">
        <v>5992</v>
      </c>
      <c r="G1887" s="23">
        <v>0</v>
      </c>
      <c r="H1887" s="23" t="s">
        <v>5992</v>
      </c>
      <c r="I1887" t="str" cm="1">
        <f t="array" ref="I1887">_xlfn.IFS(B1887&lt;18.5,"Under Weight",B1887&lt;=25,"Healthy Weight",B1887&lt;30,"Over Weight",B1887&gt;=30,"obesity")</f>
        <v>Over Weight</v>
      </c>
      <c r="J1887" t="str" cm="1">
        <f t="array" ref="J1887">_xlfn.IFS(C1887&lt;5.7,"Normal",C1887&lt;=6.5,"Prediabetes",C1887&gt;6.5,"Diabetes")</f>
        <v>Normal</v>
      </c>
    </row>
    <row r="1888" spans="1:10" ht="15" customHeight="1" x14ac:dyDescent="0.3">
      <c r="A1888" s="23" t="s">
        <v>3222</v>
      </c>
      <c r="B1888" s="25">
        <v>31.5</v>
      </c>
      <c r="C1888" s="25">
        <v>6.16</v>
      </c>
      <c r="D1888" s="23" t="s">
        <v>5992</v>
      </c>
      <c r="E1888" s="23" t="s">
        <v>5992</v>
      </c>
      <c r="F1888" s="23" t="s">
        <v>5992</v>
      </c>
      <c r="G1888" s="23">
        <v>0</v>
      </c>
      <c r="H1888" s="23" t="s">
        <v>5992</v>
      </c>
      <c r="I1888" t="str" cm="1">
        <f t="array" ref="I1888">_xlfn.IFS(B1888&lt;18.5,"Under Weight",B1888&lt;=25,"Healthy Weight",B1888&lt;30,"Over Weight",B1888&gt;=30,"obesity")</f>
        <v>obesity</v>
      </c>
      <c r="J1888" t="str" cm="1">
        <f t="array" ref="J1888">_xlfn.IFS(C1888&lt;5.7,"Normal",C1888&lt;=6.5,"Prediabetes",C1888&gt;6.5,"Diabetes")</f>
        <v>Prediabetes</v>
      </c>
    </row>
    <row r="1889" spans="1:10" ht="15" customHeight="1" x14ac:dyDescent="0.3">
      <c r="A1889" s="23" t="s">
        <v>3224</v>
      </c>
      <c r="B1889" s="25">
        <v>30.03</v>
      </c>
      <c r="C1889" s="25">
        <v>6.41</v>
      </c>
      <c r="D1889" s="23" t="s">
        <v>5992</v>
      </c>
      <c r="E1889" s="23" t="s">
        <v>5992</v>
      </c>
      <c r="F1889" s="23" t="s">
        <v>5992</v>
      </c>
      <c r="G1889" s="23">
        <v>0</v>
      </c>
      <c r="H1889" s="23" t="s">
        <v>5992</v>
      </c>
      <c r="I1889" t="str" cm="1">
        <f t="array" ref="I1889">_xlfn.IFS(B1889&lt;18.5,"Under Weight",B1889&lt;=25,"Healthy Weight",B1889&lt;30,"Over Weight",B1889&gt;=30,"obesity")</f>
        <v>obesity</v>
      </c>
      <c r="J1889" t="str" cm="1">
        <f t="array" ref="J1889">_xlfn.IFS(C1889&lt;5.7,"Normal",C1889&lt;=6.5,"Prediabetes",C1889&gt;6.5,"Diabetes")</f>
        <v>Prediabetes</v>
      </c>
    </row>
    <row r="1890" spans="1:10" ht="15" customHeight="1" x14ac:dyDescent="0.3">
      <c r="A1890" s="23" t="s">
        <v>3225</v>
      </c>
      <c r="B1890" s="25">
        <v>33.479999999999997</v>
      </c>
      <c r="C1890" s="25">
        <v>8.94</v>
      </c>
      <c r="D1890" s="23" t="s">
        <v>5992</v>
      </c>
      <c r="E1890" s="23" t="s">
        <v>5992</v>
      </c>
      <c r="F1890" s="23" t="s">
        <v>5992</v>
      </c>
      <c r="G1890" s="23">
        <v>0</v>
      </c>
      <c r="H1890" s="23" t="s">
        <v>5992</v>
      </c>
      <c r="I1890" t="str" cm="1">
        <f t="array" ref="I1890">_xlfn.IFS(B1890&lt;18.5,"Under Weight",B1890&lt;=25,"Healthy Weight",B1890&lt;30,"Over Weight",B1890&gt;=30,"obesity")</f>
        <v>obesity</v>
      </c>
      <c r="J1890" t="str" cm="1">
        <f t="array" ref="J1890">_xlfn.IFS(C1890&lt;5.7,"Normal",C1890&lt;=6.5,"Prediabetes",C1890&gt;6.5,"Diabetes")</f>
        <v>Diabetes</v>
      </c>
    </row>
    <row r="1891" spans="1:10" ht="15" customHeight="1" x14ac:dyDescent="0.3">
      <c r="A1891" s="23" t="s">
        <v>3227</v>
      </c>
      <c r="B1891" s="25">
        <v>16.510000000000002</v>
      </c>
      <c r="C1891" s="25">
        <v>4.42</v>
      </c>
      <c r="D1891" s="23" t="s">
        <v>5991</v>
      </c>
      <c r="E1891" s="23" t="s">
        <v>5992</v>
      </c>
      <c r="F1891" s="23" t="s">
        <v>5991</v>
      </c>
      <c r="G1891" s="23">
        <v>1</v>
      </c>
      <c r="H1891" s="23" t="s">
        <v>5992</v>
      </c>
      <c r="I1891" t="str" cm="1">
        <f t="array" ref="I1891">_xlfn.IFS(B1891&lt;18.5,"Under Weight",B1891&lt;=25,"Healthy Weight",B1891&lt;30,"Over Weight",B1891&gt;=30,"obesity")</f>
        <v>Under Weight</v>
      </c>
      <c r="J1891" t="str" cm="1">
        <f t="array" ref="J1891">_xlfn.IFS(C1891&lt;5.7,"Normal",C1891&lt;=6.5,"Prediabetes",C1891&gt;6.5,"Diabetes")</f>
        <v>Normal</v>
      </c>
    </row>
    <row r="1892" spans="1:10" ht="15" customHeight="1" x14ac:dyDescent="0.3">
      <c r="A1892" s="23" t="s">
        <v>3228</v>
      </c>
      <c r="B1892" s="25">
        <v>33.155000000000001</v>
      </c>
      <c r="C1892" s="25">
        <v>5.3</v>
      </c>
      <c r="D1892" s="23" t="s">
        <v>5991</v>
      </c>
      <c r="E1892" s="23" t="s">
        <v>5992</v>
      </c>
      <c r="F1892" s="23" t="s">
        <v>5992</v>
      </c>
      <c r="G1892" s="23">
        <v>1</v>
      </c>
      <c r="H1892" s="23" t="s">
        <v>5992</v>
      </c>
      <c r="I1892" t="str" cm="1">
        <f t="array" ref="I1892">_xlfn.IFS(B1892&lt;18.5,"Under Weight",B1892&lt;=25,"Healthy Weight",B1892&lt;30,"Over Weight",B1892&gt;=30,"obesity")</f>
        <v>obesity</v>
      </c>
      <c r="J1892" t="str" cm="1">
        <f t="array" ref="J1892">_xlfn.IFS(C1892&lt;5.7,"Normal",C1892&lt;=6.5,"Prediabetes",C1892&gt;6.5,"Diabetes")</f>
        <v>Normal</v>
      </c>
    </row>
    <row r="1893" spans="1:10" ht="15" customHeight="1" x14ac:dyDescent="0.3">
      <c r="A1893" s="23" t="s">
        <v>3229</v>
      </c>
      <c r="B1893" s="25">
        <v>37.29</v>
      </c>
      <c r="C1893" s="25">
        <v>4.6399999999999997</v>
      </c>
      <c r="D1893" s="23" t="s">
        <v>5992</v>
      </c>
      <c r="E1893" s="23" t="s">
        <v>5992</v>
      </c>
      <c r="F1893" s="23" t="s">
        <v>5991</v>
      </c>
      <c r="G1893" s="23">
        <v>1</v>
      </c>
      <c r="H1893" s="23" t="s">
        <v>5992</v>
      </c>
      <c r="I1893" t="str" cm="1">
        <f t="array" ref="I1893">_xlfn.IFS(B1893&lt;18.5,"Under Weight",B1893&lt;=25,"Healthy Weight",B1893&lt;30,"Over Weight",B1893&gt;=30,"obesity")</f>
        <v>obesity</v>
      </c>
      <c r="J1893" t="str" cm="1">
        <f t="array" ref="J1893">_xlfn.IFS(C1893&lt;5.7,"Normal",C1893&lt;=6.5,"Prediabetes",C1893&gt;6.5,"Diabetes")</f>
        <v>Normal</v>
      </c>
    </row>
    <row r="1894" spans="1:10" ht="15" customHeight="1" x14ac:dyDescent="0.3">
      <c r="A1894" s="23" t="s">
        <v>3231</v>
      </c>
      <c r="B1894" s="25">
        <v>20.23</v>
      </c>
      <c r="C1894" s="25">
        <v>6.16</v>
      </c>
      <c r="D1894" s="23" t="s">
        <v>5991</v>
      </c>
      <c r="E1894" s="23" t="s">
        <v>5992</v>
      </c>
      <c r="F1894" s="23" t="s">
        <v>5992</v>
      </c>
      <c r="G1894" s="23">
        <v>1</v>
      </c>
      <c r="H1894" s="23" t="s">
        <v>5992</v>
      </c>
      <c r="I1894" t="str" cm="1">
        <f t="array" ref="I1894">_xlfn.IFS(B1894&lt;18.5,"Under Weight",B1894&lt;=25,"Healthy Weight",B1894&lt;30,"Over Weight",B1894&gt;=30,"obesity")</f>
        <v>Healthy Weight</v>
      </c>
      <c r="J1894" t="str" cm="1">
        <f t="array" ref="J1894">_xlfn.IFS(C1894&lt;5.7,"Normal",C1894&lt;=6.5,"Prediabetes",C1894&gt;6.5,"Diabetes")</f>
        <v>Prediabetes</v>
      </c>
    </row>
    <row r="1895" spans="1:10" ht="15" customHeight="1" x14ac:dyDescent="0.3">
      <c r="A1895" s="23" t="s">
        <v>3233</v>
      </c>
      <c r="B1895" s="25">
        <v>28.975000000000001</v>
      </c>
      <c r="C1895" s="25">
        <v>4.12</v>
      </c>
      <c r="D1895" s="23" t="s">
        <v>5992</v>
      </c>
      <c r="E1895" s="23" t="s">
        <v>5992</v>
      </c>
      <c r="F1895" s="23" t="s">
        <v>5991</v>
      </c>
      <c r="G1895" s="23">
        <v>1</v>
      </c>
      <c r="H1895" s="23" t="s">
        <v>5992</v>
      </c>
      <c r="I1895" t="str" cm="1">
        <f t="array" ref="I1895">_xlfn.IFS(B1895&lt;18.5,"Under Weight",B1895&lt;=25,"Healthy Weight",B1895&lt;30,"Over Weight",B1895&gt;=30,"obesity")</f>
        <v>Over Weight</v>
      </c>
      <c r="J1895" t="str" cm="1">
        <f t="array" ref="J1895">_xlfn.IFS(C1895&lt;5.7,"Normal",C1895&lt;=6.5,"Prediabetes",C1895&gt;6.5,"Diabetes")</f>
        <v>Normal</v>
      </c>
    </row>
    <row r="1896" spans="1:10" ht="15" customHeight="1" x14ac:dyDescent="0.3">
      <c r="A1896" s="23" t="s">
        <v>3234</v>
      </c>
      <c r="B1896" s="25">
        <v>16.420000000000002</v>
      </c>
      <c r="C1896" s="25">
        <v>5.77</v>
      </c>
      <c r="D1896" s="23" t="s">
        <v>5991</v>
      </c>
      <c r="E1896" s="23" t="s">
        <v>5992</v>
      </c>
      <c r="F1896" s="23" t="s">
        <v>5991</v>
      </c>
      <c r="G1896" s="23">
        <v>1</v>
      </c>
      <c r="H1896" s="23" t="s">
        <v>5992</v>
      </c>
      <c r="I1896" t="str" cm="1">
        <f t="array" ref="I1896">_xlfn.IFS(B1896&lt;18.5,"Under Weight",B1896&lt;=25,"Healthy Weight",B1896&lt;30,"Over Weight",B1896&gt;=30,"obesity")</f>
        <v>Under Weight</v>
      </c>
      <c r="J1896" t="str" cm="1">
        <f t="array" ref="J1896">_xlfn.IFS(C1896&lt;5.7,"Normal",C1896&lt;=6.5,"Prediabetes",C1896&gt;6.5,"Diabetes")</f>
        <v>Prediabetes</v>
      </c>
    </row>
    <row r="1897" spans="1:10" ht="15" customHeight="1" x14ac:dyDescent="0.3">
      <c r="A1897" s="23" t="s">
        <v>3236</v>
      </c>
      <c r="B1897" s="25">
        <v>17.559999999999999</v>
      </c>
      <c r="C1897" s="25">
        <v>6.2</v>
      </c>
      <c r="D1897" s="23" t="s">
        <v>5992</v>
      </c>
      <c r="E1897" s="23" t="s">
        <v>5992</v>
      </c>
      <c r="F1897" s="23" t="s">
        <v>5992</v>
      </c>
      <c r="G1897" s="23">
        <v>1</v>
      </c>
      <c r="H1897" s="23" t="s">
        <v>5992</v>
      </c>
      <c r="I1897" t="str" cm="1">
        <f t="array" ref="I1897">_xlfn.IFS(B1897&lt;18.5,"Under Weight",B1897&lt;=25,"Healthy Weight",B1897&lt;30,"Over Weight",B1897&gt;=30,"obesity")</f>
        <v>Under Weight</v>
      </c>
      <c r="J1897" t="str" cm="1">
        <f t="array" ref="J1897">_xlfn.IFS(C1897&lt;5.7,"Normal",C1897&lt;=6.5,"Prediabetes",C1897&gt;6.5,"Diabetes")</f>
        <v>Prediabetes</v>
      </c>
    </row>
    <row r="1898" spans="1:10" ht="15" customHeight="1" x14ac:dyDescent="0.3">
      <c r="A1898" s="23" t="s">
        <v>3238</v>
      </c>
      <c r="B1898" s="25">
        <v>24.13</v>
      </c>
      <c r="C1898" s="25">
        <v>4.3899999999999997</v>
      </c>
      <c r="D1898" s="23" t="s">
        <v>5992</v>
      </c>
      <c r="E1898" s="23" t="s">
        <v>5992</v>
      </c>
      <c r="F1898" s="23" t="s">
        <v>5992</v>
      </c>
      <c r="G1898" s="23">
        <v>1</v>
      </c>
      <c r="H1898" s="23" t="s">
        <v>5992</v>
      </c>
      <c r="I1898" t="str" cm="1">
        <f t="array" ref="I1898">_xlfn.IFS(B1898&lt;18.5,"Under Weight",B1898&lt;=25,"Healthy Weight",B1898&lt;30,"Over Weight",B1898&gt;=30,"obesity")</f>
        <v>Healthy Weight</v>
      </c>
      <c r="J1898" t="str" cm="1">
        <f t="array" ref="J1898">_xlfn.IFS(C1898&lt;5.7,"Normal",C1898&lt;=6.5,"Prediabetes",C1898&gt;6.5,"Diabetes")</f>
        <v>Normal</v>
      </c>
    </row>
    <row r="1899" spans="1:10" ht="15" customHeight="1" x14ac:dyDescent="0.3">
      <c r="A1899" s="23" t="s">
        <v>3239</v>
      </c>
      <c r="B1899" s="25">
        <v>19.95</v>
      </c>
      <c r="C1899" s="25">
        <v>5.13</v>
      </c>
      <c r="D1899" s="23" t="s">
        <v>5992</v>
      </c>
      <c r="E1899" s="23" t="s">
        <v>5993</v>
      </c>
      <c r="F1899" s="23" t="s">
        <v>5992</v>
      </c>
      <c r="G1899" s="23">
        <v>2</v>
      </c>
      <c r="H1899" s="23" t="s">
        <v>5992</v>
      </c>
      <c r="I1899" t="str" cm="1">
        <f t="array" ref="I1899">_xlfn.IFS(B1899&lt;18.5,"Under Weight",B1899&lt;=25,"Healthy Weight",B1899&lt;30,"Over Weight",B1899&gt;=30,"obesity")</f>
        <v>Healthy Weight</v>
      </c>
      <c r="J1899" t="str" cm="1">
        <f t="array" ref="J1899">_xlfn.IFS(C1899&lt;5.7,"Normal",C1899&lt;=6.5,"Prediabetes",C1899&gt;6.5,"Diabetes")</f>
        <v>Normal</v>
      </c>
    </row>
    <row r="1900" spans="1:10" ht="15" customHeight="1" x14ac:dyDescent="0.3">
      <c r="A1900" s="23" t="s">
        <v>3241</v>
      </c>
      <c r="B1900" s="25">
        <v>21.24</v>
      </c>
      <c r="C1900" s="25">
        <v>4.49</v>
      </c>
      <c r="D1900" s="23" t="s">
        <v>5992</v>
      </c>
      <c r="E1900" s="23" t="s">
        <v>5992</v>
      </c>
      <c r="F1900" s="23" t="s">
        <v>5992</v>
      </c>
      <c r="G1900" s="23">
        <v>0</v>
      </c>
      <c r="H1900" s="23" t="s">
        <v>5992</v>
      </c>
      <c r="I1900" t="str" cm="1">
        <f t="array" ref="I1900">_xlfn.IFS(B1900&lt;18.5,"Under Weight",B1900&lt;=25,"Healthy Weight",B1900&lt;30,"Over Weight",B1900&gt;=30,"obesity")</f>
        <v>Healthy Weight</v>
      </c>
      <c r="J1900" t="str" cm="1">
        <f t="array" ref="J1900">_xlfn.IFS(C1900&lt;5.7,"Normal",C1900&lt;=6.5,"Prediabetes",C1900&gt;6.5,"Diabetes")</f>
        <v>Normal</v>
      </c>
    </row>
    <row r="1901" spans="1:10" ht="15" customHeight="1" x14ac:dyDescent="0.3">
      <c r="A1901" s="23" t="s">
        <v>3242</v>
      </c>
      <c r="B1901" s="25">
        <v>44.22</v>
      </c>
      <c r="C1901" s="25">
        <v>6.35</v>
      </c>
      <c r="D1901" s="23" t="s">
        <v>5992</v>
      </c>
      <c r="E1901" s="23" t="s">
        <v>5992</v>
      </c>
      <c r="F1901" s="23" t="s">
        <v>5992</v>
      </c>
      <c r="G1901" s="23">
        <v>0</v>
      </c>
      <c r="H1901" s="23" t="s">
        <v>5992</v>
      </c>
      <c r="I1901" t="str" cm="1">
        <f t="array" ref="I1901">_xlfn.IFS(B1901&lt;18.5,"Under Weight",B1901&lt;=25,"Healthy Weight",B1901&lt;30,"Over Weight",B1901&gt;=30,"obesity")</f>
        <v>obesity</v>
      </c>
      <c r="J1901" t="str" cm="1">
        <f t="array" ref="J1901">_xlfn.IFS(C1901&lt;5.7,"Normal",C1901&lt;=6.5,"Prediabetes",C1901&gt;6.5,"Diabetes")</f>
        <v>Prediabetes</v>
      </c>
    </row>
    <row r="1902" spans="1:10" ht="15" customHeight="1" x14ac:dyDescent="0.3">
      <c r="A1902" s="23" t="s">
        <v>3243</v>
      </c>
      <c r="B1902" s="25">
        <v>41.1</v>
      </c>
      <c r="C1902" s="25">
        <v>5.79</v>
      </c>
      <c r="D1902" s="23" t="s">
        <v>5992</v>
      </c>
      <c r="E1902" s="23" t="s">
        <v>5992</v>
      </c>
      <c r="F1902" s="23" t="s">
        <v>5992</v>
      </c>
      <c r="G1902" s="23">
        <v>0</v>
      </c>
      <c r="H1902" s="23" t="s">
        <v>5992</v>
      </c>
      <c r="I1902" t="str" cm="1">
        <f t="array" ref="I1902">_xlfn.IFS(B1902&lt;18.5,"Under Weight",B1902&lt;=25,"Healthy Weight",B1902&lt;30,"Over Weight",B1902&gt;=30,"obesity")</f>
        <v>obesity</v>
      </c>
      <c r="J1902" t="str" cm="1">
        <f t="array" ref="J1902">_xlfn.IFS(C1902&lt;5.7,"Normal",C1902&lt;=6.5,"Prediabetes",C1902&gt;6.5,"Diabetes")</f>
        <v>Prediabetes</v>
      </c>
    </row>
    <row r="1903" spans="1:10" ht="15" customHeight="1" x14ac:dyDescent="0.3">
      <c r="A1903" s="23" t="s">
        <v>3245</v>
      </c>
      <c r="B1903" s="25">
        <v>34.200000000000003</v>
      </c>
      <c r="C1903" s="25">
        <v>4.78</v>
      </c>
      <c r="D1903" s="23" t="s">
        <v>5991</v>
      </c>
      <c r="E1903" s="23" t="s">
        <v>5992</v>
      </c>
      <c r="F1903" s="23" t="s">
        <v>5992</v>
      </c>
      <c r="G1903" s="23">
        <v>0</v>
      </c>
      <c r="H1903" s="23" t="s">
        <v>5992</v>
      </c>
      <c r="I1903" t="str" cm="1">
        <f t="array" ref="I1903">_xlfn.IFS(B1903&lt;18.5,"Under Weight",B1903&lt;=25,"Healthy Weight",B1903&lt;30,"Over Weight",B1903&gt;=30,"obesity")</f>
        <v>obesity</v>
      </c>
      <c r="J1903" t="str" cm="1">
        <f t="array" ref="J1903">_xlfn.IFS(C1903&lt;5.7,"Normal",C1903&lt;=6.5,"Prediabetes",C1903&gt;6.5,"Diabetes")</f>
        <v>Normal</v>
      </c>
    </row>
    <row r="1904" spans="1:10" ht="15" customHeight="1" x14ac:dyDescent="0.3">
      <c r="A1904" s="23" t="s">
        <v>3246</v>
      </c>
      <c r="B1904" s="25">
        <v>29.92</v>
      </c>
      <c r="C1904" s="25">
        <v>6.02</v>
      </c>
      <c r="D1904" s="23" t="s">
        <v>5991</v>
      </c>
      <c r="E1904" s="23" t="s">
        <v>5992</v>
      </c>
      <c r="F1904" s="23" t="s">
        <v>5992</v>
      </c>
      <c r="G1904" s="23">
        <v>0</v>
      </c>
      <c r="H1904" s="23" t="s">
        <v>5992</v>
      </c>
      <c r="I1904" t="str" cm="1">
        <f t="array" ref="I1904">_xlfn.IFS(B1904&lt;18.5,"Under Weight",B1904&lt;=25,"Healthy Weight",B1904&lt;30,"Over Weight",B1904&gt;=30,"obesity")</f>
        <v>Over Weight</v>
      </c>
      <c r="J1904" t="str" cm="1">
        <f t="array" ref="J1904">_xlfn.IFS(C1904&lt;5.7,"Normal",C1904&lt;=6.5,"Prediabetes",C1904&gt;6.5,"Diabetes")</f>
        <v>Prediabetes</v>
      </c>
    </row>
    <row r="1905" spans="1:10" ht="15" customHeight="1" x14ac:dyDescent="0.3">
      <c r="A1905" s="23" t="s">
        <v>3247</v>
      </c>
      <c r="B1905" s="25">
        <v>28.93</v>
      </c>
      <c r="C1905" s="25">
        <v>4.4400000000000004</v>
      </c>
      <c r="D1905" s="23" t="s">
        <v>5992</v>
      </c>
      <c r="E1905" s="23" t="s">
        <v>5992</v>
      </c>
      <c r="F1905" s="23" t="s">
        <v>5992</v>
      </c>
      <c r="G1905" s="23">
        <v>0</v>
      </c>
      <c r="H1905" s="23" t="s">
        <v>5992</v>
      </c>
      <c r="I1905" t="str" cm="1">
        <f t="array" ref="I1905">_xlfn.IFS(B1905&lt;18.5,"Under Weight",B1905&lt;=25,"Healthy Weight",B1905&lt;30,"Over Weight",B1905&gt;=30,"obesity")</f>
        <v>Over Weight</v>
      </c>
      <c r="J1905" t="str" cm="1">
        <f t="array" ref="J1905">_xlfn.IFS(C1905&lt;5.7,"Normal",C1905&lt;=6.5,"Prediabetes",C1905&gt;6.5,"Diabetes")</f>
        <v>Normal</v>
      </c>
    </row>
    <row r="1906" spans="1:10" ht="15" customHeight="1" x14ac:dyDescent="0.3">
      <c r="A1906" s="23" t="s">
        <v>3249</v>
      </c>
      <c r="B1906" s="25">
        <v>31.254999999999999</v>
      </c>
      <c r="C1906" s="25">
        <v>5.84</v>
      </c>
      <c r="D1906" s="23" t="s">
        <v>5991</v>
      </c>
      <c r="E1906" s="23" t="s">
        <v>5992</v>
      </c>
      <c r="F1906" s="23" t="s">
        <v>5992</v>
      </c>
      <c r="G1906" s="23">
        <v>1</v>
      </c>
      <c r="H1906" s="23" t="s">
        <v>5992</v>
      </c>
      <c r="I1906" t="str" cm="1">
        <f t="array" ref="I1906">_xlfn.IFS(B1906&lt;18.5,"Under Weight",B1906&lt;=25,"Healthy Weight",B1906&lt;30,"Over Weight",B1906&gt;=30,"obesity")</f>
        <v>obesity</v>
      </c>
      <c r="J1906" t="str" cm="1">
        <f t="array" ref="J1906">_xlfn.IFS(C1906&lt;5.7,"Normal",C1906&lt;=6.5,"Prediabetes",C1906&gt;6.5,"Diabetes")</f>
        <v>Prediabetes</v>
      </c>
    </row>
    <row r="1907" spans="1:10" ht="15" customHeight="1" x14ac:dyDescent="0.3">
      <c r="A1907" s="23" t="s">
        <v>3251</v>
      </c>
      <c r="B1907" s="25">
        <v>29.83</v>
      </c>
      <c r="C1907" s="25">
        <v>5.39</v>
      </c>
      <c r="D1907" s="23" t="s">
        <v>5992</v>
      </c>
      <c r="E1907" s="23" t="s">
        <v>5992</v>
      </c>
      <c r="F1907" s="23" t="s">
        <v>5992</v>
      </c>
      <c r="G1907" s="23">
        <v>0</v>
      </c>
      <c r="H1907" s="23" t="s">
        <v>5992</v>
      </c>
      <c r="I1907" t="str" cm="1">
        <f t="array" ref="I1907">_xlfn.IFS(B1907&lt;18.5,"Under Weight",B1907&lt;=25,"Healthy Weight",B1907&lt;30,"Over Weight",B1907&gt;=30,"obesity")</f>
        <v>Over Weight</v>
      </c>
      <c r="J1907" t="str" cm="1">
        <f t="array" ref="J1907">_xlfn.IFS(C1907&lt;5.7,"Normal",C1907&lt;=6.5,"Prediabetes",C1907&gt;6.5,"Diabetes")</f>
        <v>Normal</v>
      </c>
    </row>
    <row r="1908" spans="1:10" ht="15" customHeight="1" x14ac:dyDescent="0.3">
      <c r="A1908" s="23" t="s">
        <v>3253</v>
      </c>
      <c r="B1908" s="25">
        <v>29.59</v>
      </c>
      <c r="C1908" s="25">
        <v>6.16</v>
      </c>
      <c r="D1908" s="23" t="s">
        <v>5992</v>
      </c>
      <c r="E1908" s="23" t="s">
        <v>5992</v>
      </c>
      <c r="F1908" s="23" t="s">
        <v>5991</v>
      </c>
      <c r="G1908" s="23">
        <v>1</v>
      </c>
      <c r="H1908" s="23" t="s">
        <v>5992</v>
      </c>
      <c r="I1908" t="str" cm="1">
        <f t="array" ref="I1908">_xlfn.IFS(B1908&lt;18.5,"Under Weight",B1908&lt;=25,"Healthy Weight",B1908&lt;30,"Over Weight",B1908&gt;=30,"obesity")</f>
        <v>Over Weight</v>
      </c>
      <c r="J1908" t="str" cm="1">
        <f t="array" ref="J1908">_xlfn.IFS(C1908&lt;5.7,"Normal",C1908&lt;=6.5,"Prediabetes",C1908&gt;6.5,"Diabetes")</f>
        <v>Prediabetes</v>
      </c>
    </row>
    <row r="1909" spans="1:10" ht="15" customHeight="1" x14ac:dyDescent="0.3">
      <c r="A1909" s="23" t="s">
        <v>3255</v>
      </c>
      <c r="B1909" s="25">
        <v>31.16</v>
      </c>
      <c r="C1909" s="25">
        <v>4.49</v>
      </c>
      <c r="D1909" s="23" t="s">
        <v>5992</v>
      </c>
      <c r="E1909" s="23" t="s">
        <v>5992</v>
      </c>
      <c r="F1909" s="23" t="s">
        <v>5991</v>
      </c>
      <c r="G1909" s="23">
        <v>1</v>
      </c>
      <c r="H1909" s="23" t="s">
        <v>5992</v>
      </c>
      <c r="I1909" t="str" cm="1">
        <f t="array" ref="I1909">_xlfn.IFS(B1909&lt;18.5,"Under Weight",B1909&lt;=25,"Healthy Weight",B1909&lt;30,"Over Weight",B1909&gt;=30,"obesity")</f>
        <v>obesity</v>
      </c>
      <c r="J1909" t="str" cm="1">
        <f t="array" ref="J1909">_xlfn.IFS(C1909&lt;5.7,"Normal",C1909&lt;=6.5,"Prediabetes",C1909&gt;6.5,"Diabetes")</f>
        <v>Normal</v>
      </c>
    </row>
    <row r="1910" spans="1:10" ht="15" customHeight="1" x14ac:dyDescent="0.3">
      <c r="A1910" s="23" t="s">
        <v>3257</v>
      </c>
      <c r="B1910" s="25">
        <v>34.21</v>
      </c>
      <c r="C1910" s="25">
        <v>4.4800000000000004</v>
      </c>
      <c r="D1910" s="23" t="s">
        <v>5991</v>
      </c>
      <c r="E1910" s="23" t="s">
        <v>5992</v>
      </c>
      <c r="F1910" s="23" t="s">
        <v>5992</v>
      </c>
      <c r="G1910" s="23">
        <v>1</v>
      </c>
      <c r="H1910" s="23" t="s">
        <v>5992</v>
      </c>
      <c r="I1910" t="str" cm="1">
        <f t="array" ref="I1910">_xlfn.IFS(B1910&lt;18.5,"Under Weight",B1910&lt;=25,"Healthy Weight",B1910&lt;30,"Over Weight",B1910&gt;=30,"obesity")</f>
        <v>obesity</v>
      </c>
      <c r="J1910" t="str" cm="1">
        <f t="array" ref="J1910">_xlfn.IFS(C1910&lt;5.7,"Normal",C1910&lt;=6.5,"Prediabetes",C1910&gt;6.5,"Diabetes")</f>
        <v>Normal</v>
      </c>
    </row>
    <row r="1911" spans="1:10" ht="15" customHeight="1" x14ac:dyDescent="0.3">
      <c r="A1911" s="23" t="s">
        <v>3259</v>
      </c>
      <c r="B1911" s="25">
        <v>34.86</v>
      </c>
      <c r="C1911" s="25">
        <v>10.97</v>
      </c>
      <c r="D1911" s="23" t="s">
        <v>5992</v>
      </c>
      <c r="E1911" s="23" t="s">
        <v>5992</v>
      </c>
      <c r="F1911" s="23" t="s">
        <v>5992</v>
      </c>
      <c r="G1911" s="23">
        <v>0</v>
      </c>
      <c r="H1911" s="23" t="s">
        <v>5992</v>
      </c>
      <c r="I1911" t="str" cm="1">
        <f t="array" ref="I1911">_xlfn.IFS(B1911&lt;18.5,"Under Weight",B1911&lt;=25,"Healthy Weight",B1911&lt;30,"Over Weight",B1911&gt;=30,"obesity")</f>
        <v>obesity</v>
      </c>
      <c r="J1911" t="str" cm="1">
        <f t="array" ref="J1911">_xlfn.IFS(C1911&lt;5.7,"Normal",C1911&lt;=6.5,"Prediabetes",C1911&gt;6.5,"Diabetes")</f>
        <v>Diabetes</v>
      </c>
    </row>
    <row r="1912" spans="1:10" ht="15" customHeight="1" x14ac:dyDescent="0.3">
      <c r="A1912" s="23" t="s">
        <v>3261</v>
      </c>
      <c r="B1912" s="25">
        <v>34.58</v>
      </c>
      <c r="C1912" s="25">
        <v>5.14</v>
      </c>
      <c r="D1912" s="23" t="s">
        <v>5992</v>
      </c>
      <c r="E1912" s="23" t="s">
        <v>5993</v>
      </c>
      <c r="F1912" s="23" t="s">
        <v>5992</v>
      </c>
      <c r="G1912" s="23">
        <v>2</v>
      </c>
      <c r="H1912" s="23" t="s">
        <v>5992</v>
      </c>
      <c r="I1912" t="str" cm="1">
        <f t="array" ref="I1912">_xlfn.IFS(B1912&lt;18.5,"Under Weight",B1912&lt;=25,"Healthy Weight",B1912&lt;30,"Over Weight",B1912&gt;=30,"obesity")</f>
        <v>obesity</v>
      </c>
      <c r="J1912" t="str" cm="1">
        <f t="array" ref="J1912">_xlfn.IFS(C1912&lt;5.7,"Normal",C1912&lt;=6.5,"Prediabetes",C1912&gt;6.5,"Diabetes")</f>
        <v>Normal</v>
      </c>
    </row>
    <row r="1913" spans="1:10" ht="15" customHeight="1" x14ac:dyDescent="0.3">
      <c r="A1913" s="23" t="s">
        <v>3263</v>
      </c>
      <c r="B1913" s="25">
        <v>17.940000000000001</v>
      </c>
      <c r="C1913" s="25">
        <v>5.17</v>
      </c>
      <c r="D1913" s="23" t="s">
        <v>5991</v>
      </c>
      <c r="E1913" s="23" t="s">
        <v>5992</v>
      </c>
      <c r="F1913" s="23" t="s">
        <v>5992</v>
      </c>
      <c r="G1913" s="23">
        <v>0</v>
      </c>
      <c r="H1913" s="23" t="s">
        <v>5992</v>
      </c>
      <c r="I1913" t="str" cm="1">
        <f t="array" ref="I1913">_xlfn.IFS(B1913&lt;18.5,"Under Weight",B1913&lt;=25,"Healthy Weight",B1913&lt;30,"Over Weight",B1913&gt;=30,"obesity")</f>
        <v>Under Weight</v>
      </c>
      <c r="J1913" t="str" cm="1">
        <f t="array" ref="J1913">_xlfn.IFS(C1913&lt;5.7,"Normal",C1913&lt;=6.5,"Prediabetes",C1913&gt;6.5,"Diabetes")</f>
        <v>Normal</v>
      </c>
    </row>
    <row r="1914" spans="1:10" ht="15" customHeight="1" x14ac:dyDescent="0.3">
      <c r="A1914" s="23" t="s">
        <v>3265</v>
      </c>
      <c r="B1914" s="25">
        <v>26.8</v>
      </c>
      <c r="C1914" s="25">
        <v>6.18</v>
      </c>
      <c r="D1914" s="23" t="s">
        <v>5991</v>
      </c>
      <c r="E1914" s="23" t="s">
        <v>5992</v>
      </c>
      <c r="F1914" s="23" t="s">
        <v>5991</v>
      </c>
      <c r="G1914" s="23">
        <v>1</v>
      </c>
      <c r="H1914" s="23" t="s">
        <v>5992</v>
      </c>
      <c r="I1914" t="str" cm="1">
        <f t="array" ref="I1914">_xlfn.IFS(B1914&lt;18.5,"Under Weight",B1914&lt;=25,"Healthy Weight",B1914&lt;30,"Over Weight",B1914&gt;=30,"obesity")</f>
        <v>Over Weight</v>
      </c>
      <c r="J1914" t="str" cm="1">
        <f t="array" ref="J1914">_xlfn.IFS(C1914&lt;5.7,"Normal",C1914&lt;=6.5,"Prediabetes",C1914&gt;6.5,"Diabetes")</f>
        <v>Prediabetes</v>
      </c>
    </row>
    <row r="1915" spans="1:10" ht="15" customHeight="1" x14ac:dyDescent="0.3">
      <c r="A1915" s="23" t="s">
        <v>3267</v>
      </c>
      <c r="B1915" s="25">
        <v>17.690000000000001</v>
      </c>
      <c r="C1915" s="25">
        <v>9.07</v>
      </c>
      <c r="D1915" s="23" t="s">
        <v>5991</v>
      </c>
      <c r="E1915" s="23" t="s">
        <v>5992</v>
      </c>
      <c r="F1915" s="23" t="s">
        <v>5992</v>
      </c>
      <c r="G1915" s="23">
        <v>0</v>
      </c>
      <c r="H1915" s="23" t="s">
        <v>5992</v>
      </c>
      <c r="I1915" t="str" cm="1">
        <f t="array" ref="I1915">_xlfn.IFS(B1915&lt;18.5,"Under Weight",B1915&lt;=25,"Healthy Weight",B1915&lt;30,"Over Weight",B1915&gt;=30,"obesity")</f>
        <v>Under Weight</v>
      </c>
      <c r="J1915" t="str" cm="1">
        <f t="array" ref="J1915">_xlfn.IFS(C1915&lt;5.7,"Normal",C1915&lt;=6.5,"Prediabetes",C1915&gt;6.5,"Diabetes")</f>
        <v>Diabetes</v>
      </c>
    </row>
    <row r="1916" spans="1:10" ht="15" customHeight="1" x14ac:dyDescent="0.3">
      <c r="A1916" s="23" t="s">
        <v>3269</v>
      </c>
      <c r="B1916" s="25">
        <v>25.77</v>
      </c>
      <c r="C1916" s="25">
        <v>4.43</v>
      </c>
      <c r="D1916" s="23" t="s">
        <v>5992</v>
      </c>
      <c r="E1916" s="23" t="s">
        <v>5992</v>
      </c>
      <c r="F1916" s="23" t="s">
        <v>5991</v>
      </c>
      <c r="G1916" s="23">
        <v>1</v>
      </c>
      <c r="H1916" s="23" t="s">
        <v>5992</v>
      </c>
      <c r="I1916" t="str" cm="1">
        <f t="array" ref="I1916">_xlfn.IFS(B1916&lt;18.5,"Under Weight",B1916&lt;=25,"Healthy Weight",B1916&lt;30,"Over Weight",B1916&gt;=30,"obesity")</f>
        <v>Over Weight</v>
      </c>
      <c r="J1916" t="str" cm="1">
        <f t="array" ref="J1916">_xlfn.IFS(C1916&lt;5.7,"Normal",C1916&lt;=6.5,"Prediabetes",C1916&gt;6.5,"Diabetes")</f>
        <v>Normal</v>
      </c>
    </row>
    <row r="1917" spans="1:10" ht="15" customHeight="1" x14ac:dyDescent="0.3">
      <c r="A1917" s="23" t="s">
        <v>3271</v>
      </c>
      <c r="B1917" s="25">
        <v>34.46</v>
      </c>
      <c r="C1917" s="25">
        <v>4.17</v>
      </c>
      <c r="D1917" s="23" t="s">
        <v>5992</v>
      </c>
      <c r="E1917" s="23" t="s">
        <v>5993</v>
      </c>
      <c r="F1917" s="23" t="s">
        <v>5992</v>
      </c>
      <c r="G1917" s="23">
        <v>1</v>
      </c>
      <c r="H1917" s="23" t="s">
        <v>5992</v>
      </c>
      <c r="I1917" t="str" cm="1">
        <f t="array" ref="I1917">_xlfn.IFS(B1917&lt;18.5,"Under Weight",B1917&lt;=25,"Healthy Weight",B1917&lt;30,"Over Weight",B1917&gt;=30,"obesity")</f>
        <v>obesity</v>
      </c>
      <c r="J1917" t="str" cm="1">
        <f t="array" ref="J1917">_xlfn.IFS(C1917&lt;5.7,"Normal",C1917&lt;=6.5,"Prediabetes",C1917&gt;6.5,"Diabetes")</f>
        <v>Normal</v>
      </c>
    </row>
    <row r="1918" spans="1:10" ht="15" customHeight="1" x14ac:dyDescent="0.3">
      <c r="A1918" s="23" t="s">
        <v>3273</v>
      </c>
      <c r="B1918" s="25">
        <v>30.875</v>
      </c>
      <c r="C1918" s="25">
        <v>4.95</v>
      </c>
      <c r="D1918" s="23" t="s">
        <v>5991</v>
      </c>
      <c r="E1918" s="23" t="s">
        <v>5992</v>
      </c>
      <c r="F1918" s="23" t="s">
        <v>5992</v>
      </c>
      <c r="G1918" s="23">
        <v>0</v>
      </c>
      <c r="H1918" s="23" t="s">
        <v>5992</v>
      </c>
      <c r="I1918" t="str" cm="1">
        <f t="array" ref="I1918">_xlfn.IFS(B1918&lt;18.5,"Under Weight",B1918&lt;=25,"Healthy Weight",B1918&lt;30,"Over Weight",B1918&gt;=30,"obesity")</f>
        <v>obesity</v>
      </c>
      <c r="J1918" t="str" cm="1">
        <f t="array" ref="J1918">_xlfn.IFS(C1918&lt;5.7,"Normal",C1918&lt;=6.5,"Prediabetes",C1918&gt;6.5,"Diabetes")</f>
        <v>Normal</v>
      </c>
    </row>
    <row r="1919" spans="1:10" ht="15" customHeight="1" x14ac:dyDescent="0.3">
      <c r="A1919" s="23" t="s">
        <v>3274</v>
      </c>
      <c r="B1919" s="25">
        <v>39.49</v>
      </c>
      <c r="C1919" s="25">
        <v>5.13</v>
      </c>
      <c r="D1919" s="23" t="s">
        <v>5992</v>
      </c>
      <c r="E1919" s="23" t="s">
        <v>5992</v>
      </c>
      <c r="F1919" s="23" t="s">
        <v>5992</v>
      </c>
      <c r="G1919" s="23">
        <v>0</v>
      </c>
      <c r="H1919" s="23" t="s">
        <v>5992</v>
      </c>
      <c r="I1919" t="str" cm="1">
        <f t="array" ref="I1919">_xlfn.IFS(B1919&lt;18.5,"Under Weight",B1919&lt;=25,"Healthy Weight",B1919&lt;30,"Over Weight",B1919&gt;=30,"obesity")</f>
        <v>obesity</v>
      </c>
      <c r="J1919" t="str" cm="1">
        <f t="array" ref="J1919">_xlfn.IFS(C1919&lt;5.7,"Normal",C1919&lt;=6.5,"Prediabetes",C1919&gt;6.5,"Diabetes")</f>
        <v>Normal</v>
      </c>
    </row>
    <row r="1920" spans="1:10" ht="15" customHeight="1" x14ac:dyDescent="0.3">
      <c r="A1920" s="23" t="s">
        <v>3275</v>
      </c>
      <c r="B1920" s="25">
        <v>28.88</v>
      </c>
      <c r="C1920" s="25">
        <v>4.0999999999999996</v>
      </c>
      <c r="D1920" s="23" t="s">
        <v>5992</v>
      </c>
      <c r="E1920" s="23" t="s">
        <v>5992</v>
      </c>
      <c r="F1920" s="23" t="s">
        <v>5992</v>
      </c>
      <c r="G1920" s="23">
        <v>0</v>
      </c>
      <c r="H1920" s="23" t="s">
        <v>5992</v>
      </c>
      <c r="I1920" t="str" cm="1">
        <f t="array" ref="I1920">_xlfn.IFS(B1920&lt;18.5,"Under Weight",B1920&lt;=25,"Healthy Weight",B1920&lt;30,"Over Weight",B1920&gt;=30,"obesity")</f>
        <v>Over Weight</v>
      </c>
      <c r="J1920" t="str" cm="1">
        <f t="array" ref="J1920">_xlfn.IFS(C1920&lt;5.7,"Normal",C1920&lt;=6.5,"Prediabetes",C1920&gt;6.5,"Diabetes")</f>
        <v>Normal</v>
      </c>
    </row>
    <row r="1921" spans="1:10" ht="15" customHeight="1" x14ac:dyDescent="0.3">
      <c r="A1921" s="23" t="s">
        <v>3277</v>
      </c>
      <c r="B1921" s="25">
        <v>20.234999999999999</v>
      </c>
      <c r="C1921" s="25">
        <v>5.01</v>
      </c>
      <c r="D1921" s="23" t="s">
        <v>5991</v>
      </c>
      <c r="E1921" s="23" t="s">
        <v>5992</v>
      </c>
      <c r="F1921" s="23" t="s">
        <v>5992</v>
      </c>
      <c r="G1921" s="23">
        <v>0</v>
      </c>
      <c r="H1921" s="23" t="s">
        <v>5992</v>
      </c>
      <c r="I1921" t="str" cm="1">
        <f t="array" ref="I1921">_xlfn.IFS(B1921&lt;18.5,"Under Weight",B1921&lt;=25,"Healthy Weight",B1921&lt;30,"Over Weight",B1921&gt;=30,"obesity")</f>
        <v>Healthy Weight</v>
      </c>
      <c r="J1921" t="str" cm="1">
        <f t="array" ref="J1921">_xlfn.IFS(C1921&lt;5.7,"Normal",C1921&lt;=6.5,"Prediabetes",C1921&gt;6.5,"Diabetes")</f>
        <v>Normal</v>
      </c>
    </row>
    <row r="1922" spans="1:10" ht="15" customHeight="1" x14ac:dyDescent="0.3">
      <c r="A1922" s="23" t="s">
        <v>3278</v>
      </c>
      <c r="B1922" s="25">
        <v>30.67</v>
      </c>
      <c r="C1922" s="25">
        <v>5.09</v>
      </c>
      <c r="D1922" s="23" t="s">
        <v>5991</v>
      </c>
      <c r="E1922" s="23" t="s">
        <v>5992</v>
      </c>
      <c r="F1922" s="23" t="s">
        <v>5992</v>
      </c>
      <c r="G1922" s="23">
        <v>0</v>
      </c>
      <c r="H1922" s="23" t="s">
        <v>5992</v>
      </c>
      <c r="I1922" t="str" cm="1">
        <f t="array" ref="I1922">_xlfn.IFS(B1922&lt;18.5,"Under Weight",B1922&lt;=25,"Healthy Weight",B1922&lt;30,"Over Weight",B1922&gt;=30,"obesity")</f>
        <v>obesity</v>
      </c>
      <c r="J1922" t="str" cm="1">
        <f t="array" ref="J1922">_xlfn.IFS(C1922&lt;5.7,"Normal",C1922&lt;=6.5,"Prediabetes",C1922&gt;6.5,"Diabetes")</f>
        <v>Normal</v>
      </c>
    </row>
    <row r="1923" spans="1:10" ht="15" customHeight="1" x14ac:dyDescent="0.3">
      <c r="A1923" s="23" t="s">
        <v>3280</v>
      </c>
      <c r="B1923" s="25">
        <v>30.875</v>
      </c>
      <c r="C1923" s="25">
        <v>6.49</v>
      </c>
      <c r="D1923" s="23" t="s">
        <v>5992</v>
      </c>
      <c r="E1923" s="23" t="s">
        <v>5992</v>
      </c>
      <c r="F1923" s="23" t="s">
        <v>5992</v>
      </c>
      <c r="G1923" s="23">
        <v>0</v>
      </c>
      <c r="H1923" s="23" t="s">
        <v>5992</v>
      </c>
      <c r="I1923" t="str" cm="1">
        <f t="array" ref="I1923">_xlfn.IFS(B1923&lt;18.5,"Under Weight",B1923&lt;=25,"Healthy Weight",B1923&lt;30,"Over Weight",B1923&gt;=30,"obesity")</f>
        <v>obesity</v>
      </c>
      <c r="J1923" t="str" cm="1">
        <f t="array" ref="J1923">_xlfn.IFS(C1923&lt;5.7,"Normal",C1923&lt;=6.5,"Prediabetes",C1923&gt;6.5,"Diabetes")</f>
        <v>Prediabetes</v>
      </c>
    </row>
    <row r="1924" spans="1:10" ht="15" customHeight="1" x14ac:dyDescent="0.3">
      <c r="A1924" s="23" t="s">
        <v>3281</v>
      </c>
      <c r="B1924" s="25">
        <v>23.8</v>
      </c>
      <c r="C1924" s="25">
        <v>4.08</v>
      </c>
      <c r="D1924" s="23" t="s">
        <v>5992</v>
      </c>
      <c r="E1924" s="23" t="s">
        <v>5992</v>
      </c>
      <c r="F1924" s="23" t="s">
        <v>5992</v>
      </c>
      <c r="G1924" s="23">
        <v>0</v>
      </c>
      <c r="H1924" s="23" t="s">
        <v>5992</v>
      </c>
      <c r="I1924" t="str" cm="1">
        <f t="array" ref="I1924">_xlfn.IFS(B1924&lt;18.5,"Under Weight",B1924&lt;=25,"Healthy Weight",B1924&lt;30,"Over Weight",B1924&gt;=30,"obesity")</f>
        <v>Healthy Weight</v>
      </c>
      <c r="J1924" t="str" cm="1">
        <f t="array" ref="J1924">_xlfn.IFS(C1924&lt;5.7,"Normal",C1924&lt;=6.5,"Prediabetes",C1924&gt;6.5,"Diabetes")</f>
        <v>Normal</v>
      </c>
    </row>
    <row r="1925" spans="1:10" ht="15" customHeight="1" x14ac:dyDescent="0.3">
      <c r="A1925" s="23" t="s">
        <v>3282</v>
      </c>
      <c r="B1925" s="25">
        <v>15.37</v>
      </c>
      <c r="C1925" s="25">
        <v>8.6300000000000008</v>
      </c>
      <c r="D1925" s="23" t="s">
        <v>5991</v>
      </c>
      <c r="E1925" s="23" t="s">
        <v>5992</v>
      </c>
      <c r="F1925" s="23" t="s">
        <v>5992</v>
      </c>
      <c r="G1925" s="23">
        <v>0</v>
      </c>
      <c r="H1925" s="23" t="s">
        <v>5992</v>
      </c>
      <c r="I1925" t="str" cm="1">
        <f t="array" ref="I1925">_xlfn.IFS(B1925&lt;18.5,"Under Weight",B1925&lt;=25,"Healthy Weight",B1925&lt;30,"Over Weight",B1925&gt;=30,"obesity")</f>
        <v>Under Weight</v>
      </c>
      <c r="J1925" t="str" cm="1">
        <f t="array" ref="J1925">_xlfn.IFS(C1925&lt;5.7,"Normal",C1925&lt;=6.5,"Prediabetes",C1925&gt;6.5,"Diabetes")</f>
        <v>Diabetes</v>
      </c>
    </row>
    <row r="1926" spans="1:10" ht="15" customHeight="1" x14ac:dyDescent="0.3">
      <c r="A1926" s="23" t="s">
        <v>3284</v>
      </c>
      <c r="B1926" s="25">
        <v>30.4</v>
      </c>
      <c r="C1926" s="25">
        <v>5.28</v>
      </c>
      <c r="D1926" s="23" t="s">
        <v>5992</v>
      </c>
      <c r="E1926" s="23" t="s">
        <v>5992</v>
      </c>
      <c r="F1926" s="23" t="s">
        <v>5992</v>
      </c>
      <c r="G1926" s="23">
        <v>0</v>
      </c>
      <c r="H1926" s="23" t="s">
        <v>5992</v>
      </c>
      <c r="I1926" t="str" cm="1">
        <f t="array" ref="I1926">_xlfn.IFS(B1926&lt;18.5,"Under Weight",B1926&lt;=25,"Healthy Weight",B1926&lt;30,"Over Weight",B1926&gt;=30,"obesity")</f>
        <v>obesity</v>
      </c>
      <c r="J1926" t="str" cm="1">
        <f t="array" ref="J1926">_xlfn.IFS(C1926&lt;5.7,"Normal",C1926&lt;=6.5,"Prediabetes",C1926&gt;6.5,"Diabetes")</f>
        <v>Normal</v>
      </c>
    </row>
    <row r="1927" spans="1:10" ht="15" customHeight="1" x14ac:dyDescent="0.3">
      <c r="A1927" s="23" t="s">
        <v>3285</v>
      </c>
      <c r="B1927" s="25">
        <v>19.48</v>
      </c>
      <c r="C1927" s="25">
        <v>5.63</v>
      </c>
      <c r="D1927" s="23" t="s">
        <v>5991</v>
      </c>
      <c r="E1927" s="23" t="s">
        <v>5992</v>
      </c>
      <c r="F1927" s="23" t="s">
        <v>5992</v>
      </c>
      <c r="G1927" s="23">
        <v>1</v>
      </c>
      <c r="H1927" s="23" t="s">
        <v>5992</v>
      </c>
      <c r="I1927" t="str" cm="1">
        <f t="array" ref="I1927">_xlfn.IFS(B1927&lt;18.5,"Under Weight",B1927&lt;=25,"Healthy Weight",B1927&lt;30,"Over Weight",B1927&gt;=30,"obesity")</f>
        <v>Healthy Weight</v>
      </c>
      <c r="J1927" t="str" cm="1">
        <f t="array" ref="J1927">_xlfn.IFS(C1927&lt;5.7,"Normal",C1927&lt;=6.5,"Prediabetes",C1927&gt;6.5,"Diabetes")</f>
        <v>Normal</v>
      </c>
    </row>
    <row r="1928" spans="1:10" ht="15" customHeight="1" x14ac:dyDescent="0.3">
      <c r="A1928" s="23" t="s">
        <v>3287</v>
      </c>
      <c r="B1928" s="25">
        <v>16.96</v>
      </c>
      <c r="C1928" s="25">
        <v>11.47</v>
      </c>
      <c r="D1928" s="23" t="s">
        <v>5991</v>
      </c>
      <c r="E1928" s="23" t="s">
        <v>5992</v>
      </c>
      <c r="F1928" s="23" t="s">
        <v>5992</v>
      </c>
      <c r="G1928" s="23">
        <v>0</v>
      </c>
      <c r="H1928" s="23" t="s">
        <v>5992</v>
      </c>
      <c r="I1928" t="str" cm="1">
        <f t="array" ref="I1928">_xlfn.IFS(B1928&lt;18.5,"Under Weight",B1928&lt;=25,"Healthy Weight",B1928&lt;30,"Over Weight",B1928&gt;=30,"obesity")</f>
        <v>Under Weight</v>
      </c>
      <c r="J1928" t="str" cm="1">
        <f t="array" ref="J1928">_xlfn.IFS(C1928&lt;5.7,"Normal",C1928&lt;=6.5,"Prediabetes",C1928&gt;6.5,"Diabetes")</f>
        <v>Diabetes</v>
      </c>
    </row>
    <row r="1929" spans="1:10" ht="15" customHeight="1" x14ac:dyDescent="0.3">
      <c r="A1929" s="23" t="s">
        <v>3289</v>
      </c>
      <c r="B1929" s="25">
        <v>19.05</v>
      </c>
      <c r="C1929" s="25">
        <v>4.92</v>
      </c>
      <c r="D1929" s="23" t="s">
        <v>5992</v>
      </c>
      <c r="E1929" s="23" t="s">
        <v>5992</v>
      </c>
      <c r="F1929" s="23" t="s">
        <v>5992</v>
      </c>
      <c r="G1929" s="23">
        <v>1</v>
      </c>
      <c r="H1929" s="23" t="s">
        <v>5992</v>
      </c>
      <c r="I1929" t="str" cm="1">
        <f t="array" ref="I1929">_xlfn.IFS(B1929&lt;18.5,"Under Weight",B1929&lt;=25,"Healthy Weight",B1929&lt;30,"Over Weight",B1929&gt;=30,"obesity")</f>
        <v>Healthy Weight</v>
      </c>
      <c r="J1929" t="str" cm="1">
        <f t="array" ref="J1929">_xlfn.IFS(C1929&lt;5.7,"Normal",C1929&lt;=6.5,"Prediabetes",C1929&gt;6.5,"Diabetes")</f>
        <v>Normal</v>
      </c>
    </row>
    <row r="1930" spans="1:10" ht="15" customHeight="1" x14ac:dyDescent="0.3">
      <c r="A1930" s="23" t="s">
        <v>3290</v>
      </c>
      <c r="B1930" s="25">
        <v>37.619999999999997</v>
      </c>
      <c r="C1930" s="25">
        <v>4.18</v>
      </c>
      <c r="D1930" s="23" t="s">
        <v>5992</v>
      </c>
      <c r="E1930" s="23" t="s">
        <v>5992</v>
      </c>
      <c r="F1930" s="23" t="s">
        <v>5992</v>
      </c>
      <c r="G1930" s="23">
        <v>0</v>
      </c>
      <c r="H1930" s="23" t="s">
        <v>5992</v>
      </c>
      <c r="I1930" t="str" cm="1">
        <f t="array" ref="I1930">_xlfn.IFS(B1930&lt;18.5,"Under Weight",B1930&lt;=25,"Healthy Weight",B1930&lt;30,"Over Weight",B1930&gt;=30,"obesity")</f>
        <v>obesity</v>
      </c>
      <c r="J1930" t="str" cm="1">
        <f t="array" ref="J1930">_xlfn.IFS(C1930&lt;5.7,"Normal",C1930&lt;=6.5,"Prediabetes",C1930&gt;6.5,"Diabetes")</f>
        <v>Normal</v>
      </c>
    </row>
    <row r="1931" spans="1:10" ht="15" customHeight="1" x14ac:dyDescent="0.3">
      <c r="A1931" s="23" t="s">
        <v>3292</v>
      </c>
      <c r="B1931" s="25">
        <v>29.1</v>
      </c>
      <c r="C1931" s="25">
        <v>4.67</v>
      </c>
      <c r="D1931" s="23" t="s">
        <v>5992</v>
      </c>
      <c r="E1931" s="23" t="s">
        <v>5992</v>
      </c>
      <c r="F1931" s="23" t="s">
        <v>5992</v>
      </c>
      <c r="G1931" s="23">
        <v>0</v>
      </c>
      <c r="H1931" s="23" t="s">
        <v>5992</v>
      </c>
      <c r="I1931" t="str" cm="1">
        <f t="array" ref="I1931">_xlfn.IFS(B1931&lt;18.5,"Under Weight",B1931&lt;=25,"Healthy Weight",B1931&lt;30,"Over Weight",B1931&gt;=30,"obesity")</f>
        <v>Over Weight</v>
      </c>
      <c r="J1931" t="str" cm="1">
        <f t="array" ref="J1931">_xlfn.IFS(C1931&lt;5.7,"Normal",C1931&lt;=6.5,"Prediabetes",C1931&gt;6.5,"Diabetes")</f>
        <v>Normal</v>
      </c>
    </row>
    <row r="1932" spans="1:10" ht="15" customHeight="1" x14ac:dyDescent="0.3">
      <c r="A1932" s="23" t="s">
        <v>3293</v>
      </c>
      <c r="B1932" s="25">
        <v>26.62</v>
      </c>
      <c r="C1932" s="25">
        <v>6.24</v>
      </c>
      <c r="D1932" s="23" t="s">
        <v>5992</v>
      </c>
      <c r="E1932" s="23" t="s">
        <v>5992</v>
      </c>
      <c r="F1932" s="23" t="s">
        <v>5992</v>
      </c>
      <c r="G1932" s="23">
        <v>0</v>
      </c>
      <c r="H1932" s="23" t="s">
        <v>5992</v>
      </c>
      <c r="I1932" t="str" cm="1">
        <f t="array" ref="I1932">_xlfn.IFS(B1932&lt;18.5,"Under Weight",B1932&lt;=25,"Healthy Weight",B1932&lt;30,"Over Weight",B1932&gt;=30,"obesity")</f>
        <v>Over Weight</v>
      </c>
      <c r="J1932" t="str" cm="1">
        <f t="array" ref="J1932">_xlfn.IFS(C1932&lt;5.7,"Normal",C1932&lt;=6.5,"Prediabetes",C1932&gt;6.5,"Diabetes")</f>
        <v>Prediabetes</v>
      </c>
    </row>
    <row r="1933" spans="1:10" ht="15" customHeight="1" x14ac:dyDescent="0.3">
      <c r="A1933" s="23" t="s">
        <v>3295</v>
      </c>
      <c r="B1933" s="25">
        <v>25.74</v>
      </c>
      <c r="C1933" s="25">
        <v>5.99</v>
      </c>
      <c r="D1933" s="23" t="s">
        <v>5992</v>
      </c>
      <c r="E1933" s="23" t="s">
        <v>5992</v>
      </c>
      <c r="F1933" s="23" t="s">
        <v>5992</v>
      </c>
      <c r="G1933" s="23">
        <v>0</v>
      </c>
      <c r="H1933" s="23" t="s">
        <v>5992</v>
      </c>
      <c r="I1933" t="str" cm="1">
        <f t="array" ref="I1933">_xlfn.IFS(B1933&lt;18.5,"Under Weight",B1933&lt;=25,"Healthy Weight",B1933&lt;30,"Over Weight",B1933&gt;=30,"obesity")</f>
        <v>Over Weight</v>
      </c>
      <c r="J1933" t="str" cm="1">
        <f t="array" ref="J1933">_xlfn.IFS(C1933&lt;5.7,"Normal",C1933&lt;=6.5,"Prediabetes",C1933&gt;6.5,"Diabetes")</f>
        <v>Prediabetes</v>
      </c>
    </row>
    <row r="1934" spans="1:10" ht="15" customHeight="1" x14ac:dyDescent="0.3">
      <c r="A1934" s="23" t="s">
        <v>3297</v>
      </c>
      <c r="B1934" s="25">
        <v>18.22</v>
      </c>
      <c r="C1934" s="25">
        <v>10.27</v>
      </c>
      <c r="D1934" s="23" t="s">
        <v>5991</v>
      </c>
      <c r="E1934" s="23" t="s">
        <v>5992</v>
      </c>
      <c r="F1934" s="23" t="s">
        <v>5992</v>
      </c>
      <c r="G1934" s="23">
        <v>1</v>
      </c>
      <c r="H1934" s="23" t="s">
        <v>5992</v>
      </c>
      <c r="I1934" t="str" cm="1">
        <f t="array" ref="I1934">_xlfn.IFS(B1934&lt;18.5,"Under Weight",B1934&lt;=25,"Healthy Weight",B1934&lt;30,"Over Weight",B1934&gt;=30,"obesity")</f>
        <v>Under Weight</v>
      </c>
      <c r="J1934" t="str" cm="1">
        <f t="array" ref="J1934">_xlfn.IFS(C1934&lt;5.7,"Normal",C1934&lt;=6.5,"Prediabetes",C1934&gt;6.5,"Diabetes")</f>
        <v>Diabetes</v>
      </c>
    </row>
    <row r="1935" spans="1:10" ht="15" customHeight="1" x14ac:dyDescent="0.3">
      <c r="A1935" s="23" t="s">
        <v>3298</v>
      </c>
      <c r="B1935" s="25">
        <v>26.03</v>
      </c>
      <c r="C1935" s="25">
        <v>5.97</v>
      </c>
      <c r="D1935" s="23" t="s">
        <v>5992</v>
      </c>
      <c r="E1935" s="23" t="s">
        <v>5992</v>
      </c>
      <c r="F1935" s="23" t="s">
        <v>5991</v>
      </c>
      <c r="G1935" s="23">
        <v>1</v>
      </c>
      <c r="H1935" s="23" t="s">
        <v>5992</v>
      </c>
      <c r="I1935" t="str" cm="1">
        <f t="array" ref="I1935">_xlfn.IFS(B1935&lt;18.5,"Under Weight",B1935&lt;=25,"Healthy Weight",B1935&lt;30,"Over Weight",B1935&gt;=30,"obesity")</f>
        <v>Over Weight</v>
      </c>
      <c r="J1935" t="str" cm="1">
        <f t="array" ref="J1935">_xlfn.IFS(C1935&lt;5.7,"Normal",C1935&lt;=6.5,"Prediabetes",C1935&gt;6.5,"Diabetes")</f>
        <v>Prediabetes</v>
      </c>
    </row>
    <row r="1936" spans="1:10" ht="15" customHeight="1" x14ac:dyDescent="0.3">
      <c r="A1936" s="23" t="s">
        <v>3299</v>
      </c>
      <c r="B1936" s="25">
        <v>17.29</v>
      </c>
      <c r="C1936" s="25">
        <v>4.9800000000000004</v>
      </c>
      <c r="D1936" s="23" t="s">
        <v>5992</v>
      </c>
      <c r="E1936" s="23" t="s">
        <v>5992</v>
      </c>
      <c r="F1936" s="23" t="s">
        <v>5992</v>
      </c>
      <c r="G1936" s="23">
        <v>0</v>
      </c>
      <c r="H1936" s="23" t="s">
        <v>5992</v>
      </c>
      <c r="I1936" t="str" cm="1">
        <f t="array" ref="I1936">_xlfn.IFS(B1936&lt;18.5,"Under Weight",B1936&lt;=25,"Healthy Weight",B1936&lt;30,"Over Weight",B1936&gt;=30,"obesity")</f>
        <v>Under Weight</v>
      </c>
      <c r="J1936" t="str" cm="1">
        <f t="array" ref="J1936">_xlfn.IFS(C1936&lt;5.7,"Normal",C1936&lt;=6.5,"Prediabetes",C1936&gt;6.5,"Diabetes")</f>
        <v>Normal</v>
      </c>
    </row>
    <row r="1937" spans="1:10" ht="15" customHeight="1" x14ac:dyDescent="0.3">
      <c r="A1937" s="23" t="s">
        <v>3301</v>
      </c>
      <c r="B1937" s="25">
        <v>18.170000000000002</v>
      </c>
      <c r="C1937" s="25">
        <v>6.91</v>
      </c>
      <c r="D1937" s="23" t="s">
        <v>5991</v>
      </c>
      <c r="E1937" s="23" t="s">
        <v>5992</v>
      </c>
      <c r="F1937" s="23" t="s">
        <v>5992</v>
      </c>
      <c r="G1937" s="23">
        <v>1</v>
      </c>
      <c r="H1937" s="23" t="s">
        <v>5992</v>
      </c>
      <c r="I1937" t="str" cm="1">
        <f t="array" ref="I1937">_xlfn.IFS(B1937&lt;18.5,"Under Weight",B1937&lt;=25,"Healthy Weight",B1937&lt;30,"Over Weight",B1937&gt;=30,"obesity")</f>
        <v>Under Weight</v>
      </c>
      <c r="J1937" t="str" cm="1">
        <f t="array" ref="J1937">_xlfn.IFS(C1937&lt;5.7,"Normal",C1937&lt;=6.5,"Prediabetes",C1937&gt;6.5,"Diabetes")</f>
        <v>Diabetes</v>
      </c>
    </row>
    <row r="1938" spans="1:10" ht="15" customHeight="1" x14ac:dyDescent="0.3">
      <c r="A1938" s="23" t="s">
        <v>3303</v>
      </c>
      <c r="B1938" s="25">
        <v>32.54</v>
      </c>
      <c r="C1938" s="25">
        <v>6.38</v>
      </c>
      <c r="D1938" s="23" t="s">
        <v>5992</v>
      </c>
      <c r="E1938" s="23" t="s">
        <v>5993</v>
      </c>
      <c r="F1938" s="23" t="s">
        <v>5992</v>
      </c>
      <c r="G1938" s="23">
        <v>1</v>
      </c>
      <c r="H1938" s="23" t="s">
        <v>5992</v>
      </c>
      <c r="I1938" t="str" cm="1">
        <f t="array" ref="I1938">_xlfn.IFS(B1938&lt;18.5,"Under Weight",B1938&lt;=25,"Healthy Weight",B1938&lt;30,"Over Weight",B1938&gt;=30,"obesity")</f>
        <v>obesity</v>
      </c>
      <c r="J1938" t="str" cm="1">
        <f t="array" ref="J1938">_xlfn.IFS(C1938&lt;5.7,"Normal",C1938&lt;=6.5,"Prediabetes",C1938&gt;6.5,"Diabetes")</f>
        <v>Prediabetes</v>
      </c>
    </row>
    <row r="1939" spans="1:10" ht="15" customHeight="1" x14ac:dyDescent="0.3">
      <c r="A1939" s="23" t="s">
        <v>3305</v>
      </c>
      <c r="B1939" s="25">
        <v>30.25</v>
      </c>
      <c r="C1939" s="25">
        <v>4.7699999999999996</v>
      </c>
      <c r="D1939" s="23" t="s">
        <v>5992</v>
      </c>
      <c r="E1939" s="23" t="s">
        <v>5992</v>
      </c>
      <c r="F1939" s="23" t="s">
        <v>5992</v>
      </c>
      <c r="G1939" s="23">
        <v>0</v>
      </c>
      <c r="H1939" s="23" t="s">
        <v>5992</v>
      </c>
      <c r="I1939" t="str" cm="1">
        <f t="array" ref="I1939">_xlfn.IFS(B1939&lt;18.5,"Under Weight",B1939&lt;=25,"Healthy Weight",B1939&lt;30,"Over Weight",B1939&gt;=30,"obesity")</f>
        <v>obesity</v>
      </c>
      <c r="J1939" t="str" cm="1">
        <f t="array" ref="J1939">_xlfn.IFS(C1939&lt;5.7,"Normal",C1939&lt;=6.5,"Prediabetes",C1939&gt;6.5,"Diabetes")</f>
        <v>Normal</v>
      </c>
    </row>
    <row r="1940" spans="1:10" ht="15" customHeight="1" x14ac:dyDescent="0.3">
      <c r="A1940" s="23" t="s">
        <v>3306</v>
      </c>
      <c r="B1940" s="25">
        <v>19.59</v>
      </c>
      <c r="C1940" s="25">
        <v>6.04</v>
      </c>
      <c r="D1940" s="23" t="s">
        <v>5991</v>
      </c>
      <c r="E1940" s="23" t="s">
        <v>5992</v>
      </c>
      <c r="F1940" s="23" t="s">
        <v>5992</v>
      </c>
      <c r="G1940" s="23">
        <v>1</v>
      </c>
      <c r="H1940" s="23" t="s">
        <v>5992</v>
      </c>
      <c r="I1940" t="str" cm="1">
        <f t="array" ref="I1940">_xlfn.IFS(B1940&lt;18.5,"Under Weight",B1940&lt;=25,"Healthy Weight",B1940&lt;30,"Over Weight",B1940&gt;=30,"obesity")</f>
        <v>Healthy Weight</v>
      </c>
      <c r="J1940" t="str" cm="1">
        <f t="array" ref="J1940">_xlfn.IFS(C1940&lt;5.7,"Normal",C1940&lt;=6.5,"Prediabetes",C1940&gt;6.5,"Diabetes")</f>
        <v>Prediabetes</v>
      </c>
    </row>
    <row r="1941" spans="1:10" ht="15" customHeight="1" x14ac:dyDescent="0.3">
      <c r="A1941" s="23" t="s">
        <v>3308</v>
      </c>
      <c r="B1941" s="25">
        <v>45.9</v>
      </c>
      <c r="C1941" s="25">
        <v>4.3</v>
      </c>
      <c r="D1941" s="23" t="s">
        <v>5991</v>
      </c>
      <c r="E1941" s="23" t="s">
        <v>5992</v>
      </c>
      <c r="F1941" s="23" t="s">
        <v>5992</v>
      </c>
      <c r="G1941" s="23">
        <v>1</v>
      </c>
      <c r="H1941" s="23" t="s">
        <v>5992</v>
      </c>
      <c r="I1941" t="str" cm="1">
        <f t="array" ref="I1941">_xlfn.IFS(B1941&lt;18.5,"Under Weight",B1941&lt;=25,"Healthy Weight",B1941&lt;30,"Over Weight",B1941&gt;=30,"obesity")</f>
        <v>obesity</v>
      </c>
      <c r="J1941" t="str" cm="1">
        <f t="array" ref="J1941">_xlfn.IFS(C1941&lt;5.7,"Normal",C1941&lt;=6.5,"Prediabetes",C1941&gt;6.5,"Diabetes")</f>
        <v>Normal</v>
      </c>
    </row>
    <row r="1942" spans="1:10" ht="15" customHeight="1" x14ac:dyDescent="0.3">
      <c r="A1942" s="23" t="s">
        <v>3309</v>
      </c>
      <c r="B1942" s="25">
        <v>17.059999999999999</v>
      </c>
      <c r="C1942" s="25">
        <v>8.75</v>
      </c>
      <c r="D1942" s="23" t="s">
        <v>5991</v>
      </c>
      <c r="E1942" s="23" t="s">
        <v>5992</v>
      </c>
      <c r="F1942" s="23" t="s">
        <v>5992</v>
      </c>
      <c r="G1942" s="23">
        <v>0</v>
      </c>
      <c r="H1942" s="23" t="s">
        <v>5992</v>
      </c>
      <c r="I1942" t="str" cm="1">
        <f t="array" ref="I1942">_xlfn.IFS(B1942&lt;18.5,"Under Weight",B1942&lt;=25,"Healthy Weight",B1942&lt;30,"Over Weight",B1942&gt;=30,"obesity")</f>
        <v>Under Weight</v>
      </c>
      <c r="J1942" t="str" cm="1">
        <f t="array" ref="J1942">_xlfn.IFS(C1942&lt;5.7,"Normal",C1942&lt;=6.5,"Prediabetes",C1942&gt;6.5,"Diabetes")</f>
        <v>Diabetes</v>
      </c>
    </row>
    <row r="1943" spans="1:10" ht="15" customHeight="1" x14ac:dyDescent="0.3">
      <c r="A1943" s="23" t="s">
        <v>3311</v>
      </c>
      <c r="B1943" s="25">
        <v>32.07</v>
      </c>
      <c r="C1943" s="25">
        <v>5.25</v>
      </c>
      <c r="D1943" s="23" t="s">
        <v>5992</v>
      </c>
      <c r="E1943" s="23" t="s">
        <v>5992</v>
      </c>
      <c r="F1943" s="23" t="s">
        <v>5991</v>
      </c>
      <c r="G1943" s="23">
        <v>1</v>
      </c>
      <c r="H1943" s="23" t="s">
        <v>5992</v>
      </c>
      <c r="I1943" t="str" cm="1">
        <f t="array" ref="I1943">_xlfn.IFS(B1943&lt;18.5,"Under Weight",B1943&lt;=25,"Healthy Weight",B1943&lt;30,"Over Weight",B1943&gt;=30,"obesity")</f>
        <v>obesity</v>
      </c>
      <c r="J1943" t="str" cm="1">
        <f t="array" ref="J1943">_xlfn.IFS(C1943&lt;5.7,"Normal",C1943&lt;=6.5,"Prediabetes",C1943&gt;6.5,"Diabetes")</f>
        <v>Normal</v>
      </c>
    </row>
    <row r="1944" spans="1:10" ht="15" customHeight="1" x14ac:dyDescent="0.3">
      <c r="A1944" s="23" t="s">
        <v>3313</v>
      </c>
      <c r="B1944" s="25">
        <v>16.5</v>
      </c>
      <c r="C1944" s="25">
        <v>5.03</v>
      </c>
      <c r="D1944" s="23" t="s">
        <v>5992</v>
      </c>
      <c r="E1944" s="23" t="s">
        <v>5992</v>
      </c>
      <c r="F1944" s="23" t="s">
        <v>5992</v>
      </c>
      <c r="G1944" s="23">
        <v>1</v>
      </c>
      <c r="H1944" s="23" t="s">
        <v>5992</v>
      </c>
      <c r="I1944" t="str" cm="1">
        <f t="array" ref="I1944">_xlfn.IFS(B1944&lt;18.5,"Under Weight",B1944&lt;=25,"Healthy Weight",B1944&lt;30,"Over Weight",B1944&gt;=30,"obesity")</f>
        <v>Under Weight</v>
      </c>
      <c r="J1944" t="str" cm="1">
        <f t="array" ref="J1944">_xlfn.IFS(C1944&lt;5.7,"Normal",C1944&lt;=6.5,"Prediabetes",C1944&gt;6.5,"Diabetes")</f>
        <v>Normal</v>
      </c>
    </row>
    <row r="1945" spans="1:10" ht="15" customHeight="1" x14ac:dyDescent="0.3">
      <c r="A1945" s="23" t="s">
        <v>3314</v>
      </c>
      <c r="B1945" s="25">
        <v>31.4</v>
      </c>
      <c r="C1945" s="25">
        <v>5.88</v>
      </c>
      <c r="D1945" s="23" t="s">
        <v>5992</v>
      </c>
      <c r="E1945" s="23" t="s">
        <v>5992</v>
      </c>
      <c r="F1945" s="23" t="s">
        <v>5992</v>
      </c>
      <c r="G1945" s="23">
        <v>1</v>
      </c>
      <c r="H1945" s="23" t="s">
        <v>5992</v>
      </c>
      <c r="I1945" t="str" cm="1">
        <f t="array" ref="I1945">_xlfn.IFS(B1945&lt;18.5,"Under Weight",B1945&lt;=25,"Healthy Weight",B1945&lt;30,"Over Weight",B1945&gt;=30,"obesity")</f>
        <v>obesity</v>
      </c>
      <c r="J1945" t="str" cm="1">
        <f t="array" ref="J1945">_xlfn.IFS(C1945&lt;5.7,"Normal",C1945&lt;=6.5,"Prediabetes",C1945&gt;6.5,"Diabetes")</f>
        <v>Prediabetes</v>
      </c>
    </row>
    <row r="1946" spans="1:10" ht="15" customHeight="1" x14ac:dyDescent="0.3">
      <c r="A1946" s="23" t="s">
        <v>3316</v>
      </c>
      <c r="B1946" s="25">
        <v>20.36</v>
      </c>
      <c r="C1946" s="25">
        <v>4.49</v>
      </c>
      <c r="D1946" s="23" t="s">
        <v>5992</v>
      </c>
      <c r="E1946" s="23" t="s">
        <v>5992</v>
      </c>
      <c r="F1946" s="23" t="s">
        <v>5992</v>
      </c>
      <c r="G1946" s="23">
        <v>0</v>
      </c>
      <c r="H1946" s="23" t="s">
        <v>5992</v>
      </c>
      <c r="I1946" t="str" cm="1">
        <f t="array" ref="I1946">_xlfn.IFS(B1946&lt;18.5,"Under Weight",B1946&lt;=25,"Healthy Weight",B1946&lt;30,"Over Weight",B1946&gt;=30,"obesity")</f>
        <v>Healthy Weight</v>
      </c>
      <c r="J1946" t="str" cm="1">
        <f t="array" ref="J1946">_xlfn.IFS(C1946&lt;5.7,"Normal",C1946&lt;=6.5,"Prediabetes",C1946&gt;6.5,"Diabetes")</f>
        <v>Normal</v>
      </c>
    </row>
    <row r="1947" spans="1:10" ht="15" customHeight="1" x14ac:dyDescent="0.3">
      <c r="A1947" s="23" t="s">
        <v>3317</v>
      </c>
      <c r="B1947" s="25">
        <v>25.46</v>
      </c>
      <c r="C1947" s="25">
        <v>4.1399999999999997</v>
      </c>
      <c r="D1947" s="23" t="s">
        <v>5992</v>
      </c>
      <c r="E1947" s="23" t="s">
        <v>5992</v>
      </c>
      <c r="F1947" s="23" t="s">
        <v>5992</v>
      </c>
      <c r="G1947" s="23">
        <v>1</v>
      </c>
      <c r="H1947" s="23" t="s">
        <v>5992</v>
      </c>
      <c r="I1947" t="str" cm="1">
        <f t="array" ref="I1947">_xlfn.IFS(B1947&lt;18.5,"Under Weight",B1947&lt;=25,"Healthy Weight",B1947&lt;30,"Over Weight",B1947&gt;=30,"obesity")</f>
        <v>Over Weight</v>
      </c>
      <c r="J1947" t="str" cm="1">
        <f t="array" ref="J1947">_xlfn.IFS(C1947&lt;5.7,"Normal",C1947&lt;=6.5,"Prediabetes",C1947&gt;6.5,"Diabetes")</f>
        <v>Normal</v>
      </c>
    </row>
    <row r="1948" spans="1:10" ht="15" customHeight="1" x14ac:dyDescent="0.3">
      <c r="A1948" s="23" t="s">
        <v>3318</v>
      </c>
      <c r="B1948" s="25">
        <v>17.09</v>
      </c>
      <c r="C1948" s="25">
        <v>5.8</v>
      </c>
      <c r="D1948" s="23" t="s">
        <v>5991</v>
      </c>
      <c r="E1948" s="23" t="s">
        <v>5992</v>
      </c>
      <c r="F1948" s="23" t="s">
        <v>5992</v>
      </c>
      <c r="G1948" s="23">
        <v>0</v>
      </c>
      <c r="H1948" s="23" t="s">
        <v>5992</v>
      </c>
      <c r="I1948" t="str" cm="1">
        <f t="array" ref="I1948">_xlfn.IFS(B1948&lt;18.5,"Under Weight",B1948&lt;=25,"Healthy Weight",B1948&lt;30,"Over Weight",B1948&gt;=30,"obesity")</f>
        <v>Under Weight</v>
      </c>
      <c r="J1948" t="str" cm="1">
        <f t="array" ref="J1948">_xlfn.IFS(C1948&lt;5.7,"Normal",C1948&lt;=6.5,"Prediabetes",C1948&gt;6.5,"Diabetes")</f>
        <v>Prediabetes</v>
      </c>
    </row>
    <row r="1949" spans="1:10" ht="15" customHeight="1" x14ac:dyDescent="0.3">
      <c r="A1949" s="23" t="s">
        <v>3320</v>
      </c>
      <c r="B1949" s="25">
        <v>20.83</v>
      </c>
      <c r="C1949" s="25">
        <v>5.12</v>
      </c>
      <c r="D1949" s="23" t="s">
        <v>5992</v>
      </c>
      <c r="E1949" s="23" t="s">
        <v>5992</v>
      </c>
      <c r="F1949" s="23" t="s">
        <v>5992</v>
      </c>
      <c r="G1949" s="23">
        <v>0</v>
      </c>
      <c r="H1949" s="23" t="s">
        <v>5992</v>
      </c>
      <c r="I1949" t="str" cm="1">
        <f t="array" ref="I1949">_xlfn.IFS(B1949&lt;18.5,"Under Weight",B1949&lt;=25,"Healthy Weight",B1949&lt;30,"Over Weight",B1949&gt;=30,"obesity")</f>
        <v>Healthy Weight</v>
      </c>
      <c r="J1949" t="str" cm="1">
        <f t="array" ref="J1949">_xlfn.IFS(C1949&lt;5.7,"Normal",C1949&lt;=6.5,"Prediabetes",C1949&gt;6.5,"Diabetes")</f>
        <v>Normal</v>
      </c>
    </row>
    <row r="1950" spans="1:10" ht="15" customHeight="1" x14ac:dyDescent="0.3">
      <c r="A1950" s="23" t="s">
        <v>3322</v>
      </c>
      <c r="B1950" s="25">
        <v>18.920000000000002</v>
      </c>
      <c r="C1950" s="25">
        <v>5.98</v>
      </c>
      <c r="D1950" s="23" t="s">
        <v>5991</v>
      </c>
      <c r="E1950" s="23" t="s">
        <v>5992</v>
      </c>
      <c r="F1950" s="23" t="s">
        <v>5992</v>
      </c>
      <c r="G1950" s="23">
        <v>1</v>
      </c>
      <c r="H1950" s="23" t="s">
        <v>5992</v>
      </c>
      <c r="I1950" t="str" cm="1">
        <f t="array" ref="I1950">_xlfn.IFS(B1950&lt;18.5,"Under Weight",B1950&lt;=25,"Healthy Weight",B1950&lt;30,"Over Weight",B1950&gt;=30,"obesity")</f>
        <v>Healthy Weight</v>
      </c>
      <c r="J1950" t="str" cm="1">
        <f t="array" ref="J1950">_xlfn.IFS(C1950&lt;5.7,"Normal",C1950&lt;=6.5,"Prediabetes",C1950&gt;6.5,"Diabetes")</f>
        <v>Prediabetes</v>
      </c>
    </row>
    <row r="1951" spans="1:10" ht="15" customHeight="1" x14ac:dyDescent="0.3">
      <c r="A1951" s="23" t="s">
        <v>3324</v>
      </c>
      <c r="B1951" s="25">
        <v>37.1</v>
      </c>
      <c r="C1951" s="25">
        <v>5.46</v>
      </c>
      <c r="D1951" s="23" t="s">
        <v>5992</v>
      </c>
      <c r="E1951" s="23" t="s">
        <v>5992</v>
      </c>
      <c r="F1951" s="23" t="s">
        <v>5992</v>
      </c>
      <c r="G1951" s="23">
        <v>0</v>
      </c>
      <c r="H1951" s="23" t="s">
        <v>5992</v>
      </c>
      <c r="I1951" t="str" cm="1">
        <f t="array" ref="I1951">_xlfn.IFS(B1951&lt;18.5,"Under Weight",B1951&lt;=25,"Healthy Weight",B1951&lt;30,"Over Weight",B1951&gt;=30,"obesity")</f>
        <v>obesity</v>
      </c>
      <c r="J1951" t="str" cm="1">
        <f t="array" ref="J1951">_xlfn.IFS(C1951&lt;5.7,"Normal",C1951&lt;=6.5,"Prediabetes",C1951&gt;6.5,"Diabetes")</f>
        <v>Normal</v>
      </c>
    </row>
    <row r="1952" spans="1:10" ht="15" customHeight="1" x14ac:dyDescent="0.3">
      <c r="A1952" s="23" t="s">
        <v>3325</v>
      </c>
      <c r="B1952" s="25">
        <v>22.515000000000001</v>
      </c>
      <c r="C1952" s="25">
        <v>4.91</v>
      </c>
      <c r="D1952" s="23" t="s">
        <v>5991</v>
      </c>
      <c r="E1952" s="23" t="s">
        <v>5992</v>
      </c>
      <c r="F1952" s="23" t="s">
        <v>5991</v>
      </c>
      <c r="G1952" s="23">
        <v>1</v>
      </c>
      <c r="H1952" s="23" t="s">
        <v>5992</v>
      </c>
      <c r="I1952" t="str" cm="1">
        <f t="array" ref="I1952">_xlfn.IFS(B1952&lt;18.5,"Under Weight",B1952&lt;=25,"Healthy Weight",B1952&lt;30,"Over Weight",B1952&gt;=30,"obesity")</f>
        <v>Healthy Weight</v>
      </c>
      <c r="J1952" t="str" cm="1">
        <f t="array" ref="J1952">_xlfn.IFS(C1952&lt;5.7,"Normal",C1952&lt;=6.5,"Prediabetes",C1952&gt;6.5,"Diabetes")</f>
        <v>Normal</v>
      </c>
    </row>
    <row r="1953" spans="1:10" ht="15" customHeight="1" x14ac:dyDescent="0.3">
      <c r="A1953" s="23" t="s">
        <v>3327</v>
      </c>
      <c r="B1953" s="25">
        <v>32.700000000000003</v>
      </c>
      <c r="C1953" s="25">
        <v>4.66</v>
      </c>
      <c r="D1953" s="23" t="s">
        <v>5992</v>
      </c>
      <c r="E1953" s="23" t="s">
        <v>5992</v>
      </c>
      <c r="F1953" s="23" t="s">
        <v>5992</v>
      </c>
      <c r="G1953" s="23">
        <v>0</v>
      </c>
      <c r="H1953" s="23" t="s">
        <v>5992</v>
      </c>
      <c r="I1953" t="str" cm="1">
        <f t="array" ref="I1953">_xlfn.IFS(B1953&lt;18.5,"Under Weight",B1953&lt;=25,"Healthy Weight",B1953&lt;30,"Over Weight",B1953&gt;=30,"obesity")</f>
        <v>obesity</v>
      </c>
      <c r="J1953" t="str" cm="1">
        <f t="array" ref="J1953">_xlfn.IFS(C1953&lt;5.7,"Normal",C1953&lt;=6.5,"Prediabetes",C1953&gt;6.5,"Diabetes")</f>
        <v>Normal</v>
      </c>
    </row>
    <row r="1954" spans="1:10" ht="15" customHeight="1" x14ac:dyDescent="0.3">
      <c r="A1954" s="23" t="s">
        <v>3329</v>
      </c>
      <c r="B1954" s="25">
        <v>17.75</v>
      </c>
      <c r="C1954" s="25">
        <v>6.8</v>
      </c>
      <c r="D1954" s="23" t="s">
        <v>5991</v>
      </c>
      <c r="E1954" s="23" t="s">
        <v>5992</v>
      </c>
      <c r="F1954" s="23" t="s">
        <v>5992</v>
      </c>
      <c r="G1954" s="23">
        <v>1</v>
      </c>
      <c r="H1954" s="23" t="s">
        <v>5992</v>
      </c>
      <c r="I1954" t="str" cm="1">
        <f t="array" ref="I1954">_xlfn.IFS(B1954&lt;18.5,"Under Weight",B1954&lt;=25,"Healthy Weight",B1954&lt;30,"Over Weight",B1954&gt;=30,"obesity")</f>
        <v>Under Weight</v>
      </c>
      <c r="J1954" t="str" cm="1">
        <f t="array" ref="J1954">_xlfn.IFS(C1954&lt;5.7,"Normal",C1954&lt;=6.5,"Prediabetes",C1954&gt;6.5,"Diabetes")</f>
        <v>Diabetes</v>
      </c>
    </row>
    <row r="1955" spans="1:10" ht="15" customHeight="1" x14ac:dyDescent="0.3">
      <c r="A1955" s="23" t="s">
        <v>3331</v>
      </c>
      <c r="B1955" s="25">
        <v>33.630000000000003</v>
      </c>
      <c r="C1955" s="25">
        <v>4.47</v>
      </c>
      <c r="D1955" s="23" t="s">
        <v>5991</v>
      </c>
      <c r="E1955" s="23" t="s">
        <v>5992</v>
      </c>
      <c r="F1955" s="23" t="s">
        <v>5992</v>
      </c>
      <c r="G1955" s="23">
        <v>0</v>
      </c>
      <c r="H1955" s="23" t="s">
        <v>5992</v>
      </c>
      <c r="I1955" t="str" cm="1">
        <f t="array" ref="I1955">_xlfn.IFS(B1955&lt;18.5,"Under Weight",B1955&lt;=25,"Healthy Weight",B1955&lt;30,"Over Weight",B1955&gt;=30,"obesity")</f>
        <v>obesity</v>
      </c>
      <c r="J1955" t="str" cm="1">
        <f t="array" ref="J1955">_xlfn.IFS(C1955&lt;5.7,"Normal",C1955&lt;=6.5,"Prediabetes",C1955&gt;6.5,"Diabetes")</f>
        <v>Normal</v>
      </c>
    </row>
    <row r="1956" spans="1:10" ht="15" customHeight="1" x14ac:dyDescent="0.3">
      <c r="A1956" s="23" t="s">
        <v>3333</v>
      </c>
      <c r="B1956" s="25">
        <v>34.799999999999997</v>
      </c>
      <c r="C1956" s="25">
        <v>4.08</v>
      </c>
      <c r="D1956" s="23" t="s">
        <v>5991</v>
      </c>
      <c r="E1956" s="23" t="s">
        <v>5992</v>
      </c>
      <c r="F1956" s="23" t="s">
        <v>5992</v>
      </c>
      <c r="G1956" s="23">
        <v>1</v>
      </c>
      <c r="H1956" s="23" t="s">
        <v>5992</v>
      </c>
      <c r="I1956" t="str" cm="1">
        <f t="array" ref="I1956">_xlfn.IFS(B1956&lt;18.5,"Under Weight",B1956&lt;=25,"Healthy Weight",B1956&lt;30,"Over Weight",B1956&gt;=30,"obesity")</f>
        <v>obesity</v>
      </c>
      <c r="J1956" t="str" cm="1">
        <f t="array" ref="J1956">_xlfn.IFS(C1956&lt;5.7,"Normal",C1956&lt;=6.5,"Prediabetes",C1956&gt;6.5,"Diabetes")</f>
        <v>Normal</v>
      </c>
    </row>
    <row r="1957" spans="1:10" ht="15" customHeight="1" x14ac:dyDescent="0.3">
      <c r="A1957" s="23" t="s">
        <v>3335</v>
      </c>
      <c r="B1957" s="25">
        <v>16.809999999999999</v>
      </c>
      <c r="C1957" s="25">
        <v>5.51</v>
      </c>
      <c r="D1957" s="23" t="s">
        <v>5991</v>
      </c>
      <c r="E1957" s="23" t="s">
        <v>5992</v>
      </c>
      <c r="F1957" s="23" t="s">
        <v>5992</v>
      </c>
      <c r="G1957" s="23">
        <v>1</v>
      </c>
      <c r="H1957" s="23" t="s">
        <v>5992</v>
      </c>
      <c r="I1957" t="str" cm="1">
        <f t="array" ref="I1957">_xlfn.IFS(B1957&lt;18.5,"Under Weight",B1957&lt;=25,"Healthy Weight",B1957&lt;30,"Over Weight",B1957&gt;=30,"obesity")</f>
        <v>Under Weight</v>
      </c>
      <c r="J1957" t="str" cm="1">
        <f t="array" ref="J1957">_xlfn.IFS(C1957&lt;5.7,"Normal",C1957&lt;=6.5,"Prediabetes",C1957&gt;6.5,"Diabetes")</f>
        <v>Normal</v>
      </c>
    </row>
    <row r="1958" spans="1:10" ht="15" customHeight="1" x14ac:dyDescent="0.3">
      <c r="A1958" s="23" t="s">
        <v>3337</v>
      </c>
      <c r="B1958" s="25">
        <v>16.690000000000001</v>
      </c>
      <c r="C1958" s="25">
        <v>8.4</v>
      </c>
      <c r="D1958" s="23" t="s">
        <v>5991</v>
      </c>
      <c r="E1958" s="23" t="s">
        <v>5992</v>
      </c>
      <c r="F1958" s="23" t="s">
        <v>5992</v>
      </c>
      <c r="G1958" s="23">
        <v>0</v>
      </c>
      <c r="H1958" s="23" t="s">
        <v>5992</v>
      </c>
      <c r="I1958" t="str" cm="1">
        <f t="array" ref="I1958">_xlfn.IFS(B1958&lt;18.5,"Under Weight",B1958&lt;=25,"Healthy Weight",B1958&lt;30,"Over Weight",B1958&gt;=30,"obesity")</f>
        <v>Under Weight</v>
      </c>
      <c r="J1958" t="str" cm="1">
        <f t="array" ref="J1958">_xlfn.IFS(C1958&lt;5.7,"Normal",C1958&lt;=6.5,"Prediabetes",C1958&gt;6.5,"Diabetes")</f>
        <v>Diabetes</v>
      </c>
    </row>
    <row r="1959" spans="1:10" ht="15" customHeight="1" x14ac:dyDescent="0.3">
      <c r="A1959" s="23" t="s">
        <v>3339</v>
      </c>
      <c r="B1959" s="25">
        <v>23.21</v>
      </c>
      <c r="C1959" s="25">
        <v>5.14</v>
      </c>
      <c r="D1959" s="23" t="s">
        <v>5991</v>
      </c>
      <c r="E1959" s="23" t="s">
        <v>5992</v>
      </c>
      <c r="F1959" s="23" t="s">
        <v>5992</v>
      </c>
      <c r="G1959" s="23">
        <v>1</v>
      </c>
      <c r="H1959" s="23" t="s">
        <v>5992</v>
      </c>
      <c r="I1959" t="str" cm="1">
        <f t="array" ref="I1959">_xlfn.IFS(B1959&lt;18.5,"Under Weight",B1959&lt;=25,"Healthy Weight",B1959&lt;30,"Over Weight",B1959&gt;=30,"obesity")</f>
        <v>Healthy Weight</v>
      </c>
      <c r="J1959" t="str" cm="1">
        <f t="array" ref="J1959">_xlfn.IFS(C1959&lt;5.7,"Normal",C1959&lt;=6.5,"Prediabetes",C1959&gt;6.5,"Diabetes")</f>
        <v>Normal</v>
      </c>
    </row>
    <row r="1960" spans="1:10" ht="15" customHeight="1" x14ac:dyDescent="0.3">
      <c r="A1960" s="23" t="s">
        <v>3340</v>
      </c>
      <c r="B1960" s="25">
        <v>25.175000000000001</v>
      </c>
      <c r="C1960" s="25">
        <v>5.21</v>
      </c>
      <c r="D1960" s="23" t="s">
        <v>5991</v>
      </c>
      <c r="E1960" s="23" t="s">
        <v>5992</v>
      </c>
      <c r="F1960" s="23" t="s">
        <v>5992</v>
      </c>
      <c r="G1960" s="23">
        <v>1</v>
      </c>
      <c r="H1960" s="23" t="s">
        <v>5992</v>
      </c>
      <c r="I1960" t="str" cm="1">
        <f t="array" ref="I1960">_xlfn.IFS(B1960&lt;18.5,"Under Weight",B1960&lt;=25,"Healthy Weight",B1960&lt;30,"Over Weight",B1960&gt;=30,"obesity")</f>
        <v>Over Weight</v>
      </c>
      <c r="J1960" t="str" cm="1">
        <f t="array" ref="J1960">_xlfn.IFS(C1960&lt;5.7,"Normal",C1960&lt;=6.5,"Prediabetes",C1960&gt;6.5,"Diabetes")</f>
        <v>Normal</v>
      </c>
    </row>
    <row r="1961" spans="1:10" ht="15" customHeight="1" x14ac:dyDescent="0.3">
      <c r="A1961" s="23" t="s">
        <v>3341</v>
      </c>
      <c r="B1961" s="25">
        <v>34.770000000000003</v>
      </c>
      <c r="C1961" s="25">
        <v>6.23</v>
      </c>
      <c r="D1961" s="23" t="s">
        <v>5992</v>
      </c>
      <c r="E1961" s="23" t="s">
        <v>5992</v>
      </c>
      <c r="F1961" s="23" t="s">
        <v>5992</v>
      </c>
      <c r="G1961" s="23">
        <v>0</v>
      </c>
      <c r="H1961" s="23" t="s">
        <v>5992</v>
      </c>
      <c r="I1961" t="str" cm="1">
        <f t="array" ref="I1961">_xlfn.IFS(B1961&lt;18.5,"Under Weight",B1961&lt;=25,"Healthy Weight",B1961&lt;30,"Over Weight",B1961&gt;=30,"obesity")</f>
        <v>obesity</v>
      </c>
      <c r="J1961" t="str" cm="1">
        <f t="array" ref="J1961">_xlfn.IFS(C1961&lt;5.7,"Normal",C1961&lt;=6.5,"Prediabetes",C1961&gt;6.5,"Diabetes")</f>
        <v>Prediabetes</v>
      </c>
    </row>
    <row r="1962" spans="1:10" ht="15" customHeight="1" x14ac:dyDescent="0.3">
      <c r="A1962" s="23" t="s">
        <v>3342</v>
      </c>
      <c r="B1962" s="25">
        <v>27.7</v>
      </c>
      <c r="C1962" s="25">
        <v>5.6</v>
      </c>
      <c r="D1962" s="23" t="s">
        <v>5992</v>
      </c>
      <c r="E1962" s="23" t="s">
        <v>5992</v>
      </c>
      <c r="F1962" s="23" t="s">
        <v>5992</v>
      </c>
      <c r="G1962" s="23">
        <v>1</v>
      </c>
      <c r="H1962" s="23" t="s">
        <v>5992</v>
      </c>
      <c r="I1962" t="str" cm="1">
        <f t="array" ref="I1962">_xlfn.IFS(B1962&lt;18.5,"Under Weight",B1962&lt;=25,"Healthy Weight",B1962&lt;30,"Over Weight",B1962&gt;=30,"obesity")</f>
        <v>Over Weight</v>
      </c>
      <c r="J1962" t="str" cm="1">
        <f t="array" ref="J1962">_xlfn.IFS(C1962&lt;5.7,"Normal",C1962&lt;=6.5,"Prediabetes",C1962&gt;6.5,"Diabetes")</f>
        <v>Normal</v>
      </c>
    </row>
    <row r="1963" spans="1:10" ht="15" customHeight="1" x14ac:dyDescent="0.3">
      <c r="A1963" s="23" t="s">
        <v>3344</v>
      </c>
      <c r="B1963" s="25">
        <v>19.12</v>
      </c>
      <c r="C1963" s="25">
        <v>4.72</v>
      </c>
      <c r="D1963" s="23" t="s">
        <v>5991</v>
      </c>
      <c r="E1963" s="23" t="s">
        <v>5992</v>
      </c>
      <c r="F1963" s="23" t="s">
        <v>5992</v>
      </c>
      <c r="G1963" s="23">
        <v>1</v>
      </c>
      <c r="H1963" s="23" t="s">
        <v>5992</v>
      </c>
      <c r="I1963" t="str" cm="1">
        <f t="array" ref="I1963">_xlfn.IFS(B1963&lt;18.5,"Under Weight",B1963&lt;=25,"Healthy Weight",B1963&lt;30,"Over Weight",B1963&gt;=30,"obesity")</f>
        <v>Healthy Weight</v>
      </c>
      <c r="J1963" t="str" cm="1">
        <f t="array" ref="J1963">_xlfn.IFS(C1963&lt;5.7,"Normal",C1963&lt;=6.5,"Prediabetes",C1963&gt;6.5,"Diabetes")</f>
        <v>Normal</v>
      </c>
    </row>
    <row r="1964" spans="1:10" ht="15" customHeight="1" x14ac:dyDescent="0.3">
      <c r="A1964" s="23" t="s">
        <v>3345</v>
      </c>
      <c r="B1964" s="25">
        <v>32.67</v>
      </c>
      <c r="C1964" s="25">
        <v>4.67</v>
      </c>
      <c r="D1964" s="23" t="s">
        <v>5992</v>
      </c>
      <c r="E1964" s="23" t="s">
        <v>5992</v>
      </c>
      <c r="F1964" s="23" t="s">
        <v>5991</v>
      </c>
      <c r="G1964" s="23">
        <v>1</v>
      </c>
      <c r="H1964" s="23" t="s">
        <v>5992</v>
      </c>
      <c r="I1964" t="str" cm="1">
        <f t="array" ref="I1964">_xlfn.IFS(B1964&lt;18.5,"Under Weight",B1964&lt;=25,"Healthy Weight",B1964&lt;30,"Over Weight",B1964&gt;=30,"obesity")</f>
        <v>obesity</v>
      </c>
      <c r="J1964" t="str" cm="1">
        <f t="array" ref="J1964">_xlfn.IFS(C1964&lt;5.7,"Normal",C1964&lt;=6.5,"Prediabetes",C1964&gt;6.5,"Diabetes")</f>
        <v>Normal</v>
      </c>
    </row>
    <row r="1965" spans="1:10" ht="15" customHeight="1" x14ac:dyDescent="0.3">
      <c r="A1965" s="23" t="s">
        <v>3347</v>
      </c>
      <c r="B1965" s="25">
        <v>28.5</v>
      </c>
      <c r="C1965" s="25">
        <v>6.11</v>
      </c>
      <c r="D1965" s="23" t="s">
        <v>5992</v>
      </c>
      <c r="E1965" s="23" t="s">
        <v>5992</v>
      </c>
      <c r="F1965" s="23" t="s">
        <v>5992</v>
      </c>
      <c r="G1965" s="23">
        <v>1</v>
      </c>
      <c r="H1965" s="23" t="s">
        <v>5992</v>
      </c>
      <c r="I1965" t="str" cm="1">
        <f t="array" ref="I1965">_xlfn.IFS(B1965&lt;18.5,"Under Weight",B1965&lt;=25,"Healthy Weight",B1965&lt;30,"Over Weight",B1965&gt;=30,"obesity")</f>
        <v>Over Weight</v>
      </c>
      <c r="J1965" t="str" cm="1">
        <f t="array" ref="J1965">_xlfn.IFS(C1965&lt;5.7,"Normal",C1965&lt;=6.5,"Prediabetes",C1965&gt;6.5,"Diabetes")</f>
        <v>Prediabetes</v>
      </c>
    </row>
    <row r="1966" spans="1:10" ht="15" customHeight="1" x14ac:dyDescent="0.3">
      <c r="A1966" s="23" t="s">
        <v>3349</v>
      </c>
      <c r="B1966" s="25">
        <v>39.270000000000003</v>
      </c>
      <c r="C1966" s="25">
        <v>6.25</v>
      </c>
      <c r="D1966" s="23" t="s">
        <v>5992</v>
      </c>
      <c r="E1966" s="23" t="s">
        <v>5992</v>
      </c>
      <c r="F1966" s="23" t="s">
        <v>5992</v>
      </c>
      <c r="G1966" s="23">
        <v>0</v>
      </c>
      <c r="H1966" s="23" t="s">
        <v>5992</v>
      </c>
      <c r="I1966" t="str" cm="1">
        <f t="array" ref="I1966">_xlfn.IFS(B1966&lt;18.5,"Under Weight",B1966&lt;=25,"Healthy Weight",B1966&lt;30,"Over Weight",B1966&gt;=30,"obesity")</f>
        <v>obesity</v>
      </c>
      <c r="J1966" t="str" cm="1">
        <f t="array" ref="J1966">_xlfn.IFS(C1966&lt;5.7,"Normal",C1966&lt;=6.5,"Prediabetes",C1966&gt;6.5,"Diabetes")</f>
        <v>Prediabetes</v>
      </c>
    </row>
    <row r="1967" spans="1:10" ht="15" customHeight="1" x14ac:dyDescent="0.3">
      <c r="A1967" s="23" t="s">
        <v>3351</v>
      </c>
      <c r="B1967" s="25">
        <v>32.49</v>
      </c>
      <c r="C1967" s="25">
        <v>4</v>
      </c>
      <c r="D1967" s="23" t="s">
        <v>5991</v>
      </c>
      <c r="E1967" s="23" t="s">
        <v>5992</v>
      </c>
      <c r="F1967" s="23" t="s">
        <v>5992</v>
      </c>
      <c r="G1967" s="23">
        <v>0</v>
      </c>
      <c r="H1967" s="23" t="s">
        <v>5992</v>
      </c>
      <c r="I1967" t="str" cm="1">
        <f t="array" ref="I1967">_xlfn.IFS(B1967&lt;18.5,"Under Weight",B1967&lt;=25,"Healthy Weight",B1967&lt;30,"Over Weight",B1967&gt;=30,"obesity")</f>
        <v>obesity</v>
      </c>
      <c r="J1967" t="str" cm="1">
        <f t="array" ref="J1967">_xlfn.IFS(C1967&lt;5.7,"Normal",C1967&lt;=6.5,"Prediabetes",C1967&gt;6.5,"Diabetes")</f>
        <v>Normal</v>
      </c>
    </row>
    <row r="1968" spans="1:10" ht="15" customHeight="1" x14ac:dyDescent="0.3">
      <c r="A1968" s="23" t="s">
        <v>3353</v>
      </c>
      <c r="B1968" s="25">
        <v>23.7</v>
      </c>
      <c r="C1968" s="25">
        <v>5.55</v>
      </c>
      <c r="D1968" s="23" t="s">
        <v>5991</v>
      </c>
      <c r="E1968" s="23" t="s">
        <v>5992</v>
      </c>
      <c r="F1968" s="23" t="s">
        <v>5992</v>
      </c>
      <c r="G1968" s="23">
        <v>0</v>
      </c>
      <c r="H1968" s="23" t="s">
        <v>5992</v>
      </c>
      <c r="I1968" t="str" cm="1">
        <f t="array" ref="I1968">_xlfn.IFS(B1968&lt;18.5,"Under Weight",B1968&lt;=25,"Healthy Weight",B1968&lt;30,"Over Weight",B1968&gt;=30,"obesity")</f>
        <v>Healthy Weight</v>
      </c>
      <c r="J1968" t="str" cm="1">
        <f t="array" ref="J1968">_xlfn.IFS(C1968&lt;5.7,"Normal",C1968&lt;=6.5,"Prediabetes",C1968&gt;6.5,"Diabetes")</f>
        <v>Normal</v>
      </c>
    </row>
    <row r="1969" spans="1:10" ht="15" customHeight="1" x14ac:dyDescent="0.3">
      <c r="A1969" s="23" t="s">
        <v>3355</v>
      </c>
      <c r="B1969" s="25">
        <v>30.4</v>
      </c>
      <c r="C1969" s="25">
        <v>5.95</v>
      </c>
      <c r="D1969" s="23" t="s">
        <v>5992</v>
      </c>
      <c r="E1969" s="23" t="s">
        <v>5993</v>
      </c>
      <c r="F1969" s="23" t="s">
        <v>5992</v>
      </c>
      <c r="G1969" s="23">
        <v>1</v>
      </c>
      <c r="H1969" s="23" t="s">
        <v>5992</v>
      </c>
      <c r="I1969" t="str" cm="1">
        <f t="array" ref="I1969">_xlfn.IFS(B1969&lt;18.5,"Under Weight",B1969&lt;=25,"Healthy Weight",B1969&lt;30,"Over Weight",B1969&gt;=30,"obesity")</f>
        <v>obesity</v>
      </c>
      <c r="J1969" t="str" cm="1">
        <f t="array" ref="J1969">_xlfn.IFS(C1969&lt;5.7,"Normal",C1969&lt;=6.5,"Prediabetes",C1969&gt;6.5,"Diabetes")</f>
        <v>Prediabetes</v>
      </c>
    </row>
    <row r="1970" spans="1:10" ht="15" customHeight="1" x14ac:dyDescent="0.3">
      <c r="A1970" s="23" t="s">
        <v>3357</v>
      </c>
      <c r="B1970" s="25">
        <v>38.94</v>
      </c>
      <c r="C1970" s="25">
        <v>4.3600000000000003</v>
      </c>
      <c r="D1970" s="23" t="s">
        <v>5992</v>
      </c>
      <c r="E1970" s="23" t="s">
        <v>5992</v>
      </c>
      <c r="F1970" s="23" t="s">
        <v>5991</v>
      </c>
      <c r="G1970" s="23">
        <v>1</v>
      </c>
      <c r="H1970" s="23" t="s">
        <v>5992</v>
      </c>
      <c r="I1970" t="str" cm="1">
        <f t="array" ref="I1970">_xlfn.IFS(B1970&lt;18.5,"Under Weight",B1970&lt;=25,"Healthy Weight",B1970&lt;30,"Over Weight",B1970&gt;=30,"obesity")</f>
        <v>obesity</v>
      </c>
      <c r="J1970" t="str" cm="1">
        <f t="array" ref="J1970">_xlfn.IFS(C1970&lt;5.7,"Normal",C1970&lt;=6.5,"Prediabetes",C1970&gt;6.5,"Diabetes")</f>
        <v>Normal</v>
      </c>
    </row>
    <row r="1971" spans="1:10" ht="15" customHeight="1" x14ac:dyDescent="0.3">
      <c r="A1971" s="23" t="s">
        <v>3359</v>
      </c>
      <c r="B1971" s="25">
        <v>31.02</v>
      </c>
      <c r="C1971" s="25">
        <v>4.84</v>
      </c>
      <c r="D1971" s="23" t="s">
        <v>5992</v>
      </c>
      <c r="E1971" s="23" t="s">
        <v>5992</v>
      </c>
      <c r="F1971" s="23" t="s">
        <v>5991</v>
      </c>
      <c r="G1971" s="23">
        <v>1</v>
      </c>
      <c r="H1971" s="23" t="s">
        <v>5992</v>
      </c>
      <c r="I1971" t="str" cm="1">
        <f t="array" ref="I1971">_xlfn.IFS(B1971&lt;18.5,"Under Weight",B1971&lt;=25,"Healthy Weight",B1971&lt;30,"Over Weight",B1971&gt;=30,"obesity")</f>
        <v>obesity</v>
      </c>
      <c r="J1971" t="str" cm="1">
        <f t="array" ref="J1971">_xlfn.IFS(C1971&lt;5.7,"Normal",C1971&lt;=6.5,"Prediabetes",C1971&gt;6.5,"Diabetes")</f>
        <v>Normal</v>
      </c>
    </row>
    <row r="1972" spans="1:10" ht="15" customHeight="1" x14ac:dyDescent="0.3">
      <c r="A1972" s="23" t="s">
        <v>3361</v>
      </c>
      <c r="B1972" s="25">
        <v>17.5</v>
      </c>
      <c r="C1972" s="25">
        <v>4.5599999999999996</v>
      </c>
      <c r="D1972" s="23" t="s">
        <v>5992</v>
      </c>
      <c r="E1972" s="23" t="s">
        <v>5992</v>
      </c>
      <c r="F1972" s="23" t="s">
        <v>5992</v>
      </c>
      <c r="G1972" s="23">
        <v>1</v>
      </c>
      <c r="H1972" s="23" t="s">
        <v>5992</v>
      </c>
      <c r="I1972" t="str" cm="1">
        <f t="array" ref="I1972">_xlfn.IFS(B1972&lt;18.5,"Under Weight",B1972&lt;=25,"Healthy Weight",B1972&lt;30,"Over Weight",B1972&gt;=30,"obesity")</f>
        <v>Under Weight</v>
      </c>
      <c r="J1972" t="str" cm="1">
        <f t="array" ref="J1972">_xlfn.IFS(C1972&lt;5.7,"Normal",C1972&lt;=6.5,"Prediabetes",C1972&gt;6.5,"Diabetes")</f>
        <v>Normal</v>
      </c>
    </row>
    <row r="1973" spans="1:10" ht="15" customHeight="1" x14ac:dyDescent="0.3">
      <c r="A1973" s="23" t="s">
        <v>3363</v>
      </c>
      <c r="B1973" s="25">
        <v>34.799999999999997</v>
      </c>
      <c r="C1973" s="25">
        <v>4.42</v>
      </c>
      <c r="D1973" s="23" t="s">
        <v>5991</v>
      </c>
      <c r="E1973" s="23" t="s">
        <v>5993</v>
      </c>
      <c r="F1973" s="23" t="s">
        <v>5992</v>
      </c>
      <c r="G1973" s="23">
        <v>2</v>
      </c>
      <c r="H1973" s="23" t="s">
        <v>5992</v>
      </c>
      <c r="I1973" t="str" cm="1">
        <f t="array" ref="I1973">_xlfn.IFS(B1973&lt;18.5,"Under Weight",B1973&lt;=25,"Healthy Weight",B1973&lt;30,"Over Weight",B1973&gt;=30,"obesity")</f>
        <v>obesity</v>
      </c>
      <c r="J1973" t="str" cm="1">
        <f t="array" ref="J1973">_xlfn.IFS(C1973&lt;5.7,"Normal",C1973&lt;=6.5,"Prediabetes",C1973&gt;6.5,"Diabetes")</f>
        <v>Normal</v>
      </c>
    </row>
    <row r="1974" spans="1:10" ht="15" customHeight="1" x14ac:dyDescent="0.3">
      <c r="A1974" s="23" t="s">
        <v>3364</v>
      </c>
      <c r="B1974" s="25">
        <v>17.3</v>
      </c>
      <c r="C1974" s="25">
        <v>7.66</v>
      </c>
      <c r="D1974" s="23" t="s">
        <v>5991</v>
      </c>
      <c r="E1974" s="23" t="s">
        <v>5992</v>
      </c>
      <c r="F1974" s="23" t="s">
        <v>5992</v>
      </c>
      <c r="G1974" s="23">
        <v>1</v>
      </c>
      <c r="H1974" s="23" t="s">
        <v>5992</v>
      </c>
      <c r="I1974" t="str" cm="1">
        <f t="array" ref="I1974">_xlfn.IFS(B1974&lt;18.5,"Under Weight",B1974&lt;=25,"Healthy Weight",B1974&lt;30,"Over Weight",B1974&gt;=30,"obesity")</f>
        <v>Under Weight</v>
      </c>
      <c r="J1974" t="str" cm="1">
        <f t="array" ref="J1974">_xlfn.IFS(C1974&lt;5.7,"Normal",C1974&lt;=6.5,"Prediabetes",C1974&gt;6.5,"Diabetes")</f>
        <v>Diabetes</v>
      </c>
    </row>
    <row r="1975" spans="1:10" ht="15" customHeight="1" x14ac:dyDescent="0.3">
      <c r="A1975" s="23" t="s">
        <v>3366</v>
      </c>
      <c r="B1975" s="25">
        <v>32.25</v>
      </c>
      <c r="C1975" s="25">
        <v>5.2</v>
      </c>
      <c r="D1975" s="23" t="s">
        <v>5991</v>
      </c>
      <c r="E1975" s="23" t="s">
        <v>5992</v>
      </c>
      <c r="F1975" s="23" t="s">
        <v>5992</v>
      </c>
      <c r="G1975" s="23">
        <v>0</v>
      </c>
      <c r="H1975" s="23" t="s">
        <v>5992</v>
      </c>
      <c r="I1975" t="str" cm="1">
        <f t="array" ref="I1975">_xlfn.IFS(B1975&lt;18.5,"Under Weight",B1975&lt;=25,"Healthy Weight",B1975&lt;30,"Over Weight",B1975&gt;=30,"obesity")</f>
        <v>obesity</v>
      </c>
      <c r="J1975" t="str" cm="1">
        <f t="array" ref="J1975">_xlfn.IFS(C1975&lt;5.7,"Normal",C1975&lt;=6.5,"Prediabetes",C1975&gt;6.5,"Diabetes")</f>
        <v>Normal</v>
      </c>
    </row>
    <row r="1976" spans="1:10" ht="15" customHeight="1" x14ac:dyDescent="0.3">
      <c r="A1976" s="23" t="s">
        <v>3368</v>
      </c>
      <c r="B1976" s="25">
        <v>42.4</v>
      </c>
      <c r="C1976" s="25">
        <v>5.53</v>
      </c>
      <c r="D1976" s="23" t="s">
        <v>5991</v>
      </c>
      <c r="E1976" s="23" t="s">
        <v>5992</v>
      </c>
      <c r="F1976" s="23" t="s">
        <v>5992</v>
      </c>
      <c r="G1976" s="23">
        <v>0</v>
      </c>
      <c r="H1976" s="23" t="s">
        <v>5992</v>
      </c>
      <c r="I1976" t="str" cm="1">
        <f t="array" ref="I1976">_xlfn.IFS(B1976&lt;18.5,"Under Weight",B1976&lt;=25,"Healthy Weight",B1976&lt;30,"Over Weight",B1976&gt;=30,"obesity")</f>
        <v>obesity</v>
      </c>
      <c r="J1976" t="str" cm="1">
        <f t="array" ref="J1976">_xlfn.IFS(C1976&lt;5.7,"Normal",C1976&lt;=6.5,"Prediabetes",C1976&gt;6.5,"Diabetes")</f>
        <v>Normal</v>
      </c>
    </row>
    <row r="1977" spans="1:10" ht="15" customHeight="1" x14ac:dyDescent="0.3">
      <c r="A1977" s="23" t="s">
        <v>3370</v>
      </c>
      <c r="B1977" s="25">
        <v>38.664999999999999</v>
      </c>
      <c r="C1977" s="25">
        <v>4.8600000000000003</v>
      </c>
      <c r="D1977" s="23" t="s">
        <v>5992</v>
      </c>
      <c r="E1977" s="23" t="s">
        <v>5993</v>
      </c>
      <c r="F1977" s="23" t="s">
        <v>5992</v>
      </c>
      <c r="G1977" s="23">
        <v>1</v>
      </c>
      <c r="H1977" s="23" t="s">
        <v>5992</v>
      </c>
      <c r="I1977" t="str" cm="1">
        <f t="array" ref="I1977">_xlfn.IFS(B1977&lt;18.5,"Under Weight",B1977&lt;=25,"Healthy Weight",B1977&lt;30,"Over Weight",B1977&gt;=30,"obesity")</f>
        <v>obesity</v>
      </c>
      <c r="J1977" t="str" cm="1">
        <f t="array" ref="J1977">_xlfn.IFS(C1977&lt;5.7,"Normal",C1977&lt;=6.5,"Prediabetes",C1977&gt;6.5,"Diabetes")</f>
        <v>Normal</v>
      </c>
    </row>
    <row r="1978" spans="1:10" ht="15" customHeight="1" x14ac:dyDescent="0.3">
      <c r="A1978" s="23" t="s">
        <v>3372</v>
      </c>
      <c r="B1978" s="25">
        <v>29.92</v>
      </c>
      <c r="C1978" s="25">
        <v>5.49</v>
      </c>
      <c r="D1978" s="23" t="s">
        <v>5991</v>
      </c>
      <c r="E1978" s="23" t="s">
        <v>5992</v>
      </c>
      <c r="F1978" s="23" t="s">
        <v>5992</v>
      </c>
      <c r="G1978" s="23">
        <v>0</v>
      </c>
      <c r="H1978" s="23" t="s">
        <v>5992</v>
      </c>
      <c r="I1978" t="str" cm="1">
        <f t="array" ref="I1978">_xlfn.IFS(B1978&lt;18.5,"Under Weight",B1978&lt;=25,"Healthy Weight",B1978&lt;30,"Over Weight",B1978&gt;=30,"obesity")</f>
        <v>Over Weight</v>
      </c>
      <c r="J1978" t="str" cm="1">
        <f t="array" ref="J1978">_xlfn.IFS(C1978&lt;5.7,"Normal",C1978&lt;=6.5,"Prediabetes",C1978&gt;6.5,"Diabetes")</f>
        <v>Normal</v>
      </c>
    </row>
    <row r="1979" spans="1:10" ht="15" customHeight="1" x14ac:dyDescent="0.3">
      <c r="A1979" s="23" t="s">
        <v>3373</v>
      </c>
      <c r="B1979" s="25">
        <v>29.48</v>
      </c>
      <c r="C1979" s="25">
        <v>4.09</v>
      </c>
      <c r="D1979" s="23" t="s">
        <v>5991</v>
      </c>
      <c r="E1979" s="23" t="s">
        <v>5992</v>
      </c>
      <c r="F1979" s="23" t="s">
        <v>5992</v>
      </c>
      <c r="G1979" s="23">
        <v>0</v>
      </c>
      <c r="H1979" s="23" t="s">
        <v>5992</v>
      </c>
      <c r="I1979" t="str" cm="1">
        <f t="array" ref="I1979">_xlfn.IFS(B1979&lt;18.5,"Under Weight",B1979&lt;=25,"Healthy Weight",B1979&lt;30,"Over Weight",B1979&gt;=30,"obesity")</f>
        <v>Over Weight</v>
      </c>
      <c r="J1979" t="str" cm="1">
        <f t="array" ref="J1979">_xlfn.IFS(C1979&lt;5.7,"Normal",C1979&lt;=6.5,"Prediabetes",C1979&gt;6.5,"Diabetes")</f>
        <v>Normal</v>
      </c>
    </row>
    <row r="1980" spans="1:10" ht="15" customHeight="1" x14ac:dyDescent="0.3">
      <c r="A1980" s="23" t="s">
        <v>3375</v>
      </c>
      <c r="B1980" s="25">
        <v>28.785</v>
      </c>
      <c r="C1980" s="25">
        <v>4.3099999999999996</v>
      </c>
      <c r="D1980" s="23" t="s">
        <v>5991</v>
      </c>
      <c r="E1980" s="23" t="s">
        <v>5992</v>
      </c>
      <c r="F1980" s="23" t="s">
        <v>5992</v>
      </c>
      <c r="G1980" s="23">
        <v>0</v>
      </c>
      <c r="H1980" s="23" t="s">
        <v>5992</v>
      </c>
      <c r="I1980" t="str" cm="1">
        <f t="array" ref="I1980">_xlfn.IFS(B1980&lt;18.5,"Under Weight",B1980&lt;=25,"Healthy Weight",B1980&lt;30,"Over Weight",B1980&gt;=30,"obesity")</f>
        <v>Over Weight</v>
      </c>
      <c r="J1980" t="str" cm="1">
        <f t="array" ref="J1980">_xlfn.IFS(C1980&lt;5.7,"Normal",C1980&lt;=6.5,"Prediabetes",C1980&gt;6.5,"Diabetes")</f>
        <v>Normal</v>
      </c>
    </row>
    <row r="1981" spans="1:10" ht="15" customHeight="1" x14ac:dyDescent="0.3">
      <c r="A1981" s="23" t="s">
        <v>3377</v>
      </c>
      <c r="B1981" s="25">
        <v>19.8</v>
      </c>
      <c r="C1981" s="25">
        <v>4</v>
      </c>
      <c r="D1981" s="23" t="s">
        <v>5991</v>
      </c>
      <c r="E1981" s="23" t="s">
        <v>5992</v>
      </c>
      <c r="F1981" s="23" t="s">
        <v>5992</v>
      </c>
      <c r="G1981" s="23">
        <v>0</v>
      </c>
      <c r="H1981" s="23" t="s">
        <v>5992</v>
      </c>
      <c r="I1981" t="str" cm="1">
        <f t="array" ref="I1981">_xlfn.IFS(B1981&lt;18.5,"Under Weight",B1981&lt;=25,"Healthy Weight",B1981&lt;30,"Over Weight",B1981&gt;=30,"obesity")</f>
        <v>Healthy Weight</v>
      </c>
      <c r="J1981" t="str" cm="1">
        <f t="array" ref="J1981">_xlfn.IFS(C1981&lt;5.7,"Normal",C1981&lt;=6.5,"Prediabetes",C1981&gt;6.5,"Diabetes")</f>
        <v>Normal</v>
      </c>
    </row>
    <row r="1982" spans="1:10" ht="15" customHeight="1" x14ac:dyDescent="0.3">
      <c r="A1982" s="23" t="s">
        <v>3379</v>
      </c>
      <c r="B1982" s="25">
        <v>35.53</v>
      </c>
      <c r="C1982" s="25">
        <v>4.68</v>
      </c>
      <c r="D1982" s="23" t="s">
        <v>5992</v>
      </c>
      <c r="E1982" s="23" t="s">
        <v>5992</v>
      </c>
      <c r="F1982" s="23" t="s">
        <v>5991</v>
      </c>
      <c r="G1982" s="23">
        <v>1</v>
      </c>
      <c r="H1982" s="23" t="s">
        <v>5992</v>
      </c>
      <c r="I1982" t="str" cm="1">
        <f t="array" ref="I1982">_xlfn.IFS(B1982&lt;18.5,"Under Weight",B1982&lt;=25,"Healthy Weight",B1982&lt;30,"Over Weight",B1982&gt;=30,"obesity")</f>
        <v>obesity</v>
      </c>
      <c r="J1982" t="str" cm="1">
        <f t="array" ref="J1982">_xlfn.IFS(C1982&lt;5.7,"Normal",C1982&lt;=6.5,"Prediabetes",C1982&gt;6.5,"Diabetes")</f>
        <v>Normal</v>
      </c>
    </row>
    <row r="1983" spans="1:10" ht="15" customHeight="1" x14ac:dyDescent="0.3">
      <c r="A1983" s="23" t="s">
        <v>3381</v>
      </c>
      <c r="B1983" s="25">
        <v>21.47</v>
      </c>
      <c r="C1983" s="25">
        <v>4.0199999999999996</v>
      </c>
      <c r="D1983" s="23" t="s">
        <v>5991</v>
      </c>
      <c r="E1983" s="23" t="s">
        <v>5992</v>
      </c>
      <c r="F1983" s="23" t="s">
        <v>5992</v>
      </c>
      <c r="G1983" s="23">
        <v>1</v>
      </c>
      <c r="H1983" s="23" t="s">
        <v>5992</v>
      </c>
      <c r="I1983" t="str" cm="1">
        <f t="array" ref="I1983">_xlfn.IFS(B1983&lt;18.5,"Under Weight",B1983&lt;=25,"Healthy Weight",B1983&lt;30,"Over Weight",B1983&gt;=30,"obesity")</f>
        <v>Healthy Weight</v>
      </c>
      <c r="J1983" t="str" cm="1">
        <f t="array" ref="J1983">_xlfn.IFS(C1983&lt;5.7,"Normal",C1983&lt;=6.5,"Prediabetes",C1983&gt;6.5,"Diabetes")</f>
        <v>Normal</v>
      </c>
    </row>
    <row r="1984" spans="1:10" ht="15" customHeight="1" x14ac:dyDescent="0.3">
      <c r="A1984" s="23" t="s">
        <v>3383</v>
      </c>
      <c r="B1984" s="25">
        <v>25.9</v>
      </c>
      <c r="C1984" s="25">
        <v>5.12</v>
      </c>
      <c r="D1984" s="23" t="s">
        <v>5992</v>
      </c>
      <c r="E1984" s="23" t="s">
        <v>5992</v>
      </c>
      <c r="F1984" s="23" t="s">
        <v>5991</v>
      </c>
      <c r="G1984" s="23">
        <v>1</v>
      </c>
      <c r="H1984" s="23" t="s">
        <v>5992</v>
      </c>
      <c r="I1984" t="str" cm="1">
        <f t="array" ref="I1984">_xlfn.IFS(B1984&lt;18.5,"Under Weight",B1984&lt;=25,"Healthy Weight",B1984&lt;30,"Over Weight",B1984&gt;=30,"obesity")</f>
        <v>Over Weight</v>
      </c>
      <c r="J1984" t="str" cm="1">
        <f t="array" ref="J1984">_xlfn.IFS(C1984&lt;5.7,"Normal",C1984&lt;=6.5,"Prediabetes",C1984&gt;6.5,"Diabetes")</f>
        <v>Normal</v>
      </c>
    </row>
    <row r="1985" spans="1:10" ht="15" customHeight="1" x14ac:dyDescent="0.3">
      <c r="A1985" s="23" t="s">
        <v>3385</v>
      </c>
      <c r="B1985" s="25">
        <v>20.81</v>
      </c>
      <c r="C1985" s="25">
        <v>5.52</v>
      </c>
      <c r="D1985" s="23" t="s">
        <v>5992</v>
      </c>
      <c r="E1985" s="23" t="s">
        <v>5992</v>
      </c>
      <c r="F1985" s="23" t="s">
        <v>5992</v>
      </c>
      <c r="G1985" s="23">
        <v>0</v>
      </c>
      <c r="H1985" s="23" t="s">
        <v>5992</v>
      </c>
      <c r="I1985" t="str" cm="1">
        <f t="array" ref="I1985">_xlfn.IFS(B1985&lt;18.5,"Under Weight",B1985&lt;=25,"Healthy Weight",B1985&lt;30,"Over Weight",B1985&gt;=30,"obesity")</f>
        <v>Healthy Weight</v>
      </c>
      <c r="J1985" t="str" cm="1">
        <f t="array" ref="J1985">_xlfn.IFS(C1985&lt;5.7,"Normal",C1985&lt;=6.5,"Prediabetes",C1985&gt;6.5,"Diabetes")</f>
        <v>Normal</v>
      </c>
    </row>
    <row r="1986" spans="1:10" ht="15" customHeight="1" x14ac:dyDescent="0.3">
      <c r="A1986" s="23" t="s">
        <v>3387</v>
      </c>
      <c r="B1986" s="25">
        <v>25.84</v>
      </c>
      <c r="C1986" s="25">
        <v>5.81</v>
      </c>
      <c r="D1986" s="23" t="s">
        <v>5991</v>
      </c>
      <c r="E1986" s="23" t="s">
        <v>5992</v>
      </c>
      <c r="F1986" s="23" t="s">
        <v>5991</v>
      </c>
      <c r="G1986" s="23">
        <v>1</v>
      </c>
      <c r="H1986" s="23" t="s">
        <v>5992</v>
      </c>
      <c r="I1986" t="str" cm="1">
        <f t="array" ref="I1986">_xlfn.IFS(B1986&lt;18.5,"Under Weight",B1986&lt;=25,"Healthy Weight",B1986&lt;30,"Over Weight",B1986&gt;=30,"obesity")</f>
        <v>Over Weight</v>
      </c>
      <c r="J1986" t="str" cm="1">
        <f t="array" ref="J1986">_xlfn.IFS(C1986&lt;5.7,"Normal",C1986&lt;=6.5,"Prediabetes",C1986&gt;6.5,"Diabetes")</f>
        <v>Prediabetes</v>
      </c>
    </row>
    <row r="1987" spans="1:10" ht="15" customHeight="1" x14ac:dyDescent="0.3">
      <c r="A1987" s="23" t="s">
        <v>3388</v>
      </c>
      <c r="B1987" s="25">
        <v>30.95</v>
      </c>
      <c r="C1987" s="25">
        <v>5.16</v>
      </c>
      <c r="D1987" s="23" t="s">
        <v>5992</v>
      </c>
      <c r="E1987" s="23" t="s">
        <v>5992</v>
      </c>
      <c r="F1987" s="23" t="s">
        <v>5991</v>
      </c>
      <c r="G1987" s="23">
        <v>1</v>
      </c>
      <c r="H1987" s="23" t="s">
        <v>5992</v>
      </c>
      <c r="I1987" t="str" cm="1">
        <f t="array" ref="I1987">_xlfn.IFS(B1987&lt;18.5,"Under Weight",B1987&lt;=25,"Healthy Weight",B1987&lt;30,"Over Weight",B1987&gt;=30,"obesity")</f>
        <v>obesity</v>
      </c>
      <c r="J1987" t="str" cm="1">
        <f t="array" ref="J1987">_xlfn.IFS(C1987&lt;5.7,"Normal",C1987&lt;=6.5,"Prediabetes",C1987&gt;6.5,"Diabetes")</f>
        <v>Normal</v>
      </c>
    </row>
    <row r="1988" spans="1:10" ht="15" customHeight="1" x14ac:dyDescent="0.3">
      <c r="A1988" s="23" t="s">
        <v>3389</v>
      </c>
      <c r="B1988" s="25">
        <v>30.54</v>
      </c>
      <c r="C1988" s="25">
        <v>5</v>
      </c>
      <c r="D1988" s="23" t="s">
        <v>5992</v>
      </c>
      <c r="E1988" s="23" t="s">
        <v>5992</v>
      </c>
      <c r="F1988" s="23" t="s">
        <v>5991</v>
      </c>
      <c r="G1988" s="23">
        <v>1</v>
      </c>
      <c r="H1988" s="23" t="s">
        <v>5992</v>
      </c>
      <c r="I1988" t="str" cm="1">
        <f t="array" ref="I1988">_xlfn.IFS(B1988&lt;18.5,"Under Weight",B1988&lt;=25,"Healthy Weight",B1988&lt;30,"Over Weight",B1988&gt;=30,"obesity")</f>
        <v>obesity</v>
      </c>
      <c r="J1988" t="str" cm="1">
        <f t="array" ref="J1988">_xlfn.IFS(C1988&lt;5.7,"Normal",C1988&lt;=6.5,"Prediabetes",C1988&gt;6.5,"Diabetes")</f>
        <v>Normal</v>
      </c>
    </row>
    <row r="1989" spans="1:10" ht="15" customHeight="1" x14ac:dyDescent="0.3">
      <c r="A1989" s="23" t="s">
        <v>3390</v>
      </c>
      <c r="B1989" s="25">
        <v>33.914999999999999</v>
      </c>
      <c r="C1989" s="25">
        <v>5.84</v>
      </c>
      <c r="D1989" s="23" t="s">
        <v>5991</v>
      </c>
      <c r="E1989" s="23" t="s">
        <v>5992</v>
      </c>
      <c r="F1989" s="23" t="s">
        <v>5992</v>
      </c>
      <c r="G1989" s="23">
        <v>0</v>
      </c>
      <c r="H1989" s="23" t="s">
        <v>5992</v>
      </c>
      <c r="I1989" t="str" cm="1">
        <f t="array" ref="I1989">_xlfn.IFS(B1989&lt;18.5,"Under Weight",B1989&lt;=25,"Healthy Weight",B1989&lt;30,"Over Weight",B1989&gt;=30,"obesity")</f>
        <v>obesity</v>
      </c>
      <c r="J1989" t="str" cm="1">
        <f t="array" ref="J1989">_xlfn.IFS(C1989&lt;5.7,"Normal",C1989&lt;=6.5,"Prediabetes",C1989&gt;6.5,"Diabetes")</f>
        <v>Prediabetes</v>
      </c>
    </row>
    <row r="1990" spans="1:10" ht="15" customHeight="1" x14ac:dyDescent="0.3">
      <c r="A1990" s="23" t="s">
        <v>3392</v>
      </c>
      <c r="B1990" s="25">
        <v>33.31</v>
      </c>
      <c r="C1990" s="25">
        <v>4.1900000000000004</v>
      </c>
      <c r="D1990" s="23" t="s">
        <v>5992</v>
      </c>
      <c r="E1990" s="23" t="s">
        <v>5992</v>
      </c>
      <c r="F1990" s="23" t="s">
        <v>5991</v>
      </c>
      <c r="G1990" s="23">
        <v>1</v>
      </c>
      <c r="H1990" s="23" t="s">
        <v>5992</v>
      </c>
      <c r="I1990" t="str" cm="1">
        <f t="array" ref="I1990">_xlfn.IFS(B1990&lt;18.5,"Under Weight",B1990&lt;=25,"Healthy Weight",B1990&lt;30,"Over Weight",B1990&gt;=30,"obesity")</f>
        <v>obesity</v>
      </c>
      <c r="J1990" t="str" cm="1">
        <f t="array" ref="J1990">_xlfn.IFS(C1990&lt;5.7,"Normal",C1990&lt;=6.5,"Prediabetes",C1990&gt;6.5,"Diabetes")</f>
        <v>Normal</v>
      </c>
    </row>
    <row r="1991" spans="1:10" ht="15" customHeight="1" x14ac:dyDescent="0.3">
      <c r="A1991" s="23" t="s">
        <v>3393</v>
      </c>
      <c r="B1991" s="25">
        <v>25.745000000000001</v>
      </c>
      <c r="C1991" s="25">
        <v>4.62</v>
      </c>
      <c r="D1991" s="23" t="s">
        <v>5991</v>
      </c>
      <c r="E1991" s="23" t="s">
        <v>5992</v>
      </c>
      <c r="F1991" s="23" t="s">
        <v>5992</v>
      </c>
      <c r="G1991" s="23">
        <v>0</v>
      </c>
      <c r="H1991" s="23" t="s">
        <v>5992</v>
      </c>
      <c r="I1991" t="str" cm="1">
        <f t="array" ref="I1991">_xlfn.IFS(B1991&lt;18.5,"Under Weight",B1991&lt;=25,"Healthy Weight",B1991&lt;30,"Over Weight",B1991&gt;=30,"obesity")</f>
        <v>Over Weight</v>
      </c>
      <c r="J1991" t="str" cm="1">
        <f t="array" ref="J1991">_xlfn.IFS(C1991&lt;5.7,"Normal",C1991&lt;=6.5,"Prediabetes",C1991&gt;6.5,"Diabetes")</f>
        <v>Normal</v>
      </c>
    </row>
    <row r="1992" spans="1:10" ht="15" customHeight="1" x14ac:dyDescent="0.3">
      <c r="A1992" s="23" t="s">
        <v>3395</v>
      </c>
      <c r="B1992" s="25">
        <v>37.1</v>
      </c>
      <c r="C1992" s="25">
        <v>6.24</v>
      </c>
      <c r="D1992" s="23" t="s">
        <v>5992</v>
      </c>
      <c r="E1992" s="23" t="s">
        <v>5992</v>
      </c>
      <c r="F1992" s="23" t="s">
        <v>5992</v>
      </c>
      <c r="G1992" s="23">
        <v>0</v>
      </c>
      <c r="H1992" s="23" t="s">
        <v>5992</v>
      </c>
      <c r="I1992" t="str" cm="1">
        <f t="array" ref="I1992">_xlfn.IFS(B1992&lt;18.5,"Under Weight",B1992&lt;=25,"Healthy Weight",B1992&lt;30,"Over Weight",B1992&gt;=30,"obesity")</f>
        <v>obesity</v>
      </c>
      <c r="J1992" t="str" cm="1">
        <f t="array" ref="J1992">_xlfn.IFS(C1992&lt;5.7,"Normal",C1992&lt;=6.5,"Prediabetes",C1992&gt;6.5,"Diabetes")</f>
        <v>Prediabetes</v>
      </c>
    </row>
    <row r="1993" spans="1:10" ht="15" customHeight="1" x14ac:dyDescent="0.3">
      <c r="A1993" s="23" t="s">
        <v>3396</v>
      </c>
      <c r="B1993" s="25">
        <v>35.435000000000002</v>
      </c>
      <c r="C1993" s="25">
        <v>5.81</v>
      </c>
      <c r="D1993" s="23" t="s">
        <v>5992</v>
      </c>
      <c r="E1993" s="23" t="s">
        <v>5992</v>
      </c>
      <c r="F1993" s="23" t="s">
        <v>5992</v>
      </c>
      <c r="G1993" s="23">
        <v>0</v>
      </c>
      <c r="H1993" s="23" t="s">
        <v>5992</v>
      </c>
      <c r="I1993" t="str" cm="1">
        <f t="array" ref="I1993">_xlfn.IFS(B1993&lt;18.5,"Under Weight",B1993&lt;=25,"Healthy Weight",B1993&lt;30,"Over Weight",B1993&gt;=30,"obesity")</f>
        <v>obesity</v>
      </c>
      <c r="J1993" t="str" cm="1">
        <f t="array" ref="J1993">_xlfn.IFS(C1993&lt;5.7,"Normal",C1993&lt;=6.5,"Prediabetes",C1993&gt;6.5,"Diabetes")</f>
        <v>Prediabetes</v>
      </c>
    </row>
    <row r="1994" spans="1:10" ht="15" customHeight="1" x14ac:dyDescent="0.3">
      <c r="A1994" s="23" t="s">
        <v>3398</v>
      </c>
      <c r="B1994" s="25">
        <v>20.399999999999999</v>
      </c>
      <c r="C1994" s="25">
        <v>4.83</v>
      </c>
      <c r="D1994" s="23" t="s">
        <v>5992</v>
      </c>
      <c r="E1994" s="23" t="s">
        <v>5992</v>
      </c>
      <c r="F1994" s="23" t="s">
        <v>5992</v>
      </c>
      <c r="G1994" s="23">
        <v>0</v>
      </c>
      <c r="H1994" s="23" t="s">
        <v>5992</v>
      </c>
      <c r="I1994" t="str" cm="1">
        <f t="array" ref="I1994">_xlfn.IFS(B1994&lt;18.5,"Under Weight",B1994&lt;=25,"Healthy Weight",B1994&lt;30,"Over Weight",B1994&gt;=30,"obesity")</f>
        <v>Healthy Weight</v>
      </c>
      <c r="J1994" t="str" cm="1">
        <f t="array" ref="J1994">_xlfn.IFS(C1994&lt;5.7,"Normal",C1994&lt;=6.5,"Prediabetes",C1994&gt;6.5,"Diabetes")</f>
        <v>Normal</v>
      </c>
    </row>
    <row r="1995" spans="1:10" ht="15" customHeight="1" x14ac:dyDescent="0.3">
      <c r="A1995" s="23" t="s">
        <v>3400</v>
      </c>
      <c r="B1995" s="25">
        <v>42.13</v>
      </c>
      <c r="C1995" s="25">
        <v>5.72</v>
      </c>
      <c r="D1995" s="23" t="s">
        <v>5991</v>
      </c>
      <c r="E1995" s="23" t="s">
        <v>5992</v>
      </c>
      <c r="F1995" s="23" t="s">
        <v>5991</v>
      </c>
      <c r="G1995" s="23">
        <v>1</v>
      </c>
      <c r="H1995" s="23" t="s">
        <v>5992</v>
      </c>
      <c r="I1995" t="str" cm="1">
        <f t="array" ref="I1995">_xlfn.IFS(B1995&lt;18.5,"Under Weight",B1995&lt;=25,"Healthy Weight",B1995&lt;30,"Over Weight",B1995&gt;=30,"obesity")</f>
        <v>obesity</v>
      </c>
      <c r="J1995" t="str" cm="1">
        <f t="array" ref="J1995">_xlfn.IFS(C1995&lt;5.7,"Normal",C1995&lt;=6.5,"Prediabetes",C1995&gt;6.5,"Diabetes")</f>
        <v>Prediabetes</v>
      </c>
    </row>
    <row r="1996" spans="1:10" ht="15" customHeight="1" x14ac:dyDescent="0.3">
      <c r="A1996" s="23" t="s">
        <v>3401</v>
      </c>
      <c r="B1996" s="25">
        <v>33.99</v>
      </c>
      <c r="C1996" s="25">
        <v>4.83</v>
      </c>
      <c r="D1996" s="23" t="s">
        <v>5991</v>
      </c>
      <c r="E1996" s="23" t="s">
        <v>5992</v>
      </c>
      <c r="F1996" s="23" t="s">
        <v>5991</v>
      </c>
      <c r="G1996" s="23">
        <v>1</v>
      </c>
      <c r="H1996" s="23" t="s">
        <v>5992</v>
      </c>
      <c r="I1996" t="str" cm="1">
        <f t="array" ref="I1996">_xlfn.IFS(B1996&lt;18.5,"Under Weight",B1996&lt;=25,"Healthy Weight",B1996&lt;30,"Over Weight",B1996&gt;=30,"obesity")</f>
        <v>obesity</v>
      </c>
      <c r="J1996" t="str" cm="1">
        <f t="array" ref="J1996">_xlfn.IFS(C1996&lt;5.7,"Normal",C1996&lt;=6.5,"Prediabetes",C1996&gt;6.5,"Diabetes")</f>
        <v>Normal</v>
      </c>
    </row>
    <row r="1997" spans="1:10" ht="15" customHeight="1" x14ac:dyDescent="0.3">
      <c r="A1997" s="23" t="s">
        <v>3403</v>
      </c>
      <c r="B1997" s="25">
        <v>28.594999999999999</v>
      </c>
      <c r="C1997" s="25">
        <v>4.1399999999999997</v>
      </c>
      <c r="D1997" s="23" t="s">
        <v>5991</v>
      </c>
      <c r="E1997" s="23" t="s">
        <v>5992</v>
      </c>
      <c r="F1997" s="23" t="s">
        <v>5991</v>
      </c>
      <c r="G1997" s="23">
        <v>1</v>
      </c>
      <c r="H1997" s="23" t="s">
        <v>5992</v>
      </c>
      <c r="I1997" t="str" cm="1">
        <f t="array" ref="I1997">_xlfn.IFS(B1997&lt;18.5,"Under Weight",B1997&lt;=25,"Healthy Weight",B1997&lt;30,"Over Weight",B1997&gt;=30,"obesity")</f>
        <v>Over Weight</v>
      </c>
      <c r="J1997" t="str" cm="1">
        <f t="array" ref="J1997">_xlfn.IFS(C1997&lt;5.7,"Normal",C1997&lt;=6.5,"Prediabetes",C1997&gt;6.5,"Diabetes")</f>
        <v>Normal</v>
      </c>
    </row>
    <row r="1998" spans="1:10" ht="15" customHeight="1" x14ac:dyDescent="0.3">
      <c r="A1998" s="23" t="s">
        <v>3405</v>
      </c>
      <c r="B1998" s="25">
        <v>20.8</v>
      </c>
      <c r="C1998" s="25">
        <v>4.07</v>
      </c>
      <c r="D1998" s="23" t="s">
        <v>5991</v>
      </c>
      <c r="E1998" s="23" t="s">
        <v>5992</v>
      </c>
      <c r="F1998" s="23" t="s">
        <v>5991</v>
      </c>
      <c r="G1998" s="23">
        <v>1</v>
      </c>
      <c r="H1998" s="23" t="s">
        <v>5992</v>
      </c>
      <c r="I1998" t="str" cm="1">
        <f t="array" ref="I1998">_xlfn.IFS(B1998&lt;18.5,"Under Weight",B1998&lt;=25,"Healthy Weight",B1998&lt;30,"Over Weight",B1998&gt;=30,"obesity")</f>
        <v>Healthy Weight</v>
      </c>
      <c r="J1998" t="str" cm="1">
        <f t="array" ref="J1998">_xlfn.IFS(C1998&lt;5.7,"Normal",C1998&lt;=6.5,"Prediabetes",C1998&gt;6.5,"Diabetes")</f>
        <v>Normal</v>
      </c>
    </row>
    <row r="1999" spans="1:10" ht="15" customHeight="1" x14ac:dyDescent="0.3">
      <c r="A1999" s="23" t="s">
        <v>3406</v>
      </c>
      <c r="B1999" s="25">
        <v>23.465</v>
      </c>
      <c r="C1999" s="25">
        <v>6.26</v>
      </c>
      <c r="D1999" s="23" t="s">
        <v>5991</v>
      </c>
      <c r="E1999" s="23" t="s">
        <v>5992</v>
      </c>
      <c r="F1999" s="23" t="s">
        <v>5991</v>
      </c>
      <c r="G1999" s="23">
        <v>1</v>
      </c>
      <c r="H1999" s="23" t="s">
        <v>5992</v>
      </c>
      <c r="I1999" t="str" cm="1">
        <f t="array" ref="I1999">_xlfn.IFS(B1999&lt;18.5,"Under Weight",B1999&lt;=25,"Healthy Weight",B1999&lt;30,"Over Weight",B1999&gt;=30,"obesity")</f>
        <v>Healthy Weight</v>
      </c>
      <c r="J1999" t="str" cm="1">
        <f t="array" ref="J1999">_xlfn.IFS(C1999&lt;5.7,"Normal",C1999&lt;=6.5,"Prediabetes",C1999&gt;6.5,"Diabetes")</f>
        <v>Prediabetes</v>
      </c>
    </row>
    <row r="2000" spans="1:10" ht="15" customHeight="1" x14ac:dyDescent="0.3">
      <c r="A2000" s="23" t="s">
        <v>3408</v>
      </c>
      <c r="B2000" s="25">
        <v>40.185000000000002</v>
      </c>
      <c r="C2000" s="25">
        <v>5.88</v>
      </c>
      <c r="D2000" s="23" t="s">
        <v>5991</v>
      </c>
      <c r="E2000" s="23" t="s">
        <v>5992</v>
      </c>
      <c r="F2000" s="23" t="s">
        <v>5992</v>
      </c>
      <c r="G2000" s="23">
        <v>0</v>
      </c>
      <c r="H2000" s="23" t="s">
        <v>5992</v>
      </c>
      <c r="I2000" t="str" cm="1">
        <f t="array" ref="I2000">_xlfn.IFS(B2000&lt;18.5,"Under Weight",B2000&lt;=25,"Healthy Weight",B2000&lt;30,"Over Weight",B2000&gt;=30,"obesity")</f>
        <v>obesity</v>
      </c>
      <c r="J2000" t="str" cm="1">
        <f t="array" ref="J2000">_xlfn.IFS(C2000&lt;5.7,"Normal",C2000&lt;=6.5,"Prediabetes",C2000&gt;6.5,"Diabetes")</f>
        <v>Prediabetes</v>
      </c>
    </row>
    <row r="2001" spans="1:10" ht="15" customHeight="1" x14ac:dyDescent="0.3">
      <c r="A2001" s="23" t="s">
        <v>3409</v>
      </c>
      <c r="B2001" s="25">
        <v>21.89</v>
      </c>
      <c r="C2001" s="25">
        <v>5.72</v>
      </c>
      <c r="D2001" s="23" t="s">
        <v>5991</v>
      </c>
      <c r="E2001" s="23" t="s">
        <v>5992</v>
      </c>
      <c r="F2001" s="23" t="s">
        <v>5992</v>
      </c>
      <c r="G2001" s="23">
        <v>0</v>
      </c>
      <c r="H2001" s="23" t="s">
        <v>5992</v>
      </c>
      <c r="I2001" t="str" cm="1">
        <f t="array" ref="I2001">_xlfn.IFS(B2001&lt;18.5,"Under Weight",B2001&lt;=25,"Healthy Weight",B2001&lt;30,"Over Weight",B2001&gt;=30,"obesity")</f>
        <v>Healthy Weight</v>
      </c>
      <c r="J2001" t="str" cm="1">
        <f t="array" ref="J2001">_xlfn.IFS(C2001&lt;5.7,"Normal",C2001&lt;=6.5,"Prediabetes",C2001&gt;6.5,"Diabetes")</f>
        <v>Prediabetes</v>
      </c>
    </row>
    <row r="2002" spans="1:10" ht="15" customHeight="1" x14ac:dyDescent="0.3">
      <c r="A2002" s="23" t="s">
        <v>3411</v>
      </c>
      <c r="B2002" s="25">
        <v>29.34</v>
      </c>
      <c r="C2002" s="25">
        <v>6.09</v>
      </c>
      <c r="D2002" s="23" t="s">
        <v>5991</v>
      </c>
      <c r="E2002" s="23" t="s">
        <v>5993</v>
      </c>
      <c r="F2002" s="23" t="s">
        <v>5992</v>
      </c>
      <c r="G2002" s="23">
        <v>2</v>
      </c>
      <c r="H2002" s="23" t="s">
        <v>5992</v>
      </c>
      <c r="I2002" t="str" cm="1">
        <f t="array" ref="I2002">_xlfn.IFS(B2002&lt;18.5,"Under Weight",B2002&lt;=25,"Healthy Weight",B2002&lt;30,"Over Weight",B2002&gt;=30,"obesity")</f>
        <v>Over Weight</v>
      </c>
      <c r="J2002" t="str" cm="1">
        <f t="array" ref="J2002">_xlfn.IFS(C2002&lt;5.7,"Normal",C2002&lt;=6.5,"Prediabetes",C2002&gt;6.5,"Diabetes")</f>
        <v>Prediabetes</v>
      </c>
    </row>
    <row r="2003" spans="1:10" ht="15" customHeight="1" x14ac:dyDescent="0.3">
      <c r="A2003" s="23" t="s">
        <v>3413</v>
      </c>
      <c r="B2003" s="25">
        <v>22.61</v>
      </c>
      <c r="C2003" s="25">
        <v>4.25</v>
      </c>
      <c r="D2003" s="23" t="s">
        <v>5991</v>
      </c>
      <c r="E2003" s="23" t="s">
        <v>5992</v>
      </c>
      <c r="F2003" s="23" t="s">
        <v>5992</v>
      </c>
      <c r="G2003" s="23">
        <v>0</v>
      </c>
      <c r="H2003" s="23" t="s">
        <v>5992</v>
      </c>
      <c r="I2003" t="str" cm="1">
        <f t="array" ref="I2003">_xlfn.IFS(B2003&lt;18.5,"Under Weight",B2003&lt;=25,"Healthy Weight",B2003&lt;30,"Over Weight",B2003&gt;=30,"obesity")</f>
        <v>Healthy Weight</v>
      </c>
      <c r="J2003" t="str" cm="1">
        <f t="array" ref="J2003">_xlfn.IFS(C2003&lt;5.7,"Normal",C2003&lt;=6.5,"Prediabetes",C2003&gt;6.5,"Diabetes")</f>
        <v>Normal</v>
      </c>
    </row>
    <row r="2004" spans="1:10" ht="15" customHeight="1" x14ac:dyDescent="0.3">
      <c r="A2004" s="23" t="s">
        <v>3415</v>
      </c>
      <c r="B2004" s="25">
        <v>22.23</v>
      </c>
      <c r="C2004" s="25">
        <v>6.09</v>
      </c>
      <c r="D2004" s="23" t="s">
        <v>5991</v>
      </c>
      <c r="E2004" s="23" t="s">
        <v>5992</v>
      </c>
      <c r="F2004" s="23" t="s">
        <v>5992</v>
      </c>
      <c r="G2004" s="23">
        <v>0</v>
      </c>
      <c r="H2004" s="23" t="s">
        <v>5992</v>
      </c>
      <c r="I2004" t="str" cm="1">
        <f t="array" ref="I2004">_xlfn.IFS(B2004&lt;18.5,"Under Weight",B2004&lt;=25,"Healthy Weight",B2004&lt;30,"Over Weight",B2004&gt;=30,"obesity")</f>
        <v>Healthy Weight</v>
      </c>
      <c r="J2004" t="str" cm="1">
        <f t="array" ref="J2004">_xlfn.IFS(C2004&lt;5.7,"Normal",C2004&lt;=6.5,"Prediabetes",C2004&gt;6.5,"Diabetes")</f>
        <v>Prediabetes</v>
      </c>
    </row>
    <row r="2005" spans="1:10" ht="15" customHeight="1" x14ac:dyDescent="0.3">
      <c r="A2005" s="23" t="s">
        <v>3416</v>
      </c>
      <c r="B2005" s="25">
        <v>33.4</v>
      </c>
      <c r="C2005" s="25">
        <v>5.51</v>
      </c>
      <c r="D2005" s="23" t="s">
        <v>5992</v>
      </c>
      <c r="E2005" s="23" t="s">
        <v>5992</v>
      </c>
      <c r="F2005" s="23" t="s">
        <v>5992</v>
      </c>
      <c r="G2005" s="23">
        <v>0</v>
      </c>
      <c r="H2005" s="23" t="s">
        <v>5992</v>
      </c>
      <c r="I2005" t="str" cm="1">
        <f t="array" ref="I2005">_xlfn.IFS(B2005&lt;18.5,"Under Weight",B2005&lt;=25,"Healthy Weight",B2005&lt;30,"Over Weight",B2005&gt;=30,"obesity")</f>
        <v>obesity</v>
      </c>
      <c r="J2005" t="str" cm="1">
        <f t="array" ref="J2005">_xlfn.IFS(C2005&lt;5.7,"Normal",C2005&lt;=6.5,"Prediabetes",C2005&gt;6.5,"Diabetes")</f>
        <v>Normal</v>
      </c>
    </row>
    <row r="2006" spans="1:10" ht="15" customHeight="1" x14ac:dyDescent="0.3">
      <c r="A2006" s="23" t="s">
        <v>3418</v>
      </c>
      <c r="B2006" s="25">
        <v>33.11</v>
      </c>
      <c r="C2006" s="25">
        <v>5.63</v>
      </c>
      <c r="D2006" s="23" t="s">
        <v>5992</v>
      </c>
      <c r="E2006" s="23" t="s">
        <v>5992</v>
      </c>
      <c r="F2006" s="23" t="s">
        <v>5992</v>
      </c>
      <c r="G2006" s="23">
        <v>0</v>
      </c>
      <c r="H2006" s="23" t="s">
        <v>5992</v>
      </c>
      <c r="I2006" t="str" cm="1">
        <f t="array" ref="I2006">_xlfn.IFS(B2006&lt;18.5,"Under Weight",B2006&lt;=25,"Healthy Weight",B2006&lt;30,"Over Weight",B2006&gt;=30,"obesity")</f>
        <v>obesity</v>
      </c>
      <c r="J2006" t="str" cm="1">
        <f t="array" ref="J2006">_xlfn.IFS(C2006&lt;5.7,"Normal",C2006&lt;=6.5,"Prediabetes",C2006&gt;6.5,"Diabetes")</f>
        <v>Normal</v>
      </c>
    </row>
    <row r="2007" spans="1:10" ht="15" customHeight="1" x14ac:dyDescent="0.3">
      <c r="A2007" s="23" t="s">
        <v>3420</v>
      </c>
      <c r="B2007" s="25">
        <v>16.815000000000001</v>
      </c>
      <c r="C2007" s="25">
        <v>5.29</v>
      </c>
      <c r="D2007" s="23" t="s">
        <v>5991</v>
      </c>
      <c r="E2007" s="23" t="s">
        <v>5992</v>
      </c>
      <c r="F2007" s="23" t="s">
        <v>5992</v>
      </c>
      <c r="G2007" s="23">
        <v>0</v>
      </c>
      <c r="H2007" s="23" t="s">
        <v>5992</v>
      </c>
      <c r="I2007" t="str" cm="1">
        <f t="array" ref="I2007">_xlfn.IFS(B2007&lt;18.5,"Under Weight",B2007&lt;=25,"Healthy Weight",B2007&lt;30,"Over Weight",B2007&gt;=30,"obesity")</f>
        <v>Under Weight</v>
      </c>
      <c r="J2007" t="str" cm="1">
        <f t="array" ref="J2007">_xlfn.IFS(C2007&lt;5.7,"Normal",C2007&lt;=6.5,"Prediabetes",C2007&gt;6.5,"Diabetes")</f>
        <v>Normal</v>
      </c>
    </row>
    <row r="2008" spans="1:10" ht="15" customHeight="1" x14ac:dyDescent="0.3">
      <c r="A2008" s="23" t="s">
        <v>3421</v>
      </c>
      <c r="B2008" s="25">
        <v>25.61</v>
      </c>
      <c r="C2008" s="25">
        <v>4</v>
      </c>
      <c r="D2008" s="23" t="s">
        <v>5992</v>
      </c>
      <c r="E2008" s="23" t="s">
        <v>5992</v>
      </c>
      <c r="F2008" s="23" t="s">
        <v>5991</v>
      </c>
      <c r="G2008" s="23">
        <v>1</v>
      </c>
      <c r="H2008" s="23" t="s">
        <v>5992</v>
      </c>
      <c r="I2008" t="str" cm="1">
        <f t="array" ref="I2008">_xlfn.IFS(B2008&lt;18.5,"Under Weight",B2008&lt;=25,"Healthy Weight",B2008&lt;30,"Over Weight",B2008&gt;=30,"obesity")</f>
        <v>Over Weight</v>
      </c>
      <c r="J2008" t="str" cm="1">
        <f t="array" ref="J2008">_xlfn.IFS(C2008&lt;5.7,"Normal",C2008&lt;=6.5,"Prediabetes",C2008&gt;6.5,"Diabetes")</f>
        <v>Normal</v>
      </c>
    </row>
    <row r="2009" spans="1:10" ht="15" customHeight="1" x14ac:dyDescent="0.3">
      <c r="A2009" s="23" t="s">
        <v>3423</v>
      </c>
      <c r="B2009" s="25">
        <v>25.8</v>
      </c>
      <c r="C2009" s="25">
        <v>5.49</v>
      </c>
      <c r="D2009" s="23" t="s">
        <v>5992</v>
      </c>
      <c r="E2009" s="23" t="s">
        <v>5992</v>
      </c>
      <c r="F2009" s="23" t="s">
        <v>5992</v>
      </c>
      <c r="G2009" s="23">
        <v>0</v>
      </c>
      <c r="H2009" s="23" t="s">
        <v>5992</v>
      </c>
      <c r="I2009" t="str" cm="1">
        <f t="array" ref="I2009">_xlfn.IFS(B2009&lt;18.5,"Under Weight",B2009&lt;=25,"Healthy Weight",B2009&lt;30,"Over Weight",B2009&gt;=30,"obesity")</f>
        <v>Over Weight</v>
      </c>
      <c r="J2009" t="str" cm="1">
        <f t="array" ref="J2009">_xlfn.IFS(C2009&lt;5.7,"Normal",C2009&lt;=6.5,"Prediabetes",C2009&gt;6.5,"Diabetes")</f>
        <v>Normal</v>
      </c>
    </row>
    <row r="2010" spans="1:10" ht="15" customHeight="1" x14ac:dyDescent="0.3">
      <c r="A2010" s="23" t="s">
        <v>3425</v>
      </c>
      <c r="B2010" s="25">
        <v>27.39</v>
      </c>
      <c r="C2010" s="25">
        <v>5.34</v>
      </c>
      <c r="D2010" s="23" t="s">
        <v>5992</v>
      </c>
      <c r="E2010" s="23" t="s">
        <v>5992</v>
      </c>
      <c r="F2010" s="23" t="s">
        <v>5992</v>
      </c>
      <c r="G2010" s="23">
        <v>0</v>
      </c>
      <c r="H2010" s="23" t="s">
        <v>5992</v>
      </c>
      <c r="I2010" t="str" cm="1">
        <f t="array" ref="I2010">_xlfn.IFS(B2010&lt;18.5,"Under Weight",B2010&lt;=25,"Healthy Weight",B2010&lt;30,"Over Weight",B2010&gt;=30,"obesity")</f>
        <v>Over Weight</v>
      </c>
      <c r="J2010" t="str" cm="1">
        <f t="array" ref="J2010">_xlfn.IFS(C2010&lt;5.7,"Normal",C2010&lt;=6.5,"Prediabetes",C2010&gt;6.5,"Diabetes")</f>
        <v>Normal</v>
      </c>
    </row>
    <row r="2011" spans="1:10" ht="15" customHeight="1" x14ac:dyDescent="0.3">
      <c r="A2011" s="23" t="s">
        <v>3427</v>
      </c>
      <c r="B2011" s="25">
        <v>17.03</v>
      </c>
      <c r="C2011" s="25">
        <v>4.12</v>
      </c>
      <c r="D2011" s="23" t="s">
        <v>5992</v>
      </c>
      <c r="E2011" s="23" t="s">
        <v>5992</v>
      </c>
      <c r="F2011" s="23" t="s">
        <v>5992</v>
      </c>
      <c r="G2011" s="23">
        <v>1</v>
      </c>
      <c r="H2011" s="23" t="s">
        <v>5992</v>
      </c>
      <c r="I2011" t="str" cm="1">
        <f t="array" ref="I2011">_xlfn.IFS(B2011&lt;18.5,"Under Weight",B2011&lt;=25,"Healthy Weight",B2011&lt;30,"Over Weight",B2011&gt;=30,"obesity")</f>
        <v>Under Weight</v>
      </c>
      <c r="J2011" t="str" cm="1">
        <f t="array" ref="J2011">_xlfn.IFS(C2011&lt;5.7,"Normal",C2011&lt;=6.5,"Prediabetes",C2011&gt;6.5,"Diabetes")</f>
        <v>Normal</v>
      </c>
    </row>
    <row r="2012" spans="1:10" ht="15" customHeight="1" x14ac:dyDescent="0.3">
      <c r="A2012" s="23" t="s">
        <v>3428</v>
      </c>
      <c r="B2012" s="25">
        <v>23.75</v>
      </c>
      <c r="C2012" s="25">
        <v>5.49</v>
      </c>
      <c r="D2012" s="23" t="s">
        <v>5991</v>
      </c>
      <c r="E2012" s="23" t="s">
        <v>5992</v>
      </c>
      <c r="F2012" s="23" t="s">
        <v>5992</v>
      </c>
      <c r="G2012" s="23">
        <v>0</v>
      </c>
      <c r="H2012" s="23" t="s">
        <v>5992</v>
      </c>
      <c r="I2012" t="str" cm="1">
        <f t="array" ref="I2012">_xlfn.IFS(B2012&lt;18.5,"Under Weight",B2012&lt;=25,"Healthy Weight",B2012&lt;30,"Over Weight",B2012&gt;=30,"obesity")</f>
        <v>Healthy Weight</v>
      </c>
      <c r="J2012" t="str" cm="1">
        <f t="array" ref="J2012">_xlfn.IFS(C2012&lt;5.7,"Normal",C2012&lt;=6.5,"Prediabetes",C2012&gt;6.5,"Diabetes")</f>
        <v>Normal</v>
      </c>
    </row>
    <row r="2013" spans="1:10" ht="15" customHeight="1" x14ac:dyDescent="0.3">
      <c r="A2013" s="23" t="s">
        <v>3429</v>
      </c>
      <c r="B2013" s="25">
        <v>26.03</v>
      </c>
      <c r="C2013" s="25">
        <v>5.1100000000000003</v>
      </c>
      <c r="D2013" s="23" t="s">
        <v>5991</v>
      </c>
      <c r="E2013" s="23" t="s">
        <v>5992</v>
      </c>
      <c r="F2013" s="23" t="s">
        <v>5992</v>
      </c>
      <c r="G2013" s="23">
        <v>1</v>
      </c>
      <c r="H2013" s="23" t="s">
        <v>5992</v>
      </c>
      <c r="I2013" t="str" cm="1">
        <f t="array" ref="I2013">_xlfn.IFS(B2013&lt;18.5,"Under Weight",B2013&lt;=25,"Healthy Weight",B2013&lt;30,"Over Weight",B2013&gt;=30,"obesity")</f>
        <v>Over Weight</v>
      </c>
      <c r="J2013" t="str" cm="1">
        <f t="array" ref="J2013">_xlfn.IFS(C2013&lt;5.7,"Normal",C2013&lt;=6.5,"Prediabetes",C2013&gt;6.5,"Diabetes")</f>
        <v>Normal</v>
      </c>
    </row>
    <row r="2014" spans="1:10" ht="15" customHeight="1" x14ac:dyDescent="0.3">
      <c r="A2014" s="23" t="s">
        <v>3430</v>
      </c>
      <c r="B2014" s="25">
        <v>16.079999999999998</v>
      </c>
      <c r="C2014" s="25">
        <v>5.94</v>
      </c>
      <c r="D2014" s="23" t="s">
        <v>5992</v>
      </c>
      <c r="E2014" s="23" t="s">
        <v>5992</v>
      </c>
      <c r="F2014" s="23" t="s">
        <v>5992</v>
      </c>
      <c r="G2014" s="23">
        <v>0</v>
      </c>
      <c r="H2014" s="23" t="s">
        <v>5992</v>
      </c>
      <c r="I2014" t="str" cm="1">
        <f t="array" ref="I2014">_xlfn.IFS(B2014&lt;18.5,"Under Weight",B2014&lt;=25,"Healthy Weight",B2014&lt;30,"Over Weight",B2014&gt;=30,"obesity")</f>
        <v>Under Weight</v>
      </c>
      <c r="J2014" t="str" cm="1">
        <f t="array" ref="J2014">_xlfn.IFS(C2014&lt;5.7,"Normal",C2014&lt;=6.5,"Prediabetes",C2014&gt;6.5,"Diabetes")</f>
        <v>Prediabetes</v>
      </c>
    </row>
    <row r="2015" spans="1:10" ht="15" customHeight="1" x14ac:dyDescent="0.3">
      <c r="A2015" s="23" t="s">
        <v>3432</v>
      </c>
      <c r="B2015" s="25">
        <v>30.875</v>
      </c>
      <c r="C2015" s="25">
        <v>5.54</v>
      </c>
      <c r="D2015" s="23" t="s">
        <v>5992</v>
      </c>
      <c r="E2015" s="23" t="s">
        <v>5992</v>
      </c>
      <c r="F2015" s="23" t="s">
        <v>5992</v>
      </c>
      <c r="G2015" s="23">
        <v>0</v>
      </c>
      <c r="H2015" s="23" t="s">
        <v>5992</v>
      </c>
      <c r="I2015" t="str" cm="1">
        <f t="array" ref="I2015">_xlfn.IFS(B2015&lt;18.5,"Under Weight",B2015&lt;=25,"Healthy Weight",B2015&lt;30,"Over Weight",B2015&gt;=30,"obesity")</f>
        <v>obesity</v>
      </c>
      <c r="J2015" t="str" cm="1">
        <f t="array" ref="J2015">_xlfn.IFS(C2015&lt;5.7,"Normal",C2015&lt;=6.5,"Prediabetes",C2015&gt;6.5,"Diabetes")</f>
        <v>Normal</v>
      </c>
    </row>
    <row r="2016" spans="1:10" ht="15" customHeight="1" x14ac:dyDescent="0.3">
      <c r="A2016" s="23" t="s">
        <v>3434</v>
      </c>
      <c r="B2016" s="25">
        <v>31.79</v>
      </c>
      <c r="C2016" s="25">
        <v>7.09</v>
      </c>
      <c r="D2016" s="23" t="s">
        <v>5992</v>
      </c>
      <c r="E2016" s="23" t="s">
        <v>5992</v>
      </c>
      <c r="F2016" s="23" t="s">
        <v>5992</v>
      </c>
      <c r="G2016" s="23">
        <v>0</v>
      </c>
      <c r="H2016" s="23" t="s">
        <v>5992</v>
      </c>
      <c r="I2016" t="str" cm="1">
        <f t="array" ref="I2016">_xlfn.IFS(B2016&lt;18.5,"Under Weight",B2016&lt;=25,"Healthy Weight",B2016&lt;30,"Over Weight",B2016&gt;=30,"obesity")</f>
        <v>obesity</v>
      </c>
      <c r="J2016" t="str" cm="1">
        <f t="array" ref="J2016">_xlfn.IFS(C2016&lt;5.7,"Normal",C2016&lt;=6.5,"Prediabetes",C2016&gt;6.5,"Diabetes")</f>
        <v>Diabetes</v>
      </c>
    </row>
    <row r="2017" spans="1:10" ht="15" customHeight="1" x14ac:dyDescent="0.3">
      <c r="A2017" s="23" t="s">
        <v>3436</v>
      </c>
      <c r="B2017" s="25">
        <v>28.48</v>
      </c>
      <c r="C2017" s="25">
        <v>6.22</v>
      </c>
      <c r="D2017" s="23" t="s">
        <v>5991</v>
      </c>
      <c r="E2017" s="23" t="s">
        <v>5992</v>
      </c>
      <c r="F2017" s="23" t="s">
        <v>5991</v>
      </c>
      <c r="G2017" s="23">
        <v>1</v>
      </c>
      <c r="H2017" s="23" t="s">
        <v>5992</v>
      </c>
      <c r="I2017" t="str" cm="1">
        <f t="array" ref="I2017">_xlfn.IFS(B2017&lt;18.5,"Under Weight",B2017&lt;=25,"Healthy Weight",B2017&lt;30,"Over Weight",B2017&gt;=30,"obesity")</f>
        <v>Over Weight</v>
      </c>
      <c r="J2017" t="str" cm="1">
        <f t="array" ref="J2017">_xlfn.IFS(C2017&lt;5.7,"Normal",C2017&lt;=6.5,"Prediabetes",C2017&gt;6.5,"Diabetes")</f>
        <v>Prediabetes</v>
      </c>
    </row>
    <row r="2018" spans="1:10" ht="15" customHeight="1" x14ac:dyDescent="0.3">
      <c r="A2018" s="23" t="s">
        <v>3437</v>
      </c>
      <c r="B2018" s="25">
        <v>26.6</v>
      </c>
      <c r="C2018" s="25">
        <v>4.33</v>
      </c>
      <c r="D2018" s="23" t="s">
        <v>5992</v>
      </c>
      <c r="E2018" s="23" t="s">
        <v>5992</v>
      </c>
      <c r="F2018" s="23" t="s">
        <v>5992</v>
      </c>
      <c r="G2018" s="23">
        <v>1</v>
      </c>
      <c r="H2018" s="23" t="s">
        <v>5992</v>
      </c>
      <c r="I2018" t="str" cm="1">
        <f t="array" ref="I2018">_xlfn.IFS(B2018&lt;18.5,"Under Weight",B2018&lt;=25,"Healthy Weight",B2018&lt;30,"Over Weight",B2018&gt;=30,"obesity")</f>
        <v>Over Weight</v>
      </c>
      <c r="J2018" t="str" cm="1">
        <f t="array" ref="J2018">_xlfn.IFS(C2018&lt;5.7,"Normal",C2018&lt;=6.5,"Prediabetes",C2018&gt;6.5,"Diabetes")</f>
        <v>Normal</v>
      </c>
    </row>
    <row r="2019" spans="1:10" ht="15" customHeight="1" x14ac:dyDescent="0.3">
      <c r="A2019" s="23" t="s">
        <v>3439</v>
      </c>
      <c r="B2019" s="25">
        <v>25.27</v>
      </c>
      <c r="C2019" s="25">
        <v>5.83</v>
      </c>
      <c r="D2019" s="23" t="s">
        <v>5992</v>
      </c>
      <c r="E2019" s="23" t="s">
        <v>5992</v>
      </c>
      <c r="F2019" s="23" t="s">
        <v>5992</v>
      </c>
      <c r="G2019" s="23">
        <v>1</v>
      </c>
      <c r="H2019" s="23" t="s">
        <v>5992</v>
      </c>
      <c r="I2019" t="str" cm="1">
        <f t="array" ref="I2019">_xlfn.IFS(B2019&lt;18.5,"Under Weight",B2019&lt;=25,"Healthy Weight",B2019&lt;30,"Over Weight",B2019&gt;=30,"obesity")</f>
        <v>Over Weight</v>
      </c>
      <c r="J2019" t="str" cm="1">
        <f t="array" ref="J2019">_xlfn.IFS(C2019&lt;5.7,"Normal",C2019&lt;=6.5,"Prediabetes",C2019&gt;6.5,"Diabetes")</f>
        <v>Prediabetes</v>
      </c>
    </row>
    <row r="2020" spans="1:10" ht="15" customHeight="1" x14ac:dyDescent="0.3">
      <c r="A2020" s="23" t="s">
        <v>3440</v>
      </c>
      <c r="B2020" s="25">
        <v>34.484999999999999</v>
      </c>
      <c r="C2020" s="25">
        <v>4.7</v>
      </c>
      <c r="D2020" s="23" t="s">
        <v>5991</v>
      </c>
      <c r="E2020" s="23" t="s">
        <v>5992</v>
      </c>
      <c r="F2020" s="23" t="s">
        <v>5991</v>
      </c>
      <c r="G2020" s="23">
        <v>1</v>
      </c>
      <c r="H2020" s="23" t="s">
        <v>5992</v>
      </c>
      <c r="I2020" t="str" cm="1">
        <f t="array" ref="I2020">_xlfn.IFS(B2020&lt;18.5,"Under Weight",B2020&lt;=25,"Healthy Weight",B2020&lt;30,"Over Weight",B2020&gt;=30,"obesity")</f>
        <v>obesity</v>
      </c>
      <c r="J2020" t="str" cm="1">
        <f t="array" ref="J2020">_xlfn.IFS(C2020&lt;5.7,"Normal",C2020&lt;=6.5,"Prediabetes",C2020&gt;6.5,"Diabetes")</f>
        <v>Normal</v>
      </c>
    </row>
    <row r="2021" spans="1:10" ht="15" customHeight="1" x14ac:dyDescent="0.3">
      <c r="A2021" s="23" t="s">
        <v>3442</v>
      </c>
      <c r="B2021" s="25">
        <v>15.57</v>
      </c>
      <c r="C2021" s="25">
        <v>4.07</v>
      </c>
      <c r="D2021" s="23" t="s">
        <v>5991</v>
      </c>
      <c r="E2021" s="23" t="s">
        <v>5992</v>
      </c>
      <c r="F2021" s="23" t="s">
        <v>5992</v>
      </c>
      <c r="G2021" s="23">
        <v>1</v>
      </c>
      <c r="H2021" s="23" t="s">
        <v>5992</v>
      </c>
      <c r="I2021" t="str" cm="1">
        <f t="array" ref="I2021">_xlfn.IFS(B2021&lt;18.5,"Under Weight",B2021&lt;=25,"Healthy Weight",B2021&lt;30,"Over Weight",B2021&gt;=30,"obesity")</f>
        <v>Under Weight</v>
      </c>
      <c r="J2021" t="str" cm="1">
        <f t="array" ref="J2021">_xlfn.IFS(C2021&lt;5.7,"Normal",C2021&lt;=6.5,"Prediabetes",C2021&gt;6.5,"Diabetes")</f>
        <v>Normal</v>
      </c>
    </row>
    <row r="2022" spans="1:10" ht="15" customHeight="1" x14ac:dyDescent="0.3">
      <c r="A2022" s="23" t="s">
        <v>3444</v>
      </c>
      <c r="B2022" s="25">
        <v>30.36</v>
      </c>
      <c r="C2022" s="25">
        <v>9.39</v>
      </c>
      <c r="D2022" s="23" t="s">
        <v>5992</v>
      </c>
      <c r="E2022" s="23" t="s">
        <v>5992</v>
      </c>
      <c r="F2022" s="23" t="s">
        <v>5992</v>
      </c>
      <c r="G2022" s="23">
        <v>0</v>
      </c>
      <c r="H2022" s="23" t="s">
        <v>5992</v>
      </c>
      <c r="I2022" t="str" cm="1">
        <f t="array" ref="I2022">_xlfn.IFS(B2022&lt;18.5,"Under Weight",B2022&lt;=25,"Healthy Weight",B2022&lt;30,"Over Weight",B2022&gt;=30,"obesity")</f>
        <v>obesity</v>
      </c>
      <c r="J2022" t="str" cm="1">
        <f t="array" ref="J2022">_xlfn.IFS(C2022&lt;5.7,"Normal",C2022&lt;=6.5,"Prediabetes",C2022&gt;6.5,"Diabetes")</f>
        <v>Diabetes</v>
      </c>
    </row>
    <row r="2023" spans="1:10" ht="15" customHeight="1" x14ac:dyDescent="0.3">
      <c r="A2023" s="23" t="s">
        <v>3445</v>
      </c>
      <c r="B2023" s="25">
        <v>19.37</v>
      </c>
      <c r="C2023" s="25">
        <v>4.18</v>
      </c>
      <c r="D2023" s="23" t="s">
        <v>5992</v>
      </c>
      <c r="E2023" s="23" t="s">
        <v>5992</v>
      </c>
      <c r="F2023" s="23" t="s">
        <v>5992</v>
      </c>
      <c r="G2023" s="23">
        <v>0</v>
      </c>
      <c r="H2023" s="23" t="s">
        <v>5992</v>
      </c>
      <c r="I2023" t="str" cm="1">
        <f t="array" ref="I2023">_xlfn.IFS(B2023&lt;18.5,"Under Weight",B2023&lt;=25,"Healthy Weight",B2023&lt;30,"Over Weight",B2023&gt;=30,"obesity")</f>
        <v>Healthy Weight</v>
      </c>
      <c r="J2023" t="str" cm="1">
        <f t="array" ref="J2023">_xlfn.IFS(C2023&lt;5.7,"Normal",C2023&lt;=6.5,"Prediabetes",C2023&gt;6.5,"Diabetes")</f>
        <v>Normal</v>
      </c>
    </row>
    <row r="2024" spans="1:10" ht="15" customHeight="1" x14ac:dyDescent="0.3">
      <c r="A2024" s="23" t="s">
        <v>3447</v>
      </c>
      <c r="B2024" s="25">
        <v>16.71</v>
      </c>
      <c r="C2024" s="25">
        <v>4.18</v>
      </c>
      <c r="D2024" s="23" t="s">
        <v>5992</v>
      </c>
      <c r="E2024" s="23" t="s">
        <v>5992</v>
      </c>
      <c r="F2024" s="23" t="s">
        <v>5992</v>
      </c>
      <c r="G2024" s="23">
        <v>1</v>
      </c>
      <c r="H2024" s="23" t="s">
        <v>5992</v>
      </c>
      <c r="I2024" t="str" cm="1">
        <f t="array" ref="I2024">_xlfn.IFS(B2024&lt;18.5,"Under Weight",B2024&lt;=25,"Healthy Weight",B2024&lt;30,"Over Weight",B2024&gt;=30,"obesity")</f>
        <v>Under Weight</v>
      </c>
      <c r="J2024" t="str" cm="1">
        <f t="array" ref="J2024">_xlfn.IFS(C2024&lt;5.7,"Normal",C2024&lt;=6.5,"Prediabetes",C2024&gt;6.5,"Diabetes")</f>
        <v>Normal</v>
      </c>
    </row>
    <row r="2025" spans="1:10" ht="15" customHeight="1" x14ac:dyDescent="0.3">
      <c r="A2025" s="23" t="s">
        <v>3449</v>
      </c>
      <c r="B2025" s="25">
        <v>24.1</v>
      </c>
      <c r="C2025" s="25">
        <v>4.4000000000000004</v>
      </c>
      <c r="D2025" s="23" t="s">
        <v>5991</v>
      </c>
      <c r="E2025" s="23" t="s">
        <v>5992</v>
      </c>
      <c r="F2025" s="23" t="s">
        <v>5992</v>
      </c>
      <c r="G2025" s="23">
        <v>1</v>
      </c>
      <c r="H2025" s="23" t="s">
        <v>5992</v>
      </c>
      <c r="I2025" t="str" cm="1">
        <f t="array" ref="I2025">_xlfn.IFS(B2025&lt;18.5,"Under Weight",B2025&lt;=25,"Healthy Weight",B2025&lt;30,"Over Weight",B2025&gt;=30,"obesity")</f>
        <v>Healthy Weight</v>
      </c>
      <c r="J2025" t="str" cm="1">
        <f t="array" ref="J2025">_xlfn.IFS(C2025&lt;5.7,"Normal",C2025&lt;=6.5,"Prediabetes",C2025&gt;6.5,"Diabetes")</f>
        <v>Normal</v>
      </c>
    </row>
    <row r="2026" spans="1:10" ht="15" customHeight="1" x14ac:dyDescent="0.3">
      <c r="A2026" s="23" t="s">
        <v>3451</v>
      </c>
      <c r="B2026" s="25">
        <v>29.77</v>
      </c>
      <c r="C2026" s="25">
        <v>9.9</v>
      </c>
      <c r="D2026" s="23" t="s">
        <v>5992</v>
      </c>
      <c r="E2026" s="23" t="s">
        <v>5992</v>
      </c>
      <c r="F2026" s="23" t="s">
        <v>5992</v>
      </c>
      <c r="G2026" s="23">
        <v>0</v>
      </c>
      <c r="H2026" s="23" t="s">
        <v>5992</v>
      </c>
      <c r="I2026" t="str" cm="1">
        <f t="array" ref="I2026">_xlfn.IFS(B2026&lt;18.5,"Under Weight",B2026&lt;=25,"Healthy Weight",B2026&lt;30,"Over Weight",B2026&gt;=30,"obesity")</f>
        <v>Over Weight</v>
      </c>
      <c r="J2026" t="str" cm="1">
        <f t="array" ref="J2026">_xlfn.IFS(C2026&lt;5.7,"Normal",C2026&lt;=6.5,"Prediabetes",C2026&gt;6.5,"Diabetes")</f>
        <v>Diabetes</v>
      </c>
    </row>
    <row r="2027" spans="1:10" ht="15" customHeight="1" x14ac:dyDescent="0.3">
      <c r="A2027" s="23" t="s">
        <v>3453</v>
      </c>
      <c r="B2027" s="25">
        <v>46.53</v>
      </c>
      <c r="C2027" s="25">
        <v>4.84</v>
      </c>
      <c r="D2027" s="23" t="s">
        <v>5991</v>
      </c>
      <c r="E2027" s="23" t="s">
        <v>5992</v>
      </c>
      <c r="F2027" s="23" t="s">
        <v>5992</v>
      </c>
      <c r="G2027" s="23">
        <v>0</v>
      </c>
      <c r="H2027" s="23" t="s">
        <v>5992</v>
      </c>
      <c r="I2027" t="str" cm="1">
        <f t="array" ref="I2027">_xlfn.IFS(B2027&lt;18.5,"Under Weight",B2027&lt;=25,"Healthy Weight",B2027&lt;30,"Over Weight",B2027&gt;=30,"obesity")</f>
        <v>obesity</v>
      </c>
      <c r="J2027" t="str" cm="1">
        <f t="array" ref="J2027">_xlfn.IFS(C2027&lt;5.7,"Normal",C2027&lt;=6.5,"Prediabetes",C2027&gt;6.5,"Diabetes")</f>
        <v>Normal</v>
      </c>
    </row>
    <row r="2028" spans="1:10" ht="15" customHeight="1" x14ac:dyDescent="0.3">
      <c r="A2028" s="23" t="s">
        <v>3455</v>
      </c>
      <c r="B2028" s="25">
        <v>23.4</v>
      </c>
      <c r="C2028" s="25">
        <v>5.53</v>
      </c>
      <c r="D2028" s="23" t="s">
        <v>5992</v>
      </c>
      <c r="E2028" s="23" t="s">
        <v>5992</v>
      </c>
      <c r="F2028" s="23" t="s">
        <v>5991</v>
      </c>
      <c r="G2028" s="23">
        <v>1</v>
      </c>
      <c r="H2028" s="23" t="s">
        <v>5992</v>
      </c>
      <c r="I2028" t="str" cm="1">
        <f t="array" ref="I2028">_xlfn.IFS(B2028&lt;18.5,"Under Weight",B2028&lt;=25,"Healthy Weight",B2028&lt;30,"Over Weight",B2028&gt;=30,"obesity")</f>
        <v>Healthy Weight</v>
      </c>
      <c r="J2028" t="str" cm="1">
        <f t="array" ref="J2028">_xlfn.IFS(C2028&lt;5.7,"Normal",C2028&lt;=6.5,"Prediabetes",C2028&gt;6.5,"Diabetes")</f>
        <v>Normal</v>
      </c>
    </row>
    <row r="2029" spans="1:10" ht="15" customHeight="1" x14ac:dyDescent="0.3">
      <c r="A2029" s="23" t="s">
        <v>3457</v>
      </c>
      <c r="B2029" s="25">
        <v>30</v>
      </c>
      <c r="C2029" s="25">
        <v>4.33</v>
      </c>
      <c r="D2029" s="23" t="s">
        <v>5991</v>
      </c>
      <c r="E2029" s="23" t="s">
        <v>5992</v>
      </c>
      <c r="F2029" s="23" t="s">
        <v>5992</v>
      </c>
      <c r="G2029" s="23">
        <v>0</v>
      </c>
      <c r="H2029" s="23" t="s">
        <v>5992</v>
      </c>
      <c r="I2029" t="str" cm="1">
        <f t="array" ref="I2029">_xlfn.IFS(B2029&lt;18.5,"Under Weight",B2029&lt;=25,"Healthy Weight",B2029&lt;30,"Over Weight",B2029&gt;=30,"obesity")</f>
        <v>obesity</v>
      </c>
      <c r="J2029" t="str" cm="1">
        <f t="array" ref="J2029">_xlfn.IFS(C2029&lt;5.7,"Normal",C2029&lt;=6.5,"Prediabetes",C2029&gt;6.5,"Diabetes")</f>
        <v>Normal</v>
      </c>
    </row>
    <row r="2030" spans="1:10" ht="15" customHeight="1" x14ac:dyDescent="0.3">
      <c r="A2030" s="23" t="s">
        <v>3459</v>
      </c>
      <c r="B2030" s="25">
        <v>29.15</v>
      </c>
      <c r="C2030" s="25">
        <v>4.91</v>
      </c>
      <c r="D2030" s="23" t="s">
        <v>5991</v>
      </c>
      <c r="E2030" s="23" t="s">
        <v>5992</v>
      </c>
      <c r="F2030" s="23" t="s">
        <v>5992</v>
      </c>
      <c r="G2030" s="23">
        <v>0</v>
      </c>
      <c r="H2030" s="23" t="s">
        <v>5992</v>
      </c>
      <c r="I2030" t="str" cm="1">
        <f t="array" ref="I2030">_xlfn.IFS(B2030&lt;18.5,"Under Weight",B2030&lt;=25,"Healthy Weight",B2030&lt;30,"Over Weight",B2030&gt;=30,"obesity")</f>
        <v>Over Weight</v>
      </c>
      <c r="J2030" t="str" cm="1">
        <f t="array" ref="J2030">_xlfn.IFS(C2030&lt;5.7,"Normal",C2030&lt;=6.5,"Prediabetes",C2030&gt;6.5,"Diabetes")</f>
        <v>Normal</v>
      </c>
    </row>
    <row r="2031" spans="1:10" ht="15" customHeight="1" x14ac:dyDescent="0.3">
      <c r="A2031" s="23" t="s">
        <v>3460</v>
      </c>
      <c r="B2031" s="25">
        <v>34.865000000000002</v>
      </c>
      <c r="C2031" s="25">
        <v>4.8</v>
      </c>
      <c r="D2031" s="23" t="s">
        <v>5992</v>
      </c>
      <c r="E2031" s="23" t="s">
        <v>5992</v>
      </c>
      <c r="F2031" s="23" t="s">
        <v>5992</v>
      </c>
      <c r="G2031" s="23">
        <v>0</v>
      </c>
      <c r="H2031" s="23" t="s">
        <v>5992</v>
      </c>
      <c r="I2031" t="str" cm="1">
        <f t="array" ref="I2031">_xlfn.IFS(B2031&lt;18.5,"Under Weight",B2031&lt;=25,"Healthy Weight",B2031&lt;30,"Over Weight",B2031&gt;=30,"obesity")</f>
        <v>obesity</v>
      </c>
      <c r="J2031" t="str" cm="1">
        <f t="array" ref="J2031">_xlfn.IFS(C2031&lt;5.7,"Normal",C2031&lt;=6.5,"Prediabetes",C2031&gt;6.5,"Diabetes")</f>
        <v>Normal</v>
      </c>
    </row>
    <row r="2032" spans="1:10" ht="15" customHeight="1" x14ac:dyDescent="0.3">
      <c r="A2032" s="23" t="s">
        <v>3462</v>
      </c>
      <c r="B2032" s="25">
        <v>28.12</v>
      </c>
      <c r="C2032" s="25">
        <v>5.55</v>
      </c>
      <c r="D2032" s="23" t="s">
        <v>5991</v>
      </c>
      <c r="E2032" s="23" t="s">
        <v>5993</v>
      </c>
      <c r="F2032" s="23" t="s">
        <v>5992</v>
      </c>
      <c r="G2032" s="23">
        <v>2</v>
      </c>
      <c r="H2032" s="23" t="s">
        <v>5992</v>
      </c>
      <c r="I2032" t="str" cm="1">
        <f t="array" ref="I2032">_xlfn.IFS(B2032&lt;18.5,"Under Weight",B2032&lt;=25,"Healthy Weight",B2032&lt;30,"Over Weight",B2032&gt;=30,"obesity")</f>
        <v>Over Weight</v>
      </c>
      <c r="J2032" t="str" cm="1">
        <f t="array" ref="J2032">_xlfn.IFS(C2032&lt;5.7,"Normal",C2032&lt;=6.5,"Prediabetes",C2032&gt;6.5,"Diabetes")</f>
        <v>Normal</v>
      </c>
    </row>
    <row r="2033" spans="1:10" ht="15" customHeight="1" x14ac:dyDescent="0.3">
      <c r="A2033" s="23" t="s">
        <v>3464</v>
      </c>
      <c r="B2033" s="25">
        <v>29.45</v>
      </c>
      <c r="C2033" s="25">
        <v>5.24</v>
      </c>
      <c r="D2033" s="23" t="s">
        <v>5991</v>
      </c>
      <c r="E2033" s="23" t="s">
        <v>5992</v>
      </c>
      <c r="F2033" s="23" t="s">
        <v>5992</v>
      </c>
      <c r="G2033" s="23">
        <v>0</v>
      </c>
      <c r="H2033" s="23" t="s">
        <v>5992</v>
      </c>
      <c r="I2033" t="str" cm="1">
        <f t="array" ref="I2033">_xlfn.IFS(B2033&lt;18.5,"Under Weight",B2033&lt;=25,"Healthy Weight",B2033&lt;30,"Over Weight",B2033&gt;=30,"obesity")</f>
        <v>Over Weight</v>
      </c>
      <c r="J2033" t="str" cm="1">
        <f t="array" ref="J2033">_xlfn.IFS(C2033&lt;5.7,"Normal",C2033&lt;=6.5,"Prediabetes",C2033&gt;6.5,"Diabetes")</f>
        <v>Normal</v>
      </c>
    </row>
    <row r="2034" spans="1:10" ht="15" customHeight="1" x14ac:dyDescent="0.3">
      <c r="A2034" s="23" t="s">
        <v>3466</v>
      </c>
      <c r="B2034" s="25">
        <v>27.94</v>
      </c>
      <c r="C2034" s="25">
        <v>6.08</v>
      </c>
      <c r="D2034" s="23" t="s">
        <v>5992</v>
      </c>
      <c r="E2034" s="23" t="s">
        <v>5992</v>
      </c>
      <c r="F2034" s="23" t="s">
        <v>5991</v>
      </c>
      <c r="G2034" s="23">
        <v>1</v>
      </c>
      <c r="H2034" s="23" t="s">
        <v>5992</v>
      </c>
      <c r="I2034" t="str" cm="1">
        <f t="array" ref="I2034">_xlfn.IFS(B2034&lt;18.5,"Under Weight",B2034&lt;=25,"Healthy Weight",B2034&lt;30,"Over Weight",B2034&gt;=30,"obesity")</f>
        <v>Over Weight</v>
      </c>
      <c r="J2034" t="str" cm="1">
        <f t="array" ref="J2034">_xlfn.IFS(C2034&lt;5.7,"Normal",C2034&lt;=6.5,"Prediabetes",C2034&gt;6.5,"Diabetes")</f>
        <v>Prediabetes</v>
      </c>
    </row>
    <row r="2035" spans="1:10" ht="15" customHeight="1" x14ac:dyDescent="0.3">
      <c r="A2035" s="23" t="s">
        <v>3468</v>
      </c>
      <c r="B2035" s="25">
        <v>27.2</v>
      </c>
      <c r="C2035" s="25">
        <v>5.83</v>
      </c>
      <c r="D2035" s="23" t="s">
        <v>5992</v>
      </c>
      <c r="E2035" s="23" t="s">
        <v>5992</v>
      </c>
      <c r="F2035" s="23" t="s">
        <v>5991</v>
      </c>
      <c r="G2035" s="23">
        <v>1</v>
      </c>
      <c r="H2035" s="23" t="s">
        <v>5992</v>
      </c>
      <c r="I2035" t="str" cm="1">
        <f t="array" ref="I2035">_xlfn.IFS(B2035&lt;18.5,"Under Weight",B2035&lt;=25,"Healthy Weight",B2035&lt;30,"Over Weight",B2035&gt;=30,"obesity")</f>
        <v>Over Weight</v>
      </c>
      <c r="J2035" t="str" cm="1">
        <f t="array" ref="J2035">_xlfn.IFS(C2035&lt;5.7,"Normal",C2035&lt;=6.5,"Prediabetes",C2035&gt;6.5,"Diabetes")</f>
        <v>Prediabetes</v>
      </c>
    </row>
    <row r="2036" spans="1:10" ht="15" customHeight="1" x14ac:dyDescent="0.3">
      <c r="A2036" s="23" t="s">
        <v>3469</v>
      </c>
      <c r="B2036" s="25">
        <v>33.344999999999999</v>
      </c>
      <c r="C2036" s="25">
        <v>4.29</v>
      </c>
      <c r="D2036" s="23" t="s">
        <v>5992</v>
      </c>
      <c r="E2036" s="23" t="s">
        <v>5992</v>
      </c>
      <c r="F2036" s="23" t="s">
        <v>5992</v>
      </c>
      <c r="G2036" s="23">
        <v>1</v>
      </c>
      <c r="H2036" s="23" t="s">
        <v>5992</v>
      </c>
      <c r="I2036" t="str" cm="1">
        <f t="array" ref="I2036">_xlfn.IFS(B2036&lt;18.5,"Under Weight",B2036&lt;=25,"Healthy Weight",B2036&lt;30,"Over Weight",B2036&gt;=30,"obesity")</f>
        <v>obesity</v>
      </c>
      <c r="J2036" t="str" cm="1">
        <f t="array" ref="J2036">_xlfn.IFS(C2036&lt;5.7,"Normal",C2036&lt;=6.5,"Prediabetes",C2036&gt;6.5,"Diabetes")</f>
        <v>Normal</v>
      </c>
    </row>
    <row r="2037" spans="1:10" ht="15" customHeight="1" x14ac:dyDescent="0.3">
      <c r="A2037" s="23" t="s">
        <v>3471</v>
      </c>
      <c r="B2037" s="25">
        <v>29.925000000000001</v>
      </c>
      <c r="C2037" s="25">
        <v>5.3</v>
      </c>
      <c r="D2037" s="23" t="s">
        <v>5992</v>
      </c>
      <c r="E2037" s="23" t="s">
        <v>5992</v>
      </c>
      <c r="F2037" s="23" t="s">
        <v>5992</v>
      </c>
      <c r="G2037" s="23">
        <v>1</v>
      </c>
      <c r="H2037" s="23" t="s">
        <v>5992</v>
      </c>
      <c r="I2037" t="str" cm="1">
        <f t="array" ref="I2037">_xlfn.IFS(B2037&lt;18.5,"Under Weight",B2037&lt;=25,"Healthy Weight",B2037&lt;30,"Over Weight",B2037&gt;=30,"obesity")</f>
        <v>Over Weight</v>
      </c>
      <c r="J2037" t="str" cm="1">
        <f t="array" ref="J2037">_xlfn.IFS(C2037&lt;5.7,"Normal",C2037&lt;=6.5,"Prediabetes",C2037&gt;6.5,"Diabetes")</f>
        <v>Normal</v>
      </c>
    </row>
    <row r="2038" spans="1:10" ht="15" customHeight="1" x14ac:dyDescent="0.3">
      <c r="A2038" s="23" t="s">
        <v>3473</v>
      </c>
      <c r="B2038" s="25">
        <v>24.225000000000001</v>
      </c>
      <c r="C2038" s="25">
        <v>4.42</v>
      </c>
      <c r="D2038" s="23" t="s">
        <v>5992</v>
      </c>
      <c r="E2038" s="23" t="s">
        <v>5992</v>
      </c>
      <c r="F2038" s="23" t="s">
        <v>5992</v>
      </c>
      <c r="G2038" s="23">
        <v>1</v>
      </c>
      <c r="H2038" s="23" t="s">
        <v>5992</v>
      </c>
      <c r="I2038" t="str" cm="1">
        <f t="array" ref="I2038">_xlfn.IFS(B2038&lt;18.5,"Under Weight",B2038&lt;=25,"Healthy Weight",B2038&lt;30,"Over Weight",B2038&gt;=30,"obesity")</f>
        <v>Healthy Weight</v>
      </c>
      <c r="J2038" t="str" cm="1">
        <f t="array" ref="J2038">_xlfn.IFS(C2038&lt;5.7,"Normal",C2038&lt;=6.5,"Prediabetes",C2038&gt;6.5,"Diabetes")</f>
        <v>Normal</v>
      </c>
    </row>
    <row r="2039" spans="1:10" ht="15" customHeight="1" x14ac:dyDescent="0.3">
      <c r="A2039" s="23" t="s">
        <v>3474</v>
      </c>
      <c r="B2039" s="25">
        <v>29.68</v>
      </c>
      <c r="C2039" s="25">
        <v>5.68</v>
      </c>
      <c r="D2039" s="23" t="s">
        <v>5992</v>
      </c>
      <c r="E2039" s="23" t="s">
        <v>5993</v>
      </c>
      <c r="F2039" s="23" t="s">
        <v>5992</v>
      </c>
      <c r="G2039" s="23">
        <v>1</v>
      </c>
      <c r="H2039" s="23" t="s">
        <v>5992</v>
      </c>
      <c r="I2039" t="str" cm="1">
        <f t="array" ref="I2039">_xlfn.IFS(B2039&lt;18.5,"Under Weight",B2039&lt;=25,"Healthy Weight",B2039&lt;30,"Over Weight",B2039&gt;=30,"obesity")</f>
        <v>Over Weight</v>
      </c>
      <c r="J2039" t="str" cm="1">
        <f t="array" ref="J2039">_xlfn.IFS(C2039&lt;5.7,"Normal",C2039&lt;=6.5,"Prediabetes",C2039&gt;6.5,"Diabetes")</f>
        <v>Normal</v>
      </c>
    </row>
    <row r="2040" spans="1:10" ht="15" customHeight="1" x14ac:dyDescent="0.3">
      <c r="A2040" s="23" t="s">
        <v>3475</v>
      </c>
      <c r="B2040" s="25">
        <v>20.614999999999998</v>
      </c>
      <c r="C2040" s="25">
        <v>6.05</v>
      </c>
      <c r="D2040" s="23" t="s">
        <v>5992</v>
      </c>
      <c r="E2040" s="23" t="s">
        <v>5992</v>
      </c>
      <c r="F2040" s="23" t="s">
        <v>5991</v>
      </c>
      <c r="G2040" s="23">
        <v>1</v>
      </c>
      <c r="H2040" s="23" t="s">
        <v>5992</v>
      </c>
      <c r="I2040" t="str" cm="1">
        <f t="array" ref="I2040">_xlfn.IFS(B2040&lt;18.5,"Under Weight",B2040&lt;=25,"Healthy Weight",B2040&lt;30,"Over Weight",B2040&gt;=30,"obesity")</f>
        <v>Healthy Weight</v>
      </c>
      <c r="J2040" t="str" cm="1">
        <f t="array" ref="J2040">_xlfn.IFS(C2040&lt;5.7,"Normal",C2040&lt;=6.5,"Prediabetes",C2040&gt;6.5,"Diabetes")</f>
        <v>Prediabetes</v>
      </c>
    </row>
    <row r="2041" spans="1:10" ht="15" customHeight="1" x14ac:dyDescent="0.3">
      <c r="A2041" s="23" t="s">
        <v>3476</v>
      </c>
      <c r="B2041" s="25">
        <v>32.119999999999997</v>
      </c>
      <c r="C2041" s="25">
        <v>5.33</v>
      </c>
      <c r="D2041" s="23" t="s">
        <v>5992</v>
      </c>
      <c r="E2041" s="23" t="s">
        <v>5993</v>
      </c>
      <c r="F2041" s="23" t="s">
        <v>5992</v>
      </c>
      <c r="G2041" s="23">
        <v>1</v>
      </c>
      <c r="H2041" s="23" t="s">
        <v>5992</v>
      </c>
      <c r="I2041" t="str" cm="1">
        <f t="array" ref="I2041">_xlfn.IFS(B2041&lt;18.5,"Under Weight",B2041&lt;=25,"Healthy Weight",B2041&lt;30,"Over Weight",B2041&gt;=30,"obesity")</f>
        <v>obesity</v>
      </c>
      <c r="J2041" t="str" cm="1">
        <f t="array" ref="J2041">_xlfn.IFS(C2041&lt;5.7,"Normal",C2041&lt;=6.5,"Prediabetes",C2041&gt;6.5,"Diabetes")</f>
        <v>Normal</v>
      </c>
    </row>
    <row r="2042" spans="1:10" ht="15" customHeight="1" x14ac:dyDescent="0.3">
      <c r="A2042" s="23" t="s">
        <v>3478</v>
      </c>
      <c r="B2042" s="25">
        <v>27.36</v>
      </c>
      <c r="C2042" s="25">
        <v>6.22</v>
      </c>
      <c r="D2042" s="23" t="s">
        <v>5992</v>
      </c>
      <c r="E2042" s="23" t="s">
        <v>5992</v>
      </c>
      <c r="F2042" s="23" t="s">
        <v>5992</v>
      </c>
      <c r="G2042" s="23">
        <v>0</v>
      </c>
      <c r="H2042" s="23" t="s">
        <v>5992</v>
      </c>
      <c r="I2042" t="str" cm="1">
        <f t="array" ref="I2042">_xlfn.IFS(B2042&lt;18.5,"Under Weight",B2042&lt;=25,"Healthy Weight",B2042&lt;30,"Over Weight",B2042&gt;=30,"obesity")</f>
        <v>Over Weight</v>
      </c>
      <c r="J2042" t="str" cm="1">
        <f t="array" ref="J2042">_xlfn.IFS(C2042&lt;5.7,"Normal",C2042&lt;=6.5,"Prediabetes",C2042&gt;6.5,"Diabetes")</f>
        <v>Prediabetes</v>
      </c>
    </row>
    <row r="2043" spans="1:10" ht="15" customHeight="1" x14ac:dyDescent="0.3">
      <c r="A2043" s="23" t="s">
        <v>3479</v>
      </c>
      <c r="B2043" s="25">
        <v>17.385000000000002</v>
      </c>
      <c r="C2043" s="25">
        <v>5.84</v>
      </c>
      <c r="D2043" s="23" t="s">
        <v>5992</v>
      </c>
      <c r="E2043" s="23" t="s">
        <v>5992</v>
      </c>
      <c r="F2043" s="23" t="s">
        <v>5992</v>
      </c>
      <c r="G2043" s="23">
        <v>0</v>
      </c>
      <c r="H2043" s="23" t="s">
        <v>5992</v>
      </c>
      <c r="I2043" t="str" cm="1">
        <f t="array" ref="I2043">_xlfn.IFS(B2043&lt;18.5,"Under Weight",B2043&lt;=25,"Healthy Weight",B2043&lt;30,"Over Weight",B2043&gt;=30,"obesity")</f>
        <v>Under Weight</v>
      </c>
      <c r="J2043" t="str" cm="1">
        <f t="array" ref="J2043">_xlfn.IFS(C2043&lt;5.7,"Normal",C2043&lt;=6.5,"Prediabetes",C2043&gt;6.5,"Diabetes")</f>
        <v>Prediabetes</v>
      </c>
    </row>
    <row r="2044" spans="1:10" ht="15" customHeight="1" x14ac:dyDescent="0.3">
      <c r="A2044" s="23" t="s">
        <v>3481</v>
      </c>
      <c r="B2044" s="25">
        <v>30.13</v>
      </c>
      <c r="C2044" s="25">
        <v>5.71</v>
      </c>
      <c r="D2044" s="23" t="s">
        <v>5992</v>
      </c>
      <c r="E2044" s="23" t="s">
        <v>5993</v>
      </c>
      <c r="F2044" s="23" t="s">
        <v>5992</v>
      </c>
      <c r="G2044" s="23">
        <v>1</v>
      </c>
      <c r="H2044" s="23" t="s">
        <v>5992</v>
      </c>
      <c r="I2044" t="str" cm="1">
        <f t="array" ref="I2044">_xlfn.IFS(B2044&lt;18.5,"Under Weight",B2044&lt;=25,"Healthy Weight",B2044&lt;30,"Over Weight",B2044&gt;=30,"obesity")</f>
        <v>obesity</v>
      </c>
      <c r="J2044" t="str" cm="1">
        <f t="array" ref="J2044">_xlfn.IFS(C2044&lt;5.7,"Normal",C2044&lt;=6.5,"Prediabetes",C2044&gt;6.5,"Diabetes")</f>
        <v>Prediabetes</v>
      </c>
    </row>
    <row r="2045" spans="1:10" ht="15" customHeight="1" x14ac:dyDescent="0.3">
      <c r="A2045" s="23" t="s">
        <v>3483</v>
      </c>
      <c r="B2045" s="25">
        <v>25.44</v>
      </c>
      <c r="C2045" s="25">
        <v>6.04</v>
      </c>
      <c r="D2045" s="23" t="s">
        <v>5991</v>
      </c>
      <c r="E2045" s="23" t="s">
        <v>5992</v>
      </c>
      <c r="F2045" s="23" t="s">
        <v>5991</v>
      </c>
      <c r="G2045" s="23">
        <v>1</v>
      </c>
      <c r="H2045" s="23" t="s">
        <v>5992</v>
      </c>
      <c r="I2045" t="str" cm="1">
        <f t="array" ref="I2045">_xlfn.IFS(B2045&lt;18.5,"Under Weight",B2045&lt;=25,"Healthy Weight",B2045&lt;30,"Over Weight",B2045&gt;=30,"obesity")</f>
        <v>Over Weight</v>
      </c>
      <c r="J2045" t="str" cm="1">
        <f t="array" ref="J2045">_xlfn.IFS(C2045&lt;5.7,"Normal",C2045&lt;=6.5,"Prediabetes",C2045&gt;6.5,"Diabetes")</f>
        <v>Prediabetes</v>
      </c>
    </row>
    <row r="2046" spans="1:10" ht="15" customHeight="1" x14ac:dyDescent="0.3">
      <c r="A2046" s="23" t="s">
        <v>3485</v>
      </c>
      <c r="B2046" s="25">
        <v>39.805</v>
      </c>
      <c r="C2046" s="25">
        <v>4.38</v>
      </c>
      <c r="D2046" s="23" t="s">
        <v>5992</v>
      </c>
      <c r="E2046" s="23" t="s">
        <v>5993</v>
      </c>
      <c r="F2046" s="23" t="s">
        <v>5992</v>
      </c>
      <c r="G2046" s="23">
        <v>1</v>
      </c>
      <c r="H2046" s="23" t="s">
        <v>5992</v>
      </c>
      <c r="I2046" t="str" cm="1">
        <f t="array" ref="I2046">_xlfn.IFS(B2046&lt;18.5,"Under Weight",B2046&lt;=25,"Healthy Weight",B2046&lt;30,"Over Weight",B2046&gt;=30,"obesity")</f>
        <v>obesity</v>
      </c>
      <c r="J2046" t="str" cm="1">
        <f t="array" ref="J2046">_xlfn.IFS(C2046&lt;5.7,"Normal",C2046&lt;=6.5,"Prediabetes",C2046&gt;6.5,"Diabetes")</f>
        <v>Normal</v>
      </c>
    </row>
    <row r="2047" spans="1:10" ht="15" customHeight="1" x14ac:dyDescent="0.3">
      <c r="A2047" s="23" t="s">
        <v>3487</v>
      </c>
      <c r="B2047" s="25">
        <v>30.4</v>
      </c>
      <c r="C2047" s="25">
        <v>5.56</v>
      </c>
      <c r="D2047" s="23" t="s">
        <v>5991</v>
      </c>
      <c r="E2047" s="23" t="s">
        <v>5993</v>
      </c>
      <c r="F2047" s="23" t="s">
        <v>5992</v>
      </c>
      <c r="G2047" s="23">
        <v>1</v>
      </c>
      <c r="H2047" s="23" t="s">
        <v>5992</v>
      </c>
      <c r="I2047" t="str" cm="1">
        <f t="array" ref="I2047">_xlfn.IFS(B2047&lt;18.5,"Under Weight",B2047&lt;=25,"Healthy Weight",B2047&lt;30,"Over Weight",B2047&gt;=30,"obesity")</f>
        <v>obesity</v>
      </c>
      <c r="J2047" t="str" cm="1">
        <f t="array" ref="J2047">_xlfn.IFS(C2047&lt;5.7,"Normal",C2047&lt;=6.5,"Prediabetes",C2047&gt;6.5,"Diabetes")</f>
        <v>Normal</v>
      </c>
    </row>
    <row r="2048" spans="1:10" ht="15" customHeight="1" x14ac:dyDescent="0.3">
      <c r="A2048" s="23" t="s">
        <v>3489</v>
      </c>
      <c r="B2048" s="25">
        <v>23.18</v>
      </c>
      <c r="C2048" s="25">
        <v>4.24</v>
      </c>
      <c r="D2048" s="23" t="s">
        <v>5992</v>
      </c>
      <c r="E2048" s="23" t="s">
        <v>5993</v>
      </c>
      <c r="F2048" s="23" t="s">
        <v>5992</v>
      </c>
      <c r="G2048" s="23">
        <v>1</v>
      </c>
      <c r="H2048" s="23" t="s">
        <v>5992</v>
      </c>
      <c r="I2048" t="str" cm="1">
        <f t="array" ref="I2048">_xlfn.IFS(B2048&lt;18.5,"Under Weight",B2048&lt;=25,"Healthy Weight",B2048&lt;30,"Over Weight",B2048&gt;=30,"obesity")</f>
        <v>Healthy Weight</v>
      </c>
      <c r="J2048" t="str" cm="1">
        <f t="array" ref="J2048">_xlfn.IFS(C2048&lt;5.7,"Normal",C2048&lt;=6.5,"Prediabetes",C2048&gt;6.5,"Diabetes")</f>
        <v>Normal</v>
      </c>
    </row>
    <row r="2049" spans="1:10" ht="15" customHeight="1" x14ac:dyDescent="0.3">
      <c r="A2049" s="23" t="s">
        <v>3490</v>
      </c>
      <c r="B2049" s="25">
        <v>39.615000000000002</v>
      </c>
      <c r="C2049" s="25">
        <v>6.32</v>
      </c>
      <c r="D2049" s="23" t="s">
        <v>5992</v>
      </c>
      <c r="E2049" s="23" t="s">
        <v>5992</v>
      </c>
      <c r="F2049" s="23" t="s">
        <v>5991</v>
      </c>
      <c r="G2049" s="23">
        <v>1</v>
      </c>
      <c r="H2049" s="23" t="s">
        <v>5992</v>
      </c>
      <c r="I2049" t="str" cm="1">
        <f t="array" ref="I2049">_xlfn.IFS(B2049&lt;18.5,"Under Weight",B2049&lt;=25,"Healthy Weight",B2049&lt;30,"Over Weight",B2049&gt;=30,"obesity")</f>
        <v>obesity</v>
      </c>
      <c r="J2049" t="str" cm="1">
        <f t="array" ref="J2049">_xlfn.IFS(C2049&lt;5.7,"Normal",C2049&lt;=6.5,"Prediabetes",C2049&gt;6.5,"Diabetes")</f>
        <v>Prediabetes</v>
      </c>
    </row>
    <row r="2050" spans="1:10" ht="15" customHeight="1" x14ac:dyDescent="0.3">
      <c r="A2050" s="23" t="s">
        <v>3492</v>
      </c>
      <c r="B2050" s="25">
        <v>30.59</v>
      </c>
      <c r="C2050" s="25">
        <v>6.3</v>
      </c>
      <c r="D2050" s="23" t="s">
        <v>5991</v>
      </c>
      <c r="E2050" s="23" t="s">
        <v>5992</v>
      </c>
      <c r="F2050" s="23" t="s">
        <v>5991</v>
      </c>
      <c r="G2050" s="23">
        <v>1</v>
      </c>
      <c r="H2050" s="23" t="s">
        <v>5992</v>
      </c>
      <c r="I2050" t="str" cm="1">
        <f t="array" ref="I2050">_xlfn.IFS(B2050&lt;18.5,"Under Weight",B2050&lt;=25,"Healthy Weight",B2050&lt;30,"Over Weight",B2050&gt;=30,"obesity")</f>
        <v>obesity</v>
      </c>
      <c r="J2050" t="str" cm="1">
        <f t="array" ref="J2050">_xlfn.IFS(C2050&lt;5.7,"Normal",C2050&lt;=6.5,"Prediabetes",C2050&gt;6.5,"Diabetes")</f>
        <v>Prediabetes</v>
      </c>
    </row>
    <row r="2051" spans="1:10" ht="15" customHeight="1" x14ac:dyDescent="0.3">
      <c r="A2051" s="23" t="s">
        <v>3494</v>
      </c>
      <c r="B2051" s="25">
        <v>16.72</v>
      </c>
      <c r="C2051" s="25">
        <v>4.38</v>
      </c>
      <c r="D2051" s="23" t="s">
        <v>5991</v>
      </c>
      <c r="E2051" s="23" t="s">
        <v>5992</v>
      </c>
      <c r="F2051" s="23" t="s">
        <v>5992</v>
      </c>
      <c r="G2051" s="23">
        <v>1</v>
      </c>
      <c r="H2051" s="23" t="s">
        <v>5992</v>
      </c>
      <c r="I2051" t="str" cm="1">
        <f t="array" ref="I2051">_xlfn.IFS(B2051&lt;18.5,"Under Weight",B2051&lt;=25,"Healthy Weight",B2051&lt;30,"Over Weight",B2051&gt;=30,"obesity")</f>
        <v>Under Weight</v>
      </c>
      <c r="J2051" t="str" cm="1">
        <f t="array" ref="J2051">_xlfn.IFS(C2051&lt;5.7,"Normal",C2051&lt;=6.5,"Prediabetes",C2051&gt;6.5,"Diabetes")</f>
        <v>Normal</v>
      </c>
    </row>
    <row r="2052" spans="1:10" ht="15" customHeight="1" x14ac:dyDescent="0.3">
      <c r="A2052" s="23" t="s">
        <v>3495</v>
      </c>
      <c r="B2052" s="25">
        <v>26.22</v>
      </c>
      <c r="C2052" s="25">
        <v>4.6500000000000004</v>
      </c>
      <c r="D2052" s="23" t="s">
        <v>5991</v>
      </c>
      <c r="E2052" s="23" t="s">
        <v>5992</v>
      </c>
      <c r="F2052" s="23" t="s">
        <v>5991</v>
      </c>
      <c r="G2052" s="23">
        <v>1</v>
      </c>
      <c r="H2052" s="23" t="s">
        <v>5992</v>
      </c>
      <c r="I2052" t="str" cm="1">
        <f t="array" ref="I2052">_xlfn.IFS(B2052&lt;18.5,"Under Weight",B2052&lt;=25,"Healthy Weight",B2052&lt;30,"Over Weight",B2052&gt;=30,"obesity")</f>
        <v>Over Weight</v>
      </c>
      <c r="J2052" t="str" cm="1">
        <f t="array" ref="J2052">_xlfn.IFS(C2052&lt;5.7,"Normal",C2052&lt;=6.5,"Prediabetes",C2052&gt;6.5,"Diabetes")</f>
        <v>Normal</v>
      </c>
    </row>
    <row r="2053" spans="1:10" ht="15" customHeight="1" x14ac:dyDescent="0.3">
      <c r="A2053" s="23" t="s">
        <v>3497</v>
      </c>
      <c r="B2053" s="25">
        <v>31.824999999999999</v>
      </c>
      <c r="C2053" s="25">
        <v>4.7</v>
      </c>
      <c r="D2053" s="23" t="s">
        <v>5992</v>
      </c>
      <c r="E2053" s="23" t="s">
        <v>5992</v>
      </c>
      <c r="F2053" s="23" t="s">
        <v>5991</v>
      </c>
      <c r="G2053" s="23">
        <v>1</v>
      </c>
      <c r="H2053" s="23" t="s">
        <v>5992</v>
      </c>
      <c r="I2053" t="str" cm="1">
        <f t="array" ref="I2053">_xlfn.IFS(B2053&lt;18.5,"Under Weight",B2053&lt;=25,"Healthy Weight",B2053&lt;30,"Over Weight",B2053&gt;=30,"obesity")</f>
        <v>obesity</v>
      </c>
      <c r="J2053" t="str" cm="1">
        <f t="array" ref="J2053">_xlfn.IFS(C2053&lt;5.7,"Normal",C2053&lt;=6.5,"Prediabetes",C2053&gt;6.5,"Diabetes")</f>
        <v>Normal</v>
      </c>
    </row>
    <row r="2054" spans="1:10" ht="15" customHeight="1" x14ac:dyDescent="0.3">
      <c r="A2054" s="23" t="s">
        <v>3499</v>
      </c>
      <c r="B2054" s="25">
        <v>25.745000000000001</v>
      </c>
      <c r="C2054" s="25">
        <v>4.34</v>
      </c>
      <c r="D2054" s="23" t="s">
        <v>5992</v>
      </c>
      <c r="E2054" s="23" t="s">
        <v>5992</v>
      </c>
      <c r="F2054" s="23" t="s">
        <v>5991</v>
      </c>
      <c r="G2054" s="23">
        <v>1</v>
      </c>
      <c r="H2054" s="23" t="s">
        <v>5992</v>
      </c>
      <c r="I2054" t="str" cm="1">
        <f t="array" ref="I2054">_xlfn.IFS(B2054&lt;18.5,"Under Weight",B2054&lt;=25,"Healthy Weight",B2054&lt;30,"Over Weight",B2054&gt;=30,"obesity")</f>
        <v>Over Weight</v>
      </c>
      <c r="J2054" t="str" cm="1">
        <f t="array" ref="J2054">_xlfn.IFS(C2054&lt;5.7,"Normal",C2054&lt;=6.5,"Prediabetes",C2054&gt;6.5,"Diabetes")</f>
        <v>Normal</v>
      </c>
    </row>
    <row r="2055" spans="1:10" ht="15" customHeight="1" x14ac:dyDescent="0.3">
      <c r="A2055" s="23" t="s">
        <v>3501</v>
      </c>
      <c r="B2055" s="25">
        <v>24.605</v>
      </c>
      <c r="C2055" s="25">
        <v>5.62</v>
      </c>
      <c r="D2055" s="23" t="s">
        <v>5992</v>
      </c>
      <c r="E2055" s="23" t="s">
        <v>5992</v>
      </c>
      <c r="F2055" s="23" t="s">
        <v>5991</v>
      </c>
      <c r="G2055" s="23">
        <v>1</v>
      </c>
      <c r="H2055" s="23" t="s">
        <v>5992</v>
      </c>
      <c r="I2055" t="str" cm="1">
        <f t="array" ref="I2055">_xlfn.IFS(B2055&lt;18.5,"Under Weight",B2055&lt;=25,"Healthy Weight",B2055&lt;30,"Over Weight",B2055&gt;=30,"obesity")</f>
        <v>Healthy Weight</v>
      </c>
      <c r="J2055" t="str" cm="1">
        <f t="array" ref="J2055">_xlfn.IFS(C2055&lt;5.7,"Normal",C2055&lt;=6.5,"Prediabetes",C2055&gt;6.5,"Diabetes")</f>
        <v>Normal</v>
      </c>
    </row>
    <row r="2056" spans="1:10" ht="15" customHeight="1" x14ac:dyDescent="0.3">
      <c r="A2056" s="23" t="s">
        <v>3502</v>
      </c>
      <c r="B2056" s="25">
        <v>24.51</v>
      </c>
      <c r="C2056" s="25">
        <v>4.24</v>
      </c>
      <c r="D2056" s="23" t="s">
        <v>5992</v>
      </c>
      <c r="E2056" s="23" t="s">
        <v>5992</v>
      </c>
      <c r="F2056" s="23" t="s">
        <v>5991</v>
      </c>
      <c r="G2056" s="23">
        <v>1</v>
      </c>
      <c r="H2056" s="23" t="s">
        <v>5992</v>
      </c>
      <c r="I2056" t="str" cm="1">
        <f t="array" ref="I2056">_xlfn.IFS(B2056&lt;18.5,"Under Weight",B2056&lt;=25,"Healthy Weight",B2056&lt;30,"Over Weight",B2056&gt;=30,"obesity")</f>
        <v>Healthy Weight</v>
      </c>
      <c r="J2056" t="str" cm="1">
        <f t="array" ref="J2056">_xlfn.IFS(C2056&lt;5.7,"Normal",C2056&lt;=6.5,"Prediabetes",C2056&gt;6.5,"Diabetes")</f>
        <v>Normal</v>
      </c>
    </row>
    <row r="2057" spans="1:10" ht="15" customHeight="1" x14ac:dyDescent="0.3">
      <c r="A2057" s="23" t="s">
        <v>3504</v>
      </c>
      <c r="B2057" s="25">
        <v>31.065000000000001</v>
      </c>
      <c r="C2057" s="25">
        <v>4.57</v>
      </c>
      <c r="D2057" s="23" t="s">
        <v>5991</v>
      </c>
      <c r="E2057" s="23" t="s">
        <v>5992</v>
      </c>
      <c r="F2057" s="23" t="s">
        <v>5992</v>
      </c>
      <c r="G2057" s="23">
        <v>0</v>
      </c>
      <c r="H2057" s="23" t="s">
        <v>5992</v>
      </c>
      <c r="I2057" t="str" cm="1">
        <f t="array" ref="I2057">_xlfn.IFS(B2057&lt;18.5,"Under Weight",B2057&lt;=25,"Healthy Weight",B2057&lt;30,"Over Weight",B2057&gt;=30,"obesity")</f>
        <v>obesity</v>
      </c>
      <c r="J2057" t="str" cm="1">
        <f t="array" ref="J2057">_xlfn.IFS(C2057&lt;5.7,"Normal",C2057&lt;=6.5,"Prediabetes",C2057&gt;6.5,"Diabetes")</f>
        <v>Normal</v>
      </c>
    </row>
    <row r="2058" spans="1:10" ht="15" customHeight="1" x14ac:dyDescent="0.3">
      <c r="A2058" s="23" t="s">
        <v>3506</v>
      </c>
      <c r="B2058" s="25">
        <v>28.12</v>
      </c>
      <c r="C2058" s="25">
        <v>5.05</v>
      </c>
      <c r="D2058" s="23" t="s">
        <v>5992</v>
      </c>
      <c r="E2058" s="23" t="s">
        <v>5992</v>
      </c>
      <c r="F2058" s="23" t="s">
        <v>5992</v>
      </c>
      <c r="G2058" s="23">
        <v>0</v>
      </c>
      <c r="H2058" s="23" t="s">
        <v>5992</v>
      </c>
      <c r="I2058" t="str" cm="1">
        <f t="array" ref="I2058">_xlfn.IFS(B2058&lt;18.5,"Under Weight",B2058&lt;=25,"Healthy Weight",B2058&lt;30,"Over Weight",B2058&gt;=30,"obesity")</f>
        <v>Over Weight</v>
      </c>
      <c r="J2058" t="str" cm="1">
        <f t="array" ref="J2058">_xlfn.IFS(C2058&lt;5.7,"Normal",C2058&lt;=6.5,"Prediabetes",C2058&gt;6.5,"Diabetes")</f>
        <v>Normal</v>
      </c>
    </row>
    <row r="2059" spans="1:10" ht="15" customHeight="1" x14ac:dyDescent="0.3">
      <c r="A2059" s="23" t="s">
        <v>3508</v>
      </c>
      <c r="B2059" s="25">
        <v>38.06</v>
      </c>
      <c r="C2059" s="25">
        <v>6.16</v>
      </c>
      <c r="D2059" s="23" t="s">
        <v>5992</v>
      </c>
      <c r="E2059" s="23" t="s">
        <v>5992</v>
      </c>
      <c r="F2059" s="23" t="s">
        <v>5992</v>
      </c>
      <c r="G2059" s="23">
        <v>0</v>
      </c>
      <c r="H2059" s="23" t="s">
        <v>5992</v>
      </c>
      <c r="I2059" t="str" cm="1">
        <f t="array" ref="I2059">_xlfn.IFS(B2059&lt;18.5,"Under Weight",B2059&lt;=25,"Healthy Weight",B2059&lt;30,"Over Weight",B2059&gt;=30,"obesity")</f>
        <v>obesity</v>
      </c>
      <c r="J2059" t="str" cm="1">
        <f t="array" ref="J2059">_xlfn.IFS(C2059&lt;5.7,"Normal",C2059&lt;=6.5,"Prediabetes",C2059&gt;6.5,"Diabetes")</f>
        <v>Prediabetes</v>
      </c>
    </row>
    <row r="2060" spans="1:10" ht="15" customHeight="1" x14ac:dyDescent="0.3">
      <c r="A2060" s="23" t="s">
        <v>3509</v>
      </c>
      <c r="B2060" s="25">
        <v>24.96</v>
      </c>
      <c r="C2060" s="25">
        <v>4.57</v>
      </c>
      <c r="D2060" s="23" t="s">
        <v>5992</v>
      </c>
      <c r="E2060" s="23" t="s">
        <v>5992</v>
      </c>
      <c r="F2060" s="23" t="s">
        <v>5992</v>
      </c>
      <c r="G2060" s="23">
        <v>0</v>
      </c>
      <c r="H2060" s="23" t="s">
        <v>5992</v>
      </c>
      <c r="I2060" t="str" cm="1">
        <f t="array" ref="I2060">_xlfn.IFS(B2060&lt;18.5,"Under Weight",B2060&lt;=25,"Healthy Weight",B2060&lt;30,"Over Weight",B2060&gt;=30,"obesity")</f>
        <v>Healthy Weight</v>
      </c>
      <c r="J2060" t="str" cm="1">
        <f t="array" ref="J2060">_xlfn.IFS(C2060&lt;5.7,"Normal",C2060&lt;=6.5,"Prediabetes",C2060&gt;6.5,"Diabetes")</f>
        <v>Normal</v>
      </c>
    </row>
    <row r="2061" spans="1:10" ht="15" customHeight="1" x14ac:dyDescent="0.3">
      <c r="A2061" s="23" t="s">
        <v>3511</v>
      </c>
      <c r="B2061" s="25">
        <v>17.670000000000002</v>
      </c>
      <c r="C2061" s="25">
        <v>5.53</v>
      </c>
      <c r="D2061" s="23" t="s">
        <v>5991</v>
      </c>
      <c r="E2061" s="23" t="s">
        <v>5992</v>
      </c>
      <c r="F2061" s="23" t="s">
        <v>5992</v>
      </c>
      <c r="G2061" s="23">
        <v>0</v>
      </c>
      <c r="H2061" s="23" t="s">
        <v>5992</v>
      </c>
      <c r="I2061" t="str" cm="1">
        <f t="array" ref="I2061">_xlfn.IFS(B2061&lt;18.5,"Under Weight",B2061&lt;=25,"Healthy Weight",B2061&lt;30,"Over Weight",B2061&gt;=30,"obesity")</f>
        <v>Under Weight</v>
      </c>
      <c r="J2061" t="str" cm="1">
        <f t="array" ref="J2061">_xlfn.IFS(C2061&lt;5.7,"Normal",C2061&lt;=6.5,"Prediabetes",C2061&gt;6.5,"Diabetes")</f>
        <v>Normal</v>
      </c>
    </row>
    <row r="2062" spans="1:10" ht="15" customHeight="1" x14ac:dyDescent="0.3">
      <c r="A2062" s="23" t="s">
        <v>3512</v>
      </c>
      <c r="B2062" s="25">
        <v>31.35</v>
      </c>
      <c r="C2062" s="25">
        <v>5.84</v>
      </c>
      <c r="D2062" s="23" t="s">
        <v>5992</v>
      </c>
      <c r="E2062" s="23" t="s">
        <v>5993</v>
      </c>
      <c r="F2062" s="23" t="s">
        <v>5992</v>
      </c>
      <c r="G2062" s="23">
        <v>1</v>
      </c>
      <c r="H2062" s="23" t="s">
        <v>5992</v>
      </c>
      <c r="I2062" t="str" cm="1">
        <f t="array" ref="I2062">_xlfn.IFS(B2062&lt;18.5,"Under Weight",B2062&lt;=25,"Healthy Weight",B2062&lt;30,"Over Weight",B2062&gt;=30,"obesity")</f>
        <v>obesity</v>
      </c>
      <c r="J2062" t="str" cm="1">
        <f t="array" ref="J2062">_xlfn.IFS(C2062&lt;5.7,"Normal",C2062&lt;=6.5,"Prediabetes",C2062&gt;6.5,"Diabetes")</f>
        <v>Prediabetes</v>
      </c>
    </row>
    <row r="2063" spans="1:10" ht="15" customHeight="1" x14ac:dyDescent="0.3">
      <c r="A2063" s="23" t="s">
        <v>3514</v>
      </c>
      <c r="B2063" s="25">
        <v>28.31</v>
      </c>
      <c r="C2063" s="25">
        <v>6.41</v>
      </c>
      <c r="D2063" s="23" t="s">
        <v>5992</v>
      </c>
      <c r="E2063" s="23" t="s">
        <v>5993</v>
      </c>
      <c r="F2063" s="23" t="s">
        <v>5992</v>
      </c>
      <c r="G2063" s="23">
        <v>1</v>
      </c>
      <c r="H2063" s="23" t="s">
        <v>5992</v>
      </c>
      <c r="I2063" t="str" cm="1">
        <f t="array" ref="I2063">_xlfn.IFS(B2063&lt;18.5,"Under Weight",B2063&lt;=25,"Healthy Weight",B2063&lt;30,"Over Weight",B2063&gt;=30,"obesity")</f>
        <v>Over Weight</v>
      </c>
      <c r="J2063" t="str" cm="1">
        <f t="array" ref="J2063">_xlfn.IFS(C2063&lt;5.7,"Normal",C2063&lt;=6.5,"Prediabetes",C2063&gt;6.5,"Diabetes")</f>
        <v>Prediabetes</v>
      </c>
    </row>
    <row r="2064" spans="1:10" ht="15" customHeight="1" x14ac:dyDescent="0.3">
      <c r="A2064" s="23" t="s">
        <v>3516</v>
      </c>
      <c r="B2064" s="25">
        <v>30.3</v>
      </c>
      <c r="C2064" s="25">
        <v>4.7300000000000004</v>
      </c>
      <c r="D2064" s="23" t="s">
        <v>5991</v>
      </c>
      <c r="E2064" s="23" t="s">
        <v>5992</v>
      </c>
      <c r="F2064" s="23" t="s">
        <v>5991</v>
      </c>
      <c r="G2064" s="23">
        <v>1</v>
      </c>
      <c r="H2064" s="23" t="s">
        <v>5992</v>
      </c>
      <c r="I2064" t="str" cm="1">
        <f t="array" ref="I2064">_xlfn.IFS(B2064&lt;18.5,"Under Weight",B2064&lt;=25,"Healthy Weight",B2064&lt;30,"Over Weight",B2064&gt;=30,"obesity")</f>
        <v>obesity</v>
      </c>
      <c r="J2064" t="str" cm="1">
        <f t="array" ref="J2064">_xlfn.IFS(C2064&lt;5.7,"Normal",C2064&lt;=6.5,"Prediabetes",C2064&gt;6.5,"Diabetes")</f>
        <v>Normal</v>
      </c>
    </row>
    <row r="2065" spans="1:10" ht="15" customHeight="1" x14ac:dyDescent="0.3">
      <c r="A2065" s="23" t="s">
        <v>3518</v>
      </c>
      <c r="B2065" s="25">
        <v>26.4</v>
      </c>
      <c r="C2065" s="25">
        <v>6.22</v>
      </c>
      <c r="D2065" s="23" t="s">
        <v>5991</v>
      </c>
      <c r="E2065" s="23" t="s">
        <v>5992</v>
      </c>
      <c r="F2065" s="23" t="s">
        <v>5992</v>
      </c>
      <c r="G2065" s="23">
        <v>0</v>
      </c>
      <c r="H2065" s="23" t="s">
        <v>5992</v>
      </c>
      <c r="I2065" t="str" cm="1">
        <f t="array" ref="I2065">_xlfn.IFS(B2065&lt;18.5,"Under Weight",B2065&lt;=25,"Healthy Weight",B2065&lt;30,"Over Weight",B2065&gt;=30,"obesity")</f>
        <v>Over Weight</v>
      </c>
      <c r="J2065" t="str" cm="1">
        <f t="array" ref="J2065">_xlfn.IFS(C2065&lt;5.7,"Normal",C2065&lt;=6.5,"Prediabetes",C2065&gt;6.5,"Diabetes")</f>
        <v>Prediabetes</v>
      </c>
    </row>
    <row r="2066" spans="1:10" ht="15" customHeight="1" x14ac:dyDescent="0.3">
      <c r="A2066" s="23" t="s">
        <v>3519</v>
      </c>
      <c r="B2066" s="25">
        <v>22.135000000000002</v>
      </c>
      <c r="C2066" s="25">
        <v>4.46</v>
      </c>
      <c r="D2066" s="23" t="s">
        <v>5991</v>
      </c>
      <c r="E2066" s="23" t="s">
        <v>5992</v>
      </c>
      <c r="F2066" s="23" t="s">
        <v>5992</v>
      </c>
      <c r="G2066" s="23">
        <v>0</v>
      </c>
      <c r="H2066" s="23" t="s">
        <v>5992</v>
      </c>
      <c r="I2066" t="str" cm="1">
        <f t="array" ref="I2066">_xlfn.IFS(B2066&lt;18.5,"Under Weight",B2066&lt;=25,"Healthy Weight",B2066&lt;30,"Over Weight",B2066&gt;=30,"obesity")</f>
        <v>Healthy Weight</v>
      </c>
      <c r="J2066" t="str" cm="1">
        <f t="array" ref="J2066">_xlfn.IFS(C2066&lt;5.7,"Normal",C2066&lt;=6.5,"Prediabetes",C2066&gt;6.5,"Diabetes")</f>
        <v>Normal</v>
      </c>
    </row>
    <row r="2067" spans="1:10" ht="15" customHeight="1" x14ac:dyDescent="0.3">
      <c r="A2067" s="23" t="s">
        <v>3521</v>
      </c>
      <c r="B2067" s="25">
        <v>17.399999999999999</v>
      </c>
      <c r="C2067" s="25">
        <v>4.5</v>
      </c>
      <c r="D2067" s="23" t="s">
        <v>5991</v>
      </c>
      <c r="E2067" s="23" t="s">
        <v>5992</v>
      </c>
      <c r="F2067" s="23" t="s">
        <v>5992</v>
      </c>
      <c r="G2067" s="23">
        <v>0</v>
      </c>
      <c r="H2067" s="23" t="s">
        <v>5992</v>
      </c>
      <c r="I2067" t="str" cm="1">
        <f t="array" ref="I2067">_xlfn.IFS(B2067&lt;18.5,"Under Weight",B2067&lt;=25,"Healthy Weight",B2067&lt;30,"Over Weight",B2067&gt;=30,"obesity")</f>
        <v>Under Weight</v>
      </c>
      <c r="J2067" t="str" cm="1">
        <f t="array" ref="J2067">_xlfn.IFS(C2067&lt;5.7,"Normal",C2067&lt;=6.5,"Prediabetes",C2067&gt;6.5,"Diabetes")</f>
        <v>Normal</v>
      </c>
    </row>
    <row r="2068" spans="1:10" ht="15" customHeight="1" x14ac:dyDescent="0.3">
      <c r="A2068" s="23" t="s">
        <v>3523</v>
      </c>
      <c r="B2068" s="25">
        <v>28.06</v>
      </c>
      <c r="C2068" s="25">
        <v>8.93</v>
      </c>
      <c r="D2068" s="23" t="s">
        <v>5992</v>
      </c>
      <c r="E2068" s="23" t="s">
        <v>5992</v>
      </c>
      <c r="F2068" s="23" t="s">
        <v>5992</v>
      </c>
      <c r="G2068" s="23">
        <v>0</v>
      </c>
      <c r="H2068" s="23" t="s">
        <v>5992</v>
      </c>
      <c r="I2068" t="str" cm="1">
        <f t="array" ref="I2068">_xlfn.IFS(B2068&lt;18.5,"Under Weight",B2068&lt;=25,"Healthy Weight",B2068&lt;30,"Over Weight",B2068&gt;=30,"obesity")</f>
        <v>Over Weight</v>
      </c>
      <c r="J2068" t="str" cm="1">
        <f t="array" ref="J2068">_xlfn.IFS(C2068&lt;5.7,"Normal",C2068&lt;=6.5,"Prediabetes",C2068&gt;6.5,"Diabetes")</f>
        <v>Diabetes</v>
      </c>
    </row>
    <row r="2069" spans="1:10" ht="15" customHeight="1" x14ac:dyDescent="0.3">
      <c r="A2069" s="23" t="s">
        <v>3524</v>
      </c>
      <c r="B2069" s="25">
        <v>31.13</v>
      </c>
      <c r="C2069" s="25">
        <v>11.02</v>
      </c>
      <c r="D2069" s="23" t="s">
        <v>5992</v>
      </c>
      <c r="E2069" s="23" t="s">
        <v>5992</v>
      </c>
      <c r="F2069" s="23" t="s">
        <v>5992</v>
      </c>
      <c r="G2069" s="23">
        <v>0</v>
      </c>
      <c r="H2069" s="23" t="s">
        <v>5992</v>
      </c>
      <c r="I2069" t="str" cm="1">
        <f t="array" ref="I2069">_xlfn.IFS(B2069&lt;18.5,"Under Weight",B2069&lt;=25,"Healthy Weight",B2069&lt;30,"Over Weight",B2069&gt;=30,"obesity")</f>
        <v>obesity</v>
      </c>
      <c r="J2069" t="str" cm="1">
        <f t="array" ref="J2069">_xlfn.IFS(C2069&lt;5.7,"Normal",C2069&lt;=6.5,"Prediabetes",C2069&gt;6.5,"Diabetes")</f>
        <v>Diabetes</v>
      </c>
    </row>
    <row r="2070" spans="1:10" ht="15" customHeight="1" x14ac:dyDescent="0.3">
      <c r="A2070" s="23" t="s">
        <v>3526</v>
      </c>
      <c r="B2070" s="25">
        <v>18.46</v>
      </c>
      <c r="C2070" s="25">
        <v>5.25</v>
      </c>
      <c r="D2070" s="23" t="s">
        <v>5992</v>
      </c>
      <c r="E2070" s="23" t="s">
        <v>5992</v>
      </c>
      <c r="F2070" s="23" t="s">
        <v>5992</v>
      </c>
      <c r="G2070" s="23">
        <v>0</v>
      </c>
      <c r="H2070" s="23" t="s">
        <v>5992</v>
      </c>
      <c r="I2070" t="str" cm="1">
        <f t="array" ref="I2070">_xlfn.IFS(B2070&lt;18.5,"Under Weight",B2070&lt;=25,"Healthy Weight",B2070&lt;30,"Over Weight",B2070&gt;=30,"obesity")</f>
        <v>Under Weight</v>
      </c>
      <c r="J2070" t="str" cm="1">
        <f t="array" ref="J2070">_xlfn.IFS(C2070&lt;5.7,"Normal",C2070&lt;=6.5,"Prediabetes",C2070&gt;6.5,"Diabetes")</f>
        <v>Normal</v>
      </c>
    </row>
    <row r="2071" spans="1:10" ht="15" customHeight="1" x14ac:dyDescent="0.3">
      <c r="A2071" s="23" t="s">
        <v>3528</v>
      </c>
      <c r="B2071" s="25">
        <v>17.3</v>
      </c>
      <c r="C2071" s="25">
        <v>4.75</v>
      </c>
      <c r="D2071" s="23" t="s">
        <v>5992</v>
      </c>
      <c r="E2071" s="23" t="s">
        <v>5992</v>
      </c>
      <c r="F2071" s="23" t="s">
        <v>5992</v>
      </c>
      <c r="G2071" s="23">
        <v>0</v>
      </c>
      <c r="H2071" s="23" t="s">
        <v>5992</v>
      </c>
      <c r="I2071" t="str" cm="1">
        <f t="array" ref="I2071">_xlfn.IFS(B2071&lt;18.5,"Under Weight",B2071&lt;=25,"Healthy Weight",B2071&lt;30,"Over Weight",B2071&gt;=30,"obesity")</f>
        <v>Under Weight</v>
      </c>
      <c r="J2071" t="str" cm="1">
        <f t="array" ref="J2071">_xlfn.IFS(C2071&lt;5.7,"Normal",C2071&lt;=6.5,"Prediabetes",C2071&gt;6.5,"Diabetes")</f>
        <v>Normal</v>
      </c>
    </row>
    <row r="2072" spans="1:10" ht="15" customHeight="1" x14ac:dyDescent="0.3">
      <c r="A2072" s="23" t="s">
        <v>3529</v>
      </c>
      <c r="B2072" s="25">
        <v>35.625</v>
      </c>
      <c r="C2072" s="25">
        <v>4.68</v>
      </c>
      <c r="D2072" s="23" t="s">
        <v>5991</v>
      </c>
      <c r="E2072" s="23" t="s">
        <v>5992</v>
      </c>
      <c r="F2072" s="23" t="s">
        <v>5991</v>
      </c>
      <c r="G2072" s="23">
        <v>1</v>
      </c>
      <c r="H2072" s="23" t="s">
        <v>5992</v>
      </c>
      <c r="I2072" t="str" cm="1">
        <f t="array" ref="I2072">_xlfn.IFS(B2072&lt;18.5,"Under Weight",B2072&lt;=25,"Healthy Weight",B2072&lt;30,"Over Weight",B2072&gt;=30,"obesity")</f>
        <v>obesity</v>
      </c>
      <c r="J2072" t="str" cm="1">
        <f t="array" ref="J2072">_xlfn.IFS(C2072&lt;5.7,"Normal",C2072&lt;=6.5,"Prediabetes",C2072&gt;6.5,"Diabetes")</f>
        <v>Normal</v>
      </c>
    </row>
    <row r="2073" spans="1:10" ht="15" customHeight="1" x14ac:dyDescent="0.3">
      <c r="A2073" s="23" t="s">
        <v>3530</v>
      </c>
      <c r="B2073" s="25">
        <v>20.234999999999999</v>
      </c>
      <c r="C2073" s="25">
        <v>6.17</v>
      </c>
      <c r="D2073" s="23" t="s">
        <v>5991</v>
      </c>
      <c r="E2073" s="23" t="s">
        <v>5993</v>
      </c>
      <c r="F2073" s="23" t="s">
        <v>5992</v>
      </c>
      <c r="G2073" s="23">
        <v>2</v>
      </c>
      <c r="H2073" s="23" t="s">
        <v>5992</v>
      </c>
      <c r="I2073" t="str" cm="1">
        <f t="array" ref="I2073">_xlfn.IFS(B2073&lt;18.5,"Under Weight",B2073&lt;=25,"Healthy Weight",B2073&lt;30,"Over Weight",B2073&gt;=30,"obesity")</f>
        <v>Healthy Weight</v>
      </c>
      <c r="J2073" t="str" cm="1">
        <f t="array" ref="J2073">_xlfn.IFS(C2073&lt;5.7,"Normal",C2073&lt;=6.5,"Prediabetes",C2073&gt;6.5,"Diabetes")</f>
        <v>Prediabetes</v>
      </c>
    </row>
    <row r="2074" spans="1:10" ht="15" customHeight="1" x14ac:dyDescent="0.3">
      <c r="A2074" s="23" t="s">
        <v>3532</v>
      </c>
      <c r="B2074" s="25">
        <v>27.55</v>
      </c>
      <c r="C2074" s="25">
        <v>4.5599999999999996</v>
      </c>
      <c r="D2074" s="23" t="s">
        <v>5991</v>
      </c>
      <c r="E2074" s="23" t="s">
        <v>5992</v>
      </c>
      <c r="F2074" s="23" t="s">
        <v>5991</v>
      </c>
      <c r="G2074" s="23">
        <v>1</v>
      </c>
      <c r="H2074" s="23" t="s">
        <v>5992</v>
      </c>
      <c r="I2074" t="str" cm="1">
        <f t="array" ref="I2074">_xlfn.IFS(B2074&lt;18.5,"Under Weight",B2074&lt;=25,"Healthy Weight",B2074&lt;30,"Over Weight",B2074&gt;=30,"obesity")</f>
        <v>Over Weight</v>
      </c>
      <c r="J2074" t="str" cm="1">
        <f t="array" ref="J2074">_xlfn.IFS(C2074&lt;5.7,"Normal",C2074&lt;=6.5,"Prediabetes",C2074&gt;6.5,"Diabetes")</f>
        <v>Normal</v>
      </c>
    </row>
    <row r="2075" spans="1:10" ht="15" customHeight="1" x14ac:dyDescent="0.3">
      <c r="A2075" s="23" t="s">
        <v>3534</v>
      </c>
      <c r="B2075" s="25">
        <v>17.97</v>
      </c>
      <c r="C2075" s="25">
        <v>6.3</v>
      </c>
      <c r="D2075" s="23" t="s">
        <v>5992</v>
      </c>
      <c r="E2075" s="23" t="s">
        <v>5992</v>
      </c>
      <c r="F2075" s="23" t="s">
        <v>5992</v>
      </c>
      <c r="G2075" s="23">
        <v>0</v>
      </c>
      <c r="H2075" s="23" t="s">
        <v>5992</v>
      </c>
      <c r="I2075" t="str" cm="1">
        <f t="array" ref="I2075">_xlfn.IFS(B2075&lt;18.5,"Under Weight",B2075&lt;=25,"Healthy Weight",B2075&lt;30,"Over Weight",B2075&gt;=30,"obesity")</f>
        <v>Under Weight</v>
      </c>
      <c r="J2075" t="str" cm="1">
        <f t="array" ref="J2075">_xlfn.IFS(C2075&lt;5.7,"Normal",C2075&lt;=6.5,"Prediabetes",C2075&gt;6.5,"Diabetes")</f>
        <v>Prediabetes</v>
      </c>
    </row>
    <row r="2076" spans="1:10" ht="15" customHeight="1" x14ac:dyDescent="0.3">
      <c r="A2076" s="23" t="s">
        <v>3536</v>
      </c>
      <c r="B2076" s="25">
        <v>29.98</v>
      </c>
      <c r="C2076" s="25">
        <v>6.03</v>
      </c>
      <c r="D2076" s="23" t="s">
        <v>5992</v>
      </c>
      <c r="E2076" s="23" t="s">
        <v>5993</v>
      </c>
      <c r="F2076" s="23" t="s">
        <v>5992</v>
      </c>
      <c r="G2076" s="23">
        <v>1</v>
      </c>
      <c r="H2076" s="23" t="s">
        <v>5992</v>
      </c>
      <c r="I2076" t="str" cm="1">
        <f t="array" ref="I2076">_xlfn.IFS(B2076&lt;18.5,"Under Weight",B2076&lt;=25,"Healthy Weight",B2076&lt;30,"Over Weight",B2076&gt;=30,"obesity")</f>
        <v>Over Weight</v>
      </c>
      <c r="J2076" t="str" cm="1">
        <f t="array" ref="J2076">_xlfn.IFS(C2076&lt;5.7,"Normal",C2076&lt;=6.5,"Prediabetes",C2076&gt;6.5,"Diabetes")</f>
        <v>Prediabetes</v>
      </c>
    </row>
    <row r="2077" spans="1:10" ht="15" customHeight="1" x14ac:dyDescent="0.3">
      <c r="A2077" s="23" t="s">
        <v>3538</v>
      </c>
      <c r="B2077" s="25">
        <v>33.659999999999997</v>
      </c>
      <c r="C2077" s="25">
        <v>4.2</v>
      </c>
      <c r="D2077" s="23" t="s">
        <v>5991</v>
      </c>
      <c r="E2077" s="23" t="s">
        <v>5992</v>
      </c>
      <c r="F2077" s="23" t="s">
        <v>5992</v>
      </c>
      <c r="G2077" s="23">
        <v>1</v>
      </c>
      <c r="H2077" s="23" t="s">
        <v>5992</v>
      </c>
      <c r="I2077" t="str" cm="1">
        <f t="array" ref="I2077">_xlfn.IFS(B2077&lt;18.5,"Under Weight",B2077&lt;=25,"Healthy Weight",B2077&lt;30,"Over Weight",B2077&gt;=30,"obesity")</f>
        <v>obesity</v>
      </c>
      <c r="J2077" t="str" cm="1">
        <f t="array" ref="J2077">_xlfn.IFS(C2077&lt;5.7,"Normal",C2077&lt;=6.5,"Prediabetes",C2077&gt;6.5,"Diabetes")</f>
        <v>Normal</v>
      </c>
    </row>
    <row r="2078" spans="1:10" ht="15" customHeight="1" x14ac:dyDescent="0.3">
      <c r="A2078" s="23" t="s">
        <v>3539</v>
      </c>
      <c r="B2078" s="25">
        <v>32.67</v>
      </c>
      <c r="C2078" s="25">
        <v>5.61</v>
      </c>
      <c r="D2078" s="23" t="s">
        <v>5991</v>
      </c>
      <c r="E2078" s="23" t="s">
        <v>5992</v>
      </c>
      <c r="F2078" s="23" t="s">
        <v>5992</v>
      </c>
      <c r="G2078" s="23">
        <v>1</v>
      </c>
      <c r="H2078" s="23" t="s">
        <v>5992</v>
      </c>
      <c r="I2078" t="str" cm="1">
        <f t="array" ref="I2078">_xlfn.IFS(B2078&lt;18.5,"Under Weight",B2078&lt;=25,"Healthy Weight",B2078&lt;30,"Over Weight",B2078&gt;=30,"obesity")</f>
        <v>obesity</v>
      </c>
      <c r="J2078" t="str" cm="1">
        <f t="array" ref="J2078">_xlfn.IFS(C2078&lt;5.7,"Normal",C2078&lt;=6.5,"Prediabetes",C2078&gt;6.5,"Diabetes")</f>
        <v>Normal</v>
      </c>
    </row>
    <row r="2079" spans="1:10" ht="15" customHeight="1" x14ac:dyDescent="0.3">
      <c r="A2079" s="23" t="s">
        <v>3540</v>
      </c>
      <c r="B2079" s="25">
        <v>30.5</v>
      </c>
      <c r="C2079" s="25">
        <v>5.88</v>
      </c>
      <c r="D2079" s="23" t="s">
        <v>5991</v>
      </c>
      <c r="E2079" s="23" t="s">
        <v>5992</v>
      </c>
      <c r="F2079" s="23" t="s">
        <v>5992</v>
      </c>
      <c r="G2079" s="23">
        <v>1</v>
      </c>
      <c r="H2079" s="23" t="s">
        <v>5992</v>
      </c>
      <c r="I2079" t="str" cm="1">
        <f t="array" ref="I2079">_xlfn.IFS(B2079&lt;18.5,"Under Weight",B2079&lt;=25,"Healthy Weight",B2079&lt;30,"Over Weight",B2079&gt;=30,"obesity")</f>
        <v>obesity</v>
      </c>
      <c r="J2079" t="str" cm="1">
        <f t="array" ref="J2079">_xlfn.IFS(C2079&lt;5.7,"Normal",C2079&lt;=6.5,"Prediabetes",C2079&gt;6.5,"Diabetes")</f>
        <v>Prediabetes</v>
      </c>
    </row>
    <row r="2080" spans="1:10" ht="15" customHeight="1" x14ac:dyDescent="0.3">
      <c r="A2080" s="23" t="s">
        <v>3541</v>
      </c>
      <c r="B2080" s="25">
        <v>23.1</v>
      </c>
      <c r="C2080" s="25">
        <v>5.92</v>
      </c>
      <c r="D2080" s="23" t="s">
        <v>5991</v>
      </c>
      <c r="E2080" s="23" t="s">
        <v>5992</v>
      </c>
      <c r="F2080" s="23" t="s">
        <v>5992</v>
      </c>
      <c r="G2080" s="23">
        <v>1</v>
      </c>
      <c r="H2080" s="23" t="s">
        <v>5992</v>
      </c>
      <c r="I2080" t="str" cm="1">
        <f t="array" ref="I2080">_xlfn.IFS(B2080&lt;18.5,"Under Weight",B2080&lt;=25,"Healthy Weight",B2080&lt;30,"Over Weight",B2080&gt;=30,"obesity")</f>
        <v>Healthy Weight</v>
      </c>
      <c r="J2080" t="str" cm="1">
        <f t="array" ref="J2080">_xlfn.IFS(C2080&lt;5.7,"Normal",C2080&lt;=6.5,"Prediabetes",C2080&gt;6.5,"Diabetes")</f>
        <v>Prediabetes</v>
      </c>
    </row>
    <row r="2081" spans="1:10" ht="15" customHeight="1" x14ac:dyDescent="0.3">
      <c r="A2081" s="23" t="s">
        <v>3542</v>
      </c>
      <c r="B2081" s="25">
        <v>39.49</v>
      </c>
      <c r="C2081" s="25">
        <v>4.8099999999999996</v>
      </c>
      <c r="D2081" s="23" t="s">
        <v>5992</v>
      </c>
      <c r="E2081" s="23" t="s">
        <v>5992</v>
      </c>
      <c r="F2081" s="23" t="s">
        <v>5992</v>
      </c>
      <c r="G2081" s="23">
        <v>1</v>
      </c>
      <c r="H2081" s="23" t="s">
        <v>5992</v>
      </c>
      <c r="I2081" t="str" cm="1">
        <f t="array" ref="I2081">_xlfn.IFS(B2081&lt;18.5,"Under Weight",B2081&lt;=25,"Healthy Weight",B2081&lt;30,"Over Weight",B2081&gt;=30,"obesity")</f>
        <v>obesity</v>
      </c>
      <c r="J2081" t="str" cm="1">
        <f t="array" ref="J2081">_xlfn.IFS(C2081&lt;5.7,"Normal",C2081&lt;=6.5,"Prediabetes",C2081&gt;6.5,"Diabetes")</f>
        <v>Normal</v>
      </c>
    </row>
    <row r="2082" spans="1:10" ht="15" customHeight="1" x14ac:dyDescent="0.3">
      <c r="A2082" s="23" t="s">
        <v>3544</v>
      </c>
      <c r="B2082" s="25">
        <v>33.99</v>
      </c>
      <c r="C2082" s="25">
        <v>4.55</v>
      </c>
      <c r="D2082" s="23" t="s">
        <v>5992</v>
      </c>
      <c r="E2082" s="23" t="s">
        <v>5992</v>
      </c>
      <c r="F2082" s="23" t="s">
        <v>5992</v>
      </c>
      <c r="G2082" s="23">
        <v>1</v>
      </c>
      <c r="H2082" s="23" t="s">
        <v>5992</v>
      </c>
      <c r="I2082" t="str" cm="1">
        <f t="array" ref="I2082">_xlfn.IFS(B2082&lt;18.5,"Under Weight",B2082&lt;=25,"Healthy Weight",B2082&lt;30,"Over Weight",B2082&gt;=30,"obesity")</f>
        <v>obesity</v>
      </c>
      <c r="J2082" t="str" cm="1">
        <f t="array" ref="J2082">_xlfn.IFS(C2082&lt;5.7,"Normal",C2082&lt;=6.5,"Prediabetes",C2082&gt;6.5,"Diabetes")</f>
        <v>Normal</v>
      </c>
    </row>
    <row r="2083" spans="1:10" ht="15" customHeight="1" x14ac:dyDescent="0.3">
      <c r="A2083" s="23" t="s">
        <v>3545</v>
      </c>
      <c r="B2083" s="25">
        <v>27.72</v>
      </c>
      <c r="C2083" s="25">
        <v>6.43</v>
      </c>
      <c r="D2083" s="23" t="s">
        <v>5992</v>
      </c>
      <c r="E2083" s="23" t="s">
        <v>5992</v>
      </c>
      <c r="F2083" s="23" t="s">
        <v>5992</v>
      </c>
      <c r="G2083" s="23">
        <v>1</v>
      </c>
      <c r="H2083" s="23" t="s">
        <v>5992</v>
      </c>
      <c r="I2083" t="str" cm="1">
        <f t="array" ref="I2083">_xlfn.IFS(B2083&lt;18.5,"Under Weight",B2083&lt;=25,"Healthy Weight",B2083&lt;30,"Over Weight",B2083&gt;=30,"obesity")</f>
        <v>Over Weight</v>
      </c>
      <c r="J2083" t="str" cm="1">
        <f t="array" ref="J2083">_xlfn.IFS(C2083&lt;5.7,"Normal",C2083&lt;=6.5,"Prediabetes",C2083&gt;6.5,"Diabetes")</f>
        <v>Prediabetes</v>
      </c>
    </row>
    <row r="2084" spans="1:10" ht="15" customHeight="1" x14ac:dyDescent="0.3">
      <c r="A2084" s="23" t="s">
        <v>3546</v>
      </c>
      <c r="B2084" s="25">
        <v>30.59</v>
      </c>
      <c r="C2084" s="25">
        <v>11.62</v>
      </c>
      <c r="D2084" s="23" t="s">
        <v>5992</v>
      </c>
      <c r="E2084" s="23" t="s">
        <v>5992</v>
      </c>
      <c r="F2084" s="23" t="s">
        <v>5992</v>
      </c>
      <c r="G2084" s="23">
        <v>0</v>
      </c>
      <c r="H2084" s="23" t="s">
        <v>5992</v>
      </c>
      <c r="I2084" t="str" cm="1">
        <f t="array" ref="I2084">_xlfn.IFS(B2084&lt;18.5,"Under Weight",B2084&lt;=25,"Healthy Weight",B2084&lt;30,"Over Weight",B2084&gt;=30,"obesity")</f>
        <v>obesity</v>
      </c>
      <c r="J2084" t="str" cm="1">
        <f t="array" ref="J2084">_xlfn.IFS(C2084&lt;5.7,"Normal",C2084&lt;=6.5,"Prediabetes",C2084&gt;6.5,"Diabetes")</f>
        <v>Diabetes</v>
      </c>
    </row>
    <row r="2085" spans="1:10" ht="15" customHeight="1" x14ac:dyDescent="0.3">
      <c r="A2085" s="23" t="s">
        <v>3548</v>
      </c>
      <c r="B2085" s="25">
        <v>22.6</v>
      </c>
      <c r="C2085" s="25">
        <v>6.04</v>
      </c>
      <c r="D2085" s="23" t="s">
        <v>5992</v>
      </c>
      <c r="E2085" s="23" t="s">
        <v>5992</v>
      </c>
      <c r="F2085" s="23" t="s">
        <v>5992</v>
      </c>
      <c r="G2085" s="23">
        <v>1</v>
      </c>
      <c r="H2085" s="23" t="s">
        <v>5992</v>
      </c>
      <c r="I2085" t="str" cm="1">
        <f t="array" ref="I2085">_xlfn.IFS(B2085&lt;18.5,"Under Weight",B2085&lt;=25,"Healthy Weight",B2085&lt;30,"Over Weight",B2085&gt;=30,"obesity")</f>
        <v>Healthy Weight</v>
      </c>
      <c r="J2085" t="str" cm="1">
        <f t="array" ref="J2085">_xlfn.IFS(C2085&lt;5.7,"Normal",C2085&lt;=6.5,"Prediabetes",C2085&gt;6.5,"Diabetes")</f>
        <v>Prediabetes</v>
      </c>
    </row>
    <row r="2086" spans="1:10" ht="15" customHeight="1" x14ac:dyDescent="0.3">
      <c r="A2086" s="23" t="s">
        <v>3550</v>
      </c>
      <c r="B2086" s="25">
        <v>28.785</v>
      </c>
      <c r="C2086" s="25">
        <v>8.82</v>
      </c>
      <c r="D2086" s="23" t="s">
        <v>5992</v>
      </c>
      <c r="E2086" s="23" t="s">
        <v>5992</v>
      </c>
      <c r="F2086" s="23" t="s">
        <v>5992</v>
      </c>
      <c r="G2086" s="23">
        <v>0</v>
      </c>
      <c r="H2086" s="23" t="s">
        <v>5992</v>
      </c>
      <c r="I2086" t="str" cm="1">
        <f t="array" ref="I2086">_xlfn.IFS(B2086&lt;18.5,"Under Weight",B2086&lt;=25,"Healthy Weight",B2086&lt;30,"Over Weight",B2086&gt;=30,"obesity")</f>
        <v>Over Weight</v>
      </c>
      <c r="J2086" t="str" cm="1">
        <f t="array" ref="J2086">_xlfn.IFS(C2086&lt;5.7,"Normal",C2086&lt;=6.5,"Prediabetes",C2086&gt;6.5,"Diabetes")</f>
        <v>Diabetes</v>
      </c>
    </row>
    <row r="2087" spans="1:10" ht="15" customHeight="1" x14ac:dyDescent="0.3">
      <c r="A2087" s="23" t="s">
        <v>3552</v>
      </c>
      <c r="B2087" s="25">
        <v>50.38</v>
      </c>
      <c r="C2087" s="25">
        <v>5.8</v>
      </c>
      <c r="D2087" s="23" t="s">
        <v>5992</v>
      </c>
      <c r="E2087" s="23" t="s">
        <v>5992</v>
      </c>
      <c r="F2087" s="23" t="s">
        <v>5992</v>
      </c>
      <c r="G2087" s="23">
        <v>0</v>
      </c>
      <c r="H2087" s="23" t="s">
        <v>5992</v>
      </c>
      <c r="I2087" t="str" cm="1">
        <f t="array" ref="I2087">_xlfn.IFS(B2087&lt;18.5,"Under Weight",B2087&lt;=25,"Healthy Weight",B2087&lt;30,"Over Weight",B2087&gt;=30,"obesity")</f>
        <v>obesity</v>
      </c>
      <c r="J2087" t="str" cm="1">
        <f t="array" ref="J2087">_xlfn.IFS(C2087&lt;5.7,"Normal",C2087&lt;=6.5,"Prediabetes",C2087&gt;6.5,"Diabetes")</f>
        <v>Prediabetes</v>
      </c>
    </row>
    <row r="2088" spans="1:10" ht="15" customHeight="1" x14ac:dyDescent="0.3">
      <c r="A2088" s="23" t="s">
        <v>3554</v>
      </c>
      <c r="B2088" s="25">
        <v>35.200000000000003</v>
      </c>
      <c r="C2088" s="25">
        <v>4.28</v>
      </c>
      <c r="D2088" s="23" t="s">
        <v>5992</v>
      </c>
      <c r="E2088" s="23" t="s">
        <v>5992</v>
      </c>
      <c r="F2088" s="23" t="s">
        <v>5992</v>
      </c>
      <c r="G2088" s="23">
        <v>0</v>
      </c>
      <c r="H2088" s="23" t="s">
        <v>5992</v>
      </c>
      <c r="I2088" t="str" cm="1">
        <f t="array" ref="I2088">_xlfn.IFS(B2088&lt;18.5,"Under Weight",B2088&lt;=25,"Healthy Weight",B2088&lt;30,"Over Weight",B2088&gt;=30,"obesity")</f>
        <v>obesity</v>
      </c>
      <c r="J2088" t="str" cm="1">
        <f t="array" ref="J2088">_xlfn.IFS(C2088&lt;5.7,"Normal",C2088&lt;=6.5,"Prediabetes",C2088&gt;6.5,"Diabetes")</f>
        <v>Normal</v>
      </c>
    </row>
    <row r="2089" spans="1:10" ht="15" customHeight="1" x14ac:dyDescent="0.3">
      <c r="A2089" s="23" t="s">
        <v>3555</v>
      </c>
      <c r="B2089" s="25">
        <v>35.72</v>
      </c>
      <c r="C2089" s="25">
        <v>5.5</v>
      </c>
      <c r="D2089" s="23" t="s">
        <v>5991</v>
      </c>
      <c r="E2089" s="23" t="s">
        <v>5992</v>
      </c>
      <c r="F2089" s="23" t="s">
        <v>5992</v>
      </c>
      <c r="G2089" s="23">
        <v>0</v>
      </c>
      <c r="H2089" s="23" t="s">
        <v>5992</v>
      </c>
      <c r="I2089" t="str" cm="1">
        <f t="array" ref="I2089">_xlfn.IFS(B2089&lt;18.5,"Under Weight",B2089&lt;=25,"Healthy Weight",B2089&lt;30,"Over Weight",B2089&gt;=30,"obesity")</f>
        <v>obesity</v>
      </c>
      <c r="J2089" t="str" cm="1">
        <f t="array" ref="J2089">_xlfn.IFS(C2089&lt;5.7,"Normal",C2089&lt;=6.5,"Prediabetes",C2089&gt;6.5,"Diabetes")</f>
        <v>Normal</v>
      </c>
    </row>
    <row r="2090" spans="1:10" ht="15" customHeight="1" x14ac:dyDescent="0.3">
      <c r="A2090" s="23" t="s">
        <v>3557</v>
      </c>
      <c r="B2090" s="25">
        <v>24.51</v>
      </c>
      <c r="C2090" s="25">
        <v>4.6900000000000004</v>
      </c>
      <c r="D2090" s="23" t="s">
        <v>5992</v>
      </c>
      <c r="E2090" s="23" t="s">
        <v>5992</v>
      </c>
      <c r="F2090" s="23" t="s">
        <v>5992</v>
      </c>
      <c r="G2090" s="23">
        <v>0</v>
      </c>
      <c r="H2090" s="23" t="s">
        <v>5992</v>
      </c>
      <c r="I2090" t="str" cm="1">
        <f t="array" ref="I2090">_xlfn.IFS(B2090&lt;18.5,"Under Weight",B2090&lt;=25,"Healthy Weight",B2090&lt;30,"Over Weight",B2090&gt;=30,"obesity")</f>
        <v>Healthy Weight</v>
      </c>
      <c r="J2090" t="str" cm="1">
        <f t="array" ref="J2090">_xlfn.IFS(C2090&lt;5.7,"Normal",C2090&lt;=6.5,"Prediabetes",C2090&gt;6.5,"Diabetes")</f>
        <v>Normal</v>
      </c>
    </row>
    <row r="2091" spans="1:10" ht="15" customHeight="1" x14ac:dyDescent="0.3">
      <c r="A2091" s="23" t="s">
        <v>3558</v>
      </c>
      <c r="B2091" s="25">
        <v>23.844999999999999</v>
      </c>
      <c r="C2091" s="25">
        <v>4.43</v>
      </c>
      <c r="D2091" s="23" t="s">
        <v>5992</v>
      </c>
      <c r="E2091" s="23" t="s">
        <v>5992</v>
      </c>
      <c r="F2091" s="23" t="s">
        <v>5992</v>
      </c>
      <c r="G2091" s="23">
        <v>0</v>
      </c>
      <c r="H2091" s="23" t="s">
        <v>5992</v>
      </c>
      <c r="I2091" t="str" cm="1">
        <f t="array" ref="I2091">_xlfn.IFS(B2091&lt;18.5,"Under Weight",B2091&lt;=25,"Healthy Weight",B2091&lt;30,"Over Weight",B2091&gt;=30,"obesity")</f>
        <v>Healthy Weight</v>
      </c>
      <c r="J2091" t="str" cm="1">
        <f t="array" ref="J2091">_xlfn.IFS(C2091&lt;5.7,"Normal",C2091&lt;=6.5,"Prediabetes",C2091&gt;6.5,"Diabetes")</f>
        <v>Normal</v>
      </c>
    </row>
    <row r="2092" spans="1:10" ht="15" customHeight="1" x14ac:dyDescent="0.3">
      <c r="A2092" s="23" t="s">
        <v>3560</v>
      </c>
      <c r="B2092" s="25">
        <v>15.68</v>
      </c>
      <c r="C2092" s="25">
        <v>6.16</v>
      </c>
      <c r="D2092" s="23" t="s">
        <v>5991</v>
      </c>
      <c r="E2092" s="23" t="s">
        <v>5992</v>
      </c>
      <c r="F2092" s="23" t="s">
        <v>5992</v>
      </c>
      <c r="G2092" s="23">
        <v>1</v>
      </c>
      <c r="H2092" s="23" t="s">
        <v>5992</v>
      </c>
      <c r="I2092" t="str" cm="1">
        <f t="array" ref="I2092">_xlfn.IFS(B2092&lt;18.5,"Under Weight",B2092&lt;=25,"Healthy Weight",B2092&lt;30,"Over Weight",B2092&gt;=30,"obesity")</f>
        <v>Under Weight</v>
      </c>
      <c r="J2092" t="str" cm="1">
        <f t="array" ref="J2092">_xlfn.IFS(C2092&lt;5.7,"Normal",C2092&lt;=6.5,"Prediabetes",C2092&gt;6.5,"Diabetes")</f>
        <v>Prediabetes</v>
      </c>
    </row>
    <row r="2093" spans="1:10" ht="15" customHeight="1" x14ac:dyDescent="0.3">
      <c r="A2093" s="23" t="s">
        <v>3562</v>
      </c>
      <c r="B2093" s="25">
        <v>32.395000000000003</v>
      </c>
      <c r="C2093" s="25">
        <v>6.66</v>
      </c>
      <c r="D2093" s="23" t="s">
        <v>5992</v>
      </c>
      <c r="E2093" s="23" t="s">
        <v>5992</v>
      </c>
      <c r="F2093" s="23" t="s">
        <v>5992</v>
      </c>
      <c r="G2093" s="23">
        <v>0</v>
      </c>
      <c r="H2093" s="23" t="s">
        <v>5992</v>
      </c>
      <c r="I2093" t="str" cm="1">
        <f t="array" ref="I2093">_xlfn.IFS(B2093&lt;18.5,"Under Weight",B2093&lt;=25,"Healthy Weight",B2093&lt;30,"Over Weight",B2093&gt;=30,"obesity")</f>
        <v>obesity</v>
      </c>
      <c r="J2093" t="str" cm="1">
        <f t="array" ref="J2093">_xlfn.IFS(C2093&lt;5.7,"Normal",C2093&lt;=6.5,"Prediabetes",C2093&gt;6.5,"Diabetes")</f>
        <v>Diabetes</v>
      </c>
    </row>
    <row r="2094" spans="1:10" ht="15" customHeight="1" x14ac:dyDescent="0.3">
      <c r="A2094" s="23" t="s">
        <v>3563</v>
      </c>
      <c r="B2094" s="25">
        <v>23.655000000000001</v>
      </c>
      <c r="C2094" s="25">
        <v>5.92</v>
      </c>
      <c r="D2094" s="23" t="s">
        <v>5992</v>
      </c>
      <c r="E2094" s="23" t="s">
        <v>5992</v>
      </c>
      <c r="F2094" s="23" t="s">
        <v>5992</v>
      </c>
      <c r="G2094" s="23">
        <v>1</v>
      </c>
      <c r="H2094" s="23" t="s">
        <v>5992</v>
      </c>
      <c r="I2094" t="str" cm="1">
        <f t="array" ref="I2094">_xlfn.IFS(B2094&lt;18.5,"Under Weight",B2094&lt;=25,"Healthy Weight",B2094&lt;30,"Over Weight",B2094&gt;=30,"obesity")</f>
        <v>Healthy Weight</v>
      </c>
      <c r="J2094" t="str" cm="1">
        <f t="array" ref="J2094">_xlfn.IFS(C2094&lt;5.7,"Normal",C2094&lt;=6.5,"Prediabetes",C2094&gt;6.5,"Diabetes")</f>
        <v>Prediabetes</v>
      </c>
    </row>
    <row r="2095" spans="1:10" ht="15" customHeight="1" x14ac:dyDescent="0.3">
      <c r="A2095" s="23" t="s">
        <v>3564</v>
      </c>
      <c r="B2095" s="25">
        <v>28.4</v>
      </c>
      <c r="C2095" s="25">
        <v>5.97</v>
      </c>
      <c r="D2095" s="23" t="s">
        <v>5992</v>
      </c>
      <c r="E2095" s="23" t="s">
        <v>5992</v>
      </c>
      <c r="F2095" s="23" t="s">
        <v>5991</v>
      </c>
      <c r="G2095" s="23">
        <v>1</v>
      </c>
      <c r="H2095" s="23" t="s">
        <v>5992</v>
      </c>
      <c r="I2095" t="str" cm="1">
        <f t="array" ref="I2095">_xlfn.IFS(B2095&lt;18.5,"Under Weight",B2095&lt;=25,"Healthy Weight",B2095&lt;30,"Over Weight",B2095&gt;=30,"obesity")</f>
        <v>Over Weight</v>
      </c>
      <c r="J2095" t="str" cm="1">
        <f t="array" ref="J2095">_xlfn.IFS(C2095&lt;5.7,"Normal",C2095&lt;=6.5,"Prediabetes",C2095&gt;6.5,"Diabetes")</f>
        <v>Prediabetes</v>
      </c>
    </row>
    <row r="2096" spans="1:10" ht="15" customHeight="1" x14ac:dyDescent="0.3">
      <c r="A2096" s="23" t="s">
        <v>3565</v>
      </c>
      <c r="B2096" s="25">
        <v>35.42</v>
      </c>
      <c r="C2096" s="25">
        <v>4.6399999999999997</v>
      </c>
      <c r="D2096" s="23" t="s">
        <v>5991</v>
      </c>
      <c r="E2096" s="23" t="s">
        <v>5992</v>
      </c>
      <c r="F2096" s="23" t="s">
        <v>5992</v>
      </c>
      <c r="G2096" s="23">
        <v>0</v>
      </c>
      <c r="H2096" s="23" t="s">
        <v>5992</v>
      </c>
      <c r="I2096" t="str" cm="1">
        <f t="array" ref="I2096">_xlfn.IFS(B2096&lt;18.5,"Under Weight",B2096&lt;=25,"Healthy Weight",B2096&lt;30,"Over Weight",B2096&gt;=30,"obesity")</f>
        <v>obesity</v>
      </c>
      <c r="J2096" t="str" cm="1">
        <f t="array" ref="J2096">_xlfn.IFS(C2096&lt;5.7,"Normal",C2096&lt;=6.5,"Prediabetes",C2096&gt;6.5,"Diabetes")</f>
        <v>Normal</v>
      </c>
    </row>
    <row r="2097" spans="1:10" ht="15" customHeight="1" x14ac:dyDescent="0.3">
      <c r="A2097" s="23" t="s">
        <v>3567</v>
      </c>
      <c r="B2097" s="25">
        <v>26.18</v>
      </c>
      <c r="C2097" s="25">
        <v>6.12</v>
      </c>
      <c r="D2097" s="23" t="s">
        <v>5992</v>
      </c>
      <c r="E2097" s="23" t="s">
        <v>5993</v>
      </c>
      <c r="F2097" s="23" t="s">
        <v>5992</v>
      </c>
      <c r="G2097" s="23">
        <v>1</v>
      </c>
      <c r="H2097" s="23" t="s">
        <v>5992</v>
      </c>
      <c r="I2097" t="str" cm="1">
        <f t="array" ref="I2097">_xlfn.IFS(B2097&lt;18.5,"Under Weight",B2097&lt;=25,"Healthy Weight",B2097&lt;30,"Over Weight",B2097&gt;=30,"obesity")</f>
        <v>Over Weight</v>
      </c>
      <c r="J2097" t="str" cm="1">
        <f t="array" ref="J2097">_xlfn.IFS(C2097&lt;5.7,"Normal",C2097&lt;=6.5,"Prediabetes",C2097&gt;6.5,"Diabetes")</f>
        <v>Prediabetes</v>
      </c>
    </row>
    <row r="2098" spans="1:10" ht="15" customHeight="1" x14ac:dyDescent="0.3">
      <c r="A2098" s="23" t="s">
        <v>3568</v>
      </c>
      <c r="B2098" s="25">
        <v>20.8</v>
      </c>
      <c r="C2098" s="25">
        <v>4.87</v>
      </c>
      <c r="D2098" s="23" t="s">
        <v>5991</v>
      </c>
      <c r="E2098" s="23" t="s">
        <v>5992</v>
      </c>
      <c r="F2098" s="23" t="s">
        <v>5992</v>
      </c>
      <c r="G2098" s="23">
        <v>0</v>
      </c>
      <c r="H2098" s="23" t="s">
        <v>5992</v>
      </c>
      <c r="I2098" t="str" cm="1">
        <f t="array" ref="I2098">_xlfn.IFS(B2098&lt;18.5,"Under Weight",B2098&lt;=25,"Healthy Weight",B2098&lt;30,"Over Weight",B2098&gt;=30,"obesity")</f>
        <v>Healthy Weight</v>
      </c>
      <c r="J2098" t="str" cm="1">
        <f t="array" ref="J2098">_xlfn.IFS(C2098&lt;5.7,"Normal",C2098&lt;=6.5,"Prediabetes",C2098&gt;6.5,"Diabetes")</f>
        <v>Normal</v>
      </c>
    </row>
    <row r="2099" spans="1:10" ht="15" customHeight="1" x14ac:dyDescent="0.3">
      <c r="A2099" s="23" t="s">
        <v>3570</v>
      </c>
      <c r="B2099" s="25">
        <v>15.82</v>
      </c>
      <c r="C2099" s="25">
        <v>4.5999999999999996</v>
      </c>
      <c r="D2099" s="23" t="s">
        <v>5992</v>
      </c>
      <c r="E2099" s="23" t="s">
        <v>5992</v>
      </c>
      <c r="F2099" s="23" t="s">
        <v>5992</v>
      </c>
      <c r="G2099" s="23">
        <v>0</v>
      </c>
      <c r="H2099" s="23" t="s">
        <v>5992</v>
      </c>
      <c r="I2099" t="str" cm="1">
        <f t="array" ref="I2099">_xlfn.IFS(B2099&lt;18.5,"Under Weight",B2099&lt;=25,"Healthy Weight",B2099&lt;30,"Over Weight",B2099&gt;=30,"obesity")</f>
        <v>Under Weight</v>
      </c>
      <c r="J2099" t="str" cm="1">
        <f t="array" ref="J2099">_xlfn.IFS(C2099&lt;5.7,"Normal",C2099&lt;=6.5,"Prediabetes",C2099&gt;6.5,"Diabetes")</f>
        <v>Normal</v>
      </c>
    </row>
    <row r="2100" spans="1:10" ht="15" customHeight="1" x14ac:dyDescent="0.3">
      <c r="A2100" s="23" t="s">
        <v>3571</v>
      </c>
      <c r="B2100" s="25">
        <v>17.670000000000002</v>
      </c>
      <c r="C2100" s="25">
        <v>4.78</v>
      </c>
      <c r="D2100" s="23" t="s">
        <v>5992</v>
      </c>
      <c r="E2100" s="23" t="s">
        <v>5992</v>
      </c>
      <c r="F2100" s="23" t="s">
        <v>5992</v>
      </c>
      <c r="G2100" s="23">
        <v>0</v>
      </c>
      <c r="H2100" s="23" t="s">
        <v>5992</v>
      </c>
      <c r="I2100" t="str" cm="1">
        <f t="array" ref="I2100">_xlfn.IFS(B2100&lt;18.5,"Under Weight",B2100&lt;=25,"Healthy Weight",B2100&lt;30,"Over Weight",B2100&gt;=30,"obesity")</f>
        <v>Under Weight</v>
      </c>
      <c r="J2100" t="str" cm="1">
        <f t="array" ref="J2100">_xlfn.IFS(C2100&lt;5.7,"Normal",C2100&lt;=6.5,"Prediabetes",C2100&gt;6.5,"Diabetes")</f>
        <v>Normal</v>
      </c>
    </row>
    <row r="2101" spans="1:10" ht="15" customHeight="1" x14ac:dyDescent="0.3">
      <c r="A2101" s="23" t="s">
        <v>3572</v>
      </c>
      <c r="B2101" s="25">
        <v>31.92</v>
      </c>
      <c r="C2101" s="25">
        <v>11.05</v>
      </c>
      <c r="D2101" s="23" t="s">
        <v>5992</v>
      </c>
      <c r="E2101" s="23" t="s">
        <v>5992</v>
      </c>
      <c r="F2101" s="23" t="s">
        <v>5992</v>
      </c>
      <c r="G2101" s="23">
        <v>0</v>
      </c>
      <c r="H2101" s="23" t="s">
        <v>5992</v>
      </c>
      <c r="I2101" t="str" cm="1">
        <f t="array" ref="I2101">_xlfn.IFS(B2101&lt;18.5,"Under Weight",B2101&lt;=25,"Healthy Weight",B2101&lt;30,"Over Weight",B2101&gt;=30,"obesity")</f>
        <v>obesity</v>
      </c>
      <c r="J2101" t="str" cm="1">
        <f t="array" ref="J2101">_xlfn.IFS(C2101&lt;5.7,"Normal",C2101&lt;=6.5,"Prediabetes",C2101&gt;6.5,"Diabetes")</f>
        <v>Diabetes</v>
      </c>
    </row>
    <row r="2102" spans="1:10" ht="15" customHeight="1" x14ac:dyDescent="0.3">
      <c r="A2102" s="23" t="s">
        <v>3574</v>
      </c>
      <c r="B2102" s="25">
        <v>28.975000000000001</v>
      </c>
      <c r="C2102" s="25">
        <v>7.62</v>
      </c>
      <c r="D2102" s="23" t="s">
        <v>5992</v>
      </c>
      <c r="E2102" s="23" t="s">
        <v>5992</v>
      </c>
      <c r="F2102" s="23" t="s">
        <v>5992</v>
      </c>
      <c r="G2102" s="23">
        <v>0</v>
      </c>
      <c r="H2102" s="23" t="s">
        <v>5992</v>
      </c>
      <c r="I2102" t="str" cm="1">
        <f t="array" ref="I2102">_xlfn.IFS(B2102&lt;18.5,"Under Weight",B2102&lt;=25,"Healthy Weight",B2102&lt;30,"Over Weight",B2102&gt;=30,"obesity")</f>
        <v>Over Weight</v>
      </c>
      <c r="J2102" t="str" cm="1">
        <f t="array" ref="J2102">_xlfn.IFS(C2102&lt;5.7,"Normal",C2102&lt;=6.5,"Prediabetes",C2102&gt;6.5,"Diabetes")</f>
        <v>Diabetes</v>
      </c>
    </row>
    <row r="2103" spans="1:10" ht="15" customHeight="1" x14ac:dyDescent="0.3">
      <c r="A2103" s="23" t="s">
        <v>3576</v>
      </c>
      <c r="B2103" s="25">
        <v>31.73</v>
      </c>
      <c r="C2103" s="25">
        <v>4.78</v>
      </c>
      <c r="D2103" s="23" t="s">
        <v>5991</v>
      </c>
      <c r="E2103" s="23" t="s">
        <v>5993</v>
      </c>
      <c r="F2103" s="23" t="s">
        <v>5992</v>
      </c>
      <c r="G2103" s="23">
        <v>2</v>
      </c>
      <c r="H2103" s="23" t="s">
        <v>5992</v>
      </c>
      <c r="I2103" t="str" cm="1">
        <f t="array" ref="I2103">_xlfn.IFS(B2103&lt;18.5,"Under Weight",B2103&lt;=25,"Healthy Weight",B2103&lt;30,"Over Weight",B2103&gt;=30,"obesity")</f>
        <v>obesity</v>
      </c>
      <c r="J2103" t="str" cm="1">
        <f t="array" ref="J2103">_xlfn.IFS(C2103&lt;5.7,"Normal",C2103&lt;=6.5,"Prediabetes",C2103&gt;6.5,"Diabetes")</f>
        <v>Normal</v>
      </c>
    </row>
    <row r="2104" spans="1:10" ht="15" customHeight="1" x14ac:dyDescent="0.3">
      <c r="A2104" s="23" t="s">
        <v>3577</v>
      </c>
      <c r="B2104" s="25">
        <v>28.88</v>
      </c>
      <c r="C2104" s="25">
        <v>6.09</v>
      </c>
      <c r="D2104" s="23" t="s">
        <v>5991</v>
      </c>
      <c r="E2104" s="23" t="s">
        <v>5993</v>
      </c>
      <c r="F2104" s="23" t="s">
        <v>5992</v>
      </c>
      <c r="G2104" s="23">
        <v>2</v>
      </c>
      <c r="H2104" s="23" t="s">
        <v>5992</v>
      </c>
      <c r="I2104" t="str" cm="1">
        <f t="array" ref="I2104">_xlfn.IFS(B2104&lt;18.5,"Under Weight",B2104&lt;=25,"Healthy Weight",B2104&lt;30,"Over Weight",B2104&gt;=30,"obesity")</f>
        <v>Over Weight</v>
      </c>
      <c r="J2104" t="str" cm="1">
        <f t="array" ref="J2104">_xlfn.IFS(C2104&lt;5.7,"Normal",C2104&lt;=6.5,"Prediabetes",C2104&gt;6.5,"Diabetes")</f>
        <v>Prediabetes</v>
      </c>
    </row>
    <row r="2105" spans="1:10" ht="15" customHeight="1" x14ac:dyDescent="0.3">
      <c r="A2105" s="23" t="s">
        <v>3579</v>
      </c>
      <c r="B2105" s="25">
        <v>25.555</v>
      </c>
      <c r="C2105" s="25">
        <v>5.1100000000000003</v>
      </c>
      <c r="D2105" s="23" t="s">
        <v>5992</v>
      </c>
      <c r="E2105" s="23" t="s">
        <v>5992</v>
      </c>
      <c r="F2105" s="23" t="s">
        <v>5991</v>
      </c>
      <c r="G2105" s="23">
        <v>1</v>
      </c>
      <c r="H2105" s="23" t="s">
        <v>5992</v>
      </c>
      <c r="I2105" t="str" cm="1">
        <f t="array" ref="I2105">_xlfn.IFS(B2105&lt;18.5,"Under Weight",B2105&lt;=25,"Healthy Weight",B2105&lt;30,"Over Weight",B2105&gt;=30,"obesity")</f>
        <v>Over Weight</v>
      </c>
      <c r="J2105" t="str" cm="1">
        <f t="array" ref="J2105">_xlfn.IFS(C2105&lt;5.7,"Normal",C2105&lt;=6.5,"Prediabetes",C2105&gt;6.5,"Diabetes")</f>
        <v>Normal</v>
      </c>
    </row>
    <row r="2106" spans="1:10" ht="15" customHeight="1" x14ac:dyDescent="0.3">
      <c r="A2106" s="23" t="s">
        <v>3580</v>
      </c>
      <c r="B2106" s="25">
        <v>37.29</v>
      </c>
      <c r="C2106" s="25">
        <v>4.46</v>
      </c>
      <c r="D2106" s="23" t="s">
        <v>5992</v>
      </c>
      <c r="E2106" s="23" t="s">
        <v>5993</v>
      </c>
      <c r="F2106" s="23" t="s">
        <v>5992</v>
      </c>
      <c r="G2106" s="23">
        <v>1</v>
      </c>
      <c r="H2106" s="23" t="s">
        <v>5992</v>
      </c>
      <c r="I2106" t="str" cm="1">
        <f t="array" ref="I2106">_xlfn.IFS(B2106&lt;18.5,"Under Weight",B2106&lt;=25,"Healthy Weight",B2106&lt;30,"Over Weight",B2106&gt;=30,"obesity")</f>
        <v>obesity</v>
      </c>
      <c r="J2106" t="str" cm="1">
        <f t="array" ref="J2106">_xlfn.IFS(C2106&lt;5.7,"Normal",C2106&lt;=6.5,"Prediabetes",C2106&gt;6.5,"Diabetes")</f>
        <v>Normal</v>
      </c>
    </row>
    <row r="2107" spans="1:10" ht="15" customHeight="1" x14ac:dyDescent="0.3">
      <c r="A2107" s="23" t="s">
        <v>3582</v>
      </c>
      <c r="B2107" s="25">
        <v>40.28</v>
      </c>
      <c r="C2107" s="25">
        <v>6.11</v>
      </c>
      <c r="D2107" s="23" t="s">
        <v>5992</v>
      </c>
      <c r="E2107" s="23" t="s">
        <v>5993</v>
      </c>
      <c r="F2107" s="23" t="s">
        <v>5992</v>
      </c>
      <c r="G2107" s="23">
        <v>1</v>
      </c>
      <c r="H2107" s="23" t="s">
        <v>5992</v>
      </c>
      <c r="I2107" t="str" cm="1">
        <f t="array" ref="I2107">_xlfn.IFS(B2107&lt;18.5,"Under Weight",B2107&lt;=25,"Healthy Weight",B2107&lt;30,"Over Weight",B2107&gt;=30,"obesity")</f>
        <v>obesity</v>
      </c>
      <c r="J2107" t="str" cm="1">
        <f t="array" ref="J2107">_xlfn.IFS(C2107&lt;5.7,"Normal",C2107&lt;=6.5,"Prediabetes",C2107&gt;6.5,"Diabetes")</f>
        <v>Prediabetes</v>
      </c>
    </row>
    <row r="2108" spans="1:10" ht="15" customHeight="1" x14ac:dyDescent="0.3">
      <c r="A2108" s="23" t="s">
        <v>3584</v>
      </c>
      <c r="B2108" s="25">
        <v>40.185000000000002</v>
      </c>
      <c r="C2108" s="25">
        <v>4.66</v>
      </c>
      <c r="D2108" s="23" t="s">
        <v>5992</v>
      </c>
      <c r="E2108" s="23" t="s">
        <v>5993</v>
      </c>
      <c r="F2108" s="23" t="s">
        <v>5992</v>
      </c>
      <c r="G2108" s="23">
        <v>1</v>
      </c>
      <c r="H2108" s="23" t="s">
        <v>5992</v>
      </c>
      <c r="I2108" t="str" cm="1">
        <f t="array" ref="I2108">_xlfn.IFS(B2108&lt;18.5,"Under Weight",B2108&lt;=25,"Healthy Weight",B2108&lt;30,"Over Weight",B2108&gt;=30,"obesity")</f>
        <v>obesity</v>
      </c>
      <c r="J2108" t="str" cm="1">
        <f t="array" ref="J2108">_xlfn.IFS(C2108&lt;5.7,"Normal",C2108&lt;=6.5,"Prediabetes",C2108&gt;6.5,"Diabetes")</f>
        <v>Normal</v>
      </c>
    </row>
    <row r="2109" spans="1:10" ht="15" customHeight="1" x14ac:dyDescent="0.3">
      <c r="A2109" s="23" t="s">
        <v>3586</v>
      </c>
      <c r="B2109" s="25">
        <v>23.57</v>
      </c>
      <c r="C2109" s="25">
        <v>6.14</v>
      </c>
      <c r="D2109" s="23" t="s">
        <v>5992</v>
      </c>
      <c r="E2109" s="23" t="s">
        <v>5992</v>
      </c>
      <c r="F2109" s="23" t="s">
        <v>5992</v>
      </c>
      <c r="G2109" s="23">
        <v>0</v>
      </c>
      <c r="H2109" s="23" t="s">
        <v>5992</v>
      </c>
      <c r="I2109" t="str" cm="1">
        <f t="array" ref="I2109">_xlfn.IFS(B2109&lt;18.5,"Under Weight",B2109&lt;=25,"Healthy Weight",B2109&lt;30,"Over Weight",B2109&gt;=30,"obesity")</f>
        <v>Healthy Weight</v>
      </c>
      <c r="J2109" t="str" cm="1">
        <f t="array" ref="J2109">_xlfn.IFS(C2109&lt;5.7,"Normal",C2109&lt;=6.5,"Prediabetes",C2109&gt;6.5,"Diabetes")</f>
        <v>Prediabetes</v>
      </c>
    </row>
    <row r="2110" spans="1:10" ht="15" customHeight="1" x14ac:dyDescent="0.3">
      <c r="A2110" s="23" t="s">
        <v>3588</v>
      </c>
      <c r="B2110" s="25">
        <v>35.625</v>
      </c>
      <c r="C2110" s="25">
        <v>6.21</v>
      </c>
      <c r="D2110" s="23" t="s">
        <v>5992</v>
      </c>
      <c r="E2110" s="23" t="s">
        <v>5993</v>
      </c>
      <c r="F2110" s="23" t="s">
        <v>5992</v>
      </c>
      <c r="G2110" s="23">
        <v>1</v>
      </c>
      <c r="H2110" s="23" t="s">
        <v>5992</v>
      </c>
      <c r="I2110" t="str" cm="1">
        <f t="array" ref="I2110">_xlfn.IFS(B2110&lt;18.5,"Under Weight",B2110&lt;=25,"Healthy Weight",B2110&lt;30,"Over Weight",B2110&gt;=30,"obesity")</f>
        <v>obesity</v>
      </c>
      <c r="J2110" t="str" cm="1">
        <f t="array" ref="J2110">_xlfn.IFS(C2110&lt;5.7,"Normal",C2110&lt;=6.5,"Prediabetes",C2110&gt;6.5,"Diabetes")</f>
        <v>Prediabetes</v>
      </c>
    </row>
    <row r="2111" spans="1:10" ht="15" customHeight="1" x14ac:dyDescent="0.3">
      <c r="A2111" s="23" t="s">
        <v>3590</v>
      </c>
      <c r="B2111" s="25">
        <v>33.155000000000001</v>
      </c>
      <c r="C2111" s="25">
        <v>4.5999999999999996</v>
      </c>
      <c r="D2111" s="23" t="s">
        <v>5992</v>
      </c>
      <c r="E2111" s="23" t="s">
        <v>5993</v>
      </c>
      <c r="F2111" s="23" t="s">
        <v>5992</v>
      </c>
      <c r="G2111" s="23">
        <v>1</v>
      </c>
      <c r="H2111" s="23" t="s">
        <v>5992</v>
      </c>
      <c r="I2111" t="str" cm="1">
        <f t="array" ref="I2111">_xlfn.IFS(B2111&lt;18.5,"Under Weight",B2111&lt;=25,"Healthy Weight",B2111&lt;30,"Over Weight",B2111&gt;=30,"obesity")</f>
        <v>obesity</v>
      </c>
      <c r="J2111" t="str" cm="1">
        <f t="array" ref="J2111">_xlfn.IFS(C2111&lt;5.7,"Normal",C2111&lt;=6.5,"Prediabetes",C2111&gt;6.5,"Diabetes")</f>
        <v>Normal</v>
      </c>
    </row>
    <row r="2112" spans="1:10" ht="15" customHeight="1" x14ac:dyDescent="0.3">
      <c r="A2112" s="23" t="s">
        <v>3592</v>
      </c>
      <c r="B2112" s="25">
        <v>31.92</v>
      </c>
      <c r="C2112" s="25">
        <v>5.04</v>
      </c>
      <c r="D2112" s="23" t="s">
        <v>5992</v>
      </c>
      <c r="E2112" s="23" t="s">
        <v>5993</v>
      </c>
      <c r="F2112" s="23" t="s">
        <v>5992</v>
      </c>
      <c r="G2112" s="23">
        <v>1</v>
      </c>
      <c r="H2112" s="23" t="s">
        <v>5992</v>
      </c>
      <c r="I2112" t="str" cm="1">
        <f t="array" ref="I2112">_xlfn.IFS(B2112&lt;18.5,"Under Weight",B2112&lt;=25,"Healthy Weight",B2112&lt;30,"Over Weight",B2112&gt;=30,"obesity")</f>
        <v>obesity</v>
      </c>
      <c r="J2112" t="str" cm="1">
        <f t="array" ref="J2112">_xlfn.IFS(C2112&lt;5.7,"Normal",C2112&lt;=6.5,"Prediabetes",C2112&gt;6.5,"Diabetes")</f>
        <v>Normal</v>
      </c>
    </row>
    <row r="2113" spans="1:10" ht="15" customHeight="1" x14ac:dyDescent="0.3">
      <c r="A2113" s="23" t="s">
        <v>3594</v>
      </c>
      <c r="B2113" s="25">
        <v>30.305</v>
      </c>
      <c r="C2113" s="25">
        <v>5.08</v>
      </c>
      <c r="D2113" s="23" t="s">
        <v>5992</v>
      </c>
      <c r="E2113" s="23" t="s">
        <v>5993</v>
      </c>
      <c r="F2113" s="23" t="s">
        <v>5992</v>
      </c>
      <c r="G2113" s="23">
        <v>1</v>
      </c>
      <c r="H2113" s="23" t="s">
        <v>5992</v>
      </c>
      <c r="I2113" t="str" cm="1">
        <f t="array" ref="I2113">_xlfn.IFS(B2113&lt;18.5,"Under Weight",B2113&lt;=25,"Healthy Weight",B2113&lt;30,"Over Weight",B2113&gt;=30,"obesity")</f>
        <v>obesity</v>
      </c>
      <c r="J2113" t="str" cm="1">
        <f t="array" ref="J2113">_xlfn.IFS(C2113&lt;5.7,"Normal",C2113&lt;=6.5,"Prediabetes",C2113&gt;6.5,"Diabetes")</f>
        <v>Normal</v>
      </c>
    </row>
    <row r="2114" spans="1:10" ht="15" customHeight="1" x14ac:dyDescent="0.3">
      <c r="A2114" s="23" t="s">
        <v>3596</v>
      </c>
      <c r="B2114" s="25">
        <v>30.114999999999998</v>
      </c>
      <c r="C2114" s="25">
        <v>4.38</v>
      </c>
      <c r="D2114" s="23" t="s">
        <v>5992</v>
      </c>
      <c r="E2114" s="23" t="s">
        <v>5993</v>
      </c>
      <c r="F2114" s="23" t="s">
        <v>5992</v>
      </c>
      <c r="G2114" s="23">
        <v>1</v>
      </c>
      <c r="H2114" s="23" t="s">
        <v>5992</v>
      </c>
      <c r="I2114" t="str" cm="1">
        <f t="array" ref="I2114">_xlfn.IFS(B2114&lt;18.5,"Under Weight",B2114&lt;=25,"Healthy Weight",B2114&lt;30,"Over Weight",B2114&gt;=30,"obesity")</f>
        <v>obesity</v>
      </c>
      <c r="J2114" t="str" cm="1">
        <f t="array" ref="J2114">_xlfn.IFS(C2114&lt;5.7,"Normal",C2114&lt;=6.5,"Prediabetes",C2114&gt;6.5,"Diabetes")</f>
        <v>Normal</v>
      </c>
    </row>
    <row r="2115" spans="1:10" ht="15" customHeight="1" x14ac:dyDescent="0.3">
      <c r="A2115" s="23" t="s">
        <v>3597</v>
      </c>
      <c r="B2115" s="25">
        <v>24.09</v>
      </c>
      <c r="C2115" s="25">
        <v>4.79</v>
      </c>
      <c r="D2115" s="23" t="s">
        <v>5992</v>
      </c>
      <c r="E2115" s="23" t="s">
        <v>5993</v>
      </c>
      <c r="F2115" s="23" t="s">
        <v>5992</v>
      </c>
      <c r="G2115" s="23">
        <v>1</v>
      </c>
      <c r="H2115" s="23" t="s">
        <v>5992</v>
      </c>
      <c r="I2115" t="str" cm="1">
        <f t="array" ref="I2115">_xlfn.IFS(B2115&lt;18.5,"Under Weight",B2115&lt;=25,"Healthy Weight",B2115&lt;30,"Over Weight",B2115&gt;=30,"obesity")</f>
        <v>Healthy Weight</v>
      </c>
      <c r="J2115" t="str" cm="1">
        <f t="array" ref="J2115">_xlfn.IFS(C2115&lt;5.7,"Normal",C2115&lt;=6.5,"Prediabetes",C2115&gt;6.5,"Diabetes")</f>
        <v>Normal</v>
      </c>
    </row>
    <row r="2116" spans="1:10" ht="15" customHeight="1" x14ac:dyDescent="0.3">
      <c r="A2116" s="23" t="s">
        <v>3598</v>
      </c>
      <c r="B2116" s="25">
        <v>28.215</v>
      </c>
      <c r="C2116" s="25">
        <v>4.21</v>
      </c>
      <c r="D2116" s="23" t="s">
        <v>5992</v>
      </c>
      <c r="E2116" s="23" t="s">
        <v>5993</v>
      </c>
      <c r="F2116" s="23" t="s">
        <v>5992</v>
      </c>
      <c r="G2116" s="23">
        <v>1</v>
      </c>
      <c r="H2116" s="23" t="s">
        <v>5992</v>
      </c>
      <c r="I2116" t="str" cm="1">
        <f t="array" ref="I2116">_xlfn.IFS(B2116&lt;18.5,"Under Weight",B2116&lt;=25,"Healthy Weight",B2116&lt;30,"Over Weight",B2116&gt;=30,"obesity")</f>
        <v>Over Weight</v>
      </c>
      <c r="J2116" t="str" cm="1">
        <f t="array" ref="J2116">_xlfn.IFS(C2116&lt;5.7,"Normal",C2116&lt;=6.5,"Prediabetes",C2116&gt;6.5,"Diabetes")</f>
        <v>Normal</v>
      </c>
    </row>
    <row r="2117" spans="1:10" ht="15" customHeight="1" x14ac:dyDescent="0.3">
      <c r="A2117" s="23" t="s">
        <v>3599</v>
      </c>
      <c r="B2117" s="25">
        <v>26.315000000000001</v>
      </c>
      <c r="C2117" s="25">
        <v>5.47</v>
      </c>
      <c r="D2117" s="23" t="s">
        <v>5992</v>
      </c>
      <c r="E2117" s="23" t="s">
        <v>5993</v>
      </c>
      <c r="F2117" s="23" t="s">
        <v>5992</v>
      </c>
      <c r="G2117" s="23">
        <v>1</v>
      </c>
      <c r="H2117" s="23" t="s">
        <v>5992</v>
      </c>
      <c r="I2117" t="str" cm="1">
        <f t="array" ref="I2117">_xlfn.IFS(B2117&lt;18.5,"Under Weight",B2117&lt;=25,"Healthy Weight",B2117&lt;30,"Over Weight",B2117&gt;=30,"obesity")</f>
        <v>Over Weight</v>
      </c>
      <c r="J2117" t="str" cm="1">
        <f t="array" ref="J2117">_xlfn.IFS(C2117&lt;5.7,"Normal",C2117&lt;=6.5,"Prediabetes",C2117&gt;6.5,"Diabetes")</f>
        <v>Normal</v>
      </c>
    </row>
    <row r="2118" spans="1:10" ht="15" customHeight="1" x14ac:dyDescent="0.3">
      <c r="A2118" s="23" t="s">
        <v>3601</v>
      </c>
      <c r="B2118" s="25">
        <v>25.08</v>
      </c>
      <c r="C2118" s="25">
        <v>5.09</v>
      </c>
      <c r="D2118" s="23" t="s">
        <v>5992</v>
      </c>
      <c r="E2118" s="23" t="s">
        <v>5993</v>
      </c>
      <c r="F2118" s="23" t="s">
        <v>5992</v>
      </c>
      <c r="G2118" s="23">
        <v>1</v>
      </c>
      <c r="H2118" s="23" t="s">
        <v>5992</v>
      </c>
      <c r="I2118" t="str" cm="1">
        <f t="array" ref="I2118">_xlfn.IFS(B2118&lt;18.5,"Under Weight",B2118&lt;=25,"Healthy Weight",B2118&lt;30,"Over Weight",B2118&gt;=30,"obesity")</f>
        <v>Over Weight</v>
      </c>
      <c r="J2118" t="str" cm="1">
        <f t="array" ref="J2118">_xlfn.IFS(C2118&lt;5.7,"Normal",C2118&lt;=6.5,"Prediabetes",C2118&gt;6.5,"Diabetes")</f>
        <v>Normal</v>
      </c>
    </row>
    <row r="2119" spans="1:10" ht="15" customHeight="1" x14ac:dyDescent="0.3">
      <c r="A2119" s="23" t="s">
        <v>3603</v>
      </c>
      <c r="B2119" s="25">
        <v>15.41</v>
      </c>
      <c r="C2119" s="25">
        <v>5.08</v>
      </c>
      <c r="D2119" s="23" t="s">
        <v>5992</v>
      </c>
      <c r="E2119" s="23" t="s">
        <v>5992</v>
      </c>
      <c r="F2119" s="23" t="s">
        <v>5992</v>
      </c>
      <c r="G2119" s="23">
        <v>0</v>
      </c>
      <c r="H2119" s="23" t="s">
        <v>5992</v>
      </c>
      <c r="I2119" t="str" cm="1">
        <f t="array" ref="I2119">_xlfn.IFS(B2119&lt;18.5,"Under Weight",B2119&lt;=25,"Healthy Weight",B2119&lt;30,"Over Weight",B2119&gt;=30,"obesity")</f>
        <v>Under Weight</v>
      </c>
      <c r="J2119" t="str" cm="1">
        <f t="array" ref="J2119">_xlfn.IFS(C2119&lt;5.7,"Normal",C2119&lt;=6.5,"Prediabetes",C2119&gt;6.5,"Diabetes")</f>
        <v>Normal</v>
      </c>
    </row>
    <row r="2120" spans="1:10" ht="15" customHeight="1" x14ac:dyDescent="0.3">
      <c r="A2120" s="23" t="s">
        <v>3605</v>
      </c>
      <c r="B2120" s="25">
        <v>23.83</v>
      </c>
      <c r="C2120" s="25">
        <v>5.68</v>
      </c>
      <c r="D2120" s="23" t="s">
        <v>5992</v>
      </c>
      <c r="E2120" s="23" t="s">
        <v>5992</v>
      </c>
      <c r="F2120" s="23" t="s">
        <v>5992</v>
      </c>
      <c r="G2120" s="23">
        <v>0</v>
      </c>
      <c r="H2120" s="23" t="s">
        <v>5992</v>
      </c>
      <c r="I2120" t="str" cm="1">
        <f t="array" ref="I2120">_xlfn.IFS(B2120&lt;18.5,"Under Weight",B2120&lt;=25,"Healthy Weight",B2120&lt;30,"Over Weight",B2120&gt;=30,"obesity")</f>
        <v>Healthy Weight</v>
      </c>
      <c r="J2120" t="str" cm="1">
        <f t="array" ref="J2120">_xlfn.IFS(C2120&lt;5.7,"Normal",C2120&lt;=6.5,"Prediabetes",C2120&gt;6.5,"Diabetes")</f>
        <v>Normal</v>
      </c>
    </row>
    <row r="2121" spans="1:10" ht="15" customHeight="1" x14ac:dyDescent="0.3">
      <c r="A2121" s="23" t="s">
        <v>3606</v>
      </c>
      <c r="B2121" s="25">
        <v>36</v>
      </c>
      <c r="C2121" s="25">
        <v>4.66</v>
      </c>
      <c r="D2121" s="23" t="s">
        <v>5992</v>
      </c>
      <c r="E2121" s="23" t="s">
        <v>5993</v>
      </c>
      <c r="F2121" s="23" t="s">
        <v>5992</v>
      </c>
      <c r="G2121" s="23">
        <v>1</v>
      </c>
      <c r="H2121" s="23" t="s">
        <v>5992</v>
      </c>
      <c r="I2121" t="str" cm="1">
        <f t="array" ref="I2121">_xlfn.IFS(B2121&lt;18.5,"Under Weight",B2121&lt;=25,"Healthy Weight",B2121&lt;30,"Over Weight",B2121&gt;=30,"obesity")</f>
        <v>obesity</v>
      </c>
      <c r="J2121" t="str" cm="1">
        <f t="array" ref="J2121">_xlfn.IFS(C2121&lt;5.7,"Normal",C2121&lt;=6.5,"Prediabetes",C2121&gt;6.5,"Diabetes")</f>
        <v>Normal</v>
      </c>
    </row>
    <row r="2122" spans="1:10" ht="15" customHeight="1" x14ac:dyDescent="0.3">
      <c r="A2122" s="23" t="s">
        <v>3607</v>
      </c>
      <c r="B2122" s="25">
        <v>28.82</v>
      </c>
      <c r="C2122" s="25">
        <v>5.59</v>
      </c>
      <c r="D2122" s="23" t="s">
        <v>5992</v>
      </c>
      <c r="E2122" s="23" t="s">
        <v>5993</v>
      </c>
      <c r="F2122" s="23" t="s">
        <v>5992</v>
      </c>
      <c r="G2122" s="23">
        <v>1</v>
      </c>
      <c r="H2122" s="23" t="s">
        <v>5992</v>
      </c>
      <c r="I2122" t="str" cm="1">
        <f t="array" ref="I2122">_xlfn.IFS(B2122&lt;18.5,"Under Weight",B2122&lt;=25,"Healthy Weight",B2122&lt;30,"Over Weight",B2122&gt;=30,"obesity")</f>
        <v>Over Weight</v>
      </c>
      <c r="J2122" t="str" cm="1">
        <f t="array" ref="J2122">_xlfn.IFS(C2122&lt;5.7,"Normal",C2122&lt;=6.5,"Prediabetes",C2122&gt;6.5,"Diabetes")</f>
        <v>Normal</v>
      </c>
    </row>
    <row r="2123" spans="1:10" ht="15" customHeight="1" x14ac:dyDescent="0.3">
      <c r="A2123" s="23" t="s">
        <v>3609</v>
      </c>
      <c r="B2123" s="25">
        <v>28.05</v>
      </c>
      <c r="C2123" s="25">
        <v>6.2</v>
      </c>
      <c r="D2123" s="23" t="s">
        <v>5992</v>
      </c>
      <c r="E2123" s="23" t="s">
        <v>5993</v>
      </c>
      <c r="F2123" s="23" t="s">
        <v>5992</v>
      </c>
      <c r="G2123" s="23">
        <v>1</v>
      </c>
      <c r="H2123" s="23" t="s">
        <v>5992</v>
      </c>
      <c r="I2123" t="str" cm="1">
        <f t="array" ref="I2123">_xlfn.IFS(B2123&lt;18.5,"Under Weight",B2123&lt;=25,"Healthy Weight",B2123&lt;30,"Over Weight",B2123&gt;=30,"obesity")</f>
        <v>Over Weight</v>
      </c>
      <c r="J2123" t="str" cm="1">
        <f t="array" ref="J2123">_xlfn.IFS(C2123&lt;5.7,"Normal",C2123&lt;=6.5,"Prediabetes",C2123&gt;6.5,"Diabetes")</f>
        <v>Prediabetes</v>
      </c>
    </row>
    <row r="2124" spans="1:10" ht="15" customHeight="1" x14ac:dyDescent="0.3">
      <c r="A2124" s="23" t="s">
        <v>3611</v>
      </c>
      <c r="B2124" s="25">
        <v>27.1</v>
      </c>
      <c r="C2124" s="25">
        <v>4.45</v>
      </c>
      <c r="D2124" s="23" t="s">
        <v>5992</v>
      </c>
      <c r="E2124" s="23" t="s">
        <v>5993</v>
      </c>
      <c r="F2124" s="23" t="s">
        <v>5992</v>
      </c>
      <c r="G2124" s="23">
        <v>1</v>
      </c>
      <c r="H2124" s="23" t="s">
        <v>5992</v>
      </c>
      <c r="I2124" t="str" cm="1">
        <f t="array" ref="I2124">_xlfn.IFS(B2124&lt;18.5,"Under Weight",B2124&lt;=25,"Healthy Weight",B2124&lt;30,"Over Weight",B2124&gt;=30,"obesity")</f>
        <v>Over Weight</v>
      </c>
      <c r="J2124" t="str" cm="1">
        <f t="array" ref="J2124">_xlfn.IFS(C2124&lt;5.7,"Normal",C2124&lt;=6.5,"Prediabetes",C2124&gt;6.5,"Diabetes")</f>
        <v>Normal</v>
      </c>
    </row>
    <row r="2125" spans="1:10" ht="15" customHeight="1" x14ac:dyDescent="0.3">
      <c r="A2125" s="23" t="s">
        <v>3613</v>
      </c>
      <c r="B2125" s="25">
        <v>24.3</v>
      </c>
      <c r="C2125" s="25">
        <v>6.1</v>
      </c>
      <c r="D2125" s="23" t="s">
        <v>5991</v>
      </c>
      <c r="E2125" s="23" t="s">
        <v>5993</v>
      </c>
      <c r="F2125" s="23" t="s">
        <v>5992</v>
      </c>
      <c r="G2125" s="23">
        <v>1</v>
      </c>
      <c r="H2125" s="23" t="s">
        <v>5992</v>
      </c>
      <c r="I2125" t="str" cm="1">
        <f t="array" ref="I2125">_xlfn.IFS(B2125&lt;18.5,"Under Weight",B2125&lt;=25,"Healthy Weight",B2125&lt;30,"Over Weight",B2125&gt;=30,"obesity")</f>
        <v>Healthy Weight</v>
      </c>
      <c r="J2125" t="str" cm="1">
        <f t="array" ref="J2125">_xlfn.IFS(C2125&lt;5.7,"Normal",C2125&lt;=6.5,"Prediabetes",C2125&gt;6.5,"Diabetes")</f>
        <v>Prediabetes</v>
      </c>
    </row>
    <row r="2126" spans="1:10" ht="15" customHeight="1" x14ac:dyDescent="0.3">
      <c r="A2126" s="23" t="s">
        <v>3615</v>
      </c>
      <c r="B2126" s="25">
        <v>30.72</v>
      </c>
      <c r="C2126" s="25">
        <v>6.06</v>
      </c>
      <c r="D2126" s="23" t="s">
        <v>5992</v>
      </c>
      <c r="E2126" s="23" t="s">
        <v>5993</v>
      </c>
      <c r="F2126" s="23" t="s">
        <v>5992</v>
      </c>
      <c r="G2126" s="23">
        <v>1</v>
      </c>
      <c r="H2126" s="23" t="s">
        <v>5992</v>
      </c>
      <c r="I2126" t="str" cm="1">
        <f t="array" ref="I2126">_xlfn.IFS(B2126&lt;18.5,"Under Weight",B2126&lt;=25,"Healthy Weight",B2126&lt;30,"Over Weight",B2126&gt;=30,"obesity")</f>
        <v>obesity</v>
      </c>
      <c r="J2126" t="str" cm="1">
        <f t="array" ref="J2126">_xlfn.IFS(C2126&lt;5.7,"Normal",C2126&lt;=6.5,"Prediabetes",C2126&gt;6.5,"Diabetes")</f>
        <v>Prediabetes</v>
      </c>
    </row>
    <row r="2127" spans="1:10" ht="15" customHeight="1" x14ac:dyDescent="0.3">
      <c r="A2127" s="23" t="s">
        <v>3617</v>
      </c>
      <c r="B2127" s="25">
        <v>37.43</v>
      </c>
      <c r="C2127" s="25">
        <v>4.5599999999999996</v>
      </c>
      <c r="D2127" s="23" t="s">
        <v>5992</v>
      </c>
      <c r="E2127" s="23" t="s">
        <v>5992</v>
      </c>
      <c r="F2127" s="23" t="s">
        <v>5991</v>
      </c>
      <c r="G2127" s="23">
        <v>1</v>
      </c>
      <c r="H2127" s="23" t="s">
        <v>5992</v>
      </c>
      <c r="I2127" t="str" cm="1">
        <f t="array" ref="I2127">_xlfn.IFS(B2127&lt;18.5,"Under Weight",B2127&lt;=25,"Healthy Weight",B2127&lt;30,"Over Weight",B2127&gt;=30,"obesity")</f>
        <v>obesity</v>
      </c>
      <c r="J2127" t="str" cm="1">
        <f t="array" ref="J2127">_xlfn.IFS(C2127&lt;5.7,"Normal",C2127&lt;=6.5,"Prediabetes",C2127&gt;6.5,"Diabetes")</f>
        <v>Normal</v>
      </c>
    </row>
    <row r="2128" spans="1:10" ht="15" customHeight="1" x14ac:dyDescent="0.3">
      <c r="A2128" s="23" t="s">
        <v>3618</v>
      </c>
      <c r="B2128" s="25">
        <v>25.74</v>
      </c>
      <c r="C2128" s="25">
        <v>6.41</v>
      </c>
      <c r="D2128" s="23" t="s">
        <v>5991</v>
      </c>
      <c r="E2128" s="23" t="s">
        <v>5992</v>
      </c>
      <c r="F2128" s="23" t="s">
        <v>5991</v>
      </c>
      <c r="G2128" s="23">
        <v>1</v>
      </c>
      <c r="H2128" s="23" t="s">
        <v>5992</v>
      </c>
      <c r="I2128" t="str" cm="1">
        <f t="array" ref="I2128">_xlfn.IFS(B2128&lt;18.5,"Under Weight",B2128&lt;=25,"Healthy Weight",B2128&lt;30,"Over Weight",B2128&gt;=30,"obesity")</f>
        <v>Over Weight</v>
      </c>
      <c r="J2128" t="str" cm="1">
        <f t="array" ref="J2128">_xlfn.IFS(C2128&lt;5.7,"Normal",C2128&lt;=6.5,"Prediabetes",C2128&gt;6.5,"Diabetes")</f>
        <v>Prediabetes</v>
      </c>
    </row>
    <row r="2129" spans="1:10" ht="15" customHeight="1" x14ac:dyDescent="0.3">
      <c r="A2129" s="23" t="s">
        <v>3620</v>
      </c>
      <c r="B2129" s="25">
        <v>36.575000000000003</v>
      </c>
      <c r="C2129" s="25">
        <v>5.57</v>
      </c>
      <c r="D2129" s="23" t="s">
        <v>5992</v>
      </c>
      <c r="E2129" s="23" t="s">
        <v>5992</v>
      </c>
      <c r="F2129" s="23" t="s">
        <v>5991</v>
      </c>
      <c r="G2129" s="23">
        <v>1</v>
      </c>
      <c r="H2129" s="23" t="s">
        <v>5992</v>
      </c>
      <c r="I2129" t="str" cm="1">
        <f t="array" ref="I2129">_xlfn.IFS(B2129&lt;18.5,"Under Weight",B2129&lt;=25,"Healthy Weight",B2129&lt;30,"Over Weight",B2129&gt;=30,"obesity")</f>
        <v>obesity</v>
      </c>
      <c r="J2129" t="str" cm="1">
        <f t="array" ref="J2129">_xlfn.IFS(C2129&lt;5.7,"Normal",C2129&lt;=6.5,"Prediabetes",C2129&gt;6.5,"Diabetes")</f>
        <v>Normal</v>
      </c>
    </row>
    <row r="2130" spans="1:10" ht="15" customHeight="1" x14ac:dyDescent="0.3">
      <c r="A2130" s="23" t="s">
        <v>3621</v>
      </c>
      <c r="B2130" s="25">
        <v>35.15</v>
      </c>
      <c r="C2130" s="25">
        <v>5.47</v>
      </c>
      <c r="D2130" s="23" t="s">
        <v>5992</v>
      </c>
      <c r="E2130" s="23" t="s">
        <v>5992</v>
      </c>
      <c r="F2130" s="23" t="s">
        <v>5991</v>
      </c>
      <c r="G2130" s="23">
        <v>1</v>
      </c>
      <c r="H2130" s="23" t="s">
        <v>5992</v>
      </c>
      <c r="I2130" t="str" cm="1">
        <f t="array" ref="I2130">_xlfn.IFS(B2130&lt;18.5,"Under Weight",B2130&lt;=25,"Healthy Weight",B2130&lt;30,"Over Weight",B2130&gt;=30,"obesity")</f>
        <v>obesity</v>
      </c>
      <c r="J2130" t="str" cm="1">
        <f t="array" ref="J2130">_xlfn.IFS(C2130&lt;5.7,"Normal",C2130&lt;=6.5,"Prediabetes",C2130&gt;6.5,"Diabetes")</f>
        <v>Normal</v>
      </c>
    </row>
    <row r="2131" spans="1:10" ht="15" customHeight="1" x14ac:dyDescent="0.3">
      <c r="A2131" s="23" t="s">
        <v>3623</v>
      </c>
      <c r="B2131" s="25">
        <v>32.11</v>
      </c>
      <c r="C2131" s="25">
        <v>4.43</v>
      </c>
      <c r="D2131" s="23" t="s">
        <v>5992</v>
      </c>
      <c r="E2131" s="23" t="s">
        <v>5992</v>
      </c>
      <c r="F2131" s="23" t="s">
        <v>5991</v>
      </c>
      <c r="G2131" s="23">
        <v>1</v>
      </c>
      <c r="H2131" s="23" t="s">
        <v>5992</v>
      </c>
      <c r="I2131" t="str" cm="1">
        <f t="array" ref="I2131">_xlfn.IFS(B2131&lt;18.5,"Under Weight",B2131&lt;=25,"Healthy Weight",B2131&lt;30,"Over Weight",B2131&gt;=30,"obesity")</f>
        <v>obesity</v>
      </c>
      <c r="J2131" t="str" cm="1">
        <f t="array" ref="J2131">_xlfn.IFS(C2131&lt;5.7,"Normal",C2131&lt;=6.5,"Prediabetes",C2131&gt;6.5,"Diabetes")</f>
        <v>Normal</v>
      </c>
    </row>
    <row r="2132" spans="1:10" ht="15" customHeight="1" x14ac:dyDescent="0.3">
      <c r="A2132" s="23" t="s">
        <v>3624</v>
      </c>
      <c r="B2132" s="25">
        <v>30.495000000000001</v>
      </c>
      <c r="C2132" s="25">
        <v>4.95</v>
      </c>
      <c r="D2132" s="23" t="s">
        <v>5992</v>
      </c>
      <c r="E2132" s="23" t="s">
        <v>5992</v>
      </c>
      <c r="F2132" s="23" t="s">
        <v>5991</v>
      </c>
      <c r="G2132" s="23">
        <v>1</v>
      </c>
      <c r="H2132" s="23" t="s">
        <v>5992</v>
      </c>
      <c r="I2132" t="str" cm="1">
        <f t="array" ref="I2132">_xlfn.IFS(B2132&lt;18.5,"Under Weight",B2132&lt;=25,"Healthy Weight",B2132&lt;30,"Over Weight",B2132&gt;=30,"obesity")</f>
        <v>obesity</v>
      </c>
      <c r="J2132" t="str" cm="1">
        <f t="array" ref="J2132">_xlfn.IFS(C2132&lt;5.7,"Normal",C2132&lt;=6.5,"Prediabetes",C2132&gt;6.5,"Diabetes")</f>
        <v>Normal</v>
      </c>
    </row>
    <row r="2133" spans="1:10" ht="15" customHeight="1" x14ac:dyDescent="0.3">
      <c r="A2133" s="23" t="s">
        <v>3626</v>
      </c>
      <c r="B2133" s="25">
        <v>29.24</v>
      </c>
      <c r="C2133" s="25">
        <v>4.04</v>
      </c>
      <c r="D2133" s="23" t="s">
        <v>5992</v>
      </c>
      <c r="E2133" s="23" t="s">
        <v>5993</v>
      </c>
      <c r="F2133" s="23" t="s">
        <v>5992</v>
      </c>
      <c r="G2133" s="23">
        <v>1</v>
      </c>
      <c r="H2133" s="23" t="s">
        <v>5992</v>
      </c>
      <c r="I2133" t="str" cm="1">
        <f t="array" ref="I2133">_xlfn.IFS(B2133&lt;18.5,"Under Weight",B2133&lt;=25,"Healthy Weight",B2133&lt;30,"Over Weight",B2133&gt;=30,"obesity")</f>
        <v>Over Weight</v>
      </c>
      <c r="J2133" t="str" cm="1">
        <f t="array" ref="J2133">_xlfn.IFS(C2133&lt;5.7,"Normal",C2133&lt;=6.5,"Prediabetes",C2133&gt;6.5,"Diabetes")</f>
        <v>Normal</v>
      </c>
    </row>
    <row r="2134" spans="1:10" ht="15" customHeight="1" x14ac:dyDescent="0.3">
      <c r="A2134" s="23" t="s">
        <v>3628</v>
      </c>
      <c r="B2134" s="25">
        <v>22.515000000000001</v>
      </c>
      <c r="C2134" s="25">
        <v>5.93</v>
      </c>
      <c r="D2134" s="23" t="s">
        <v>5992</v>
      </c>
      <c r="E2134" s="23" t="s">
        <v>5992</v>
      </c>
      <c r="F2134" s="23" t="s">
        <v>5991</v>
      </c>
      <c r="G2134" s="23">
        <v>1</v>
      </c>
      <c r="H2134" s="23" t="s">
        <v>5992</v>
      </c>
      <c r="I2134" t="str" cm="1">
        <f t="array" ref="I2134">_xlfn.IFS(B2134&lt;18.5,"Under Weight",B2134&lt;=25,"Healthy Weight",B2134&lt;30,"Over Weight",B2134&gt;=30,"obesity")</f>
        <v>Healthy Weight</v>
      </c>
      <c r="J2134" t="str" cm="1">
        <f t="array" ref="J2134">_xlfn.IFS(C2134&lt;5.7,"Normal",C2134&lt;=6.5,"Prediabetes",C2134&gt;6.5,"Diabetes")</f>
        <v>Prediabetes</v>
      </c>
    </row>
    <row r="2135" spans="1:10" ht="15" customHeight="1" x14ac:dyDescent="0.3">
      <c r="A2135" s="23" t="s">
        <v>3629</v>
      </c>
      <c r="B2135" s="25">
        <v>15.65</v>
      </c>
      <c r="C2135" s="25">
        <v>4.2300000000000004</v>
      </c>
      <c r="D2135" s="23" t="s">
        <v>5992</v>
      </c>
      <c r="E2135" s="23" t="s">
        <v>5992</v>
      </c>
      <c r="F2135" s="23" t="s">
        <v>5992</v>
      </c>
      <c r="G2135" s="23">
        <v>0</v>
      </c>
      <c r="H2135" s="23" t="s">
        <v>5992</v>
      </c>
      <c r="I2135" t="str" cm="1">
        <f t="array" ref="I2135">_xlfn.IFS(B2135&lt;18.5,"Under Weight",B2135&lt;=25,"Healthy Weight",B2135&lt;30,"Over Weight",B2135&gt;=30,"obesity")</f>
        <v>Under Weight</v>
      </c>
      <c r="J2135" t="str" cm="1">
        <f t="array" ref="J2135">_xlfn.IFS(C2135&lt;5.7,"Normal",C2135&lt;=6.5,"Prediabetes",C2135&gt;6.5,"Diabetes")</f>
        <v>Normal</v>
      </c>
    </row>
    <row r="2136" spans="1:10" ht="15" customHeight="1" x14ac:dyDescent="0.3">
      <c r="A2136" s="23" t="s">
        <v>3630</v>
      </c>
      <c r="B2136" s="25">
        <v>27.36</v>
      </c>
      <c r="C2136" s="25">
        <v>5.59</v>
      </c>
      <c r="D2136" s="23" t="s">
        <v>5991</v>
      </c>
      <c r="E2136" s="23" t="s">
        <v>5992</v>
      </c>
      <c r="F2136" s="23" t="s">
        <v>5992</v>
      </c>
      <c r="G2136" s="23">
        <v>0</v>
      </c>
      <c r="H2136" s="23" t="s">
        <v>5992</v>
      </c>
      <c r="I2136" t="str" cm="1">
        <f t="array" ref="I2136">_xlfn.IFS(B2136&lt;18.5,"Under Weight",B2136&lt;=25,"Healthy Weight",B2136&lt;30,"Over Weight",B2136&gt;=30,"obesity")</f>
        <v>Over Weight</v>
      </c>
      <c r="J2136" t="str" cm="1">
        <f t="array" ref="J2136">_xlfn.IFS(C2136&lt;5.7,"Normal",C2136&lt;=6.5,"Prediabetes",C2136&gt;6.5,"Diabetes")</f>
        <v>Normal</v>
      </c>
    </row>
    <row r="2137" spans="1:10" ht="15" customHeight="1" x14ac:dyDescent="0.3">
      <c r="A2137" s="23" t="s">
        <v>3632</v>
      </c>
      <c r="B2137" s="25">
        <v>22.3</v>
      </c>
      <c r="C2137" s="25">
        <v>4.8899999999999997</v>
      </c>
      <c r="D2137" s="23" t="s">
        <v>5991</v>
      </c>
      <c r="E2137" s="23" t="s">
        <v>5992</v>
      </c>
      <c r="F2137" s="23" t="s">
        <v>5992</v>
      </c>
      <c r="G2137" s="23">
        <v>0</v>
      </c>
      <c r="H2137" s="23" t="s">
        <v>5992</v>
      </c>
      <c r="I2137" t="str" cm="1">
        <f t="array" ref="I2137">_xlfn.IFS(B2137&lt;18.5,"Under Weight",B2137&lt;=25,"Healthy Weight",B2137&lt;30,"Over Weight",B2137&gt;=30,"obesity")</f>
        <v>Healthy Weight</v>
      </c>
      <c r="J2137" t="str" cm="1">
        <f t="array" ref="J2137">_xlfn.IFS(C2137&lt;5.7,"Normal",C2137&lt;=6.5,"Prediabetes",C2137&gt;6.5,"Diabetes")</f>
        <v>Normal</v>
      </c>
    </row>
    <row r="2138" spans="1:10" ht="15" customHeight="1" x14ac:dyDescent="0.3">
      <c r="A2138" s="23" t="s">
        <v>3634</v>
      </c>
      <c r="B2138" s="25">
        <v>26.03</v>
      </c>
      <c r="C2138" s="25">
        <v>5.81</v>
      </c>
      <c r="D2138" s="23" t="s">
        <v>5991</v>
      </c>
      <c r="E2138" s="23" t="s">
        <v>5992</v>
      </c>
      <c r="F2138" s="23" t="s">
        <v>5992</v>
      </c>
      <c r="G2138" s="23">
        <v>0</v>
      </c>
      <c r="H2138" s="23" t="s">
        <v>5992</v>
      </c>
      <c r="I2138" t="str" cm="1">
        <f t="array" ref="I2138">_xlfn.IFS(B2138&lt;18.5,"Under Weight",B2138&lt;=25,"Healthy Weight",B2138&lt;30,"Over Weight",B2138&gt;=30,"obesity")</f>
        <v>Over Weight</v>
      </c>
      <c r="J2138" t="str" cm="1">
        <f t="array" ref="J2138">_xlfn.IFS(C2138&lt;5.7,"Normal",C2138&lt;=6.5,"Prediabetes",C2138&gt;6.5,"Diabetes")</f>
        <v>Prediabetes</v>
      </c>
    </row>
    <row r="2139" spans="1:10" ht="15" customHeight="1" x14ac:dyDescent="0.3">
      <c r="A2139" s="23" t="s">
        <v>3636</v>
      </c>
      <c r="B2139" s="25">
        <v>27.74</v>
      </c>
      <c r="C2139" s="25">
        <v>4.29</v>
      </c>
      <c r="D2139" s="23" t="s">
        <v>5992</v>
      </c>
      <c r="E2139" s="23" t="s">
        <v>5993</v>
      </c>
      <c r="F2139" s="23" t="s">
        <v>5992</v>
      </c>
      <c r="G2139" s="23">
        <v>1</v>
      </c>
      <c r="H2139" s="23" t="s">
        <v>5992</v>
      </c>
      <c r="I2139" t="str" cm="1">
        <f t="array" ref="I2139">_xlfn.IFS(B2139&lt;18.5,"Under Weight",B2139&lt;=25,"Healthy Weight",B2139&lt;30,"Over Weight",B2139&gt;=30,"obesity")</f>
        <v>Over Weight</v>
      </c>
      <c r="J2139" t="str" cm="1">
        <f t="array" ref="J2139">_xlfn.IFS(C2139&lt;5.7,"Normal",C2139&lt;=6.5,"Prediabetes",C2139&gt;6.5,"Diabetes")</f>
        <v>Normal</v>
      </c>
    </row>
    <row r="2140" spans="1:10" ht="15" customHeight="1" x14ac:dyDescent="0.3">
      <c r="A2140" s="23" t="s">
        <v>3637</v>
      </c>
      <c r="B2140" s="25">
        <v>32.11</v>
      </c>
      <c r="C2140" s="25">
        <v>4.03</v>
      </c>
      <c r="D2140" s="23" t="s">
        <v>5991</v>
      </c>
      <c r="E2140" s="23" t="s">
        <v>5993</v>
      </c>
      <c r="F2140" s="23" t="s">
        <v>5992</v>
      </c>
      <c r="G2140" s="23">
        <v>2</v>
      </c>
      <c r="H2140" s="23" t="s">
        <v>5992</v>
      </c>
      <c r="I2140" t="str" cm="1">
        <f t="array" ref="I2140">_xlfn.IFS(B2140&lt;18.5,"Under Weight",B2140&lt;=25,"Healthy Weight",B2140&lt;30,"Over Weight",B2140&gt;=30,"obesity")</f>
        <v>obesity</v>
      </c>
      <c r="J2140" t="str" cm="1">
        <f t="array" ref="J2140">_xlfn.IFS(C2140&lt;5.7,"Normal",C2140&lt;=6.5,"Prediabetes",C2140&gt;6.5,"Diabetes")</f>
        <v>Normal</v>
      </c>
    </row>
    <row r="2141" spans="1:10" ht="15" customHeight="1" x14ac:dyDescent="0.3">
      <c r="A2141" s="23" t="s">
        <v>3639</v>
      </c>
      <c r="B2141" s="25">
        <v>25.175000000000001</v>
      </c>
      <c r="C2141" s="25">
        <v>6.29</v>
      </c>
      <c r="D2141" s="23" t="s">
        <v>5991</v>
      </c>
      <c r="E2141" s="23" t="s">
        <v>5993</v>
      </c>
      <c r="F2141" s="23" t="s">
        <v>5992</v>
      </c>
      <c r="G2141" s="23">
        <v>2</v>
      </c>
      <c r="H2141" s="23" t="s">
        <v>5992</v>
      </c>
      <c r="I2141" t="str" cm="1">
        <f t="array" ref="I2141">_xlfn.IFS(B2141&lt;18.5,"Under Weight",B2141&lt;=25,"Healthy Weight",B2141&lt;30,"Over Weight",B2141&gt;=30,"obesity")</f>
        <v>Over Weight</v>
      </c>
      <c r="J2141" t="str" cm="1">
        <f t="array" ref="J2141">_xlfn.IFS(C2141&lt;5.7,"Normal",C2141&lt;=6.5,"Prediabetes",C2141&gt;6.5,"Diabetes")</f>
        <v>Prediabetes</v>
      </c>
    </row>
    <row r="2142" spans="1:10" ht="15" customHeight="1" x14ac:dyDescent="0.3">
      <c r="A2142" s="23" t="s">
        <v>3640</v>
      </c>
      <c r="B2142" s="25">
        <v>39.49</v>
      </c>
      <c r="C2142" s="25">
        <v>4.4800000000000004</v>
      </c>
      <c r="D2142" s="23" t="s">
        <v>5991</v>
      </c>
      <c r="E2142" s="23" t="s">
        <v>5992</v>
      </c>
      <c r="F2142" s="23" t="s">
        <v>5992</v>
      </c>
      <c r="G2142" s="23">
        <v>0</v>
      </c>
      <c r="H2142" s="23" t="s">
        <v>5992</v>
      </c>
      <c r="I2142" t="str" cm="1">
        <f t="array" ref="I2142">_xlfn.IFS(B2142&lt;18.5,"Under Weight",B2142&lt;=25,"Healthy Weight",B2142&lt;30,"Over Weight",B2142&gt;=30,"obesity")</f>
        <v>obesity</v>
      </c>
      <c r="J2142" t="str" cm="1">
        <f t="array" ref="J2142">_xlfn.IFS(C2142&lt;5.7,"Normal",C2142&lt;=6.5,"Prediabetes",C2142&gt;6.5,"Diabetes")</f>
        <v>Normal</v>
      </c>
    </row>
    <row r="2143" spans="1:10" ht="15" customHeight="1" x14ac:dyDescent="0.3">
      <c r="A2143" s="23" t="s">
        <v>3641</v>
      </c>
      <c r="B2143" s="25">
        <v>34.869999999999997</v>
      </c>
      <c r="C2143" s="25">
        <v>5.51</v>
      </c>
      <c r="D2143" s="23" t="s">
        <v>5991</v>
      </c>
      <c r="E2143" s="23" t="s">
        <v>5992</v>
      </c>
      <c r="F2143" s="23" t="s">
        <v>5992</v>
      </c>
      <c r="G2143" s="23">
        <v>0</v>
      </c>
      <c r="H2143" s="23" t="s">
        <v>5992</v>
      </c>
      <c r="I2143" t="str" cm="1">
        <f t="array" ref="I2143">_xlfn.IFS(B2143&lt;18.5,"Under Weight",B2143&lt;=25,"Healthy Weight",B2143&lt;30,"Over Weight",B2143&gt;=30,"obesity")</f>
        <v>obesity</v>
      </c>
      <c r="J2143" t="str" cm="1">
        <f t="array" ref="J2143">_xlfn.IFS(C2143&lt;5.7,"Normal",C2143&lt;=6.5,"Prediabetes",C2143&gt;6.5,"Diabetes")</f>
        <v>Normal</v>
      </c>
    </row>
    <row r="2144" spans="1:10" ht="15" customHeight="1" x14ac:dyDescent="0.3">
      <c r="A2144" s="23" t="s">
        <v>3643</v>
      </c>
      <c r="B2144" s="25">
        <v>34.6</v>
      </c>
      <c r="C2144" s="25">
        <v>4.5</v>
      </c>
      <c r="D2144" s="23" t="s">
        <v>5991</v>
      </c>
      <c r="E2144" s="23" t="s">
        <v>5992</v>
      </c>
      <c r="F2144" s="23" t="s">
        <v>5992</v>
      </c>
      <c r="G2144" s="23">
        <v>0</v>
      </c>
      <c r="H2144" s="23" t="s">
        <v>5992</v>
      </c>
      <c r="I2144" t="str" cm="1">
        <f t="array" ref="I2144">_xlfn.IFS(B2144&lt;18.5,"Under Weight",B2144&lt;=25,"Healthy Weight",B2144&lt;30,"Over Weight",B2144&gt;=30,"obesity")</f>
        <v>obesity</v>
      </c>
      <c r="J2144" t="str" cm="1">
        <f t="array" ref="J2144">_xlfn.IFS(C2144&lt;5.7,"Normal",C2144&lt;=6.5,"Prediabetes",C2144&gt;6.5,"Diabetes")</f>
        <v>Normal</v>
      </c>
    </row>
    <row r="2145" spans="1:10" ht="15" customHeight="1" x14ac:dyDescent="0.3">
      <c r="A2145" s="23" t="s">
        <v>3645</v>
      </c>
      <c r="B2145" s="25">
        <v>25.8</v>
      </c>
      <c r="C2145" s="25">
        <v>6.29</v>
      </c>
      <c r="D2145" s="23" t="s">
        <v>5991</v>
      </c>
      <c r="E2145" s="23" t="s">
        <v>5992</v>
      </c>
      <c r="F2145" s="23" t="s">
        <v>5992</v>
      </c>
      <c r="G2145" s="23">
        <v>0</v>
      </c>
      <c r="H2145" s="23" t="s">
        <v>5992</v>
      </c>
      <c r="I2145" t="str" cm="1">
        <f t="array" ref="I2145">_xlfn.IFS(B2145&lt;18.5,"Under Weight",B2145&lt;=25,"Healthy Weight",B2145&lt;30,"Over Weight",B2145&gt;=30,"obesity")</f>
        <v>Over Weight</v>
      </c>
      <c r="J2145" t="str" cm="1">
        <f t="array" ref="J2145">_xlfn.IFS(C2145&lt;5.7,"Normal",C2145&lt;=6.5,"Prediabetes",C2145&gt;6.5,"Diabetes")</f>
        <v>Prediabetes</v>
      </c>
    </row>
    <row r="2146" spans="1:10" ht="15" customHeight="1" x14ac:dyDescent="0.3">
      <c r="A2146" s="23" t="s">
        <v>3647</v>
      </c>
      <c r="B2146" s="25">
        <v>35.86</v>
      </c>
      <c r="C2146" s="25">
        <v>4.33</v>
      </c>
      <c r="D2146" s="23" t="s">
        <v>5992</v>
      </c>
      <c r="E2146" s="23" t="s">
        <v>5992</v>
      </c>
      <c r="F2146" s="23" t="s">
        <v>5992</v>
      </c>
      <c r="G2146" s="23">
        <v>1</v>
      </c>
      <c r="H2146" s="23" t="s">
        <v>5992</v>
      </c>
      <c r="I2146" t="str" cm="1">
        <f t="array" ref="I2146">_xlfn.IFS(B2146&lt;18.5,"Under Weight",B2146&lt;=25,"Healthy Weight",B2146&lt;30,"Over Weight",B2146&gt;=30,"obesity")</f>
        <v>obesity</v>
      </c>
      <c r="J2146" t="str" cm="1">
        <f t="array" ref="J2146">_xlfn.IFS(C2146&lt;5.7,"Normal",C2146&lt;=6.5,"Prediabetes",C2146&gt;6.5,"Diabetes")</f>
        <v>Normal</v>
      </c>
    </row>
    <row r="2147" spans="1:10" ht="15" customHeight="1" x14ac:dyDescent="0.3">
      <c r="A2147" s="23" t="s">
        <v>3649</v>
      </c>
      <c r="B2147" s="25">
        <v>40.47</v>
      </c>
      <c r="C2147" s="25">
        <v>11.15</v>
      </c>
      <c r="D2147" s="23" t="s">
        <v>5992</v>
      </c>
      <c r="E2147" s="23" t="s">
        <v>5992</v>
      </c>
      <c r="F2147" s="23" t="s">
        <v>5992</v>
      </c>
      <c r="G2147" s="23">
        <v>0</v>
      </c>
      <c r="H2147" s="23" t="s">
        <v>5992</v>
      </c>
      <c r="I2147" t="str" cm="1">
        <f t="array" ref="I2147">_xlfn.IFS(B2147&lt;18.5,"Under Weight",B2147&lt;=25,"Healthy Weight",B2147&lt;30,"Over Weight",B2147&gt;=30,"obesity")</f>
        <v>obesity</v>
      </c>
      <c r="J2147" t="str" cm="1">
        <f t="array" ref="J2147">_xlfn.IFS(C2147&lt;5.7,"Normal",C2147&lt;=6.5,"Prediabetes",C2147&gt;6.5,"Diabetes")</f>
        <v>Diabetes</v>
      </c>
    </row>
    <row r="2148" spans="1:10" ht="15" customHeight="1" x14ac:dyDescent="0.3">
      <c r="A2148" s="23" t="s">
        <v>3651</v>
      </c>
      <c r="B2148" s="25">
        <v>32.01</v>
      </c>
      <c r="C2148" s="25">
        <v>6.45</v>
      </c>
      <c r="D2148" s="23" t="s">
        <v>5992</v>
      </c>
      <c r="E2148" s="23" t="s">
        <v>5992</v>
      </c>
      <c r="F2148" s="23" t="s">
        <v>5992</v>
      </c>
      <c r="G2148" s="23">
        <v>1</v>
      </c>
      <c r="H2148" s="23" t="s">
        <v>5992</v>
      </c>
      <c r="I2148" t="str" cm="1">
        <f t="array" ref="I2148">_xlfn.IFS(B2148&lt;18.5,"Under Weight",B2148&lt;=25,"Healthy Weight",B2148&lt;30,"Over Weight",B2148&gt;=30,"obesity")</f>
        <v>obesity</v>
      </c>
      <c r="J2148" t="str" cm="1">
        <f t="array" ref="J2148">_xlfn.IFS(C2148&lt;5.7,"Normal",C2148&lt;=6.5,"Prediabetes",C2148&gt;6.5,"Diabetes")</f>
        <v>Prediabetes</v>
      </c>
    </row>
    <row r="2149" spans="1:10" ht="15" customHeight="1" x14ac:dyDescent="0.3">
      <c r="A2149" s="23" t="s">
        <v>3653</v>
      </c>
      <c r="B2149" s="25">
        <v>33</v>
      </c>
      <c r="C2149" s="25">
        <v>9.27</v>
      </c>
      <c r="D2149" s="23" t="s">
        <v>5992</v>
      </c>
      <c r="E2149" s="23" t="s">
        <v>5992</v>
      </c>
      <c r="F2149" s="23" t="s">
        <v>5992</v>
      </c>
      <c r="G2149" s="23">
        <v>0</v>
      </c>
      <c r="H2149" s="23" t="s">
        <v>5992</v>
      </c>
      <c r="I2149" t="str" cm="1">
        <f t="array" ref="I2149">_xlfn.IFS(B2149&lt;18.5,"Under Weight",B2149&lt;=25,"Healthy Weight",B2149&lt;30,"Over Weight",B2149&gt;=30,"obesity")</f>
        <v>obesity</v>
      </c>
      <c r="J2149" t="str" cm="1">
        <f t="array" ref="J2149">_xlfn.IFS(C2149&lt;5.7,"Normal",C2149&lt;=6.5,"Prediabetes",C2149&gt;6.5,"Diabetes")</f>
        <v>Diabetes</v>
      </c>
    </row>
    <row r="2150" spans="1:10" ht="15" customHeight="1" x14ac:dyDescent="0.3">
      <c r="A2150" s="23" t="s">
        <v>3655</v>
      </c>
      <c r="B2150" s="25">
        <v>29.3</v>
      </c>
      <c r="C2150" s="25">
        <v>6.15</v>
      </c>
      <c r="D2150" s="23" t="s">
        <v>5992</v>
      </c>
      <c r="E2150" s="23" t="s">
        <v>5992</v>
      </c>
      <c r="F2150" s="23" t="s">
        <v>5992</v>
      </c>
      <c r="G2150" s="23">
        <v>1</v>
      </c>
      <c r="H2150" s="23" t="s">
        <v>5992</v>
      </c>
      <c r="I2150" t="str" cm="1">
        <f t="array" ref="I2150">_xlfn.IFS(B2150&lt;18.5,"Under Weight",B2150&lt;=25,"Healthy Weight",B2150&lt;30,"Over Weight",B2150&gt;=30,"obesity")</f>
        <v>Over Weight</v>
      </c>
      <c r="J2150" t="str" cm="1">
        <f t="array" ref="J2150">_xlfn.IFS(C2150&lt;5.7,"Normal",C2150&lt;=6.5,"Prediabetes",C2150&gt;6.5,"Diabetes")</f>
        <v>Prediabetes</v>
      </c>
    </row>
    <row r="2151" spans="1:10" ht="15" customHeight="1" x14ac:dyDescent="0.3">
      <c r="A2151" s="23" t="s">
        <v>3656</v>
      </c>
      <c r="B2151" s="25">
        <v>25.8</v>
      </c>
      <c r="C2151" s="25">
        <v>4.13</v>
      </c>
      <c r="D2151" s="23" t="s">
        <v>5992</v>
      </c>
      <c r="E2151" s="23" t="s">
        <v>5992</v>
      </c>
      <c r="F2151" s="23" t="s">
        <v>5992</v>
      </c>
      <c r="G2151" s="23">
        <v>1</v>
      </c>
      <c r="H2151" s="23" t="s">
        <v>5992</v>
      </c>
      <c r="I2151" t="str" cm="1">
        <f t="array" ref="I2151">_xlfn.IFS(B2151&lt;18.5,"Under Weight",B2151&lt;=25,"Healthy Weight",B2151&lt;30,"Over Weight",B2151&gt;=30,"obesity")</f>
        <v>Over Weight</v>
      </c>
      <c r="J2151" t="str" cm="1">
        <f t="array" ref="J2151">_xlfn.IFS(C2151&lt;5.7,"Normal",C2151&lt;=6.5,"Prediabetes",C2151&gt;6.5,"Diabetes")</f>
        <v>Normal</v>
      </c>
    </row>
    <row r="2152" spans="1:10" ht="15" customHeight="1" x14ac:dyDescent="0.3">
      <c r="A2152" s="23" t="s">
        <v>3658</v>
      </c>
      <c r="B2152" s="25">
        <v>23.4</v>
      </c>
      <c r="C2152" s="25">
        <v>4.24</v>
      </c>
      <c r="D2152" s="23" t="s">
        <v>5992</v>
      </c>
      <c r="E2152" s="23" t="s">
        <v>5992</v>
      </c>
      <c r="F2152" s="23" t="s">
        <v>5992</v>
      </c>
      <c r="G2152" s="23">
        <v>1</v>
      </c>
      <c r="H2152" s="23" t="s">
        <v>5992</v>
      </c>
      <c r="I2152" t="str" cm="1">
        <f t="array" ref="I2152">_xlfn.IFS(B2152&lt;18.5,"Under Weight",B2152&lt;=25,"Healthy Weight",B2152&lt;30,"Over Weight",B2152&gt;=30,"obesity")</f>
        <v>Healthy Weight</v>
      </c>
      <c r="J2152" t="str" cm="1">
        <f t="array" ref="J2152">_xlfn.IFS(C2152&lt;5.7,"Normal",C2152&lt;=6.5,"Prediabetes",C2152&gt;6.5,"Diabetes")</f>
        <v>Normal</v>
      </c>
    </row>
    <row r="2153" spans="1:10" ht="15" customHeight="1" x14ac:dyDescent="0.3">
      <c r="A2153" s="23" t="s">
        <v>3660</v>
      </c>
      <c r="B2153" s="25">
        <v>27.93</v>
      </c>
      <c r="C2153" s="25">
        <v>9.8800000000000008</v>
      </c>
      <c r="D2153" s="23" t="s">
        <v>5992</v>
      </c>
      <c r="E2153" s="23" t="s">
        <v>5992</v>
      </c>
      <c r="F2153" s="23" t="s">
        <v>5992</v>
      </c>
      <c r="G2153" s="23">
        <v>0</v>
      </c>
      <c r="H2153" s="23" t="s">
        <v>5992</v>
      </c>
      <c r="I2153" t="str" cm="1">
        <f t="array" ref="I2153">_xlfn.IFS(B2153&lt;18.5,"Under Weight",B2153&lt;=25,"Healthy Weight",B2153&lt;30,"Over Weight",B2153&gt;=30,"obesity")</f>
        <v>Over Weight</v>
      </c>
      <c r="J2153" t="str" cm="1">
        <f t="array" ref="J2153">_xlfn.IFS(C2153&lt;5.7,"Normal",C2153&lt;=6.5,"Prediabetes",C2153&gt;6.5,"Diabetes")</f>
        <v>Diabetes</v>
      </c>
    </row>
    <row r="2154" spans="1:10" ht="15" customHeight="1" x14ac:dyDescent="0.3">
      <c r="A2154" s="23" t="s">
        <v>3662</v>
      </c>
      <c r="B2154" s="25">
        <v>22</v>
      </c>
      <c r="C2154" s="25">
        <v>9.5</v>
      </c>
      <c r="D2154" s="23" t="s">
        <v>5992</v>
      </c>
      <c r="E2154" s="23" t="s">
        <v>5992</v>
      </c>
      <c r="F2154" s="23" t="s">
        <v>5992</v>
      </c>
      <c r="G2154" s="23">
        <v>0</v>
      </c>
      <c r="H2154" s="23" t="s">
        <v>5992</v>
      </c>
      <c r="I2154" t="str" cm="1">
        <f t="array" ref="I2154">_xlfn.IFS(B2154&lt;18.5,"Under Weight",B2154&lt;=25,"Healthy Weight",B2154&lt;30,"Over Weight",B2154&gt;=30,"obesity")</f>
        <v>Healthy Weight</v>
      </c>
      <c r="J2154" t="str" cm="1">
        <f t="array" ref="J2154">_xlfn.IFS(C2154&lt;5.7,"Normal",C2154&lt;=6.5,"Prediabetes",C2154&gt;6.5,"Diabetes")</f>
        <v>Diabetes</v>
      </c>
    </row>
    <row r="2155" spans="1:10" ht="15" customHeight="1" x14ac:dyDescent="0.3">
      <c r="A2155" s="23" t="s">
        <v>3664</v>
      </c>
      <c r="B2155" s="25">
        <v>36.86</v>
      </c>
      <c r="C2155" s="25">
        <v>4.97</v>
      </c>
      <c r="D2155" s="23" t="s">
        <v>5991</v>
      </c>
      <c r="E2155" s="23" t="s">
        <v>5992</v>
      </c>
      <c r="F2155" s="23" t="s">
        <v>5992</v>
      </c>
      <c r="G2155" s="23">
        <v>0</v>
      </c>
      <c r="H2155" s="23" t="s">
        <v>5992</v>
      </c>
      <c r="I2155" t="str" cm="1">
        <f t="array" ref="I2155">_xlfn.IFS(B2155&lt;18.5,"Under Weight",B2155&lt;=25,"Healthy Weight",B2155&lt;30,"Over Weight",B2155&gt;=30,"obesity")</f>
        <v>obesity</v>
      </c>
      <c r="J2155" t="str" cm="1">
        <f t="array" ref="J2155">_xlfn.IFS(C2155&lt;5.7,"Normal",C2155&lt;=6.5,"Prediabetes",C2155&gt;6.5,"Diabetes")</f>
        <v>Normal</v>
      </c>
    </row>
    <row r="2156" spans="1:10" ht="15" customHeight="1" x14ac:dyDescent="0.3">
      <c r="A2156" s="23" t="s">
        <v>3666</v>
      </c>
      <c r="B2156" s="25">
        <v>31.254999999999999</v>
      </c>
      <c r="C2156" s="25">
        <v>5.49</v>
      </c>
      <c r="D2156" s="23" t="s">
        <v>5991</v>
      </c>
      <c r="E2156" s="23" t="s">
        <v>5992</v>
      </c>
      <c r="F2156" s="23" t="s">
        <v>5992</v>
      </c>
      <c r="G2156" s="23">
        <v>0</v>
      </c>
      <c r="H2156" s="23" t="s">
        <v>5992</v>
      </c>
      <c r="I2156" t="str" cm="1">
        <f t="array" ref="I2156">_xlfn.IFS(B2156&lt;18.5,"Under Weight",B2156&lt;=25,"Healthy Weight",B2156&lt;30,"Over Weight",B2156&gt;=30,"obesity")</f>
        <v>obesity</v>
      </c>
      <c r="J2156" t="str" cm="1">
        <f t="array" ref="J2156">_xlfn.IFS(C2156&lt;5.7,"Normal",C2156&lt;=6.5,"Prediabetes",C2156&gt;6.5,"Diabetes")</f>
        <v>Normal</v>
      </c>
    </row>
    <row r="2157" spans="1:10" ht="15" customHeight="1" x14ac:dyDescent="0.3">
      <c r="A2157" s="23" t="s">
        <v>3668</v>
      </c>
      <c r="B2157" s="25">
        <v>23.06</v>
      </c>
      <c r="C2157" s="25">
        <v>4.47</v>
      </c>
      <c r="D2157" s="23" t="s">
        <v>5992</v>
      </c>
      <c r="E2157" s="23" t="s">
        <v>5992</v>
      </c>
      <c r="F2157" s="23" t="s">
        <v>5992</v>
      </c>
      <c r="G2157" s="23">
        <v>0</v>
      </c>
      <c r="H2157" s="23" t="s">
        <v>5992</v>
      </c>
      <c r="I2157" t="str" cm="1">
        <f t="array" ref="I2157">_xlfn.IFS(B2157&lt;18.5,"Under Weight",B2157&lt;=25,"Healthy Weight",B2157&lt;30,"Over Weight",B2157&gt;=30,"obesity")</f>
        <v>Healthy Weight</v>
      </c>
      <c r="J2157" t="str" cm="1">
        <f t="array" ref="J2157">_xlfn.IFS(C2157&lt;5.7,"Normal",C2157&lt;=6.5,"Prediabetes",C2157&gt;6.5,"Diabetes")</f>
        <v>Normal</v>
      </c>
    </row>
    <row r="2158" spans="1:10" ht="15" customHeight="1" x14ac:dyDescent="0.3">
      <c r="A2158" s="23" t="s">
        <v>3669</v>
      </c>
      <c r="B2158" s="25">
        <v>28.975000000000001</v>
      </c>
      <c r="C2158" s="25">
        <v>4.34</v>
      </c>
      <c r="D2158" s="23" t="s">
        <v>5991</v>
      </c>
      <c r="E2158" s="23" t="s">
        <v>5992</v>
      </c>
      <c r="F2158" s="23" t="s">
        <v>5992</v>
      </c>
      <c r="G2158" s="23">
        <v>0</v>
      </c>
      <c r="H2158" s="23" t="s">
        <v>5992</v>
      </c>
      <c r="I2158" t="str" cm="1">
        <f t="array" ref="I2158">_xlfn.IFS(B2158&lt;18.5,"Under Weight",B2158&lt;=25,"Healthy Weight",B2158&lt;30,"Over Weight",B2158&gt;=30,"obesity")</f>
        <v>Over Weight</v>
      </c>
      <c r="J2158" t="str" cm="1">
        <f t="array" ref="J2158">_xlfn.IFS(C2158&lt;5.7,"Normal",C2158&lt;=6.5,"Prediabetes",C2158&gt;6.5,"Diabetes")</f>
        <v>Normal</v>
      </c>
    </row>
    <row r="2159" spans="1:10" ht="15" customHeight="1" x14ac:dyDescent="0.3">
      <c r="A2159" s="23" t="s">
        <v>3670</v>
      </c>
      <c r="B2159" s="25">
        <v>33.299999999999997</v>
      </c>
      <c r="C2159" s="25">
        <v>9.49</v>
      </c>
      <c r="D2159" s="23" t="s">
        <v>5992</v>
      </c>
      <c r="E2159" s="23" t="s">
        <v>5992</v>
      </c>
      <c r="F2159" s="23" t="s">
        <v>5992</v>
      </c>
      <c r="G2159" s="23">
        <v>0</v>
      </c>
      <c r="H2159" s="23" t="s">
        <v>5992</v>
      </c>
      <c r="I2159" t="str" cm="1">
        <f t="array" ref="I2159">_xlfn.IFS(B2159&lt;18.5,"Under Weight",B2159&lt;=25,"Healthy Weight",B2159&lt;30,"Over Weight",B2159&gt;=30,"obesity")</f>
        <v>obesity</v>
      </c>
      <c r="J2159" t="str" cm="1">
        <f t="array" ref="J2159">_xlfn.IFS(C2159&lt;5.7,"Normal",C2159&lt;=6.5,"Prediabetes",C2159&gt;6.5,"Diabetes")</f>
        <v>Diabetes</v>
      </c>
    </row>
    <row r="2160" spans="1:10" ht="15" customHeight="1" x14ac:dyDescent="0.3">
      <c r="A2160" s="23" t="s">
        <v>3672</v>
      </c>
      <c r="B2160" s="25">
        <v>33</v>
      </c>
      <c r="C2160" s="25">
        <v>10.16</v>
      </c>
      <c r="D2160" s="23" t="s">
        <v>5992</v>
      </c>
      <c r="E2160" s="23" t="s">
        <v>5992</v>
      </c>
      <c r="F2160" s="23" t="s">
        <v>5992</v>
      </c>
      <c r="G2160" s="23">
        <v>0</v>
      </c>
      <c r="H2160" s="23" t="s">
        <v>5992</v>
      </c>
      <c r="I2160" t="str" cm="1">
        <f t="array" ref="I2160">_xlfn.IFS(B2160&lt;18.5,"Under Weight",B2160&lt;=25,"Healthy Weight",B2160&lt;30,"Over Weight",B2160&gt;=30,"obesity")</f>
        <v>obesity</v>
      </c>
      <c r="J2160" t="str" cm="1">
        <f t="array" ref="J2160">_xlfn.IFS(C2160&lt;5.7,"Normal",C2160&lt;=6.5,"Prediabetes",C2160&gt;6.5,"Diabetes")</f>
        <v>Diabetes</v>
      </c>
    </row>
    <row r="2161" spans="1:10" ht="15" customHeight="1" x14ac:dyDescent="0.3">
      <c r="A2161" s="23" t="s">
        <v>3673</v>
      </c>
      <c r="B2161" s="25">
        <v>31.46</v>
      </c>
      <c r="C2161" s="25">
        <v>11.19</v>
      </c>
      <c r="D2161" s="23" t="s">
        <v>5992</v>
      </c>
      <c r="E2161" s="23" t="s">
        <v>5992</v>
      </c>
      <c r="F2161" s="23" t="s">
        <v>5992</v>
      </c>
      <c r="G2161" s="23">
        <v>0</v>
      </c>
      <c r="H2161" s="23" t="s">
        <v>5992</v>
      </c>
      <c r="I2161" t="str" cm="1">
        <f t="array" ref="I2161">_xlfn.IFS(B2161&lt;18.5,"Under Weight",B2161&lt;=25,"Healthy Weight",B2161&lt;30,"Over Weight",B2161&gt;=30,"obesity")</f>
        <v>obesity</v>
      </c>
      <c r="J2161" t="str" cm="1">
        <f t="array" ref="J2161">_xlfn.IFS(C2161&lt;5.7,"Normal",C2161&lt;=6.5,"Prediabetes",C2161&gt;6.5,"Diabetes")</f>
        <v>Diabetes</v>
      </c>
    </row>
    <row r="2162" spans="1:10" ht="15" customHeight="1" x14ac:dyDescent="0.3">
      <c r="A2162" s="23" t="s">
        <v>3675</v>
      </c>
      <c r="B2162" s="25">
        <v>29.6</v>
      </c>
      <c r="C2162" s="25">
        <v>11.03</v>
      </c>
      <c r="D2162" s="23" t="s">
        <v>5992</v>
      </c>
      <c r="E2162" s="23" t="s">
        <v>5992</v>
      </c>
      <c r="F2162" s="23" t="s">
        <v>5992</v>
      </c>
      <c r="G2162" s="23">
        <v>0</v>
      </c>
      <c r="H2162" s="23" t="s">
        <v>5992</v>
      </c>
      <c r="I2162" t="str" cm="1">
        <f t="array" ref="I2162">_xlfn.IFS(B2162&lt;18.5,"Under Weight",B2162&lt;=25,"Healthy Weight",B2162&lt;30,"Over Weight",B2162&gt;=30,"obesity")</f>
        <v>Over Weight</v>
      </c>
      <c r="J2162" t="str" cm="1">
        <f t="array" ref="J2162">_xlfn.IFS(C2162&lt;5.7,"Normal",C2162&lt;=6.5,"Prediabetes",C2162&gt;6.5,"Diabetes")</f>
        <v>Diabetes</v>
      </c>
    </row>
    <row r="2163" spans="1:10" ht="15" customHeight="1" x14ac:dyDescent="0.3">
      <c r="A2163" s="23" t="s">
        <v>3676</v>
      </c>
      <c r="B2163" s="25">
        <v>22.05</v>
      </c>
      <c r="C2163" s="25">
        <v>4.43</v>
      </c>
      <c r="D2163" s="23" t="s">
        <v>5991</v>
      </c>
      <c r="E2163" s="23" t="s">
        <v>5992</v>
      </c>
      <c r="F2163" s="23" t="s">
        <v>5992</v>
      </c>
      <c r="G2163" s="23">
        <v>0</v>
      </c>
      <c r="H2163" s="23" t="s">
        <v>5992</v>
      </c>
      <c r="I2163" t="str" cm="1">
        <f t="array" ref="I2163">_xlfn.IFS(B2163&lt;18.5,"Under Weight",B2163&lt;=25,"Healthy Weight",B2163&lt;30,"Over Weight",B2163&gt;=30,"obesity")</f>
        <v>Healthy Weight</v>
      </c>
      <c r="J2163" t="str" cm="1">
        <f t="array" ref="J2163">_xlfn.IFS(C2163&lt;5.7,"Normal",C2163&lt;=6.5,"Prediabetes",C2163&gt;6.5,"Diabetes")</f>
        <v>Normal</v>
      </c>
    </row>
    <row r="2164" spans="1:10" ht="15" customHeight="1" x14ac:dyDescent="0.3">
      <c r="A2164" s="23" t="s">
        <v>3677</v>
      </c>
      <c r="B2164" s="25">
        <v>27.06</v>
      </c>
      <c r="C2164" s="25">
        <v>6.14</v>
      </c>
      <c r="D2164" s="23" t="s">
        <v>5992</v>
      </c>
      <c r="E2164" s="23" t="s">
        <v>5993</v>
      </c>
      <c r="F2164" s="23" t="s">
        <v>5992</v>
      </c>
      <c r="G2164" s="23">
        <v>1</v>
      </c>
      <c r="H2164" s="23" t="s">
        <v>5992</v>
      </c>
      <c r="I2164" t="str" cm="1">
        <f t="array" ref="I2164">_xlfn.IFS(B2164&lt;18.5,"Under Weight",B2164&lt;=25,"Healthy Weight",B2164&lt;30,"Over Weight",B2164&gt;=30,"obesity")</f>
        <v>Over Weight</v>
      </c>
      <c r="J2164" t="str" cm="1">
        <f t="array" ref="J2164">_xlfn.IFS(C2164&lt;5.7,"Normal",C2164&lt;=6.5,"Prediabetes",C2164&gt;6.5,"Diabetes")</f>
        <v>Prediabetes</v>
      </c>
    </row>
    <row r="2165" spans="1:10" ht="15" customHeight="1" x14ac:dyDescent="0.3">
      <c r="A2165" s="23" t="s">
        <v>3679</v>
      </c>
      <c r="B2165" s="25">
        <v>20.49</v>
      </c>
      <c r="C2165" s="25">
        <v>4.87</v>
      </c>
      <c r="D2165" s="23" t="s">
        <v>5992</v>
      </c>
      <c r="E2165" s="23" t="s">
        <v>5992</v>
      </c>
      <c r="F2165" s="23" t="s">
        <v>5992</v>
      </c>
      <c r="G2165" s="23">
        <v>0</v>
      </c>
      <c r="H2165" s="23" t="s">
        <v>5992</v>
      </c>
      <c r="I2165" t="str" cm="1">
        <f t="array" ref="I2165">_xlfn.IFS(B2165&lt;18.5,"Under Weight",B2165&lt;=25,"Healthy Weight",B2165&lt;30,"Over Weight",B2165&gt;=30,"obesity")</f>
        <v>Healthy Weight</v>
      </c>
      <c r="J2165" t="str" cm="1">
        <f t="array" ref="J2165">_xlfn.IFS(C2165&lt;5.7,"Normal",C2165&lt;=6.5,"Prediabetes",C2165&gt;6.5,"Diabetes")</f>
        <v>Normal</v>
      </c>
    </row>
    <row r="2166" spans="1:10" ht="15" customHeight="1" x14ac:dyDescent="0.3">
      <c r="A2166" s="23" t="s">
        <v>3681</v>
      </c>
      <c r="B2166" s="25">
        <v>28.4</v>
      </c>
      <c r="C2166" s="25">
        <v>4.3</v>
      </c>
      <c r="D2166" s="23" t="s">
        <v>5992</v>
      </c>
      <c r="E2166" s="23" t="s">
        <v>5992</v>
      </c>
      <c r="F2166" s="23" t="s">
        <v>5991</v>
      </c>
      <c r="G2166" s="23">
        <v>1</v>
      </c>
      <c r="H2166" s="23" t="s">
        <v>5992</v>
      </c>
      <c r="I2166" t="str" cm="1">
        <f t="array" ref="I2166">_xlfn.IFS(B2166&lt;18.5,"Under Weight",B2166&lt;=25,"Healthy Weight",B2166&lt;30,"Over Weight",B2166&gt;=30,"obesity")</f>
        <v>Over Weight</v>
      </c>
      <c r="J2166" t="str" cm="1">
        <f t="array" ref="J2166">_xlfn.IFS(C2166&lt;5.7,"Normal",C2166&lt;=6.5,"Prediabetes",C2166&gt;6.5,"Diabetes")</f>
        <v>Normal</v>
      </c>
    </row>
    <row r="2167" spans="1:10" ht="15" customHeight="1" x14ac:dyDescent="0.3">
      <c r="A2167" s="23" t="s">
        <v>3682</v>
      </c>
      <c r="B2167" s="25">
        <v>41.91</v>
      </c>
      <c r="C2167" s="25">
        <v>6.19</v>
      </c>
      <c r="D2167" s="23" t="s">
        <v>5992</v>
      </c>
      <c r="E2167" s="23" t="s">
        <v>5992</v>
      </c>
      <c r="F2167" s="23" t="s">
        <v>5992</v>
      </c>
      <c r="G2167" s="23">
        <v>0</v>
      </c>
      <c r="H2167" s="23" t="s">
        <v>5992</v>
      </c>
      <c r="I2167" t="str" cm="1">
        <f t="array" ref="I2167">_xlfn.IFS(B2167&lt;18.5,"Under Weight",B2167&lt;=25,"Healthy Weight",B2167&lt;30,"Over Weight",B2167&gt;=30,"obesity")</f>
        <v>obesity</v>
      </c>
      <c r="J2167" t="str" cm="1">
        <f t="array" ref="J2167">_xlfn.IFS(C2167&lt;5.7,"Normal",C2167&lt;=6.5,"Prediabetes",C2167&gt;6.5,"Diabetes")</f>
        <v>Prediabetes</v>
      </c>
    </row>
    <row r="2168" spans="1:10" ht="15" customHeight="1" x14ac:dyDescent="0.3">
      <c r="A2168" s="23" t="s">
        <v>3684</v>
      </c>
      <c r="B2168" s="25">
        <v>24.6</v>
      </c>
      <c r="C2168" s="25">
        <v>6.19</v>
      </c>
      <c r="D2168" s="23" t="s">
        <v>5992</v>
      </c>
      <c r="E2168" s="23" t="s">
        <v>5992</v>
      </c>
      <c r="F2168" s="23" t="s">
        <v>5991</v>
      </c>
      <c r="G2168" s="23">
        <v>1</v>
      </c>
      <c r="H2168" s="23" t="s">
        <v>5992</v>
      </c>
      <c r="I2168" t="str" cm="1">
        <f t="array" ref="I2168">_xlfn.IFS(B2168&lt;18.5,"Under Weight",B2168&lt;=25,"Healthy Weight",B2168&lt;30,"Over Weight",B2168&gt;=30,"obesity")</f>
        <v>Healthy Weight</v>
      </c>
      <c r="J2168" t="str" cm="1">
        <f t="array" ref="J2168">_xlfn.IFS(C2168&lt;5.7,"Normal",C2168&lt;=6.5,"Prediabetes",C2168&gt;6.5,"Diabetes")</f>
        <v>Prediabetes</v>
      </c>
    </row>
    <row r="2169" spans="1:10" ht="15" customHeight="1" x14ac:dyDescent="0.3">
      <c r="A2169" s="23" t="s">
        <v>3686</v>
      </c>
      <c r="B2169" s="25">
        <v>20.9</v>
      </c>
      <c r="C2169" s="25">
        <v>5.12</v>
      </c>
      <c r="D2169" s="23" t="s">
        <v>5992</v>
      </c>
      <c r="E2169" s="23" t="s">
        <v>5992</v>
      </c>
      <c r="F2169" s="23" t="s">
        <v>5991</v>
      </c>
      <c r="G2169" s="23">
        <v>1</v>
      </c>
      <c r="H2169" s="23" t="s">
        <v>5992</v>
      </c>
      <c r="I2169" t="str" cm="1">
        <f t="array" ref="I2169">_xlfn.IFS(B2169&lt;18.5,"Under Weight",B2169&lt;=25,"Healthy Weight",B2169&lt;30,"Over Weight",B2169&gt;=30,"obesity")</f>
        <v>Healthy Weight</v>
      </c>
      <c r="J2169" t="str" cm="1">
        <f t="array" ref="J2169">_xlfn.IFS(C2169&lt;5.7,"Normal",C2169&lt;=6.5,"Prediabetes",C2169&gt;6.5,"Diabetes")</f>
        <v>Normal</v>
      </c>
    </row>
    <row r="2170" spans="1:10" ht="15" customHeight="1" x14ac:dyDescent="0.3">
      <c r="A2170" s="23" t="s">
        <v>3687</v>
      </c>
      <c r="B2170" s="25">
        <v>34.4</v>
      </c>
      <c r="C2170" s="25">
        <v>4.04</v>
      </c>
      <c r="D2170" s="23" t="s">
        <v>5992</v>
      </c>
      <c r="E2170" s="23" t="s">
        <v>5992</v>
      </c>
      <c r="F2170" s="23" t="s">
        <v>5992</v>
      </c>
      <c r="G2170" s="23">
        <v>0</v>
      </c>
      <c r="H2170" s="23" t="s">
        <v>5992</v>
      </c>
      <c r="I2170" t="str" cm="1">
        <f t="array" ref="I2170">_xlfn.IFS(B2170&lt;18.5,"Under Weight",B2170&lt;=25,"Healthy Weight",B2170&lt;30,"Over Weight",B2170&gt;=30,"obesity")</f>
        <v>obesity</v>
      </c>
      <c r="J2170" t="str" cm="1">
        <f t="array" ref="J2170">_xlfn.IFS(C2170&lt;5.7,"Normal",C2170&lt;=6.5,"Prediabetes",C2170&gt;6.5,"Diabetes")</f>
        <v>Normal</v>
      </c>
    </row>
    <row r="2171" spans="1:10" ht="15" customHeight="1" x14ac:dyDescent="0.3">
      <c r="A2171" s="23" t="s">
        <v>3689</v>
      </c>
      <c r="B2171" s="25">
        <v>32.56</v>
      </c>
      <c r="C2171" s="25">
        <v>5.36</v>
      </c>
      <c r="D2171" s="23" t="s">
        <v>5992</v>
      </c>
      <c r="E2171" s="23" t="s">
        <v>5992</v>
      </c>
      <c r="F2171" s="23" t="s">
        <v>5992</v>
      </c>
      <c r="G2171" s="23">
        <v>0</v>
      </c>
      <c r="H2171" s="23" t="s">
        <v>5992</v>
      </c>
      <c r="I2171" t="str" cm="1">
        <f t="array" ref="I2171">_xlfn.IFS(B2171&lt;18.5,"Under Weight",B2171&lt;=25,"Healthy Weight",B2171&lt;30,"Over Weight",B2171&gt;=30,"obesity")</f>
        <v>obesity</v>
      </c>
      <c r="J2171" t="str" cm="1">
        <f t="array" ref="J2171">_xlfn.IFS(C2171&lt;5.7,"Normal",C2171&lt;=6.5,"Prediabetes",C2171&gt;6.5,"Diabetes")</f>
        <v>Normal</v>
      </c>
    </row>
    <row r="2172" spans="1:10" ht="15" customHeight="1" x14ac:dyDescent="0.3">
      <c r="A2172" s="23" t="s">
        <v>3690</v>
      </c>
      <c r="B2172" s="25">
        <v>27.98</v>
      </c>
      <c r="C2172" s="25">
        <v>4.38</v>
      </c>
      <c r="D2172" s="23" t="s">
        <v>5992</v>
      </c>
      <c r="E2172" s="23" t="s">
        <v>5993</v>
      </c>
      <c r="F2172" s="23" t="s">
        <v>5992</v>
      </c>
      <c r="G2172" s="23">
        <v>1</v>
      </c>
      <c r="H2172" s="23" t="s">
        <v>5992</v>
      </c>
      <c r="I2172" t="str" cm="1">
        <f t="array" ref="I2172">_xlfn.IFS(B2172&lt;18.5,"Under Weight",B2172&lt;=25,"Healthy Weight",B2172&lt;30,"Over Weight",B2172&gt;=30,"obesity")</f>
        <v>Over Weight</v>
      </c>
      <c r="J2172" t="str" cm="1">
        <f t="array" ref="J2172">_xlfn.IFS(C2172&lt;5.7,"Normal",C2172&lt;=6.5,"Prediabetes",C2172&gt;6.5,"Diabetes")</f>
        <v>Normal</v>
      </c>
    </row>
    <row r="2173" spans="1:10" ht="15" customHeight="1" x14ac:dyDescent="0.3">
      <c r="A2173" s="23" t="s">
        <v>3691</v>
      </c>
      <c r="B2173" s="25">
        <v>26.51</v>
      </c>
      <c r="C2173" s="25">
        <v>4.58</v>
      </c>
      <c r="D2173" s="23" t="s">
        <v>5992</v>
      </c>
      <c r="E2173" s="23" t="s">
        <v>5992</v>
      </c>
      <c r="F2173" s="23" t="s">
        <v>5992</v>
      </c>
      <c r="G2173" s="23">
        <v>0</v>
      </c>
      <c r="H2173" s="23" t="s">
        <v>5992</v>
      </c>
      <c r="I2173" t="str" cm="1">
        <f t="array" ref="I2173">_xlfn.IFS(B2173&lt;18.5,"Under Weight",B2173&lt;=25,"Healthy Weight",B2173&lt;30,"Over Weight",B2173&gt;=30,"obesity")</f>
        <v>Over Weight</v>
      </c>
      <c r="J2173" t="str" cm="1">
        <f t="array" ref="J2173">_xlfn.IFS(C2173&lt;5.7,"Normal",C2173&lt;=6.5,"Prediabetes",C2173&gt;6.5,"Diabetes")</f>
        <v>Normal</v>
      </c>
    </row>
    <row r="2174" spans="1:10" ht="15" customHeight="1" x14ac:dyDescent="0.3">
      <c r="A2174" s="23" t="s">
        <v>3692</v>
      </c>
      <c r="B2174" s="25">
        <v>29.734999999999999</v>
      </c>
      <c r="C2174" s="25">
        <v>11.92</v>
      </c>
      <c r="D2174" s="23" t="s">
        <v>5992</v>
      </c>
      <c r="E2174" s="23" t="s">
        <v>5992</v>
      </c>
      <c r="F2174" s="23" t="s">
        <v>5992</v>
      </c>
      <c r="G2174" s="23">
        <v>0</v>
      </c>
      <c r="H2174" s="23" t="s">
        <v>5992</v>
      </c>
      <c r="I2174" t="str" cm="1">
        <f t="array" ref="I2174">_xlfn.IFS(B2174&lt;18.5,"Under Weight",B2174&lt;=25,"Healthy Weight",B2174&lt;30,"Over Weight",B2174&gt;=30,"obesity")</f>
        <v>Over Weight</v>
      </c>
      <c r="J2174" t="str" cm="1">
        <f t="array" ref="J2174">_xlfn.IFS(C2174&lt;5.7,"Normal",C2174&lt;=6.5,"Prediabetes",C2174&gt;6.5,"Diabetes")</f>
        <v>Diabetes</v>
      </c>
    </row>
    <row r="2175" spans="1:10" ht="15" customHeight="1" x14ac:dyDescent="0.3">
      <c r="A2175" s="23" t="s">
        <v>3694</v>
      </c>
      <c r="B2175" s="25">
        <v>40.5</v>
      </c>
      <c r="C2175" s="25">
        <v>5.4</v>
      </c>
      <c r="D2175" s="23" t="s">
        <v>5992</v>
      </c>
      <c r="E2175" s="23" t="s">
        <v>5992</v>
      </c>
      <c r="F2175" s="23" t="s">
        <v>5991</v>
      </c>
      <c r="G2175" s="23">
        <v>1</v>
      </c>
      <c r="H2175" s="23" t="s">
        <v>5992</v>
      </c>
      <c r="I2175" t="str" cm="1">
        <f t="array" ref="I2175">_xlfn.IFS(B2175&lt;18.5,"Under Weight",B2175&lt;=25,"Healthy Weight",B2175&lt;30,"Over Weight",B2175&gt;=30,"obesity")</f>
        <v>obesity</v>
      </c>
      <c r="J2175" t="str" cm="1">
        <f t="array" ref="J2175">_xlfn.IFS(C2175&lt;5.7,"Normal",C2175&lt;=6.5,"Prediabetes",C2175&gt;6.5,"Diabetes")</f>
        <v>Normal</v>
      </c>
    </row>
    <row r="2176" spans="1:10" ht="15" customHeight="1" x14ac:dyDescent="0.3">
      <c r="A2176" s="23" t="s">
        <v>3696</v>
      </c>
      <c r="B2176" s="25">
        <v>25.64</v>
      </c>
      <c r="C2176" s="25">
        <v>4.76</v>
      </c>
      <c r="D2176" s="23" t="s">
        <v>5992</v>
      </c>
      <c r="E2176" s="23" t="s">
        <v>5992</v>
      </c>
      <c r="F2176" s="23" t="s">
        <v>5992</v>
      </c>
      <c r="G2176" s="23">
        <v>1</v>
      </c>
      <c r="H2176" s="23" t="s">
        <v>5992</v>
      </c>
      <c r="I2176" t="str" cm="1">
        <f t="array" ref="I2176">_xlfn.IFS(B2176&lt;18.5,"Under Weight",B2176&lt;=25,"Healthy Weight",B2176&lt;30,"Over Weight",B2176&gt;=30,"obesity")</f>
        <v>Over Weight</v>
      </c>
      <c r="J2176" t="str" cm="1">
        <f t="array" ref="J2176">_xlfn.IFS(C2176&lt;5.7,"Normal",C2176&lt;=6.5,"Prediabetes",C2176&gt;6.5,"Diabetes")</f>
        <v>Normal</v>
      </c>
    </row>
    <row r="2177" spans="1:10" ht="15" customHeight="1" x14ac:dyDescent="0.3">
      <c r="A2177" s="23" t="s">
        <v>3698</v>
      </c>
      <c r="B2177" s="25">
        <v>32.9</v>
      </c>
      <c r="C2177" s="25">
        <v>4.78</v>
      </c>
      <c r="D2177" s="23" t="s">
        <v>5992</v>
      </c>
      <c r="E2177" s="23" t="s">
        <v>5992</v>
      </c>
      <c r="F2177" s="23" t="s">
        <v>5991</v>
      </c>
      <c r="G2177" s="23">
        <v>1</v>
      </c>
      <c r="H2177" s="23" t="s">
        <v>5992</v>
      </c>
      <c r="I2177" t="str" cm="1">
        <f t="array" ref="I2177">_xlfn.IFS(B2177&lt;18.5,"Under Weight",B2177&lt;=25,"Healthy Weight",B2177&lt;30,"Over Weight",B2177&gt;=30,"obesity")</f>
        <v>obesity</v>
      </c>
      <c r="J2177" t="str" cm="1">
        <f t="array" ref="J2177">_xlfn.IFS(C2177&lt;5.7,"Normal",C2177&lt;=6.5,"Prediabetes",C2177&gt;6.5,"Diabetes")</f>
        <v>Normal</v>
      </c>
    </row>
    <row r="2178" spans="1:10" ht="15" customHeight="1" x14ac:dyDescent="0.3">
      <c r="A2178" s="23" t="s">
        <v>3700</v>
      </c>
      <c r="B2178" s="25">
        <v>29.8</v>
      </c>
      <c r="C2178" s="25">
        <v>4.26</v>
      </c>
      <c r="D2178" s="23" t="s">
        <v>5992</v>
      </c>
      <c r="E2178" s="23" t="s">
        <v>5992</v>
      </c>
      <c r="F2178" s="23" t="s">
        <v>5991</v>
      </c>
      <c r="G2178" s="23">
        <v>1</v>
      </c>
      <c r="H2178" s="23" t="s">
        <v>5992</v>
      </c>
      <c r="I2178" t="str" cm="1">
        <f t="array" ref="I2178">_xlfn.IFS(B2178&lt;18.5,"Under Weight",B2178&lt;=25,"Healthy Weight",B2178&lt;30,"Over Weight",B2178&gt;=30,"obesity")</f>
        <v>Over Weight</v>
      </c>
      <c r="J2178" t="str" cm="1">
        <f t="array" ref="J2178">_xlfn.IFS(C2178&lt;5.7,"Normal",C2178&lt;=6.5,"Prediabetes",C2178&gt;6.5,"Diabetes")</f>
        <v>Normal</v>
      </c>
    </row>
    <row r="2179" spans="1:10" ht="15" customHeight="1" x14ac:dyDescent="0.3">
      <c r="A2179" s="23" t="s">
        <v>3702</v>
      </c>
      <c r="B2179" s="25">
        <v>28.9</v>
      </c>
      <c r="C2179" s="25">
        <v>5.85</v>
      </c>
      <c r="D2179" s="23" t="s">
        <v>5992</v>
      </c>
      <c r="E2179" s="23" t="s">
        <v>5992</v>
      </c>
      <c r="F2179" s="23" t="s">
        <v>5991</v>
      </c>
      <c r="G2179" s="23">
        <v>1</v>
      </c>
      <c r="H2179" s="23" t="s">
        <v>5992</v>
      </c>
      <c r="I2179" t="str" cm="1">
        <f t="array" ref="I2179">_xlfn.IFS(B2179&lt;18.5,"Under Weight",B2179&lt;=25,"Healthy Weight",B2179&lt;30,"Over Weight",B2179&gt;=30,"obesity")</f>
        <v>Over Weight</v>
      </c>
      <c r="J2179" t="str" cm="1">
        <f t="array" ref="J2179">_xlfn.IFS(C2179&lt;5.7,"Normal",C2179&lt;=6.5,"Prediabetes",C2179&gt;6.5,"Diabetes")</f>
        <v>Prediabetes</v>
      </c>
    </row>
    <row r="2180" spans="1:10" ht="15" customHeight="1" x14ac:dyDescent="0.3">
      <c r="A2180" s="23" t="s">
        <v>3703</v>
      </c>
      <c r="B2180" s="25">
        <v>24.7</v>
      </c>
      <c r="C2180" s="25">
        <v>5.32</v>
      </c>
      <c r="D2180" s="23" t="s">
        <v>5992</v>
      </c>
      <c r="E2180" s="23" t="s">
        <v>5992</v>
      </c>
      <c r="F2180" s="23" t="s">
        <v>5991</v>
      </c>
      <c r="G2180" s="23">
        <v>1</v>
      </c>
      <c r="H2180" s="23" t="s">
        <v>5992</v>
      </c>
      <c r="I2180" t="str" cm="1">
        <f t="array" ref="I2180">_xlfn.IFS(B2180&lt;18.5,"Under Weight",B2180&lt;=25,"Healthy Weight",B2180&lt;30,"Over Weight",B2180&gt;=30,"obesity")</f>
        <v>Healthy Weight</v>
      </c>
      <c r="J2180" t="str" cm="1">
        <f t="array" ref="J2180">_xlfn.IFS(C2180&lt;5.7,"Normal",C2180&lt;=6.5,"Prediabetes",C2180&gt;6.5,"Diabetes")</f>
        <v>Normal</v>
      </c>
    </row>
    <row r="2181" spans="1:10" ht="15" customHeight="1" x14ac:dyDescent="0.3">
      <c r="A2181" s="23" t="s">
        <v>3705</v>
      </c>
      <c r="B2181" s="25">
        <v>20.6</v>
      </c>
      <c r="C2181" s="25">
        <v>5.14</v>
      </c>
      <c r="D2181" s="23" t="s">
        <v>5992</v>
      </c>
      <c r="E2181" s="23" t="s">
        <v>5992</v>
      </c>
      <c r="F2181" s="23" t="s">
        <v>5991</v>
      </c>
      <c r="G2181" s="23">
        <v>1</v>
      </c>
      <c r="H2181" s="23" t="s">
        <v>5992</v>
      </c>
      <c r="I2181" t="str" cm="1">
        <f t="array" ref="I2181">_xlfn.IFS(B2181&lt;18.5,"Under Weight",B2181&lt;=25,"Healthy Weight",B2181&lt;30,"Over Weight",B2181&gt;=30,"obesity")</f>
        <v>Healthy Weight</v>
      </c>
      <c r="J2181" t="str" cm="1">
        <f t="array" ref="J2181">_xlfn.IFS(C2181&lt;5.7,"Normal",C2181&lt;=6.5,"Prediabetes",C2181&gt;6.5,"Diabetes")</f>
        <v>Normal</v>
      </c>
    </row>
    <row r="2182" spans="1:10" ht="15" customHeight="1" x14ac:dyDescent="0.3">
      <c r="A2182" s="23" t="s">
        <v>3706</v>
      </c>
      <c r="B2182" s="25">
        <v>18.600000000000001</v>
      </c>
      <c r="C2182" s="25">
        <v>5</v>
      </c>
      <c r="D2182" s="23" t="s">
        <v>5992</v>
      </c>
      <c r="E2182" s="23" t="s">
        <v>5992</v>
      </c>
      <c r="F2182" s="23" t="s">
        <v>5991</v>
      </c>
      <c r="G2182" s="23">
        <v>1</v>
      </c>
      <c r="H2182" s="23" t="s">
        <v>5992</v>
      </c>
      <c r="I2182" t="str" cm="1">
        <f t="array" ref="I2182">_xlfn.IFS(B2182&lt;18.5,"Under Weight",B2182&lt;=25,"Healthy Weight",B2182&lt;30,"Over Weight",B2182&gt;=30,"obesity")</f>
        <v>Healthy Weight</v>
      </c>
      <c r="J2182" t="str" cm="1">
        <f t="array" ref="J2182">_xlfn.IFS(C2182&lt;5.7,"Normal",C2182&lt;=6.5,"Prediabetes",C2182&gt;6.5,"Diabetes")</f>
        <v>Normal</v>
      </c>
    </row>
    <row r="2183" spans="1:10" ht="15" customHeight="1" x14ac:dyDescent="0.3">
      <c r="A2183" s="23" t="s">
        <v>3708</v>
      </c>
      <c r="B2183" s="25">
        <v>17.8</v>
      </c>
      <c r="C2183" s="25">
        <v>4.55</v>
      </c>
      <c r="D2183" s="23" t="s">
        <v>5992</v>
      </c>
      <c r="E2183" s="23" t="s">
        <v>5992</v>
      </c>
      <c r="F2183" s="23" t="s">
        <v>5991</v>
      </c>
      <c r="G2183" s="23">
        <v>1</v>
      </c>
      <c r="H2183" s="23" t="s">
        <v>5992</v>
      </c>
      <c r="I2183" t="str" cm="1">
        <f t="array" ref="I2183">_xlfn.IFS(B2183&lt;18.5,"Under Weight",B2183&lt;=25,"Healthy Weight",B2183&lt;30,"Over Weight",B2183&gt;=30,"obesity")</f>
        <v>Under Weight</v>
      </c>
      <c r="J2183" t="str" cm="1">
        <f t="array" ref="J2183">_xlfn.IFS(C2183&lt;5.7,"Normal",C2183&lt;=6.5,"Prediabetes",C2183&gt;6.5,"Diabetes")</f>
        <v>Normal</v>
      </c>
    </row>
    <row r="2184" spans="1:10" ht="15" customHeight="1" x14ac:dyDescent="0.3">
      <c r="A2184" s="23" t="s">
        <v>3709</v>
      </c>
      <c r="B2184" s="25">
        <v>35.200000000000003</v>
      </c>
      <c r="C2184" s="25">
        <v>5.97</v>
      </c>
      <c r="D2184" s="23" t="s">
        <v>5992</v>
      </c>
      <c r="E2184" s="23" t="s">
        <v>5993</v>
      </c>
      <c r="F2184" s="23" t="s">
        <v>5992</v>
      </c>
      <c r="G2184" s="23">
        <v>1</v>
      </c>
      <c r="H2184" s="23" t="s">
        <v>5992</v>
      </c>
      <c r="I2184" t="str" cm="1">
        <f t="array" ref="I2184">_xlfn.IFS(B2184&lt;18.5,"Under Weight",B2184&lt;=25,"Healthy Weight",B2184&lt;30,"Over Weight",B2184&gt;=30,"obesity")</f>
        <v>obesity</v>
      </c>
      <c r="J2184" t="str" cm="1">
        <f t="array" ref="J2184">_xlfn.IFS(C2184&lt;5.7,"Normal",C2184&lt;=6.5,"Prediabetes",C2184&gt;6.5,"Diabetes")</f>
        <v>Prediabetes</v>
      </c>
    </row>
    <row r="2185" spans="1:10" ht="15" customHeight="1" x14ac:dyDescent="0.3">
      <c r="A2185" s="23" t="s">
        <v>3710</v>
      </c>
      <c r="B2185" s="25">
        <v>33.770000000000003</v>
      </c>
      <c r="C2185" s="25">
        <v>4.0199999999999996</v>
      </c>
      <c r="D2185" s="23" t="s">
        <v>5992</v>
      </c>
      <c r="E2185" s="23" t="s">
        <v>5993</v>
      </c>
      <c r="F2185" s="23" t="s">
        <v>5992</v>
      </c>
      <c r="G2185" s="23">
        <v>1</v>
      </c>
      <c r="H2185" s="23" t="s">
        <v>5992</v>
      </c>
      <c r="I2185" t="str" cm="1">
        <f t="array" ref="I2185">_xlfn.IFS(B2185&lt;18.5,"Under Weight",B2185&lt;=25,"Healthy Weight",B2185&lt;30,"Over Weight",B2185&gt;=30,"obesity")</f>
        <v>obesity</v>
      </c>
      <c r="J2185" t="str" cm="1">
        <f t="array" ref="J2185">_xlfn.IFS(C2185&lt;5.7,"Normal",C2185&lt;=6.5,"Prediabetes",C2185&gt;6.5,"Diabetes")</f>
        <v>Normal</v>
      </c>
    </row>
    <row r="2186" spans="1:10" ht="15" customHeight="1" x14ac:dyDescent="0.3">
      <c r="A2186" s="23" t="s">
        <v>3712</v>
      </c>
      <c r="B2186" s="25">
        <v>30.03</v>
      </c>
      <c r="C2186" s="25">
        <v>4.04</v>
      </c>
      <c r="D2186" s="23" t="s">
        <v>5992</v>
      </c>
      <c r="E2186" s="23" t="s">
        <v>5993</v>
      </c>
      <c r="F2186" s="23" t="s">
        <v>5992</v>
      </c>
      <c r="G2186" s="23">
        <v>1</v>
      </c>
      <c r="H2186" s="23" t="s">
        <v>5992</v>
      </c>
      <c r="I2186" t="str" cm="1">
        <f t="array" ref="I2186">_xlfn.IFS(B2186&lt;18.5,"Under Weight",B2186&lt;=25,"Healthy Weight",B2186&lt;30,"Over Weight",B2186&gt;=30,"obesity")</f>
        <v>obesity</v>
      </c>
      <c r="J2186" t="str" cm="1">
        <f t="array" ref="J2186">_xlfn.IFS(C2186&lt;5.7,"Normal",C2186&lt;=6.5,"Prediabetes",C2186&gt;6.5,"Diabetes")</f>
        <v>Normal</v>
      </c>
    </row>
    <row r="2187" spans="1:10" ht="15" customHeight="1" x14ac:dyDescent="0.3">
      <c r="A2187" s="23" t="s">
        <v>3713</v>
      </c>
      <c r="B2187" s="25">
        <v>29.37</v>
      </c>
      <c r="C2187" s="25">
        <v>5.54</v>
      </c>
      <c r="D2187" s="23" t="s">
        <v>5992</v>
      </c>
      <c r="E2187" s="23" t="s">
        <v>5993</v>
      </c>
      <c r="F2187" s="23" t="s">
        <v>5992</v>
      </c>
      <c r="G2187" s="23">
        <v>1</v>
      </c>
      <c r="H2187" s="23" t="s">
        <v>5992</v>
      </c>
      <c r="I2187" t="str" cm="1">
        <f t="array" ref="I2187">_xlfn.IFS(B2187&lt;18.5,"Under Weight",B2187&lt;=25,"Healthy Weight",B2187&lt;30,"Over Weight",B2187&gt;=30,"obesity")</f>
        <v>Over Weight</v>
      </c>
      <c r="J2187" t="str" cm="1">
        <f t="array" ref="J2187">_xlfn.IFS(C2187&lt;5.7,"Normal",C2187&lt;=6.5,"Prediabetes",C2187&gt;6.5,"Diabetes")</f>
        <v>Normal</v>
      </c>
    </row>
    <row r="2188" spans="1:10" ht="15" customHeight="1" x14ac:dyDescent="0.3">
      <c r="A2188" s="23" t="s">
        <v>3715</v>
      </c>
      <c r="B2188" s="25">
        <v>28.5</v>
      </c>
      <c r="C2188" s="25">
        <v>4.03</v>
      </c>
      <c r="D2188" s="23" t="s">
        <v>5992</v>
      </c>
      <c r="E2188" s="23" t="s">
        <v>5993</v>
      </c>
      <c r="F2188" s="23" t="s">
        <v>5992</v>
      </c>
      <c r="G2188" s="23">
        <v>1</v>
      </c>
      <c r="H2188" s="23" t="s">
        <v>5992</v>
      </c>
      <c r="I2188" t="str" cm="1">
        <f t="array" ref="I2188">_xlfn.IFS(B2188&lt;18.5,"Under Weight",B2188&lt;=25,"Healthy Weight",B2188&lt;30,"Over Weight",B2188&gt;=30,"obesity")</f>
        <v>Over Weight</v>
      </c>
      <c r="J2188" t="str" cm="1">
        <f t="array" ref="J2188">_xlfn.IFS(C2188&lt;5.7,"Normal",C2188&lt;=6.5,"Prediabetes",C2188&gt;6.5,"Diabetes")</f>
        <v>Normal</v>
      </c>
    </row>
    <row r="2189" spans="1:10" ht="15" customHeight="1" x14ac:dyDescent="0.3">
      <c r="A2189" s="23" t="s">
        <v>3716</v>
      </c>
      <c r="B2189" s="25">
        <v>23.32</v>
      </c>
      <c r="C2189" s="25">
        <v>5.62</v>
      </c>
      <c r="D2189" s="23" t="s">
        <v>5992</v>
      </c>
      <c r="E2189" s="23" t="s">
        <v>5993</v>
      </c>
      <c r="F2189" s="23" t="s">
        <v>5992</v>
      </c>
      <c r="G2189" s="23">
        <v>1</v>
      </c>
      <c r="H2189" s="23" t="s">
        <v>5992</v>
      </c>
      <c r="I2189" t="str" cm="1">
        <f t="array" ref="I2189">_xlfn.IFS(B2189&lt;18.5,"Under Weight",B2189&lt;=25,"Healthy Weight",B2189&lt;30,"Over Weight",B2189&gt;=30,"obesity")</f>
        <v>Healthy Weight</v>
      </c>
      <c r="J2189" t="str" cm="1">
        <f t="array" ref="J2189">_xlfn.IFS(C2189&lt;5.7,"Normal",C2189&lt;=6.5,"Prediabetes",C2189&gt;6.5,"Diabetes")</f>
        <v>Normal</v>
      </c>
    </row>
    <row r="2190" spans="1:10" ht="15" customHeight="1" x14ac:dyDescent="0.3">
      <c r="A2190" s="23" t="s">
        <v>3717</v>
      </c>
      <c r="B2190" s="25">
        <v>26.125</v>
      </c>
      <c r="C2190" s="25">
        <v>5.27</v>
      </c>
      <c r="D2190" s="23" t="s">
        <v>5992</v>
      </c>
      <c r="E2190" s="23" t="s">
        <v>5993</v>
      </c>
      <c r="F2190" s="23" t="s">
        <v>5992</v>
      </c>
      <c r="G2190" s="23">
        <v>1</v>
      </c>
      <c r="H2190" s="23" t="s">
        <v>5992</v>
      </c>
      <c r="I2190" t="str" cm="1">
        <f t="array" ref="I2190">_xlfn.IFS(B2190&lt;18.5,"Under Weight",B2190&lt;=25,"Healthy Weight",B2190&lt;30,"Over Weight",B2190&gt;=30,"obesity")</f>
        <v>Over Weight</v>
      </c>
      <c r="J2190" t="str" cm="1">
        <f t="array" ref="J2190">_xlfn.IFS(C2190&lt;5.7,"Normal",C2190&lt;=6.5,"Prediabetes",C2190&gt;6.5,"Diabetes")</f>
        <v>Normal</v>
      </c>
    </row>
    <row r="2191" spans="1:10" ht="15" customHeight="1" x14ac:dyDescent="0.3">
      <c r="A2191" s="23" t="s">
        <v>3719</v>
      </c>
      <c r="B2191" s="25">
        <v>25.46</v>
      </c>
      <c r="C2191" s="25">
        <v>5.18</v>
      </c>
      <c r="D2191" s="23" t="s">
        <v>5992</v>
      </c>
      <c r="E2191" s="23" t="s">
        <v>5993</v>
      </c>
      <c r="F2191" s="23" t="s">
        <v>5992</v>
      </c>
      <c r="G2191" s="23">
        <v>1</v>
      </c>
      <c r="H2191" s="23" t="s">
        <v>5992</v>
      </c>
      <c r="I2191" t="str" cm="1">
        <f t="array" ref="I2191">_xlfn.IFS(B2191&lt;18.5,"Under Weight",B2191&lt;=25,"Healthy Weight",B2191&lt;30,"Over Weight",B2191&gt;=30,"obesity")</f>
        <v>Over Weight</v>
      </c>
      <c r="J2191" t="str" cm="1">
        <f t="array" ref="J2191">_xlfn.IFS(C2191&lt;5.7,"Normal",C2191&lt;=6.5,"Prediabetes",C2191&gt;6.5,"Diabetes")</f>
        <v>Normal</v>
      </c>
    </row>
    <row r="2192" spans="1:10" ht="15" customHeight="1" x14ac:dyDescent="0.3">
      <c r="A2192" s="23" t="s">
        <v>3721</v>
      </c>
      <c r="B2192" s="25">
        <v>23.75</v>
      </c>
      <c r="C2192" s="25">
        <v>5.27</v>
      </c>
      <c r="D2192" s="23" t="s">
        <v>5992</v>
      </c>
      <c r="E2192" s="23" t="s">
        <v>5993</v>
      </c>
      <c r="F2192" s="23" t="s">
        <v>5992</v>
      </c>
      <c r="G2192" s="23">
        <v>1</v>
      </c>
      <c r="H2192" s="23" t="s">
        <v>5992</v>
      </c>
      <c r="I2192" t="str" cm="1">
        <f t="array" ref="I2192">_xlfn.IFS(B2192&lt;18.5,"Under Weight",B2192&lt;=25,"Healthy Weight",B2192&lt;30,"Over Weight",B2192&gt;=30,"obesity")</f>
        <v>Healthy Weight</v>
      </c>
      <c r="J2192" t="str" cm="1">
        <f t="array" ref="J2192">_xlfn.IFS(C2192&lt;5.7,"Normal",C2192&lt;=6.5,"Prediabetes",C2192&gt;6.5,"Diabetes")</f>
        <v>Normal</v>
      </c>
    </row>
    <row r="2193" spans="1:10" ht="15" customHeight="1" x14ac:dyDescent="0.3">
      <c r="A2193" s="23" t="s">
        <v>3723</v>
      </c>
      <c r="B2193" s="25">
        <v>23.085000000000001</v>
      </c>
      <c r="C2193" s="25">
        <v>5.62</v>
      </c>
      <c r="D2193" s="23" t="s">
        <v>5992</v>
      </c>
      <c r="E2193" s="23" t="s">
        <v>5993</v>
      </c>
      <c r="F2193" s="23" t="s">
        <v>5992</v>
      </c>
      <c r="G2193" s="23">
        <v>1</v>
      </c>
      <c r="H2193" s="23" t="s">
        <v>5992</v>
      </c>
      <c r="I2193" t="str" cm="1">
        <f t="array" ref="I2193">_xlfn.IFS(B2193&lt;18.5,"Under Weight",B2193&lt;=25,"Healthy Weight",B2193&lt;30,"Over Weight",B2193&gt;=30,"obesity")</f>
        <v>Healthy Weight</v>
      </c>
      <c r="J2193" t="str" cm="1">
        <f t="array" ref="J2193">_xlfn.IFS(C2193&lt;5.7,"Normal",C2193&lt;=6.5,"Prediabetes",C2193&gt;6.5,"Diabetes")</f>
        <v>Normal</v>
      </c>
    </row>
    <row r="2194" spans="1:10" ht="15" customHeight="1" x14ac:dyDescent="0.3">
      <c r="A2194" s="23" t="s">
        <v>3725</v>
      </c>
      <c r="B2194" s="25">
        <v>22.99</v>
      </c>
      <c r="C2194" s="25">
        <v>5.0599999999999996</v>
      </c>
      <c r="D2194" s="23" t="s">
        <v>5992</v>
      </c>
      <c r="E2194" s="23" t="s">
        <v>5993</v>
      </c>
      <c r="F2194" s="23" t="s">
        <v>5992</v>
      </c>
      <c r="G2194" s="23">
        <v>1</v>
      </c>
      <c r="H2194" s="23" t="s">
        <v>5992</v>
      </c>
      <c r="I2194" t="str" cm="1">
        <f t="array" ref="I2194">_xlfn.IFS(B2194&lt;18.5,"Under Weight",B2194&lt;=25,"Healthy Weight",B2194&lt;30,"Over Weight",B2194&gt;=30,"obesity")</f>
        <v>Healthy Weight</v>
      </c>
      <c r="J2194" t="str" cm="1">
        <f t="array" ref="J2194">_xlfn.IFS(C2194&lt;5.7,"Normal",C2194&lt;=6.5,"Prediabetes",C2194&gt;6.5,"Diabetes")</f>
        <v>Normal</v>
      </c>
    </row>
    <row r="2195" spans="1:10" ht="15" customHeight="1" x14ac:dyDescent="0.3">
      <c r="A2195" s="23" t="s">
        <v>3726</v>
      </c>
      <c r="B2195" s="25">
        <v>21.47</v>
      </c>
      <c r="C2195" s="25">
        <v>4.6900000000000004</v>
      </c>
      <c r="D2195" s="23" t="s">
        <v>5992</v>
      </c>
      <c r="E2195" s="23" t="s">
        <v>5993</v>
      </c>
      <c r="F2195" s="23" t="s">
        <v>5992</v>
      </c>
      <c r="G2195" s="23">
        <v>1</v>
      </c>
      <c r="H2195" s="23" t="s">
        <v>5992</v>
      </c>
      <c r="I2195" t="str" cm="1">
        <f t="array" ref="I2195">_xlfn.IFS(B2195&lt;18.5,"Under Weight",B2195&lt;=25,"Healthy Weight",B2195&lt;30,"Over Weight",B2195&gt;=30,"obesity")</f>
        <v>Healthy Weight</v>
      </c>
      <c r="J2195" t="str" cm="1">
        <f t="array" ref="J2195">_xlfn.IFS(C2195&lt;5.7,"Normal",C2195&lt;=6.5,"Prediabetes",C2195&gt;6.5,"Diabetes")</f>
        <v>Normal</v>
      </c>
    </row>
    <row r="2196" spans="1:10" ht="15" customHeight="1" x14ac:dyDescent="0.3">
      <c r="A2196" s="23" t="s">
        <v>3728</v>
      </c>
      <c r="B2196" s="25">
        <v>15.96</v>
      </c>
      <c r="C2196" s="25">
        <v>5.44</v>
      </c>
      <c r="D2196" s="23" t="s">
        <v>5992</v>
      </c>
      <c r="E2196" s="23" t="s">
        <v>5993</v>
      </c>
      <c r="F2196" s="23" t="s">
        <v>5992</v>
      </c>
      <c r="G2196" s="23">
        <v>1</v>
      </c>
      <c r="H2196" s="23" t="s">
        <v>5992</v>
      </c>
      <c r="I2196" t="str" cm="1">
        <f t="array" ref="I2196">_xlfn.IFS(B2196&lt;18.5,"Under Weight",B2196&lt;=25,"Healthy Weight",B2196&lt;30,"Over Weight",B2196&gt;=30,"obesity")</f>
        <v>Under Weight</v>
      </c>
      <c r="J2196" t="str" cm="1">
        <f t="array" ref="J2196">_xlfn.IFS(C2196&lt;5.7,"Normal",C2196&lt;=6.5,"Prediabetes",C2196&gt;6.5,"Diabetes")</f>
        <v>Normal</v>
      </c>
    </row>
    <row r="2197" spans="1:10" ht="15" customHeight="1" x14ac:dyDescent="0.3">
      <c r="A2197" s="23" t="s">
        <v>3730</v>
      </c>
      <c r="B2197" s="25">
        <v>39.5</v>
      </c>
      <c r="C2197" s="25">
        <v>5.05</v>
      </c>
      <c r="D2197" s="23" t="s">
        <v>5992</v>
      </c>
      <c r="E2197" s="23" t="s">
        <v>5993</v>
      </c>
      <c r="F2197" s="23" t="s">
        <v>5992</v>
      </c>
      <c r="G2197" s="23">
        <v>1</v>
      </c>
      <c r="H2197" s="23" t="s">
        <v>5992</v>
      </c>
      <c r="I2197" t="str" cm="1">
        <f t="array" ref="I2197">_xlfn.IFS(B2197&lt;18.5,"Under Weight",B2197&lt;=25,"Healthy Weight",B2197&lt;30,"Over Weight",B2197&gt;=30,"obesity")</f>
        <v>obesity</v>
      </c>
      <c r="J2197" t="str" cm="1">
        <f t="array" ref="J2197">_xlfn.IFS(C2197&lt;5.7,"Normal",C2197&lt;=6.5,"Prediabetes",C2197&gt;6.5,"Diabetes")</f>
        <v>Normal</v>
      </c>
    </row>
    <row r="2198" spans="1:10" ht="15" customHeight="1" x14ac:dyDescent="0.3">
      <c r="A2198" s="23" t="s">
        <v>3732</v>
      </c>
      <c r="B2198" s="25">
        <v>33.770000000000003</v>
      </c>
      <c r="C2198" s="25">
        <v>6</v>
      </c>
      <c r="D2198" s="23" t="s">
        <v>5992</v>
      </c>
      <c r="E2198" s="23" t="s">
        <v>5993</v>
      </c>
      <c r="F2198" s="23" t="s">
        <v>5992</v>
      </c>
      <c r="G2198" s="23">
        <v>1</v>
      </c>
      <c r="H2198" s="23" t="s">
        <v>5992</v>
      </c>
      <c r="I2198" t="str" cm="1">
        <f t="array" ref="I2198">_xlfn.IFS(B2198&lt;18.5,"Under Weight",B2198&lt;=25,"Healthy Weight",B2198&lt;30,"Over Weight",B2198&gt;=30,"obesity")</f>
        <v>obesity</v>
      </c>
      <c r="J2198" t="str" cm="1">
        <f t="array" ref="J2198">_xlfn.IFS(C2198&lt;5.7,"Normal",C2198&lt;=6.5,"Prediabetes",C2198&gt;6.5,"Diabetes")</f>
        <v>Prediabetes</v>
      </c>
    </row>
    <row r="2199" spans="1:10" ht="15" customHeight="1" x14ac:dyDescent="0.3">
      <c r="A2199" s="23" t="s">
        <v>3734</v>
      </c>
      <c r="B2199" s="25">
        <v>26.84</v>
      </c>
      <c r="C2199" s="25">
        <v>5.99</v>
      </c>
      <c r="D2199" s="23" t="s">
        <v>5991</v>
      </c>
      <c r="E2199" s="23" t="s">
        <v>5993</v>
      </c>
      <c r="F2199" s="23" t="s">
        <v>5992</v>
      </c>
      <c r="G2199" s="23">
        <v>1</v>
      </c>
      <c r="H2199" s="23" t="s">
        <v>5992</v>
      </c>
      <c r="I2199" t="str" cm="1">
        <f t="array" ref="I2199">_xlfn.IFS(B2199&lt;18.5,"Under Weight",B2199&lt;=25,"Healthy Weight",B2199&lt;30,"Over Weight",B2199&gt;=30,"obesity")</f>
        <v>Over Weight</v>
      </c>
      <c r="J2199" t="str" cm="1">
        <f t="array" ref="J2199">_xlfn.IFS(C2199&lt;5.7,"Normal",C2199&lt;=6.5,"Prediabetes",C2199&gt;6.5,"Diabetes")</f>
        <v>Prediabetes</v>
      </c>
    </row>
    <row r="2200" spans="1:10" ht="15" customHeight="1" x14ac:dyDescent="0.3">
      <c r="A2200" s="23" t="s">
        <v>3735</v>
      </c>
      <c r="B2200" s="25">
        <v>35.53</v>
      </c>
      <c r="C2200" s="25">
        <v>4.3600000000000003</v>
      </c>
      <c r="D2200" s="23" t="s">
        <v>5992</v>
      </c>
      <c r="E2200" s="23" t="s">
        <v>5992</v>
      </c>
      <c r="F2200" s="23" t="s">
        <v>5991</v>
      </c>
      <c r="G2200" s="23">
        <v>1</v>
      </c>
      <c r="H2200" s="23" t="s">
        <v>5992</v>
      </c>
      <c r="I2200" t="str" cm="1">
        <f t="array" ref="I2200">_xlfn.IFS(B2200&lt;18.5,"Under Weight",B2200&lt;=25,"Healthy Weight",B2200&lt;30,"Over Weight",B2200&gt;=30,"obesity")</f>
        <v>obesity</v>
      </c>
      <c r="J2200" t="str" cm="1">
        <f t="array" ref="J2200">_xlfn.IFS(C2200&lt;5.7,"Normal",C2200&lt;=6.5,"Prediabetes",C2200&gt;6.5,"Diabetes")</f>
        <v>Normal</v>
      </c>
    </row>
    <row r="2201" spans="1:10" ht="15" customHeight="1" x14ac:dyDescent="0.3">
      <c r="A2201" s="23" t="s">
        <v>3737</v>
      </c>
      <c r="B2201" s="25">
        <v>30.59</v>
      </c>
      <c r="C2201" s="25">
        <v>4.41</v>
      </c>
      <c r="D2201" s="23" t="s">
        <v>5992</v>
      </c>
      <c r="E2201" s="23" t="s">
        <v>5992</v>
      </c>
      <c r="F2201" s="23" t="s">
        <v>5991</v>
      </c>
      <c r="G2201" s="23">
        <v>1</v>
      </c>
      <c r="H2201" s="23" t="s">
        <v>5992</v>
      </c>
      <c r="I2201" t="str" cm="1">
        <f t="array" ref="I2201">_xlfn.IFS(B2201&lt;18.5,"Under Weight",B2201&lt;=25,"Healthy Weight",B2201&lt;30,"Over Weight",B2201&gt;=30,"obesity")</f>
        <v>obesity</v>
      </c>
      <c r="J2201" t="str" cm="1">
        <f t="array" ref="J2201">_xlfn.IFS(C2201&lt;5.7,"Normal",C2201&lt;=6.5,"Prediabetes",C2201&gt;6.5,"Diabetes")</f>
        <v>Normal</v>
      </c>
    </row>
    <row r="2202" spans="1:10" ht="15" customHeight="1" x14ac:dyDescent="0.3">
      <c r="A2202" s="23" t="s">
        <v>3739</v>
      </c>
      <c r="B2202" s="25">
        <v>30.59</v>
      </c>
      <c r="C2202" s="25">
        <v>4.17</v>
      </c>
      <c r="D2202" s="23" t="s">
        <v>5992</v>
      </c>
      <c r="E2202" s="23" t="s">
        <v>5992</v>
      </c>
      <c r="F2202" s="23" t="s">
        <v>5991</v>
      </c>
      <c r="G2202" s="23">
        <v>1</v>
      </c>
      <c r="H2202" s="23" t="s">
        <v>5992</v>
      </c>
      <c r="I2202" t="str" cm="1">
        <f t="array" ref="I2202">_xlfn.IFS(B2202&lt;18.5,"Under Weight",B2202&lt;=25,"Healthy Weight",B2202&lt;30,"Over Weight",B2202&gt;=30,"obesity")</f>
        <v>obesity</v>
      </c>
      <c r="J2202" t="str" cm="1">
        <f t="array" ref="J2202">_xlfn.IFS(C2202&lt;5.7,"Normal",C2202&lt;=6.5,"Prediabetes",C2202&gt;6.5,"Diabetes")</f>
        <v>Normal</v>
      </c>
    </row>
    <row r="2203" spans="1:10" ht="15" customHeight="1" x14ac:dyDescent="0.3">
      <c r="A2203" s="23" t="s">
        <v>3741</v>
      </c>
      <c r="B2203" s="25">
        <v>27.835000000000001</v>
      </c>
      <c r="C2203" s="25">
        <v>4.4400000000000004</v>
      </c>
      <c r="D2203" s="23" t="s">
        <v>5992</v>
      </c>
      <c r="E2203" s="23" t="s">
        <v>5992</v>
      </c>
      <c r="F2203" s="23" t="s">
        <v>5991</v>
      </c>
      <c r="G2203" s="23">
        <v>1</v>
      </c>
      <c r="H2203" s="23" t="s">
        <v>5992</v>
      </c>
      <c r="I2203" t="str" cm="1">
        <f t="array" ref="I2203">_xlfn.IFS(B2203&lt;18.5,"Under Weight",B2203&lt;=25,"Healthy Weight",B2203&lt;30,"Over Weight",B2203&gt;=30,"obesity")</f>
        <v>Over Weight</v>
      </c>
      <c r="J2203" t="str" cm="1">
        <f t="array" ref="J2203">_xlfn.IFS(C2203&lt;5.7,"Normal",C2203&lt;=6.5,"Prediabetes",C2203&gt;6.5,"Diabetes")</f>
        <v>Normal</v>
      </c>
    </row>
    <row r="2204" spans="1:10" ht="15" customHeight="1" x14ac:dyDescent="0.3">
      <c r="A2204" s="23" t="s">
        <v>3742</v>
      </c>
      <c r="B2204" s="25">
        <v>40.26</v>
      </c>
      <c r="C2204" s="25">
        <v>5.52</v>
      </c>
      <c r="D2204" s="23" t="s">
        <v>5992</v>
      </c>
      <c r="E2204" s="23" t="s">
        <v>5993</v>
      </c>
      <c r="F2204" s="23" t="s">
        <v>5992</v>
      </c>
      <c r="G2204" s="23">
        <v>1</v>
      </c>
      <c r="H2204" s="23" t="s">
        <v>5992</v>
      </c>
      <c r="I2204" t="str" cm="1">
        <f t="array" ref="I2204">_xlfn.IFS(B2204&lt;18.5,"Under Weight",B2204&lt;=25,"Healthy Weight",B2204&lt;30,"Over Weight",B2204&gt;=30,"obesity")</f>
        <v>obesity</v>
      </c>
      <c r="J2204" t="str" cm="1">
        <f t="array" ref="J2204">_xlfn.IFS(C2204&lt;5.7,"Normal",C2204&lt;=6.5,"Prediabetes",C2204&gt;6.5,"Diabetes")</f>
        <v>Normal</v>
      </c>
    </row>
    <row r="2205" spans="1:10" ht="15" customHeight="1" x14ac:dyDescent="0.3">
      <c r="A2205" s="23" t="s">
        <v>3744</v>
      </c>
      <c r="B2205" s="25">
        <v>39.82</v>
      </c>
      <c r="C2205" s="25">
        <v>6.01</v>
      </c>
      <c r="D2205" s="23" t="s">
        <v>5992</v>
      </c>
      <c r="E2205" s="23" t="s">
        <v>5993</v>
      </c>
      <c r="F2205" s="23" t="s">
        <v>5992</v>
      </c>
      <c r="G2205" s="23">
        <v>1</v>
      </c>
      <c r="H2205" s="23" t="s">
        <v>5992</v>
      </c>
      <c r="I2205" t="str" cm="1">
        <f t="array" ref="I2205">_xlfn.IFS(B2205&lt;18.5,"Under Weight",B2205&lt;=25,"Healthy Weight",B2205&lt;30,"Over Weight",B2205&gt;=30,"obesity")</f>
        <v>obesity</v>
      </c>
      <c r="J2205" t="str" cm="1">
        <f t="array" ref="J2205">_xlfn.IFS(C2205&lt;5.7,"Normal",C2205&lt;=6.5,"Prediabetes",C2205&gt;6.5,"Diabetes")</f>
        <v>Prediabetes</v>
      </c>
    </row>
    <row r="2206" spans="1:10" ht="15" customHeight="1" x14ac:dyDescent="0.3">
      <c r="A2206" s="23" t="s">
        <v>3745</v>
      </c>
      <c r="B2206" s="25">
        <v>39.159999999999997</v>
      </c>
      <c r="C2206" s="25">
        <v>5.81</v>
      </c>
      <c r="D2206" s="23" t="s">
        <v>5992</v>
      </c>
      <c r="E2206" s="23" t="s">
        <v>5993</v>
      </c>
      <c r="F2206" s="23" t="s">
        <v>5992</v>
      </c>
      <c r="G2206" s="23">
        <v>1</v>
      </c>
      <c r="H2206" s="23" t="s">
        <v>5992</v>
      </c>
      <c r="I2206" t="str" cm="1">
        <f t="array" ref="I2206">_xlfn.IFS(B2206&lt;18.5,"Under Weight",B2206&lt;=25,"Healthy Weight",B2206&lt;30,"Over Weight",B2206&gt;=30,"obesity")</f>
        <v>obesity</v>
      </c>
      <c r="J2206" t="str" cm="1">
        <f t="array" ref="J2206">_xlfn.IFS(C2206&lt;5.7,"Normal",C2206&lt;=6.5,"Prediabetes",C2206&gt;6.5,"Diabetes")</f>
        <v>Prediabetes</v>
      </c>
    </row>
    <row r="2207" spans="1:10" ht="15" customHeight="1" x14ac:dyDescent="0.3">
      <c r="A2207" s="23" t="s">
        <v>3747</v>
      </c>
      <c r="B2207" s="25">
        <v>25.555</v>
      </c>
      <c r="C2207" s="25">
        <v>4.37</v>
      </c>
      <c r="D2207" s="23" t="s">
        <v>5992</v>
      </c>
      <c r="E2207" s="23" t="s">
        <v>5992</v>
      </c>
      <c r="F2207" s="23" t="s">
        <v>5991</v>
      </c>
      <c r="G2207" s="23">
        <v>1</v>
      </c>
      <c r="H2207" s="23" t="s">
        <v>5992</v>
      </c>
      <c r="I2207" t="str" cm="1">
        <f t="array" ref="I2207">_xlfn.IFS(B2207&lt;18.5,"Under Weight",B2207&lt;=25,"Healthy Weight",B2207&lt;30,"Over Weight",B2207&gt;=30,"obesity")</f>
        <v>Over Weight</v>
      </c>
      <c r="J2207" t="str" cm="1">
        <f t="array" ref="J2207">_xlfn.IFS(C2207&lt;5.7,"Normal",C2207&lt;=6.5,"Prediabetes",C2207&gt;6.5,"Diabetes")</f>
        <v>Normal</v>
      </c>
    </row>
    <row r="2208" spans="1:10" ht="15" customHeight="1" x14ac:dyDescent="0.3">
      <c r="A2208" s="23" t="s">
        <v>3749</v>
      </c>
      <c r="B2208" s="25">
        <v>25.175000000000001</v>
      </c>
      <c r="C2208" s="25">
        <v>5.74</v>
      </c>
      <c r="D2208" s="23" t="s">
        <v>5992</v>
      </c>
      <c r="E2208" s="23" t="s">
        <v>5992</v>
      </c>
      <c r="F2208" s="23" t="s">
        <v>5991</v>
      </c>
      <c r="G2208" s="23">
        <v>1</v>
      </c>
      <c r="H2208" s="23" t="s">
        <v>5992</v>
      </c>
      <c r="I2208" t="str" cm="1">
        <f t="array" ref="I2208">_xlfn.IFS(B2208&lt;18.5,"Under Weight",B2208&lt;=25,"Healthy Weight",B2208&lt;30,"Over Weight",B2208&gt;=30,"obesity")</f>
        <v>Over Weight</v>
      </c>
      <c r="J2208" t="str" cm="1">
        <f t="array" ref="J2208">_xlfn.IFS(C2208&lt;5.7,"Normal",C2208&lt;=6.5,"Prediabetes",C2208&gt;6.5,"Diabetes")</f>
        <v>Prediabetes</v>
      </c>
    </row>
    <row r="2209" spans="1:10" ht="15" customHeight="1" x14ac:dyDescent="0.3">
      <c r="A2209" s="23" t="s">
        <v>3750</v>
      </c>
      <c r="B2209" s="25">
        <v>38.28</v>
      </c>
      <c r="C2209" s="25">
        <v>5.39</v>
      </c>
      <c r="D2209" s="23" t="s">
        <v>5992</v>
      </c>
      <c r="E2209" s="23" t="s">
        <v>5993</v>
      </c>
      <c r="F2209" s="23" t="s">
        <v>5992</v>
      </c>
      <c r="G2209" s="23">
        <v>1</v>
      </c>
      <c r="H2209" s="23" t="s">
        <v>5992</v>
      </c>
      <c r="I2209" t="str" cm="1">
        <f t="array" ref="I2209">_xlfn.IFS(B2209&lt;18.5,"Under Weight",B2209&lt;=25,"Healthy Weight",B2209&lt;30,"Over Weight",B2209&gt;=30,"obesity")</f>
        <v>obesity</v>
      </c>
      <c r="J2209" t="str" cm="1">
        <f t="array" ref="J2209">_xlfn.IFS(C2209&lt;5.7,"Normal",C2209&lt;=6.5,"Prediabetes",C2209&gt;6.5,"Diabetes")</f>
        <v>Normal</v>
      </c>
    </row>
    <row r="2210" spans="1:10" ht="15" customHeight="1" x14ac:dyDescent="0.3">
      <c r="A2210" s="23" t="s">
        <v>3752</v>
      </c>
      <c r="B2210" s="25">
        <v>38.17</v>
      </c>
      <c r="C2210" s="25">
        <v>4.07</v>
      </c>
      <c r="D2210" s="23" t="s">
        <v>5992</v>
      </c>
      <c r="E2210" s="23" t="s">
        <v>5993</v>
      </c>
      <c r="F2210" s="23" t="s">
        <v>5992</v>
      </c>
      <c r="G2210" s="23">
        <v>1</v>
      </c>
      <c r="H2210" s="23" t="s">
        <v>5992</v>
      </c>
      <c r="I2210" t="str" cm="1">
        <f t="array" ref="I2210">_xlfn.IFS(B2210&lt;18.5,"Under Weight",B2210&lt;=25,"Healthy Weight",B2210&lt;30,"Over Weight",B2210&gt;=30,"obesity")</f>
        <v>obesity</v>
      </c>
      <c r="J2210" t="str" cm="1">
        <f t="array" ref="J2210">_xlfn.IFS(C2210&lt;5.7,"Normal",C2210&lt;=6.5,"Prediabetes",C2210&gt;6.5,"Diabetes")</f>
        <v>Normal</v>
      </c>
    </row>
    <row r="2211" spans="1:10" ht="15" customHeight="1" x14ac:dyDescent="0.3">
      <c r="A2211" s="23" t="s">
        <v>3754</v>
      </c>
      <c r="B2211" s="25">
        <v>36.85</v>
      </c>
      <c r="C2211" s="25">
        <v>5.49</v>
      </c>
      <c r="D2211" s="23" t="s">
        <v>5992</v>
      </c>
      <c r="E2211" s="23" t="s">
        <v>5993</v>
      </c>
      <c r="F2211" s="23" t="s">
        <v>5992</v>
      </c>
      <c r="G2211" s="23">
        <v>1</v>
      </c>
      <c r="H2211" s="23" t="s">
        <v>5992</v>
      </c>
      <c r="I2211" t="str" cm="1">
        <f t="array" ref="I2211">_xlfn.IFS(B2211&lt;18.5,"Under Weight",B2211&lt;=25,"Healthy Weight",B2211&lt;30,"Over Weight",B2211&gt;=30,"obesity")</f>
        <v>obesity</v>
      </c>
      <c r="J2211" t="str" cm="1">
        <f t="array" ref="J2211">_xlfn.IFS(C2211&lt;5.7,"Normal",C2211&lt;=6.5,"Prediabetes",C2211&gt;6.5,"Diabetes")</f>
        <v>Normal</v>
      </c>
    </row>
    <row r="2212" spans="1:10" ht="15" customHeight="1" x14ac:dyDescent="0.3">
      <c r="A2212" s="23" t="s">
        <v>3755</v>
      </c>
      <c r="B2212" s="25">
        <v>22.61</v>
      </c>
      <c r="C2212" s="25">
        <v>5.68</v>
      </c>
      <c r="D2212" s="23" t="s">
        <v>5992</v>
      </c>
      <c r="E2212" s="23" t="s">
        <v>5992</v>
      </c>
      <c r="F2212" s="23" t="s">
        <v>5991</v>
      </c>
      <c r="G2212" s="23">
        <v>1</v>
      </c>
      <c r="H2212" s="23" t="s">
        <v>5992</v>
      </c>
      <c r="I2212" t="str" cm="1">
        <f t="array" ref="I2212">_xlfn.IFS(B2212&lt;18.5,"Under Weight",B2212&lt;=25,"Healthy Weight",B2212&lt;30,"Over Weight",B2212&gt;=30,"obesity")</f>
        <v>Healthy Weight</v>
      </c>
      <c r="J2212" t="str" cm="1">
        <f t="array" ref="J2212">_xlfn.IFS(C2212&lt;5.7,"Normal",C2212&lt;=6.5,"Prediabetes",C2212&gt;6.5,"Diabetes")</f>
        <v>Normal</v>
      </c>
    </row>
    <row r="2213" spans="1:10" ht="15" customHeight="1" x14ac:dyDescent="0.3">
      <c r="A2213" s="23" t="s">
        <v>3756</v>
      </c>
      <c r="B2213" s="25">
        <v>21.754999999999999</v>
      </c>
      <c r="C2213" s="25">
        <v>6.09</v>
      </c>
      <c r="D2213" s="23" t="s">
        <v>5992</v>
      </c>
      <c r="E2213" s="23" t="s">
        <v>5992</v>
      </c>
      <c r="F2213" s="23" t="s">
        <v>5991</v>
      </c>
      <c r="G2213" s="23">
        <v>1</v>
      </c>
      <c r="H2213" s="23" t="s">
        <v>5992</v>
      </c>
      <c r="I2213" t="str" cm="1">
        <f t="array" ref="I2213">_xlfn.IFS(B2213&lt;18.5,"Under Weight",B2213&lt;=25,"Healthy Weight",B2213&lt;30,"Over Weight",B2213&gt;=30,"obesity")</f>
        <v>Healthy Weight</v>
      </c>
      <c r="J2213" t="str" cm="1">
        <f t="array" ref="J2213">_xlfn.IFS(C2213&lt;5.7,"Normal",C2213&lt;=6.5,"Prediabetes",C2213&gt;6.5,"Diabetes")</f>
        <v>Prediabetes</v>
      </c>
    </row>
    <row r="2214" spans="1:10" ht="15" customHeight="1" x14ac:dyDescent="0.3">
      <c r="A2214" s="23" t="s">
        <v>3757</v>
      </c>
      <c r="B2214" s="25">
        <v>20.425000000000001</v>
      </c>
      <c r="C2214" s="25">
        <v>5.53</v>
      </c>
      <c r="D2214" s="23" t="s">
        <v>5992</v>
      </c>
      <c r="E2214" s="23" t="s">
        <v>5992</v>
      </c>
      <c r="F2214" s="23" t="s">
        <v>5991</v>
      </c>
      <c r="G2214" s="23">
        <v>1</v>
      </c>
      <c r="H2214" s="23" t="s">
        <v>5992</v>
      </c>
      <c r="I2214" t="str" cm="1">
        <f t="array" ref="I2214">_xlfn.IFS(B2214&lt;18.5,"Under Weight",B2214&lt;=25,"Healthy Weight",B2214&lt;30,"Over Weight",B2214&gt;=30,"obesity")</f>
        <v>Healthy Weight</v>
      </c>
      <c r="J2214" t="str" cm="1">
        <f t="array" ref="J2214">_xlfn.IFS(C2214&lt;5.7,"Normal",C2214&lt;=6.5,"Prediabetes",C2214&gt;6.5,"Diabetes")</f>
        <v>Normal</v>
      </c>
    </row>
    <row r="2215" spans="1:10" ht="15" customHeight="1" x14ac:dyDescent="0.3">
      <c r="A2215" s="23" t="s">
        <v>3758</v>
      </c>
      <c r="B2215" s="25">
        <v>31.35</v>
      </c>
      <c r="C2215" s="25">
        <v>4.28</v>
      </c>
      <c r="D2215" s="23" t="s">
        <v>5992</v>
      </c>
      <c r="E2215" s="23" t="s">
        <v>5993</v>
      </c>
      <c r="F2215" s="23" t="s">
        <v>5992</v>
      </c>
      <c r="G2215" s="23">
        <v>1</v>
      </c>
      <c r="H2215" s="23" t="s">
        <v>5992</v>
      </c>
      <c r="I2215" t="str" cm="1">
        <f t="array" ref="I2215">_xlfn.IFS(B2215&lt;18.5,"Under Weight",B2215&lt;=25,"Healthy Weight",B2215&lt;30,"Over Weight",B2215&gt;=30,"obesity")</f>
        <v>obesity</v>
      </c>
      <c r="J2215" t="str" cm="1">
        <f t="array" ref="J2215">_xlfn.IFS(C2215&lt;5.7,"Normal",C2215&lt;=6.5,"Prediabetes",C2215&gt;6.5,"Diabetes")</f>
        <v>Normal</v>
      </c>
    </row>
    <row r="2216" spans="1:10" ht="15" customHeight="1" x14ac:dyDescent="0.3">
      <c r="A2216" s="23" t="s">
        <v>3760</v>
      </c>
      <c r="B2216" s="25">
        <v>31.13</v>
      </c>
      <c r="C2216" s="25">
        <v>6.01</v>
      </c>
      <c r="D2216" s="23" t="s">
        <v>5992</v>
      </c>
      <c r="E2216" s="23" t="s">
        <v>5993</v>
      </c>
      <c r="F2216" s="23" t="s">
        <v>5992</v>
      </c>
      <c r="G2216" s="23">
        <v>1</v>
      </c>
      <c r="H2216" s="23" t="s">
        <v>5992</v>
      </c>
      <c r="I2216" t="str" cm="1">
        <f t="array" ref="I2216">_xlfn.IFS(B2216&lt;18.5,"Under Weight",B2216&lt;=25,"Healthy Weight",B2216&lt;30,"Over Weight",B2216&gt;=30,"obesity")</f>
        <v>obesity</v>
      </c>
      <c r="J2216" t="str" cm="1">
        <f t="array" ref="J2216">_xlfn.IFS(C2216&lt;5.7,"Normal",C2216&lt;=6.5,"Prediabetes",C2216&gt;6.5,"Diabetes")</f>
        <v>Prediabetes</v>
      </c>
    </row>
    <row r="2217" spans="1:10" ht="15" customHeight="1" x14ac:dyDescent="0.3">
      <c r="A2217" s="23" t="s">
        <v>3761</v>
      </c>
      <c r="B2217" s="25">
        <v>17.48</v>
      </c>
      <c r="C2217" s="25">
        <v>4.59</v>
      </c>
      <c r="D2217" s="23" t="s">
        <v>5992</v>
      </c>
      <c r="E2217" s="23" t="s">
        <v>5992</v>
      </c>
      <c r="F2217" s="23" t="s">
        <v>5991</v>
      </c>
      <c r="G2217" s="23">
        <v>1</v>
      </c>
      <c r="H2217" s="23" t="s">
        <v>5992</v>
      </c>
      <c r="I2217" t="str" cm="1">
        <f t="array" ref="I2217">_xlfn.IFS(B2217&lt;18.5,"Under Weight",B2217&lt;=25,"Healthy Weight",B2217&lt;30,"Over Weight",B2217&gt;=30,"obesity")</f>
        <v>Under Weight</v>
      </c>
      <c r="J2217" t="str" cm="1">
        <f t="array" ref="J2217">_xlfn.IFS(C2217&lt;5.7,"Normal",C2217&lt;=6.5,"Prediabetes",C2217&gt;6.5,"Diabetes")</f>
        <v>Normal</v>
      </c>
    </row>
    <row r="2218" spans="1:10" ht="15" customHeight="1" x14ac:dyDescent="0.3">
      <c r="A2218" s="23" t="s">
        <v>3763</v>
      </c>
      <c r="B2218" s="25">
        <v>22.57</v>
      </c>
      <c r="C2218" s="25">
        <v>5.8</v>
      </c>
      <c r="D2218" s="23" t="s">
        <v>5991</v>
      </c>
      <c r="E2218" s="23" t="s">
        <v>5992</v>
      </c>
      <c r="F2218" s="23" t="s">
        <v>5992</v>
      </c>
      <c r="G2218" s="23">
        <v>1</v>
      </c>
      <c r="H2218" s="23" t="s">
        <v>5992</v>
      </c>
      <c r="I2218" t="str" cm="1">
        <f t="array" ref="I2218">_xlfn.IFS(B2218&lt;18.5,"Under Weight",B2218&lt;=25,"Healthy Weight",B2218&lt;30,"Over Weight",B2218&gt;=30,"obesity")</f>
        <v>Healthy Weight</v>
      </c>
      <c r="J2218" t="str" cm="1">
        <f t="array" ref="J2218">_xlfn.IFS(C2218&lt;5.7,"Normal",C2218&lt;=6.5,"Prediabetes",C2218&gt;6.5,"Diabetes")</f>
        <v>Prediabetes</v>
      </c>
    </row>
    <row r="2219" spans="1:10" ht="15" customHeight="1" x14ac:dyDescent="0.3">
      <c r="A2219" s="23" t="s">
        <v>3765</v>
      </c>
      <c r="B2219" s="25">
        <v>26.73</v>
      </c>
      <c r="C2219" s="25">
        <v>5.08</v>
      </c>
      <c r="D2219" s="23" t="s">
        <v>5992</v>
      </c>
      <c r="E2219" s="23" t="s">
        <v>5993</v>
      </c>
      <c r="F2219" s="23" t="s">
        <v>5992</v>
      </c>
      <c r="G2219" s="23">
        <v>1</v>
      </c>
      <c r="H2219" s="23" t="s">
        <v>5992</v>
      </c>
      <c r="I2219" t="str" cm="1">
        <f t="array" ref="I2219">_xlfn.IFS(B2219&lt;18.5,"Under Weight",B2219&lt;=25,"Healthy Weight",B2219&lt;30,"Over Weight",B2219&gt;=30,"obesity")</f>
        <v>Over Weight</v>
      </c>
      <c r="J2219" t="str" cm="1">
        <f t="array" ref="J2219">_xlfn.IFS(C2219&lt;5.7,"Normal",C2219&lt;=6.5,"Prediabetes",C2219&gt;6.5,"Diabetes")</f>
        <v>Normal</v>
      </c>
    </row>
    <row r="2220" spans="1:10" ht="15" customHeight="1" x14ac:dyDescent="0.3">
      <c r="A2220" s="23" t="s">
        <v>3766</v>
      </c>
      <c r="B2220" s="25">
        <v>20.79</v>
      </c>
      <c r="C2220" s="25">
        <v>5.84</v>
      </c>
      <c r="D2220" s="23" t="s">
        <v>5992</v>
      </c>
      <c r="E2220" s="23" t="s">
        <v>5993</v>
      </c>
      <c r="F2220" s="23" t="s">
        <v>5992</v>
      </c>
      <c r="G2220" s="23">
        <v>1</v>
      </c>
      <c r="H2220" s="23" t="s">
        <v>5992</v>
      </c>
      <c r="I2220" t="str" cm="1">
        <f t="array" ref="I2220">_xlfn.IFS(B2220&lt;18.5,"Under Weight",B2220&lt;=25,"Healthy Weight",B2220&lt;30,"Over Weight",B2220&gt;=30,"obesity")</f>
        <v>Healthy Weight</v>
      </c>
      <c r="J2220" t="str" cm="1">
        <f t="array" ref="J2220">_xlfn.IFS(C2220&lt;5.7,"Normal",C2220&lt;=6.5,"Prediabetes",C2220&gt;6.5,"Diabetes")</f>
        <v>Prediabetes</v>
      </c>
    </row>
    <row r="2221" spans="1:10" ht="15" customHeight="1" x14ac:dyDescent="0.3">
      <c r="A2221" s="23" t="s">
        <v>3767</v>
      </c>
      <c r="B2221" s="25">
        <v>20.149999999999999</v>
      </c>
      <c r="C2221" s="25">
        <v>4.1500000000000004</v>
      </c>
      <c r="D2221" s="23" t="s">
        <v>5992</v>
      </c>
      <c r="E2221" s="23" t="s">
        <v>5992</v>
      </c>
      <c r="F2221" s="23" t="s">
        <v>5992</v>
      </c>
      <c r="G2221" s="23">
        <v>1</v>
      </c>
      <c r="H2221" s="23" t="s">
        <v>5992</v>
      </c>
      <c r="I2221" t="str" cm="1">
        <f t="array" ref="I2221">_xlfn.IFS(B2221&lt;18.5,"Under Weight",B2221&lt;=25,"Healthy Weight",B2221&lt;30,"Over Weight",B2221&gt;=30,"obesity")</f>
        <v>Healthy Weight</v>
      </c>
      <c r="J2221" t="str" cm="1">
        <f t="array" ref="J2221">_xlfn.IFS(C2221&lt;5.7,"Normal",C2221&lt;=6.5,"Prediabetes",C2221&gt;6.5,"Diabetes")</f>
        <v>Normal</v>
      </c>
    </row>
    <row r="2222" spans="1:10" ht="15" customHeight="1" x14ac:dyDescent="0.3">
      <c r="A2222" s="23" t="s">
        <v>3768</v>
      </c>
      <c r="B2222" s="25">
        <v>36.85</v>
      </c>
      <c r="C2222" s="25">
        <v>4.3600000000000003</v>
      </c>
      <c r="D2222" s="23" t="s">
        <v>5991</v>
      </c>
      <c r="E2222" s="23" t="s">
        <v>5992</v>
      </c>
      <c r="F2222" s="23" t="s">
        <v>5992</v>
      </c>
      <c r="G2222" s="23">
        <v>0</v>
      </c>
      <c r="H2222" s="23" t="s">
        <v>5992</v>
      </c>
      <c r="I2222" t="str" cm="1">
        <f t="array" ref="I2222">_xlfn.IFS(B2222&lt;18.5,"Under Weight",B2222&lt;=25,"Healthy Weight",B2222&lt;30,"Over Weight",B2222&gt;=30,"obesity")</f>
        <v>obesity</v>
      </c>
      <c r="J2222" t="str" cm="1">
        <f t="array" ref="J2222">_xlfn.IFS(C2222&lt;5.7,"Normal",C2222&lt;=6.5,"Prediabetes",C2222&gt;6.5,"Diabetes")</f>
        <v>Normal</v>
      </c>
    </row>
    <row r="2223" spans="1:10" ht="15" customHeight="1" x14ac:dyDescent="0.3">
      <c r="A2223" s="23" t="s">
        <v>3769</v>
      </c>
      <c r="B2223" s="25">
        <v>35.53</v>
      </c>
      <c r="C2223" s="25">
        <v>4.55</v>
      </c>
      <c r="D2223" s="23" t="s">
        <v>5991</v>
      </c>
      <c r="E2223" s="23" t="s">
        <v>5992</v>
      </c>
      <c r="F2223" s="23" t="s">
        <v>5992</v>
      </c>
      <c r="G2223" s="23">
        <v>0</v>
      </c>
      <c r="H2223" s="23" t="s">
        <v>5992</v>
      </c>
      <c r="I2223" t="str" cm="1">
        <f t="array" ref="I2223">_xlfn.IFS(B2223&lt;18.5,"Under Weight",B2223&lt;=25,"Healthy Weight",B2223&lt;30,"Over Weight",B2223&gt;=30,"obesity")</f>
        <v>obesity</v>
      </c>
      <c r="J2223" t="str" cm="1">
        <f t="array" ref="J2223">_xlfn.IFS(C2223&lt;5.7,"Normal",C2223&lt;=6.5,"Prediabetes",C2223&gt;6.5,"Diabetes")</f>
        <v>Normal</v>
      </c>
    </row>
    <row r="2224" spans="1:10" ht="15" customHeight="1" x14ac:dyDescent="0.3">
      <c r="A2224" s="23" t="s">
        <v>3770</v>
      </c>
      <c r="B2224" s="25">
        <v>31.1</v>
      </c>
      <c r="C2224" s="25">
        <v>4.37</v>
      </c>
      <c r="D2224" s="23" t="s">
        <v>5991</v>
      </c>
      <c r="E2224" s="23" t="s">
        <v>5992</v>
      </c>
      <c r="F2224" s="23" t="s">
        <v>5992</v>
      </c>
      <c r="G2224" s="23">
        <v>0</v>
      </c>
      <c r="H2224" s="23" t="s">
        <v>5992</v>
      </c>
      <c r="I2224" t="str" cm="1">
        <f t="array" ref="I2224">_xlfn.IFS(B2224&lt;18.5,"Under Weight",B2224&lt;=25,"Healthy Weight",B2224&lt;30,"Over Weight",B2224&gt;=30,"obesity")</f>
        <v>obesity</v>
      </c>
      <c r="J2224" t="str" cm="1">
        <f t="array" ref="J2224">_xlfn.IFS(C2224&lt;5.7,"Normal",C2224&lt;=6.5,"Prediabetes",C2224&gt;6.5,"Diabetes")</f>
        <v>Normal</v>
      </c>
    </row>
    <row r="2225" spans="1:10" ht="15" customHeight="1" x14ac:dyDescent="0.3">
      <c r="A2225" s="23" t="s">
        <v>3771</v>
      </c>
      <c r="B2225" s="25">
        <v>23.21</v>
      </c>
      <c r="C2225" s="25">
        <v>5.24</v>
      </c>
      <c r="D2225" s="23" t="s">
        <v>5991</v>
      </c>
      <c r="E2225" s="23" t="s">
        <v>5992</v>
      </c>
      <c r="F2225" s="23" t="s">
        <v>5992</v>
      </c>
      <c r="G2225" s="23">
        <v>0</v>
      </c>
      <c r="H2225" s="23" t="s">
        <v>5992</v>
      </c>
      <c r="I2225" t="str" cm="1">
        <f t="array" ref="I2225">_xlfn.IFS(B2225&lt;18.5,"Under Weight",B2225&lt;=25,"Healthy Weight",B2225&lt;30,"Over Weight",B2225&gt;=30,"obesity")</f>
        <v>Healthy Weight</v>
      </c>
      <c r="J2225" t="str" cm="1">
        <f t="array" ref="J2225">_xlfn.IFS(C2225&lt;5.7,"Normal",C2225&lt;=6.5,"Prediabetes",C2225&gt;6.5,"Diabetes")</f>
        <v>Normal</v>
      </c>
    </row>
    <row r="2226" spans="1:10" ht="15" customHeight="1" x14ac:dyDescent="0.3">
      <c r="A2226" s="23" t="s">
        <v>3772</v>
      </c>
      <c r="B2226" s="25">
        <v>18.36</v>
      </c>
      <c r="C2226" s="25">
        <v>5.96</v>
      </c>
      <c r="D2226" s="23" t="s">
        <v>5992</v>
      </c>
      <c r="E2226" s="23" t="s">
        <v>5992</v>
      </c>
      <c r="F2226" s="23" t="s">
        <v>5992</v>
      </c>
      <c r="G2226" s="23">
        <v>1</v>
      </c>
      <c r="H2226" s="23" t="s">
        <v>5992</v>
      </c>
      <c r="I2226" t="str" cm="1">
        <f t="array" ref="I2226">_xlfn.IFS(B2226&lt;18.5,"Under Weight",B2226&lt;=25,"Healthy Weight",B2226&lt;30,"Over Weight",B2226&gt;=30,"obesity")</f>
        <v>Under Weight</v>
      </c>
      <c r="J2226" t="str" cm="1">
        <f t="array" ref="J2226">_xlfn.IFS(C2226&lt;5.7,"Normal",C2226&lt;=6.5,"Prediabetes",C2226&gt;6.5,"Diabetes")</f>
        <v>Prediabetes</v>
      </c>
    </row>
    <row r="2227" spans="1:10" ht="15" customHeight="1" x14ac:dyDescent="0.3">
      <c r="A2227" s="23" t="s">
        <v>3774</v>
      </c>
      <c r="B2227" s="25">
        <v>15.92</v>
      </c>
      <c r="C2227" s="25">
        <v>4.76</v>
      </c>
      <c r="D2227" s="23" t="s">
        <v>5991</v>
      </c>
      <c r="E2227" s="23" t="s">
        <v>5992</v>
      </c>
      <c r="F2227" s="23" t="s">
        <v>5992</v>
      </c>
      <c r="G2227" s="23">
        <v>1</v>
      </c>
      <c r="H2227" s="23" t="s">
        <v>5992</v>
      </c>
      <c r="I2227" t="str" cm="1">
        <f t="array" ref="I2227">_xlfn.IFS(B2227&lt;18.5,"Under Weight",B2227&lt;=25,"Healthy Weight",B2227&lt;30,"Over Weight",B2227&gt;=30,"obesity")</f>
        <v>Under Weight</v>
      </c>
      <c r="J2227" t="str" cm="1">
        <f t="array" ref="J2227">_xlfn.IFS(C2227&lt;5.7,"Normal",C2227&lt;=6.5,"Prediabetes",C2227&gt;6.5,"Diabetes")</f>
        <v>Normal</v>
      </c>
    </row>
    <row r="2228" spans="1:10" ht="15" customHeight="1" x14ac:dyDescent="0.3">
      <c r="A2228" s="23" t="s">
        <v>3775</v>
      </c>
      <c r="B2228" s="25">
        <v>15.17</v>
      </c>
      <c r="C2228" s="25">
        <v>4.3</v>
      </c>
      <c r="D2228" s="23" t="s">
        <v>5991</v>
      </c>
      <c r="E2228" s="23" t="s">
        <v>5992</v>
      </c>
      <c r="F2228" s="23" t="s">
        <v>5991</v>
      </c>
      <c r="G2228" s="23">
        <v>1</v>
      </c>
      <c r="H2228" s="23" t="s">
        <v>5992</v>
      </c>
      <c r="I2228" t="str" cm="1">
        <f t="array" ref="I2228">_xlfn.IFS(B2228&lt;18.5,"Under Weight",B2228&lt;=25,"Healthy Weight",B2228&lt;30,"Over Weight",B2228&gt;=30,"obesity")</f>
        <v>Under Weight</v>
      </c>
      <c r="J2228" t="str" cm="1">
        <f t="array" ref="J2228">_xlfn.IFS(C2228&lt;5.7,"Normal",C2228&lt;=6.5,"Prediabetes",C2228&gt;6.5,"Diabetes")</f>
        <v>Normal</v>
      </c>
    </row>
    <row r="2229" spans="1:10" ht="15" customHeight="1" x14ac:dyDescent="0.3">
      <c r="A2229" s="23" t="s">
        <v>3776</v>
      </c>
      <c r="B2229" s="25">
        <v>16.63</v>
      </c>
      <c r="C2229" s="25">
        <v>4.5</v>
      </c>
      <c r="D2229" s="23" t="s">
        <v>5992</v>
      </c>
      <c r="E2229" s="23" t="s">
        <v>5992</v>
      </c>
      <c r="F2229" s="23" t="s">
        <v>5992</v>
      </c>
      <c r="G2229" s="23">
        <v>1</v>
      </c>
      <c r="H2229" s="23" t="s">
        <v>5992</v>
      </c>
      <c r="I2229" t="str" cm="1">
        <f t="array" ref="I2229">_xlfn.IFS(B2229&lt;18.5,"Under Weight",B2229&lt;=25,"Healthy Weight",B2229&lt;30,"Over Weight",B2229&gt;=30,"obesity")</f>
        <v>Under Weight</v>
      </c>
      <c r="J2229" t="str" cm="1">
        <f t="array" ref="J2229">_xlfn.IFS(C2229&lt;5.7,"Normal",C2229&lt;=6.5,"Prediabetes",C2229&gt;6.5,"Diabetes")</f>
        <v>Normal</v>
      </c>
    </row>
    <row r="2230" spans="1:10" ht="15" customHeight="1" x14ac:dyDescent="0.3">
      <c r="A2230" s="23" t="s">
        <v>3778</v>
      </c>
      <c r="B2230" s="25">
        <v>19.39</v>
      </c>
      <c r="C2230" s="25">
        <v>5.59</v>
      </c>
      <c r="D2230" s="23" t="s">
        <v>5992</v>
      </c>
      <c r="E2230" s="23" t="s">
        <v>5992</v>
      </c>
      <c r="F2230" s="23" t="s">
        <v>5991</v>
      </c>
      <c r="G2230" s="23">
        <v>1</v>
      </c>
      <c r="H2230" s="23" t="s">
        <v>5992</v>
      </c>
      <c r="I2230" t="str" cm="1">
        <f t="array" ref="I2230">_xlfn.IFS(B2230&lt;18.5,"Under Weight",B2230&lt;=25,"Healthy Weight",B2230&lt;30,"Over Weight",B2230&gt;=30,"obesity")</f>
        <v>Healthy Weight</v>
      </c>
      <c r="J2230" t="str" cm="1">
        <f t="array" ref="J2230">_xlfn.IFS(C2230&lt;5.7,"Normal",C2230&lt;=6.5,"Prediabetes",C2230&gt;6.5,"Diabetes")</f>
        <v>Normal</v>
      </c>
    </row>
    <row r="2231" spans="1:10" ht="15" customHeight="1" x14ac:dyDescent="0.3">
      <c r="A2231" s="23" t="s">
        <v>3780</v>
      </c>
      <c r="B2231" s="25">
        <v>17.34</v>
      </c>
      <c r="C2231" s="25">
        <v>6.29</v>
      </c>
      <c r="D2231" s="23" t="s">
        <v>5991</v>
      </c>
      <c r="E2231" s="23" t="s">
        <v>5992</v>
      </c>
      <c r="F2231" s="23" t="s">
        <v>5991</v>
      </c>
      <c r="G2231" s="23">
        <v>1</v>
      </c>
      <c r="H2231" s="23" t="s">
        <v>5992</v>
      </c>
      <c r="I2231" t="str" cm="1">
        <f t="array" ref="I2231">_xlfn.IFS(B2231&lt;18.5,"Under Weight",B2231&lt;=25,"Healthy Weight",B2231&lt;30,"Over Weight",B2231&gt;=30,"obesity")</f>
        <v>Under Weight</v>
      </c>
      <c r="J2231" t="str" cm="1">
        <f t="array" ref="J2231">_xlfn.IFS(C2231&lt;5.7,"Normal",C2231&lt;=6.5,"Prediabetes",C2231&gt;6.5,"Diabetes")</f>
        <v>Prediabetes</v>
      </c>
    </row>
    <row r="2232" spans="1:10" ht="15" customHeight="1" x14ac:dyDescent="0.3">
      <c r="A2232" s="23" t="s">
        <v>3782</v>
      </c>
      <c r="B2232" s="25">
        <v>17.940000000000001</v>
      </c>
      <c r="C2232" s="25">
        <v>4.1900000000000004</v>
      </c>
      <c r="D2232" s="23" t="s">
        <v>5992</v>
      </c>
      <c r="E2232" s="23" t="s">
        <v>5993</v>
      </c>
      <c r="F2232" s="23" t="s">
        <v>5992</v>
      </c>
      <c r="G2232" s="23">
        <v>1</v>
      </c>
      <c r="H2232" s="23" t="s">
        <v>5992</v>
      </c>
      <c r="I2232" t="str" cm="1">
        <f t="array" ref="I2232">_xlfn.IFS(B2232&lt;18.5,"Under Weight",B2232&lt;=25,"Healthy Weight",B2232&lt;30,"Over Weight",B2232&gt;=30,"obesity")</f>
        <v>Under Weight</v>
      </c>
      <c r="J2232" t="str" cm="1">
        <f t="array" ref="J2232">_xlfn.IFS(C2232&lt;5.7,"Normal",C2232&lt;=6.5,"Prediabetes",C2232&gt;6.5,"Diabetes")</f>
        <v>Normal</v>
      </c>
    </row>
    <row r="2233" spans="1:10" ht="15" customHeight="1" x14ac:dyDescent="0.3">
      <c r="A2233" s="23" t="s">
        <v>3784</v>
      </c>
      <c r="B2233" s="25">
        <v>16.670000000000002</v>
      </c>
      <c r="C2233" s="25">
        <v>4.7</v>
      </c>
      <c r="D2233" s="23" t="s">
        <v>5991</v>
      </c>
      <c r="E2233" s="23" t="s">
        <v>5992</v>
      </c>
      <c r="F2233" s="23" t="s">
        <v>5991</v>
      </c>
      <c r="G2233" s="23">
        <v>1</v>
      </c>
      <c r="H2233" s="23" t="s">
        <v>5992</v>
      </c>
      <c r="I2233" t="str" cm="1">
        <f t="array" ref="I2233">_xlfn.IFS(B2233&lt;18.5,"Under Weight",B2233&lt;=25,"Healthy Weight",B2233&lt;30,"Over Weight",B2233&gt;=30,"obesity")</f>
        <v>Under Weight</v>
      </c>
      <c r="J2233" t="str" cm="1">
        <f t="array" ref="J2233">_xlfn.IFS(C2233&lt;5.7,"Normal",C2233&lt;=6.5,"Prediabetes",C2233&gt;6.5,"Diabetes")</f>
        <v>Normal</v>
      </c>
    </row>
    <row r="2234" spans="1:10" ht="15" customHeight="1" x14ac:dyDescent="0.3">
      <c r="A2234" s="23" t="s">
        <v>3786</v>
      </c>
      <c r="B2234" s="25">
        <v>20.58</v>
      </c>
      <c r="C2234" s="25">
        <v>5.64</v>
      </c>
      <c r="D2234" s="23" t="s">
        <v>5991</v>
      </c>
      <c r="E2234" s="23" t="s">
        <v>5992</v>
      </c>
      <c r="F2234" s="23" t="s">
        <v>5992</v>
      </c>
      <c r="G2234" s="23">
        <v>0</v>
      </c>
      <c r="H2234" s="23" t="s">
        <v>5992</v>
      </c>
      <c r="I2234" t="str" cm="1">
        <f t="array" ref="I2234">_xlfn.IFS(B2234&lt;18.5,"Under Weight",B2234&lt;=25,"Healthy Weight",B2234&lt;30,"Over Weight",B2234&gt;=30,"obesity")</f>
        <v>Healthy Weight</v>
      </c>
      <c r="J2234" t="str" cm="1">
        <f t="array" ref="J2234">_xlfn.IFS(C2234&lt;5.7,"Normal",C2234&lt;=6.5,"Prediabetes",C2234&gt;6.5,"Diabetes")</f>
        <v>Normal</v>
      </c>
    </row>
    <row r="2235" spans="1:10" ht="15" customHeight="1" x14ac:dyDescent="0.3">
      <c r="A2235" s="23" t="s">
        <v>3788</v>
      </c>
      <c r="B2235" s="25">
        <v>16.5</v>
      </c>
      <c r="C2235" s="25">
        <v>4.1100000000000003</v>
      </c>
      <c r="D2235" s="23" t="s">
        <v>5991</v>
      </c>
      <c r="E2235" s="23" t="s">
        <v>5992</v>
      </c>
      <c r="F2235" s="23" t="s">
        <v>5992</v>
      </c>
      <c r="G2235" s="23">
        <v>0</v>
      </c>
      <c r="H2235" s="23" t="s">
        <v>5992</v>
      </c>
      <c r="I2235" t="str" cm="1">
        <f t="array" ref="I2235">_xlfn.IFS(B2235&lt;18.5,"Under Weight",B2235&lt;=25,"Healthy Weight",B2235&lt;30,"Over Weight",B2235&gt;=30,"obesity")</f>
        <v>Under Weight</v>
      </c>
      <c r="J2235" t="str" cm="1">
        <f t="array" ref="J2235">_xlfn.IFS(C2235&lt;5.7,"Normal",C2235&lt;=6.5,"Prediabetes",C2235&gt;6.5,"Diabetes")</f>
        <v>Normal</v>
      </c>
    </row>
    <row r="2236" spans="1:10" ht="15" customHeight="1" x14ac:dyDescent="0.3">
      <c r="A2236" s="23" t="s">
        <v>3789</v>
      </c>
      <c r="B2236" s="25">
        <v>15.41</v>
      </c>
      <c r="C2236" s="25">
        <v>5.43</v>
      </c>
      <c r="D2236" s="23" t="s">
        <v>5991</v>
      </c>
      <c r="E2236" s="23" t="s">
        <v>5992</v>
      </c>
      <c r="F2236" s="23" t="s">
        <v>5991</v>
      </c>
      <c r="G2236" s="23">
        <v>1</v>
      </c>
      <c r="H2236" s="23" t="s">
        <v>5992</v>
      </c>
      <c r="I2236" t="str" cm="1">
        <f t="array" ref="I2236">_xlfn.IFS(B2236&lt;18.5,"Under Weight",B2236&lt;=25,"Healthy Weight",B2236&lt;30,"Over Weight",B2236&gt;=30,"obesity")</f>
        <v>Under Weight</v>
      </c>
      <c r="J2236" t="str" cm="1">
        <f t="array" ref="J2236">_xlfn.IFS(C2236&lt;5.7,"Normal",C2236&lt;=6.5,"Prediabetes",C2236&gt;6.5,"Diabetes")</f>
        <v>Normal</v>
      </c>
    </row>
    <row r="2237" spans="1:10" ht="15" customHeight="1" x14ac:dyDescent="0.3">
      <c r="A2237" s="23" t="s">
        <v>3790</v>
      </c>
      <c r="B2237" s="25">
        <v>24.59</v>
      </c>
      <c r="C2237" s="25">
        <v>4.38</v>
      </c>
      <c r="D2237" s="23" t="s">
        <v>5992</v>
      </c>
      <c r="E2237" s="23" t="s">
        <v>5992</v>
      </c>
      <c r="F2237" s="23" t="s">
        <v>5992</v>
      </c>
      <c r="G2237" s="23">
        <v>1</v>
      </c>
      <c r="H2237" s="23" t="s">
        <v>5992</v>
      </c>
      <c r="I2237" t="str" cm="1">
        <f t="array" ref="I2237">_xlfn.IFS(B2237&lt;18.5,"Under Weight",B2237&lt;=25,"Healthy Weight",B2237&lt;30,"Over Weight",B2237&gt;=30,"obesity")</f>
        <v>Healthy Weight</v>
      </c>
      <c r="J2237" t="str" cm="1">
        <f t="array" ref="J2237">_xlfn.IFS(C2237&lt;5.7,"Normal",C2237&lt;=6.5,"Prediabetes",C2237&gt;6.5,"Diabetes")</f>
        <v>Normal</v>
      </c>
    </row>
    <row r="2238" spans="1:10" ht="15" customHeight="1" x14ac:dyDescent="0.3">
      <c r="A2238" s="23" t="s">
        <v>3792</v>
      </c>
      <c r="B2238" s="25">
        <v>33.33</v>
      </c>
      <c r="C2238" s="25">
        <v>9.7899999999999991</v>
      </c>
      <c r="D2238" s="23" t="s">
        <v>5992</v>
      </c>
      <c r="E2238" s="23" t="s">
        <v>5992</v>
      </c>
      <c r="F2238" s="23" t="s">
        <v>5992</v>
      </c>
      <c r="G2238" s="23">
        <v>0</v>
      </c>
      <c r="H2238" s="23" t="s">
        <v>5992</v>
      </c>
      <c r="I2238" t="str" cm="1">
        <f t="array" ref="I2238">_xlfn.IFS(B2238&lt;18.5,"Under Weight",B2238&lt;=25,"Healthy Weight",B2238&lt;30,"Over Weight",B2238&gt;=30,"obesity")</f>
        <v>obesity</v>
      </c>
      <c r="J2238" t="str" cm="1">
        <f t="array" ref="J2238">_xlfn.IFS(C2238&lt;5.7,"Normal",C2238&lt;=6.5,"Prediabetes",C2238&gt;6.5,"Diabetes")</f>
        <v>Diabetes</v>
      </c>
    </row>
    <row r="2239" spans="1:10" ht="15" customHeight="1" x14ac:dyDescent="0.3">
      <c r="A2239" s="23" t="s">
        <v>3793</v>
      </c>
      <c r="B2239" s="25">
        <v>18.5</v>
      </c>
      <c r="C2239" s="25">
        <v>11.84</v>
      </c>
      <c r="D2239" s="23" t="s">
        <v>5992</v>
      </c>
      <c r="E2239" s="23" t="s">
        <v>5992</v>
      </c>
      <c r="F2239" s="23" t="s">
        <v>5992</v>
      </c>
      <c r="G2239" s="23">
        <v>0</v>
      </c>
      <c r="H2239" s="23" t="s">
        <v>5992</v>
      </c>
      <c r="I2239" t="str" cm="1">
        <f t="array" ref="I2239">_xlfn.IFS(B2239&lt;18.5,"Under Weight",B2239&lt;=25,"Healthy Weight",B2239&lt;30,"Over Weight",B2239&gt;=30,"obesity")</f>
        <v>Healthy Weight</v>
      </c>
      <c r="J2239" t="str" cm="1">
        <f t="array" ref="J2239">_xlfn.IFS(C2239&lt;5.7,"Normal",C2239&lt;=6.5,"Prediabetes",C2239&gt;6.5,"Diabetes")</f>
        <v>Diabetes</v>
      </c>
    </row>
    <row r="2240" spans="1:10" ht="15" customHeight="1" x14ac:dyDescent="0.3">
      <c r="A2240" s="23" t="s">
        <v>3795</v>
      </c>
      <c r="B2240" s="25">
        <v>18.579999999999998</v>
      </c>
      <c r="C2240" s="25">
        <v>6.22</v>
      </c>
      <c r="D2240" s="23" t="s">
        <v>5992</v>
      </c>
      <c r="E2240" s="23" t="s">
        <v>5992</v>
      </c>
      <c r="F2240" s="23" t="s">
        <v>5992</v>
      </c>
      <c r="G2240" s="23">
        <v>0</v>
      </c>
      <c r="H2240" s="23" t="s">
        <v>5992</v>
      </c>
      <c r="I2240" t="str" cm="1">
        <f t="array" ref="I2240">_xlfn.IFS(B2240&lt;18.5,"Under Weight",B2240&lt;=25,"Healthy Weight",B2240&lt;30,"Over Weight",B2240&gt;=30,"obesity")</f>
        <v>Healthy Weight</v>
      </c>
      <c r="J2240" t="str" cm="1">
        <f t="array" ref="J2240">_xlfn.IFS(C2240&lt;5.7,"Normal",C2240&lt;=6.5,"Prediabetes",C2240&gt;6.5,"Diabetes")</f>
        <v>Prediabetes</v>
      </c>
    </row>
    <row r="2241" spans="1:10" ht="15" customHeight="1" x14ac:dyDescent="0.3">
      <c r="A2241" s="23" t="s">
        <v>3796</v>
      </c>
      <c r="B2241" s="25">
        <v>16.64</v>
      </c>
      <c r="C2241" s="25">
        <v>10.01</v>
      </c>
      <c r="D2241" s="23" t="s">
        <v>5992</v>
      </c>
      <c r="E2241" s="23" t="s">
        <v>5992</v>
      </c>
      <c r="F2241" s="23" t="s">
        <v>5992</v>
      </c>
      <c r="G2241" s="23">
        <v>0</v>
      </c>
      <c r="H2241" s="23" t="s">
        <v>5992</v>
      </c>
      <c r="I2241" t="str" cm="1">
        <f t="array" ref="I2241">_xlfn.IFS(B2241&lt;18.5,"Under Weight",B2241&lt;=25,"Healthy Weight",B2241&lt;30,"Over Weight",B2241&gt;=30,"obesity")</f>
        <v>Under Weight</v>
      </c>
      <c r="J2241" t="str" cm="1">
        <f t="array" ref="J2241">_xlfn.IFS(C2241&lt;5.7,"Normal",C2241&lt;=6.5,"Prediabetes",C2241&gt;6.5,"Diabetes")</f>
        <v>Diabetes</v>
      </c>
    </row>
    <row r="2242" spans="1:10" ht="15" customHeight="1" x14ac:dyDescent="0.3">
      <c r="A2242" s="23" t="s">
        <v>3798</v>
      </c>
      <c r="B2242" s="25">
        <v>19.329999999999998</v>
      </c>
      <c r="C2242" s="25">
        <v>4.32</v>
      </c>
      <c r="D2242" s="23" t="s">
        <v>5992</v>
      </c>
      <c r="E2242" s="23" t="s">
        <v>5992</v>
      </c>
      <c r="F2242" s="23" t="s">
        <v>5992</v>
      </c>
      <c r="G2242" s="23">
        <v>1</v>
      </c>
      <c r="H2242" s="23" t="s">
        <v>5992</v>
      </c>
      <c r="I2242" t="str" cm="1">
        <f t="array" ref="I2242">_xlfn.IFS(B2242&lt;18.5,"Under Weight",B2242&lt;=25,"Healthy Weight",B2242&lt;30,"Over Weight",B2242&gt;=30,"obesity")</f>
        <v>Healthy Weight</v>
      </c>
      <c r="J2242" t="str" cm="1">
        <f t="array" ref="J2242">_xlfn.IFS(C2242&lt;5.7,"Normal",C2242&lt;=6.5,"Prediabetes",C2242&gt;6.5,"Diabetes")</f>
        <v>Normal</v>
      </c>
    </row>
    <row r="2243" spans="1:10" ht="15" customHeight="1" x14ac:dyDescent="0.3">
      <c r="A2243" s="23" t="s">
        <v>3799</v>
      </c>
      <c r="B2243" s="25">
        <v>21.26</v>
      </c>
      <c r="C2243" s="25">
        <v>5.65</v>
      </c>
      <c r="D2243" s="23" t="s">
        <v>5991</v>
      </c>
      <c r="E2243" s="23" t="s">
        <v>5992</v>
      </c>
      <c r="F2243" s="23" t="s">
        <v>5991</v>
      </c>
      <c r="G2243" s="23">
        <v>1</v>
      </c>
      <c r="H2243" s="23" t="s">
        <v>5992</v>
      </c>
      <c r="I2243" t="str" cm="1">
        <f t="array" ref="I2243">_xlfn.IFS(B2243&lt;18.5,"Under Weight",B2243&lt;=25,"Healthy Weight",B2243&lt;30,"Over Weight",B2243&gt;=30,"obesity")</f>
        <v>Healthy Weight</v>
      </c>
      <c r="J2243" t="str" cm="1">
        <f t="array" ref="J2243">_xlfn.IFS(C2243&lt;5.7,"Normal",C2243&lt;=6.5,"Prediabetes",C2243&gt;6.5,"Diabetes")</f>
        <v>Normal</v>
      </c>
    </row>
    <row r="2244" spans="1:10" ht="15" customHeight="1" x14ac:dyDescent="0.3">
      <c r="A2244" s="23" t="s">
        <v>3801</v>
      </c>
      <c r="B2244" s="25">
        <v>15.6</v>
      </c>
      <c r="C2244" s="25">
        <v>4.12</v>
      </c>
      <c r="D2244" s="23" t="s">
        <v>5991</v>
      </c>
      <c r="E2244" s="23" t="s">
        <v>5992</v>
      </c>
      <c r="F2244" s="23" t="s">
        <v>5992</v>
      </c>
      <c r="G2244" s="23">
        <v>1</v>
      </c>
      <c r="H2244" s="23" t="s">
        <v>5992</v>
      </c>
      <c r="I2244" t="str" cm="1">
        <f t="array" ref="I2244">_xlfn.IFS(B2244&lt;18.5,"Under Weight",B2244&lt;=25,"Healthy Weight",B2244&lt;30,"Over Weight",B2244&gt;=30,"obesity")</f>
        <v>Under Weight</v>
      </c>
      <c r="J2244" t="str" cm="1">
        <f t="array" ref="J2244">_xlfn.IFS(C2244&lt;5.7,"Normal",C2244&lt;=6.5,"Prediabetes",C2244&gt;6.5,"Diabetes")</f>
        <v>Normal</v>
      </c>
    </row>
    <row r="2245" spans="1:10" ht="15" customHeight="1" x14ac:dyDescent="0.3">
      <c r="A2245" s="23" t="s">
        <v>3802</v>
      </c>
      <c r="B2245" s="25">
        <v>24.39</v>
      </c>
      <c r="C2245" s="25">
        <v>6.24</v>
      </c>
      <c r="D2245" s="23" t="s">
        <v>5992</v>
      </c>
      <c r="E2245" s="23" t="s">
        <v>5992</v>
      </c>
      <c r="F2245" s="23" t="s">
        <v>5992</v>
      </c>
      <c r="G2245" s="23">
        <v>1</v>
      </c>
      <c r="H2245" s="23" t="s">
        <v>5992</v>
      </c>
      <c r="I2245" t="str" cm="1">
        <f t="array" ref="I2245">_xlfn.IFS(B2245&lt;18.5,"Under Weight",B2245&lt;=25,"Healthy Weight",B2245&lt;30,"Over Weight",B2245&gt;=30,"obesity")</f>
        <v>Healthy Weight</v>
      </c>
      <c r="J2245" t="str" cm="1">
        <f t="array" ref="J2245">_xlfn.IFS(C2245&lt;5.7,"Normal",C2245&lt;=6.5,"Prediabetes",C2245&gt;6.5,"Diabetes")</f>
        <v>Prediabetes</v>
      </c>
    </row>
    <row r="2246" spans="1:10" ht="15" customHeight="1" x14ac:dyDescent="0.3">
      <c r="A2246" s="23" t="s">
        <v>3803</v>
      </c>
      <c r="B2246" s="25">
        <v>24.75</v>
      </c>
      <c r="C2246" s="25">
        <v>4.83</v>
      </c>
      <c r="D2246" s="23" t="s">
        <v>5992</v>
      </c>
      <c r="E2246" s="23" t="s">
        <v>5992</v>
      </c>
      <c r="F2246" s="23" t="s">
        <v>5992</v>
      </c>
      <c r="G2246" s="23">
        <v>0</v>
      </c>
      <c r="H2246" s="23" t="s">
        <v>5992</v>
      </c>
      <c r="I2246" t="str" cm="1">
        <f t="array" ref="I2246">_xlfn.IFS(B2246&lt;18.5,"Under Weight",B2246&lt;=25,"Healthy Weight",B2246&lt;30,"Over Weight",B2246&gt;=30,"obesity")</f>
        <v>Healthy Weight</v>
      </c>
      <c r="J2246" t="str" cm="1">
        <f t="array" ref="J2246">_xlfn.IFS(C2246&lt;5.7,"Normal",C2246&lt;=6.5,"Prediabetes",C2246&gt;6.5,"Diabetes")</f>
        <v>Normal</v>
      </c>
    </row>
    <row r="2247" spans="1:10" ht="15" customHeight="1" x14ac:dyDescent="0.3">
      <c r="A2247" s="23" t="s">
        <v>3804</v>
      </c>
      <c r="B2247" s="25">
        <v>20.88</v>
      </c>
      <c r="C2247" s="25">
        <v>7.4</v>
      </c>
      <c r="D2247" s="23" t="s">
        <v>5992</v>
      </c>
      <c r="E2247" s="23" t="s">
        <v>5992</v>
      </c>
      <c r="F2247" s="23" t="s">
        <v>5992</v>
      </c>
      <c r="G2247" s="23">
        <v>0</v>
      </c>
      <c r="H2247" s="23" t="s">
        <v>5992</v>
      </c>
      <c r="I2247" t="str" cm="1">
        <f t="array" ref="I2247">_xlfn.IFS(B2247&lt;18.5,"Under Weight",B2247&lt;=25,"Healthy Weight",B2247&lt;30,"Over Weight",B2247&gt;=30,"obesity")</f>
        <v>Healthy Weight</v>
      </c>
      <c r="J2247" t="str" cm="1">
        <f t="array" ref="J2247">_xlfn.IFS(C2247&lt;5.7,"Normal",C2247&lt;=6.5,"Prediabetes",C2247&gt;6.5,"Diabetes")</f>
        <v>Diabetes</v>
      </c>
    </row>
    <row r="2248" spans="1:10" ht="15" customHeight="1" x14ac:dyDescent="0.3">
      <c r="A2248" s="23" t="s">
        <v>3805</v>
      </c>
      <c r="B2248" s="25">
        <v>20.43</v>
      </c>
      <c r="C2248" s="25">
        <v>4.54</v>
      </c>
      <c r="D2248" s="23" t="s">
        <v>5992</v>
      </c>
      <c r="E2248" s="23" t="s">
        <v>5992</v>
      </c>
      <c r="F2248" s="23" t="s">
        <v>5992</v>
      </c>
      <c r="G2248" s="23">
        <v>0</v>
      </c>
      <c r="H2248" s="23" t="s">
        <v>5992</v>
      </c>
      <c r="I2248" t="str" cm="1">
        <f t="array" ref="I2248">_xlfn.IFS(B2248&lt;18.5,"Under Weight",B2248&lt;=25,"Healthy Weight",B2248&lt;30,"Over Weight",B2248&gt;=30,"obesity")</f>
        <v>Healthy Weight</v>
      </c>
      <c r="J2248" t="str" cm="1">
        <f t="array" ref="J2248">_xlfn.IFS(C2248&lt;5.7,"Normal",C2248&lt;=6.5,"Prediabetes",C2248&gt;6.5,"Diabetes")</f>
        <v>Normal</v>
      </c>
    </row>
    <row r="2249" spans="1:10" ht="15" customHeight="1" x14ac:dyDescent="0.3">
      <c r="A2249" s="23" t="s">
        <v>3806</v>
      </c>
      <c r="B2249" s="25">
        <v>15.18</v>
      </c>
      <c r="C2249" s="25">
        <v>11.11</v>
      </c>
      <c r="D2249" s="23" t="s">
        <v>5992</v>
      </c>
      <c r="E2249" s="23" t="s">
        <v>5992</v>
      </c>
      <c r="F2249" s="23" t="s">
        <v>5992</v>
      </c>
      <c r="G2249" s="23">
        <v>0</v>
      </c>
      <c r="H2249" s="23" t="s">
        <v>5992</v>
      </c>
      <c r="I2249" t="str" cm="1">
        <f t="array" ref="I2249">_xlfn.IFS(B2249&lt;18.5,"Under Weight",B2249&lt;=25,"Healthy Weight",B2249&lt;30,"Over Weight",B2249&gt;=30,"obesity")</f>
        <v>Under Weight</v>
      </c>
      <c r="J2249" t="str" cm="1">
        <f t="array" ref="J2249">_xlfn.IFS(C2249&lt;5.7,"Normal",C2249&lt;=6.5,"Prediabetes",C2249&gt;6.5,"Diabetes")</f>
        <v>Diabetes</v>
      </c>
    </row>
    <row r="2250" spans="1:10" ht="15" customHeight="1" x14ac:dyDescent="0.3">
      <c r="A2250" s="23" t="s">
        <v>3808</v>
      </c>
      <c r="B2250" s="25">
        <v>15.12</v>
      </c>
      <c r="C2250" s="25">
        <v>4.03</v>
      </c>
      <c r="D2250" s="23" t="s">
        <v>5991</v>
      </c>
      <c r="E2250" s="23" t="s">
        <v>5992</v>
      </c>
      <c r="F2250" s="23" t="s">
        <v>5992</v>
      </c>
      <c r="G2250" s="23">
        <v>0</v>
      </c>
      <c r="H2250" s="23" t="s">
        <v>5992</v>
      </c>
      <c r="I2250" t="str" cm="1">
        <f t="array" ref="I2250">_xlfn.IFS(B2250&lt;18.5,"Under Weight",B2250&lt;=25,"Healthy Weight",B2250&lt;30,"Over Weight",B2250&gt;=30,"obesity")</f>
        <v>Under Weight</v>
      </c>
      <c r="J2250" t="str" cm="1">
        <f t="array" ref="J2250">_xlfn.IFS(C2250&lt;5.7,"Normal",C2250&lt;=6.5,"Prediabetes",C2250&gt;6.5,"Diabetes")</f>
        <v>Normal</v>
      </c>
    </row>
    <row r="2251" spans="1:10" ht="15" customHeight="1" x14ac:dyDescent="0.3">
      <c r="A2251" s="23" t="s">
        <v>3809</v>
      </c>
      <c r="B2251" s="25">
        <v>23.88</v>
      </c>
      <c r="C2251" s="25">
        <v>4.51</v>
      </c>
      <c r="D2251" s="23" t="s">
        <v>5992</v>
      </c>
      <c r="E2251" s="23" t="s">
        <v>5992</v>
      </c>
      <c r="F2251" s="23" t="s">
        <v>5992</v>
      </c>
      <c r="G2251" s="23">
        <v>1</v>
      </c>
      <c r="H2251" s="23" t="s">
        <v>5992</v>
      </c>
      <c r="I2251" t="str" cm="1">
        <f t="array" ref="I2251">_xlfn.IFS(B2251&lt;18.5,"Under Weight",B2251&lt;=25,"Healthy Weight",B2251&lt;30,"Over Weight",B2251&gt;=30,"obesity")</f>
        <v>Healthy Weight</v>
      </c>
      <c r="J2251" t="str" cm="1">
        <f t="array" ref="J2251">_xlfn.IFS(C2251&lt;5.7,"Normal",C2251&lt;=6.5,"Prediabetes",C2251&gt;6.5,"Diabetes")</f>
        <v>Normal</v>
      </c>
    </row>
    <row r="2252" spans="1:10" ht="15" customHeight="1" x14ac:dyDescent="0.3">
      <c r="A2252" s="23" t="s">
        <v>3810</v>
      </c>
      <c r="B2252" s="25">
        <v>16.13</v>
      </c>
      <c r="C2252" s="25">
        <v>5.56</v>
      </c>
      <c r="D2252" s="23" t="s">
        <v>5992</v>
      </c>
      <c r="E2252" s="23" t="s">
        <v>5993</v>
      </c>
      <c r="F2252" s="23" t="s">
        <v>5992</v>
      </c>
      <c r="G2252" s="23">
        <v>1</v>
      </c>
      <c r="H2252" s="23" t="s">
        <v>5992</v>
      </c>
      <c r="I2252" t="str" cm="1">
        <f t="array" ref="I2252">_xlfn.IFS(B2252&lt;18.5,"Under Weight",B2252&lt;=25,"Healthy Weight",B2252&lt;30,"Over Weight",B2252&gt;=30,"obesity")</f>
        <v>Under Weight</v>
      </c>
      <c r="J2252" t="str" cm="1">
        <f t="array" ref="J2252">_xlfn.IFS(C2252&lt;5.7,"Normal",C2252&lt;=6.5,"Prediabetes",C2252&gt;6.5,"Diabetes")</f>
        <v>Normal</v>
      </c>
    </row>
    <row r="2253" spans="1:10" ht="15" customHeight="1" x14ac:dyDescent="0.3">
      <c r="A2253" s="23" t="s">
        <v>3811</v>
      </c>
      <c r="B2253" s="25">
        <v>24.09</v>
      </c>
      <c r="C2253" s="25">
        <v>4.0999999999999996</v>
      </c>
      <c r="D2253" s="23" t="s">
        <v>5992</v>
      </c>
      <c r="E2253" s="23" t="s">
        <v>5993</v>
      </c>
      <c r="F2253" s="23" t="s">
        <v>5992</v>
      </c>
      <c r="G2253" s="23">
        <v>1</v>
      </c>
      <c r="H2253" s="23" t="s">
        <v>5992</v>
      </c>
      <c r="I2253" t="str" cm="1">
        <f t="array" ref="I2253">_xlfn.IFS(B2253&lt;18.5,"Under Weight",B2253&lt;=25,"Healthy Weight",B2253&lt;30,"Over Weight",B2253&gt;=30,"obesity")</f>
        <v>Healthy Weight</v>
      </c>
      <c r="J2253" t="str" cm="1">
        <f t="array" ref="J2253">_xlfn.IFS(C2253&lt;5.7,"Normal",C2253&lt;=6.5,"Prediabetes",C2253&gt;6.5,"Diabetes")</f>
        <v>Normal</v>
      </c>
    </row>
    <row r="2254" spans="1:10" ht="15" customHeight="1" x14ac:dyDescent="0.3">
      <c r="A2254" s="23" t="s">
        <v>3812</v>
      </c>
      <c r="B2254" s="25">
        <v>19.43</v>
      </c>
      <c r="C2254" s="25">
        <v>5.85</v>
      </c>
      <c r="D2254" s="23" t="s">
        <v>5992</v>
      </c>
      <c r="E2254" s="23" t="s">
        <v>5993</v>
      </c>
      <c r="F2254" s="23" t="s">
        <v>5992</v>
      </c>
      <c r="G2254" s="23">
        <v>1</v>
      </c>
      <c r="H2254" s="23" t="s">
        <v>5992</v>
      </c>
      <c r="I2254" t="str" cm="1">
        <f t="array" ref="I2254">_xlfn.IFS(B2254&lt;18.5,"Under Weight",B2254&lt;=25,"Healthy Weight",B2254&lt;30,"Over Weight",B2254&gt;=30,"obesity")</f>
        <v>Healthy Weight</v>
      </c>
      <c r="J2254" t="str" cm="1">
        <f t="array" ref="J2254">_xlfn.IFS(C2254&lt;5.7,"Normal",C2254&lt;=6.5,"Prediabetes",C2254&gt;6.5,"Diabetes")</f>
        <v>Prediabetes</v>
      </c>
    </row>
    <row r="2255" spans="1:10" ht="15" customHeight="1" x14ac:dyDescent="0.3">
      <c r="A2255" s="23" t="s">
        <v>3814</v>
      </c>
      <c r="B2255" s="25">
        <v>15.22</v>
      </c>
      <c r="C2255" s="25">
        <v>4.92</v>
      </c>
      <c r="D2255" s="23" t="s">
        <v>5991</v>
      </c>
      <c r="E2255" s="23" t="s">
        <v>5992</v>
      </c>
      <c r="F2255" s="23" t="s">
        <v>5991</v>
      </c>
      <c r="G2255" s="23">
        <v>1</v>
      </c>
      <c r="H2255" s="23" t="s">
        <v>5992</v>
      </c>
      <c r="I2255" t="str" cm="1">
        <f t="array" ref="I2255">_xlfn.IFS(B2255&lt;18.5,"Under Weight",B2255&lt;=25,"Healthy Weight",B2255&lt;30,"Over Weight",B2255&gt;=30,"obesity")</f>
        <v>Under Weight</v>
      </c>
      <c r="J2255" t="str" cm="1">
        <f t="array" ref="J2255">_xlfn.IFS(C2255&lt;5.7,"Normal",C2255&lt;=6.5,"Prediabetes",C2255&gt;6.5,"Diabetes")</f>
        <v>Normal</v>
      </c>
    </row>
    <row r="2256" spans="1:10" ht="15" customHeight="1" x14ac:dyDescent="0.3">
      <c r="A2256" s="23" t="s">
        <v>3815</v>
      </c>
      <c r="B2256" s="25">
        <v>20.72</v>
      </c>
      <c r="C2256" s="25">
        <v>9.4600000000000009</v>
      </c>
      <c r="D2256" s="23" t="s">
        <v>5992</v>
      </c>
      <c r="E2256" s="23" t="s">
        <v>5992</v>
      </c>
      <c r="F2256" s="23" t="s">
        <v>5992</v>
      </c>
      <c r="G2256" s="23">
        <v>0</v>
      </c>
      <c r="H2256" s="23" t="s">
        <v>5992</v>
      </c>
      <c r="I2256" t="str" cm="1">
        <f t="array" ref="I2256">_xlfn.IFS(B2256&lt;18.5,"Under Weight",B2256&lt;=25,"Healthy Weight",B2256&lt;30,"Over Weight",B2256&gt;=30,"obesity")</f>
        <v>Healthy Weight</v>
      </c>
      <c r="J2256" t="str" cm="1">
        <f t="array" ref="J2256">_xlfn.IFS(C2256&lt;5.7,"Normal",C2256&lt;=6.5,"Prediabetes",C2256&gt;6.5,"Diabetes")</f>
        <v>Diabetes</v>
      </c>
    </row>
    <row r="2257" spans="1:10" ht="15" customHeight="1" x14ac:dyDescent="0.3">
      <c r="A2257" s="23" t="s">
        <v>3817</v>
      </c>
      <c r="B2257" s="25">
        <v>35.4</v>
      </c>
      <c r="C2257" s="25">
        <v>5.94</v>
      </c>
      <c r="D2257" s="23" t="s">
        <v>5992</v>
      </c>
      <c r="E2257" s="23" t="s">
        <v>5992</v>
      </c>
      <c r="F2257" s="23" t="s">
        <v>5991</v>
      </c>
      <c r="G2257" s="23">
        <v>1</v>
      </c>
      <c r="H2257" s="23" t="s">
        <v>5992</v>
      </c>
      <c r="I2257" t="str" cm="1">
        <f t="array" ref="I2257">_xlfn.IFS(B2257&lt;18.5,"Under Weight",B2257&lt;=25,"Healthy Weight",B2257&lt;30,"Over Weight",B2257&gt;=30,"obesity")</f>
        <v>obesity</v>
      </c>
      <c r="J2257" t="str" cm="1">
        <f t="array" ref="J2257">_xlfn.IFS(C2257&lt;5.7,"Normal",C2257&lt;=6.5,"Prediabetes",C2257&gt;6.5,"Diabetes")</f>
        <v>Prediabetes</v>
      </c>
    </row>
    <row r="2258" spans="1:10" ht="15" customHeight="1" x14ac:dyDescent="0.3">
      <c r="A2258" s="23" t="s">
        <v>3818</v>
      </c>
      <c r="B2258" s="25">
        <v>34.4</v>
      </c>
      <c r="C2258" s="25">
        <v>5.7</v>
      </c>
      <c r="D2258" s="23" t="s">
        <v>5992</v>
      </c>
      <c r="E2258" s="23" t="s">
        <v>5992</v>
      </c>
      <c r="F2258" s="23" t="s">
        <v>5991</v>
      </c>
      <c r="G2258" s="23">
        <v>1</v>
      </c>
      <c r="H2258" s="23" t="s">
        <v>5992</v>
      </c>
      <c r="I2258" t="str" cm="1">
        <f t="array" ref="I2258">_xlfn.IFS(B2258&lt;18.5,"Under Weight",B2258&lt;=25,"Healthy Weight",B2258&lt;30,"Over Weight",B2258&gt;=30,"obesity")</f>
        <v>obesity</v>
      </c>
      <c r="J2258" t="str" cm="1">
        <f t="array" ref="J2258">_xlfn.IFS(C2258&lt;5.7,"Normal",C2258&lt;=6.5,"Prediabetes",C2258&gt;6.5,"Diabetes")</f>
        <v>Prediabetes</v>
      </c>
    </row>
    <row r="2259" spans="1:10" ht="15" customHeight="1" x14ac:dyDescent="0.3">
      <c r="A2259" s="23" t="s">
        <v>3820</v>
      </c>
      <c r="B2259" s="25">
        <v>34.1</v>
      </c>
      <c r="C2259" s="25">
        <v>4.13</v>
      </c>
      <c r="D2259" s="23" t="s">
        <v>5992</v>
      </c>
      <c r="E2259" s="23" t="s">
        <v>5992</v>
      </c>
      <c r="F2259" s="23" t="s">
        <v>5991</v>
      </c>
      <c r="G2259" s="23">
        <v>1</v>
      </c>
      <c r="H2259" s="23" t="s">
        <v>5992</v>
      </c>
      <c r="I2259" t="str" cm="1">
        <f t="array" ref="I2259">_xlfn.IFS(B2259&lt;18.5,"Under Weight",B2259&lt;=25,"Healthy Weight",B2259&lt;30,"Over Weight",B2259&gt;=30,"obesity")</f>
        <v>obesity</v>
      </c>
      <c r="J2259" t="str" cm="1">
        <f t="array" ref="J2259">_xlfn.IFS(C2259&lt;5.7,"Normal",C2259&lt;=6.5,"Prediabetes",C2259&gt;6.5,"Diabetes")</f>
        <v>Normal</v>
      </c>
    </row>
    <row r="2260" spans="1:10" ht="15" customHeight="1" x14ac:dyDescent="0.3">
      <c r="A2260" s="23" t="s">
        <v>3822</v>
      </c>
      <c r="B2260" s="25">
        <v>30.4</v>
      </c>
      <c r="C2260" s="25">
        <v>4.7699999999999996</v>
      </c>
      <c r="D2260" s="23" t="s">
        <v>5992</v>
      </c>
      <c r="E2260" s="23" t="s">
        <v>5992</v>
      </c>
      <c r="F2260" s="23" t="s">
        <v>5991</v>
      </c>
      <c r="G2260" s="23">
        <v>1</v>
      </c>
      <c r="H2260" s="23" t="s">
        <v>5992</v>
      </c>
      <c r="I2260" t="str" cm="1">
        <f t="array" ref="I2260">_xlfn.IFS(B2260&lt;18.5,"Under Weight",B2260&lt;=25,"Healthy Weight",B2260&lt;30,"Over Weight",B2260&gt;=30,"obesity")</f>
        <v>obesity</v>
      </c>
      <c r="J2260" t="str" cm="1">
        <f t="array" ref="J2260">_xlfn.IFS(C2260&lt;5.7,"Normal",C2260&lt;=6.5,"Prediabetes",C2260&gt;6.5,"Diabetes")</f>
        <v>Normal</v>
      </c>
    </row>
    <row r="2261" spans="1:10" ht="15" customHeight="1" x14ac:dyDescent="0.3">
      <c r="A2261" s="23" t="s">
        <v>3824</v>
      </c>
      <c r="B2261" s="25">
        <v>28.7</v>
      </c>
      <c r="C2261" s="25">
        <v>4.99</v>
      </c>
      <c r="D2261" s="23" t="s">
        <v>5992</v>
      </c>
      <c r="E2261" s="23" t="s">
        <v>5992</v>
      </c>
      <c r="F2261" s="23" t="s">
        <v>5991</v>
      </c>
      <c r="G2261" s="23">
        <v>1</v>
      </c>
      <c r="H2261" s="23" t="s">
        <v>5992</v>
      </c>
      <c r="I2261" t="str" cm="1">
        <f t="array" ref="I2261">_xlfn.IFS(B2261&lt;18.5,"Under Weight",B2261&lt;=25,"Healthy Weight",B2261&lt;30,"Over Weight",B2261&gt;=30,"obesity")</f>
        <v>Over Weight</v>
      </c>
      <c r="J2261" t="str" cm="1">
        <f t="array" ref="J2261">_xlfn.IFS(C2261&lt;5.7,"Normal",C2261&lt;=6.5,"Prediabetes",C2261&gt;6.5,"Diabetes")</f>
        <v>Normal</v>
      </c>
    </row>
    <row r="2262" spans="1:10" ht="15" customHeight="1" x14ac:dyDescent="0.3">
      <c r="A2262" s="23" t="s">
        <v>3825</v>
      </c>
      <c r="B2262" s="25">
        <v>17.440000000000001</v>
      </c>
      <c r="C2262" s="25">
        <v>4.42</v>
      </c>
      <c r="D2262" s="23" t="s">
        <v>5991</v>
      </c>
      <c r="E2262" s="23" t="s">
        <v>5992</v>
      </c>
      <c r="F2262" s="23" t="s">
        <v>5991</v>
      </c>
      <c r="G2262" s="23">
        <v>1</v>
      </c>
      <c r="H2262" s="23" t="s">
        <v>5992</v>
      </c>
      <c r="I2262" t="str" cm="1">
        <f t="array" ref="I2262">_xlfn.IFS(B2262&lt;18.5,"Under Weight",B2262&lt;=25,"Healthy Weight",B2262&lt;30,"Over Weight",B2262&gt;=30,"obesity")</f>
        <v>Under Weight</v>
      </c>
      <c r="J2262" t="str" cm="1">
        <f t="array" ref="J2262">_xlfn.IFS(C2262&lt;5.7,"Normal",C2262&lt;=6.5,"Prediabetes",C2262&gt;6.5,"Diabetes")</f>
        <v>Normal</v>
      </c>
    </row>
    <row r="2263" spans="1:10" ht="15" customHeight="1" x14ac:dyDescent="0.3">
      <c r="A2263" s="23" t="s">
        <v>3826</v>
      </c>
      <c r="B2263" s="25">
        <v>27.6</v>
      </c>
      <c r="C2263" s="25">
        <v>4.01</v>
      </c>
      <c r="D2263" s="23" t="s">
        <v>5992</v>
      </c>
      <c r="E2263" s="23" t="s">
        <v>5992</v>
      </c>
      <c r="F2263" s="23" t="s">
        <v>5991</v>
      </c>
      <c r="G2263" s="23">
        <v>1</v>
      </c>
      <c r="H2263" s="23" t="s">
        <v>5992</v>
      </c>
      <c r="I2263" t="str" cm="1">
        <f t="array" ref="I2263">_xlfn.IFS(B2263&lt;18.5,"Under Weight",B2263&lt;=25,"Healthy Weight",B2263&lt;30,"Over Weight",B2263&gt;=30,"obesity")</f>
        <v>Over Weight</v>
      </c>
      <c r="J2263" t="str" cm="1">
        <f t="array" ref="J2263">_xlfn.IFS(C2263&lt;5.7,"Normal",C2263&lt;=6.5,"Prediabetes",C2263&gt;6.5,"Diabetes")</f>
        <v>Normal</v>
      </c>
    </row>
    <row r="2264" spans="1:10" ht="15" customHeight="1" x14ac:dyDescent="0.3">
      <c r="A2264" s="23" t="s">
        <v>3827</v>
      </c>
      <c r="B2264" s="25">
        <v>20.7</v>
      </c>
      <c r="C2264" s="25">
        <v>4.49</v>
      </c>
      <c r="D2264" s="23" t="s">
        <v>5992</v>
      </c>
      <c r="E2264" s="23" t="s">
        <v>5992</v>
      </c>
      <c r="F2264" s="23" t="s">
        <v>5991</v>
      </c>
      <c r="G2264" s="23">
        <v>1</v>
      </c>
      <c r="H2264" s="23" t="s">
        <v>5992</v>
      </c>
      <c r="I2264" t="str" cm="1">
        <f t="array" ref="I2264">_xlfn.IFS(B2264&lt;18.5,"Under Weight",B2264&lt;=25,"Healthy Weight",B2264&lt;30,"Over Weight",B2264&gt;=30,"obesity")</f>
        <v>Healthy Weight</v>
      </c>
      <c r="J2264" t="str" cm="1">
        <f t="array" ref="J2264">_xlfn.IFS(C2264&lt;5.7,"Normal",C2264&lt;=6.5,"Prediabetes",C2264&gt;6.5,"Diabetes")</f>
        <v>Normal</v>
      </c>
    </row>
    <row r="2265" spans="1:10" ht="15" customHeight="1" x14ac:dyDescent="0.3">
      <c r="A2265" s="23" t="s">
        <v>3828</v>
      </c>
      <c r="B2265" s="25">
        <v>20.3</v>
      </c>
      <c r="C2265" s="25">
        <v>6.37</v>
      </c>
      <c r="D2265" s="23" t="s">
        <v>5992</v>
      </c>
      <c r="E2265" s="23" t="s">
        <v>5992</v>
      </c>
      <c r="F2265" s="23" t="s">
        <v>5991</v>
      </c>
      <c r="G2265" s="23">
        <v>1</v>
      </c>
      <c r="H2265" s="23" t="s">
        <v>5992</v>
      </c>
      <c r="I2265" t="str" cm="1">
        <f t="array" ref="I2265">_xlfn.IFS(B2265&lt;18.5,"Under Weight",B2265&lt;=25,"Healthy Weight",B2265&lt;30,"Over Weight",B2265&gt;=30,"obesity")</f>
        <v>Healthy Weight</v>
      </c>
      <c r="J2265" t="str" cm="1">
        <f t="array" ref="J2265">_xlfn.IFS(C2265&lt;5.7,"Normal",C2265&lt;=6.5,"Prediabetes",C2265&gt;6.5,"Diabetes")</f>
        <v>Prediabetes</v>
      </c>
    </row>
    <row r="2266" spans="1:10" ht="15" customHeight="1" x14ac:dyDescent="0.3">
      <c r="A2266" s="23" t="s">
        <v>3830</v>
      </c>
      <c r="B2266" s="25">
        <v>19.8</v>
      </c>
      <c r="C2266" s="25">
        <v>5.12</v>
      </c>
      <c r="D2266" s="23" t="s">
        <v>5992</v>
      </c>
      <c r="E2266" s="23" t="s">
        <v>5992</v>
      </c>
      <c r="F2266" s="23" t="s">
        <v>5991</v>
      </c>
      <c r="G2266" s="23">
        <v>1</v>
      </c>
      <c r="H2266" s="23" t="s">
        <v>5992</v>
      </c>
      <c r="I2266" t="str" cm="1">
        <f t="array" ref="I2266">_xlfn.IFS(B2266&lt;18.5,"Under Weight",B2266&lt;=25,"Healthy Weight",B2266&lt;30,"Over Weight",B2266&gt;=30,"obesity")</f>
        <v>Healthy Weight</v>
      </c>
      <c r="J2266" t="str" cm="1">
        <f t="array" ref="J2266">_xlfn.IFS(C2266&lt;5.7,"Normal",C2266&lt;=6.5,"Prediabetes",C2266&gt;6.5,"Diabetes")</f>
        <v>Normal</v>
      </c>
    </row>
    <row r="2267" spans="1:10" ht="15" customHeight="1" x14ac:dyDescent="0.3">
      <c r="A2267" s="23" t="s">
        <v>3831</v>
      </c>
      <c r="B2267" s="25">
        <v>21.87</v>
      </c>
      <c r="C2267" s="25">
        <v>8.59</v>
      </c>
      <c r="D2267" s="23" t="s">
        <v>5992</v>
      </c>
      <c r="E2267" s="23" t="s">
        <v>5992</v>
      </c>
      <c r="F2267" s="23" t="s">
        <v>5992</v>
      </c>
      <c r="G2267" s="23">
        <v>0</v>
      </c>
      <c r="H2267" s="23" t="s">
        <v>5992</v>
      </c>
      <c r="I2267" t="str" cm="1">
        <f t="array" ref="I2267">_xlfn.IFS(B2267&lt;18.5,"Under Weight",B2267&lt;=25,"Healthy Weight",B2267&lt;30,"Over Weight",B2267&gt;=30,"obesity")</f>
        <v>Healthy Weight</v>
      </c>
      <c r="J2267" t="str" cm="1">
        <f t="array" ref="J2267">_xlfn.IFS(C2267&lt;5.7,"Normal",C2267&lt;=6.5,"Prediabetes",C2267&gt;6.5,"Diabetes")</f>
        <v>Diabetes</v>
      </c>
    </row>
    <row r="2268" spans="1:10" ht="15" customHeight="1" x14ac:dyDescent="0.3">
      <c r="A2268" s="23" t="s">
        <v>3832</v>
      </c>
      <c r="B2268" s="25">
        <v>16.600000000000001</v>
      </c>
      <c r="C2268" s="25">
        <v>5.87</v>
      </c>
      <c r="D2268" s="23" t="s">
        <v>5992</v>
      </c>
      <c r="E2268" s="23" t="s">
        <v>5992</v>
      </c>
      <c r="F2268" s="23" t="s">
        <v>5992</v>
      </c>
      <c r="G2268" s="23">
        <v>1</v>
      </c>
      <c r="H2268" s="23" t="s">
        <v>5992</v>
      </c>
      <c r="I2268" t="str" cm="1">
        <f t="array" ref="I2268">_xlfn.IFS(B2268&lt;18.5,"Under Weight",B2268&lt;=25,"Healthy Weight",B2268&lt;30,"Over Weight",B2268&gt;=30,"obesity")</f>
        <v>Under Weight</v>
      </c>
      <c r="J2268" t="str" cm="1">
        <f t="array" ref="J2268">_xlfn.IFS(C2268&lt;5.7,"Normal",C2268&lt;=6.5,"Prediabetes",C2268&gt;6.5,"Diabetes")</f>
        <v>Prediabetes</v>
      </c>
    </row>
    <row r="2269" spans="1:10" ht="15" customHeight="1" x14ac:dyDescent="0.3">
      <c r="A2269" s="23" t="s">
        <v>3833</v>
      </c>
      <c r="B2269" s="25">
        <v>21.98</v>
      </c>
      <c r="C2269" s="25">
        <v>7.03</v>
      </c>
      <c r="D2269" s="23" t="s">
        <v>5992</v>
      </c>
      <c r="E2269" s="23" t="s">
        <v>5992</v>
      </c>
      <c r="F2269" s="23" t="s">
        <v>5992</v>
      </c>
      <c r="G2269" s="23">
        <v>0</v>
      </c>
      <c r="H2269" s="23" t="s">
        <v>5992</v>
      </c>
      <c r="I2269" t="str" cm="1">
        <f t="array" ref="I2269">_xlfn.IFS(B2269&lt;18.5,"Under Weight",B2269&lt;=25,"Healthy Weight",B2269&lt;30,"Over Weight",B2269&gt;=30,"obesity")</f>
        <v>Healthy Weight</v>
      </c>
      <c r="J2269" t="str" cm="1">
        <f t="array" ref="J2269">_xlfn.IFS(C2269&lt;5.7,"Normal",C2269&lt;=6.5,"Prediabetes",C2269&gt;6.5,"Diabetes")</f>
        <v>Diabetes</v>
      </c>
    </row>
    <row r="2270" spans="1:10" ht="15" customHeight="1" x14ac:dyDescent="0.3">
      <c r="A2270" s="23" t="s">
        <v>3835</v>
      </c>
      <c r="B2270" s="25">
        <v>19.7</v>
      </c>
      <c r="C2270" s="25">
        <v>5.51</v>
      </c>
      <c r="D2270" s="23" t="s">
        <v>5992</v>
      </c>
      <c r="E2270" s="23" t="s">
        <v>5992</v>
      </c>
      <c r="F2270" s="23" t="s">
        <v>5992</v>
      </c>
      <c r="G2270" s="23">
        <v>1</v>
      </c>
      <c r="H2270" s="23" t="s">
        <v>5992</v>
      </c>
      <c r="I2270" t="str" cm="1">
        <f t="array" ref="I2270">_xlfn.IFS(B2270&lt;18.5,"Under Weight",B2270&lt;=25,"Healthy Weight",B2270&lt;30,"Over Weight",B2270&gt;=30,"obesity")</f>
        <v>Healthy Weight</v>
      </c>
      <c r="J2270" t="str" cm="1">
        <f t="array" ref="J2270">_xlfn.IFS(C2270&lt;5.7,"Normal",C2270&lt;=6.5,"Prediabetes",C2270&gt;6.5,"Diabetes")</f>
        <v>Normal</v>
      </c>
    </row>
    <row r="2271" spans="1:10" ht="15" customHeight="1" x14ac:dyDescent="0.3">
      <c r="A2271" s="23" t="s">
        <v>3837</v>
      </c>
      <c r="B2271" s="25">
        <v>19.21</v>
      </c>
      <c r="C2271" s="25">
        <v>4.76</v>
      </c>
      <c r="D2271" s="23" t="s">
        <v>5992</v>
      </c>
      <c r="E2271" s="23" t="s">
        <v>5993</v>
      </c>
      <c r="F2271" s="23" t="s">
        <v>5992</v>
      </c>
      <c r="G2271" s="23">
        <v>1</v>
      </c>
      <c r="H2271" s="23" t="s">
        <v>5992</v>
      </c>
      <c r="I2271" t="str" cm="1">
        <f t="array" ref="I2271">_xlfn.IFS(B2271&lt;18.5,"Under Weight",B2271&lt;=25,"Healthy Weight",B2271&lt;30,"Over Weight",B2271&gt;=30,"obesity")</f>
        <v>Healthy Weight</v>
      </c>
      <c r="J2271" t="str" cm="1">
        <f t="array" ref="J2271">_xlfn.IFS(C2271&lt;5.7,"Normal",C2271&lt;=6.5,"Prediabetes",C2271&gt;6.5,"Diabetes")</f>
        <v>Normal</v>
      </c>
    </row>
    <row r="2272" spans="1:10" ht="15" customHeight="1" x14ac:dyDescent="0.3">
      <c r="A2272" s="23" t="s">
        <v>3838</v>
      </c>
      <c r="B2272" s="25">
        <v>19.3</v>
      </c>
      <c r="C2272" s="25">
        <v>4.7</v>
      </c>
      <c r="D2272" s="23" t="s">
        <v>5992</v>
      </c>
      <c r="E2272" s="23" t="s">
        <v>5993</v>
      </c>
      <c r="F2272" s="23" t="s">
        <v>5992</v>
      </c>
      <c r="G2272" s="23">
        <v>1</v>
      </c>
      <c r="H2272" s="23" t="s">
        <v>5992</v>
      </c>
      <c r="I2272" t="str" cm="1">
        <f t="array" ref="I2272">_xlfn.IFS(B2272&lt;18.5,"Under Weight",B2272&lt;=25,"Healthy Weight",B2272&lt;30,"Over Weight",B2272&gt;=30,"obesity")</f>
        <v>Healthy Weight</v>
      </c>
      <c r="J2272" t="str" cm="1">
        <f t="array" ref="J2272">_xlfn.IFS(C2272&lt;5.7,"Normal",C2272&lt;=6.5,"Prediabetes",C2272&gt;6.5,"Diabetes")</f>
        <v>Normal</v>
      </c>
    </row>
    <row r="2273" spans="1:10" ht="15" customHeight="1" x14ac:dyDescent="0.3">
      <c r="A2273" s="23" t="s">
        <v>3840</v>
      </c>
      <c r="B2273" s="25">
        <v>16.22</v>
      </c>
      <c r="C2273" s="25">
        <v>6.21</v>
      </c>
      <c r="D2273" s="23" t="s">
        <v>5991</v>
      </c>
      <c r="E2273" s="23" t="s">
        <v>5992</v>
      </c>
      <c r="F2273" s="23" t="s">
        <v>5992</v>
      </c>
      <c r="G2273" s="23">
        <v>0</v>
      </c>
      <c r="H2273" s="23" t="s">
        <v>5992</v>
      </c>
      <c r="I2273" t="str" cm="1">
        <f t="array" ref="I2273">_xlfn.IFS(B2273&lt;18.5,"Under Weight",B2273&lt;=25,"Healthy Weight",B2273&lt;30,"Over Weight",B2273&gt;=30,"obesity")</f>
        <v>Under Weight</v>
      </c>
      <c r="J2273" t="str" cm="1">
        <f t="array" ref="J2273">_xlfn.IFS(C2273&lt;5.7,"Normal",C2273&lt;=6.5,"Prediabetes",C2273&gt;6.5,"Diabetes")</f>
        <v>Prediabetes</v>
      </c>
    </row>
    <row r="2274" spans="1:10" ht="15" customHeight="1" x14ac:dyDescent="0.3">
      <c r="A2274" s="23" t="s">
        <v>3842</v>
      </c>
      <c r="B2274" s="25">
        <v>17.12</v>
      </c>
      <c r="C2274" s="25">
        <v>4.5199999999999996</v>
      </c>
      <c r="D2274" s="23" t="s">
        <v>5992</v>
      </c>
      <c r="E2274" s="23" t="s">
        <v>5993</v>
      </c>
      <c r="F2274" s="23" t="s">
        <v>5992</v>
      </c>
      <c r="G2274" s="23">
        <v>1</v>
      </c>
      <c r="H2274" s="23" t="s">
        <v>5992</v>
      </c>
      <c r="I2274" t="str" cm="1">
        <f t="array" ref="I2274">_xlfn.IFS(B2274&lt;18.5,"Under Weight",B2274&lt;=25,"Healthy Weight",B2274&lt;30,"Over Weight",B2274&gt;=30,"obesity")</f>
        <v>Under Weight</v>
      </c>
      <c r="J2274" t="str" cm="1">
        <f t="array" ref="J2274">_xlfn.IFS(C2274&lt;5.7,"Normal",C2274&lt;=6.5,"Prediabetes",C2274&gt;6.5,"Diabetes")</f>
        <v>Normal</v>
      </c>
    </row>
    <row r="2275" spans="1:10" ht="15" customHeight="1" x14ac:dyDescent="0.3">
      <c r="A2275" s="23" t="s">
        <v>3844</v>
      </c>
      <c r="B2275" s="25">
        <v>19.07</v>
      </c>
      <c r="C2275" s="25">
        <v>5.45</v>
      </c>
      <c r="D2275" s="23" t="s">
        <v>5992</v>
      </c>
      <c r="E2275" s="23" t="s">
        <v>5992</v>
      </c>
      <c r="F2275" s="23" t="s">
        <v>5992</v>
      </c>
      <c r="G2275" s="23">
        <v>1</v>
      </c>
      <c r="H2275" s="23" t="s">
        <v>5992</v>
      </c>
      <c r="I2275" t="str" cm="1">
        <f t="array" ref="I2275">_xlfn.IFS(B2275&lt;18.5,"Under Weight",B2275&lt;=25,"Healthy Weight",B2275&lt;30,"Over Weight",B2275&gt;=30,"obesity")</f>
        <v>Healthy Weight</v>
      </c>
      <c r="J2275" t="str" cm="1">
        <f t="array" ref="J2275">_xlfn.IFS(C2275&lt;5.7,"Normal",C2275&lt;=6.5,"Prediabetes",C2275&gt;6.5,"Diabetes")</f>
        <v>Normal</v>
      </c>
    </row>
    <row r="2276" spans="1:10" ht="15" customHeight="1" x14ac:dyDescent="0.3">
      <c r="A2276" s="23" t="s">
        <v>3845</v>
      </c>
      <c r="B2276" s="25">
        <v>15.56</v>
      </c>
      <c r="C2276" s="25">
        <v>4.42</v>
      </c>
      <c r="D2276" s="23" t="s">
        <v>5992</v>
      </c>
      <c r="E2276" s="23" t="s">
        <v>5992</v>
      </c>
      <c r="F2276" s="23" t="s">
        <v>5992</v>
      </c>
      <c r="G2276" s="23">
        <v>0</v>
      </c>
      <c r="H2276" s="23" t="s">
        <v>5992</v>
      </c>
      <c r="I2276" t="str" cm="1">
        <f t="array" ref="I2276">_xlfn.IFS(B2276&lt;18.5,"Under Weight",B2276&lt;=25,"Healthy Weight",B2276&lt;30,"Over Weight",B2276&gt;=30,"obesity")</f>
        <v>Under Weight</v>
      </c>
      <c r="J2276" t="str" cm="1">
        <f t="array" ref="J2276">_xlfn.IFS(C2276&lt;5.7,"Normal",C2276&lt;=6.5,"Prediabetes",C2276&gt;6.5,"Diabetes")</f>
        <v>Normal</v>
      </c>
    </row>
    <row r="2277" spans="1:10" ht="15" customHeight="1" x14ac:dyDescent="0.3">
      <c r="A2277" s="23" t="s">
        <v>3846</v>
      </c>
      <c r="B2277" s="25">
        <v>22.76</v>
      </c>
      <c r="C2277" s="25">
        <v>9.44</v>
      </c>
      <c r="D2277" s="23" t="s">
        <v>5992</v>
      </c>
      <c r="E2277" s="23" t="s">
        <v>5992</v>
      </c>
      <c r="F2277" s="23" t="s">
        <v>5992</v>
      </c>
      <c r="G2277" s="23">
        <v>0</v>
      </c>
      <c r="H2277" s="23" t="s">
        <v>5992</v>
      </c>
      <c r="I2277" t="str" cm="1">
        <f t="array" ref="I2277">_xlfn.IFS(B2277&lt;18.5,"Under Weight",B2277&lt;=25,"Healthy Weight",B2277&lt;30,"Over Weight",B2277&gt;=30,"obesity")</f>
        <v>Healthy Weight</v>
      </c>
      <c r="J2277" t="str" cm="1">
        <f t="array" ref="J2277">_xlfn.IFS(C2277&lt;5.7,"Normal",C2277&lt;=6.5,"Prediabetes",C2277&gt;6.5,"Diabetes")</f>
        <v>Diabetes</v>
      </c>
    </row>
    <row r="2278" spans="1:10" ht="15" customHeight="1" x14ac:dyDescent="0.3">
      <c r="A2278" s="23" t="s">
        <v>3847</v>
      </c>
      <c r="B2278" s="25">
        <v>22.79</v>
      </c>
      <c r="C2278" s="25">
        <v>6.15</v>
      </c>
      <c r="D2278" s="23" t="s">
        <v>5991</v>
      </c>
      <c r="E2278" s="23" t="s">
        <v>5992</v>
      </c>
      <c r="F2278" s="23" t="s">
        <v>5991</v>
      </c>
      <c r="G2278" s="23">
        <v>1</v>
      </c>
      <c r="H2278" s="23" t="s">
        <v>5992</v>
      </c>
      <c r="I2278" t="str" cm="1">
        <f t="array" ref="I2278">_xlfn.IFS(B2278&lt;18.5,"Under Weight",B2278&lt;=25,"Healthy Weight",B2278&lt;30,"Over Weight",B2278&gt;=30,"obesity")</f>
        <v>Healthy Weight</v>
      </c>
      <c r="J2278" t="str" cm="1">
        <f t="array" ref="J2278">_xlfn.IFS(C2278&lt;5.7,"Normal",C2278&lt;=6.5,"Prediabetes",C2278&gt;6.5,"Diabetes")</f>
        <v>Prediabetes</v>
      </c>
    </row>
    <row r="2279" spans="1:10" ht="15" customHeight="1" x14ac:dyDescent="0.3">
      <c r="A2279" s="23" t="s">
        <v>3849</v>
      </c>
      <c r="B2279" s="25">
        <v>17.41</v>
      </c>
      <c r="C2279" s="25">
        <v>5.13</v>
      </c>
      <c r="D2279" s="23" t="s">
        <v>5991</v>
      </c>
      <c r="E2279" s="23" t="s">
        <v>5992</v>
      </c>
      <c r="F2279" s="23" t="s">
        <v>5992</v>
      </c>
      <c r="G2279" s="23">
        <v>0</v>
      </c>
      <c r="H2279" s="23" t="s">
        <v>5992</v>
      </c>
      <c r="I2279" t="str" cm="1">
        <f t="array" ref="I2279">_xlfn.IFS(B2279&lt;18.5,"Under Weight",B2279&lt;=25,"Healthy Weight",B2279&lt;30,"Over Weight",B2279&gt;=30,"obesity")</f>
        <v>Under Weight</v>
      </c>
      <c r="J2279" t="str" cm="1">
        <f t="array" ref="J2279">_xlfn.IFS(C2279&lt;5.7,"Normal",C2279&lt;=6.5,"Prediabetes",C2279&gt;6.5,"Diabetes")</f>
        <v>Normal</v>
      </c>
    </row>
    <row r="2280" spans="1:10" ht="15" customHeight="1" x14ac:dyDescent="0.3">
      <c r="A2280" s="23" t="s">
        <v>3850</v>
      </c>
      <c r="B2280" s="25">
        <v>19.32</v>
      </c>
      <c r="C2280" s="25">
        <v>4.96</v>
      </c>
      <c r="D2280" s="23" t="s">
        <v>5991</v>
      </c>
      <c r="E2280" s="23" t="s">
        <v>5992</v>
      </c>
      <c r="F2280" s="23" t="s">
        <v>5992</v>
      </c>
      <c r="G2280" s="23">
        <v>0</v>
      </c>
      <c r="H2280" s="23" t="s">
        <v>5992</v>
      </c>
      <c r="I2280" t="str" cm="1">
        <f t="array" ref="I2280">_xlfn.IFS(B2280&lt;18.5,"Under Weight",B2280&lt;=25,"Healthy Weight",B2280&lt;30,"Over Weight",B2280&gt;=30,"obesity")</f>
        <v>Healthy Weight</v>
      </c>
      <c r="J2280" t="str" cm="1">
        <f t="array" ref="J2280">_xlfn.IFS(C2280&lt;5.7,"Normal",C2280&lt;=6.5,"Prediabetes",C2280&gt;6.5,"Diabetes")</f>
        <v>Normal</v>
      </c>
    </row>
    <row r="2281" spans="1:10" ht="15" customHeight="1" x14ac:dyDescent="0.3">
      <c r="A2281" s="23" t="s">
        <v>3852</v>
      </c>
      <c r="B2281" s="25">
        <v>18.25</v>
      </c>
      <c r="C2281" s="25">
        <v>10.95</v>
      </c>
      <c r="D2281" s="23" t="s">
        <v>5992</v>
      </c>
      <c r="E2281" s="23" t="s">
        <v>5992</v>
      </c>
      <c r="F2281" s="23" t="s">
        <v>5992</v>
      </c>
      <c r="G2281" s="23">
        <v>0</v>
      </c>
      <c r="H2281" s="23" t="s">
        <v>5992</v>
      </c>
      <c r="I2281" t="str" cm="1">
        <f t="array" ref="I2281">_xlfn.IFS(B2281&lt;18.5,"Under Weight",B2281&lt;=25,"Healthy Weight",B2281&lt;30,"Over Weight",B2281&gt;=30,"obesity")</f>
        <v>Under Weight</v>
      </c>
      <c r="J2281" t="str" cm="1">
        <f t="array" ref="J2281">_xlfn.IFS(C2281&lt;5.7,"Normal",C2281&lt;=6.5,"Prediabetes",C2281&gt;6.5,"Diabetes")</f>
        <v>Diabetes</v>
      </c>
    </row>
    <row r="2282" spans="1:10" ht="15" customHeight="1" x14ac:dyDescent="0.3">
      <c r="A2282" s="23" t="s">
        <v>3853</v>
      </c>
      <c r="B2282" s="25">
        <v>53.13</v>
      </c>
      <c r="C2282" s="25">
        <v>4.4400000000000004</v>
      </c>
      <c r="D2282" s="23" t="s">
        <v>5992</v>
      </c>
      <c r="E2282" s="23" t="s">
        <v>5993</v>
      </c>
      <c r="F2282" s="23" t="s">
        <v>5992</v>
      </c>
      <c r="G2282" s="23">
        <v>1</v>
      </c>
      <c r="H2282" s="23" t="s">
        <v>5992</v>
      </c>
      <c r="I2282" t="str" cm="1">
        <f t="array" ref="I2282">_xlfn.IFS(B2282&lt;18.5,"Under Weight",B2282&lt;=25,"Healthy Weight",B2282&lt;30,"Over Weight",B2282&gt;=30,"obesity")</f>
        <v>obesity</v>
      </c>
      <c r="J2282" t="str" cm="1">
        <f t="array" ref="J2282">_xlfn.IFS(C2282&lt;5.7,"Normal",C2282&lt;=6.5,"Prediabetes",C2282&gt;6.5,"Diabetes")</f>
        <v>Normal</v>
      </c>
    </row>
    <row r="2283" spans="1:10" ht="15" customHeight="1" x14ac:dyDescent="0.3">
      <c r="A2283" s="23" t="s">
        <v>3855</v>
      </c>
      <c r="B2283" s="25">
        <v>20.46</v>
      </c>
      <c r="C2283" s="25">
        <v>4.0199999999999996</v>
      </c>
      <c r="D2283" s="23" t="s">
        <v>5992</v>
      </c>
      <c r="E2283" s="23" t="s">
        <v>5992</v>
      </c>
      <c r="F2283" s="23" t="s">
        <v>5992</v>
      </c>
      <c r="G2283" s="23">
        <v>0</v>
      </c>
      <c r="H2283" s="23" t="s">
        <v>5992</v>
      </c>
      <c r="I2283" t="str" cm="1">
        <f t="array" ref="I2283">_xlfn.IFS(B2283&lt;18.5,"Under Weight",B2283&lt;=25,"Healthy Weight",B2283&lt;30,"Over Weight",B2283&gt;=30,"obesity")</f>
        <v>Healthy Weight</v>
      </c>
      <c r="J2283" t="str" cm="1">
        <f t="array" ref="J2283">_xlfn.IFS(C2283&lt;5.7,"Normal",C2283&lt;=6.5,"Prediabetes",C2283&gt;6.5,"Diabetes")</f>
        <v>Normal</v>
      </c>
    </row>
    <row r="2284" spans="1:10" ht="15" customHeight="1" x14ac:dyDescent="0.3">
      <c r="A2284" s="23" t="s">
        <v>3856</v>
      </c>
      <c r="B2284" s="25">
        <v>43.01</v>
      </c>
      <c r="C2284" s="25">
        <v>5.44</v>
      </c>
      <c r="D2284" s="23" t="s">
        <v>5992</v>
      </c>
      <c r="E2284" s="23" t="s">
        <v>5993</v>
      </c>
      <c r="F2284" s="23" t="s">
        <v>5992</v>
      </c>
      <c r="G2284" s="23">
        <v>1</v>
      </c>
      <c r="H2284" s="23" t="s">
        <v>5992</v>
      </c>
      <c r="I2284" t="str" cm="1">
        <f t="array" ref="I2284">_xlfn.IFS(B2284&lt;18.5,"Under Weight",B2284&lt;=25,"Healthy Weight",B2284&lt;30,"Over Weight",B2284&gt;=30,"obesity")</f>
        <v>obesity</v>
      </c>
      <c r="J2284" t="str" cm="1">
        <f t="array" ref="J2284">_xlfn.IFS(C2284&lt;5.7,"Normal",C2284&lt;=6.5,"Prediabetes",C2284&gt;6.5,"Diabetes")</f>
        <v>Normal</v>
      </c>
    </row>
    <row r="2285" spans="1:10" ht="15" customHeight="1" x14ac:dyDescent="0.3">
      <c r="A2285" s="23" t="s">
        <v>3857</v>
      </c>
      <c r="B2285" s="25">
        <v>15.01</v>
      </c>
      <c r="C2285" s="25">
        <v>4.1500000000000004</v>
      </c>
      <c r="D2285" s="23" t="s">
        <v>5992</v>
      </c>
      <c r="E2285" s="23" t="s">
        <v>5992</v>
      </c>
      <c r="F2285" s="23" t="s">
        <v>5991</v>
      </c>
      <c r="G2285" s="23">
        <v>1</v>
      </c>
      <c r="H2285" s="23" t="s">
        <v>5992</v>
      </c>
      <c r="I2285" t="str" cm="1">
        <f t="array" ref="I2285">_xlfn.IFS(B2285&lt;18.5,"Under Weight",B2285&lt;=25,"Healthy Weight",B2285&lt;30,"Over Weight",B2285&gt;=30,"obesity")</f>
        <v>Under Weight</v>
      </c>
      <c r="J2285" t="str" cm="1">
        <f t="array" ref="J2285">_xlfn.IFS(C2285&lt;5.7,"Normal",C2285&lt;=6.5,"Prediabetes",C2285&gt;6.5,"Diabetes")</f>
        <v>Normal</v>
      </c>
    </row>
    <row r="2286" spans="1:10" ht="15" customHeight="1" x14ac:dyDescent="0.3">
      <c r="A2286" s="23" t="s">
        <v>3858</v>
      </c>
      <c r="B2286" s="25">
        <v>41.14</v>
      </c>
      <c r="C2286" s="25">
        <v>6.02</v>
      </c>
      <c r="D2286" s="23" t="s">
        <v>5992</v>
      </c>
      <c r="E2286" s="23" t="s">
        <v>5993</v>
      </c>
      <c r="F2286" s="23" t="s">
        <v>5992</v>
      </c>
      <c r="G2286" s="23">
        <v>1</v>
      </c>
      <c r="H2286" s="23" t="s">
        <v>5992</v>
      </c>
      <c r="I2286" t="str" cm="1">
        <f t="array" ref="I2286">_xlfn.IFS(B2286&lt;18.5,"Under Weight",B2286&lt;=25,"Healthy Weight",B2286&lt;30,"Over Weight",B2286&gt;=30,"obesity")</f>
        <v>obesity</v>
      </c>
      <c r="J2286" t="str" cm="1">
        <f t="array" ref="J2286">_xlfn.IFS(C2286&lt;5.7,"Normal",C2286&lt;=6.5,"Prediabetes",C2286&gt;6.5,"Diabetes")</f>
        <v>Prediabetes</v>
      </c>
    </row>
    <row r="2287" spans="1:10" ht="15" customHeight="1" x14ac:dyDescent="0.3">
      <c r="A2287" s="23" t="s">
        <v>3860</v>
      </c>
      <c r="B2287" s="25">
        <v>16.55</v>
      </c>
      <c r="C2287" s="25">
        <v>7.73</v>
      </c>
      <c r="D2287" s="23" t="s">
        <v>5992</v>
      </c>
      <c r="E2287" s="23" t="s">
        <v>5992</v>
      </c>
      <c r="F2287" s="23" t="s">
        <v>5992</v>
      </c>
      <c r="G2287" s="23">
        <v>0</v>
      </c>
      <c r="H2287" s="23" t="s">
        <v>5992</v>
      </c>
      <c r="I2287" t="str" cm="1">
        <f t="array" ref="I2287">_xlfn.IFS(B2287&lt;18.5,"Under Weight",B2287&lt;=25,"Healthy Weight",B2287&lt;30,"Over Weight",B2287&gt;=30,"obesity")</f>
        <v>Under Weight</v>
      </c>
      <c r="J2287" t="str" cm="1">
        <f t="array" ref="J2287">_xlfn.IFS(C2287&lt;5.7,"Normal",C2287&lt;=6.5,"Prediabetes",C2287&gt;6.5,"Diabetes")</f>
        <v>Diabetes</v>
      </c>
    </row>
    <row r="2288" spans="1:10" ht="15" customHeight="1" x14ac:dyDescent="0.3">
      <c r="A2288" s="23" t="s">
        <v>3861</v>
      </c>
      <c r="B2288" s="25">
        <v>37.29</v>
      </c>
      <c r="C2288" s="25">
        <v>5.03</v>
      </c>
      <c r="D2288" s="23" t="s">
        <v>5992</v>
      </c>
      <c r="E2288" s="23" t="s">
        <v>5993</v>
      </c>
      <c r="F2288" s="23" t="s">
        <v>5992</v>
      </c>
      <c r="G2288" s="23">
        <v>1</v>
      </c>
      <c r="H2288" s="23" t="s">
        <v>5992</v>
      </c>
      <c r="I2288" t="str" cm="1">
        <f t="array" ref="I2288">_xlfn.IFS(B2288&lt;18.5,"Under Weight",B2288&lt;=25,"Healthy Weight",B2288&lt;30,"Over Weight",B2288&gt;=30,"obesity")</f>
        <v>obesity</v>
      </c>
      <c r="J2288" t="str" cm="1">
        <f t="array" ref="J2288">_xlfn.IFS(C2288&lt;5.7,"Normal",C2288&lt;=6.5,"Prediabetes",C2288&gt;6.5,"Diabetes")</f>
        <v>Normal</v>
      </c>
    </row>
    <row r="2289" spans="1:10" ht="15" customHeight="1" x14ac:dyDescent="0.3">
      <c r="A2289" s="23" t="s">
        <v>3863</v>
      </c>
      <c r="B2289" s="25">
        <v>16.739999999999998</v>
      </c>
      <c r="C2289" s="25">
        <v>4.08</v>
      </c>
      <c r="D2289" s="23" t="s">
        <v>5991</v>
      </c>
      <c r="E2289" s="23" t="s">
        <v>5992</v>
      </c>
      <c r="F2289" s="23" t="s">
        <v>5992</v>
      </c>
      <c r="G2289" s="23">
        <v>0</v>
      </c>
      <c r="H2289" s="23" t="s">
        <v>5992</v>
      </c>
      <c r="I2289" t="str" cm="1">
        <f t="array" ref="I2289">_xlfn.IFS(B2289&lt;18.5,"Under Weight",B2289&lt;=25,"Healthy Weight",B2289&lt;30,"Over Weight",B2289&gt;=30,"obesity")</f>
        <v>Under Weight</v>
      </c>
      <c r="J2289" t="str" cm="1">
        <f t="array" ref="J2289">_xlfn.IFS(C2289&lt;5.7,"Normal",C2289&lt;=6.5,"Prediabetes",C2289&gt;6.5,"Diabetes")</f>
        <v>Normal</v>
      </c>
    </row>
    <row r="2290" spans="1:10" ht="15" customHeight="1" x14ac:dyDescent="0.3">
      <c r="A2290" s="23" t="s">
        <v>3864</v>
      </c>
      <c r="B2290" s="25">
        <v>34.43</v>
      </c>
      <c r="C2290" s="25">
        <v>4.2699999999999996</v>
      </c>
      <c r="D2290" s="23" t="s">
        <v>5992</v>
      </c>
      <c r="E2290" s="23" t="s">
        <v>5993</v>
      </c>
      <c r="F2290" s="23" t="s">
        <v>5992</v>
      </c>
      <c r="G2290" s="23">
        <v>1</v>
      </c>
      <c r="H2290" s="23" t="s">
        <v>5992</v>
      </c>
      <c r="I2290" t="str" cm="1">
        <f t="array" ref="I2290">_xlfn.IFS(B2290&lt;18.5,"Under Weight",B2290&lt;=25,"Healthy Weight",B2290&lt;30,"Over Weight",B2290&gt;=30,"obesity")</f>
        <v>obesity</v>
      </c>
      <c r="J2290" t="str" cm="1">
        <f t="array" ref="J2290">_xlfn.IFS(C2290&lt;5.7,"Normal",C2290&lt;=6.5,"Prediabetes",C2290&gt;6.5,"Diabetes")</f>
        <v>Normal</v>
      </c>
    </row>
    <row r="2291" spans="1:10" ht="15" customHeight="1" x14ac:dyDescent="0.3">
      <c r="A2291" s="23" t="s">
        <v>3866</v>
      </c>
      <c r="B2291" s="25">
        <v>34.1</v>
      </c>
      <c r="C2291" s="25">
        <v>4.07</v>
      </c>
      <c r="D2291" s="23" t="s">
        <v>5992</v>
      </c>
      <c r="E2291" s="23" t="s">
        <v>5993</v>
      </c>
      <c r="F2291" s="23" t="s">
        <v>5992</v>
      </c>
      <c r="G2291" s="23">
        <v>1</v>
      </c>
      <c r="H2291" s="23" t="s">
        <v>5992</v>
      </c>
      <c r="I2291" t="str" cm="1">
        <f t="array" ref="I2291">_xlfn.IFS(B2291&lt;18.5,"Under Weight",B2291&lt;=25,"Healthy Weight",B2291&lt;30,"Over Weight",B2291&gt;=30,"obesity")</f>
        <v>obesity</v>
      </c>
      <c r="J2291" t="str" cm="1">
        <f t="array" ref="J2291">_xlfn.IFS(C2291&lt;5.7,"Normal",C2291&lt;=6.5,"Prediabetes",C2291&gt;6.5,"Diabetes")</f>
        <v>Normal</v>
      </c>
    </row>
    <row r="2292" spans="1:10" ht="15" customHeight="1" x14ac:dyDescent="0.3">
      <c r="A2292" s="23" t="s">
        <v>3868</v>
      </c>
      <c r="B2292" s="25">
        <v>19.3</v>
      </c>
      <c r="C2292" s="25">
        <v>10.36</v>
      </c>
      <c r="D2292" s="23" t="s">
        <v>5992</v>
      </c>
      <c r="E2292" s="23" t="s">
        <v>5992</v>
      </c>
      <c r="F2292" s="23" t="s">
        <v>5992</v>
      </c>
      <c r="G2292" s="23">
        <v>0</v>
      </c>
      <c r="H2292" s="23" t="s">
        <v>5992</v>
      </c>
      <c r="I2292" t="str" cm="1">
        <f t="array" ref="I2292">_xlfn.IFS(B2292&lt;18.5,"Under Weight",B2292&lt;=25,"Healthy Weight",B2292&lt;30,"Over Weight",B2292&gt;=30,"obesity")</f>
        <v>Healthy Weight</v>
      </c>
      <c r="J2292" t="str" cm="1">
        <f t="array" ref="J2292">_xlfn.IFS(C2292&lt;5.7,"Normal",C2292&lt;=6.5,"Prediabetes",C2292&gt;6.5,"Diabetes")</f>
        <v>Diabetes</v>
      </c>
    </row>
    <row r="2293" spans="1:10" ht="15" customHeight="1" x14ac:dyDescent="0.3">
      <c r="A2293" s="23" t="s">
        <v>3869</v>
      </c>
      <c r="B2293" s="25">
        <v>33.659999999999997</v>
      </c>
      <c r="C2293" s="25">
        <v>5.71</v>
      </c>
      <c r="D2293" s="23" t="s">
        <v>5992</v>
      </c>
      <c r="E2293" s="23" t="s">
        <v>5993</v>
      </c>
      <c r="F2293" s="23" t="s">
        <v>5992</v>
      </c>
      <c r="G2293" s="23">
        <v>1</v>
      </c>
      <c r="H2293" s="23" t="s">
        <v>5992</v>
      </c>
      <c r="I2293" t="str" cm="1">
        <f t="array" ref="I2293">_xlfn.IFS(B2293&lt;18.5,"Under Weight",B2293&lt;=25,"Healthy Weight",B2293&lt;30,"Over Weight",B2293&gt;=30,"obesity")</f>
        <v>obesity</v>
      </c>
      <c r="J2293" t="str" cm="1">
        <f t="array" ref="J2293">_xlfn.IFS(C2293&lt;5.7,"Normal",C2293&lt;=6.5,"Prediabetes",C2293&gt;6.5,"Diabetes")</f>
        <v>Prediabetes</v>
      </c>
    </row>
    <row r="2294" spans="1:10" ht="15" customHeight="1" x14ac:dyDescent="0.3">
      <c r="A2294" s="23" t="s">
        <v>3871</v>
      </c>
      <c r="B2294" s="25">
        <v>33.33</v>
      </c>
      <c r="C2294" s="25">
        <v>6.08</v>
      </c>
      <c r="D2294" s="23" t="s">
        <v>5992</v>
      </c>
      <c r="E2294" s="23" t="s">
        <v>5993</v>
      </c>
      <c r="F2294" s="23" t="s">
        <v>5992</v>
      </c>
      <c r="G2294" s="23">
        <v>1</v>
      </c>
      <c r="H2294" s="23" t="s">
        <v>5992</v>
      </c>
      <c r="I2294" t="str" cm="1">
        <f t="array" ref="I2294">_xlfn.IFS(B2294&lt;18.5,"Under Weight",B2294&lt;=25,"Healthy Weight",B2294&lt;30,"Over Weight",B2294&gt;=30,"obesity")</f>
        <v>obesity</v>
      </c>
      <c r="J2294" t="str" cm="1">
        <f t="array" ref="J2294">_xlfn.IFS(C2294&lt;5.7,"Normal",C2294&lt;=6.5,"Prediabetes",C2294&gt;6.5,"Diabetes")</f>
        <v>Prediabetes</v>
      </c>
    </row>
    <row r="2295" spans="1:10" ht="15" customHeight="1" x14ac:dyDescent="0.3">
      <c r="A2295" s="23" t="s">
        <v>3872</v>
      </c>
      <c r="B2295" s="25">
        <v>21.84</v>
      </c>
      <c r="C2295" s="25">
        <v>5.71</v>
      </c>
      <c r="D2295" s="23" t="s">
        <v>5992</v>
      </c>
      <c r="E2295" s="23" t="s">
        <v>5993</v>
      </c>
      <c r="F2295" s="23" t="s">
        <v>5992</v>
      </c>
      <c r="G2295" s="23">
        <v>1</v>
      </c>
      <c r="H2295" s="23" t="s">
        <v>5992</v>
      </c>
      <c r="I2295" t="str" cm="1">
        <f t="array" ref="I2295">_xlfn.IFS(B2295&lt;18.5,"Under Weight",B2295&lt;=25,"Healthy Weight",B2295&lt;30,"Over Weight",B2295&gt;=30,"obesity")</f>
        <v>Healthy Weight</v>
      </c>
      <c r="J2295" t="str" cm="1">
        <f t="array" ref="J2295">_xlfn.IFS(C2295&lt;5.7,"Normal",C2295&lt;=6.5,"Prediabetes",C2295&gt;6.5,"Diabetes")</f>
        <v>Prediabetes</v>
      </c>
    </row>
    <row r="2296" spans="1:10" ht="15" customHeight="1" x14ac:dyDescent="0.3">
      <c r="A2296" s="23" t="s">
        <v>3873</v>
      </c>
      <c r="B2296" s="25">
        <v>16.87</v>
      </c>
      <c r="C2296" s="25">
        <v>9.1300000000000008</v>
      </c>
      <c r="D2296" s="23" t="s">
        <v>5992</v>
      </c>
      <c r="E2296" s="23" t="s">
        <v>5992</v>
      </c>
      <c r="F2296" s="23" t="s">
        <v>5992</v>
      </c>
      <c r="G2296" s="23">
        <v>0</v>
      </c>
      <c r="H2296" s="23" t="s">
        <v>5992</v>
      </c>
      <c r="I2296" t="str" cm="1">
        <f t="array" ref="I2296">_xlfn.IFS(B2296&lt;18.5,"Under Weight",B2296&lt;=25,"Healthy Weight",B2296&lt;30,"Over Weight",B2296&gt;=30,"obesity")</f>
        <v>Under Weight</v>
      </c>
      <c r="J2296" t="str" cm="1">
        <f t="array" ref="J2296">_xlfn.IFS(C2296&lt;5.7,"Normal",C2296&lt;=6.5,"Prediabetes",C2296&gt;6.5,"Diabetes")</f>
        <v>Diabetes</v>
      </c>
    </row>
    <row r="2297" spans="1:10" ht="15" customHeight="1" x14ac:dyDescent="0.3">
      <c r="A2297" s="23" t="s">
        <v>3874</v>
      </c>
      <c r="B2297" s="25">
        <v>30.14</v>
      </c>
      <c r="C2297" s="25">
        <v>5.49</v>
      </c>
      <c r="D2297" s="23" t="s">
        <v>5992</v>
      </c>
      <c r="E2297" s="23" t="s">
        <v>5993</v>
      </c>
      <c r="F2297" s="23" t="s">
        <v>5992</v>
      </c>
      <c r="G2297" s="23">
        <v>1</v>
      </c>
      <c r="H2297" s="23" t="s">
        <v>5992</v>
      </c>
      <c r="I2297" t="str" cm="1">
        <f t="array" ref="I2297">_xlfn.IFS(B2297&lt;18.5,"Under Weight",B2297&lt;=25,"Healthy Weight",B2297&lt;30,"Over Weight",B2297&gt;=30,"obesity")</f>
        <v>obesity</v>
      </c>
      <c r="J2297" t="str" cm="1">
        <f t="array" ref="J2297">_xlfn.IFS(C2297&lt;5.7,"Normal",C2297&lt;=6.5,"Prediabetes",C2297&gt;6.5,"Diabetes")</f>
        <v>Normal</v>
      </c>
    </row>
    <row r="2298" spans="1:10" ht="15" customHeight="1" x14ac:dyDescent="0.3">
      <c r="A2298" s="23" t="s">
        <v>3876</v>
      </c>
      <c r="B2298" s="25">
        <v>23.21</v>
      </c>
      <c r="C2298" s="25">
        <v>4.37</v>
      </c>
      <c r="D2298" s="23" t="s">
        <v>5992</v>
      </c>
      <c r="E2298" s="23" t="s">
        <v>5993</v>
      </c>
      <c r="F2298" s="23" t="s">
        <v>5992</v>
      </c>
      <c r="G2298" s="23">
        <v>1</v>
      </c>
      <c r="H2298" s="23" t="s">
        <v>5992</v>
      </c>
      <c r="I2298" t="str" cm="1">
        <f t="array" ref="I2298">_xlfn.IFS(B2298&lt;18.5,"Under Weight",B2298&lt;=25,"Healthy Weight",B2298&lt;30,"Over Weight",B2298&gt;=30,"obesity")</f>
        <v>Healthy Weight</v>
      </c>
      <c r="J2298" t="str" cm="1">
        <f t="array" ref="J2298">_xlfn.IFS(C2298&lt;5.7,"Normal",C2298&lt;=6.5,"Prediabetes",C2298&gt;6.5,"Diabetes")</f>
        <v>Normal</v>
      </c>
    </row>
    <row r="2299" spans="1:10" ht="15" customHeight="1" x14ac:dyDescent="0.3">
      <c r="A2299" s="23" t="s">
        <v>3878</v>
      </c>
      <c r="B2299" s="25">
        <v>17.170000000000002</v>
      </c>
      <c r="C2299" s="25">
        <v>8.4600000000000009</v>
      </c>
      <c r="D2299" s="23" t="s">
        <v>5992</v>
      </c>
      <c r="E2299" s="23" t="s">
        <v>5992</v>
      </c>
      <c r="F2299" s="23" t="s">
        <v>5992</v>
      </c>
      <c r="G2299" s="23">
        <v>0</v>
      </c>
      <c r="H2299" s="23" t="s">
        <v>5992</v>
      </c>
      <c r="I2299" t="str" cm="1">
        <f t="array" ref="I2299">_xlfn.IFS(B2299&lt;18.5,"Under Weight",B2299&lt;=25,"Healthy Weight",B2299&lt;30,"Over Weight",B2299&gt;=30,"obesity")</f>
        <v>Under Weight</v>
      </c>
      <c r="J2299" t="str" cm="1">
        <f t="array" ref="J2299">_xlfn.IFS(C2299&lt;5.7,"Normal",C2299&lt;=6.5,"Prediabetes",C2299&gt;6.5,"Diabetes")</f>
        <v>Diabetes</v>
      </c>
    </row>
    <row r="2300" spans="1:10" ht="15" customHeight="1" x14ac:dyDescent="0.3">
      <c r="A2300" s="23" t="s">
        <v>3880</v>
      </c>
      <c r="B2300" s="25">
        <v>15.61</v>
      </c>
      <c r="C2300" s="25">
        <v>5.28</v>
      </c>
      <c r="D2300" s="23" t="s">
        <v>5992</v>
      </c>
      <c r="E2300" s="23" t="s">
        <v>5992</v>
      </c>
      <c r="F2300" s="23" t="s">
        <v>5992</v>
      </c>
      <c r="G2300" s="23">
        <v>1</v>
      </c>
      <c r="H2300" s="23" t="s">
        <v>5992</v>
      </c>
      <c r="I2300" t="str" cm="1">
        <f t="array" ref="I2300">_xlfn.IFS(B2300&lt;18.5,"Under Weight",B2300&lt;=25,"Healthy Weight",B2300&lt;30,"Over Weight",B2300&gt;=30,"obesity")</f>
        <v>Under Weight</v>
      </c>
      <c r="J2300" t="str" cm="1">
        <f t="array" ref="J2300">_xlfn.IFS(C2300&lt;5.7,"Normal",C2300&lt;=6.5,"Prediabetes",C2300&gt;6.5,"Diabetes")</f>
        <v>Normal</v>
      </c>
    </row>
    <row r="2301" spans="1:10" ht="15" customHeight="1" x14ac:dyDescent="0.3">
      <c r="A2301" s="23" t="s">
        <v>3882</v>
      </c>
      <c r="B2301" s="25">
        <v>17.98</v>
      </c>
      <c r="C2301" s="25">
        <v>5.33</v>
      </c>
      <c r="D2301" s="23" t="s">
        <v>5991</v>
      </c>
      <c r="E2301" s="23" t="s">
        <v>5992</v>
      </c>
      <c r="F2301" s="23" t="s">
        <v>5991</v>
      </c>
      <c r="G2301" s="23">
        <v>1</v>
      </c>
      <c r="H2301" s="23" t="s">
        <v>5992</v>
      </c>
      <c r="I2301" t="str" cm="1">
        <f t="array" ref="I2301">_xlfn.IFS(B2301&lt;18.5,"Under Weight",B2301&lt;=25,"Healthy Weight",B2301&lt;30,"Over Weight",B2301&gt;=30,"obesity")</f>
        <v>Under Weight</v>
      </c>
      <c r="J2301" t="str" cm="1">
        <f t="array" ref="J2301">_xlfn.IFS(C2301&lt;5.7,"Normal",C2301&lt;=6.5,"Prediabetes",C2301&gt;6.5,"Diabetes")</f>
        <v>Normal</v>
      </c>
    </row>
    <row r="2302" spans="1:10" ht="15" customHeight="1" x14ac:dyDescent="0.3">
      <c r="A2302" s="23" t="s">
        <v>3883</v>
      </c>
      <c r="B2302" s="25">
        <v>21.64</v>
      </c>
      <c r="C2302" s="25">
        <v>5.5</v>
      </c>
      <c r="D2302" s="23" t="s">
        <v>5992</v>
      </c>
      <c r="E2302" s="23" t="s">
        <v>5993</v>
      </c>
      <c r="F2302" s="23" t="s">
        <v>5992</v>
      </c>
      <c r="G2302" s="23">
        <v>1</v>
      </c>
      <c r="H2302" s="23" t="s">
        <v>5992</v>
      </c>
      <c r="I2302" t="str" cm="1">
        <f t="array" ref="I2302">_xlfn.IFS(B2302&lt;18.5,"Under Weight",B2302&lt;=25,"Healthy Weight",B2302&lt;30,"Over Weight",B2302&gt;=30,"obesity")</f>
        <v>Healthy Weight</v>
      </c>
      <c r="J2302" t="str" cm="1">
        <f t="array" ref="J2302">_xlfn.IFS(C2302&lt;5.7,"Normal",C2302&lt;=6.5,"Prediabetes",C2302&gt;6.5,"Diabetes")</f>
        <v>Normal</v>
      </c>
    </row>
    <row r="2303" spans="1:10" ht="15" customHeight="1" x14ac:dyDescent="0.3">
      <c r="A2303" s="23" t="s">
        <v>3885</v>
      </c>
      <c r="B2303" s="25">
        <v>16.399999999999999</v>
      </c>
      <c r="C2303" s="25">
        <v>5.4</v>
      </c>
      <c r="D2303" s="23" t="s">
        <v>5992</v>
      </c>
      <c r="E2303" s="23" t="s">
        <v>5992</v>
      </c>
      <c r="F2303" s="23" t="s">
        <v>5991</v>
      </c>
      <c r="G2303" s="23">
        <v>1</v>
      </c>
      <c r="H2303" s="23" t="s">
        <v>5992</v>
      </c>
      <c r="I2303" t="str" cm="1">
        <f t="array" ref="I2303">_xlfn.IFS(B2303&lt;18.5,"Under Weight",B2303&lt;=25,"Healthy Weight",B2303&lt;30,"Over Weight",B2303&gt;=30,"obesity")</f>
        <v>Under Weight</v>
      </c>
      <c r="J2303" t="str" cm="1">
        <f t="array" ref="J2303">_xlfn.IFS(C2303&lt;5.7,"Normal",C2303&lt;=6.5,"Prediabetes",C2303&gt;6.5,"Diabetes")</f>
        <v>Normal</v>
      </c>
    </row>
    <row r="2304" spans="1:10" ht="15" customHeight="1" x14ac:dyDescent="0.3">
      <c r="A2304" s="23" t="s">
        <v>3886</v>
      </c>
      <c r="B2304" s="25">
        <v>15.77</v>
      </c>
      <c r="C2304" s="25">
        <v>6.05</v>
      </c>
      <c r="D2304" s="23" t="s">
        <v>5991</v>
      </c>
      <c r="E2304" s="23" t="s">
        <v>5992</v>
      </c>
      <c r="F2304" s="23" t="s">
        <v>5992</v>
      </c>
      <c r="G2304" s="23">
        <v>1</v>
      </c>
      <c r="H2304" s="23" t="s">
        <v>5992</v>
      </c>
      <c r="I2304" t="str" cm="1">
        <f t="array" ref="I2304">_xlfn.IFS(B2304&lt;18.5,"Under Weight",B2304&lt;=25,"Healthy Weight",B2304&lt;30,"Over Weight",B2304&gt;=30,"obesity")</f>
        <v>Under Weight</v>
      </c>
      <c r="J2304" t="str" cm="1">
        <f t="array" ref="J2304">_xlfn.IFS(C2304&lt;5.7,"Normal",C2304&lt;=6.5,"Prediabetes",C2304&gt;6.5,"Diabetes")</f>
        <v>Prediabetes</v>
      </c>
    </row>
    <row r="2305" spans="1:10" ht="15" customHeight="1" x14ac:dyDescent="0.3">
      <c r="A2305" s="23" t="s">
        <v>3888</v>
      </c>
      <c r="B2305" s="25">
        <v>18.27</v>
      </c>
      <c r="C2305" s="25">
        <v>11.46</v>
      </c>
      <c r="D2305" s="23" t="s">
        <v>5992</v>
      </c>
      <c r="E2305" s="23" t="s">
        <v>5992</v>
      </c>
      <c r="F2305" s="23" t="s">
        <v>5992</v>
      </c>
      <c r="G2305" s="23">
        <v>0</v>
      </c>
      <c r="H2305" s="23" t="s">
        <v>5992</v>
      </c>
      <c r="I2305" t="str" cm="1">
        <f t="array" ref="I2305">_xlfn.IFS(B2305&lt;18.5,"Under Weight",B2305&lt;=25,"Healthy Weight",B2305&lt;30,"Over Weight",B2305&gt;=30,"obesity")</f>
        <v>Under Weight</v>
      </c>
      <c r="J2305" t="str" cm="1">
        <f t="array" ref="J2305">_xlfn.IFS(C2305&lt;5.7,"Normal",C2305&lt;=6.5,"Prediabetes",C2305&gt;6.5,"Diabetes")</f>
        <v>Diabetes</v>
      </c>
    </row>
    <row r="2306" spans="1:10" ht="15" customHeight="1" x14ac:dyDescent="0.3">
      <c r="A2306" s="23" t="s">
        <v>3889</v>
      </c>
      <c r="B2306" s="25">
        <v>16.489999999999998</v>
      </c>
      <c r="C2306" s="25">
        <v>8.48</v>
      </c>
      <c r="D2306" s="23" t="s">
        <v>5992</v>
      </c>
      <c r="E2306" s="23" t="s">
        <v>5992</v>
      </c>
      <c r="F2306" s="23" t="s">
        <v>5992</v>
      </c>
      <c r="G2306" s="23">
        <v>0</v>
      </c>
      <c r="H2306" s="23" t="s">
        <v>5992</v>
      </c>
      <c r="I2306" t="str" cm="1">
        <f t="array" ref="I2306">_xlfn.IFS(B2306&lt;18.5,"Under Weight",B2306&lt;=25,"Healthy Weight",B2306&lt;30,"Over Weight",B2306&gt;=30,"obesity")</f>
        <v>Under Weight</v>
      </c>
      <c r="J2306" t="str" cm="1">
        <f t="array" ref="J2306">_xlfn.IFS(C2306&lt;5.7,"Normal",C2306&lt;=6.5,"Prediabetes",C2306&gt;6.5,"Diabetes")</f>
        <v>Diabetes</v>
      </c>
    </row>
    <row r="2307" spans="1:10" ht="15" customHeight="1" x14ac:dyDescent="0.3">
      <c r="A2307" s="23" t="s">
        <v>3890</v>
      </c>
      <c r="B2307" s="25">
        <v>16.14</v>
      </c>
      <c r="C2307" s="25">
        <v>4.8600000000000003</v>
      </c>
      <c r="D2307" s="23" t="s">
        <v>5992</v>
      </c>
      <c r="E2307" s="23" t="s">
        <v>5992</v>
      </c>
      <c r="F2307" s="23" t="s">
        <v>5992</v>
      </c>
      <c r="G2307" s="23">
        <v>0</v>
      </c>
      <c r="H2307" s="23" t="s">
        <v>5992</v>
      </c>
      <c r="I2307" t="str" cm="1">
        <f t="array" ref="I2307">_xlfn.IFS(B2307&lt;18.5,"Under Weight",B2307&lt;=25,"Healthy Weight",B2307&lt;30,"Over Weight",B2307&gt;=30,"obesity")</f>
        <v>Under Weight</v>
      </c>
      <c r="J2307" t="str" cm="1">
        <f t="array" ref="J2307">_xlfn.IFS(C2307&lt;5.7,"Normal",C2307&lt;=6.5,"Prediabetes",C2307&gt;6.5,"Diabetes")</f>
        <v>Normal</v>
      </c>
    </row>
    <row r="2308" spans="1:10" ht="15" customHeight="1" x14ac:dyDescent="0.3">
      <c r="A2308" s="23" t="s">
        <v>3891</v>
      </c>
      <c r="B2308" s="25">
        <v>20.85</v>
      </c>
      <c r="C2308" s="25">
        <v>4.45</v>
      </c>
      <c r="D2308" s="23" t="s">
        <v>5991</v>
      </c>
      <c r="E2308" s="23" t="s">
        <v>5992</v>
      </c>
      <c r="F2308" s="23" t="s">
        <v>5992</v>
      </c>
      <c r="G2308" s="23">
        <v>1</v>
      </c>
      <c r="H2308" s="23" t="s">
        <v>5992</v>
      </c>
      <c r="I2308" t="str" cm="1">
        <f t="array" ref="I2308">_xlfn.IFS(B2308&lt;18.5,"Under Weight",B2308&lt;=25,"Healthy Weight",B2308&lt;30,"Over Weight",B2308&gt;=30,"obesity")</f>
        <v>Healthy Weight</v>
      </c>
      <c r="J2308" t="str" cm="1">
        <f t="array" ref="J2308">_xlfn.IFS(C2308&lt;5.7,"Normal",C2308&lt;=6.5,"Prediabetes",C2308&gt;6.5,"Diabetes")</f>
        <v>Normal</v>
      </c>
    </row>
    <row r="2309" spans="1:10" ht="15" customHeight="1" x14ac:dyDescent="0.3">
      <c r="A2309" s="23" t="s">
        <v>3892</v>
      </c>
      <c r="B2309" s="25">
        <v>15.88</v>
      </c>
      <c r="C2309" s="25">
        <v>4.3600000000000003</v>
      </c>
      <c r="D2309" s="23" t="s">
        <v>5992</v>
      </c>
      <c r="E2309" s="23" t="s">
        <v>5992</v>
      </c>
      <c r="F2309" s="23" t="s">
        <v>5992</v>
      </c>
      <c r="G2309" s="23">
        <v>0</v>
      </c>
      <c r="H2309" s="23" t="s">
        <v>5992</v>
      </c>
      <c r="I2309" t="str" cm="1">
        <f t="array" ref="I2309">_xlfn.IFS(B2309&lt;18.5,"Under Weight",B2309&lt;=25,"Healthy Weight",B2309&lt;30,"Over Weight",B2309&gt;=30,"obesity")</f>
        <v>Under Weight</v>
      </c>
      <c r="J2309" t="str" cm="1">
        <f t="array" ref="J2309">_xlfn.IFS(C2309&lt;5.7,"Normal",C2309&lt;=6.5,"Prediabetes",C2309&gt;6.5,"Diabetes")</f>
        <v>Normal</v>
      </c>
    </row>
    <row r="2310" spans="1:10" ht="15" customHeight="1" x14ac:dyDescent="0.3">
      <c r="A2310" s="23" t="s">
        <v>3893</v>
      </c>
      <c r="B2310" s="25">
        <v>20.66</v>
      </c>
      <c r="C2310" s="25">
        <v>5.8</v>
      </c>
      <c r="D2310" s="23" t="s">
        <v>5992</v>
      </c>
      <c r="E2310" s="23" t="s">
        <v>5993</v>
      </c>
      <c r="F2310" s="23" t="s">
        <v>5992</v>
      </c>
      <c r="G2310" s="23">
        <v>1</v>
      </c>
      <c r="H2310" s="23" t="s">
        <v>5992</v>
      </c>
      <c r="I2310" t="str" cm="1">
        <f t="array" ref="I2310">_xlfn.IFS(B2310&lt;18.5,"Under Weight",B2310&lt;=25,"Healthy Weight",B2310&lt;30,"Over Weight",B2310&gt;=30,"obesity")</f>
        <v>Healthy Weight</v>
      </c>
      <c r="J2310" t="str" cm="1">
        <f t="array" ref="J2310">_xlfn.IFS(C2310&lt;5.7,"Normal",C2310&lt;=6.5,"Prediabetes",C2310&gt;6.5,"Diabetes")</f>
        <v>Prediabetes</v>
      </c>
    </row>
    <row r="2311" spans="1:10" ht="15" customHeight="1" x14ac:dyDescent="0.3">
      <c r="A2311" s="23" t="s">
        <v>3894</v>
      </c>
      <c r="B2311" s="25">
        <v>20.399999999999999</v>
      </c>
      <c r="C2311" s="25">
        <v>5.27</v>
      </c>
      <c r="D2311" s="23" t="s">
        <v>5992</v>
      </c>
      <c r="E2311" s="23" t="s">
        <v>5992</v>
      </c>
      <c r="F2311" s="23" t="s">
        <v>5992</v>
      </c>
      <c r="G2311" s="23">
        <v>0</v>
      </c>
      <c r="H2311" s="23" t="s">
        <v>5992</v>
      </c>
      <c r="I2311" t="str" cm="1">
        <f t="array" ref="I2311">_xlfn.IFS(B2311&lt;18.5,"Under Weight",B2311&lt;=25,"Healthy Weight",B2311&lt;30,"Over Weight",B2311&gt;=30,"obesity")</f>
        <v>Healthy Weight</v>
      </c>
      <c r="J2311" t="str" cm="1">
        <f t="array" ref="J2311">_xlfn.IFS(C2311&lt;5.7,"Normal",C2311&lt;=6.5,"Prediabetes",C2311&gt;6.5,"Diabetes")</f>
        <v>Normal</v>
      </c>
    </row>
    <row r="2312" spans="1:10" ht="15" customHeight="1" x14ac:dyDescent="0.3">
      <c r="A2312" s="23" t="s">
        <v>3895</v>
      </c>
      <c r="B2312" s="25">
        <v>25.19</v>
      </c>
      <c r="C2312" s="25">
        <v>5.64</v>
      </c>
      <c r="D2312" s="23" t="s">
        <v>5991</v>
      </c>
      <c r="E2312" s="23" t="s">
        <v>5992</v>
      </c>
      <c r="F2312" s="23" t="s">
        <v>5992</v>
      </c>
      <c r="G2312" s="23">
        <v>0</v>
      </c>
      <c r="H2312" s="23" t="s">
        <v>5992</v>
      </c>
      <c r="I2312" t="str" cm="1">
        <f t="array" ref="I2312">_xlfn.IFS(B2312&lt;18.5,"Under Weight",B2312&lt;=25,"Healthy Weight",B2312&lt;30,"Over Weight",B2312&gt;=30,"obesity")</f>
        <v>Over Weight</v>
      </c>
      <c r="J2312" t="str" cm="1">
        <f t="array" ref="J2312">_xlfn.IFS(C2312&lt;5.7,"Normal",C2312&lt;=6.5,"Prediabetes",C2312&gt;6.5,"Diabetes")</f>
        <v>Normal</v>
      </c>
    </row>
    <row r="2313" spans="1:10" ht="15" customHeight="1" x14ac:dyDescent="0.3">
      <c r="A2313" s="23" t="s">
        <v>3896</v>
      </c>
      <c r="B2313" s="25">
        <v>20.54</v>
      </c>
      <c r="C2313" s="25">
        <v>4.2</v>
      </c>
      <c r="D2313" s="23" t="s">
        <v>5991</v>
      </c>
      <c r="E2313" s="23" t="s">
        <v>5992</v>
      </c>
      <c r="F2313" s="23" t="s">
        <v>5992</v>
      </c>
      <c r="G2313" s="23">
        <v>1</v>
      </c>
      <c r="H2313" s="23" t="s">
        <v>5992</v>
      </c>
      <c r="I2313" t="str" cm="1">
        <f t="array" ref="I2313">_xlfn.IFS(B2313&lt;18.5,"Under Weight",B2313&lt;=25,"Healthy Weight",B2313&lt;30,"Over Weight",B2313&gt;=30,"obesity")</f>
        <v>Healthy Weight</v>
      </c>
      <c r="J2313" t="str" cm="1">
        <f t="array" ref="J2313">_xlfn.IFS(C2313&lt;5.7,"Normal",C2313&lt;=6.5,"Prediabetes",C2313&gt;6.5,"Diabetes")</f>
        <v>Normal</v>
      </c>
    </row>
    <row r="2314" spans="1:10" ht="15" customHeight="1" x14ac:dyDescent="0.3">
      <c r="A2314" s="23" t="s">
        <v>3897</v>
      </c>
      <c r="B2314" s="25">
        <v>20.13</v>
      </c>
      <c r="C2314" s="25">
        <v>5.42</v>
      </c>
      <c r="D2314" s="23" t="s">
        <v>5992</v>
      </c>
      <c r="E2314" s="23" t="s">
        <v>5992</v>
      </c>
      <c r="F2314" s="23" t="s">
        <v>5992</v>
      </c>
      <c r="G2314" s="23">
        <v>0</v>
      </c>
      <c r="H2314" s="23" t="s">
        <v>5992</v>
      </c>
      <c r="I2314" t="str" cm="1">
        <f t="array" ref="I2314">_xlfn.IFS(B2314&lt;18.5,"Under Weight",B2314&lt;=25,"Healthy Weight",B2314&lt;30,"Over Weight",B2314&gt;=30,"obesity")</f>
        <v>Healthy Weight</v>
      </c>
      <c r="J2314" t="str" cm="1">
        <f t="array" ref="J2314">_xlfn.IFS(C2314&lt;5.7,"Normal",C2314&lt;=6.5,"Prediabetes",C2314&gt;6.5,"Diabetes")</f>
        <v>Normal</v>
      </c>
    </row>
    <row r="2315" spans="1:10" ht="15" customHeight="1" x14ac:dyDescent="0.3">
      <c r="A2315" s="23" t="s">
        <v>3898</v>
      </c>
      <c r="B2315" s="25">
        <v>18.93</v>
      </c>
      <c r="C2315" s="25">
        <v>6.11</v>
      </c>
      <c r="D2315" s="23" t="s">
        <v>5992</v>
      </c>
      <c r="E2315" s="23" t="s">
        <v>5992</v>
      </c>
      <c r="F2315" s="23" t="s">
        <v>5991</v>
      </c>
      <c r="G2315" s="23">
        <v>1</v>
      </c>
      <c r="H2315" s="23" t="s">
        <v>5992</v>
      </c>
      <c r="I2315" t="str" cm="1">
        <f t="array" ref="I2315">_xlfn.IFS(B2315&lt;18.5,"Under Weight",B2315&lt;=25,"Healthy Weight",B2315&lt;30,"Over Weight",B2315&gt;=30,"obesity")</f>
        <v>Healthy Weight</v>
      </c>
      <c r="J2315" t="str" cm="1">
        <f t="array" ref="J2315">_xlfn.IFS(C2315&lt;5.7,"Normal",C2315&lt;=6.5,"Prediabetes",C2315&gt;6.5,"Diabetes")</f>
        <v>Prediabetes</v>
      </c>
    </row>
    <row r="2316" spans="1:10" ht="15" customHeight="1" x14ac:dyDescent="0.3">
      <c r="A2316" s="23" t="s">
        <v>3899</v>
      </c>
      <c r="B2316" s="25">
        <v>24.14</v>
      </c>
      <c r="C2316" s="25">
        <v>5.29</v>
      </c>
      <c r="D2316" s="23" t="s">
        <v>5992</v>
      </c>
      <c r="E2316" s="23" t="s">
        <v>5993</v>
      </c>
      <c r="F2316" s="23" t="s">
        <v>5992</v>
      </c>
      <c r="G2316" s="23">
        <v>1</v>
      </c>
      <c r="H2316" s="23" t="s">
        <v>5992</v>
      </c>
      <c r="I2316" t="str" cm="1">
        <f t="array" ref="I2316">_xlfn.IFS(B2316&lt;18.5,"Under Weight",B2316&lt;=25,"Healthy Weight",B2316&lt;30,"Over Weight",B2316&gt;=30,"obesity")</f>
        <v>Healthy Weight</v>
      </c>
      <c r="J2316" t="str" cm="1">
        <f t="array" ref="J2316">_xlfn.IFS(C2316&lt;5.7,"Normal",C2316&lt;=6.5,"Prediabetes",C2316&gt;6.5,"Diabetes")</f>
        <v>Normal</v>
      </c>
    </row>
    <row r="2317" spans="1:10" ht="15" customHeight="1" x14ac:dyDescent="0.3">
      <c r="A2317" s="23" t="s">
        <v>3901</v>
      </c>
      <c r="B2317" s="25">
        <v>25.03</v>
      </c>
      <c r="C2317" s="25">
        <v>5.91</v>
      </c>
      <c r="D2317" s="23" t="s">
        <v>5992</v>
      </c>
      <c r="E2317" s="23" t="s">
        <v>5993</v>
      </c>
      <c r="F2317" s="23" t="s">
        <v>5992</v>
      </c>
      <c r="G2317" s="23">
        <v>1</v>
      </c>
      <c r="H2317" s="23" t="s">
        <v>5992</v>
      </c>
      <c r="I2317" t="str" cm="1">
        <f t="array" ref="I2317">_xlfn.IFS(B2317&lt;18.5,"Under Weight",B2317&lt;=25,"Healthy Weight",B2317&lt;30,"Over Weight",B2317&gt;=30,"obesity")</f>
        <v>Over Weight</v>
      </c>
      <c r="J2317" t="str" cm="1">
        <f t="array" ref="J2317">_xlfn.IFS(C2317&lt;5.7,"Normal",C2317&lt;=6.5,"Prediabetes",C2317&gt;6.5,"Diabetes")</f>
        <v>Prediabetes</v>
      </c>
    </row>
    <row r="2318" spans="1:10" ht="15" customHeight="1" x14ac:dyDescent="0.3">
      <c r="A2318" s="23" t="s">
        <v>3903</v>
      </c>
      <c r="B2318" s="25">
        <v>20.47</v>
      </c>
      <c r="C2318" s="25">
        <v>5.81</v>
      </c>
      <c r="D2318" s="23" t="s">
        <v>5991</v>
      </c>
      <c r="E2318" s="23" t="s">
        <v>5992</v>
      </c>
      <c r="F2318" s="23" t="s">
        <v>5992</v>
      </c>
      <c r="G2318" s="23">
        <v>1</v>
      </c>
      <c r="H2318" s="23" t="s">
        <v>5992</v>
      </c>
      <c r="I2318" t="str" cm="1">
        <f t="array" ref="I2318">_xlfn.IFS(B2318&lt;18.5,"Under Weight",B2318&lt;=25,"Healthy Weight",B2318&lt;30,"Over Weight",B2318&gt;=30,"obesity")</f>
        <v>Healthy Weight</v>
      </c>
      <c r="J2318" t="str" cm="1">
        <f t="array" ref="J2318">_xlfn.IFS(C2318&lt;5.7,"Normal",C2318&lt;=6.5,"Prediabetes",C2318&gt;6.5,"Diabetes")</f>
        <v>Prediabetes</v>
      </c>
    </row>
    <row r="2319" spans="1:10" ht="15" customHeight="1" x14ac:dyDescent="0.3">
      <c r="A2319" s="23" t="s">
        <v>3904</v>
      </c>
      <c r="B2319" s="25">
        <v>18.82</v>
      </c>
      <c r="C2319" s="25">
        <v>5.51</v>
      </c>
      <c r="D2319" s="23" t="s">
        <v>5991</v>
      </c>
      <c r="E2319" s="23" t="s">
        <v>5992</v>
      </c>
      <c r="F2319" s="23" t="s">
        <v>5992</v>
      </c>
      <c r="G2319" s="23">
        <v>0</v>
      </c>
      <c r="H2319" s="23" t="s">
        <v>5992</v>
      </c>
      <c r="I2319" t="str" cm="1">
        <f t="array" ref="I2319">_xlfn.IFS(B2319&lt;18.5,"Under Weight",B2319&lt;=25,"Healthy Weight",B2319&lt;30,"Over Weight",B2319&gt;=30,"obesity")</f>
        <v>Healthy Weight</v>
      </c>
      <c r="J2319" t="str" cm="1">
        <f t="array" ref="J2319">_xlfn.IFS(C2319&lt;5.7,"Normal",C2319&lt;=6.5,"Prediabetes",C2319&gt;6.5,"Diabetes")</f>
        <v>Normal</v>
      </c>
    </row>
    <row r="2320" spans="1:10" ht="15" customHeight="1" x14ac:dyDescent="0.3">
      <c r="A2320" s="23" t="s">
        <v>3906</v>
      </c>
      <c r="B2320" s="25">
        <v>17.079999999999998</v>
      </c>
      <c r="C2320" s="25">
        <v>5.73</v>
      </c>
      <c r="D2320" s="23" t="s">
        <v>5992</v>
      </c>
      <c r="E2320" s="23" t="s">
        <v>5992</v>
      </c>
      <c r="F2320" s="23" t="s">
        <v>5991</v>
      </c>
      <c r="G2320" s="23">
        <v>1</v>
      </c>
      <c r="H2320" s="23" t="s">
        <v>5992</v>
      </c>
      <c r="I2320" t="str" cm="1">
        <f t="array" ref="I2320">_xlfn.IFS(B2320&lt;18.5,"Under Weight",B2320&lt;=25,"Healthy Weight",B2320&lt;30,"Over Weight",B2320&gt;=30,"obesity")</f>
        <v>Under Weight</v>
      </c>
      <c r="J2320" t="str" cm="1">
        <f t="array" ref="J2320">_xlfn.IFS(C2320&lt;5.7,"Normal",C2320&lt;=6.5,"Prediabetes",C2320&gt;6.5,"Diabetes")</f>
        <v>Prediabetes</v>
      </c>
    </row>
    <row r="2321" spans="1:10" ht="15" customHeight="1" x14ac:dyDescent="0.3">
      <c r="A2321" s="23" t="s">
        <v>3908</v>
      </c>
      <c r="B2321" s="25">
        <v>19.21</v>
      </c>
      <c r="C2321" s="25">
        <v>5.53</v>
      </c>
      <c r="D2321" s="23" t="s">
        <v>5991</v>
      </c>
      <c r="E2321" s="23" t="s">
        <v>5992</v>
      </c>
      <c r="F2321" s="23" t="s">
        <v>5992</v>
      </c>
      <c r="G2321" s="23">
        <v>0</v>
      </c>
      <c r="H2321" s="23" t="s">
        <v>5992</v>
      </c>
      <c r="I2321" t="str" cm="1">
        <f t="array" ref="I2321">_xlfn.IFS(B2321&lt;18.5,"Under Weight",B2321&lt;=25,"Healthy Weight",B2321&lt;30,"Over Weight",B2321&gt;=30,"obesity")</f>
        <v>Healthy Weight</v>
      </c>
      <c r="J2321" t="str" cm="1">
        <f t="array" ref="J2321">_xlfn.IFS(C2321&lt;5.7,"Normal",C2321&lt;=6.5,"Prediabetes",C2321&gt;6.5,"Diabetes")</f>
        <v>Normal</v>
      </c>
    </row>
    <row r="2322" spans="1:10" ht="15" customHeight="1" x14ac:dyDescent="0.3">
      <c r="A2322" s="23" t="s">
        <v>3910</v>
      </c>
      <c r="B2322" s="25">
        <v>17.86</v>
      </c>
      <c r="C2322" s="25">
        <v>5.43</v>
      </c>
      <c r="D2322" s="23" t="s">
        <v>5992</v>
      </c>
      <c r="E2322" s="23" t="s">
        <v>5992</v>
      </c>
      <c r="F2322" s="23" t="s">
        <v>5991</v>
      </c>
      <c r="G2322" s="23">
        <v>1</v>
      </c>
      <c r="H2322" s="23" t="s">
        <v>5992</v>
      </c>
      <c r="I2322" t="str" cm="1">
        <f t="array" ref="I2322">_xlfn.IFS(B2322&lt;18.5,"Under Weight",B2322&lt;=25,"Healthy Weight",B2322&lt;30,"Over Weight",B2322&gt;=30,"obesity")</f>
        <v>Under Weight</v>
      </c>
      <c r="J2322" t="str" cm="1">
        <f t="array" ref="J2322">_xlfn.IFS(C2322&lt;5.7,"Normal",C2322&lt;=6.5,"Prediabetes",C2322&gt;6.5,"Diabetes")</f>
        <v>Normal</v>
      </c>
    </row>
    <row r="2323" spans="1:10" ht="15" customHeight="1" x14ac:dyDescent="0.3">
      <c r="A2323" s="23" t="s">
        <v>3911</v>
      </c>
      <c r="B2323" s="25">
        <v>21.38</v>
      </c>
      <c r="C2323" s="25">
        <v>8.01</v>
      </c>
      <c r="D2323" s="23" t="s">
        <v>5992</v>
      </c>
      <c r="E2323" s="23" t="s">
        <v>5992</v>
      </c>
      <c r="F2323" s="23" t="s">
        <v>5992</v>
      </c>
      <c r="G2323" s="23">
        <v>0</v>
      </c>
      <c r="H2323" s="23" t="s">
        <v>5992</v>
      </c>
      <c r="I2323" t="str" cm="1">
        <f t="array" ref="I2323">_xlfn.IFS(B2323&lt;18.5,"Under Weight",B2323&lt;=25,"Healthy Weight",B2323&lt;30,"Over Weight",B2323&gt;=30,"obesity")</f>
        <v>Healthy Weight</v>
      </c>
      <c r="J2323" t="str" cm="1">
        <f t="array" ref="J2323">_xlfn.IFS(C2323&lt;5.7,"Normal",C2323&lt;=6.5,"Prediabetes",C2323&gt;6.5,"Diabetes")</f>
        <v>Diabetes</v>
      </c>
    </row>
    <row r="2324" spans="1:10" ht="15" customHeight="1" x14ac:dyDescent="0.3">
      <c r="A2324" s="23" t="s">
        <v>3913</v>
      </c>
      <c r="B2324" s="25">
        <v>23.35</v>
      </c>
      <c r="C2324" s="25">
        <v>5.94</v>
      </c>
      <c r="D2324" s="23" t="s">
        <v>5992</v>
      </c>
      <c r="E2324" s="23" t="s">
        <v>5992</v>
      </c>
      <c r="F2324" s="23" t="s">
        <v>5992</v>
      </c>
      <c r="G2324" s="23">
        <v>0</v>
      </c>
      <c r="H2324" s="23" t="s">
        <v>5992</v>
      </c>
      <c r="I2324" t="str" cm="1">
        <f t="array" ref="I2324">_xlfn.IFS(B2324&lt;18.5,"Under Weight",B2324&lt;=25,"Healthy Weight",B2324&lt;30,"Over Weight",B2324&gt;=30,"obesity")</f>
        <v>Healthy Weight</v>
      </c>
      <c r="J2324" t="str" cm="1">
        <f t="array" ref="J2324">_xlfn.IFS(C2324&lt;5.7,"Normal",C2324&lt;=6.5,"Prediabetes",C2324&gt;6.5,"Diabetes")</f>
        <v>Prediabetes</v>
      </c>
    </row>
    <row r="2325" spans="1:10" ht="15" customHeight="1" x14ac:dyDescent="0.3">
      <c r="A2325" s="23" t="s">
        <v>3914</v>
      </c>
      <c r="B2325" s="25">
        <v>22.24</v>
      </c>
      <c r="C2325" s="25">
        <v>5.04</v>
      </c>
      <c r="D2325" s="23" t="s">
        <v>5992</v>
      </c>
      <c r="E2325" s="23" t="s">
        <v>5992</v>
      </c>
      <c r="F2325" s="23" t="s">
        <v>5992</v>
      </c>
      <c r="G2325" s="23">
        <v>0</v>
      </c>
      <c r="H2325" s="23" t="s">
        <v>5992</v>
      </c>
      <c r="I2325" t="str" cm="1">
        <f t="array" ref="I2325">_xlfn.IFS(B2325&lt;18.5,"Under Weight",B2325&lt;=25,"Healthy Weight",B2325&lt;30,"Over Weight",B2325&gt;=30,"obesity")</f>
        <v>Healthy Weight</v>
      </c>
      <c r="J2325" t="str" cm="1">
        <f t="array" ref="J2325">_xlfn.IFS(C2325&lt;5.7,"Normal",C2325&lt;=6.5,"Prediabetes",C2325&gt;6.5,"Diabetes")</f>
        <v>Normal</v>
      </c>
    </row>
    <row r="2326" spans="1:10" ht="15" customHeight="1" x14ac:dyDescent="0.3">
      <c r="A2326" s="23" t="s">
        <v>3916</v>
      </c>
      <c r="B2326" s="25">
        <v>24.76</v>
      </c>
      <c r="C2326" s="25">
        <v>4.54</v>
      </c>
      <c r="D2326" s="23" t="s">
        <v>5991</v>
      </c>
      <c r="E2326" s="23" t="s">
        <v>5992</v>
      </c>
      <c r="F2326" s="23" t="s">
        <v>5992</v>
      </c>
      <c r="G2326" s="23">
        <v>0</v>
      </c>
      <c r="H2326" s="23" t="s">
        <v>5992</v>
      </c>
      <c r="I2326" t="str" cm="1">
        <f t="array" ref="I2326">_xlfn.IFS(B2326&lt;18.5,"Under Weight",B2326&lt;=25,"Healthy Weight",B2326&lt;30,"Over Weight",B2326&gt;=30,"obesity")</f>
        <v>Healthy Weight</v>
      </c>
      <c r="J2326" t="str" cm="1">
        <f t="array" ref="J2326">_xlfn.IFS(C2326&lt;5.7,"Normal",C2326&lt;=6.5,"Prediabetes",C2326&gt;6.5,"Diabetes")</f>
        <v>Normal</v>
      </c>
    </row>
    <row r="2327" spans="1:10" ht="15" customHeight="1" x14ac:dyDescent="0.3">
      <c r="A2327" s="23" t="s">
        <v>3918</v>
      </c>
      <c r="B2327" s="25">
        <v>20.100000000000001</v>
      </c>
      <c r="C2327" s="25">
        <v>5.6</v>
      </c>
      <c r="D2327" s="23" t="s">
        <v>5991</v>
      </c>
      <c r="E2327" s="23" t="s">
        <v>5992</v>
      </c>
      <c r="F2327" s="23" t="s">
        <v>5991</v>
      </c>
      <c r="G2327" s="23">
        <v>1</v>
      </c>
      <c r="H2327" s="23" t="s">
        <v>5992</v>
      </c>
      <c r="I2327" t="str" cm="1">
        <f t="array" ref="I2327">_xlfn.IFS(B2327&lt;18.5,"Under Weight",B2327&lt;=25,"Healthy Weight",B2327&lt;30,"Over Weight",B2327&gt;=30,"obesity")</f>
        <v>Healthy Weight</v>
      </c>
      <c r="J2327" t="str" cm="1">
        <f t="array" ref="J2327">_xlfn.IFS(C2327&lt;5.7,"Normal",C2327&lt;=6.5,"Prediabetes",C2327&gt;6.5,"Diabetes")</f>
        <v>Normal</v>
      </c>
    </row>
    <row r="2328" spans="1:10" ht="15" customHeight="1" x14ac:dyDescent="0.3">
      <c r="A2328" s="23" t="s">
        <v>3920</v>
      </c>
      <c r="B2328" s="25">
        <v>21.77</v>
      </c>
      <c r="C2328" s="25">
        <v>10.67</v>
      </c>
      <c r="D2328" s="23" t="s">
        <v>5992</v>
      </c>
      <c r="E2328" s="23" t="s">
        <v>5992</v>
      </c>
      <c r="F2328" s="23" t="s">
        <v>5992</v>
      </c>
      <c r="G2328" s="23">
        <v>0</v>
      </c>
      <c r="H2328" s="23" t="s">
        <v>5992</v>
      </c>
      <c r="I2328" t="str" cm="1">
        <f t="array" ref="I2328">_xlfn.IFS(B2328&lt;18.5,"Under Weight",B2328&lt;=25,"Healthy Weight",B2328&lt;30,"Over Weight",B2328&gt;=30,"obesity")</f>
        <v>Healthy Weight</v>
      </c>
      <c r="J2328" t="str" cm="1">
        <f t="array" ref="J2328">_xlfn.IFS(C2328&lt;5.7,"Normal",C2328&lt;=6.5,"Prediabetes",C2328&gt;6.5,"Diabetes")</f>
        <v>Diabetes</v>
      </c>
    </row>
    <row r="2329" spans="1:10" ht="15" customHeight="1" x14ac:dyDescent="0.3">
      <c r="A2329" s="23" t="s">
        <v>3921</v>
      </c>
      <c r="B2329" s="25">
        <v>17.82</v>
      </c>
      <c r="C2329" s="25">
        <v>5.26</v>
      </c>
      <c r="D2329" s="23" t="s">
        <v>5991</v>
      </c>
      <c r="E2329" s="23" t="s">
        <v>5992</v>
      </c>
      <c r="F2329" s="23" t="s">
        <v>5992</v>
      </c>
      <c r="G2329" s="23">
        <v>1</v>
      </c>
      <c r="H2329" s="23" t="s">
        <v>5992</v>
      </c>
      <c r="I2329" t="str" cm="1">
        <f t="array" ref="I2329">_xlfn.IFS(B2329&lt;18.5,"Under Weight",B2329&lt;=25,"Healthy Weight",B2329&lt;30,"Over Weight",B2329&gt;=30,"obesity")</f>
        <v>Under Weight</v>
      </c>
      <c r="J2329" t="str" cm="1">
        <f t="array" ref="J2329">_xlfn.IFS(C2329&lt;5.7,"Normal",C2329&lt;=6.5,"Prediabetes",C2329&gt;6.5,"Diabetes")</f>
        <v>Normal</v>
      </c>
    </row>
    <row r="2330" spans="1:10" ht="15" customHeight="1" x14ac:dyDescent="0.3">
      <c r="A2330" s="23" t="s">
        <v>3922</v>
      </c>
      <c r="B2330" s="25">
        <v>17.07</v>
      </c>
      <c r="C2330" s="25">
        <v>5.22</v>
      </c>
      <c r="D2330" s="23" t="s">
        <v>5992</v>
      </c>
      <c r="E2330" s="23" t="s">
        <v>5992</v>
      </c>
      <c r="F2330" s="23" t="s">
        <v>5991</v>
      </c>
      <c r="G2330" s="23">
        <v>1</v>
      </c>
      <c r="H2330" s="23" t="s">
        <v>5992</v>
      </c>
      <c r="I2330" t="str" cm="1">
        <f t="array" ref="I2330">_xlfn.IFS(B2330&lt;18.5,"Under Weight",B2330&lt;=25,"Healthy Weight",B2330&lt;30,"Over Weight",B2330&gt;=30,"obesity")</f>
        <v>Under Weight</v>
      </c>
      <c r="J2330" t="str" cm="1">
        <f t="array" ref="J2330">_xlfn.IFS(C2330&lt;5.7,"Normal",C2330&lt;=6.5,"Prediabetes",C2330&gt;6.5,"Diabetes")</f>
        <v>Normal</v>
      </c>
    </row>
    <row r="2331" spans="1:10" ht="15" customHeight="1" x14ac:dyDescent="0.3">
      <c r="A2331" s="23" t="s">
        <v>3924</v>
      </c>
      <c r="B2331" s="25">
        <v>22.24</v>
      </c>
      <c r="C2331" s="25">
        <v>4.29</v>
      </c>
      <c r="D2331" s="23" t="s">
        <v>5991</v>
      </c>
      <c r="E2331" s="23" t="s">
        <v>5992</v>
      </c>
      <c r="F2331" s="23" t="s">
        <v>5992</v>
      </c>
      <c r="G2331" s="23">
        <v>0</v>
      </c>
      <c r="H2331" s="23" t="s">
        <v>5992</v>
      </c>
      <c r="I2331" t="str" cm="1">
        <f t="array" ref="I2331">_xlfn.IFS(B2331&lt;18.5,"Under Weight",B2331&lt;=25,"Healthy Weight",B2331&lt;30,"Over Weight",B2331&gt;=30,"obesity")</f>
        <v>Healthy Weight</v>
      </c>
      <c r="J2331" t="str" cm="1">
        <f t="array" ref="J2331">_xlfn.IFS(C2331&lt;5.7,"Normal",C2331&lt;=6.5,"Prediabetes",C2331&gt;6.5,"Diabetes")</f>
        <v>Normal</v>
      </c>
    </row>
    <row r="2332" spans="1:10" ht="15" customHeight="1" x14ac:dyDescent="0.3">
      <c r="A2332" s="23" t="s">
        <v>3926</v>
      </c>
      <c r="B2332" s="25">
        <v>22.34</v>
      </c>
      <c r="C2332" s="25">
        <v>5.57</v>
      </c>
      <c r="D2332" s="23" t="s">
        <v>5992</v>
      </c>
      <c r="E2332" s="23" t="s">
        <v>5992</v>
      </c>
      <c r="F2332" s="23" t="s">
        <v>5992</v>
      </c>
      <c r="G2332" s="23">
        <v>1</v>
      </c>
      <c r="H2332" s="23" t="s">
        <v>5992</v>
      </c>
      <c r="I2332" t="str" cm="1">
        <f t="array" ref="I2332">_xlfn.IFS(B2332&lt;18.5,"Under Weight",B2332&lt;=25,"Healthy Weight",B2332&lt;30,"Over Weight",B2332&gt;=30,"obesity")</f>
        <v>Healthy Weight</v>
      </c>
      <c r="J2332" t="str" cm="1">
        <f t="array" ref="J2332">_xlfn.IFS(C2332&lt;5.7,"Normal",C2332&lt;=6.5,"Prediabetes",C2332&gt;6.5,"Diabetes")</f>
        <v>Normal</v>
      </c>
    </row>
    <row r="2333" spans="1:10" ht="15" customHeight="1" x14ac:dyDescent="0.3">
      <c r="A2333" s="23" t="s">
        <v>3927</v>
      </c>
      <c r="B2333" s="25">
        <v>17.7</v>
      </c>
      <c r="C2333" s="25">
        <v>6.28</v>
      </c>
      <c r="D2333" s="23" t="s">
        <v>5992</v>
      </c>
      <c r="E2333" s="23" t="s">
        <v>5992</v>
      </c>
      <c r="F2333" s="23" t="s">
        <v>5992</v>
      </c>
      <c r="G2333" s="23">
        <v>1</v>
      </c>
      <c r="H2333" s="23" t="s">
        <v>5992</v>
      </c>
      <c r="I2333" t="str" cm="1">
        <f t="array" ref="I2333">_xlfn.IFS(B2333&lt;18.5,"Under Weight",B2333&lt;=25,"Healthy Weight",B2333&lt;30,"Over Weight",B2333&gt;=30,"obesity")</f>
        <v>Under Weight</v>
      </c>
      <c r="J2333" t="str" cm="1">
        <f t="array" ref="J2333">_xlfn.IFS(C2333&lt;5.7,"Normal",C2333&lt;=6.5,"Prediabetes",C2333&gt;6.5,"Diabetes")</f>
        <v>Prediabetes</v>
      </c>
    </row>
    <row r="2334" spans="1:10" ht="15" customHeight="1" x14ac:dyDescent="0.3">
      <c r="A2334" s="23" t="s">
        <v>3929</v>
      </c>
      <c r="B2334" s="25">
        <v>16.47</v>
      </c>
      <c r="C2334" s="25">
        <v>6.35</v>
      </c>
      <c r="D2334" s="23" t="s">
        <v>5992</v>
      </c>
      <c r="E2334" s="23" t="s">
        <v>5992</v>
      </c>
      <c r="F2334" s="23" t="s">
        <v>5991</v>
      </c>
      <c r="G2334" s="23">
        <v>1</v>
      </c>
      <c r="H2334" s="23" t="s">
        <v>5992</v>
      </c>
      <c r="I2334" t="str" cm="1">
        <f t="array" ref="I2334">_xlfn.IFS(B2334&lt;18.5,"Under Weight",B2334&lt;=25,"Healthy Weight",B2334&lt;30,"Over Weight",B2334&gt;=30,"obesity")</f>
        <v>Under Weight</v>
      </c>
      <c r="J2334" t="str" cm="1">
        <f t="array" ref="J2334">_xlfn.IFS(C2334&lt;5.7,"Normal",C2334&lt;=6.5,"Prediabetes",C2334&gt;6.5,"Diabetes")</f>
        <v>Prediabetes</v>
      </c>
    </row>
    <row r="2335" spans="1:10" ht="15" customHeight="1" x14ac:dyDescent="0.3">
      <c r="A2335" s="23" t="s">
        <v>3930</v>
      </c>
      <c r="B2335" s="25">
        <v>17.600000000000001</v>
      </c>
      <c r="C2335" s="25">
        <v>4.3899999999999997</v>
      </c>
      <c r="D2335" s="23" t="s">
        <v>5992</v>
      </c>
      <c r="E2335" s="23" t="s">
        <v>5992</v>
      </c>
      <c r="F2335" s="23" t="s">
        <v>5992</v>
      </c>
      <c r="G2335" s="23">
        <v>1</v>
      </c>
      <c r="H2335" s="23" t="s">
        <v>5992</v>
      </c>
      <c r="I2335" t="str" cm="1">
        <f t="array" ref="I2335">_xlfn.IFS(B2335&lt;18.5,"Under Weight",B2335&lt;=25,"Healthy Weight",B2335&lt;30,"Over Weight",B2335&gt;=30,"obesity")</f>
        <v>Under Weight</v>
      </c>
      <c r="J2335" t="str" cm="1">
        <f t="array" ref="J2335">_xlfn.IFS(C2335&lt;5.7,"Normal",C2335&lt;=6.5,"Prediabetes",C2335&gt;6.5,"Diabetes")</f>
        <v>Normal</v>
      </c>
    </row>
    <row r="2336" spans="1:10" ht="15" customHeight="1" x14ac:dyDescent="0.3">
      <c r="A2336" s="23" t="s">
        <v>3932</v>
      </c>
      <c r="B2336" s="25">
        <v>17.579999999999998</v>
      </c>
      <c r="C2336" s="25">
        <v>4.51</v>
      </c>
      <c r="D2336" s="23" t="s">
        <v>5992</v>
      </c>
      <c r="E2336" s="23" t="s">
        <v>5992</v>
      </c>
      <c r="F2336" s="23" t="s">
        <v>5992</v>
      </c>
      <c r="G2336" s="23">
        <v>1</v>
      </c>
      <c r="H2336" s="23" t="s">
        <v>5992</v>
      </c>
      <c r="I2336" t="str" cm="1">
        <f t="array" ref="I2336">_xlfn.IFS(B2336&lt;18.5,"Under Weight",B2336&lt;=25,"Healthy Weight",B2336&lt;30,"Over Weight",B2336&gt;=30,"obesity")</f>
        <v>Under Weight</v>
      </c>
      <c r="J2336" t="str" cm="1">
        <f t="array" ref="J2336">_xlfn.IFS(C2336&lt;5.7,"Normal",C2336&lt;=6.5,"Prediabetes",C2336&gt;6.5,"Diabetes")</f>
        <v>Normal</v>
      </c>
    </row>
  </sheetData>
  <autoFilter ref="A1:J2336" xr:uid="{00000000-0001-0000-01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44"/>
  <sheetViews>
    <sheetView tabSelected="1" workbookViewId="0">
      <selection activeCell="A2327" sqref="A1:A1048576"/>
    </sheetView>
  </sheetViews>
  <sheetFormatPr defaultColWidth="14.44140625" defaultRowHeight="15" customHeight="1" x14ac:dyDescent="0.3"/>
  <cols>
    <col min="1" max="1" width="13.21875" style="23" customWidth="1"/>
    <col min="2" max="2" width="15.33203125" style="23" bestFit="1" customWidth="1"/>
    <col min="3" max="3" width="17.5546875" style="23" customWidth="1"/>
    <col min="4" max="5" width="11.33203125" style="23" customWidth="1"/>
    <col min="6" max="6" width="13.109375" style="23" bestFit="1" customWidth="1"/>
    <col min="7" max="7" width="12.77734375" style="23" bestFit="1" customWidth="1"/>
    <col min="8" max="8" width="12.44140625" bestFit="1" customWidth="1"/>
    <col min="9" max="25" width="8.6640625" customWidth="1"/>
  </cols>
  <sheetData>
    <row r="1" spans="1:8" ht="14.4" x14ac:dyDescent="0.3">
      <c r="A1" s="27" t="s">
        <v>22</v>
      </c>
      <c r="B1" s="27" t="s">
        <v>5994</v>
      </c>
      <c r="C1" s="27" t="s">
        <v>8072</v>
      </c>
      <c r="D1" s="27" t="s">
        <v>8073</v>
      </c>
      <c r="E1" s="27" t="s">
        <v>8074</v>
      </c>
      <c r="F1" s="27" t="s">
        <v>35</v>
      </c>
      <c r="G1" s="27" t="s">
        <v>36</v>
      </c>
      <c r="H1" s="27" t="s">
        <v>8103</v>
      </c>
    </row>
    <row r="2" spans="1:8" ht="15" customHeight="1" x14ac:dyDescent="0.3">
      <c r="A2" s="23" t="s">
        <v>39</v>
      </c>
      <c r="B2" s="23" t="s">
        <v>8071</v>
      </c>
      <c r="C2" s="26">
        <v>54.655555555555559</v>
      </c>
      <c r="D2" s="23">
        <v>0</v>
      </c>
      <c r="E2" s="23">
        <v>63770.43</v>
      </c>
      <c r="F2" s="23" t="s">
        <v>8077</v>
      </c>
      <c r="G2" s="23" t="s">
        <v>8076</v>
      </c>
      <c r="H2" t="s">
        <v>8078</v>
      </c>
    </row>
    <row r="3" spans="1:8" ht="15" customHeight="1" x14ac:dyDescent="0.3">
      <c r="A3" s="23" t="s">
        <v>40</v>
      </c>
      <c r="B3" s="23" t="s">
        <v>8070</v>
      </c>
      <c r="C3" s="26">
        <v>46</v>
      </c>
      <c r="D3" s="23">
        <v>0</v>
      </c>
      <c r="E3" s="23">
        <v>62592.87</v>
      </c>
      <c r="F3" s="23" t="s">
        <v>8075</v>
      </c>
      <c r="G3" s="23" t="s">
        <v>8076</v>
      </c>
      <c r="H3" t="s">
        <v>8078</v>
      </c>
    </row>
    <row r="4" spans="1:8" ht="15" customHeight="1" x14ac:dyDescent="0.3">
      <c r="A4" s="23" t="s">
        <v>41</v>
      </c>
      <c r="B4" s="23" t="s">
        <v>7545</v>
      </c>
      <c r="C4" s="26">
        <v>52.741666666666667</v>
      </c>
      <c r="D4" s="23">
        <v>3</v>
      </c>
      <c r="E4" s="23">
        <v>60021.4</v>
      </c>
      <c r="F4" s="23" t="s">
        <v>8077</v>
      </c>
      <c r="G4" s="23" t="s">
        <v>8077</v>
      </c>
      <c r="H4" t="s">
        <v>8079</v>
      </c>
    </row>
    <row r="5" spans="1:8" ht="15" customHeight="1" x14ac:dyDescent="0.3">
      <c r="A5" s="23" t="s">
        <v>42</v>
      </c>
      <c r="B5" s="23" t="s">
        <v>8069</v>
      </c>
      <c r="C5" s="26">
        <v>32.005555555555553</v>
      </c>
      <c r="D5" s="23">
        <v>1</v>
      </c>
      <c r="E5" s="23">
        <v>58571.07</v>
      </c>
      <c r="F5" s="23" t="s">
        <v>8077</v>
      </c>
      <c r="G5" s="23" t="s">
        <v>8076</v>
      </c>
      <c r="H5" t="s">
        <v>8086</v>
      </c>
    </row>
    <row r="6" spans="1:8" ht="15" customHeight="1" x14ac:dyDescent="0.3">
      <c r="A6" s="23" t="s">
        <v>43</v>
      </c>
      <c r="B6" s="23" t="s">
        <v>8068</v>
      </c>
      <c r="C6" s="26">
        <v>33.969444444444441</v>
      </c>
      <c r="D6" s="23">
        <v>0</v>
      </c>
      <c r="E6" s="23">
        <v>55135.4</v>
      </c>
      <c r="F6" s="23" t="s">
        <v>8077</v>
      </c>
      <c r="G6" s="23" t="s">
        <v>8075</v>
      </c>
      <c r="H6" t="s">
        <v>8079</v>
      </c>
    </row>
    <row r="7" spans="1:8" ht="15" customHeight="1" x14ac:dyDescent="0.3">
      <c r="A7" s="23" t="s">
        <v>44</v>
      </c>
      <c r="B7" s="23" t="s">
        <v>8067</v>
      </c>
      <c r="C7" s="26">
        <v>60.844444444444441</v>
      </c>
      <c r="D7" s="23">
        <v>0</v>
      </c>
      <c r="E7" s="23">
        <v>52590.83</v>
      </c>
      <c r="F7" s="23" t="s">
        <v>8077</v>
      </c>
      <c r="G7" s="23" t="s">
        <v>8076</v>
      </c>
      <c r="H7" t="s">
        <v>8080</v>
      </c>
    </row>
    <row r="8" spans="1:8" ht="15" customHeight="1" x14ac:dyDescent="0.3">
      <c r="A8" s="23" t="s">
        <v>45</v>
      </c>
      <c r="B8" s="23" t="s">
        <v>8066</v>
      </c>
      <c r="C8" s="26">
        <v>28.613888888888887</v>
      </c>
      <c r="D8" s="23">
        <v>1</v>
      </c>
      <c r="E8" s="23">
        <v>51194.559999999998</v>
      </c>
      <c r="F8" s="23" t="s">
        <v>8077</v>
      </c>
      <c r="G8" s="23" t="s">
        <v>8076</v>
      </c>
      <c r="H8" t="s">
        <v>8080</v>
      </c>
    </row>
    <row r="9" spans="1:8" ht="15" customHeight="1" x14ac:dyDescent="0.3">
      <c r="A9" s="23" t="s">
        <v>46</v>
      </c>
      <c r="B9" s="23" t="s">
        <v>8065</v>
      </c>
      <c r="C9" s="26">
        <v>64.947222222222223</v>
      </c>
      <c r="D9" s="23">
        <v>2</v>
      </c>
      <c r="E9" s="23">
        <v>49577.66</v>
      </c>
      <c r="F9" s="23" t="s">
        <v>8075</v>
      </c>
      <c r="G9" s="23" t="s">
        <v>8075</v>
      </c>
      <c r="H9" t="s">
        <v>8078</v>
      </c>
    </row>
    <row r="10" spans="1:8" ht="15" customHeight="1" x14ac:dyDescent="0.3">
      <c r="A10" s="23" t="s">
        <v>47</v>
      </c>
      <c r="B10" s="23" t="s">
        <v>8064</v>
      </c>
      <c r="C10" s="26">
        <v>59.761111111111113</v>
      </c>
      <c r="D10" s="23">
        <v>1</v>
      </c>
      <c r="E10" s="23">
        <v>48970.25</v>
      </c>
      <c r="F10" s="23" t="s">
        <v>8077</v>
      </c>
      <c r="G10" s="23" t="s">
        <v>8075</v>
      </c>
      <c r="H10" t="s">
        <v>8078</v>
      </c>
    </row>
    <row r="11" spans="1:8" ht="15" customHeight="1" x14ac:dyDescent="0.3">
      <c r="A11" s="23" t="s">
        <v>48</v>
      </c>
      <c r="B11" s="23" t="s">
        <v>6886</v>
      </c>
      <c r="C11" s="26">
        <v>44.44166666666667</v>
      </c>
      <c r="D11" s="23">
        <v>0</v>
      </c>
      <c r="E11" s="23">
        <v>48885.14</v>
      </c>
      <c r="F11" s="23" t="s">
        <v>8077</v>
      </c>
      <c r="G11" s="23" t="s">
        <v>8075</v>
      </c>
      <c r="H11" t="s">
        <v>8078</v>
      </c>
    </row>
    <row r="12" spans="1:8" ht="15" customHeight="1" x14ac:dyDescent="0.3">
      <c r="A12" s="23" t="s">
        <v>49</v>
      </c>
      <c r="B12" s="23" t="s">
        <v>8063</v>
      </c>
      <c r="C12" s="26">
        <v>63.87777777777778</v>
      </c>
      <c r="D12" s="23">
        <v>0</v>
      </c>
      <c r="E12" s="23">
        <v>48824.45</v>
      </c>
      <c r="F12" s="23" t="s">
        <v>8075</v>
      </c>
      <c r="G12" s="23" t="s">
        <v>8077</v>
      </c>
      <c r="H12" t="s">
        <v>8080</v>
      </c>
    </row>
    <row r="13" spans="1:8" ht="15" customHeight="1" x14ac:dyDescent="0.3">
      <c r="A13" s="23" t="s">
        <v>50</v>
      </c>
      <c r="B13" s="23" t="s">
        <v>7287</v>
      </c>
      <c r="C13" s="26">
        <v>57.613888888888887</v>
      </c>
      <c r="D13" s="23">
        <v>1</v>
      </c>
      <c r="E13" s="23">
        <v>48675.519999999997</v>
      </c>
      <c r="F13" s="23" t="s">
        <v>8077</v>
      </c>
      <c r="G13" s="23" t="s">
        <v>8075</v>
      </c>
      <c r="H13" t="s">
        <v>8078</v>
      </c>
    </row>
    <row r="14" spans="1:8" ht="15" customHeight="1" x14ac:dyDescent="0.3">
      <c r="A14" s="23" t="s">
        <v>51</v>
      </c>
      <c r="B14" s="23" t="s">
        <v>7438</v>
      </c>
      <c r="C14" s="26">
        <v>60.658333333333331</v>
      </c>
      <c r="D14" s="23">
        <v>0</v>
      </c>
      <c r="E14" s="23">
        <v>48673.56</v>
      </c>
      <c r="F14" s="23" t="s">
        <v>8077</v>
      </c>
      <c r="G14" s="23" t="s">
        <v>8075</v>
      </c>
      <c r="H14" t="s">
        <v>8078</v>
      </c>
    </row>
    <row r="15" spans="1:8" ht="15" customHeight="1" x14ac:dyDescent="0.3">
      <c r="A15" s="23" t="s">
        <v>52</v>
      </c>
      <c r="B15" s="23" t="s">
        <v>8062</v>
      </c>
      <c r="C15" s="26">
        <v>54.519444444444446</v>
      </c>
      <c r="D15" s="23">
        <v>3</v>
      </c>
      <c r="E15" s="23">
        <v>48549.18</v>
      </c>
      <c r="F15" s="23" t="s">
        <v>8077</v>
      </c>
      <c r="G15" s="23" t="s">
        <v>8076</v>
      </c>
      <c r="H15" t="s">
        <v>8083</v>
      </c>
    </row>
    <row r="16" spans="1:8" ht="15" customHeight="1" x14ac:dyDescent="0.3">
      <c r="A16" s="23" t="s">
        <v>53</v>
      </c>
      <c r="B16" s="23" t="s">
        <v>8061</v>
      </c>
      <c r="C16" s="26">
        <v>61.463888888888889</v>
      </c>
      <c r="D16" s="23">
        <v>1</v>
      </c>
      <c r="E16" s="23">
        <v>48517.56</v>
      </c>
      <c r="F16" s="23" t="s">
        <v>8077</v>
      </c>
      <c r="G16" s="23" t="s">
        <v>8076</v>
      </c>
      <c r="H16" t="s">
        <v>8086</v>
      </c>
    </row>
    <row r="17" spans="1:8" ht="15" customHeight="1" x14ac:dyDescent="0.3">
      <c r="A17" s="23" t="s">
        <v>54</v>
      </c>
      <c r="B17" s="23" t="s">
        <v>7387</v>
      </c>
      <c r="C17" s="26">
        <v>60.780555555555559</v>
      </c>
      <c r="D17" s="23">
        <v>0</v>
      </c>
      <c r="E17" s="23">
        <v>48173.36</v>
      </c>
      <c r="F17" s="23" t="s">
        <v>8077</v>
      </c>
      <c r="G17" s="23" t="s">
        <v>8076</v>
      </c>
      <c r="H17" t="s">
        <v>8080</v>
      </c>
    </row>
    <row r="18" spans="1:8" ht="15" customHeight="1" x14ac:dyDescent="0.3">
      <c r="A18" s="23" t="s">
        <v>55</v>
      </c>
      <c r="B18" s="23" t="s">
        <v>8060</v>
      </c>
      <c r="C18" s="26">
        <v>64.561111111111117</v>
      </c>
      <c r="D18" s="23">
        <v>1</v>
      </c>
      <c r="E18" s="23">
        <v>47928.03</v>
      </c>
      <c r="F18" s="23" t="s">
        <v>8075</v>
      </c>
      <c r="G18" s="23" t="s">
        <v>8076</v>
      </c>
      <c r="H18" t="s">
        <v>8080</v>
      </c>
    </row>
    <row r="19" spans="1:8" ht="15" customHeight="1" x14ac:dyDescent="0.3">
      <c r="A19" s="23" t="s">
        <v>56</v>
      </c>
      <c r="B19" s="23" t="s">
        <v>8059</v>
      </c>
      <c r="C19" s="26">
        <v>59.841666666666669</v>
      </c>
      <c r="D19" s="23">
        <v>1</v>
      </c>
      <c r="E19" s="23">
        <v>47896.79</v>
      </c>
      <c r="F19" s="23" t="s">
        <v>8077</v>
      </c>
      <c r="G19" s="23" t="s">
        <v>8076</v>
      </c>
      <c r="H19" t="s">
        <v>8086</v>
      </c>
    </row>
    <row r="20" spans="1:8" ht="15" customHeight="1" x14ac:dyDescent="0.3">
      <c r="A20" s="23" t="s">
        <v>57</v>
      </c>
      <c r="B20" s="23" t="s">
        <v>7091</v>
      </c>
      <c r="C20" s="26">
        <v>58.586111111111109</v>
      </c>
      <c r="D20" s="23">
        <v>2</v>
      </c>
      <c r="E20" s="23">
        <v>47496.49</v>
      </c>
      <c r="F20" s="23" t="s">
        <v>8077</v>
      </c>
      <c r="G20" s="23" t="s">
        <v>8076</v>
      </c>
      <c r="H20" t="s">
        <v>8079</v>
      </c>
    </row>
    <row r="21" spans="1:8" ht="15.75" customHeight="1" x14ac:dyDescent="0.3">
      <c r="A21" s="23" t="s">
        <v>58</v>
      </c>
      <c r="B21" s="23" t="s">
        <v>6633</v>
      </c>
      <c r="C21" s="26">
        <v>51.697222222222223</v>
      </c>
      <c r="D21" s="23">
        <v>2</v>
      </c>
      <c r="E21" s="23">
        <v>47462.89</v>
      </c>
      <c r="F21" s="23" t="s">
        <v>8077</v>
      </c>
      <c r="G21" s="23" t="s">
        <v>8075</v>
      </c>
      <c r="H21" t="s">
        <v>8078</v>
      </c>
    </row>
    <row r="22" spans="1:8" ht="15.75" customHeight="1" x14ac:dyDescent="0.3">
      <c r="A22" s="23" t="s">
        <v>59</v>
      </c>
      <c r="B22" s="23" t="s">
        <v>8058</v>
      </c>
      <c r="C22" s="26">
        <v>61.986111111111114</v>
      </c>
      <c r="D22" s="23">
        <v>1</v>
      </c>
      <c r="E22" s="23">
        <v>47403.88</v>
      </c>
      <c r="F22" s="23" t="s">
        <v>8077</v>
      </c>
      <c r="G22" s="23" t="s">
        <v>8076</v>
      </c>
      <c r="H22" t="s">
        <v>8080</v>
      </c>
    </row>
    <row r="23" spans="1:8" ht="15.75" customHeight="1" x14ac:dyDescent="0.3">
      <c r="A23" s="23" t="s">
        <v>60</v>
      </c>
      <c r="B23" s="23" t="s">
        <v>8057</v>
      </c>
      <c r="C23" s="26">
        <v>63.677777777777777</v>
      </c>
      <c r="D23" s="23">
        <v>2</v>
      </c>
      <c r="E23" s="23">
        <v>47305.31</v>
      </c>
      <c r="F23" s="23" t="s">
        <v>8075</v>
      </c>
      <c r="G23" s="23" t="s">
        <v>8077</v>
      </c>
      <c r="H23" t="s">
        <v>8080</v>
      </c>
    </row>
    <row r="24" spans="1:8" ht="15.75" customHeight="1" x14ac:dyDescent="0.3">
      <c r="A24" s="23" t="s">
        <v>61</v>
      </c>
      <c r="B24" s="23" t="s">
        <v>8056</v>
      </c>
      <c r="C24" s="26">
        <v>64.763888888888886</v>
      </c>
      <c r="D24" s="23">
        <v>2</v>
      </c>
      <c r="E24" s="23">
        <v>47291.06</v>
      </c>
      <c r="F24" s="23" t="s">
        <v>8075</v>
      </c>
      <c r="G24" s="23" t="s">
        <v>8077</v>
      </c>
      <c r="H24" t="s">
        <v>8080</v>
      </c>
    </row>
    <row r="25" spans="1:8" ht="15.75" customHeight="1" x14ac:dyDescent="0.3">
      <c r="A25" s="23" t="s">
        <v>62</v>
      </c>
      <c r="B25" s="23" t="s">
        <v>7379</v>
      </c>
      <c r="C25" s="26">
        <v>52.444444444444443</v>
      </c>
      <c r="D25" s="23">
        <v>2</v>
      </c>
      <c r="E25" s="23">
        <v>47269.85</v>
      </c>
      <c r="F25" s="23" t="s">
        <v>8077</v>
      </c>
      <c r="G25" s="23" t="s">
        <v>8075</v>
      </c>
      <c r="H25" t="s">
        <v>8078</v>
      </c>
    </row>
    <row r="26" spans="1:8" ht="15.75" customHeight="1" x14ac:dyDescent="0.3">
      <c r="A26" s="23" t="s">
        <v>63</v>
      </c>
      <c r="B26" s="23" t="s">
        <v>8055</v>
      </c>
      <c r="C26" s="26">
        <v>63.9</v>
      </c>
      <c r="D26" s="23">
        <v>0</v>
      </c>
      <c r="E26" s="23">
        <v>47055.53</v>
      </c>
      <c r="F26" s="23" t="s">
        <v>8075</v>
      </c>
      <c r="G26" s="23" t="s">
        <v>8077</v>
      </c>
      <c r="H26" t="s">
        <v>8078</v>
      </c>
    </row>
    <row r="27" spans="1:8" ht="15.75" customHeight="1" x14ac:dyDescent="0.3">
      <c r="A27" s="23" t="s">
        <v>64</v>
      </c>
      <c r="B27" s="23" t="s">
        <v>8054</v>
      </c>
      <c r="C27" s="26">
        <v>64.730555555555554</v>
      </c>
      <c r="D27" s="23">
        <v>0</v>
      </c>
      <c r="E27" s="23">
        <v>46889.26</v>
      </c>
      <c r="F27" s="23" t="s">
        <v>8075</v>
      </c>
      <c r="G27" s="23" t="s">
        <v>8076</v>
      </c>
      <c r="H27" t="s">
        <v>8078</v>
      </c>
    </row>
    <row r="28" spans="1:8" ht="15.75" customHeight="1" x14ac:dyDescent="0.3">
      <c r="A28" s="23" t="s">
        <v>65</v>
      </c>
      <c r="B28" s="23" t="s">
        <v>8053</v>
      </c>
      <c r="C28" s="26">
        <v>62.55833333333333</v>
      </c>
      <c r="D28" s="23">
        <v>3</v>
      </c>
      <c r="E28" s="23">
        <v>46718.16</v>
      </c>
      <c r="F28" s="23" t="s">
        <v>8077</v>
      </c>
      <c r="G28" s="23" t="s">
        <v>8077</v>
      </c>
      <c r="H28" t="s">
        <v>8079</v>
      </c>
    </row>
    <row r="29" spans="1:8" ht="15.75" customHeight="1" x14ac:dyDescent="0.3">
      <c r="A29" s="23" t="s">
        <v>66</v>
      </c>
      <c r="B29" s="23" t="s">
        <v>8052</v>
      </c>
      <c r="C29" s="26">
        <v>53.958333333333336</v>
      </c>
      <c r="D29" s="23">
        <v>3</v>
      </c>
      <c r="E29" s="23">
        <v>46661.440000000002</v>
      </c>
      <c r="F29" s="23" t="s">
        <v>8077</v>
      </c>
      <c r="G29" s="23" t="s">
        <v>8076</v>
      </c>
      <c r="H29" t="s">
        <v>8079</v>
      </c>
    </row>
    <row r="30" spans="1:8" ht="15.75" customHeight="1" x14ac:dyDescent="0.3">
      <c r="A30" s="23" t="s">
        <v>67</v>
      </c>
      <c r="B30" s="23" t="s">
        <v>8051</v>
      </c>
      <c r="C30" s="26">
        <v>61.833333333333336</v>
      </c>
      <c r="D30" s="23">
        <v>0</v>
      </c>
      <c r="E30" s="23">
        <v>46599.11</v>
      </c>
      <c r="F30" s="23" t="s">
        <v>8077</v>
      </c>
      <c r="G30" s="23" t="s">
        <v>8077</v>
      </c>
      <c r="H30" t="s">
        <v>8078</v>
      </c>
    </row>
    <row r="31" spans="1:8" ht="15.75" customHeight="1" x14ac:dyDescent="0.3">
      <c r="A31" s="23" t="s">
        <v>68</v>
      </c>
      <c r="B31" s="23" t="s">
        <v>8050</v>
      </c>
      <c r="C31" s="26">
        <v>51.505555555555553</v>
      </c>
      <c r="D31" s="23">
        <v>3</v>
      </c>
      <c r="E31" s="23">
        <v>46255.11</v>
      </c>
      <c r="F31" s="23" t="s">
        <v>8077</v>
      </c>
      <c r="G31" s="23" t="s">
        <v>8076</v>
      </c>
      <c r="H31" t="s">
        <v>8086</v>
      </c>
    </row>
    <row r="32" spans="1:8" ht="15.75" customHeight="1" x14ac:dyDescent="0.3">
      <c r="A32" s="23" t="s">
        <v>69</v>
      </c>
      <c r="B32" s="23" t="s">
        <v>8049</v>
      </c>
      <c r="C32" s="26">
        <v>44.80833333333333</v>
      </c>
      <c r="D32" s="23">
        <v>2</v>
      </c>
      <c r="E32" s="23">
        <v>46200.99</v>
      </c>
      <c r="F32" s="23" t="s">
        <v>8077</v>
      </c>
      <c r="G32" s="23" t="s">
        <v>8077</v>
      </c>
      <c r="H32" t="s">
        <v>8078</v>
      </c>
    </row>
    <row r="33" spans="1:8" ht="15.75" customHeight="1" x14ac:dyDescent="0.3">
      <c r="A33" s="23" t="s">
        <v>70</v>
      </c>
      <c r="B33" s="23" t="s">
        <v>8048</v>
      </c>
      <c r="C33" s="26">
        <v>46.516666666666666</v>
      </c>
      <c r="D33" s="23">
        <v>3</v>
      </c>
      <c r="E33" s="23">
        <v>46151.12</v>
      </c>
      <c r="F33" s="23" t="s">
        <v>8077</v>
      </c>
      <c r="G33" s="23" t="s">
        <v>8076</v>
      </c>
      <c r="H33" t="s">
        <v>8078</v>
      </c>
    </row>
    <row r="34" spans="1:8" ht="15.75" customHeight="1" x14ac:dyDescent="0.3">
      <c r="A34" s="23" t="s">
        <v>71</v>
      </c>
      <c r="B34" s="23" t="s">
        <v>8047</v>
      </c>
      <c r="C34" s="26">
        <v>60.511111111111113</v>
      </c>
      <c r="D34" s="23">
        <v>3</v>
      </c>
      <c r="E34" s="23">
        <v>46130.53</v>
      </c>
      <c r="F34" s="23" t="s">
        <v>8077</v>
      </c>
      <c r="G34" s="23" t="s">
        <v>8077</v>
      </c>
      <c r="H34" t="s">
        <v>8079</v>
      </c>
    </row>
    <row r="35" spans="1:8" ht="15.75" customHeight="1" x14ac:dyDescent="0.3">
      <c r="A35" s="23" t="s">
        <v>72</v>
      </c>
      <c r="B35" s="23" t="s">
        <v>8046</v>
      </c>
      <c r="C35" s="26">
        <v>37.68888888888889</v>
      </c>
      <c r="D35" s="23">
        <v>2</v>
      </c>
      <c r="E35" s="23">
        <v>46113.51</v>
      </c>
      <c r="F35" s="23" t="s">
        <v>8075</v>
      </c>
      <c r="G35" s="23" t="s">
        <v>8076</v>
      </c>
      <c r="H35" t="s">
        <v>8080</v>
      </c>
    </row>
    <row r="36" spans="1:8" ht="15.75" customHeight="1" x14ac:dyDescent="0.3">
      <c r="A36" s="23" t="s">
        <v>73</v>
      </c>
      <c r="B36" s="23" t="s">
        <v>8045</v>
      </c>
      <c r="C36" s="26">
        <v>43.822222222222223</v>
      </c>
      <c r="D36" s="23">
        <v>0</v>
      </c>
      <c r="E36" s="23">
        <v>45863.21</v>
      </c>
      <c r="F36" s="23" t="s">
        <v>8075</v>
      </c>
      <c r="G36" s="23" t="s">
        <v>8077</v>
      </c>
      <c r="H36" t="s">
        <v>8078</v>
      </c>
    </row>
    <row r="37" spans="1:8" ht="15.75" customHeight="1" x14ac:dyDescent="0.3">
      <c r="A37" s="23" t="s">
        <v>74</v>
      </c>
      <c r="B37" s="23" t="s">
        <v>8044</v>
      </c>
      <c r="C37" s="26">
        <v>62.463888888888889</v>
      </c>
      <c r="D37" s="23">
        <v>0</v>
      </c>
      <c r="E37" s="23">
        <v>45710.21</v>
      </c>
      <c r="F37" s="23" t="s">
        <v>8075</v>
      </c>
      <c r="G37" s="23" t="s">
        <v>8075</v>
      </c>
      <c r="H37" t="s">
        <v>8083</v>
      </c>
    </row>
    <row r="38" spans="1:8" ht="15.75" customHeight="1" x14ac:dyDescent="0.3">
      <c r="A38" s="23" t="s">
        <v>75</v>
      </c>
      <c r="B38" s="23" t="s">
        <v>8043</v>
      </c>
      <c r="C38" s="26">
        <v>48.830555555555556</v>
      </c>
      <c r="D38" s="23">
        <v>2</v>
      </c>
      <c r="E38" s="23">
        <v>45702.02</v>
      </c>
      <c r="F38" s="23" t="s">
        <v>8075</v>
      </c>
      <c r="G38" s="23" t="s">
        <v>8075</v>
      </c>
      <c r="H38" t="s">
        <v>8079</v>
      </c>
    </row>
    <row r="39" spans="1:8" ht="15.75" customHeight="1" x14ac:dyDescent="0.3">
      <c r="A39" s="23" t="s">
        <v>76</v>
      </c>
      <c r="B39" s="23" t="s">
        <v>8042</v>
      </c>
      <c r="C39" s="26">
        <v>60.475000000000001</v>
      </c>
      <c r="D39" s="23">
        <v>0</v>
      </c>
      <c r="E39" s="23">
        <v>45008.959999999999</v>
      </c>
      <c r="F39" s="23" t="s">
        <v>8075</v>
      </c>
      <c r="G39" s="23" t="s">
        <v>8075</v>
      </c>
      <c r="H39" t="s">
        <v>8078</v>
      </c>
    </row>
    <row r="40" spans="1:8" ht="15.75" customHeight="1" x14ac:dyDescent="0.3">
      <c r="A40" s="23" t="s">
        <v>77</v>
      </c>
      <c r="B40" s="23" t="s">
        <v>8041</v>
      </c>
      <c r="C40" s="26">
        <v>51.819444444444443</v>
      </c>
      <c r="D40" s="23">
        <v>2</v>
      </c>
      <c r="E40" s="23">
        <v>44641.2</v>
      </c>
      <c r="F40" s="23" t="s">
        <v>8075</v>
      </c>
      <c r="G40" s="23" t="s">
        <v>8076</v>
      </c>
      <c r="H40" t="s">
        <v>8086</v>
      </c>
    </row>
    <row r="41" spans="1:8" ht="15.75" customHeight="1" x14ac:dyDescent="0.3">
      <c r="A41" s="23" t="s">
        <v>78</v>
      </c>
      <c r="B41" s="23" t="s">
        <v>8040</v>
      </c>
      <c r="C41" s="26">
        <v>29.658333333333335</v>
      </c>
      <c r="D41" s="23">
        <v>2</v>
      </c>
      <c r="E41" s="23">
        <v>44585.46</v>
      </c>
      <c r="F41" s="23" t="s">
        <v>8075</v>
      </c>
      <c r="G41" s="23" t="s">
        <v>8075</v>
      </c>
      <c r="H41" t="s">
        <v>8080</v>
      </c>
    </row>
    <row r="42" spans="1:8" ht="15.75" customHeight="1" x14ac:dyDescent="0.3">
      <c r="A42" s="23" t="s">
        <v>79</v>
      </c>
      <c r="B42" s="23" t="s">
        <v>8039</v>
      </c>
      <c r="C42" s="26">
        <v>22.85</v>
      </c>
      <c r="D42" s="23">
        <v>1</v>
      </c>
      <c r="E42" s="23">
        <v>44501.4</v>
      </c>
      <c r="F42" s="23" t="s">
        <v>8075</v>
      </c>
      <c r="G42" s="23" t="s">
        <v>8076</v>
      </c>
      <c r="H42" t="s">
        <v>8078</v>
      </c>
    </row>
    <row r="43" spans="1:8" ht="15.75" customHeight="1" x14ac:dyDescent="0.3">
      <c r="A43" s="23" t="s">
        <v>80</v>
      </c>
      <c r="B43" s="23" t="s">
        <v>8038</v>
      </c>
      <c r="C43" s="26">
        <v>55.733333333333334</v>
      </c>
      <c r="D43" s="23">
        <v>0</v>
      </c>
      <c r="E43" s="23">
        <v>44423.8</v>
      </c>
      <c r="F43" s="23" t="s">
        <v>8075</v>
      </c>
      <c r="G43" s="23" t="s">
        <v>8076</v>
      </c>
      <c r="H43" t="s">
        <v>8078</v>
      </c>
    </row>
    <row r="44" spans="1:8" ht="15.75" customHeight="1" x14ac:dyDescent="0.3">
      <c r="A44" s="23" t="s">
        <v>81</v>
      </c>
      <c r="B44" s="23" t="s">
        <v>8037</v>
      </c>
      <c r="C44" s="26">
        <v>51.608333333333334</v>
      </c>
      <c r="D44" s="23">
        <v>0</v>
      </c>
      <c r="E44" s="23">
        <v>44400.41</v>
      </c>
      <c r="F44" s="23" t="s">
        <v>8075</v>
      </c>
      <c r="G44" s="23" t="s">
        <v>8075</v>
      </c>
      <c r="H44" t="s">
        <v>8078</v>
      </c>
    </row>
    <row r="45" spans="1:8" ht="15.75" customHeight="1" x14ac:dyDescent="0.3">
      <c r="A45" s="23" t="s">
        <v>82</v>
      </c>
      <c r="B45" s="23" t="s">
        <v>8036</v>
      </c>
      <c r="C45" s="26">
        <v>54.538888888888891</v>
      </c>
      <c r="D45" s="23">
        <v>2</v>
      </c>
      <c r="E45" s="23">
        <v>44260.75</v>
      </c>
      <c r="F45" s="23" t="s">
        <v>8075</v>
      </c>
      <c r="G45" s="23" t="s">
        <v>8077</v>
      </c>
      <c r="H45" t="s">
        <v>8078</v>
      </c>
    </row>
    <row r="46" spans="1:8" ht="15.75" customHeight="1" x14ac:dyDescent="0.3">
      <c r="A46" s="23" t="s">
        <v>83</v>
      </c>
      <c r="B46" s="23" t="s">
        <v>8035</v>
      </c>
      <c r="C46" s="26">
        <v>48.019444444444446</v>
      </c>
      <c r="D46" s="23">
        <v>2</v>
      </c>
      <c r="E46" s="23">
        <v>44202.65</v>
      </c>
      <c r="F46" s="23" t="s">
        <v>8075</v>
      </c>
      <c r="G46" s="23" t="s">
        <v>8075</v>
      </c>
      <c r="H46" t="s">
        <v>8078</v>
      </c>
    </row>
    <row r="47" spans="1:8" ht="15.75" customHeight="1" x14ac:dyDescent="0.3">
      <c r="A47" s="23" t="s">
        <v>84</v>
      </c>
      <c r="B47" s="23" t="s">
        <v>8034</v>
      </c>
      <c r="C47" s="26">
        <v>34.894444444444446</v>
      </c>
      <c r="D47" s="23">
        <v>1</v>
      </c>
      <c r="E47" s="23">
        <v>43943.88</v>
      </c>
      <c r="F47" s="23" t="s">
        <v>8075</v>
      </c>
      <c r="G47" s="23" t="s">
        <v>8077</v>
      </c>
      <c r="H47" t="s">
        <v>8079</v>
      </c>
    </row>
    <row r="48" spans="1:8" ht="15.75" customHeight="1" x14ac:dyDescent="0.3">
      <c r="A48" s="23" t="s">
        <v>85</v>
      </c>
      <c r="B48" s="23" t="s">
        <v>8033</v>
      </c>
      <c r="C48" s="26">
        <v>56.674999999999997</v>
      </c>
      <c r="D48" s="23">
        <v>0</v>
      </c>
      <c r="E48" s="23">
        <v>43921.18</v>
      </c>
      <c r="F48" s="23" t="s">
        <v>8075</v>
      </c>
      <c r="G48" s="23" t="s">
        <v>8075</v>
      </c>
      <c r="H48" t="s">
        <v>8079</v>
      </c>
    </row>
    <row r="49" spans="1:8" ht="15.75" customHeight="1" x14ac:dyDescent="0.3">
      <c r="A49" s="23" t="s">
        <v>86</v>
      </c>
      <c r="B49" s="23" t="s">
        <v>8032</v>
      </c>
      <c r="C49" s="26">
        <v>42.577777777777776</v>
      </c>
      <c r="D49" s="23">
        <v>2</v>
      </c>
      <c r="E49" s="23">
        <v>43896.38</v>
      </c>
      <c r="F49" s="23" t="s">
        <v>8075</v>
      </c>
      <c r="G49" s="23" t="s">
        <v>8077</v>
      </c>
      <c r="H49" t="s">
        <v>8078</v>
      </c>
    </row>
    <row r="50" spans="1:8" ht="15.75" customHeight="1" x14ac:dyDescent="0.3">
      <c r="A50" s="23" t="s">
        <v>87</v>
      </c>
      <c r="B50" s="23" t="s">
        <v>7187</v>
      </c>
      <c r="C50" s="26">
        <v>56.93333333333333</v>
      </c>
      <c r="D50" s="23">
        <v>0</v>
      </c>
      <c r="E50" s="23">
        <v>43817.45</v>
      </c>
      <c r="F50" s="23" t="s">
        <v>8075</v>
      </c>
      <c r="G50" s="23" t="s">
        <v>8076</v>
      </c>
      <c r="H50" t="s">
        <v>8079</v>
      </c>
    </row>
    <row r="51" spans="1:8" ht="15.75" customHeight="1" x14ac:dyDescent="0.3">
      <c r="A51" s="23" t="s">
        <v>88</v>
      </c>
      <c r="B51" s="23" t="s">
        <v>8031</v>
      </c>
      <c r="C51" s="26">
        <v>56.619444444444447</v>
      </c>
      <c r="D51" s="23">
        <v>2</v>
      </c>
      <c r="E51" s="23">
        <v>43813.87</v>
      </c>
      <c r="F51" s="23" t="s">
        <v>8075</v>
      </c>
      <c r="G51" s="23" t="s">
        <v>8075</v>
      </c>
      <c r="H51" t="s">
        <v>8078</v>
      </c>
    </row>
    <row r="52" spans="1:8" ht="15.75" customHeight="1" x14ac:dyDescent="0.3">
      <c r="A52" s="23" t="s">
        <v>89</v>
      </c>
      <c r="B52" s="23" t="s">
        <v>8030</v>
      </c>
      <c r="C52" s="26">
        <v>36.44166666666667</v>
      </c>
      <c r="D52" s="23">
        <v>3</v>
      </c>
      <c r="E52" s="23">
        <v>43753.34</v>
      </c>
      <c r="F52" s="23" t="s">
        <v>8075</v>
      </c>
      <c r="G52" s="23" t="s">
        <v>8077</v>
      </c>
      <c r="H52" t="s">
        <v>8081</v>
      </c>
    </row>
    <row r="53" spans="1:8" ht="15.75" customHeight="1" x14ac:dyDescent="0.3">
      <c r="A53" s="23" t="s">
        <v>90</v>
      </c>
      <c r="B53" s="23" t="s">
        <v>8029</v>
      </c>
      <c r="C53" s="26">
        <v>57.794444444444444</v>
      </c>
      <c r="D53" s="23">
        <v>0</v>
      </c>
      <c r="E53" s="23">
        <v>43578.94</v>
      </c>
      <c r="F53" s="23" t="s">
        <v>8075</v>
      </c>
      <c r="G53" s="23" t="s">
        <v>8075</v>
      </c>
      <c r="H53" t="s">
        <v>8079</v>
      </c>
    </row>
    <row r="54" spans="1:8" ht="15.75" customHeight="1" x14ac:dyDescent="0.3">
      <c r="A54" s="23" t="s">
        <v>91</v>
      </c>
      <c r="B54" s="23" t="s">
        <v>6734</v>
      </c>
      <c r="C54" s="26">
        <v>53.513888888888886</v>
      </c>
      <c r="D54" s="23">
        <v>0</v>
      </c>
      <c r="E54" s="23">
        <v>43254.42</v>
      </c>
      <c r="F54" s="23" t="s">
        <v>8075</v>
      </c>
      <c r="G54" s="23" t="s">
        <v>8075</v>
      </c>
      <c r="H54" t="s">
        <v>8083</v>
      </c>
    </row>
    <row r="55" spans="1:8" ht="15.75" customHeight="1" x14ac:dyDescent="0.3">
      <c r="A55" s="23" t="s">
        <v>92</v>
      </c>
      <c r="B55" s="23" t="s">
        <v>7256</v>
      </c>
      <c r="C55" s="26">
        <v>57.524999999999999</v>
      </c>
      <c r="D55" s="23">
        <v>0</v>
      </c>
      <c r="E55" s="23">
        <v>43073.760000000002</v>
      </c>
      <c r="F55" s="23" t="s">
        <v>8075</v>
      </c>
      <c r="G55" s="23" t="s">
        <v>8075</v>
      </c>
      <c r="H55" t="s">
        <v>8080</v>
      </c>
    </row>
    <row r="56" spans="1:8" ht="15.75" customHeight="1" x14ac:dyDescent="0.3">
      <c r="A56" s="23" t="s">
        <v>93</v>
      </c>
      <c r="B56" s="23" t="s">
        <v>8028</v>
      </c>
      <c r="C56" s="26">
        <v>44.594444444444441</v>
      </c>
      <c r="D56" s="23">
        <v>0</v>
      </c>
      <c r="E56" s="23">
        <v>42983.46</v>
      </c>
      <c r="F56" s="23" t="s">
        <v>8077</v>
      </c>
      <c r="G56" s="23" t="s">
        <v>8075</v>
      </c>
      <c r="H56" t="s">
        <v>8079</v>
      </c>
    </row>
    <row r="57" spans="1:8" ht="15.75" customHeight="1" x14ac:dyDescent="0.3">
      <c r="A57" s="23" t="s">
        <v>94</v>
      </c>
      <c r="B57" s="23" t="s">
        <v>8027</v>
      </c>
      <c r="C57" s="26">
        <v>47.625</v>
      </c>
      <c r="D57" s="23">
        <v>1</v>
      </c>
      <c r="E57" s="23">
        <v>42969.85</v>
      </c>
      <c r="F57" s="23" t="s">
        <v>8077</v>
      </c>
      <c r="G57" s="23" t="s">
        <v>8076</v>
      </c>
      <c r="H57" t="s">
        <v>8078</v>
      </c>
    </row>
    <row r="58" spans="1:8" ht="15.75" customHeight="1" x14ac:dyDescent="0.3">
      <c r="A58" s="23" t="s">
        <v>95</v>
      </c>
      <c r="B58" s="23" t="s">
        <v>8026</v>
      </c>
      <c r="C58" s="26">
        <v>50.744444444444447</v>
      </c>
      <c r="D58" s="23">
        <v>2</v>
      </c>
      <c r="E58" s="23">
        <v>42856.84</v>
      </c>
      <c r="F58" s="23" t="s">
        <v>8077</v>
      </c>
      <c r="G58" s="23" t="s">
        <v>8077</v>
      </c>
      <c r="H58" t="s">
        <v>8080</v>
      </c>
    </row>
    <row r="59" spans="1:8" ht="15.75" customHeight="1" x14ac:dyDescent="0.3">
      <c r="A59" s="23" t="s">
        <v>96</v>
      </c>
      <c r="B59" s="23" t="s">
        <v>7328</v>
      </c>
      <c r="C59" s="26">
        <v>57.608333333333334</v>
      </c>
      <c r="D59" s="23">
        <v>0</v>
      </c>
      <c r="E59" s="23">
        <v>42764.12</v>
      </c>
      <c r="F59" s="23" t="s">
        <v>8077</v>
      </c>
      <c r="G59" s="23" t="s">
        <v>8075</v>
      </c>
      <c r="H59" t="s">
        <v>8080</v>
      </c>
    </row>
    <row r="60" spans="1:8" ht="15.75" customHeight="1" x14ac:dyDescent="0.3">
      <c r="A60" s="23" t="s">
        <v>97</v>
      </c>
      <c r="B60" s="23" t="s">
        <v>8025</v>
      </c>
      <c r="C60" s="26">
        <v>45.630555555555553</v>
      </c>
      <c r="D60" s="23">
        <v>2</v>
      </c>
      <c r="E60" s="23">
        <v>42760.5</v>
      </c>
      <c r="F60" s="23" t="s">
        <v>8077</v>
      </c>
      <c r="G60" s="23" t="s">
        <v>8075</v>
      </c>
      <c r="H60" t="s">
        <v>8079</v>
      </c>
    </row>
    <row r="61" spans="1:8" ht="15.75" customHeight="1" x14ac:dyDescent="0.3">
      <c r="A61" s="23" t="s">
        <v>98</v>
      </c>
      <c r="B61" s="23" t="s">
        <v>8024</v>
      </c>
      <c r="C61" s="26">
        <v>51.597222222222221</v>
      </c>
      <c r="D61" s="23">
        <v>0</v>
      </c>
      <c r="E61" s="23">
        <v>42644.2</v>
      </c>
      <c r="F61" s="23" t="s">
        <v>8077</v>
      </c>
      <c r="G61" s="23" t="s">
        <v>8076</v>
      </c>
      <c r="H61" t="s">
        <v>8080</v>
      </c>
    </row>
    <row r="62" spans="1:8" ht="15.75" customHeight="1" x14ac:dyDescent="0.3">
      <c r="A62" s="23" t="s">
        <v>99</v>
      </c>
      <c r="B62" s="23" t="s">
        <v>8023</v>
      </c>
      <c r="C62" s="26">
        <v>43.447222222222223</v>
      </c>
      <c r="D62" s="23">
        <v>2</v>
      </c>
      <c r="E62" s="23">
        <v>42560.43</v>
      </c>
      <c r="F62" s="23" t="s">
        <v>8077</v>
      </c>
      <c r="G62" s="23" t="s">
        <v>8076</v>
      </c>
      <c r="H62" t="s">
        <v>8078</v>
      </c>
    </row>
    <row r="63" spans="1:8" ht="15.75" customHeight="1" x14ac:dyDescent="0.3">
      <c r="A63" s="23" t="s">
        <v>100</v>
      </c>
      <c r="B63" s="23" t="s">
        <v>8022</v>
      </c>
      <c r="C63" s="26">
        <v>55.947222222222223</v>
      </c>
      <c r="D63" s="23">
        <v>0</v>
      </c>
      <c r="E63" s="23">
        <v>42538.720000000001</v>
      </c>
      <c r="F63" s="23" t="s">
        <v>8077</v>
      </c>
      <c r="G63" s="23" t="s">
        <v>8076</v>
      </c>
      <c r="H63" t="s">
        <v>8080</v>
      </c>
    </row>
    <row r="64" spans="1:8" ht="15.75" customHeight="1" x14ac:dyDescent="0.3">
      <c r="A64" s="23" t="s">
        <v>101</v>
      </c>
      <c r="B64" s="23" t="s">
        <v>8021</v>
      </c>
      <c r="C64" s="26">
        <v>54.847222222222221</v>
      </c>
      <c r="D64" s="23">
        <v>0</v>
      </c>
      <c r="E64" s="23">
        <v>42478.6</v>
      </c>
      <c r="F64" s="23" t="s">
        <v>8077</v>
      </c>
      <c r="G64" s="23" t="s">
        <v>8075</v>
      </c>
      <c r="H64" t="s">
        <v>8080</v>
      </c>
    </row>
    <row r="65" spans="1:8" ht="15.75" customHeight="1" x14ac:dyDescent="0.3">
      <c r="A65" s="23" t="s">
        <v>102</v>
      </c>
      <c r="B65" s="23" t="s">
        <v>7145</v>
      </c>
      <c r="C65" s="26">
        <v>55.944444444444443</v>
      </c>
      <c r="D65" s="23">
        <v>0</v>
      </c>
      <c r="E65" s="23">
        <v>42303.69</v>
      </c>
      <c r="F65" s="23" t="s">
        <v>8077</v>
      </c>
      <c r="G65" s="23" t="s">
        <v>8075</v>
      </c>
      <c r="H65" t="s">
        <v>8083</v>
      </c>
    </row>
    <row r="66" spans="1:8" ht="15.75" customHeight="1" x14ac:dyDescent="0.3">
      <c r="A66" s="23" t="s">
        <v>103</v>
      </c>
      <c r="B66" s="23" t="s">
        <v>7147</v>
      </c>
      <c r="C66" s="26">
        <v>47.81388888888889</v>
      </c>
      <c r="D66" s="23">
        <v>1</v>
      </c>
      <c r="E66" s="23">
        <v>42211.14</v>
      </c>
      <c r="F66" s="23" t="s">
        <v>8077</v>
      </c>
      <c r="G66" s="23" t="s">
        <v>8076</v>
      </c>
      <c r="H66" t="s">
        <v>8078</v>
      </c>
    </row>
    <row r="67" spans="1:8" ht="15.75" customHeight="1" x14ac:dyDescent="0.3">
      <c r="A67" s="23" t="s">
        <v>104</v>
      </c>
      <c r="B67" s="23" t="s">
        <v>7048</v>
      </c>
      <c r="C67" s="26">
        <v>49.722222222222221</v>
      </c>
      <c r="D67" s="23">
        <v>0</v>
      </c>
      <c r="E67" s="23">
        <v>42188.15</v>
      </c>
      <c r="F67" s="23" t="s">
        <v>8077</v>
      </c>
      <c r="G67" s="23" t="s">
        <v>8077</v>
      </c>
      <c r="H67" t="s">
        <v>8080</v>
      </c>
    </row>
    <row r="68" spans="1:8" ht="15.75" customHeight="1" x14ac:dyDescent="0.3">
      <c r="A68" s="23" t="s">
        <v>105</v>
      </c>
      <c r="B68" s="23" t="s">
        <v>8020</v>
      </c>
      <c r="C68" s="26">
        <v>43.930555555555557</v>
      </c>
      <c r="D68" s="23">
        <v>3</v>
      </c>
      <c r="E68" s="23">
        <v>42124.52</v>
      </c>
      <c r="F68" s="23" t="s">
        <v>8077</v>
      </c>
      <c r="G68" s="23" t="s">
        <v>8077</v>
      </c>
      <c r="H68" t="s">
        <v>8078</v>
      </c>
    </row>
    <row r="69" spans="1:8" ht="15.75" customHeight="1" x14ac:dyDescent="0.3">
      <c r="A69" s="23" t="s">
        <v>106</v>
      </c>
      <c r="B69" s="23" t="s">
        <v>8019</v>
      </c>
      <c r="C69" s="26">
        <v>25.497222222222224</v>
      </c>
      <c r="D69" s="23">
        <v>2</v>
      </c>
      <c r="E69" s="23">
        <v>42112.24</v>
      </c>
      <c r="F69" s="23" t="s">
        <v>8077</v>
      </c>
      <c r="G69" s="23" t="s">
        <v>8076</v>
      </c>
      <c r="H69" t="s">
        <v>8078</v>
      </c>
    </row>
    <row r="70" spans="1:8" ht="15.75" customHeight="1" x14ac:dyDescent="0.3">
      <c r="A70" s="23" t="s">
        <v>107</v>
      </c>
      <c r="B70" s="23" t="s">
        <v>7066</v>
      </c>
      <c r="C70" s="26">
        <v>46.527777777777779</v>
      </c>
      <c r="D70" s="23">
        <v>0</v>
      </c>
      <c r="E70" s="23">
        <v>42111.66</v>
      </c>
      <c r="F70" s="23" t="s">
        <v>8077</v>
      </c>
      <c r="G70" s="23" t="s">
        <v>8077</v>
      </c>
      <c r="H70" t="s">
        <v>8086</v>
      </c>
    </row>
    <row r="71" spans="1:8" ht="15.75" customHeight="1" x14ac:dyDescent="0.3">
      <c r="A71" s="23" t="s">
        <v>108</v>
      </c>
      <c r="B71" s="23" t="s">
        <v>8018</v>
      </c>
      <c r="C71" s="26">
        <v>54.469444444444441</v>
      </c>
      <c r="D71" s="23">
        <v>1</v>
      </c>
      <c r="E71" s="23">
        <v>41999.519999999997</v>
      </c>
      <c r="F71" s="23" t="s">
        <v>8077</v>
      </c>
      <c r="G71" s="23" t="s">
        <v>8076</v>
      </c>
      <c r="H71" t="s">
        <v>8078</v>
      </c>
    </row>
    <row r="72" spans="1:8" ht="15.75" customHeight="1" x14ac:dyDescent="0.3">
      <c r="A72" s="23" t="s">
        <v>109</v>
      </c>
      <c r="B72" s="23" t="s">
        <v>8017</v>
      </c>
      <c r="C72" s="26">
        <v>38.577777777777776</v>
      </c>
      <c r="D72" s="23">
        <v>3</v>
      </c>
      <c r="E72" s="23">
        <v>41949.24</v>
      </c>
      <c r="F72" s="23" t="s">
        <v>8077</v>
      </c>
      <c r="G72" s="23" t="s">
        <v>8077</v>
      </c>
      <c r="H72" t="s">
        <v>8078</v>
      </c>
    </row>
    <row r="73" spans="1:8" ht="15.75" customHeight="1" x14ac:dyDescent="0.3">
      <c r="A73" s="23" t="s">
        <v>110</v>
      </c>
      <c r="B73" s="23" t="s">
        <v>8016</v>
      </c>
      <c r="C73" s="26">
        <v>51</v>
      </c>
      <c r="D73" s="23">
        <v>1</v>
      </c>
      <c r="E73" s="23">
        <v>41919.1</v>
      </c>
      <c r="F73" s="23" t="s">
        <v>8077</v>
      </c>
      <c r="G73" s="23" t="s">
        <v>8077</v>
      </c>
      <c r="H73" t="s">
        <v>8083</v>
      </c>
    </row>
    <row r="74" spans="1:8" ht="15.75" customHeight="1" x14ac:dyDescent="0.3">
      <c r="A74" s="23" t="s">
        <v>111</v>
      </c>
      <c r="B74" s="23" t="s">
        <v>8015</v>
      </c>
      <c r="C74" s="26">
        <v>56.713888888888889</v>
      </c>
      <c r="D74" s="23">
        <v>0</v>
      </c>
      <c r="E74" s="23">
        <v>41886.54</v>
      </c>
      <c r="F74" s="23" t="s">
        <v>8077</v>
      </c>
      <c r="G74" s="23" t="s">
        <v>8076</v>
      </c>
      <c r="H74" t="s">
        <v>8080</v>
      </c>
    </row>
    <row r="75" spans="1:8" ht="15.75" customHeight="1" x14ac:dyDescent="0.3">
      <c r="A75" s="23" t="s">
        <v>113</v>
      </c>
      <c r="B75" s="23" t="s">
        <v>8014</v>
      </c>
      <c r="C75" s="26">
        <v>60.711111111111109</v>
      </c>
      <c r="D75" s="23">
        <v>0</v>
      </c>
      <c r="E75" s="23">
        <v>41794.629999999997</v>
      </c>
      <c r="F75" s="23" t="s">
        <v>8077</v>
      </c>
      <c r="G75" s="23" t="s">
        <v>8076</v>
      </c>
      <c r="H75" t="s">
        <v>8080</v>
      </c>
    </row>
    <row r="76" spans="1:8" ht="15.75" customHeight="1" x14ac:dyDescent="0.3">
      <c r="A76" s="23" t="s">
        <v>115</v>
      </c>
      <c r="B76" s="23" t="s">
        <v>8013</v>
      </c>
      <c r="C76" s="26">
        <v>47.69166666666667</v>
      </c>
      <c r="D76" s="23">
        <v>1</v>
      </c>
      <c r="E76" s="23">
        <v>41681.86</v>
      </c>
      <c r="F76" s="23" t="s">
        <v>8077</v>
      </c>
      <c r="G76" s="23" t="s">
        <v>8077</v>
      </c>
      <c r="H76" t="s">
        <v>8080</v>
      </c>
    </row>
    <row r="77" spans="1:8" ht="15.75" customHeight="1" x14ac:dyDescent="0.3">
      <c r="A77" s="23" t="s">
        <v>117</v>
      </c>
      <c r="B77" s="23" t="s">
        <v>7752</v>
      </c>
      <c r="C77" s="26">
        <v>47.56666666666667</v>
      </c>
      <c r="D77" s="23">
        <v>0</v>
      </c>
      <c r="E77" s="23">
        <v>41676.080000000002</v>
      </c>
      <c r="F77" s="23" t="s">
        <v>8077</v>
      </c>
      <c r="G77" s="23" t="s">
        <v>8075</v>
      </c>
      <c r="H77" t="s">
        <v>8078</v>
      </c>
    </row>
    <row r="78" spans="1:8" ht="15.75" customHeight="1" x14ac:dyDescent="0.3">
      <c r="A78" s="23" t="s">
        <v>119</v>
      </c>
      <c r="B78" s="23" t="s">
        <v>8012</v>
      </c>
      <c r="C78" s="26">
        <v>46.608333333333334</v>
      </c>
      <c r="D78" s="23">
        <v>1</v>
      </c>
      <c r="E78" s="23">
        <v>41661.599999999999</v>
      </c>
      <c r="F78" s="23" t="s">
        <v>8077</v>
      </c>
      <c r="G78" s="23" t="s">
        <v>8076</v>
      </c>
      <c r="H78" t="s">
        <v>8080</v>
      </c>
    </row>
    <row r="79" spans="1:8" ht="15.75" customHeight="1" x14ac:dyDescent="0.3">
      <c r="A79" s="23" t="s">
        <v>121</v>
      </c>
      <c r="B79" s="23" t="s">
        <v>8011</v>
      </c>
      <c r="C79" s="26">
        <v>48.538888888888891</v>
      </c>
      <c r="D79" s="23">
        <v>0</v>
      </c>
      <c r="E79" s="23">
        <v>41636.199999999997</v>
      </c>
      <c r="F79" s="23" t="s">
        <v>8077</v>
      </c>
      <c r="G79" s="23" t="s">
        <v>8077</v>
      </c>
      <c r="H79" t="s">
        <v>8080</v>
      </c>
    </row>
    <row r="80" spans="1:8" ht="15.75" customHeight="1" x14ac:dyDescent="0.3">
      <c r="A80" s="23" t="s">
        <v>123</v>
      </c>
      <c r="B80" s="23" t="s">
        <v>7323</v>
      </c>
      <c r="C80" s="26">
        <v>55.461111111111109</v>
      </c>
      <c r="D80" s="23">
        <v>0</v>
      </c>
      <c r="E80" s="23">
        <v>41505.15</v>
      </c>
      <c r="F80" s="23" t="s">
        <v>8077</v>
      </c>
      <c r="G80" s="23" t="s">
        <v>8075</v>
      </c>
      <c r="H80" t="s">
        <v>8080</v>
      </c>
    </row>
    <row r="81" spans="1:8" ht="15.75" customHeight="1" x14ac:dyDescent="0.3">
      <c r="A81" s="23" t="s">
        <v>125</v>
      </c>
      <c r="B81" s="23" t="s">
        <v>8010</v>
      </c>
      <c r="C81" s="26">
        <v>51.644444444444446</v>
      </c>
      <c r="D81" s="23">
        <v>0</v>
      </c>
      <c r="E81" s="23">
        <v>41351.879999999997</v>
      </c>
      <c r="F81" s="23" t="s">
        <v>8077</v>
      </c>
      <c r="G81" s="23" t="s">
        <v>8075</v>
      </c>
      <c r="H81" t="s">
        <v>8080</v>
      </c>
    </row>
    <row r="82" spans="1:8" ht="15.75" customHeight="1" x14ac:dyDescent="0.3">
      <c r="A82" s="23" t="s">
        <v>127</v>
      </c>
      <c r="B82" s="23" t="s">
        <v>8009</v>
      </c>
      <c r="C82" s="26">
        <v>58.669444444444444</v>
      </c>
      <c r="D82" s="23">
        <v>0</v>
      </c>
      <c r="E82" s="23">
        <v>41331.79</v>
      </c>
      <c r="F82" s="23" t="s">
        <v>8077</v>
      </c>
      <c r="G82" s="23" t="s">
        <v>8075</v>
      </c>
      <c r="H82" t="s">
        <v>8080</v>
      </c>
    </row>
    <row r="83" spans="1:8" ht="15.75" customHeight="1" x14ac:dyDescent="0.3">
      <c r="A83" s="23" t="s">
        <v>129</v>
      </c>
      <c r="B83" s="23" t="s">
        <v>8008</v>
      </c>
      <c r="C83" s="26">
        <v>45.780555555555559</v>
      </c>
      <c r="D83" s="23">
        <v>2</v>
      </c>
      <c r="E83" s="23">
        <v>41271.5</v>
      </c>
      <c r="F83" s="23" t="s">
        <v>8077</v>
      </c>
      <c r="G83" s="23" t="s">
        <v>8075</v>
      </c>
      <c r="H83" t="s">
        <v>8080</v>
      </c>
    </row>
    <row r="84" spans="1:8" ht="15.75" customHeight="1" x14ac:dyDescent="0.3">
      <c r="A84" s="23" t="s">
        <v>131</v>
      </c>
      <c r="B84" s="23" t="s">
        <v>7964</v>
      </c>
      <c r="C84" s="26">
        <v>59.005555555555553</v>
      </c>
      <c r="D84" s="23">
        <v>0</v>
      </c>
      <c r="E84" s="23">
        <v>41250.39</v>
      </c>
      <c r="F84" s="23" t="s">
        <v>8077</v>
      </c>
      <c r="G84" s="23" t="s">
        <v>8076</v>
      </c>
      <c r="H84" t="s">
        <v>8080</v>
      </c>
    </row>
    <row r="85" spans="1:8" ht="15.75" customHeight="1" x14ac:dyDescent="0.3">
      <c r="A85" s="23" t="s">
        <v>133</v>
      </c>
      <c r="B85" s="23" t="s">
        <v>7591</v>
      </c>
      <c r="C85" s="26">
        <v>53.833333333333336</v>
      </c>
      <c r="D85" s="23">
        <v>0</v>
      </c>
      <c r="E85" s="23">
        <v>41191.57</v>
      </c>
      <c r="F85" s="23" t="s">
        <v>8077</v>
      </c>
      <c r="G85" s="23" t="s">
        <v>8075</v>
      </c>
      <c r="H85" t="s">
        <v>8080</v>
      </c>
    </row>
    <row r="86" spans="1:8" ht="15.75" customHeight="1" x14ac:dyDescent="0.3">
      <c r="A86" s="23" t="s">
        <v>135</v>
      </c>
      <c r="B86" s="23" t="s">
        <v>8007</v>
      </c>
      <c r="C86" s="26">
        <v>50.755555555555553</v>
      </c>
      <c r="D86" s="23">
        <v>0</v>
      </c>
      <c r="E86" s="23">
        <v>41097.160000000003</v>
      </c>
      <c r="F86" s="23" t="s">
        <v>8077</v>
      </c>
      <c r="G86" s="23" t="s">
        <v>8076</v>
      </c>
      <c r="H86" t="s">
        <v>8083</v>
      </c>
    </row>
    <row r="87" spans="1:8" ht="15.75" customHeight="1" x14ac:dyDescent="0.3">
      <c r="A87" s="23" t="s">
        <v>137</v>
      </c>
      <c r="B87" s="23" t="s">
        <v>8006</v>
      </c>
      <c r="C87" s="26">
        <v>50.822222222222223</v>
      </c>
      <c r="D87" s="23">
        <v>0</v>
      </c>
      <c r="E87" s="23">
        <v>41055.29</v>
      </c>
      <c r="F87" s="23" t="s">
        <v>8077</v>
      </c>
      <c r="G87" s="23" t="s">
        <v>8075</v>
      </c>
      <c r="H87" t="s">
        <v>8080</v>
      </c>
    </row>
    <row r="88" spans="1:8" ht="15.75" customHeight="1" x14ac:dyDescent="0.3">
      <c r="A88" s="23" t="s">
        <v>139</v>
      </c>
      <c r="B88" s="23" t="s">
        <v>8005</v>
      </c>
      <c r="C88" s="26">
        <v>43.658333333333331</v>
      </c>
      <c r="D88" s="23">
        <v>1</v>
      </c>
      <c r="E88" s="23">
        <v>41034.22</v>
      </c>
      <c r="F88" s="23" t="s">
        <v>8077</v>
      </c>
      <c r="G88" s="23" t="s">
        <v>8076</v>
      </c>
      <c r="H88" t="s">
        <v>8090</v>
      </c>
    </row>
    <row r="89" spans="1:8" ht="15.75" customHeight="1" x14ac:dyDescent="0.3">
      <c r="A89" s="23" t="s">
        <v>141</v>
      </c>
      <c r="B89" s="23" t="s">
        <v>8004</v>
      </c>
      <c r="C89" s="26">
        <v>49.008333333333333</v>
      </c>
      <c r="D89" s="23">
        <v>0</v>
      </c>
      <c r="E89" s="23">
        <v>40974.160000000003</v>
      </c>
      <c r="F89" s="23" t="s">
        <v>8077</v>
      </c>
      <c r="G89" s="23" t="s">
        <v>8075</v>
      </c>
      <c r="H89" t="s">
        <v>8078</v>
      </c>
    </row>
    <row r="90" spans="1:8" ht="15.75" customHeight="1" x14ac:dyDescent="0.3">
      <c r="A90" s="23" t="s">
        <v>143</v>
      </c>
      <c r="B90" s="23" t="s">
        <v>8003</v>
      </c>
      <c r="C90" s="26">
        <v>39.75</v>
      </c>
      <c r="D90" s="23">
        <v>3</v>
      </c>
      <c r="E90" s="23">
        <v>40961.29</v>
      </c>
      <c r="F90" s="23" t="s">
        <v>8077</v>
      </c>
      <c r="G90" s="23" t="s">
        <v>8075</v>
      </c>
      <c r="H90" t="s">
        <v>8080</v>
      </c>
    </row>
    <row r="91" spans="1:8" ht="15.75" customHeight="1" x14ac:dyDescent="0.3">
      <c r="A91" s="23" t="s">
        <v>145</v>
      </c>
      <c r="B91" s="23" t="s">
        <v>8002</v>
      </c>
      <c r="C91" s="26">
        <v>43.727777777777774</v>
      </c>
      <c r="D91" s="23">
        <v>3</v>
      </c>
      <c r="E91" s="23">
        <v>40941.29</v>
      </c>
      <c r="F91" s="23" t="s">
        <v>8077</v>
      </c>
      <c r="G91" s="23" t="s">
        <v>8075</v>
      </c>
      <c r="H91" t="s">
        <v>8078</v>
      </c>
    </row>
    <row r="92" spans="1:8" ht="15.75" customHeight="1" x14ac:dyDescent="0.3">
      <c r="A92" s="23" t="s">
        <v>147</v>
      </c>
      <c r="B92" s="23" t="s">
        <v>6421</v>
      </c>
      <c r="C92" s="26">
        <v>30.844444444444445</v>
      </c>
      <c r="D92" s="23">
        <v>3</v>
      </c>
      <c r="E92" s="23">
        <v>40932.43</v>
      </c>
      <c r="F92" s="23" t="s">
        <v>8077</v>
      </c>
      <c r="G92" s="23" t="s">
        <v>8075</v>
      </c>
      <c r="H92" t="s">
        <v>8078</v>
      </c>
    </row>
    <row r="93" spans="1:8" ht="15.75" customHeight="1" x14ac:dyDescent="0.3">
      <c r="A93" s="23" t="s">
        <v>149</v>
      </c>
      <c r="B93" s="23" t="s">
        <v>8001</v>
      </c>
      <c r="C93" s="26">
        <v>23.933333333333334</v>
      </c>
      <c r="D93" s="23">
        <v>1</v>
      </c>
      <c r="E93" s="23">
        <v>40904.199999999997</v>
      </c>
      <c r="F93" s="23" t="s">
        <v>8077</v>
      </c>
      <c r="G93" s="23" t="s">
        <v>8077</v>
      </c>
      <c r="H93" t="s">
        <v>8086</v>
      </c>
    </row>
    <row r="94" spans="1:8" ht="15.75" customHeight="1" x14ac:dyDescent="0.3">
      <c r="A94" s="23" t="s">
        <v>151</v>
      </c>
      <c r="B94" s="23" t="s">
        <v>8000</v>
      </c>
      <c r="C94" s="26">
        <v>50.994444444444447</v>
      </c>
      <c r="D94" s="23">
        <v>0</v>
      </c>
      <c r="E94" s="23">
        <v>40817.85</v>
      </c>
      <c r="F94" s="23" t="s">
        <v>8077</v>
      </c>
      <c r="G94" s="23" t="s">
        <v>8076</v>
      </c>
      <c r="H94" t="s">
        <v>8080</v>
      </c>
    </row>
    <row r="95" spans="1:8" ht="15.75" customHeight="1" x14ac:dyDescent="0.3">
      <c r="A95" s="23" t="s">
        <v>153</v>
      </c>
      <c r="B95" s="23" t="s">
        <v>7999</v>
      </c>
      <c r="C95" s="26">
        <v>46.45</v>
      </c>
      <c r="D95" s="23">
        <v>3</v>
      </c>
      <c r="E95" s="23">
        <v>40720.550000000003</v>
      </c>
      <c r="F95" s="23" t="s">
        <v>8077</v>
      </c>
      <c r="G95" s="23" t="s">
        <v>8076</v>
      </c>
      <c r="H95" t="s">
        <v>8079</v>
      </c>
    </row>
    <row r="96" spans="1:8" ht="15.75" customHeight="1" x14ac:dyDescent="0.3">
      <c r="A96" s="23" t="s">
        <v>155</v>
      </c>
      <c r="B96" s="23" t="s">
        <v>7998</v>
      </c>
      <c r="C96" s="26">
        <v>52.702777777777776</v>
      </c>
      <c r="D96" s="23">
        <v>0</v>
      </c>
      <c r="E96" s="23">
        <v>40692.910000000003</v>
      </c>
      <c r="F96" s="23" t="s">
        <v>8077</v>
      </c>
      <c r="G96" s="23" t="s">
        <v>8077</v>
      </c>
      <c r="H96" t="s">
        <v>8080</v>
      </c>
    </row>
    <row r="97" spans="1:8" ht="15.75" customHeight="1" x14ac:dyDescent="0.3">
      <c r="A97" s="23" t="s">
        <v>157</v>
      </c>
      <c r="B97" s="23" t="s">
        <v>7997</v>
      </c>
      <c r="C97" s="26">
        <v>47.911111111111111</v>
      </c>
      <c r="D97" s="23">
        <v>1</v>
      </c>
      <c r="E97" s="23">
        <v>40590.550000000003</v>
      </c>
      <c r="F97" s="23" t="s">
        <v>8077</v>
      </c>
      <c r="G97" s="23" t="s">
        <v>8076</v>
      </c>
      <c r="H97" t="s">
        <v>8079</v>
      </c>
    </row>
    <row r="98" spans="1:8" ht="15.75" customHeight="1" x14ac:dyDescent="0.3">
      <c r="A98" s="23" t="s">
        <v>159</v>
      </c>
      <c r="B98" s="23" t="s">
        <v>7996</v>
      </c>
      <c r="C98" s="26">
        <v>37.597222222222221</v>
      </c>
      <c r="D98" s="23">
        <v>0</v>
      </c>
      <c r="E98" s="23">
        <v>40419.019999999997</v>
      </c>
      <c r="F98" s="23" t="s">
        <v>8077</v>
      </c>
      <c r="G98" s="23" t="s">
        <v>8075</v>
      </c>
      <c r="H98" t="s">
        <v>8078</v>
      </c>
    </row>
    <row r="99" spans="1:8" ht="15.75" customHeight="1" x14ac:dyDescent="0.3">
      <c r="A99" s="23" t="s">
        <v>161</v>
      </c>
      <c r="B99" s="23" t="s">
        <v>7988</v>
      </c>
      <c r="C99" s="26">
        <v>56.822222222222223</v>
      </c>
      <c r="D99" s="23">
        <v>0</v>
      </c>
      <c r="E99" s="23">
        <v>40373.74</v>
      </c>
      <c r="F99" s="23" t="s">
        <v>8077</v>
      </c>
      <c r="G99" s="23" t="s">
        <v>8076</v>
      </c>
      <c r="H99" t="s">
        <v>8080</v>
      </c>
    </row>
    <row r="100" spans="1:8" ht="15.75" customHeight="1" x14ac:dyDescent="0.3">
      <c r="A100" s="23" t="s">
        <v>163</v>
      </c>
      <c r="B100" s="23" t="s">
        <v>7995</v>
      </c>
      <c r="C100" s="26">
        <v>60.761111111111113</v>
      </c>
      <c r="D100" s="23">
        <v>0</v>
      </c>
      <c r="E100" s="23">
        <v>40309.93</v>
      </c>
      <c r="F100" s="23" t="s">
        <v>8077</v>
      </c>
      <c r="G100" s="23" t="s">
        <v>8076</v>
      </c>
      <c r="H100" t="s">
        <v>8080</v>
      </c>
    </row>
    <row r="101" spans="1:8" ht="15.75" customHeight="1" x14ac:dyDescent="0.3">
      <c r="A101" s="23" t="s">
        <v>165</v>
      </c>
      <c r="B101" s="23" t="s">
        <v>7994</v>
      </c>
      <c r="C101" s="26">
        <v>45.947222222222223</v>
      </c>
      <c r="D101" s="23">
        <v>2</v>
      </c>
      <c r="E101" s="23">
        <v>40284.379999999997</v>
      </c>
      <c r="F101" s="23" t="s">
        <v>8077</v>
      </c>
      <c r="G101" s="23" t="s">
        <v>8076</v>
      </c>
      <c r="H101" t="s">
        <v>8079</v>
      </c>
    </row>
    <row r="102" spans="1:8" ht="15.75" customHeight="1" x14ac:dyDescent="0.3">
      <c r="A102" s="23" t="s">
        <v>167</v>
      </c>
      <c r="B102" s="23" t="s">
        <v>7993</v>
      </c>
      <c r="C102" s="26">
        <v>41.677777777777777</v>
      </c>
      <c r="D102" s="23">
        <v>1</v>
      </c>
      <c r="E102" s="23">
        <v>40273.65</v>
      </c>
      <c r="F102" s="23" t="s">
        <v>8077</v>
      </c>
      <c r="G102" s="23" t="s">
        <v>8076</v>
      </c>
      <c r="H102" t="s">
        <v>8078</v>
      </c>
    </row>
    <row r="103" spans="1:8" ht="15.75" customHeight="1" x14ac:dyDescent="0.3">
      <c r="A103" s="23" t="s">
        <v>169</v>
      </c>
      <c r="B103" s="23" t="s">
        <v>7992</v>
      </c>
      <c r="C103" s="26">
        <v>41.861111111111114</v>
      </c>
      <c r="D103" s="23">
        <v>1</v>
      </c>
      <c r="E103" s="23">
        <v>40208.559999999998</v>
      </c>
      <c r="F103" s="23" t="s">
        <v>8077</v>
      </c>
      <c r="G103" s="23" t="s">
        <v>8075</v>
      </c>
      <c r="H103" t="s">
        <v>8080</v>
      </c>
    </row>
    <row r="104" spans="1:8" ht="15.75" customHeight="1" x14ac:dyDescent="0.3">
      <c r="A104" s="23" t="s">
        <v>171</v>
      </c>
      <c r="B104" s="23" t="s">
        <v>7991</v>
      </c>
      <c r="C104" s="26">
        <v>43.805555555555557</v>
      </c>
      <c r="D104" s="23">
        <v>2</v>
      </c>
      <c r="E104" s="23">
        <v>40204.83</v>
      </c>
      <c r="F104" s="23" t="s">
        <v>8077</v>
      </c>
      <c r="G104" s="23" t="s">
        <v>8076</v>
      </c>
      <c r="H104" t="s">
        <v>8079</v>
      </c>
    </row>
    <row r="105" spans="1:8" ht="15.75" customHeight="1" x14ac:dyDescent="0.3">
      <c r="A105" s="23" t="s">
        <v>173</v>
      </c>
      <c r="B105" s="23" t="s">
        <v>7990</v>
      </c>
      <c r="C105" s="26">
        <v>37.630555555555553</v>
      </c>
      <c r="D105" s="23">
        <v>4</v>
      </c>
      <c r="E105" s="23">
        <v>40182.25</v>
      </c>
      <c r="F105" s="23" t="s">
        <v>8077</v>
      </c>
      <c r="G105" s="23" t="s">
        <v>8075</v>
      </c>
      <c r="H105" t="s">
        <v>8080</v>
      </c>
    </row>
    <row r="106" spans="1:8" ht="15.75" customHeight="1" x14ac:dyDescent="0.3">
      <c r="A106" s="23" t="s">
        <v>175</v>
      </c>
      <c r="B106" s="23" t="s">
        <v>7989</v>
      </c>
      <c r="C106" s="26">
        <v>39.65</v>
      </c>
      <c r="D106" s="23">
        <v>2</v>
      </c>
      <c r="E106" s="23">
        <v>40103.89</v>
      </c>
      <c r="F106" s="23" t="s">
        <v>8077</v>
      </c>
      <c r="G106" s="23" t="s">
        <v>8075</v>
      </c>
      <c r="H106" t="s">
        <v>8080</v>
      </c>
    </row>
    <row r="107" spans="1:8" ht="15.75" customHeight="1" x14ac:dyDescent="0.3">
      <c r="A107" s="23" t="s">
        <v>177</v>
      </c>
      <c r="B107" s="23" t="s">
        <v>7988</v>
      </c>
      <c r="C107" s="26">
        <v>56.822222222222223</v>
      </c>
      <c r="D107" s="23">
        <v>0</v>
      </c>
      <c r="E107" s="23">
        <v>40069.440000000002</v>
      </c>
      <c r="F107" s="23" t="s">
        <v>8077</v>
      </c>
      <c r="G107" s="23" t="s">
        <v>8076</v>
      </c>
      <c r="H107" t="s">
        <v>8080</v>
      </c>
    </row>
    <row r="108" spans="1:8" ht="15.75" customHeight="1" x14ac:dyDescent="0.3">
      <c r="A108" s="23" t="s">
        <v>179</v>
      </c>
      <c r="B108" s="23" t="s">
        <v>7987</v>
      </c>
      <c r="C108" s="26">
        <v>44.466666666666669</v>
      </c>
      <c r="D108" s="23">
        <v>2</v>
      </c>
      <c r="E108" s="23">
        <v>40054.730000000003</v>
      </c>
      <c r="F108" s="23" t="s">
        <v>8077</v>
      </c>
      <c r="G108" s="23" t="s">
        <v>8076</v>
      </c>
      <c r="H108" t="s">
        <v>8080</v>
      </c>
    </row>
    <row r="109" spans="1:8" ht="15.75" customHeight="1" x14ac:dyDescent="0.3">
      <c r="A109" s="23" t="s">
        <v>181</v>
      </c>
      <c r="B109" s="23" t="s">
        <v>7986</v>
      </c>
      <c r="C109" s="26">
        <v>40.452777777777776</v>
      </c>
      <c r="D109" s="23">
        <v>2</v>
      </c>
      <c r="E109" s="23">
        <v>40003.33</v>
      </c>
      <c r="F109" s="23" t="s">
        <v>8077</v>
      </c>
      <c r="G109" s="23" t="s">
        <v>8077</v>
      </c>
      <c r="H109" t="s">
        <v>8079</v>
      </c>
    </row>
    <row r="110" spans="1:8" ht="15.75" customHeight="1" x14ac:dyDescent="0.3">
      <c r="A110" s="23" t="s">
        <v>183</v>
      </c>
      <c r="B110" s="23" t="s">
        <v>7985</v>
      </c>
      <c r="C110" s="26">
        <v>35.833333333333336</v>
      </c>
      <c r="D110" s="23">
        <v>3</v>
      </c>
      <c r="E110" s="23">
        <v>39983.43</v>
      </c>
      <c r="F110" s="23" t="s">
        <v>8075</v>
      </c>
      <c r="G110" s="23" t="s">
        <v>8076</v>
      </c>
      <c r="H110" t="s">
        <v>8079</v>
      </c>
    </row>
    <row r="111" spans="1:8" ht="15.75" customHeight="1" x14ac:dyDescent="0.3">
      <c r="A111" s="23" t="s">
        <v>185</v>
      </c>
      <c r="B111" s="23" t="s">
        <v>7058</v>
      </c>
      <c r="C111" s="26">
        <v>47.516666666666666</v>
      </c>
      <c r="D111" s="23">
        <v>1</v>
      </c>
      <c r="E111" s="23">
        <v>39963.120000000003</v>
      </c>
      <c r="F111" s="23" t="s">
        <v>8075</v>
      </c>
      <c r="G111" s="23" t="s">
        <v>8075</v>
      </c>
      <c r="H111" t="s">
        <v>8080</v>
      </c>
    </row>
    <row r="112" spans="1:8" ht="15.75" customHeight="1" x14ac:dyDescent="0.3">
      <c r="A112" s="23" t="s">
        <v>186</v>
      </c>
      <c r="B112" s="23" t="s">
        <v>7984</v>
      </c>
      <c r="C112" s="26">
        <v>37.794444444444444</v>
      </c>
      <c r="D112" s="23">
        <v>1</v>
      </c>
      <c r="E112" s="23">
        <v>39871.699999999997</v>
      </c>
      <c r="F112" s="23" t="s">
        <v>8077</v>
      </c>
      <c r="G112" s="23" t="s">
        <v>8075</v>
      </c>
      <c r="H112" t="s">
        <v>8078</v>
      </c>
    </row>
    <row r="113" spans="1:8" ht="15.75" customHeight="1" x14ac:dyDescent="0.3">
      <c r="A113" s="23" t="s">
        <v>188</v>
      </c>
      <c r="B113" s="23" t="s">
        <v>7983</v>
      </c>
      <c r="C113" s="26">
        <v>40.019444444444446</v>
      </c>
      <c r="D113" s="23">
        <v>3</v>
      </c>
      <c r="E113" s="23">
        <v>39865.699999999997</v>
      </c>
      <c r="F113" s="23" t="s">
        <v>8075</v>
      </c>
      <c r="G113" s="23" t="s">
        <v>8075</v>
      </c>
      <c r="H113" t="s">
        <v>8080</v>
      </c>
    </row>
    <row r="114" spans="1:8" ht="15.75" customHeight="1" x14ac:dyDescent="0.3">
      <c r="A114" s="23" t="s">
        <v>190</v>
      </c>
      <c r="B114" s="23" t="s">
        <v>7982</v>
      </c>
      <c r="C114" s="26">
        <v>37.891666666666666</v>
      </c>
      <c r="D114" s="23">
        <v>2</v>
      </c>
      <c r="E114" s="23">
        <v>39836.519999999997</v>
      </c>
      <c r="F114" s="23" t="s">
        <v>8075</v>
      </c>
      <c r="G114" s="23" t="s">
        <v>8077</v>
      </c>
      <c r="H114" t="s">
        <v>8080</v>
      </c>
    </row>
    <row r="115" spans="1:8" ht="15.75" customHeight="1" x14ac:dyDescent="0.3">
      <c r="A115" s="23" t="s">
        <v>192</v>
      </c>
      <c r="B115" s="23" t="s">
        <v>7981</v>
      </c>
      <c r="C115" s="26">
        <v>35.87222222222222</v>
      </c>
      <c r="D115" s="23">
        <v>1</v>
      </c>
      <c r="E115" s="23">
        <v>39774.28</v>
      </c>
      <c r="F115" s="23" t="s">
        <v>8077</v>
      </c>
      <c r="G115" s="23" t="s">
        <v>8077</v>
      </c>
      <c r="H115" t="s">
        <v>8088</v>
      </c>
    </row>
    <row r="116" spans="1:8" ht="15.75" customHeight="1" x14ac:dyDescent="0.3">
      <c r="A116" s="23" t="s">
        <v>194</v>
      </c>
      <c r="B116" s="23" t="s">
        <v>7980</v>
      </c>
      <c r="C116" s="26">
        <v>49.475000000000001</v>
      </c>
      <c r="D116" s="23">
        <v>0</v>
      </c>
      <c r="E116" s="23">
        <v>39727.61</v>
      </c>
      <c r="F116" s="23" t="s">
        <v>8077</v>
      </c>
      <c r="G116" s="23" t="s">
        <v>8075</v>
      </c>
      <c r="H116" t="s">
        <v>8080</v>
      </c>
    </row>
    <row r="117" spans="1:8" ht="15.75" customHeight="1" x14ac:dyDescent="0.3">
      <c r="A117" s="23" t="s">
        <v>196</v>
      </c>
      <c r="B117" s="23" t="s">
        <v>7979</v>
      </c>
      <c r="C117" s="26">
        <v>45.822222222222223</v>
      </c>
      <c r="D117" s="23">
        <v>1</v>
      </c>
      <c r="E117" s="23">
        <v>39725.519999999997</v>
      </c>
      <c r="F117" s="23" t="s">
        <v>8075</v>
      </c>
      <c r="G117" s="23" t="s">
        <v>8077</v>
      </c>
      <c r="H117" t="s">
        <v>8079</v>
      </c>
    </row>
    <row r="118" spans="1:8" ht="15.75" customHeight="1" x14ac:dyDescent="0.3">
      <c r="A118" s="23" t="s">
        <v>198</v>
      </c>
      <c r="B118" s="23" t="s">
        <v>7978</v>
      </c>
      <c r="C118" s="26">
        <v>19.894444444444446</v>
      </c>
      <c r="D118" s="23">
        <v>0</v>
      </c>
      <c r="E118" s="23">
        <v>39722.75</v>
      </c>
      <c r="F118" s="23" t="s">
        <v>8077</v>
      </c>
      <c r="G118" s="23" t="s">
        <v>8077</v>
      </c>
      <c r="H118" t="s">
        <v>8078</v>
      </c>
    </row>
    <row r="119" spans="1:8" ht="15.75" customHeight="1" x14ac:dyDescent="0.3">
      <c r="A119" s="23" t="s">
        <v>200</v>
      </c>
      <c r="B119" s="23" t="s">
        <v>7977</v>
      </c>
      <c r="C119" s="26">
        <v>54.69166666666667</v>
      </c>
      <c r="D119" s="23">
        <v>0</v>
      </c>
      <c r="E119" s="23">
        <v>39721.93</v>
      </c>
      <c r="F119" s="23" t="s">
        <v>8075</v>
      </c>
      <c r="G119" s="23" t="s">
        <v>8075</v>
      </c>
      <c r="H119" t="s">
        <v>8080</v>
      </c>
    </row>
    <row r="120" spans="1:8" ht="15.75" customHeight="1" x14ac:dyDescent="0.3">
      <c r="A120" s="23" t="s">
        <v>202</v>
      </c>
      <c r="B120" s="23" t="s">
        <v>7976</v>
      </c>
      <c r="C120" s="26">
        <v>45.475000000000001</v>
      </c>
      <c r="D120" s="23">
        <v>2</v>
      </c>
      <c r="E120" s="23">
        <v>39670.44</v>
      </c>
      <c r="F120" s="23" t="s">
        <v>8075</v>
      </c>
      <c r="G120" s="23" t="s">
        <v>8077</v>
      </c>
      <c r="H120" t="s">
        <v>8079</v>
      </c>
    </row>
    <row r="121" spans="1:8" ht="15.75" customHeight="1" x14ac:dyDescent="0.3">
      <c r="A121" s="23" t="s">
        <v>204</v>
      </c>
      <c r="B121" s="23" t="s">
        <v>7975</v>
      </c>
      <c r="C121" s="26">
        <v>27.836111111111112</v>
      </c>
      <c r="D121" s="23">
        <v>0</v>
      </c>
      <c r="E121" s="23">
        <v>39611.760000000002</v>
      </c>
      <c r="F121" s="23" t="s">
        <v>8077</v>
      </c>
      <c r="G121" s="23" t="s">
        <v>8076</v>
      </c>
      <c r="H121" t="s">
        <v>8078</v>
      </c>
    </row>
    <row r="122" spans="1:8" ht="15.75" customHeight="1" x14ac:dyDescent="0.3">
      <c r="A122" s="23" t="s">
        <v>206</v>
      </c>
      <c r="B122" s="23" t="s">
        <v>7974</v>
      </c>
      <c r="C122" s="26">
        <v>41.924999999999997</v>
      </c>
      <c r="D122" s="23">
        <v>3</v>
      </c>
      <c r="E122" s="23">
        <v>39597.410000000003</v>
      </c>
      <c r="F122" s="23" t="s">
        <v>8077</v>
      </c>
      <c r="G122" s="23" t="s">
        <v>8075</v>
      </c>
      <c r="H122" t="s">
        <v>8090</v>
      </c>
    </row>
    <row r="123" spans="1:8" ht="15.75" customHeight="1" x14ac:dyDescent="0.3">
      <c r="A123" s="23" t="s">
        <v>208</v>
      </c>
      <c r="B123" s="23" t="s">
        <v>7973</v>
      </c>
      <c r="C123" s="26">
        <v>44.905555555555559</v>
      </c>
      <c r="D123" s="23">
        <v>1</v>
      </c>
      <c r="E123" s="23">
        <v>39556.49</v>
      </c>
      <c r="F123" s="23" t="s">
        <v>8077</v>
      </c>
      <c r="G123" s="23" t="s">
        <v>8075</v>
      </c>
      <c r="H123" t="s">
        <v>8081</v>
      </c>
    </row>
    <row r="124" spans="1:8" ht="15.75" customHeight="1" x14ac:dyDescent="0.3">
      <c r="A124" s="23" t="s">
        <v>210</v>
      </c>
      <c r="B124" s="23" t="s">
        <v>7972</v>
      </c>
      <c r="C124" s="26">
        <v>56.955555555555556</v>
      </c>
      <c r="D124" s="23">
        <v>0</v>
      </c>
      <c r="E124" s="23">
        <v>39396.86</v>
      </c>
      <c r="F124" s="23" t="s">
        <v>8075</v>
      </c>
      <c r="G124" s="23" t="s">
        <v>8075</v>
      </c>
      <c r="H124" t="s">
        <v>8080</v>
      </c>
    </row>
    <row r="125" spans="1:8" ht="15.75" customHeight="1" x14ac:dyDescent="0.3">
      <c r="A125" s="23" t="s">
        <v>212</v>
      </c>
      <c r="B125" s="23" t="s">
        <v>6778</v>
      </c>
      <c r="C125" s="26">
        <v>44.841666666666669</v>
      </c>
      <c r="D125" s="23">
        <v>2</v>
      </c>
      <c r="E125" s="23">
        <v>39352.6</v>
      </c>
      <c r="F125" s="23" t="s">
        <v>8075</v>
      </c>
      <c r="G125" s="23" t="s">
        <v>8076</v>
      </c>
      <c r="H125" t="s">
        <v>8080</v>
      </c>
    </row>
    <row r="126" spans="1:8" ht="15.75" customHeight="1" x14ac:dyDescent="0.3">
      <c r="A126" s="23" t="s">
        <v>214</v>
      </c>
      <c r="B126" s="23" t="s">
        <v>6814</v>
      </c>
      <c r="C126" s="26">
        <v>40.81111111111111</v>
      </c>
      <c r="D126" s="23">
        <v>3</v>
      </c>
      <c r="E126" s="23">
        <v>39315.279999999999</v>
      </c>
      <c r="F126" s="23" t="s">
        <v>8075</v>
      </c>
      <c r="G126" s="23" t="s">
        <v>8076</v>
      </c>
      <c r="H126" t="s">
        <v>8080</v>
      </c>
    </row>
    <row r="127" spans="1:8" ht="15.75" customHeight="1" x14ac:dyDescent="0.3">
      <c r="A127" s="23" t="s">
        <v>216</v>
      </c>
      <c r="B127" s="23" t="s">
        <v>5996</v>
      </c>
      <c r="C127" s="26">
        <v>30.522222222222222</v>
      </c>
      <c r="D127" s="23">
        <v>2</v>
      </c>
      <c r="E127" s="23">
        <v>39241.440000000002</v>
      </c>
      <c r="F127" s="23" t="s">
        <v>8077</v>
      </c>
      <c r="G127" s="23" t="s">
        <v>8076</v>
      </c>
      <c r="H127" t="s">
        <v>8080</v>
      </c>
    </row>
    <row r="128" spans="1:8" ht="15.75" customHeight="1" x14ac:dyDescent="0.3">
      <c r="A128" s="23" t="s">
        <v>218</v>
      </c>
      <c r="B128" s="23" t="s">
        <v>7971</v>
      </c>
      <c r="C128" s="26">
        <v>60.919444444444444</v>
      </c>
      <c r="D128" s="23">
        <v>0</v>
      </c>
      <c r="E128" s="23">
        <v>39221.120000000003</v>
      </c>
      <c r="F128" s="23" t="s">
        <v>8075</v>
      </c>
      <c r="G128" s="23" t="s">
        <v>8077</v>
      </c>
      <c r="H128" t="s">
        <v>8080</v>
      </c>
    </row>
    <row r="129" spans="1:8" ht="15.75" customHeight="1" x14ac:dyDescent="0.3">
      <c r="A129" s="23" t="s">
        <v>220</v>
      </c>
      <c r="B129" s="23" t="s">
        <v>7970</v>
      </c>
      <c r="C129" s="26">
        <v>40.844444444444441</v>
      </c>
      <c r="D129" s="23">
        <v>1</v>
      </c>
      <c r="E129" s="23">
        <v>39125.33</v>
      </c>
      <c r="F129" s="23" t="s">
        <v>8077</v>
      </c>
      <c r="G129" s="23" t="s">
        <v>8077</v>
      </c>
      <c r="H129" t="s">
        <v>8083</v>
      </c>
    </row>
    <row r="130" spans="1:8" ht="15.75" customHeight="1" x14ac:dyDescent="0.3">
      <c r="A130" s="23" t="s">
        <v>222</v>
      </c>
      <c r="B130" s="23" t="s">
        <v>7969</v>
      </c>
      <c r="C130" s="26">
        <v>37.716666666666669</v>
      </c>
      <c r="D130" s="23">
        <v>1</v>
      </c>
      <c r="E130" s="23">
        <v>39047.29</v>
      </c>
      <c r="F130" s="23" t="s">
        <v>8077</v>
      </c>
      <c r="G130" s="23" t="s">
        <v>8076</v>
      </c>
      <c r="H130" t="s">
        <v>8090</v>
      </c>
    </row>
    <row r="131" spans="1:8" ht="15.75" customHeight="1" x14ac:dyDescent="0.3">
      <c r="A131" s="23" t="s">
        <v>224</v>
      </c>
      <c r="B131" s="23" t="s">
        <v>7968</v>
      </c>
      <c r="C131" s="26">
        <v>44.655555555555559</v>
      </c>
      <c r="D131" s="23">
        <v>2</v>
      </c>
      <c r="E131" s="23">
        <v>38998.550000000003</v>
      </c>
      <c r="F131" s="23" t="s">
        <v>8077</v>
      </c>
      <c r="G131" s="23" t="s">
        <v>8077</v>
      </c>
      <c r="H131" t="s">
        <v>8080</v>
      </c>
    </row>
    <row r="132" spans="1:8" ht="15.75" customHeight="1" x14ac:dyDescent="0.3">
      <c r="A132" s="23" t="s">
        <v>226</v>
      </c>
      <c r="B132" s="23" t="s">
        <v>7967</v>
      </c>
      <c r="C132" s="26">
        <v>42.705555555555556</v>
      </c>
      <c r="D132" s="23">
        <v>2</v>
      </c>
      <c r="E132" s="23">
        <v>38947.43</v>
      </c>
      <c r="F132" s="23" t="s">
        <v>8075</v>
      </c>
      <c r="G132" s="23" t="s">
        <v>8076</v>
      </c>
      <c r="H132" t="s">
        <v>8080</v>
      </c>
    </row>
    <row r="133" spans="1:8" ht="15.75" customHeight="1" x14ac:dyDescent="0.3">
      <c r="A133" s="23" t="s">
        <v>228</v>
      </c>
      <c r="B133" s="23" t="s">
        <v>7966</v>
      </c>
      <c r="C133" s="26">
        <v>46.480555555555554</v>
      </c>
      <c r="D133" s="23">
        <v>2</v>
      </c>
      <c r="E133" s="23">
        <v>38932.559999999998</v>
      </c>
      <c r="F133" s="23" t="s">
        <v>8075</v>
      </c>
      <c r="G133" s="23" t="s">
        <v>8076</v>
      </c>
      <c r="H133" t="s">
        <v>8080</v>
      </c>
    </row>
    <row r="134" spans="1:8" ht="15.75" customHeight="1" x14ac:dyDescent="0.3">
      <c r="A134" s="23" t="s">
        <v>230</v>
      </c>
      <c r="B134" s="23" t="s">
        <v>7965</v>
      </c>
      <c r="C134" s="26">
        <v>35.977777777777774</v>
      </c>
      <c r="D134" s="23">
        <v>3</v>
      </c>
      <c r="E134" s="23">
        <v>38924.04</v>
      </c>
      <c r="F134" s="23" t="s">
        <v>8075</v>
      </c>
      <c r="G134" s="23" t="s">
        <v>8075</v>
      </c>
      <c r="H134" t="s">
        <v>8080</v>
      </c>
    </row>
    <row r="135" spans="1:8" ht="15.75" customHeight="1" x14ac:dyDescent="0.3">
      <c r="A135" s="23" t="s">
        <v>232</v>
      </c>
      <c r="B135" s="23" t="s">
        <v>7196</v>
      </c>
      <c r="C135" s="26">
        <v>55.855555555555554</v>
      </c>
      <c r="D135" s="23">
        <v>0</v>
      </c>
      <c r="E135" s="23">
        <v>38893.360000000001</v>
      </c>
      <c r="F135" s="23" t="s">
        <v>8077</v>
      </c>
      <c r="G135" s="23" t="s">
        <v>8075</v>
      </c>
      <c r="H135" t="s">
        <v>8080</v>
      </c>
    </row>
    <row r="136" spans="1:8" ht="15.75" customHeight="1" x14ac:dyDescent="0.3">
      <c r="A136" s="23" t="s">
        <v>234</v>
      </c>
      <c r="B136" s="23" t="s">
        <v>7964</v>
      </c>
      <c r="C136" s="26">
        <v>59.005555555555553</v>
      </c>
      <c r="D136" s="23">
        <v>0</v>
      </c>
      <c r="E136" s="23">
        <v>38869.25</v>
      </c>
      <c r="F136" s="23" t="s">
        <v>8075</v>
      </c>
      <c r="G136" s="23" t="s">
        <v>8075</v>
      </c>
      <c r="H136" t="s">
        <v>8080</v>
      </c>
    </row>
    <row r="137" spans="1:8" ht="15.75" customHeight="1" x14ac:dyDescent="0.3">
      <c r="A137" s="23" t="s">
        <v>236</v>
      </c>
      <c r="B137" s="23" t="s">
        <v>7963</v>
      </c>
      <c r="C137" s="26">
        <v>43.513888888888886</v>
      </c>
      <c r="D137" s="23">
        <v>2</v>
      </c>
      <c r="E137" s="23">
        <v>38836.980000000003</v>
      </c>
      <c r="F137" s="23" t="s">
        <v>8075</v>
      </c>
      <c r="G137" s="23" t="s">
        <v>8077</v>
      </c>
      <c r="H137" t="s">
        <v>8080</v>
      </c>
    </row>
    <row r="138" spans="1:8" ht="15.75" customHeight="1" x14ac:dyDescent="0.3">
      <c r="A138" s="23" t="s">
        <v>238</v>
      </c>
      <c r="B138" s="23" t="s">
        <v>6120</v>
      </c>
      <c r="C138" s="26">
        <v>18.508333333333333</v>
      </c>
      <c r="D138" s="23">
        <v>0</v>
      </c>
      <c r="E138" s="23">
        <v>38792.69</v>
      </c>
      <c r="F138" s="23" t="s">
        <v>8075</v>
      </c>
      <c r="G138" s="23" t="s">
        <v>8075</v>
      </c>
      <c r="H138" t="s">
        <v>8078</v>
      </c>
    </row>
    <row r="139" spans="1:8" ht="15.75" customHeight="1" x14ac:dyDescent="0.3">
      <c r="A139" s="23" t="s">
        <v>240</v>
      </c>
      <c r="B139" s="23" t="s">
        <v>7962</v>
      </c>
      <c r="C139" s="26">
        <v>31.583333333333332</v>
      </c>
      <c r="D139" s="23">
        <v>3</v>
      </c>
      <c r="E139" s="23">
        <v>38746.36</v>
      </c>
      <c r="F139" s="23" t="s">
        <v>8077</v>
      </c>
      <c r="G139" s="23" t="s">
        <v>8075</v>
      </c>
      <c r="H139" t="s">
        <v>8079</v>
      </c>
    </row>
    <row r="140" spans="1:8" ht="15.75" customHeight="1" x14ac:dyDescent="0.3">
      <c r="A140" s="23" t="s">
        <v>242</v>
      </c>
      <c r="B140" s="23" t="s">
        <v>7961</v>
      </c>
      <c r="C140" s="26">
        <v>46.980555555555554</v>
      </c>
      <c r="D140" s="23">
        <v>2</v>
      </c>
      <c r="E140" s="23">
        <v>38740.120000000003</v>
      </c>
      <c r="F140" s="23" t="s">
        <v>8075</v>
      </c>
      <c r="G140" s="23" t="s">
        <v>8075</v>
      </c>
      <c r="H140" t="s">
        <v>8079</v>
      </c>
    </row>
    <row r="141" spans="1:8" ht="15.75" customHeight="1" x14ac:dyDescent="0.3">
      <c r="A141" s="23" t="s">
        <v>244</v>
      </c>
      <c r="B141" s="23" t="s">
        <v>7960</v>
      </c>
      <c r="C141" s="26">
        <v>31.6</v>
      </c>
      <c r="D141" s="23">
        <v>2</v>
      </c>
      <c r="E141" s="23">
        <v>38711</v>
      </c>
      <c r="F141" s="23" t="s">
        <v>8075</v>
      </c>
      <c r="G141" s="23" t="s">
        <v>8075</v>
      </c>
      <c r="H141" t="s">
        <v>8080</v>
      </c>
    </row>
    <row r="142" spans="1:8" ht="15.75" customHeight="1" x14ac:dyDescent="0.3">
      <c r="A142" s="23" t="s">
        <v>246</v>
      </c>
      <c r="B142" s="23" t="s">
        <v>7958</v>
      </c>
      <c r="C142" s="26">
        <v>36.883333333333333</v>
      </c>
      <c r="D142" s="23">
        <v>1</v>
      </c>
      <c r="E142" s="23">
        <v>38709.18</v>
      </c>
      <c r="F142" s="23" t="s">
        <v>8077</v>
      </c>
      <c r="G142" s="23" t="s">
        <v>8076</v>
      </c>
      <c r="H142" t="s">
        <v>8078</v>
      </c>
    </row>
    <row r="143" spans="1:8" ht="15.75" customHeight="1" x14ac:dyDescent="0.3">
      <c r="A143" s="23" t="s">
        <v>248</v>
      </c>
      <c r="B143" s="23" t="s">
        <v>6482</v>
      </c>
      <c r="C143" s="26">
        <v>32.902777777777779</v>
      </c>
      <c r="D143" s="23">
        <v>3</v>
      </c>
      <c r="E143" s="23">
        <v>38652.089999999997</v>
      </c>
      <c r="F143" s="23" t="s">
        <v>8075</v>
      </c>
      <c r="G143" s="23" t="s">
        <v>8075</v>
      </c>
      <c r="H143" t="s">
        <v>8080</v>
      </c>
    </row>
    <row r="144" spans="1:8" ht="15.75" customHeight="1" x14ac:dyDescent="0.3">
      <c r="A144" s="23" t="s">
        <v>250</v>
      </c>
      <c r="B144" s="23" t="s">
        <v>6226</v>
      </c>
      <c r="C144" s="26">
        <v>23.572222222222223</v>
      </c>
      <c r="D144" s="23">
        <v>2</v>
      </c>
      <c r="E144" s="23">
        <v>38511.629999999997</v>
      </c>
      <c r="F144" s="23" t="s">
        <v>8075</v>
      </c>
      <c r="G144" s="23" t="s">
        <v>8075</v>
      </c>
      <c r="H144" t="s">
        <v>8086</v>
      </c>
    </row>
    <row r="145" spans="1:8" ht="15.75" customHeight="1" x14ac:dyDescent="0.3">
      <c r="A145" s="23" t="s">
        <v>252</v>
      </c>
      <c r="B145" s="23" t="s">
        <v>7957</v>
      </c>
      <c r="C145" s="26">
        <v>36.963888888888889</v>
      </c>
      <c r="D145" s="23">
        <v>2</v>
      </c>
      <c r="E145" s="23">
        <v>38415.47</v>
      </c>
      <c r="F145" s="23" t="s">
        <v>8077</v>
      </c>
      <c r="G145" s="23" t="s">
        <v>8075</v>
      </c>
      <c r="H145" t="s">
        <v>8080</v>
      </c>
    </row>
    <row r="146" spans="1:8" ht="15.75" customHeight="1" x14ac:dyDescent="0.3">
      <c r="A146" s="23" t="s">
        <v>254</v>
      </c>
      <c r="B146" s="23" t="s">
        <v>7956</v>
      </c>
      <c r="C146" s="26">
        <v>51.458333333333336</v>
      </c>
      <c r="D146" s="23">
        <v>0</v>
      </c>
      <c r="E146" s="23">
        <v>38405.26</v>
      </c>
      <c r="F146" s="23" t="s">
        <v>8075</v>
      </c>
      <c r="G146" s="23" t="s">
        <v>8077</v>
      </c>
      <c r="H146" t="s">
        <v>8080</v>
      </c>
    </row>
    <row r="147" spans="1:8" ht="15.75" customHeight="1" x14ac:dyDescent="0.3">
      <c r="A147" s="23" t="s">
        <v>256</v>
      </c>
      <c r="B147" s="23" t="s">
        <v>7955</v>
      </c>
      <c r="C147" s="26">
        <v>52.794444444444444</v>
      </c>
      <c r="D147" s="23">
        <v>0</v>
      </c>
      <c r="E147" s="23">
        <v>38389.79</v>
      </c>
      <c r="F147" s="23" t="s">
        <v>8075</v>
      </c>
      <c r="G147" s="23" t="s">
        <v>8076</v>
      </c>
      <c r="H147" t="s">
        <v>8080</v>
      </c>
    </row>
    <row r="148" spans="1:8" ht="15.75" customHeight="1" x14ac:dyDescent="0.3">
      <c r="A148" s="23" t="s">
        <v>258</v>
      </c>
      <c r="B148" s="23" t="s">
        <v>7954</v>
      </c>
      <c r="C148" s="26">
        <v>20.725000000000001</v>
      </c>
      <c r="D148" s="23">
        <v>2</v>
      </c>
      <c r="E148" s="23">
        <v>38344.57</v>
      </c>
      <c r="F148" s="23" t="s">
        <v>8077</v>
      </c>
      <c r="G148" s="23" t="s">
        <v>8076</v>
      </c>
      <c r="H148" t="s">
        <v>8080</v>
      </c>
    </row>
    <row r="149" spans="1:8" ht="15.75" customHeight="1" x14ac:dyDescent="0.3">
      <c r="A149" s="23" t="s">
        <v>260</v>
      </c>
      <c r="B149" s="23" t="s">
        <v>7953</v>
      </c>
      <c r="C149" s="26">
        <v>42.988888888888887</v>
      </c>
      <c r="D149" s="23">
        <v>2</v>
      </c>
      <c r="E149" s="23">
        <v>38313.129999999997</v>
      </c>
      <c r="F149" s="23" t="s">
        <v>8077</v>
      </c>
      <c r="G149" s="23" t="s">
        <v>8076</v>
      </c>
      <c r="H149" t="s">
        <v>8080</v>
      </c>
    </row>
    <row r="150" spans="1:8" ht="15.75" customHeight="1" x14ac:dyDescent="0.3">
      <c r="A150" s="23" t="s">
        <v>262</v>
      </c>
      <c r="B150" s="23" t="s">
        <v>7952</v>
      </c>
      <c r="C150" s="26">
        <v>33.605555555555554</v>
      </c>
      <c r="D150" s="23">
        <v>1</v>
      </c>
      <c r="E150" s="23">
        <v>38282.75</v>
      </c>
      <c r="F150" s="23" t="s">
        <v>8077</v>
      </c>
      <c r="G150" s="23" t="s">
        <v>8075</v>
      </c>
      <c r="H150" t="s">
        <v>8078</v>
      </c>
    </row>
    <row r="151" spans="1:8" ht="15.75" customHeight="1" x14ac:dyDescent="0.3">
      <c r="A151" s="23" t="s">
        <v>264</v>
      </c>
      <c r="B151" s="23" t="s">
        <v>7951</v>
      </c>
      <c r="C151" s="26">
        <v>42.81111111111111</v>
      </c>
      <c r="D151" s="23">
        <v>1</v>
      </c>
      <c r="E151" s="23">
        <v>38245.589999999997</v>
      </c>
      <c r="F151" s="23" t="s">
        <v>8077</v>
      </c>
      <c r="G151" s="23" t="s">
        <v>8075</v>
      </c>
      <c r="H151" t="s">
        <v>8078</v>
      </c>
    </row>
    <row r="152" spans="1:8" ht="15.75" customHeight="1" x14ac:dyDescent="0.3">
      <c r="A152" s="23" t="s">
        <v>266</v>
      </c>
      <c r="B152" s="23" t="s">
        <v>7950</v>
      </c>
      <c r="C152" s="26">
        <v>58.977777777777774</v>
      </c>
      <c r="D152" s="23">
        <v>0</v>
      </c>
      <c r="E152" s="23">
        <v>38241.74</v>
      </c>
      <c r="F152" s="23" t="s">
        <v>8075</v>
      </c>
      <c r="G152" s="23" t="s">
        <v>8076</v>
      </c>
      <c r="H152" t="s">
        <v>8080</v>
      </c>
    </row>
    <row r="153" spans="1:8" ht="15.75" customHeight="1" x14ac:dyDescent="0.3">
      <c r="A153" s="23" t="s">
        <v>268</v>
      </c>
      <c r="B153" s="23" t="s">
        <v>7949</v>
      </c>
      <c r="C153" s="26">
        <v>33.75</v>
      </c>
      <c r="D153" s="23">
        <v>3</v>
      </c>
      <c r="E153" s="23">
        <v>38237.339999999997</v>
      </c>
      <c r="F153" s="23" t="s">
        <v>8075</v>
      </c>
      <c r="G153" s="23" t="s">
        <v>8076</v>
      </c>
      <c r="H153" t="s">
        <v>8080</v>
      </c>
    </row>
    <row r="154" spans="1:8" ht="15.75" customHeight="1" x14ac:dyDescent="0.3">
      <c r="A154" s="23" t="s">
        <v>269</v>
      </c>
      <c r="B154" s="23" t="s">
        <v>7948</v>
      </c>
      <c r="C154" s="26">
        <v>50.552777777777777</v>
      </c>
      <c r="D154" s="23">
        <v>0</v>
      </c>
      <c r="E154" s="23">
        <v>38189.1</v>
      </c>
      <c r="F154" s="23" t="s">
        <v>8075</v>
      </c>
      <c r="G154" s="23" t="s">
        <v>8075</v>
      </c>
      <c r="H154" t="s">
        <v>8080</v>
      </c>
    </row>
    <row r="155" spans="1:8" ht="15.75" customHeight="1" x14ac:dyDescent="0.3">
      <c r="A155" s="23" t="s">
        <v>271</v>
      </c>
      <c r="B155" s="23" t="s">
        <v>7947</v>
      </c>
      <c r="C155" s="26">
        <v>24.858333333333334</v>
      </c>
      <c r="D155" s="23">
        <v>0</v>
      </c>
      <c r="E155" s="23">
        <v>38126.25</v>
      </c>
      <c r="F155" s="23" t="s">
        <v>8077</v>
      </c>
      <c r="G155" s="23" t="s">
        <v>8076</v>
      </c>
      <c r="H155" t="s">
        <v>8078</v>
      </c>
    </row>
    <row r="156" spans="1:8" ht="15.75" customHeight="1" x14ac:dyDescent="0.3">
      <c r="A156" s="23" t="s">
        <v>273</v>
      </c>
      <c r="B156" s="23" t="s">
        <v>7946</v>
      </c>
      <c r="C156" s="26">
        <v>43.74722222222222</v>
      </c>
      <c r="D156" s="23">
        <v>0</v>
      </c>
      <c r="E156" s="23">
        <v>37829.72</v>
      </c>
      <c r="F156" s="23" t="s">
        <v>8077</v>
      </c>
      <c r="G156" s="23" t="s">
        <v>8075</v>
      </c>
      <c r="H156" t="s">
        <v>8080</v>
      </c>
    </row>
    <row r="157" spans="1:8" ht="15.75" customHeight="1" x14ac:dyDescent="0.3">
      <c r="A157" s="23" t="s">
        <v>275</v>
      </c>
      <c r="B157" s="23" t="s">
        <v>7945</v>
      </c>
      <c r="C157" s="26">
        <v>39.866666666666667</v>
      </c>
      <c r="D157" s="23">
        <v>3</v>
      </c>
      <c r="E157" s="23">
        <v>37800.980000000003</v>
      </c>
      <c r="F157" s="23" t="s">
        <v>8075</v>
      </c>
      <c r="G157" s="23" t="s">
        <v>8075</v>
      </c>
      <c r="H157" t="s">
        <v>8080</v>
      </c>
    </row>
    <row r="158" spans="1:8" ht="15.75" customHeight="1" x14ac:dyDescent="0.3">
      <c r="A158" s="23" t="s">
        <v>277</v>
      </c>
      <c r="B158" s="23" t="s">
        <v>7944</v>
      </c>
      <c r="C158" s="26">
        <v>36.81388888888889</v>
      </c>
      <c r="D158" s="23">
        <v>0</v>
      </c>
      <c r="E158" s="23">
        <v>37742.58</v>
      </c>
      <c r="F158" s="23" t="s">
        <v>8077</v>
      </c>
      <c r="G158" s="23" t="s">
        <v>8077</v>
      </c>
      <c r="H158" t="s">
        <v>8078</v>
      </c>
    </row>
    <row r="159" spans="1:8" ht="15.75" customHeight="1" x14ac:dyDescent="0.3">
      <c r="A159" s="23" t="s">
        <v>278</v>
      </c>
      <c r="B159" s="23" t="s">
        <v>7943</v>
      </c>
      <c r="C159" s="26">
        <v>46.722222222222221</v>
      </c>
      <c r="D159" s="23">
        <v>2</v>
      </c>
      <c r="E159" s="23">
        <v>37735.199999999997</v>
      </c>
      <c r="F159" s="23" t="s">
        <v>8075</v>
      </c>
      <c r="G159" s="23" t="s">
        <v>8075</v>
      </c>
      <c r="H159" t="s">
        <v>8080</v>
      </c>
    </row>
    <row r="160" spans="1:8" ht="15.75" customHeight="1" x14ac:dyDescent="0.3">
      <c r="A160" s="23" t="s">
        <v>280</v>
      </c>
      <c r="B160" s="23" t="s">
        <v>6764</v>
      </c>
      <c r="C160" s="26">
        <v>34.661111111111111</v>
      </c>
      <c r="D160" s="23">
        <v>1</v>
      </c>
      <c r="E160" s="23">
        <v>37701.879999999997</v>
      </c>
      <c r="F160" s="23" t="s">
        <v>8075</v>
      </c>
      <c r="G160" s="23" t="s">
        <v>8076</v>
      </c>
      <c r="H160" t="s">
        <v>8087</v>
      </c>
    </row>
    <row r="161" spans="1:8" ht="15.75" customHeight="1" x14ac:dyDescent="0.3">
      <c r="A161" s="23" t="s">
        <v>282</v>
      </c>
      <c r="B161" s="23" t="s">
        <v>7203</v>
      </c>
      <c r="C161" s="26">
        <v>52.611111111111114</v>
      </c>
      <c r="D161" s="23">
        <v>0</v>
      </c>
      <c r="E161" s="23">
        <v>37675.06</v>
      </c>
      <c r="F161" s="23" t="s">
        <v>8075</v>
      </c>
      <c r="G161" s="23" t="s">
        <v>8076</v>
      </c>
      <c r="H161" t="s">
        <v>8080</v>
      </c>
    </row>
    <row r="162" spans="1:8" ht="15.75" customHeight="1" x14ac:dyDescent="0.3">
      <c r="A162" s="23" t="s">
        <v>284</v>
      </c>
      <c r="B162" s="23" t="s">
        <v>7942</v>
      </c>
      <c r="C162" s="26">
        <v>40.966666666666669</v>
      </c>
      <c r="D162" s="23">
        <v>3</v>
      </c>
      <c r="E162" s="23">
        <v>37650.74</v>
      </c>
      <c r="F162" s="23" t="s">
        <v>8075</v>
      </c>
      <c r="G162" s="23" t="s">
        <v>8075</v>
      </c>
      <c r="H162" t="s">
        <v>8079</v>
      </c>
    </row>
    <row r="163" spans="1:8" ht="15.75" customHeight="1" x14ac:dyDescent="0.3">
      <c r="A163" s="23" t="s">
        <v>286</v>
      </c>
      <c r="B163" s="23" t="s">
        <v>7941</v>
      </c>
      <c r="C163" s="26">
        <v>32.56111111111111</v>
      </c>
      <c r="D163" s="23">
        <v>1</v>
      </c>
      <c r="E163" s="23">
        <v>37607.53</v>
      </c>
      <c r="F163" s="23" t="s">
        <v>8077</v>
      </c>
      <c r="G163" s="23" t="s">
        <v>8075</v>
      </c>
      <c r="H163" t="s">
        <v>8082</v>
      </c>
    </row>
    <row r="164" spans="1:8" ht="15.75" customHeight="1" x14ac:dyDescent="0.3">
      <c r="A164" s="23" t="s">
        <v>288</v>
      </c>
      <c r="B164" s="23" t="s">
        <v>7940</v>
      </c>
      <c r="C164" s="26">
        <v>22.655555555555555</v>
      </c>
      <c r="D164" s="23">
        <v>2</v>
      </c>
      <c r="E164" s="23">
        <v>37484.449999999997</v>
      </c>
      <c r="F164" s="23" t="s">
        <v>8077</v>
      </c>
      <c r="G164" s="23" t="s">
        <v>8077</v>
      </c>
      <c r="H164" t="s">
        <v>8078</v>
      </c>
    </row>
    <row r="165" spans="1:8" ht="15.75" customHeight="1" x14ac:dyDescent="0.3">
      <c r="A165" s="23" t="s">
        <v>290</v>
      </c>
      <c r="B165" s="23" t="s">
        <v>7939</v>
      </c>
      <c r="C165" s="26">
        <v>20.697222222222223</v>
      </c>
      <c r="D165" s="23">
        <v>3</v>
      </c>
      <c r="E165" s="23">
        <v>37465.339999999997</v>
      </c>
      <c r="F165" s="23" t="s">
        <v>8077</v>
      </c>
      <c r="G165" s="23" t="s">
        <v>8075</v>
      </c>
      <c r="H165" t="s">
        <v>8079</v>
      </c>
    </row>
    <row r="166" spans="1:8" ht="15.75" customHeight="1" x14ac:dyDescent="0.3">
      <c r="A166" s="23" t="s">
        <v>292</v>
      </c>
      <c r="B166" s="23" t="s">
        <v>7938</v>
      </c>
      <c r="C166" s="26">
        <v>43.847222222222221</v>
      </c>
      <c r="D166" s="23">
        <v>2</v>
      </c>
      <c r="E166" s="23">
        <v>37425.94</v>
      </c>
      <c r="F166" s="23" t="s">
        <v>8075</v>
      </c>
      <c r="G166" s="23" t="s">
        <v>8077</v>
      </c>
      <c r="H166" t="s">
        <v>8080</v>
      </c>
    </row>
    <row r="167" spans="1:8" ht="15.75" customHeight="1" x14ac:dyDescent="0.3">
      <c r="A167" s="23" t="s">
        <v>294</v>
      </c>
      <c r="B167" s="23" t="s">
        <v>7862</v>
      </c>
      <c r="C167" s="26">
        <v>53.605555555555554</v>
      </c>
      <c r="D167" s="23">
        <v>0</v>
      </c>
      <c r="E167" s="23">
        <v>37277.269999999997</v>
      </c>
      <c r="F167" s="23" t="s">
        <v>8077</v>
      </c>
      <c r="G167" s="23" t="s">
        <v>8076</v>
      </c>
      <c r="H167" t="s">
        <v>8080</v>
      </c>
    </row>
    <row r="168" spans="1:8" ht="15.75" customHeight="1" x14ac:dyDescent="0.3">
      <c r="A168" s="23" t="s">
        <v>296</v>
      </c>
      <c r="B168" s="23" t="s">
        <v>7937</v>
      </c>
      <c r="C168" s="26">
        <v>47.580555555555556</v>
      </c>
      <c r="D168" s="23">
        <v>1</v>
      </c>
      <c r="E168" s="23">
        <v>37272.339999999997</v>
      </c>
      <c r="F168" s="23" t="s">
        <v>8075</v>
      </c>
      <c r="G168" s="23" t="s">
        <v>8076</v>
      </c>
      <c r="H168" t="s">
        <v>8080</v>
      </c>
    </row>
    <row r="169" spans="1:8" ht="15.75" customHeight="1" x14ac:dyDescent="0.3">
      <c r="A169" s="23" t="s">
        <v>298</v>
      </c>
      <c r="B169" s="23" t="s">
        <v>7936</v>
      </c>
      <c r="C169" s="26">
        <v>37.55833333333333</v>
      </c>
      <c r="D169" s="23">
        <v>0</v>
      </c>
      <c r="E169" s="23">
        <v>37270.15</v>
      </c>
      <c r="F169" s="23" t="s">
        <v>8075</v>
      </c>
      <c r="G169" s="23" t="s">
        <v>8077</v>
      </c>
      <c r="H169" t="s">
        <v>8086</v>
      </c>
    </row>
    <row r="170" spans="1:8" ht="15.75" customHeight="1" x14ac:dyDescent="0.3">
      <c r="A170" s="23" t="s">
        <v>300</v>
      </c>
      <c r="B170" s="23" t="s">
        <v>7935</v>
      </c>
      <c r="C170" s="26">
        <v>32.641666666666666</v>
      </c>
      <c r="D170" s="23">
        <v>3</v>
      </c>
      <c r="E170" s="23">
        <v>37251.22</v>
      </c>
      <c r="F170" s="23" t="s">
        <v>8075</v>
      </c>
      <c r="G170" s="23" t="s">
        <v>8075</v>
      </c>
      <c r="H170" t="s">
        <v>8080</v>
      </c>
    </row>
    <row r="171" spans="1:8" ht="15.75" customHeight="1" x14ac:dyDescent="0.3">
      <c r="A171" s="23" t="s">
        <v>302</v>
      </c>
      <c r="B171" s="23" t="s">
        <v>7934</v>
      </c>
      <c r="C171" s="26">
        <v>22.758333333333333</v>
      </c>
      <c r="D171" s="23">
        <v>1</v>
      </c>
      <c r="E171" s="23">
        <v>37165.160000000003</v>
      </c>
      <c r="F171" s="23" t="s">
        <v>8077</v>
      </c>
      <c r="G171" s="23" t="s">
        <v>8076</v>
      </c>
      <c r="H171" t="s">
        <v>8093</v>
      </c>
    </row>
    <row r="172" spans="1:8" ht="15.75" customHeight="1" x14ac:dyDescent="0.3">
      <c r="A172" s="23" t="s">
        <v>304</v>
      </c>
      <c r="B172" s="23" t="s">
        <v>7880</v>
      </c>
      <c r="C172" s="26">
        <v>27.605555555555554</v>
      </c>
      <c r="D172" s="23">
        <v>0</v>
      </c>
      <c r="E172" s="23">
        <v>37133.9</v>
      </c>
      <c r="F172" s="23" t="s">
        <v>8075</v>
      </c>
      <c r="G172" s="23" t="s">
        <v>8075</v>
      </c>
      <c r="H172" t="s">
        <v>8078</v>
      </c>
    </row>
    <row r="173" spans="1:8" ht="15.75" customHeight="1" x14ac:dyDescent="0.3">
      <c r="A173" s="23" t="s">
        <v>305</v>
      </c>
      <c r="B173" s="23" t="s">
        <v>7933</v>
      </c>
      <c r="C173" s="26">
        <v>33.994444444444447</v>
      </c>
      <c r="D173" s="23">
        <v>0</v>
      </c>
      <c r="E173" s="23">
        <v>37079.370000000003</v>
      </c>
      <c r="F173" s="23" t="s">
        <v>8075</v>
      </c>
      <c r="G173" s="23" t="s">
        <v>8076</v>
      </c>
      <c r="H173" t="s">
        <v>8080</v>
      </c>
    </row>
    <row r="174" spans="1:8" ht="15.75" customHeight="1" x14ac:dyDescent="0.3">
      <c r="A174" s="23" t="s">
        <v>307</v>
      </c>
      <c r="B174" s="23" t="s">
        <v>7559</v>
      </c>
      <c r="C174" s="26">
        <v>34.475000000000001</v>
      </c>
      <c r="D174" s="23">
        <v>3</v>
      </c>
      <c r="E174" s="23">
        <v>37076.370000000003</v>
      </c>
      <c r="F174" s="23" t="s">
        <v>8075</v>
      </c>
      <c r="G174" s="23" t="s">
        <v>8077</v>
      </c>
      <c r="H174" t="s">
        <v>8080</v>
      </c>
    </row>
    <row r="175" spans="1:8" ht="15.75" customHeight="1" x14ac:dyDescent="0.3">
      <c r="A175" s="23" t="s">
        <v>309</v>
      </c>
      <c r="B175" s="23" t="s">
        <v>7932</v>
      </c>
      <c r="C175" s="26">
        <v>31.602777777777778</v>
      </c>
      <c r="D175" s="23">
        <v>3</v>
      </c>
      <c r="E175" s="23">
        <v>37040.879999999997</v>
      </c>
      <c r="F175" s="23" t="s">
        <v>8075</v>
      </c>
      <c r="G175" s="23" t="s">
        <v>8075</v>
      </c>
      <c r="H175" t="s">
        <v>8080</v>
      </c>
    </row>
    <row r="176" spans="1:8" ht="15.75" customHeight="1" x14ac:dyDescent="0.3">
      <c r="A176" s="23" t="s">
        <v>310</v>
      </c>
      <c r="B176" s="23" t="s">
        <v>5998</v>
      </c>
      <c r="C176" s="26">
        <v>30.736111111111111</v>
      </c>
      <c r="D176" s="23">
        <v>0</v>
      </c>
      <c r="E176" s="23">
        <v>36976.449999999997</v>
      </c>
      <c r="F176" s="23" t="s">
        <v>8075</v>
      </c>
      <c r="G176" s="23" t="s">
        <v>8076</v>
      </c>
      <c r="H176" t="s">
        <v>8080</v>
      </c>
    </row>
    <row r="177" spans="1:8" ht="15.75" customHeight="1" x14ac:dyDescent="0.3">
      <c r="A177" s="23" t="s">
        <v>312</v>
      </c>
      <c r="B177" s="23" t="s">
        <v>7931</v>
      </c>
      <c r="C177" s="26">
        <v>30.786111111111111</v>
      </c>
      <c r="D177" s="23">
        <v>0</v>
      </c>
      <c r="E177" s="23">
        <v>36950.26</v>
      </c>
      <c r="F177" s="23" t="s">
        <v>8077</v>
      </c>
      <c r="G177" s="23" t="s">
        <v>8077</v>
      </c>
      <c r="H177" t="s">
        <v>8078</v>
      </c>
    </row>
    <row r="178" spans="1:8" ht="15.75" customHeight="1" x14ac:dyDescent="0.3">
      <c r="A178" s="23" t="s">
        <v>313</v>
      </c>
      <c r="B178" s="23" t="s">
        <v>7930</v>
      </c>
      <c r="C178" s="26">
        <v>45.819444444444443</v>
      </c>
      <c r="D178" s="23">
        <v>2</v>
      </c>
      <c r="E178" s="23">
        <v>36935.64</v>
      </c>
      <c r="F178" s="23" t="s">
        <v>8075</v>
      </c>
      <c r="G178" s="23" t="s">
        <v>8077</v>
      </c>
      <c r="H178" t="s">
        <v>8080</v>
      </c>
    </row>
    <row r="179" spans="1:8" ht="15.75" customHeight="1" x14ac:dyDescent="0.3">
      <c r="A179" s="23" t="s">
        <v>315</v>
      </c>
      <c r="B179" s="23" t="s">
        <v>7929</v>
      </c>
      <c r="C179" s="26">
        <v>54.62777777777778</v>
      </c>
      <c r="D179" s="23">
        <v>0</v>
      </c>
      <c r="E179" s="23">
        <v>36922.61</v>
      </c>
      <c r="F179" s="23" t="s">
        <v>8075</v>
      </c>
      <c r="G179" s="23" t="s">
        <v>8077</v>
      </c>
      <c r="H179" t="s">
        <v>8080</v>
      </c>
    </row>
    <row r="180" spans="1:8" ht="15.75" customHeight="1" x14ac:dyDescent="0.3">
      <c r="A180" s="23" t="s">
        <v>317</v>
      </c>
      <c r="B180" s="23" t="s">
        <v>7928</v>
      </c>
      <c r="C180" s="26">
        <v>31.994444444444444</v>
      </c>
      <c r="D180" s="23">
        <v>3</v>
      </c>
      <c r="E180" s="23">
        <v>36911.99</v>
      </c>
      <c r="F180" s="23" t="s">
        <v>8075</v>
      </c>
      <c r="G180" s="23" t="s">
        <v>8075</v>
      </c>
      <c r="H180" t="s">
        <v>8080</v>
      </c>
    </row>
    <row r="181" spans="1:8" ht="15.75" customHeight="1" x14ac:dyDescent="0.3">
      <c r="A181" s="23" t="s">
        <v>319</v>
      </c>
      <c r="B181" s="23" t="s">
        <v>7927</v>
      </c>
      <c r="C181" s="26">
        <v>59.87222222222222</v>
      </c>
      <c r="D181" s="23">
        <v>2</v>
      </c>
      <c r="E181" s="23">
        <v>36910.61</v>
      </c>
      <c r="F181" s="23" t="s">
        <v>8075</v>
      </c>
      <c r="G181" s="23" t="s">
        <v>8075</v>
      </c>
      <c r="H181" t="s">
        <v>8080</v>
      </c>
    </row>
    <row r="182" spans="1:8" ht="15.75" customHeight="1" x14ac:dyDescent="0.3">
      <c r="A182" s="23" t="s">
        <v>321</v>
      </c>
      <c r="B182" s="23" t="s">
        <v>7926</v>
      </c>
      <c r="C182" s="26">
        <v>19.963888888888889</v>
      </c>
      <c r="D182" s="23">
        <v>0</v>
      </c>
      <c r="E182" s="23">
        <v>36898.730000000003</v>
      </c>
      <c r="F182" s="23" t="s">
        <v>8075</v>
      </c>
      <c r="G182" s="23" t="s">
        <v>8077</v>
      </c>
      <c r="H182" t="s">
        <v>8079</v>
      </c>
    </row>
    <row r="183" spans="1:8" ht="15.75" customHeight="1" x14ac:dyDescent="0.3">
      <c r="A183" s="23" t="s">
        <v>323</v>
      </c>
      <c r="B183" s="23" t="s">
        <v>7925</v>
      </c>
      <c r="C183" s="26">
        <v>50.508333333333333</v>
      </c>
      <c r="D183" s="23">
        <v>0</v>
      </c>
      <c r="E183" s="23">
        <v>36889.99</v>
      </c>
      <c r="F183" s="23" t="s">
        <v>8077</v>
      </c>
      <c r="G183" s="23" t="s">
        <v>8076</v>
      </c>
      <c r="H183" t="s">
        <v>8080</v>
      </c>
    </row>
    <row r="184" spans="1:8" ht="15.75" customHeight="1" x14ac:dyDescent="0.3">
      <c r="A184" s="23" t="s">
        <v>325</v>
      </c>
      <c r="B184" s="23" t="s">
        <v>7924</v>
      </c>
      <c r="C184" s="26">
        <v>30.927777777777777</v>
      </c>
      <c r="D184" s="23">
        <v>0</v>
      </c>
      <c r="E184" s="23">
        <v>36837.47</v>
      </c>
      <c r="F184" s="23" t="s">
        <v>8075</v>
      </c>
      <c r="G184" s="23" t="s">
        <v>8076</v>
      </c>
      <c r="H184" t="s">
        <v>8080</v>
      </c>
    </row>
    <row r="185" spans="1:8" ht="15.75" customHeight="1" x14ac:dyDescent="0.3">
      <c r="A185" s="23" t="s">
        <v>327</v>
      </c>
      <c r="B185" s="23" t="s">
        <v>7923</v>
      </c>
      <c r="C185" s="26">
        <v>57.444444444444443</v>
      </c>
      <c r="D185" s="23">
        <v>0</v>
      </c>
      <c r="E185" s="23">
        <v>36795.29</v>
      </c>
      <c r="F185" s="23" t="s">
        <v>8075</v>
      </c>
      <c r="G185" s="23" t="s">
        <v>8077</v>
      </c>
      <c r="H185" t="s">
        <v>8080</v>
      </c>
    </row>
    <row r="186" spans="1:8" ht="15.75" customHeight="1" x14ac:dyDescent="0.3">
      <c r="A186" s="23" t="s">
        <v>329</v>
      </c>
      <c r="B186" s="23" t="s">
        <v>7922</v>
      </c>
      <c r="C186" s="26">
        <v>52.9</v>
      </c>
      <c r="D186" s="23">
        <v>0</v>
      </c>
      <c r="E186" s="23">
        <v>36786.370000000003</v>
      </c>
      <c r="F186" s="23" t="s">
        <v>8077</v>
      </c>
      <c r="G186" s="23" t="s">
        <v>8077</v>
      </c>
      <c r="H186" t="s">
        <v>8080</v>
      </c>
    </row>
    <row r="187" spans="1:8" ht="15.75" customHeight="1" x14ac:dyDescent="0.3">
      <c r="A187" s="23" t="s">
        <v>331</v>
      </c>
      <c r="B187" s="23" t="s">
        <v>7921</v>
      </c>
      <c r="C187" s="26">
        <v>61.858333333333334</v>
      </c>
      <c r="D187" s="23">
        <v>4</v>
      </c>
      <c r="E187" s="23">
        <v>36580.28</v>
      </c>
      <c r="F187" s="23" t="s">
        <v>8075</v>
      </c>
      <c r="G187" s="23" t="s">
        <v>8075</v>
      </c>
      <c r="H187" t="s">
        <v>8078</v>
      </c>
    </row>
    <row r="188" spans="1:8" ht="15.75" customHeight="1" x14ac:dyDescent="0.3">
      <c r="A188" s="23" t="s">
        <v>333</v>
      </c>
      <c r="B188" s="23" t="s">
        <v>6489</v>
      </c>
      <c r="C188" s="26">
        <v>30.663888888888888</v>
      </c>
      <c r="D188" s="23">
        <v>0</v>
      </c>
      <c r="E188" s="23">
        <v>36572.800000000003</v>
      </c>
      <c r="F188" s="23" t="s">
        <v>8077</v>
      </c>
      <c r="G188" s="23" t="s">
        <v>8075</v>
      </c>
      <c r="H188" t="s">
        <v>8080</v>
      </c>
    </row>
    <row r="189" spans="1:8" ht="15.75" customHeight="1" x14ac:dyDescent="0.3">
      <c r="A189" s="23" t="s">
        <v>335</v>
      </c>
      <c r="B189" s="23" t="s">
        <v>7920</v>
      </c>
      <c r="C189" s="26">
        <v>49.830555555555556</v>
      </c>
      <c r="D189" s="23">
        <v>0</v>
      </c>
      <c r="E189" s="23">
        <v>36541.550000000003</v>
      </c>
      <c r="F189" s="23" t="s">
        <v>8075</v>
      </c>
      <c r="G189" s="23" t="s">
        <v>8076</v>
      </c>
      <c r="H189" t="s">
        <v>8080</v>
      </c>
    </row>
    <row r="190" spans="1:8" ht="15.75" customHeight="1" x14ac:dyDescent="0.3">
      <c r="A190" s="23" t="s">
        <v>337</v>
      </c>
      <c r="B190" s="23" t="s">
        <v>7919</v>
      </c>
      <c r="C190" s="26">
        <v>60.552777777777777</v>
      </c>
      <c r="D190" s="23">
        <v>0</v>
      </c>
      <c r="E190" s="23">
        <v>36445.550000000003</v>
      </c>
      <c r="F190" s="23" t="s">
        <v>8075</v>
      </c>
      <c r="G190" s="23" t="s">
        <v>8075</v>
      </c>
      <c r="H190" t="s">
        <v>8080</v>
      </c>
    </row>
    <row r="191" spans="1:8" ht="15.75" customHeight="1" x14ac:dyDescent="0.3">
      <c r="A191" s="23" t="s">
        <v>339</v>
      </c>
      <c r="B191" s="23" t="s">
        <v>7918</v>
      </c>
      <c r="C191" s="26">
        <v>19.497222222222224</v>
      </c>
      <c r="D191" s="23">
        <v>2</v>
      </c>
      <c r="E191" s="23">
        <v>36397.58</v>
      </c>
      <c r="F191" s="23" t="s">
        <v>8075</v>
      </c>
      <c r="G191" s="23" t="s">
        <v>8076</v>
      </c>
      <c r="H191" t="s">
        <v>8080</v>
      </c>
    </row>
    <row r="192" spans="1:8" ht="15.75" customHeight="1" x14ac:dyDescent="0.3">
      <c r="A192" s="23" t="s">
        <v>341</v>
      </c>
      <c r="B192" s="23" t="s">
        <v>7163</v>
      </c>
      <c r="C192" s="26">
        <v>48.008333333333333</v>
      </c>
      <c r="D192" s="23">
        <v>1</v>
      </c>
      <c r="E192" s="23">
        <v>36350.71</v>
      </c>
      <c r="F192" s="23" t="s">
        <v>8077</v>
      </c>
      <c r="G192" s="23" t="s">
        <v>8075</v>
      </c>
      <c r="H192" t="s">
        <v>8080</v>
      </c>
    </row>
    <row r="193" spans="1:8" ht="15.75" customHeight="1" x14ac:dyDescent="0.3">
      <c r="A193" s="23" t="s">
        <v>343</v>
      </c>
      <c r="B193" s="23" t="s">
        <v>7917</v>
      </c>
      <c r="C193" s="26">
        <v>55.638888888888886</v>
      </c>
      <c r="D193" s="23">
        <v>0</v>
      </c>
      <c r="E193" s="23">
        <v>36332.449999999997</v>
      </c>
      <c r="F193" s="23" t="s">
        <v>8077</v>
      </c>
      <c r="G193" s="23" t="s">
        <v>8076</v>
      </c>
      <c r="H193" t="s">
        <v>8080</v>
      </c>
    </row>
    <row r="194" spans="1:8" ht="15.75" customHeight="1" x14ac:dyDescent="0.3">
      <c r="A194" s="23" t="s">
        <v>345</v>
      </c>
      <c r="B194" s="23" t="s">
        <v>7916</v>
      </c>
      <c r="C194" s="26">
        <v>30.977777777777778</v>
      </c>
      <c r="D194" s="23">
        <v>0</v>
      </c>
      <c r="E194" s="23">
        <v>36314.050000000003</v>
      </c>
      <c r="F194" s="23" t="s">
        <v>8075</v>
      </c>
      <c r="G194" s="23" t="s">
        <v>8075</v>
      </c>
      <c r="H194" t="s">
        <v>8080</v>
      </c>
    </row>
    <row r="195" spans="1:8" ht="15.75" customHeight="1" x14ac:dyDescent="0.3">
      <c r="A195" s="23" t="s">
        <v>347</v>
      </c>
      <c r="B195" s="23" t="s">
        <v>7915</v>
      </c>
      <c r="C195" s="26">
        <v>18.452777777777779</v>
      </c>
      <c r="D195" s="23">
        <v>0</v>
      </c>
      <c r="E195" s="23">
        <v>36307.800000000003</v>
      </c>
      <c r="F195" s="23" t="s">
        <v>8077</v>
      </c>
      <c r="G195" s="23" t="s">
        <v>8075</v>
      </c>
      <c r="H195" t="s">
        <v>8078</v>
      </c>
    </row>
    <row r="196" spans="1:8" ht="15.75" customHeight="1" x14ac:dyDescent="0.3">
      <c r="A196" s="23" t="s">
        <v>349</v>
      </c>
      <c r="B196" s="23" t="s">
        <v>7914</v>
      </c>
      <c r="C196" s="26">
        <v>19.758333333333333</v>
      </c>
      <c r="D196" s="23">
        <v>0</v>
      </c>
      <c r="E196" s="23">
        <v>36219.410000000003</v>
      </c>
      <c r="F196" s="23" t="s">
        <v>8077</v>
      </c>
      <c r="G196" s="23" t="s">
        <v>8077</v>
      </c>
      <c r="H196" t="s">
        <v>8079</v>
      </c>
    </row>
    <row r="197" spans="1:8" ht="15.75" customHeight="1" x14ac:dyDescent="0.3">
      <c r="A197" s="23" t="s">
        <v>351</v>
      </c>
      <c r="B197" s="23" t="s">
        <v>7913</v>
      </c>
      <c r="C197" s="26">
        <v>29.444444444444443</v>
      </c>
      <c r="D197" s="23">
        <v>0</v>
      </c>
      <c r="E197" s="23">
        <v>36197.699999999997</v>
      </c>
      <c r="F197" s="23" t="s">
        <v>8077</v>
      </c>
      <c r="G197" s="23" t="s">
        <v>8076</v>
      </c>
      <c r="H197" t="s">
        <v>8080</v>
      </c>
    </row>
    <row r="198" spans="1:8" ht="15.75" customHeight="1" x14ac:dyDescent="0.3">
      <c r="A198" s="23" t="s">
        <v>353</v>
      </c>
      <c r="B198" s="23" t="s">
        <v>6155</v>
      </c>
      <c r="C198" s="26">
        <v>23.68611111111111</v>
      </c>
      <c r="D198" s="23">
        <v>3</v>
      </c>
      <c r="E198" s="23">
        <v>36189.1</v>
      </c>
      <c r="F198" s="23" t="s">
        <v>8077</v>
      </c>
      <c r="G198" s="23" t="s">
        <v>8076</v>
      </c>
      <c r="H198" t="s">
        <v>8083</v>
      </c>
    </row>
    <row r="199" spans="1:8" ht="15.75" customHeight="1" x14ac:dyDescent="0.3">
      <c r="A199" s="23" t="s">
        <v>355</v>
      </c>
      <c r="B199" s="23" t="s">
        <v>6894</v>
      </c>
      <c r="C199" s="26">
        <v>48.505555555555553</v>
      </c>
      <c r="D199" s="23">
        <v>0</v>
      </c>
      <c r="E199" s="23">
        <v>36182.870000000003</v>
      </c>
      <c r="F199" s="23" t="s">
        <v>8075</v>
      </c>
      <c r="G199" s="23" t="s">
        <v>8076</v>
      </c>
      <c r="H199" t="s">
        <v>8079</v>
      </c>
    </row>
    <row r="200" spans="1:8" ht="15.75" customHeight="1" x14ac:dyDescent="0.3">
      <c r="A200" s="23" t="s">
        <v>356</v>
      </c>
      <c r="B200" s="23" t="s">
        <v>7912</v>
      </c>
      <c r="C200" s="26">
        <v>18.772222222222222</v>
      </c>
      <c r="D200" s="23">
        <v>0</v>
      </c>
      <c r="E200" s="23">
        <v>36149.480000000003</v>
      </c>
      <c r="F200" s="23" t="s">
        <v>8075</v>
      </c>
      <c r="G200" s="23" t="s">
        <v>8075</v>
      </c>
      <c r="H200" t="s">
        <v>8078</v>
      </c>
    </row>
    <row r="201" spans="1:8" ht="15.75" customHeight="1" x14ac:dyDescent="0.3">
      <c r="A201" s="23" t="s">
        <v>358</v>
      </c>
      <c r="B201" s="23" t="s">
        <v>7911</v>
      </c>
      <c r="C201" s="26">
        <v>25.988888888888887</v>
      </c>
      <c r="D201" s="23">
        <v>2</v>
      </c>
      <c r="E201" s="23">
        <v>36124.57</v>
      </c>
      <c r="F201" s="23" t="s">
        <v>8077</v>
      </c>
      <c r="G201" s="23" t="s">
        <v>8076</v>
      </c>
      <c r="H201" t="s">
        <v>8078</v>
      </c>
    </row>
    <row r="202" spans="1:8" ht="15.75" customHeight="1" x14ac:dyDescent="0.3">
      <c r="A202" s="23" t="s">
        <v>359</v>
      </c>
      <c r="B202" s="23" t="s">
        <v>6776</v>
      </c>
      <c r="C202" s="26">
        <v>43.594444444444441</v>
      </c>
      <c r="D202" s="23">
        <v>2</v>
      </c>
      <c r="E202" s="23">
        <v>36090.49</v>
      </c>
      <c r="F202" s="23" t="s">
        <v>8075</v>
      </c>
      <c r="G202" s="23" t="s">
        <v>8075</v>
      </c>
      <c r="H202" t="s">
        <v>8080</v>
      </c>
    </row>
    <row r="203" spans="1:8" ht="15.75" customHeight="1" x14ac:dyDescent="0.3">
      <c r="A203" s="23" t="s">
        <v>361</v>
      </c>
      <c r="B203" s="23" t="s">
        <v>7910</v>
      </c>
      <c r="C203" s="26">
        <v>26.8</v>
      </c>
      <c r="D203" s="23">
        <v>2</v>
      </c>
      <c r="E203" s="23">
        <v>36085.22</v>
      </c>
      <c r="F203" s="23" t="s">
        <v>8077</v>
      </c>
      <c r="G203" s="23" t="s">
        <v>8077</v>
      </c>
      <c r="H203" t="s">
        <v>8080</v>
      </c>
    </row>
    <row r="204" spans="1:8" ht="15.75" customHeight="1" x14ac:dyDescent="0.3">
      <c r="A204" s="23" t="s">
        <v>363</v>
      </c>
      <c r="B204" s="23" t="s">
        <v>7909</v>
      </c>
      <c r="C204" s="26">
        <v>59.87777777777778</v>
      </c>
      <c r="D204" s="23">
        <v>0</v>
      </c>
      <c r="E204" s="23">
        <v>36074.339999999997</v>
      </c>
      <c r="F204" s="23" t="s">
        <v>8075</v>
      </c>
      <c r="G204" s="23" t="s">
        <v>8077</v>
      </c>
      <c r="H204" t="s">
        <v>8080</v>
      </c>
    </row>
    <row r="205" spans="1:8" ht="15.75" customHeight="1" x14ac:dyDescent="0.3">
      <c r="A205" s="23" t="s">
        <v>365</v>
      </c>
      <c r="B205" s="23" t="s">
        <v>7908</v>
      </c>
      <c r="C205" s="26">
        <v>23.761111111111113</v>
      </c>
      <c r="D205" s="23">
        <v>2</v>
      </c>
      <c r="E205" s="23">
        <v>36021.01</v>
      </c>
      <c r="F205" s="23" t="s">
        <v>8075</v>
      </c>
      <c r="G205" s="23" t="s">
        <v>8076</v>
      </c>
      <c r="H205" t="s">
        <v>8078</v>
      </c>
    </row>
    <row r="206" spans="1:8" ht="15.75" customHeight="1" x14ac:dyDescent="0.3">
      <c r="A206" s="23" t="s">
        <v>366</v>
      </c>
      <c r="B206" s="23" t="s">
        <v>6680</v>
      </c>
      <c r="C206" s="26">
        <v>41.544444444444444</v>
      </c>
      <c r="D206" s="23">
        <v>1</v>
      </c>
      <c r="E206" s="23">
        <v>35952.65</v>
      </c>
      <c r="F206" s="23" t="s">
        <v>8077</v>
      </c>
      <c r="G206" s="23" t="s">
        <v>8076</v>
      </c>
      <c r="H206" t="s">
        <v>8080</v>
      </c>
    </row>
    <row r="207" spans="1:8" ht="15.75" customHeight="1" x14ac:dyDescent="0.3">
      <c r="A207" s="23" t="s">
        <v>368</v>
      </c>
      <c r="B207" s="23" t="s">
        <v>6419</v>
      </c>
      <c r="C207" s="26">
        <v>30.972222222222221</v>
      </c>
      <c r="D207" s="23">
        <v>0</v>
      </c>
      <c r="E207" s="23">
        <v>35883.269999999997</v>
      </c>
      <c r="F207" s="23" t="s">
        <v>8075</v>
      </c>
      <c r="G207" s="23" t="s">
        <v>8077</v>
      </c>
      <c r="H207" t="s">
        <v>8080</v>
      </c>
    </row>
    <row r="208" spans="1:8" ht="15.75" customHeight="1" x14ac:dyDescent="0.3">
      <c r="A208" s="23" t="s">
        <v>370</v>
      </c>
      <c r="B208" s="23" t="s">
        <v>7907</v>
      </c>
      <c r="C208" s="26">
        <v>46.677777777777777</v>
      </c>
      <c r="D208" s="23">
        <v>2</v>
      </c>
      <c r="E208" s="23">
        <v>35733.96</v>
      </c>
      <c r="F208" s="23" t="s">
        <v>8075</v>
      </c>
      <c r="G208" s="23" t="s">
        <v>8075</v>
      </c>
      <c r="H208" t="s">
        <v>8080</v>
      </c>
    </row>
    <row r="209" spans="1:8" ht="15.75" customHeight="1" x14ac:dyDescent="0.3">
      <c r="A209" s="23" t="s">
        <v>372</v>
      </c>
      <c r="B209" s="23" t="s">
        <v>7906</v>
      </c>
      <c r="C209" s="26">
        <v>48.897222222222226</v>
      </c>
      <c r="D209" s="23">
        <v>0</v>
      </c>
      <c r="E209" s="23">
        <v>35711.39</v>
      </c>
      <c r="F209" s="23" t="s">
        <v>8075</v>
      </c>
      <c r="G209" s="23" t="s">
        <v>8076</v>
      </c>
      <c r="H209" t="s">
        <v>8079</v>
      </c>
    </row>
    <row r="210" spans="1:8" ht="15.75" customHeight="1" x14ac:dyDescent="0.3">
      <c r="A210" s="23" t="s">
        <v>374</v>
      </c>
      <c r="B210" s="23" t="s">
        <v>7481</v>
      </c>
      <c r="C210" s="26">
        <v>44.469444444444441</v>
      </c>
      <c r="D210" s="23">
        <v>2</v>
      </c>
      <c r="E210" s="23">
        <v>35701.9</v>
      </c>
      <c r="F210" s="23" t="s">
        <v>8075</v>
      </c>
      <c r="G210" s="23" t="s">
        <v>8077</v>
      </c>
      <c r="H210" t="s">
        <v>8080</v>
      </c>
    </row>
    <row r="211" spans="1:8" ht="15.75" customHeight="1" x14ac:dyDescent="0.3">
      <c r="A211" s="23" t="s">
        <v>376</v>
      </c>
      <c r="B211" s="23" t="s">
        <v>6261</v>
      </c>
      <c r="C211" s="26">
        <v>22.475000000000001</v>
      </c>
      <c r="D211" s="23">
        <v>3</v>
      </c>
      <c r="E211" s="23">
        <v>35595.589999999997</v>
      </c>
      <c r="F211" s="23" t="s">
        <v>8075</v>
      </c>
      <c r="G211" s="23" t="s">
        <v>8076</v>
      </c>
      <c r="H211" t="s">
        <v>8078</v>
      </c>
    </row>
    <row r="212" spans="1:8" ht="15.75" customHeight="1" x14ac:dyDescent="0.3">
      <c r="A212" s="23" t="s">
        <v>378</v>
      </c>
      <c r="B212" s="23" t="s">
        <v>7905</v>
      </c>
      <c r="C212" s="26">
        <v>22.552777777777777</v>
      </c>
      <c r="D212" s="23">
        <v>0</v>
      </c>
      <c r="E212" s="23">
        <v>35585.58</v>
      </c>
      <c r="F212" s="23" t="s">
        <v>8075</v>
      </c>
      <c r="G212" s="23" t="s">
        <v>8076</v>
      </c>
      <c r="H212" t="s">
        <v>8080</v>
      </c>
    </row>
    <row r="213" spans="1:8" ht="15.75" customHeight="1" x14ac:dyDescent="0.3">
      <c r="A213" s="23" t="s">
        <v>380</v>
      </c>
      <c r="B213" s="23" t="s">
        <v>7903</v>
      </c>
      <c r="C213" s="26">
        <v>51.827777777777776</v>
      </c>
      <c r="D213" s="23">
        <v>0</v>
      </c>
      <c r="E213" s="23">
        <v>35583.17</v>
      </c>
      <c r="F213" s="23" t="s">
        <v>8077</v>
      </c>
      <c r="G213" s="23" t="s">
        <v>8076</v>
      </c>
      <c r="H213" t="s">
        <v>8080</v>
      </c>
    </row>
    <row r="214" spans="1:8" ht="15.75" customHeight="1" x14ac:dyDescent="0.3">
      <c r="A214" s="23" t="s">
        <v>382</v>
      </c>
      <c r="B214" s="23" t="s">
        <v>7902</v>
      </c>
      <c r="C214" s="26">
        <v>58.774999999999999</v>
      </c>
      <c r="D214" s="23">
        <v>0</v>
      </c>
      <c r="E214" s="23">
        <v>35573.26</v>
      </c>
      <c r="F214" s="23" t="s">
        <v>8075</v>
      </c>
      <c r="G214" s="23" t="s">
        <v>8077</v>
      </c>
      <c r="H214" t="s">
        <v>8080</v>
      </c>
    </row>
    <row r="215" spans="1:8" ht="15.75" customHeight="1" x14ac:dyDescent="0.3">
      <c r="A215" s="23" t="s">
        <v>384</v>
      </c>
      <c r="B215" s="23" t="s">
        <v>7044</v>
      </c>
      <c r="C215" s="26">
        <v>49.613888888888887</v>
      </c>
      <c r="D215" s="23">
        <v>0</v>
      </c>
      <c r="E215" s="23">
        <v>35547.72</v>
      </c>
      <c r="F215" s="23" t="s">
        <v>8077</v>
      </c>
      <c r="G215" s="23" t="s">
        <v>8077</v>
      </c>
      <c r="H215" t="s">
        <v>8080</v>
      </c>
    </row>
    <row r="216" spans="1:8" ht="15.75" customHeight="1" x14ac:dyDescent="0.3">
      <c r="A216" s="23" t="s">
        <v>386</v>
      </c>
      <c r="B216" s="23" t="s">
        <v>5998</v>
      </c>
      <c r="C216" s="26">
        <v>30.736111111111111</v>
      </c>
      <c r="D216" s="23">
        <v>0</v>
      </c>
      <c r="E216" s="23">
        <v>35547.47</v>
      </c>
      <c r="F216" s="23" t="s">
        <v>8075</v>
      </c>
      <c r="G216" s="23" t="s">
        <v>8076</v>
      </c>
      <c r="H216" t="s">
        <v>8080</v>
      </c>
    </row>
    <row r="217" spans="1:8" ht="15.75" customHeight="1" x14ac:dyDescent="0.3">
      <c r="A217" s="23" t="s">
        <v>387</v>
      </c>
      <c r="B217" s="23" t="s">
        <v>6932</v>
      </c>
      <c r="C217" s="26">
        <v>49.477777777777774</v>
      </c>
      <c r="D217" s="23">
        <v>0</v>
      </c>
      <c r="E217" s="23">
        <v>35517.19</v>
      </c>
      <c r="F217" s="23" t="s">
        <v>8075</v>
      </c>
      <c r="G217" s="23" t="s">
        <v>8075</v>
      </c>
      <c r="H217" t="s">
        <v>8080</v>
      </c>
    </row>
    <row r="218" spans="1:8" ht="15.75" customHeight="1" x14ac:dyDescent="0.3">
      <c r="A218" s="23" t="s">
        <v>389</v>
      </c>
      <c r="B218" s="23" t="s">
        <v>7901</v>
      </c>
      <c r="C218" s="26">
        <v>34.549999999999997</v>
      </c>
      <c r="D218" s="23">
        <v>0</v>
      </c>
      <c r="E218" s="23">
        <v>35491.64</v>
      </c>
      <c r="F218" s="23" t="s">
        <v>8077</v>
      </c>
      <c r="G218" s="23" t="s">
        <v>8075</v>
      </c>
      <c r="H218" t="s">
        <v>8080</v>
      </c>
    </row>
    <row r="219" spans="1:8" ht="15.75" customHeight="1" x14ac:dyDescent="0.3">
      <c r="A219" s="23" t="s">
        <v>391</v>
      </c>
      <c r="B219" s="23" t="s">
        <v>7900</v>
      </c>
      <c r="C219" s="26">
        <v>51.711111111111109</v>
      </c>
      <c r="D219" s="23">
        <v>0</v>
      </c>
      <c r="E219" s="23">
        <v>35345.730000000003</v>
      </c>
      <c r="F219" s="23" t="s">
        <v>8075</v>
      </c>
      <c r="G219" s="23" t="s">
        <v>8076</v>
      </c>
      <c r="H219" t="s">
        <v>8080</v>
      </c>
    </row>
    <row r="220" spans="1:8" ht="15.75" customHeight="1" x14ac:dyDescent="0.3">
      <c r="A220" s="23" t="s">
        <v>392</v>
      </c>
      <c r="B220" s="23" t="s">
        <v>7899</v>
      </c>
      <c r="C220" s="26">
        <v>34.719444444444441</v>
      </c>
      <c r="D220" s="23">
        <v>3</v>
      </c>
      <c r="E220" s="23">
        <v>35315.96</v>
      </c>
      <c r="F220" s="23" t="s">
        <v>8075</v>
      </c>
      <c r="G220" s="23" t="s">
        <v>8077</v>
      </c>
      <c r="H220" t="s">
        <v>8080</v>
      </c>
    </row>
    <row r="221" spans="1:8" ht="15.75" customHeight="1" x14ac:dyDescent="0.3">
      <c r="A221" s="23" t="s">
        <v>394</v>
      </c>
      <c r="B221" s="23" t="s">
        <v>7898</v>
      </c>
      <c r="C221" s="26">
        <v>25.913888888888888</v>
      </c>
      <c r="D221" s="23">
        <v>0</v>
      </c>
      <c r="E221" s="23">
        <v>35302.089999999997</v>
      </c>
      <c r="F221" s="23" t="s">
        <v>8077</v>
      </c>
      <c r="G221" s="23" t="s">
        <v>8075</v>
      </c>
      <c r="H221" t="s">
        <v>8080</v>
      </c>
    </row>
    <row r="222" spans="1:8" ht="15.75" customHeight="1" x14ac:dyDescent="0.3">
      <c r="A222" s="23" t="s">
        <v>396</v>
      </c>
      <c r="B222" s="23" t="s">
        <v>7355</v>
      </c>
      <c r="C222" s="26">
        <v>55.43888888888889</v>
      </c>
      <c r="D222" s="23">
        <v>1</v>
      </c>
      <c r="E222" s="23">
        <v>35160.129999999997</v>
      </c>
      <c r="F222" s="23" t="s">
        <v>8075</v>
      </c>
      <c r="G222" s="23" t="s">
        <v>8075</v>
      </c>
      <c r="H222" t="s">
        <v>8080</v>
      </c>
    </row>
    <row r="223" spans="1:8" ht="15.75" customHeight="1" x14ac:dyDescent="0.3">
      <c r="A223" s="23" t="s">
        <v>398</v>
      </c>
      <c r="B223" s="23" t="s">
        <v>7897</v>
      </c>
      <c r="C223" s="26">
        <v>24.461111111111112</v>
      </c>
      <c r="D223" s="23">
        <v>0</v>
      </c>
      <c r="E223" s="23">
        <v>35147.53</v>
      </c>
      <c r="F223" s="23" t="s">
        <v>8077</v>
      </c>
      <c r="G223" s="23" t="s">
        <v>8077</v>
      </c>
      <c r="H223" t="s">
        <v>8083</v>
      </c>
    </row>
    <row r="224" spans="1:8" ht="15.75" customHeight="1" x14ac:dyDescent="0.3">
      <c r="A224" s="23" t="s">
        <v>400</v>
      </c>
      <c r="B224" s="23" t="s">
        <v>7896</v>
      </c>
      <c r="C224" s="26">
        <v>45.94166666666667</v>
      </c>
      <c r="D224" s="23">
        <v>0</v>
      </c>
      <c r="E224" s="23">
        <v>35069.370000000003</v>
      </c>
      <c r="F224" s="23" t="s">
        <v>8077</v>
      </c>
      <c r="G224" s="23" t="s">
        <v>8077</v>
      </c>
      <c r="H224" t="s">
        <v>8090</v>
      </c>
    </row>
    <row r="225" spans="1:8" ht="15.75" customHeight="1" x14ac:dyDescent="0.3">
      <c r="A225" s="23" t="s">
        <v>402</v>
      </c>
      <c r="B225" s="23" t="s">
        <v>7895</v>
      </c>
      <c r="C225" s="26">
        <v>47.774999999999999</v>
      </c>
      <c r="D225" s="23">
        <v>1</v>
      </c>
      <c r="E225" s="23">
        <v>35050.620000000003</v>
      </c>
      <c r="F225" s="23" t="s">
        <v>8075</v>
      </c>
      <c r="G225" s="23" t="s">
        <v>8077</v>
      </c>
      <c r="H225" t="s">
        <v>8080</v>
      </c>
    </row>
    <row r="226" spans="1:8" ht="15.75" customHeight="1" x14ac:dyDescent="0.3">
      <c r="A226" s="23" t="s">
        <v>404</v>
      </c>
      <c r="B226" s="23" t="s">
        <v>7894</v>
      </c>
      <c r="C226" s="26">
        <v>40.924999999999997</v>
      </c>
      <c r="D226" s="23">
        <v>3</v>
      </c>
      <c r="E226" s="23">
        <v>35000.730000000003</v>
      </c>
      <c r="F226" s="23" t="s">
        <v>8075</v>
      </c>
      <c r="G226" s="23" t="s">
        <v>8076</v>
      </c>
      <c r="H226" t="s">
        <v>8080</v>
      </c>
    </row>
    <row r="227" spans="1:8" ht="15.75" customHeight="1" x14ac:dyDescent="0.3">
      <c r="A227" s="23" t="s">
        <v>405</v>
      </c>
      <c r="B227" s="23" t="s">
        <v>7893</v>
      </c>
      <c r="C227" s="26">
        <v>25.794444444444444</v>
      </c>
      <c r="D227" s="23">
        <v>0</v>
      </c>
      <c r="E227" s="23">
        <v>34979.86</v>
      </c>
      <c r="F227" s="23" t="s">
        <v>8075</v>
      </c>
      <c r="G227" s="23" t="s">
        <v>8075</v>
      </c>
      <c r="H227" t="s">
        <v>8080</v>
      </c>
    </row>
    <row r="228" spans="1:8" ht="15.75" customHeight="1" x14ac:dyDescent="0.3">
      <c r="A228" s="23" t="s">
        <v>407</v>
      </c>
      <c r="B228" s="23" t="s">
        <v>7892</v>
      </c>
      <c r="C228" s="26">
        <v>24.794444444444444</v>
      </c>
      <c r="D228" s="23">
        <v>0</v>
      </c>
      <c r="E228" s="23">
        <v>34976.42</v>
      </c>
      <c r="F228" s="23" t="s">
        <v>8075</v>
      </c>
      <c r="G228" s="23" t="s">
        <v>8077</v>
      </c>
      <c r="H228" t="s">
        <v>8080</v>
      </c>
    </row>
    <row r="229" spans="1:8" ht="15.75" customHeight="1" x14ac:dyDescent="0.3">
      <c r="A229" s="23" t="s">
        <v>409</v>
      </c>
      <c r="B229" s="23" t="s">
        <v>7891</v>
      </c>
      <c r="C229" s="26">
        <v>55.669444444444444</v>
      </c>
      <c r="D229" s="23">
        <v>0</v>
      </c>
      <c r="E229" s="23">
        <v>34975.68</v>
      </c>
      <c r="F229" s="23" t="s">
        <v>8075</v>
      </c>
      <c r="G229" s="23" t="s">
        <v>8075</v>
      </c>
      <c r="H229" t="s">
        <v>8080</v>
      </c>
    </row>
    <row r="230" spans="1:8" ht="15.75" customHeight="1" x14ac:dyDescent="0.3">
      <c r="A230" s="23" t="s">
        <v>411</v>
      </c>
      <c r="B230" s="23" t="s">
        <v>7890</v>
      </c>
      <c r="C230" s="26">
        <v>39.858333333333334</v>
      </c>
      <c r="D230" s="23">
        <v>3</v>
      </c>
      <c r="E230" s="23">
        <v>34940.61</v>
      </c>
      <c r="F230" s="23" t="s">
        <v>8075</v>
      </c>
      <c r="G230" s="23" t="s">
        <v>8076</v>
      </c>
      <c r="H230" t="s">
        <v>8080</v>
      </c>
    </row>
    <row r="231" spans="1:8" ht="15.75" customHeight="1" x14ac:dyDescent="0.3">
      <c r="A231" s="23" t="s">
        <v>413</v>
      </c>
      <c r="B231" s="23" t="s">
        <v>6694</v>
      </c>
      <c r="C231" s="26">
        <v>27.641666666666666</v>
      </c>
      <c r="D231" s="23">
        <v>0</v>
      </c>
      <c r="E231" s="23">
        <v>34838.870000000003</v>
      </c>
      <c r="F231" s="23" t="s">
        <v>8075</v>
      </c>
      <c r="G231" s="23" t="s">
        <v>8076</v>
      </c>
      <c r="H231" t="s">
        <v>8080</v>
      </c>
    </row>
    <row r="232" spans="1:8" ht="15.75" customHeight="1" x14ac:dyDescent="0.3">
      <c r="A232" s="23" t="s">
        <v>415</v>
      </c>
      <c r="B232" s="23" t="s">
        <v>7889</v>
      </c>
      <c r="C232" s="26">
        <v>19.725000000000001</v>
      </c>
      <c r="D232" s="23">
        <v>0</v>
      </c>
      <c r="E232" s="23">
        <v>34828.65</v>
      </c>
      <c r="F232" s="23" t="s">
        <v>8077</v>
      </c>
      <c r="G232" s="23" t="s">
        <v>8076</v>
      </c>
      <c r="H232" t="s">
        <v>8080</v>
      </c>
    </row>
    <row r="233" spans="1:8" ht="15.75" customHeight="1" x14ac:dyDescent="0.3">
      <c r="A233" s="23" t="s">
        <v>417</v>
      </c>
      <c r="B233" s="23" t="s">
        <v>6514</v>
      </c>
      <c r="C233" s="26">
        <v>27.447222222222223</v>
      </c>
      <c r="D233" s="23">
        <v>1</v>
      </c>
      <c r="E233" s="23">
        <v>34806.47</v>
      </c>
      <c r="F233" s="23" t="s">
        <v>8077</v>
      </c>
      <c r="G233" s="23" t="s">
        <v>8075</v>
      </c>
      <c r="H233" t="s">
        <v>8078</v>
      </c>
    </row>
    <row r="234" spans="1:8" ht="15.75" customHeight="1" x14ac:dyDescent="0.3">
      <c r="A234" s="23" t="s">
        <v>419</v>
      </c>
      <c r="B234" s="23" t="s">
        <v>6318</v>
      </c>
      <c r="C234" s="26">
        <v>19.930555555555557</v>
      </c>
      <c r="D234" s="23">
        <v>0</v>
      </c>
      <c r="E234" s="23">
        <v>34779.620000000003</v>
      </c>
      <c r="F234" s="23" t="s">
        <v>8077</v>
      </c>
      <c r="G234" s="23" t="s">
        <v>8075</v>
      </c>
      <c r="H234" t="s">
        <v>8080</v>
      </c>
    </row>
    <row r="235" spans="1:8" ht="15.75" customHeight="1" x14ac:dyDescent="0.3">
      <c r="A235" s="23" t="s">
        <v>421</v>
      </c>
      <c r="B235" s="23" t="s">
        <v>6730</v>
      </c>
      <c r="C235" s="26">
        <v>28.919444444444444</v>
      </c>
      <c r="D235" s="23">
        <v>0</v>
      </c>
      <c r="E235" s="23">
        <v>34672.15</v>
      </c>
      <c r="F235" s="23" t="s">
        <v>8077</v>
      </c>
      <c r="G235" s="23" t="s">
        <v>8076</v>
      </c>
      <c r="H235" t="s">
        <v>8078</v>
      </c>
    </row>
    <row r="236" spans="1:8" ht="15.75" customHeight="1" x14ac:dyDescent="0.3">
      <c r="A236" s="23" t="s">
        <v>423</v>
      </c>
      <c r="B236" s="23" t="s">
        <v>7888</v>
      </c>
      <c r="C236" s="26">
        <v>18.663888888888888</v>
      </c>
      <c r="D236" s="23">
        <v>0</v>
      </c>
      <c r="E236" s="23">
        <v>34617.839999999997</v>
      </c>
      <c r="F236" s="23" t="s">
        <v>8077</v>
      </c>
      <c r="G236" s="23" t="s">
        <v>8076</v>
      </c>
      <c r="H236" t="s">
        <v>8083</v>
      </c>
    </row>
    <row r="237" spans="1:8" ht="15.75" customHeight="1" x14ac:dyDescent="0.3">
      <c r="A237" s="23" t="s">
        <v>424</v>
      </c>
      <c r="B237" s="23" t="s">
        <v>7887</v>
      </c>
      <c r="C237" s="26">
        <v>46.536111111111111</v>
      </c>
      <c r="D237" s="23">
        <v>2</v>
      </c>
      <c r="E237" s="23">
        <v>34543.39</v>
      </c>
      <c r="F237" s="23" t="s">
        <v>8075</v>
      </c>
      <c r="G237" s="23" t="s">
        <v>8076</v>
      </c>
      <c r="H237" t="s">
        <v>8080</v>
      </c>
    </row>
    <row r="238" spans="1:8" ht="15.75" customHeight="1" x14ac:dyDescent="0.3">
      <c r="A238" s="23" t="s">
        <v>426</v>
      </c>
      <c r="B238" s="23" t="s">
        <v>7886</v>
      </c>
      <c r="C238" s="26">
        <v>24.955555555555556</v>
      </c>
      <c r="D238" s="23">
        <v>0</v>
      </c>
      <c r="E238" s="23">
        <v>34472.839999999997</v>
      </c>
      <c r="F238" s="23" t="s">
        <v>8077</v>
      </c>
      <c r="G238" s="23" t="s">
        <v>8076</v>
      </c>
      <c r="H238" t="s">
        <v>8080</v>
      </c>
    </row>
    <row r="239" spans="1:8" ht="15.75" customHeight="1" x14ac:dyDescent="0.3">
      <c r="A239" s="23" t="s">
        <v>428</v>
      </c>
      <c r="B239" s="23" t="s">
        <v>7885</v>
      </c>
      <c r="C239" s="26">
        <v>32.705555555555556</v>
      </c>
      <c r="D239" s="23">
        <v>3</v>
      </c>
      <c r="E239" s="23">
        <v>34456.269999999997</v>
      </c>
      <c r="F239" s="23" t="s">
        <v>8077</v>
      </c>
      <c r="G239" s="23" t="s">
        <v>8075</v>
      </c>
      <c r="H239" t="s">
        <v>8080</v>
      </c>
    </row>
    <row r="240" spans="1:8" ht="15.75" customHeight="1" x14ac:dyDescent="0.3">
      <c r="A240" s="23" t="s">
        <v>430</v>
      </c>
      <c r="B240" s="23" t="s">
        <v>7884</v>
      </c>
      <c r="C240" s="26">
        <v>19.675000000000001</v>
      </c>
      <c r="D240" s="23">
        <v>0</v>
      </c>
      <c r="E240" s="23">
        <v>34439.86</v>
      </c>
      <c r="F240" s="23" t="s">
        <v>8075</v>
      </c>
      <c r="G240" s="23" t="s">
        <v>8077</v>
      </c>
      <c r="H240" t="s">
        <v>8078</v>
      </c>
    </row>
    <row r="241" spans="1:8" ht="15.75" customHeight="1" x14ac:dyDescent="0.3">
      <c r="A241" s="23" t="s">
        <v>432</v>
      </c>
      <c r="B241" s="23" t="s">
        <v>7883</v>
      </c>
      <c r="C241" s="26">
        <v>38.68611111111111</v>
      </c>
      <c r="D241" s="23">
        <v>3</v>
      </c>
      <c r="E241" s="23">
        <v>34402.22</v>
      </c>
      <c r="F241" s="23" t="s">
        <v>8075</v>
      </c>
      <c r="G241" s="23" t="s">
        <v>8076</v>
      </c>
      <c r="H241" t="s">
        <v>8080</v>
      </c>
    </row>
    <row r="242" spans="1:8" ht="15.75" customHeight="1" x14ac:dyDescent="0.3">
      <c r="A242" s="23" t="s">
        <v>434</v>
      </c>
      <c r="B242" s="23" t="s">
        <v>7882</v>
      </c>
      <c r="C242" s="26">
        <v>39.68333333333333</v>
      </c>
      <c r="D242" s="23">
        <v>3</v>
      </c>
      <c r="E242" s="23">
        <v>34307.22</v>
      </c>
      <c r="F242" s="23" t="s">
        <v>8075</v>
      </c>
      <c r="G242" s="23" t="s">
        <v>8075</v>
      </c>
      <c r="H242" t="s">
        <v>8079</v>
      </c>
    </row>
    <row r="243" spans="1:8" ht="15.75" customHeight="1" x14ac:dyDescent="0.3">
      <c r="A243" s="23" t="s">
        <v>436</v>
      </c>
      <c r="B243" s="23" t="s">
        <v>7881</v>
      </c>
      <c r="C243" s="26">
        <v>36.658333333333331</v>
      </c>
      <c r="D243" s="23">
        <v>3</v>
      </c>
      <c r="E243" s="23">
        <v>34293.120000000003</v>
      </c>
      <c r="F243" s="23" t="s">
        <v>8077</v>
      </c>
      <c r="G243" s="23" t="s">
        <v>8075</v>
      </c>
      <c r="H243" t="s">
        <v>8080</v>
      </c>
    </row>
    <row r="244" spans="1:8" ht="15.75" customHeight="1" x14ac:dyDescent="0.3">
      <c r="A244" s="23" t="s">
        <v>438</v>
      </c>
      <c r="B244" s="23" t="s">
        <v>7880</v>
      </c>
      <c r="C244" s="26">
        <v>27.605555555555554</v>
      </c>
      <c r="D244" s="23">
        <v>0</v>
      </c>
      <c r="E244" s="23">
        <v>34289.43</v>
      </c>
      <c r="F244" s="23" t="s">
        <v>8077</v>
      </c>
      <c r="G244" s="23" t="s">
        <v>8077</v>
      </c>
      <c r="H244" t="s">
        <v>8080</v>
      </c>
    </row>
    <row r="245" spans="1:8" ht="15.75" customHeight="1" x14ac:dyDescent="0.3">
      <c r="A245" s="23" t="s">
        <v>440</v>
      </c>
      <c r="B245" s="23" t="s">
        <v>7879</v>
      </c>
      <c r="C245" s="26">
        <v>24.991666666666667</v>
      </c>
      <c r="D245" s="23">
        <v>0</v>
      </c>
      <c r="E245" s="23">
        <v>34254.050000000003</v>
      </c>
      <c r="F245" s="23" t="s">
        <v>8077</v>
      </c>
      <c r="G245" s="23" t="s">
        <v>8076</v>
      </c>
      <c r="H245" t="s">
        <v>8082</v>
      </c>
    </row>
    <row r="246" spans="1:8" ht="15.75" customHeight="1" x14ac:dyDescent="0.3">
      <c r="A246" s="23" t="s">
        <v>442</v>
      </c>
      <c r="B246" s="23" t="s">
        <v>7878</v>
      </c>
      <c r="C246" s="26">
        <v>60.924999999999997</v>
      </c>
      <c r="D246" s="23">
        <v>0</v>
      </c>
      <c r="E246" s="23">
        <v>34218.019999999997</v>
      </c>
      <c r="F246" s="23" t="s">
        <v>8077</v>
      </c>
      <c r="G246" s="23" t="s">
        <v>8077</v>
      </c>
      <c r="H246" t="s">
        <v>8080</v>
      </c>
    </row>
    <row r="247" spans="1:8" ht="15.75" customHeight="1" x14ac:dyDescent="0.3">
      <c r="A247" s="23" t="s">
        <v>444</v>
      </c>
      <c r="B247" s="23" t="s">
        <v>7877</v>
      </c>
      <c r="C247" s="26">
        <v>47.880555555555553</v>
      </c>
      <c r="D247" s="23">
        <v>1</v>
      </c>
      <c r="E247" s="23">
        <v>34210.33</v>
      </c>
      <c r="F247" s="23" t="s">
        <v>8075</v>
      </c>
      <c r="G247" s="23" t="s">
        <v>8077</v>
      </c>
      <c r="H247" t="s">
        <v>8079</v>
      </c>
    </row>
    <row r="248" spans="1:8" ht="15.75" customHeight="1" x14ac:dyDescent="0.3">
      <c r="A248" s="23" t="s">
        <v>446</v>
      </c>
      <c r="B248" s="23" t="s">
        <v>7876</v>
      </c>
      <c r="C248" s="26">
        <v>51.786111111111111</v>
      </c>
      <c r="D248" s="23">
        <v>0</v>
      </c>
      <c r="E248" s="23">
        <v>34205.07</v>
      </c>
      <c r="F248" s="23" t="s">
        <v>8075</v>
      </c>
      <c r="G248" s="23" t="s">
        <v>8075</v>
      </c>
      <c r="H248" t="s">
        <v>8080</v>
      </c>
    </row>
    <row r="249" spans="1:8" ht="15.75" customHeight="1" x14ac:dyDescent="0.3">
      <c r="A249" s="23" t="s">
        <v>448</v>
      </c>
      <c r="B249" s="23" t="s">
        <v>7875</v>
      </c>
      <c r="C249" s="26">
        <v>23.588888888888889</v>
      </c>
      <c r="D249" s="23">
        <v>0</v>
      </c>
      <c r="E249" s="23">
        <v>34166.269999999997</v>
      </c>
      <c r="F249" s="23" t="s">
        <v>8075</v>
      </c>
      <c r="G249" s="23" t="s">
        <v>8076</v>
      </c>
      <c r="H249" t="s">
        <v>8080</v>
      </c>
    </row>
    <row r="250" spans="1:8" ht="15.75" customHeight="1" x14ac:dyDescent="0.3">
      <c r="A250" s="23" t="s">
        <v>450</v>
      </c>
      <c r="B250" s="23" t="s">
        <v>7874</v>
      </c>
      <c r="C250" s="26">
        <v>20.45</v>
      </c>
      <c r="D250" s="23">
        <v>0</v>
      </c>
      <c r="E250" s="23">
        <v>34084.68</v>
      </c>
      <c r="F250" s="23" t="s">
        <v>8075</v>
      </c>
      <c r="G250" s="23" t="s">
        <v>8076</v>
      </c>
      <c r="H250" t="s">
        <v>8080</v>
      </c>
    </row>
    <row r="251" spans="1:8" ht="15.75" customHeight="1" x14ac:dyDescent="0.3">
      <c r="A251" s="23" t="s">
        <v>452</v>
      </c>
      <c r="B251" s="23" t="s">
        <v>7873</v>
      </c>
      <c r="C251" s="26">
        <v>50.866666666666667</v>
      </c>
      <c r="D251" s="23">
        <v>0</v>
      </c>
      <c r="E251" s="23">
        <v>34053.360000000001</v>
      </c>
      <c r="F251" s="23" t="s">
        <v>8075</v>
      </c>
      <c r="G251" s="23" t="s">
        <v>8075</v>
      </c>
      <c r="H251" t="s">
        <v>8080</v>
      </c>
    </row>
    <row r="252" spans="1:8" ht="15.75" customHeight="1" x14ac:dyDescent="0.3">
      <c r="A252" s="23" t="s">
        <v>454</v>
      </c>
      <c r="B252" s="23" t="s">
        <v>7872</v>
      </c>
      <c r="C252" s="26">
        <v>28.702777777777779</v>
      </c>
      <c r="D252" s="23">
        <v>0</v>
      </c>
      <c r="E252" s="23">
        <v>33975.47</v>
      </c>
      <c r="F252" s="23" t="s">
        <v>8075</v>
      </c>
      <c r="G252" s="23" t="s">
        <v>8075</v>
      </c>
      <c r="H252" t="s">
        <v>8080</v>
      </c>
    </row>
    <row r="253" spans="1:8" ht="15.75" customHeight="1" x14ac:dyDescent="0.3">
      <c r="A253" s="23" t="s">
        <v>456</v>
      </c>
      <c r="B253" s="23" t="s">
        <v>6196</v>
      </c>
      <c r="C253" s="26">
        <v>22.447222222222223</v>
      </c>
      <c r="D253" s="23">
        <v>0</v>
      </c>
      <c r="E253" s="23">
        <v>33907.550000000003</v>
      </c>
      <c r="F253" s="23" t="s">
        <v>8075</v>
      </c>
      <c r="G253" s="23" t="s">
        <v>8075</v>
      </c>
      <c r="H253" t="s">
        <v>8079</v>
      </c>
    </row>
    <row r="254" spans="1:8" ht="15.75" customHeight="1" x14ac:dyDescent="0.3">
      <c r="A254" s="23" t="s">
        <v>458</v>
      </c>
      <c r="B254" s="23" t="s">
        <v>7871</v>
      </c>
      <c r="C254" s="26">
        <v>25.830555555555556</v>
      </c>
      <c r="D254" s="23">
        <v>0</v>
      </c>
      <c r="E254" s="23">
        <v>33900.65</v>
      </c>
      <c r="F254" s="23" t="s">
        <v>8075</v>
      </c>
      <c r="G254" s="23" t="s">
        <v>8076</v>
      </c>
      <c r="H254" t="s">
        <v>8080</v>
      </c>
    </row>
    <row r="255" spans="1:8" ht="15.75" customHeight="1" x14ac:dyDescent="0.3">
      <c r="A255" s="23" t="s">
        <v>460</v>
      </c>
      <c r="B255" s="23" t="s">
        <v>7870</v>
      </c>
      <c r="C255" s="26">
        <v>22.616666666666667</v>
      </c>
      <c r="D255" s="23">
        <v>0</v>
      </c>
      <c r="E255" s="23">
        <v>33829.39</v>
      </c>
      <c r="F255" s="23" t="s">
        <v>8075</v>
      </c>
      <c r="G255" s="23" t="s">
        <v>8076</v>
      </c>
      <c r="H255" t="s">
        <v>8080</v>
      </c>
    </row>
    <row r="256" spans="1:8" ht="15.75" customHeight="1" x14ac:dyDescent="0.3">
      <c r="A256" s="23" t="s">
        <v>461</v>
      </c>
      <c r="B256" s="23" t="s">
        <v>7869</v>
      </c>
      <c r="C256" s="26">
        <v>60.491666666666667</v>
      </c>
      <c r="D256" s="23">
        <v>0</v>
      </c>
      <c r="E256" s="23">
        <v>33753.32</v>
      </c>
      <c r="F256" s="23" t="s">
        <v>8077</v>
      </c>
      <c r="G256" s="23" t="s">
        <v>8076</v>
      </c>
      <c r="H256" t="s">
        <v>8080</v>
      </c>
    </row>
    <row r="257" spans="1:8" ht="15.75" customHeight="1" x14ac:dyDescent="0.3">
      <c r="A257" s="23" t="s">
        <v>463</v>
      </c>
      <c r="B257" s="23" t="s">
        <v>7868</v>
      </c>
      <c r="C257" s="26">
        <v>19.738888888888887</v>
      </c>
      <c r="D257" s="23">
        <v>0</v>
      </c>
      <c r="E257" s="23">
        <v>33750.29</v>
      </c>
      <c r="F257" s="23" t="s">
        <v>8077</v>
      </c>
      <c r="G257" s="23" t="s">
        <v>8076</v>
      </c>
      <c r="H257" t="s">
        <v>8079</v>
      </c>
    </row>
    <row r="258" spans="1:8" ht="15.75" customHeight="1" x14ac:dyDescent="0.3">
      <c r="A258" s="23" t="s">
        <v>465</v>
      </c>
      <c r="B258" s="23" t="s">
        <v>6629</v>
      </c>
      <c r="C258" s="26">
        <v>18.602777777777778</v>
      </c>
      <c r="D258" s="23">
        <v>0</v>
      </c>
      <c r="E258" s="23">
        <v>33732.69</v>
      </c>
      <c r="F258" s="23" t="s">
        <v>8077</v>
      </c>
      <c r="G258" s="23" t="s">
        <v>8077</v>
      </c>
      <c r="H258" t="s">
        <v>8090</v>
      </c>
    </row>
    <row r="259" spans="1:8" ht="15.75" customHeight="1" x14ac:dyDescent="0.3">
      <c r="A259" s="23" t="s">
        <v>467</v>
      </c>
      <c r="B259" s="23" t="s">
        <v>7867</v>
      </c>
      <c r="C259" s="26">
        <v>29.527777777777779</v>
      </c>
      <c r="D259" s="23">
        <v>0</v>
      </c>
      <c r="E259" s="23">
        <v>33707.550000000003</v>
      </c>
      <c r="F259" s="23" t="s">
        <v>8075</v>
      </c>
      <c r="G259" s="23" t="s">
        <v>8075</v>
      </c>
      <c r="H259" t="s">
        <v>8080</v>
      </c>
    </row>
    <row r="260" spans="1:8" ht="15.75" customHeight="1" x14ac:dyDescent="0.3">
      <c r="A260" s="23" t="s">
        <v>469</v>
      </c>
      <c r="B260" s="23" t="s">
        <v>6116</v>
      </c>
      <c r="C260" s="26">
        <v>19.747222222222224</v>
      </c>
      <c r="D260" s="23">
        <v>0</v>
      </c>
      <c r="E260" s="23">
        <v>33611.71</v>
      </c>
      <c r="F260" s="23" t="s">
        <v>8077</v>
      </c>
      <c r="G260" s="23" t="s">
        <v>8075</v>
      </c>
      <c r="H260" t="s">
        <v>8080</v>
      </c>
    </row>
    <row r="261" spans="1:8" ht="15.75" customHeight="1" x14ac:dyDescent="0.3">
      <c r="A261" s="23" t="s">
        <v>471</v>
      </c>
      <c r="B261" s="23" t="s">
        <v>7783</v>
      </c>
      <c r="C261" s="26">
        <v>38.87777777777778</v>
      </c>
      <c r="D261" s="23">
        <v>3</v>
      </c>
      <c r="E261" s="23">
        <v>33527.1</v>
      </c>
      <c r="F261" s="23" t="s">
        <v>8075</v>
      </c>
      <c r="G261" s="23" t="s">
        <v>8076</v>
      </c>
      <c r="H261" t="s">
        <v>8080</v>
      </c>
    </row>
    <row r="262" spans="1:8" ht="15.75" customHeight="1" x14ac:dyDescent="0.3">
      <c r="A262" s="23" t="s">
        <v>473</v>
      </c>
      <c r="B262" s="23" t="s">
        <v>7626</v>
      </c>
      <c r="C262" s="26">
        <v>20.786111111111111</v>
      </c>
      <c r="D262" s="23">
        <v>0</v>
      </c>
      <c r="E262" s="23">
        <v>33475.82</v>
      </c>
      <c r="F262" s="23" t="s">
        <v>8077</v>
      </c>
      <c r="G262" s="23" t="s">
        <v>8077</v>
      </c>
      <c r="H262" t="s">
        <v>8084</v>
      </c>
    </row>
    <row r="263" spans="1:8" ht="15.75" customHeight="1" x14ac:dyDescent="0.3">
      <c r="A263" s="23" t="s">
        <v>475</v>
      </c>
      <c r="B263" s="23" t="s">
        <v>7375</v>
      </c>
      <c r="C263" s="26">
        <v>52.972222222222221</v>
      </c>
      <c r="D263" s="23">
        <v>2</v>
      </c>
      <c r="E263" s="23">
        <v>33471.97</v>
      </c>
      <c r="F263" s="23" t="s">
        <v>8075</v>
      </c>
      <c r="G263" s="23" t="s">
        <v>8075</v>
      </c>
      <c r="H263" t="s">
        <v>8079</v>
      </c>
    </row>
    <row r="264" spans="1:8" ht="15.75" customHeight="1" x14ac:dyDescent="0.3">
      <c r="A264" s="23" t="s">
        <v>477</v>
      </c>
      <c r="B264" s="23" t="s">
        <v>7866</v>
      </c>
      <c r="C264" s="26">
        <v>37.50277777777778</v>
      </c>
      <c r="D264" s="23">
        <v>3</v>
      </c>
      <c r="E264" s="23">
        <v>33450.99</v>
      </c>
      <c r="F264" s="23" t="s">
        <v>8075</v>
      </c>
      <c r="G264" s="23" t="s">
        <v>8075</v>
      </c>
      <c r="H264" t="s">
        <v>8080</v>
      </c>
    </row>
    <row r="265" spans="1:8" ht="15.75" customHeight="1" x14ac:dyDescent="0.3">
      <c r="A265" s="23" t="s">
        <v>479</v>
      </c>
      <c r="B265" s="23" t="s">
        <v>7383</v>
      </c>
      <c r="C265" s="26">
        <v>50.758333333333333</v>
      </c>
      <c r="D265" s="23">
        <v>0</v>
      </c>
      <c r="E265" s="23">
        <v>33344.449999999997</v>
      </c>
      <c r="F265" s="23" t="s">
        <v>8075</v>
      </c>
      <c r="G265" s="23" t="s">
        <v>8076</v>
      </c>
      <c r="H265" t="s">
        <v>8080</v>
      </c>
    </row>
    <row r="266" spans="1:8" ht="15.75" customHeight="1" x14ac:dyDescent="0.3">
      <c r="A266" s="23" t="s">
        <v>481</v>
      </c>
      <c r="B266" s="23" t="s">
        <v>7865</v>
      </c>
      <c r="C266" s="26">
        <v>19.527777777777779</v>
      </c>
      <c r="D266" s="23">
        <v>0</v>
      </c>
      <c r="E266" s="23">
        <v>33307.550000000003</v>
      </c>
      <c r="F266" s="23" t="s">
        <v>8075</v>
      </c>
      <c r="G266" s="23" t="s">
        <v>8076</v>
      </c>
      <c r="H266" t="s">
        <v>8079</v>
      </c>
    </row>
    <row r="267" spans="1:8" ht="15.75" customHeight="1" x14ac:dyDescent="0.3">
      <c r="A267" s="23" t="s">
        <v>483</v>
      </c>
      <c r="B267" s="23" t="s">
        <v>7864</v>
      </c>
      <c r="C267" s="26">
        <v>32.655555555555559</v>
      </c>
      <c r="D267" s="23">
        <v>3</v>
      </c>
      <c r="E267" s="23">
        <v>33292.83</v>
      </c>
      <c r="F267" s="23" t="s">
        <v>8075</v>
      </c>
      <c r="G267" s="23" t="s">
        <v>8077</v>
      </c>
      <c r="H267" t="s">
        <v>8080</v>
      </c>
    </row>
    <row r="268" spans="1:8" ht="15.75" customHeight="1" x14ac:dyDescent="0.3">
      <c r="A268" s="23" t="s">
        <v>484</v>
      </c>
      <c r="B268" s="23" t="s">
        <v>7863</v>
      </c>
      <c r="C268" s="26">
        <v>37.897222222222226</v>
      </c>
      <c r="D268" s="23">
        <v>3</v>
      </c>
      <c r="E268" s="23">
        <v>33121</v>
      </c>
      <c r="F268" s="23" t="s">
        <v>8075</v>
      </c>
      <c r="G268" s="23" t="s">
        <v>8077</v>
      </c>
      <c r="H268" t="s">
        <v>8080</v>
      </c>
    </row>
    <row r="269" spans="1:8" ht="15.75" customHeight="1" x14ac:dyDescent="0.3">
      <c r="A269" s="23" t="s">
        <v>486</v>
      </c>
      <c r="B269" s="23" t="s">
        <v>7862</v>
      </c>
      <c r="C269" s="26">
        <v>53.605555555555554</v>
      </c>
      <c r="D269" s="23">
        <v>0</v>
      </c>
      <c r="E269" s="23">
        <v>33090.660000000003</v>
      </c>
      <c r="F269" s="23" t="s">
        <v>8075</v>
      </c>
      <c r="G269" s="23" t="s">
        <v>8075</v>
      </c>
      <c r="H269" t="s">
        <v>8080</v>
      </c>
    </row>
    <row r="270" spans="1:8" ht="15.75" customHeight="1" x14ac:dyDescent="0.3">
      <c r="A270" s="23" t="s">
        <v>488</v>
      </c>
      <c r="B270" s="23" t="s">
        <v>7861</v>
      </c>
      <c r="C270" s="26">
        <v>60.93611111111111</v>
      </c>
      <c r="D270" s="23">
        <v>0</v>
      </c>
      <c r="E270" s="23">
        <v>33074.94</v>
      </c>
      <c r="F270" s="23" t="s">
        <v>8077</v>
      </c>
      <c r="G270" s="23" t="s">
        <v>8075</v>
      </c>
      <c r="H270" t="s">
        <v>8080</v>
      </c>
    </row>
    <row r="271" spans="1:8" ht="15.75" customHeight="1" x14ac:dyDescent="0.3">
      <c r="A271" s="23" t="s">
        <v>490</v>
      </c>
      <c r="B271" s="23" t="s">
        <v>7860</v>
      </c>
      <c r="C271" s="26">
        <v>28.861111111111111</v>
      </c>
      <c r="D271" s="23">
        <v>0</v>
      </c>
      <c r="E271" s="23">
        <v>33057.230000000003</v>
      </c>
      <c r="F271" s="23" t="s">
        <v>8077</v>
      </c>
      <c r="G271" s="23" t="s">
        <v>8075</v>
      </c>
      <c r="H271" t="s">
        <v>8080</v>
      </c>
    </row>
    <row r="272" spans="1:8" ht="15.75" customHeight="1" x14ac:dyDescent="0.3">
      <c r="A272" s="23" t="s">
        <v>492</v>
      </c>
      <c r="B272" s="23" t="s">
        <v>7859</v>
      </c>
      <c r="C272" s="26">
        <v>55.911111111111111</v>
      </c>
      <c r="D272" s="23">
        <v>0</v>
      </c>
      <c r="E272" s="23">
        <v>33025.32</v>
      </c>
      <c r="F272" s="23" t="s">
        <v>8075</v>
      </c>
      <c r="G272" s="23" t="s">
        <v>8076</v>
      </c>
      <c r="H272" t="s">
        <v>8080</v>
      </c>
    </row>
    <row r="273" spans="1:8" ht="15.75" customHeight="1" x14ac:dyDescent="0.3">
      <c r="A273" s="23" t="s">
        <v>494</v>
      </c>
      <c r="B273" s="23" t="s">
        <v>7858</v>
      </c>
      <c r="C273" s="26">
        <v>27.916666666666668</v>
      </c>
      <c r="D273" s="23">
        <v>0</v>
      </c>
      <c r="E273" s="23">
        <v>33017.46</v>
      </c>
      <c r="F273" s="23" t="s">
        <v>8077</v>
      </c>
      <c r="G273" s="23" t="s">
        <v>8077</v>
      </c>
      <c r="H273" t="s">
        <v>8080</v>
      </c>
    </row>
    <row r="274" spans="1:8" ht="15.75" customHeight="1" x14ac:dyDescent="0.3">
      <c r="A274" s="23" t="s">
        <v>496</v>
      </c>
      <c r="B274" s="23" t="s">
        <v>7857</v>
      </c>
      <c r="C274" s="26">
        <v>51.788888888888891</v>
      </c>
      <c r="D274" s="23">
        <v>0</v>
      </c>
      <c r="E274" s="23">
        <v>32947.629999999997</v>
      </c>
      <c r="F274" s="23" t="s">
        <v>8075</v>
      </c>
      <c r="G274" s="23" t="s">
        <v>8077</v>
      </c>
      <c r="H274" t="s">
        <v>8080</v>
      </c>
    </row>
    <row r="275" spans="1:8" ht="15.75" customHeight="1" x14ac:dyDescent="0.3">
      <c r="A275" s="23" t="s">
        <v>498</v>
      </c>
      <c r="B275" s="23" t="s">
        <v>7856</v>
      </c>
      <c r="C275" s="26">
        <v>41.55833333333333</v>
      </c>
      <c r="D275" s="23">
        <v>1</v>
      </c>
      <c r="E275" s="23">
        <v>32906.69</v>
      </c>
      <c r="F275" s="23" t="s">
        <v>8075</v>
      </c>
      <c r="G275" s="23" t="s">
        <v>8076</v>
      </c>
      <c r="H275" t="s">
        <v>8080</v>
      </c>
    </row>
    <row r="276" spans="1:8" ht="15.75" customHeight="1" x14ac:dyDescent="0.3">
      <c r="A276" s="23" t="s">
        <v>500</v>
      </c>
      <c r="B276" s="23" t="s">
        <v>7753</v>
      </c>
      <c r="C276" s="26">
        <v>27.511111111111113</v>
      </c>
      <c r="D276" s="23">
        <v>0</v>
      </c>
      <c r="E276" s="23">
        <v>32827.51</v>
      </c>
      <c r="F276" s="23" t="s">
        <v>8077</v>
      </c>
      <c r="G276" s="23" t="s">
        <v>8075</v>
      </c>
      <c r="H276" t="s">
        <v>8080</v>
      </c>
    </row>
    <row r="277" spans="1:8" ht="15.75" customHeight="1" x14ac:dyDescent="0.3">
      <c r="A277" s="23" t="s">
        <v>502</v>
      </c>
      <c r="B277" s="23" t="s">
        <v>7855</v>
      </c>
      <c r="C277" s="26">
        <v>42.488888888888887</v>
      </c>
      <c r="D277" s="23">
        <v>3</v>
      </c>
      <c r="E277" s="23">
        <v>32787.46</v>
      </c>
      <c r="F277" s="23" t="s">
        <v>8077</v>
      </c>
      <c r="G277" s="23" t="s">
        <v>8076</v>
      </c>
      <c r="H277" t="s">
        <v>8079</v>
      </c>
    </row>
    <row r="278" spans="1:8" ht="15.75" customHeight="1" x14ac:dyDescent="0.3">
      <c r="A278" s="23" t="s">
        <v>503</v>
      </c>
      <c r="B278" s="23" t="s">
        <v>7549</v>
      </c>
      <c r="C278" s="26">
        <v>50.586111111111109</v>
      </c>
      <c r="D278" s="23">
        <v>0</v>
      </c>
      <c r="E278" s="23">
        <v>32765.33</v>
      </c>
      <c r="F278" s="23" t="s">
        <v>8075</v>
      </c>
      <c r="G278" s="23" t="s">
        <v>8075</v>
      </c>
      <c r="H278" t="s">
        <v>8079</v>
      </c>
    </row>
    <row r="279" spans="1:8" ht="15.75" customHeight="1" x14ac:dyDescent="0.3">
      <c r="A279" s="23" t="s">
        <v>505</v>
      </c>
      <c r="B279" s="23" t="s">
        <v>6894</v>
      </c>
      <c r="C279" s="26">
        <v>48.505555555555553</v>
      </c>
      <c r="D279" s="23">
        <v>0</v>
      </c>
      <c r="E279" s="23">
        <v>32760.48</v>
      </c>
      <c r="F279" s="23" t="s">
        <v>8077</v>
      </c>
      <c r="G279" s="23" t="s">
        <v>8077</v>
      </c>
      <c r="H279" t="s">
        <v>8080</v>
      </c>
    </row>
    <row r="280" spans="1:8" ht="15.75" customHeight="1" x14ac:dyDescent="0.3">
      <c r="A280" s="23" t="s">
        <v>507</v>
      </c>
      <c r="B280" s="23" t="s">
        <v>7854</v>
      </c>
      <c r="C280" s="26">
        <v>32.913888888888891</v>
      </c>
      <c r="D280" s="23">
        <v>2</v>
      </c>
      <c r="E280" s="23">
        <v>32734.19</v>
      </c>
      <c r="F280" s="23" t="s">
        <v>8075</v>
      </c>
      <c r="G280" s="23" t="s">
        <v>8077</v>
      </c>
      <c r="H280" t="s">
        <v>8079</v>
      </c>
    </row>
    <row r="281" spans="1:8" ht="15.75" customHeight="1" x14ac:dyDescent="0.3">
      <c r="A281" s="23" t="s">
        <v>509</v>
      </c>
      <c r="B281" s="23" t="s">
        <v>7853</v>
      </c>
      <c r="C281" s="26">
        <v>32.68888888888889</v>
      </c>
      <c r="D281" s="23">
        <v>3</v>
      </c>
      <c r="E281" s="23">
        <v>32716.2</v>
      </c>
      <c r="F281" s="23" t="s">
        <v>8077</v>
      </c>
      <c r="G281" s="23" t="s">
        <v>8075</v>
      </c>
      <c r="H281" t="s">
        <v>8080</v>
      </c>
    </row>
    <row r="282" spans="1:8" ht="15.75" customHeight="1" x14ac:dyDescent="0.3">
      <c r="A282" s="23" t="s">
        <v>511</v>
      </c>
      <c r="B282" s="23" t="s">
        <v>7852</v>
      </c>
      <c r="C282" s="26">
        <v>54.602777777777774</v>
      </c>
      <c r="D282" s="23">
        <v>0</v>
      </c>
      <c r="E282" s="23">
        <v>32686.080000000002</v>
      </c>
      <c r="F282" s="23" t="s">
        <v>8075</v>
      </c>
      <c r="G282" s="23" t="s">
        <v>8076</v>
      </c>
      <c r="H282" t="s">
        <v>8080</v>
      </c>
    </row>
    <row r="283" spans="1:8" ht="15.75" customHeight="1" x14ac:dyDescent="0.3">
      <c r="A283" s="23" t="s">
        <v>513</v>
      </c>
      <c r="B283" s="23" t="s">
        <v>6482</v>
      </c>
      <c r="C283" s="26">
        <v>32.902777777777779</v>
      </c>
      <c r="D283" s="23">
        <v>3</v>
      </c>
      <c r="E283" s="23">
        <v>32672.11</v>
      </c>
      <c r="F283" s="23" t="s">
        <v>8077</v>
      </c>
      <c r="G283" s="23" t="s">
        <v>8077</v>
      </c>
      <c r="H283" t="s">
        <v>8080</v>
      </c>
    </row>
    <row r="284" spans="1:8" ht="15.75" customHeight="1" x14ac:dyDescent="0.3">
      <c r="A284" s="23" t="s">
        <v>515</v>
      </c>
      <c r="B284" s="23" t="s">
        <v>7851</v>
      </c>
      <c r="C284" s="26">
        <v>19.666666666666668</v>
      </c>
      <c r="D284" s="23">
        <v>0</v>
      </c>
      <c r="E284" s="23">
        <v>32548.34</v>
      </c>
      <c r="F284" s="23" t="s">
        <v>8077</v>
      </c>
      <c r="G284" s="23" t="s">
        <v>8075</v>
      </c>
      <c r="H284" t="s">
        <v>8078</v>
      </c>
    </row>
    <row r="285" spans="1:8" ht="15.75" customHeight="1" x14ac:dyDescent="0.3">
      <c r="A285" s="23" t="s">
        <v>517</v>
      </c>
      <c r="B285" s="23" t="s">
        <v>7850</v>
      </c>
      <c r="C285" s="26">
        <v>46.719444444444441</v>
      </c>
      <c r="D285" s="23">
        <v>2</v>
      </c>
      <c r="E285" s="23">
        <v>32485.46</v>
      </c>
      <c r="F285" s="23" t="s">
        <v>8075</v>
      </c>
      <c r="G285" s="23" t="s">
        <v>8077</v>
      </c>
      <c r="H285" t="s">
        <v>8080</v>
      </c>
    </row>
    <row r="286" spans="1:8" ht="15.75" customHeight="1" x14ac:dyDescent="0.3">
      <c r="A286" s="23" t="s">
        <v>519</v>
      </c>
      <c r="B286" s="23" t="s">
        <v>7849</v>
      </c>
      <c r="C286" s="26">
        <v>41.697222222222223</v>
      </c>
      <c r="D286" s="23">
        <v>1</v>
      </c>
      <c r="E286" s="23">
        <v>32462.35</v>
      </c>
      <c r="F286" s="23" t="s">
        <v>8075</v>
      </c>
      <c r="G286" s="23" t="s">
        <v>8075</v>
      </c>
      <c r="H286" t="s">
        <v>8080</v>
      </c>
    </row>
    <row r="287" spans="1:8" ht="15.75" customHeight="1" x14ac:dyDescent="0.3">
      <c r="A287" s="23" t="s">
        <v>521</v>
      </c>
      <c r="B287" s="23" t="s">
        <v>7848</v>
      </c>
      <c r="C287" s="26">
        <v>46.830555555555556</v>
      </c>
      <c r="D287" s="23">
        <v>2</v>
      </c>
      <c r="E287" s="23">
        <v>32430.22</v>
      </c>
      <c r="F287" s="23" t="s">
        <v>8075</v>
      </c>
      <c r="G287" s="23" t="s">
        <v>8076</v>
      </c>
      <c r="H287" t="s">
        <v>8080</v>
      </c>
    </row>
    <row r="288" spans="1:8" ht="15.75" customHeight="1" x14ac:dyDescent="0.3">
      <c r="A288" s="23" t="s">
        <v>523</v>
      </c>
      <c r="B288" s="23" t="s">
        <v>7134</v>
      </c>
      <c r="C288" s="26">
        <v>50.636111111111113</v>
      </c>
      <c r="D288" s="23">
        <v>0</v>
      </c>
      <c r="E288" s="23">
        <v>32428.63</v>
      </c>
      <c r="F288" s="23" t="s">
        <v>8075</v>
      </c>
      <c r="G288" s="23" t="s">
        <v>8075</v>
      </c>
      <c r="H288" t="s">
        <v>8080</v>
      </c>
    </row>
    <row r="289" spans="1:8" ht="15.75" customHeight="1" x14ac:dyDescent="0.3">
      <c r="A289" s="23" t="s">
        <v>525</v>
      </c>
      <c r="B289" s="23" t="s">
        <v>6598</v>
      </c>
      <c r="C289" s="26">
        <v>36.516666666666666</v>
      </c>
      <c r="D289" s="23">
        <v>3</v>
      </c>
      <c r="E289" s="23">
        <v>32288.49</v>
      </c>
      <c r="F289" s="23" t="s">
        <v>8075</v>
      </c>
      <c r="G289" s="23" t="s">
        <v>8075</v>
      </c>
      <c r="H289" t="s">
        <v>8080</v>
      </c>
    </row>
    <row r="290" spans="1:8" ht="15.75" customHeight="1" x14ac:dyDescent="0.3">
      <c r="A290" s="23" t="s">
        <v>526</v>
      </c>
      <c r="B290" s="23" t="s">
        <v>7847</v>
      </c>
      <c r="C290" s="26">
        <v>47.475000000000001</v>
      </c>
      <c r="D290" s="23">
        <v>1</v>
      </c>
      <c r="E290" s="23">
        <v>32259.96</v>
      </c>
      <c r="F290" s="23" t="s">
        <v>8075</v>
      </c>
      <c r="G290" s="23" t="s">
        <v>8076</v>
      </c>
      <c r="H290" t="s">
        <v>8079</v>
      </c>
    </row>
    <row r="291" spans="1:8" ht="15.75" customHeight="1" x14ac:dyDescent="0.3">
      <c r="A291" s="23" t="s">
        <v>528</v>
      </c>
      <c r="B291" s="23" t="s">
        <v>7846</v>
      </c>
      <c r="C291" s="26">
        <v>28.75</v>
      </c>
      <c r="D291" s="23">
        <v>0</v>
      </c>
      <c r="E291" s="23">
        <v>32222.81</v>
      </c>
      <c r="F291" s="23" t="s">
        <v>8075</v>
      </c>
      <c r="G291" s="23" t="s">
        <v>8077</v>
      </c>
      <c r="H291" t="s">
        <v>8080</v>
      </c>
    </row>
    <row r="292" spans="1:8" ht="15.75" customHeight="1" x14ac:dyDescent="0.3">
      <c r="A292" s="23" t="s">
        <v>529</v>
      </c>
      <c r="B292" s="23" t="s">
        <v>7845</v>
      </c>
      <c r="C292" s="26">
        <v>53.741666666666667</v>
      </c>
      <c r="D292" s="23">
        <v>0</v>
      </c>
      <c r="E292" s="23">
        <v>32192.76</v>
      </c>
      <c r="F292" s="23" t="s">
        <v>8077</v>
      </c>
      <c r="G292" s="23" t="s">
        <v>8075</v>
      </c>
      <c r="H292" t="s">
        <v>8080</v>
      </c>
    </row>
    <row r="293" spans="1:8" ht="15.75" customHeight="1" x14ac:dyDescent="0.3">
      <c r="A293" s="23" t="s">
        <v>531</v>
      </c>
      <c r="B293" s="23" t="s">
        <v>7844</v>
      </c>
      <c r="C293" s="26">
        <v>44.577777777777776</v>
      </c>
      <c r="D293" s="23">
        <v>2</v>
      </c>
      <c r="E293" s="23">
        <v>32108.66</v>
      </c>
      <c r="F293" s="23" t="s">
        <v>8077</v>
      </c>
      <c r="G293" s="23" t="s">
        <v>8076</v>
      </c>
      <c r="H293" t="s">
        <v>8090</v>
      </c>
    </row>
    <row r="294" spans="1:8" ht="15.75" customHeight="1" x14ac:dyDescent="0.3">
      <c r="A294" s="23" t="s">
        <v>533</v>
      </c>
      <c r="B294" s="23" t="s">
        <v>7843</v>
      </c>
      <c r="C294" s="26">
        <v>29.736111111111111</v>
      </c>
      <c r="D294" s="23">
        <v>0</v>
      </c>
      <c r="E294" s="23">
        <v>32086.21</v>
      </c>
      <c r="F294" s="23" t="s">
        <v>8077</v>
      </c>
      <c r="G294" s="23" t="s">
        <v>8076</v>
      </c>
      <c r="H294" t="s">
        <v>8080</v>
      </c>
    </row>
    <row r="295" spans="1:8" ht="15.75" customHeight="1" x14ac:dyDescent="0.3">
      <c r="A295" s="23" t="s">
        <v>535</v>
      </c>
      <c r="B295" s="23" t="s">
        <v>7842</v>
      </c>
      <c r="C295" s="26">
        <v>50.713888888888889</v>
      </c>
      <c r="D295" s="23">
        <v>0</v>
      </c>
      <c r="E295" s="23">
        <v>31980.89</v>
      </c>
      <c r="F295" s="23" t="s">
        <v>8075</v>
      </c>
      <c r="G295" s="23" t="s">
        <v>8077</v>
      </c>
      <c r="H295" t="s">
        <v>8080</v>
      </c>
    </row>
    <row r="296" spans="1:8" ht="15.75" customHeight="1" x14ac:dyDescent="0.3">
      <c r="A296" s="23" t="s">
        <v>537</v>
      </c>
      <c r="B296" s="23" t="s">
        <v>7395</v>
      </c>
      <c r="C296" s="26">
        <v>47.702777777777776</v>
      </c>
      <c r="D296" s="23">
        <v>1</v>
      </c>
      <c r="E296" s="23">
        <v>31897.1</v>
      </c>
      <c r="F296" s="23" t="s">
        <v>8075</v>
      </c>
      <c r="G296" s="23" t="s">
        <v>8076</v>
      </c>
      <c r="H296" t="s">
        <v>8080</v>
      </c>
    </row>
    <row r="297" spans="1:8" ht="15.75" customHeight="1" x14ac:dyDescent="0.3">
      <c r="A297" s="23" t="s">
        <v>539</v>
      </c>
      <c r="B297" s="23" t="s">
        <v>7841</v>
      </c>
      <c r="C297" s="26">
        <v>38.744444444444447</v>
      </c>
      <c r="D297" s="23">
        <v>3</v>
      </c>
      <c r="E297" s="23">
        <v>31743.919999999998</v>
      </c>
      <c r="F297" s="23" t="s">
        <v>8075</v>
      </c>
      <c r="G297" s="23" t="s">
        <v>8077</v>
      </c>
      <c r="H297" t="s">
        <v>8080</v>
      </c>
    </row>
    <row r="298" spans="1:8" ht="15.75" customHeight="1" x14ac:dyDescent="0.3">
      <c r="A298" s="23" t="s">
        <v>541</v>
      </c>
      <c r="B298" s="23" t="s">
        <v>7840</v>
      </c>
      <c r="C298" s="26">
        <v>45.65</v>
      </c>
      <c r="D298" s="23">
        <v>2</v>
      </c>
      <c r="E298" s="23">
        <v>31736.7</v>
      </c>
      <c r="F298" s="23" t="s">
        <v>8075</v>
      </c>
      <c r="G298" s="23" t="s">
        <v>8075</v>
      </c>
      <c r="H298" t="s">
        <v>8079</v>
      </c>
    </row>
    <row r="299" spans="1:8" ht="15.75" customHeight="1" x14ac:dyDescent="0.3">
      <c r="A299" s="23" t="s">
        <v>543</v>
      </c>
      <c r="B299" s="23" t="s">
        <v>7839</v>
      </c>
      <c r="C299" s="26">
        <v>62.486111111111114</v>
      </c>
      <c r="D299" s="23">
        <v>1</v>
      </c>
      <c r="E299" s="23">
        <v>31620</v>
      </c>
      <c r="F299" s="23" t="s">
        <v>8075</v>
      </c>
      <c r="G299" s="23" t="s">
        <v>8077</v>
      </c>
      <c r="H299" t="s">
        <v>8086</v>
      </c>
    </row>
    <row r="300" spans="1:8" ht="15.75" customHeight="1" x14ac:dyDescent="0.3">
      <c r="A300" s="23" t="s">
        <v>545</v>
      </c>
      <c r="B300" s="23" t="s">
        <v>7080</v>
      </c>
      <c r="C300" s="26">
        <v>47.608333333333334</v>
      </c>
      <c r="D300" s="23">
        <v>1</v>
      </c>
      <c r="E300" s="23">
        <v>31591.82</v>
      </c>
      <c r="F300" s="23" t="s">
        <v>8075</v>
      </c>
      <c r="G300" s="23" t="s">
        <v>8077</v>
      </c>
      <c r="H300" t="s">
        <v>8080</v>
      </c>
    </row>
    <row r="301" spans="1:8" ht="15.75" customHeight="1" x14ac:dyDescent="0.3">
      <c r="A301" s="23" t="s">
        <v>547</v>
      </c>
      <c r="B301" s="23" t="s">
        <v>7838</v>
      </c>
      <c r="C301" s="26">
        <v>48.666666666666664</v>
      </c>
      <c r="D301" s="23">
        <v>0</v>
      </c>
      <c r="E301" s="23">
        <v>31368.81</v>
      </c>
      <c r="F301" s="23" t="s">
        <v>8075</v>
      </c>
      <c r="G301" s="23" t="s">
        <v>8076</v>
      </c>
      <c r="H301" t="s">
        <v>8080</v>
      </c>
    </row>
    <row r="302" spans="1:8" ht="15.75" customHeight="1" x14ac:dyDescent="0.3">
      <c r="A302" s="23" t="s">
        <v>549</v>
      </c>
      <c r="B302" s="23" t="s">
        <v>7655</v>
      </c>
      <c r="C302" s="26">
        <v>27.697222222222223</v>
      </c>
      <c r="D302" s="23">
        <v>0</v>
      </c>
      <c r="E302" s="23">
        <v>31328.27</v>
      </c>
      <c r="F302" s="23" t="s">
        <v>8075</v>
      </c>
      <c r="G302" s="23" t="s">
        <v>8075</v>
      </c>
      <c r="H302" t="s">
        <v>8080</v>
      </c>
    </row>
    <row r="303" spans="1:8" ht="15.75" customHeight="1" x14ac:dyDescent="0.3">
      <c r="A303" s="23" t="s">
        <v>551</v>
      </c>
      <c r="B303" s="23" t="s">
        <v>7837</v>
      </c>
      <c r="C303" s="26">
        <v>54.913888888888891</v>
      </c>
      <c r="D303" s="23">
        <v>0</v>
      </c>
      <c r="E303" s="23">
        <v>31322.53</v>
      </c>
      <c r="F303" s="23" t="s">
        <v>8075</v>
      </c>
      <c r="G303" s="23" t="s">
        <v>8077</v>
      </c>
      <c r="H303" t="s">
        <v>8080</v>
      </c>
    </row>
    <row r="304" spans="1:8" ht="15.75" customHeight="1" x14ac:dyDescent="0.3">
      <c r="A304" s="23" t="s">
        <v>552</v>
      </c>
      <c r="B304" s="23" t="s">
        <v>7836</v>
      </c>
      <c r="C304" s="26">
        <v>22.877777777777776</v>
      </c>
      <c r="D304" s="23">
        <v>0</v>
      </c>
      <c r="E304" s="23">
        <v>31234.560000000001</v>
      </c>
      <c r="F304" s="23" t="s">
        <v>8077</v>
      </c>
      <c r="G304" s="23" t="s">
        <v>8077</v>
      </c>
      <c r="H304" t="s">
        <v>8080</v>
      </c>
    </row>
    <row r="305" spans="1:8" ht="15.75" customHeight="1" x14ac:dyDescent="0.3">
      <c r="A305" s="23" t="s">
        <v>554</v>
      </c>
      <c r="B305" s="23" t="s">
        <v>7400</v>
      </c>
      <c r="C305" s="26">
        <v>18.580555555555556</v>
      </c>
      <c r="D305" s="23">
        <v>0</v>
      </c>
      <c r="E305" s="23">
        <v>31196.61</v>
      </c>
      <c r="F305" s="23" t="s">
        <v>8075</v>
      </c>
      <c r="G305" s="23" t="s">
        <v>8077</v>
      </c>
      <c r="H305" t="s">
        <v>8080</v>
      </c>
    </row>
    <row r="306" spans="1:8" ht="15.75" customHeight="1" x14ac:dyDescent="0.3">
      <c r="A306" s="23" t="s">
        <v>556</v>
      </c>
      <c r="B306" s="23" t="s">
        <v>7835</v>
      </c>
      <c r="C306" s="26">
        <v>61.74722222222222</v>
      </c>
      <c r="D306" s="23">
        <v>3</v>
      </c>
      <c r="E306" s="23">
        <v>30942.19</v>
      </c>
      <c r="F306" s="23" t="s">
        <v>8075</v>
      </c>
      <c r="G306" s="23" t="s">
        <v>8075</v>
      </c>
      <c r="H306" t="s">
        <v>8078</v>
      </c>
    </row>
    <row r="307" spans="1:8" ht="15.75" customHeight="1" x14ac:dyDescent="0.3">
      <c r="A307" s="23" t="s">
        <v>558</v>
      </c>
      <c r="B307" s="23" t="s">
        <v>7301</v>
      </c>
      <c r="C307" s="26">
        <v>34.758333333333333</v>
      </c>
      <c r="D307" s="23">
        <v>3</v>
      </c>
      <c r="E307" s="23">
        <v>30763.01</v>
      </c>
      <c r="F307" s="23" t="s">
        <v>8075</v>
      </c>
      <c r="G307" s="23" t="s">
        <v>8077</v>
      </c>
      <c r="H307" t="s">
        <v>8080</v>
      </c>
    </row>
    <row r="308" spans="1:8" ht="15.75" customHeight="1" x14ac:dyDescent="0.3">
      <c r="A308" s="23" t="s">
        <v>560</v>
      </c>
      <c r="B308" s="23" t="s">
        <v>7721</v>
      </c>
      <c r="C308" s="26">
        <v>39.463888888888889</v>
      </c>
      <c r="D308" s="23">
        <v>3</v>
      </c>
      <c r="E308" s="23">
        <v>30724.44</v>
      </c>
      <c r="F308" s="23" t="s">
        <v>8075</v>
      </c>
      <c r="G308" s="23" t="s">
        <v>8076</v>
      </c>
      <c r="H308" t="s">
        <v>8080</v>
      </c>
    </row>
    <row r="309" spans="1:8" ht="15.75" customHeight="1" x14ac:dyDescent="0.3">
      <c r="A309" s="23" t="s">
        <v>562</v>
      </c>
      <c r="B309" s="23" t="s">
        <v>7834</v>
      </c>
      <c r="C309" s="26">
        <v>23.713888888888889</v>
      </c>
      <c r="D309" s="23">
        <v>0</v>
      </c>
      <c r="E309" s="23">
        <v>30697.71</v>
      </c>
      <c r="F309" s="23" t="s">
        <v>8077</v>
      </c>
      <c r="G309" s="23" t="s">
        <v>8075</v>
      </c>
      <c r="H309" t="s">
        <v>8080</v>
      </c>
    </row>
    <row r="310" spans="1:8" ht="15.75" customHeight="1" x14ac:dyDescent="0.3">
      <c r="A310" s="23" t="s">
        <v>564</v>
      </c>
      <c r="B310" s="23" t="s">
        <v>7539</v>
      </c>
      <c r="C310" s="26">
        <v>52.575000000000003</v>
      </c>
      <c r="D310" s="23">
        <v>0</v>
      </c>
      <c r="E310" s="23">
        <v>30625.65</v>
      </c>
      <c r="F310" s="23" t="s">
        <v>8075</v>
      </c>
      <c r="G310" s="23" t="s">
        <v>8076</v>
      </c>
      <c r="H310" t="s">
        <v>8080</v>
      </c>
    </row>
    <row r="311" spans="1:8" ht="15.75" customHeight="1" x14ac:dyDescent="0.3">
      <c r="A311" s="23" t="s">
        <v>566</v>
      </c>
      <c r="B311" s="23" t="s">
        <v>7833</v>
      </c>
      <c r="C311" s="26">
        <v>36.827777777777776</v>
      </c>
      <c r="D311" s="23">
        <v>3</v>
      </c>
      <c r="E311" s="23">
        <v>30530.5</v>
      </c>
      <c r="F311" s="23" t="s">
        <v>8075</v>
      </c>
      <c r="G311" s="23" t="s">
        <v>8077</v>
      </c>
      <c r="H311" t="s">
        <v>8080</v>
      </c>
    </row>
    <row r="312" spans="1:8" ht="15.75" customHeight="1" x14ac:dyDescent="0.3">
      <c r="A312" s="23" t="s">
        <v>568</v>
      </c>
      <c r="B312" s="23" t="s">
        <v>6616</v>
      </c>
      <c r="C312" s="26">
        <v>39.763888888888886</v>
      </c>
      <c r="D312" s="23">
        <v>3</v>
      </c>
      <c r="E312" s="23">
        <v>30457.37</v>
      </c>
      <c r="F312" s="23" t="s">
        <v>8075</v>
      </c>
      <c r="G312" s="23" t="s">
        <v>8077</v>
      </c>
      <c r="H312" t="s">
        <v>8079</v>
      </c>
    </row>
    <row r="313" spans="1:8" ht="15.75" customHeight="1" x14ac:dyDescent="0.3">
      <c r="A313" s="23" t="s">
        <v>570</v>
      </c>
      <c r="B313" s="23" t="s">
        <v>7832</v>
      </c>
      <c r="C313" s="26">
        <v>24.611111111111111</v>
      </c>
      <c r="D313" s="23">
        <v>0</v>
      </c>
      <c r="E313" s="23">
        <v>30422.03</v>
      </c>
      <c r="F313" s="23" t="s">
        <v>8075</v>
      </c>
      <c r="G313" s="23" t="s">
        <v>8076</v>
      </c>
      <c r="H313" t="s">
        <v>8080</v>
      </c>
    </row>
    <row r="314" spans="1:8" ht="15.75" customHeight="1" x14ac:dyDescent="0.3">
      <c r="A314" s="23" t="s">
        <v>572</v>
      </c>
      <c r="B314" s="23" t="s">
        <v>6942</v>
      </c>
      <c r="C314" s="26">
        <v>46.763888888888886</v>
      </c>
      <c r="D314" s="23">
        <v>2</v>
      </c>
      <c r="E314" s="23">
        <v>30409.53</v>
      </c>
      <c r="F314" s="23" t="s">
        <v>8075</v>
      </c>
      <c r="G314" s="23" t="s">
        <v>8076</v>
      </c>
      <c r="H314" t="s">
        <v>8079</v>
      </c>
    </row>
    <row r="315" spans="1:8" ht="15.75" customHeight="1" x14ac:dyDescent="0.3">
      <c r="A315" s="23" t="s">
        <v>574</v>
      </c>
      <c r="B315" s="23" t="s">
        <v>7831</v>
      </c>
      <c r="C315" s="26">
        <v>53.855555555555554</v>
      </c>
      <c r="D315" s="23">
        <v>0</v>
      </c>
      <c r="E315" s="23">
        <v>30366.93</v>
      </c>
      <c r="F315" s="23" t="s">
        <v>8075</v>
      </c>
      <c r="G315" s="23" t="s">
        <v>8075</v>
      </c>
      <c r="H315" t="s">
        <v>8080</v>
      </c>
    </row>
    <row r="316" spans="1:8" ht="15.75" customHeight="1" x14ac:dyDescent="0.3">
      <c r="A316" s="23" t="s">
        <v>576</v>
      </c>
      <c r="B316" s="23" t="s">
        <v>7830</v>
      </c>
      <c r="C316" s="26">
        <v>19.019444444444446</v>
      </c>
      <c r="D316" s="23">
        <v>0</v>
      </c>
      <c r="E316" s="23">
        <v>30328.27</v>
      </c>
      <c r="F316" s="23" t="s">
        <v>8075</v>
      </c>
      <c r="G316" s="23" t="s">
        <v>8075</v>
      </c>
      <c r="H316" t="s">
        <v>8080</v>
      </c>
    </row>
    <row r="317" spans="1:8" ht="15.75" customHeight="1" x14ac:dyDescent="0.3">
      <c r="A317" s="23" t="s">
        <v>578</v>
      </c>
      <c r="B317" s="23" t="s">
        <v>7829</v>
      </c>
      <c r="C317" s="26">
        <v>50.87222222222222</v>
      </c>
      <c r="D317" s="23">
        <v>2</v>
      </c>
      <c r="E317" s="23">
        <v>30284.639999999999</v>
      </c>
      <c r="F317" s="23" t="s">
        <v>8077</v>
      </c>
      <c r="G317" s="23" t="s">
        <v>8077</v>
      </c>
      <c r="H317" t="s">
        <v>8079</v>
      </c>
    </row>
    <row r="318" spans="1:8" ht="15.75" customHeight="1" x14ac:dyDescent="0.3">
      <c r="A318" s="23" t="s">
        <v>579</v>
      </c>
      <c r="B318" s="23" t="s">
        <v>7341</v>
      </c>
      <c r="C318" s="26">
        <v>60.730555555555554</v>
      </c>
      <c r="D318" s="23">
        <v>0</v>
      </c>
      <c r="E318" s="23">
        <v>30260</v>
      </c>
      <c r="F318" s="23" t="s">
        <v>8077</v>
      </c>
      <c r="G318" s="23" t="s">
        <v>8077</v>
      </c>
      <c r="H318" t="s">
        <v>8088</v>
      </c>
    </row>
    <row r="319" spans="1:8" ht="15.75" customHeight="1" x14ac:dyDescent="0.3">
      <c r="A319" s="23" t="s">
        <v>580</v>
      </c>
      <c r="B319" s="23" t="s">
        <v>7828</v>
      </c>
      <c r="C319" s="26">
        <v>59.736111111111114</v>
      </c>
      <c r="D319" s="23">
        <v>3</v>
      </c>
      <c r="E319" s="23">
        <v>30184.94</v>
      </c>
      <c r="F319" s="23" t="s">
        <v>8077</v>
      </c>
      <c r="G319" s="23" t="s">
        <v>8077</v>
      </c>
      <c r="H319" t="s">
        <v>8088</v>
      </c>
    </row>
    <row r="320" spans="1:8" ht="15.75" customHeight="1" x14ac:dyDescent="0.3">
      <c r="A320" s="23" t="s">
        <v>582</v>
      </c>
      <c r="B320" s="23" t="s">
        <v>7827</v>
      </c>
      <c r="C320" s="26">
        <v>64.825000000000003</v>
      </c>
      <c r="D320" s="23">
        <v>1</v>
      </c>
      <c r="E320" s="23">
        <v>30166.62</v>
      </c>
      <c r="F320" s="23" t="s">
        <v>8077</v>
      </c>
      <c r="G320" s="23" t="s">
        <v>8076</v>
      </c>
      <c r="H320" t="s">
        <v>8079</v>
      </c>
    </row>
    <row r="321" spans="1:8" ht="15.75" customHeight="1" x14ac:dyDescent="0.3">
      <c r="A321" s="23" t="s">
        <v>584</v>
      </c>
      <c r="B321" s="23" t="s">
        <v>7826</v>
      </c>
      <c r="C321" s="26">
        <v>51.452777777777776</v>
      </c>
      <c r="D321" s="23">
        <v>0</v>
      </c>
      <c r="E321" s="23">
        <v>30134.75</v>
      </c>
      <c r="F321" s="23" t="s">
        <v>8075</v>
      </c>
      <c r="G321" s="23" t="s">
        <v>8076</v>
      </c>
      <c r="H321" t="s">
        <v>8080</v>
      </c>
    </row>
    <row r="322" spans="1:8" ht="15.75" customHeight="1" x14ac:dyDescent="0.3">
      <c r="A322" s="23" t="s">
        <v>586</v>
      </c>
      <c r="B322" s="23" t="s">
        <v>7825</v>
      </c>
      <c r="C322" s="26">
        <v>43.766666666666666</v>
      </c>
      <c r="D322" s="23">
        <v>2</v>
      </c>
      <c r="E322" s="23">
        <v>30095.97</v>
      </c>
      <c r="F322" s="23" t="s">
        <v>8075</v>
      </c>
      <c r="G322" s="23" t="s">
        <v>8076</v>
      </c>
      <c r="H322" t="s">
        <v>8080</v>
      </c>
    </row>
    <row r="323" spans="1:8" ht="15.75" customHeight="1" x14ac:dyDescent="0.3">
      <c r="A323" s="23" t="s">
        <v>588</v>
      </c>
      <c r="B323" s="23" t="s">
        <v>7824</v>
      </c>
      <c r="C323" s="26">
        <v>55.977777777777774</v>
      </c>
      <c r="D323" s="23">
        <v>3</v>
      </c>
      <c r="E323" s="23">
        <v>30063.58</v>
      </c>
      <c r="F323" s="23" t="s">
        <v>8077</v>
      </c>
      <c r="G323" s="23" t="s">
        <v>8077</v>
      </c>
      <c r="H323" t="s">
        <v>8079</v>
      </c>
    </row>
    <row r="324" spans="1:8" ht="15.75" customHeight="1" x14ac:dyDescent="0.3">
      <c r="A324" s="23" t="s">
        <v>590</v>
      </c>
      <c r="B324" s="23" t="s">
        <v>6826</v>
      </c>
      <c r="C324" s="26">
        <v>41.844444444444441</v>
      </c>
      <c r="D324" s="23">
        <v>1</v>
      </c>
      <c r="E324" s="23">
        <v>30026.87</v>
      </c>
      <c r="F324" s="23" t="s">
        <v>8075</v>
      </c>
      <c r="G324" s="23" t="s">
        <v>8076</v>
      </c>
      <c r="H324" t="s">
        <v>8079</v>
      </c>
    </row>
    <row r="325" spans="1:8" ht="15.75" customHeight="1" x14ac:dyDescent="0.3">
      <c r="A325" s="23" t="s">
        <v>592</v>
      </c>
      <c r="B325" s="23" t="s">
        <v>7823</v>
      </c>
      <c r="C325" s="26">
        <v>31.675000000000001</v>
      </c>
      <c r="D325" s="23">
        <v>3</v>
      </c>
      <c r="E325" s="23">
        <v>29969.67</v>
      </c>
      <c r="F325" s="23" t="s">
        <v>8077</v>
      </c>
      <c r="G325" s="23" t="s">
        <v>8077</v>
      </c>
      <c r="H325" t="s">
        <v>8080</v>
      </c>
    </row>
    <row r="326" spans="1:8" ht="15.75" customHeight="1" x14ac:dyDescent="0.3">
      <c r="A326" s="23" t="s">
        <v>593</v>
      </c>
      <c r="B326" s="23" t="s">
        <v>6956</v>
      </c>
      <c r="C326" s="26">
        <v>46.988888888888887</v>
      </c>
      <c r="D326" s="23">
        <v>2</v>
      </c>
      <c r="E326" s="23">
        <v>29933.75</v>
      </c>
      <c r="F326" s="23" t="s">
        <v>8077</v>
      </c>
      <c r="G326" s="23" t="s">
        <v>8077</v>
      </c>
      <c r="H326" t="s">
        <v>8080</v>
      </c>
    </row>
    <row r="327" spans="1:8" ht="15.75" customHeight="1" x14ac:dyDescent="0.3">
      <c r="A327" s="23" t="s">
        <v>595</v>
      </c>
      <c r="B327" s="23" t="s">
        <v>7822</v>
      </c>
      <c r="C327" s="26">
        <v>34.43888888888889</v>
      </c>
      <c r="D327" s="23">
        <v>3</v>
      </c>
      <c r="E327" s="23">
        <v>29929.56</v>
      </c>
      <c r="F327" s="23" t="s">
        <v>8077</v>
      </c>
      <c r="G327" s="23" t="s">
        <v>8077</v>
      </c>
      <c r="H327" t="s">
        <v>8080</v>
      </c>
    </row>
    <row r="328" spans="1:8" ht="15.75" customHeight="1" x14ac:dyDescent="0.3">
      <c r="A328" s="23" t="s">
        <v>597</v>
      </c>
      <c r="B328" s="23" t="s">
        <v>7821</v>
      </c>
      <c r="C328" s="26">
        <v>47.802777777777777</v>
      </c>
      <c r="D328" s="23">
        <v>1</v>
      </c>
      <c r="E328" s="23">
        <v>29899.25</v>
      </c>
      <c r="F328" s="23" t="s">
        <v>8077</v>
      </c>
      <c r="G328" s="23" t="s">
        <v>8076</v>
      </c>
      <c r="H328" t="s">
        <v>8080</v>
      </c>
    </row>
    <row r="329" spans="1:8" ht="15.75" customHeight="1" x14ac:dyDescent="0.3">
      <c r="A329" s="23" t="s">
        <v>598</v>
      </c>
      <c r="B329" s="23" t="s">
        <v>7820</v>
      </c>
      <c r="C329" s="26">
        <v>33.43888888888889</v>
      </c>
      <c r="D329" s="23">
        <v>3</v>
      </c>
      <c r="E329" s="23">
        <v>29852.48</v>
      </c>
      <c r="F329" s="23" t="s">
        <v>8077</v>
      </c>
      <c r="G329" s="23" t="s">
        <v>8076</v>
      </c>
      <c r="H329" t="s">
        <v>8080</v>
      </c>
    </row>
    <row r="330" spans="1:8" ht="15.75" customHeight="1" x14ac:dyDescent="0.3">
      <c r="A330" s="23" t="s">
        <v>600</v>
      </c>
      <c r="B330" s="23" t="s">
        <v>7819</v>
      </c>
      <c r="C330" s="26">
        <v>40.608333333333334</v>
      </c>
      <c r="D330" s="23">
        <v>3</v>
      </c>
      <c r="E330" s="23">
        <v>29818.76</v>
      </c>
      <c r="F330" s="23" t="s">
        <v>8077</v>
      </c>
      <c r="G330" s="23" t="s">
        <v>8077</v>
      </c>
      <c r="H330" t="s">
        <v>8079</v>
      </c>
    </row>
    <row r="331" spans="1:8" ht="15.75" customHeight="1" x14ac:dyDescent="0.3">
      <c r="A331" s="23" t="s">
        <v>601</v>
      </c>
      <c r="B331" s="23" t="s">
        <v>7818</v>
      </c>
      <c r="C331" s="26">
        <v>41.819444444444443</v>
      </c>
      <c r="D331" s="23">
        <v>1</v>
      </c>
      <c r="E331" s="23">
        <v>29816.639999999999</v>
      </c>
      <c r="F331" s="23" t="s">
        <v>8077</v>
      </c>
      <c r="G331" s="23" t="s">
        <v>8075</v>
      </c>
      <c r="H331" t="s">
        <v>8080</v>
      </c>
    </row>
    <row r="332" spans="1:8" ht="15.75" customHeight="1" x14ac:dyDescent="0.3">
      <c r="A332" s="23" t="s">
        <v>603</v>
      </c>
      <c r="B332" s="23" t="s">
        <v>6232</v>
      </c>
      <c r="C332" s="26">
        <v>24.966666666666665</v>
      </c>
      <c r="D332" s="23">
        <v>0</v>
      </c>
      <c r="E332" s="23">
        <v>29760.6</v>
      </c>
      <c r="F332" s="23" t="s">
        <v>8077</v>
      </c>
      <c r="G332" s="23" t="s">
        <v>8075</v>
      </c>
      <c r="H332" t="s">
        <v>8080</v>
      </c>
    </row>
    <row r="333" spans="1:8" ht="15.75" customHeight="1" x14ac:dyDescent="0.3">
      <c r="A333" s="23" t="s">
        <v>605</v>
      </c>
      <c r="B333" s="23" t="s">
        <v>7817</v>
      </c>
      <c r="C333" s="26">
        <v>49.791666666666664</v>
      </c>
      <c r="D333" s="23">
        <v>0</v>
      </c>
      <c r="E333" s="23">
        <v>29757.69</v>
      </c>
      <c r="F333" s="23" t="s">
        <v>8077</v>
      </c>
      <c r="G333" s="23" t="s">
        <v>8076</v>
      </c>
      <c r="H333" t="s">
        <v>8080</v>
      </c>
    </row>
    <row r="334" spans="1:8" ht="15.75" customHeight="1" x14ac:dyDescent="0.3">
      <c r="A334" s="23" t="s">
        <v>606</v>
      </c>
      <c r="B334" s="23" t="s">
        <v>7816</v>
      </c>
      <c r="C334" s="26">
        <v>29.863888888888887</v>
      </c>
      <c r="D334" s="23">
        <v>0</v>
      </c>
      <c r="E334" s="23">
        <v>29622.69</v>
      </c>
      <c r="F334" s="23" t="s">
        <v>8077</v>
      </c>
      <c r="G334" s="23" t="s">
        <v>8077</v>
      </c>
      <c r="H334" t="s">
        <v>8080</v>
      </c>
    </row>
    <row r="335" spans="1:8" ht="15.75" customHeight="1" x14ac:dyDescent="0.3">
      <c r="A335" s="23" t="s">
        <v>608</v>
      </c>
      <c r="B335" s="23" t="s">
        <v>7815</v>
      </c>
      <c r="C335" s="26">
        <v>47.597222222222221</v>
      </c>
      <c r="D335" s="23">
        <v>1</v>
      </c>
      <c r="E335" s="23">
        <v>29583.8</v>
      </c>
      <c r="F335" s="23" t="s">
        <v>8077</v>
      </c>
      <c r="G335" s="23" t="s">
        <v>8077</v>
      </c>
      <c r="H335" t="s">
        <v>8080</v>
      </c>
    </row>
    <row r="336" spans="1:8" ht="15.75" customHeight="1" x14ac:dyDescent="0.3">
      <c r="A336" s="23" t="s">
        <v>610</v>
      </c>
      <c r="B336" s="23" t="s">
        <v>7814</v>
      </c>
      <c r="C336" s="26">
        <v>63.633333333333333</v>
      </c>
      <c r="D336" s="23">
        <v>0</v>
      </c>
      <c r="E336" s="23">
        <v>29523.17</v>
      </c>
      <c r="F336" s="23" t="s">
        <v>8077</v>
      </c>
      <c r="G336" s="23" t="s">
        <v>8075</v>
      </c>
      <c r="H336" t="s">
        <v>8086</v>
      </c>
    </row>
    <row r="337" spans="1:8" ht="15.75" customHeight="1" x14ac:dyDescent="0.3">
      <c r="A337" s="23" t="s">
        <v>612</v>
      </c>
      <c r="B337" s="23" t="s">
        <v>7813</v>
      </c>
      <c r="C337" s="26">
        <v>35.894444444444446</v>
      </c>
      <c r="D337" s="23">
        <v>3</v>
      </c>
      <c r="E337" s="23">
        <v>29443.59</v>
      </c>
      <c r="F337" s="23" t="s">
        <v>8077</v>
      </c>
      <c r="G337" s="23" t="s">
        <v>8077</v>
      </c>
      <c r="H337" t="s">
        <v>8080</v>
      </c>
    </row>
    <row r="338" spans="1:8" ht="15.75" customHeight="1" x14ac:dyDescent="0.3">
      <c r="A338" s="23" t="s">
        <v>614</v>
      </c>
      <c r="B338" s="23" t="s">
        <v>7812</v>
      </c>
      <c r="C338" s="26">
        <v>37.586111111111109</v>
      </c>
      <c r="D338" s="23">
        <v>3</v>
      </c>
      <c r="E338" s="23">
        <v>29352.560000000001</v>
      </c>
      <c r="F338" s="23" t="s">
        <v>8077</v>
      </c>
      <c r="G338" s="23" t="s">
        <v>8077</v>
      </c>
      <c r="H338" t="s">
        <v>8080</v>
      </c>
    </row>
    <row r="339" spans="1:8" ht="15.75" customHeight="1" x14ac:dyDescent="0.3">
      <c r="A339" s="23" t="s">
        <v>616</v>
      </c>
      <c r="B339" s="23" t="s">
        <v>7811</v>
      </c>
      <c r="C339" s="26">
        <v>65.00833333333334</v>
      </c>
      <c r="D339" s="23">
        <v>0</v>
      </c>
      <c r="E339" s="23">
        <v>29330.98</v>
      </c>
      <c r="F339" s="23" t="s">
        <v>8077</v>
      </c>
      <c r="G339" s="23" t="s">
        <v>8075</v>
      </c>
      <c r="H339" t="s">
        <v>8079</v>
      </c>
    </row>
    <row r="340" spans="1:8" ht="15.75" customHeight="1" x14ac:dyDescent="0.3">
      <c r="A340" s="23" t="s">
        <v>617</v>
      </c>
      <c r="B340" s="23" t="s">
        <v>7810</v>
      </c>
      <c r="C340" s="26">
        <v>44.880555555555553</v>
      </c>
      <c r="D340" s="23">
        <v>2</v>
      </c>
      <c r="E340" s="23">
        <v>29227.599999999999</v>
      </c>
      <c r="F340" s="23" t="s">
        <v>8077</v>
      </c>
      <c r="G340" s="23" t="s">
        <v>8076</v>
      </c>
      <c r="H340" t="s">
        <v>8079</v>
      </c>
    </row>
    <row r="341" spans="1:8" ht="15.75" customHeight="1" x14ac:dyDescent="0.3">
      <c r="A341" s="23" t="s">
        <v>618</v>
      </c>
      <c r="B341" s="23" t="s">
        <v>7809</v>
      </c>
      <c r="C341" s="26">
        <v>53.913888888888891</v>
      </c>
      <c r="D341" s="23">
        <v>2</v>
      </c>
      <c r="E341" s="23">
        <v>29186.48</v>
      </c>
      <c r="F341" s="23" t="s">
        <v>8077</v>
      </c>
      <c r="G341" s="23" t="s">
        <v>8076</v>
      </c>
      <c r="H341" t="s">
        <v>8086</v>
      </c>
    </row>
    <row r="342" spans="1:8" ht="15.75" customHeight="1" x14ac:dyDescent="0.3">
      <c r="A342" s="23" t="s">
        <v>620</v>
      </c>
      <c r="B342" s="23" t="s">
        <v>7808</v>
      </c>
      <c r="C342" s="26">
        <v>46.583333333333336</v>
      </c>
      <c r="D342" s="23">
        <v>2</v>
      </c>
      <c r="E342" s="23">
        <v>29160.39</v>
      </c>
      <c r="F342" s="23" t="s">
        <v>8077</v>
      </c>
      <c r="G342" s="23" t="s">
        <v>8075</v>
      </c>
      <c r="H342" t="s">
        <v>8080</v>
      </c>
    </row>
    <row r="343" spans="1:8" ht="15.75" customHeight="1" x14ac:dyDescent="0.3">
      <c r="A343" s="23" t="s">
        <v>622</v>
      </c>
      <c r="B343" s="23" t="s">
        <v>7467</v>
      </c>
      <c r="C343" s="26">
        <v>61.455555555555556</v>
      </c>
      <c r="D343" s="23">
        <v>0</v>
      </c>
      <c r="E343" s="23">
        <v>29141.360000000001</v>
      </c>
      <c r="F343" s="23" t="s">
        <v>8077</v>
      </c>
      <c r="G343" s="23" t="s">
        <v>8076</v>
      </c>
      <c r="H343" t="s">
        <v>8079</v>
      </c>
    </row>
    <row r="344" spans="1:8" ht="15.75" customHeight="1" x14ac:dyDescent="0.3">
      <c r="A344" s="23" t="s">
        <v>624</v>
      </c>
      <c r="B344" s="23" t="s">
        <v>6785</v>
      </c>
      <c r="C344" s="26">
        <v>44.524999999999999</v>
      </c>
      <c r="D344" s="23">
        <v>2</v>
      </c>
      <c r="E344" s="23">
        <v>29114.77</v>
      </c>
      <c r="F344" s="23" t="s">
        <v>8077</v>
      </c>
      <c r="G344" s="23" t="s">
        <v>8077</v>
      </c>
      <c r="H344" t="s">
        <v>8080</v>
      </c>
    </row>
    <row r="345" spans="1:8" ht="15.75" customHeight="1" x14ac:dyDescent="0.3">
      <c r="A345" s="23" t="s">
        <v>625</v>
      </c>
      <c r="B345" s="23" t="s">
        <v>7807</v>
      </c>
      <c r="C345" s="26">
        <v>42.9</v>
      </c>
      <c r="D345" s="23">
        <v>2</v>
      </c>
      <c r="E345" s="23">
        <v>29114.21</v>
      </c>
      <c r="F345" s="23" t="s">
        <v>8077</v>
      </c>
      <c r="G345" s="23" t="s">
        <v>8076</v>
      </c>
      <c r="H345" t="s">
        <v>8080</v>
      </c>
    </row>
    <row r="346" spans="1:8" ht="15.75" customHeight="1" x14ac:dyDescent="0.3">
      <c r="A346" s="23" t="s">
        <v>627</v>
      </c>
      <c r="B346" s="23" t="s">
        <v>7389</v>
      </c>
      <c r="C346" s="26">
        <v>30.919444444444444</v>
      </c>
      <c r="D346" s="23">
        <v>0</v>
      </c>
      <c r="E346" s="23">
        <v>29007.82</v>
      </c>
      <c r="F346" s="23" t="s">
        <v>8077</v>
      </c>
      <c r="G346" s="23" t="s">
        <v>8076</v>
      </c>
      <c r="H346" t="s">
        <v>8080</v>
      </c>
    </row>
    <row r="347" spans="1:8" ht="15.75" customHeight="1" x14ac:dyDescent="0.3">
      <c r="A347" s="23" t="s">
        <v>629</v>
      </c>
      <c r="B347" s="23" t="s">
        <v>6143</v>
      </c>
      <c r="C347" s="26">
        <v>19.769444444444446</v>
      </c>
      <c r="D347" s="23">
        <v>0</v>
      </c>
      <c r="E347" s="23">
        <v>28998.68</v>
      </c>
      <c r="F347" s="23" t="s">
        <v>8077</v>
      </c>
      <c r="G347" s="23" t="s">
        <v>8076</v>
      </c>
      <c r="H347" t="s">
        <v>8080</v>
      </c>
    </row>
    <row r="348" spans="1:8" ht="15.75" customHeight="1" x14ac:dyDescent="0.3">
      <c r="A348" s="23" t="s">
        <v>630</v>
      </c>
      <c r="B348" s="23" t="s">
        <v>7806</v>
      </c>
      <c r="C348" s="26">
        <v>63.508333333333333</v>
      </c>
      <c r="D348" s="23">
        <v>0</v>
      </c>
      <c r="E348" s="23">
        <v>28950.47</v>
      </c>
      <c r="F348" s="23" t="s">
        <v>8077</v>
      </c>
      <c r="G348" s="23" t="s">
        <v>8077</v>
      </c>
      <c r="H348" t="s">
        <v>8079</v>
      </c>
    </row>
    <row r="349" spans="1:8" ht="15.75" customHeight="1" x14ac:dyDescent="0.3">
      <c r="A349" s="23" t="s">
        <v>632</v>
      </c>
      <c r="B349" s="23" t="s">
        <v>7805</v>
      </c>
      <c r="C349" s="26">
        <v>60.869444444444447</v>
      </c>
      <c r="D349" s="23">
        <v>0</v>
      </c>
      <c r="E349" s="23">
        <v>28923.14</v>
      </c>
      <c r="F349" s="23" t="s">
        <v>8077</v>
      </c>
      <c r="G349" s="23" t="s">
        <v>8077</v>
      </c>
      <c r="H349" t="s">
        <v>8079</v>
      </c>
    </row>
    <row r="350" spans="1:8" ht="15.75" customHeight="1" x14ac:dyDescent="0.3">
      <c r="A350" s="23" t="s">
        <v>634</v>
      </c>
      <c r="B350" s="23" t="s">
        <v>7804</v>
      </c>
      <c r="C350" s="26">
        <v>61.847222222222221</v>
      </c>
      <c r="D350" s="23">
        <v>1</v>
      </c>
      <c r="E350" s="23">
        <v>28868.66</v>
      </c>
      <c r="F350" s="23" t="s">
        <v>8077</v>
      </c>
      <c r="G350" s="23" t="s">
        <v>8075</v>
      </c>
      <c r="H350" t="s">
        <v>8079</v>
      </c>
    </row>
    <row r="351" spans="1:8" ht="15.75" customHeight="1" x14ac:dyDescent="0.3">
      <c r="A351" s="23" t="s">
        <v>636</v>
      </c>
      <c r="B351" s="23" t="s">
        <v>7803</v>
      </c>
      <c r="C351" s="26">
        <v>32.508333333333333</v>
      </c>
      <c r="D351" s="23">
        <v>3</v>
      </c>
      <c r="E351" s="23">
        <v>28716.14</v>
      </c>
      <c r="F351" s="23" t="s">
        <v>8077</v>
      </c>
      <c r="G351" s="23" t="s">
        <v>8076</v>
      </c>
      <c r="H351" t="s">
        <v>8080</v>
      </c>
    </row>
    <row r="352" spans="1:8" ht="15.75" customHeight="1" x14ac:dyDescent="0.3">
      <c r="A352" s="23" t="s">
        <v>638</v>
      </c>
      <c r="B352" s="23" t="s">
        <v>7802</v>
      </c>
      <c r="C352" s="26">
        <v>37.697222222222223</v>
      </c>
      <c r="D352" s="23">
        <v>3</v>
      </c>
      <c r="E352" s="23">
        <v>28542.86</v>
      </c>
      <c r="F352" s="23" t="s">
        <v>8077</v>
      </c>
      <c r="G352" s="23" t="s">
        <v>8076</v>
      </c>
      <c r="H352" t="s">
        <v>8080</v>
      </c>
    </row>
    <row r="353" spans="1:8" ht="15.75" customHeight="1" x14ac:dyDescent="0.3">
      <c r="A353" s="23" t="s">
        <v>640</v>
      </c>
      <c r="B353" s="23" t="s">
        <v>7801</v>
      </c>
      <c r="C353" s="26">
        <v>40.491666666666667</v>
      </c>
      <c r="D353" s="23">
        <v>1</v>
      </c>
      <c r="E353" s="23">
        <v>28476.73</v>
      </c>
      <c r="F353" s="23" t="s">
        <v>8077</v>
      </c>
      <c r="G353" s="23" t="s">
        <v>8075</v>
      </c>
      <c r="H353" t="s">
        <v>8079</v>
      </c>
    </row>
    <row r="354" spans="1:8" ht="15.75" customHeight="1" x14ac:dyDescent="0.3">
      <c r="A354" s="23" t="s">
        <v>642</v>
      </c>
      <c r="B354" s="23" t="s">
        <v>7339</v>
      </c>
      <c r="C354" s="26">
        <v>48.727777777777774</v>
      </c>
      <c r="D354" s="23">
        <v>1</v>
      </c>
      <c r="E354" s="23">
        <v>28468.92</v>
      </c>
      <c r="F354" s="23" t="s">
        <v>8077</v>
      </c>
      <c r="G354" s="23" t="s">
        <v>8077</v>
      </c>
      <c r="H354" t="s">
        <v>8079</v>
      </c>
    </row>
    <row r="355" spans="1:8" ht="15.75" customHeight="1" x14ac:dyDescent="0.3">
      <c r="A355" s="23" t="s">
        <v>644</v>
      </c>
      <c r="B355" s="23" t="s">
        <v>7031</v>
      </c>
      <c r="C355" s="26">
        <v>45.516666666666666</v>
      </c>
      <c r="D355" s="23">
        <v>1</v>
      </c>
      <c r="E355" s="23">
        <v>28340.19</v>
      </c>
      <c r="F355" s="23" t="s">
        <v>8077</v>
      </c>
      <c r="G355" s="23" t="s">
        <v>8075</v>
      </c>
      <c r="H355" t="s">
        <v>8079</v>
      </c>
    </row>
    <row r="356" spans="1:8" ht="15.75" customHeight="1" x14ac:dyDescent="0.3">
      <c r="A356" s="23" t="s">
        <v>646</v>
      </c>
      <c r="B356" s="23" t="s">
        <v>7800</v>
      </c>
      <c r="C356" s="26">
        <v>32.455555555555556</v>
      </c>
      <c r="D356" s="23">
        <v>3</v>
      </c>
      <c r="E356" s="23">
        <v>28302.33</v>
      </c>
      <c r="F356" s="23" t="s">
        <v>8077</v>
      </c>
      <c r="G356" s="23" t="s">
        <v>8075</v>
      </c>
      <c r="H356" t="s">
        <v>8080</v>
      </c>
    </row>
    <row r="357" spans="1:8" ht="15.75" customHeight="1" x14ac:dyDescent="0.3">
      <c r="A357" s="23" t="s">
        <v>648</v>
      </c>
      <c r="B357" s="23" t="s">
        <v>7799</v>
      </c>
      <c r="C357" s="26">
        <v>59.536111111111111</v>
      </c>
      <c r="D357" s="23">
        <v>1</v>
      </c>
      <c r="E357" s="23">
        <v>28287.9</v>
      </c>
      <c r="F357" s="23" t="s">
        <v>8077</v>
      </c>
      <c r="G357" s="23" t="s">
        <v>8077</v>
      </c>
      <c r="H357" t="s">
        <v>8078</v>
      </c>
    </row>
    <row r="358" spans="1:8" ht="15.75" customHeight="1" x14ac:dyDescent="0.3">
      <c r="A358" s="23" t="s">
        <v>650</v>
      </c>
      <c r="B358" s="23" t="s">
        <v>7798</v>
      </c>
      <c r="C358" s="26">
        <v>23.755555555555556</v>
      </c>
      <c r="D358" s="23">
        <v>0</v>
      </c>
      <c r="E358" s="23">
        <v>28245.34</v>
      </c>
      <c r="F358" s="23" t="s">
        <v>8077</v>
      </c>
      <c r="G358" s="23" t="s">
        <v>8076</v>
      </c>
      <c r="H358" t="s">
        <v>8080</v>
      </c>
    </row>
    <row r="359" spans="1:8" ht="15.75" customHeight="1" x14ac:dyDescent="0.3">
      <c r="A359" s="23" t="s">
        <v>652</v>
      </c>
      <c r="B359" s="23" t="s">
        <v>7797</v>
      </c>
      <c r="C359" s="26">
        <v>62.544444444444444</v>
      </c>
      <c r="D359" s="23">
        <v>0</v>
      </c>
      <c r="E359" s="23">
        <v>28101.33</v>
      </c>
      <c r="F359" s="23" t="s">
        <v>8077</v>
      </c>
      <c r="G359" s="23" t="s">
        <v>8075</v>
      </c>
      <c r="H359" t="s">
        <v>8082</v>
      </c>
    </row>
    <row r="360" spans="1:8" ht="15.75" customHeight="1" x14ac:dyDescent="0.3">
      <c r="A360" s="23" t="s">
        <v>654</v>
      </c>
      <c r="B360" s="23" t="s">
        <v>7796</v>
      </c>
      <c r="C360" s="26">
        <v>37.524999999999999</v>
      </c>
      <c r="D360" s="23">
        <v>3</v>
      </c>
      <c r="E360" s="23">
        <v>28006.94</v>
      </c>
      <c r="F360" s="23" t="s">
        <v>8077</v>
      </c>
      <c r="G360" s="23" t="s">
        <v>8075</v>
      </c>
      <c r="H360" t="s">
        <v>8080</v>
      </c>
    </row>
    <row r="361" spans="1:8" ht="15.75" customHeight="1" x14ac:dyDescent="0.3">
      <c r="A361" s="23" t="s">
        <v>656</v>
      </c>
      <c r="B361" s="23" t="s">
        <v>7795</v>
      </c>
      <c r="C361" s="26">
        <v>23.463888888888889</v>
      </c>
      <c r="D361" s="23">
        <v>0</v>
      </c>
      <c r="E361" s="23">
        <v>27980.77</v>
      </c>
      <c r="F361" s="23" t="s">
        <v>8077</v>
      </c>
      <c r="G361" s="23" t="s">
        <v>8077</v>
      </c>
      <c r="H361" t="s">
        <v>8080</v>
      </c>
    </row>
    <row r="362" spans="1:8" ht="15.75" customHeight="1" x14ac:dyDescent="0.3">
      <c r="A362" s="23" t="s">
        <v>658</v>
      </c>
      <c r="B362" s="23" t="s">
        <v>7794</v>
      </c>
      <c r="C362" s="26">
        <v>61.861111111111114</v>
      </c>
      <c r="D362" s="23">
        <v>3</v>
      </c>
      <c r="E362" s="23">
        <v>27941.29</v>
      </c>
      <c r="F362" s="23" t="s">
        <v>8077</v>
      </c>
      <c r="G362" s="23" t="s">
        <v>8076</v>
      </c>
      <c r="H362" t="s">
        <v>8080</v>
      </c>
    </row>
    <row r="363" spans="1:8" ht="15.75" customHeight="1" x14ac:dyDescent="0.3">
      <c r="A363" s="23" t="s">
        <v>660</v>
      </c>
      <c r="B363" s="23" t="s">
        <v>7793</v>
      </c>
      <c r="C363" s="26">
        <v>32.011111111111113</v>
      </c>
      <c r="D363" s="23">
        <v>3</v>
      </c>
      <c r="E363" s="23">
        <v>27931.11</v>
      </c>
      <c r="F363" s="23" t="s">
        <v>8077</v>
      </c>
      <c r="G363" s="23" t="s">
        <v>8076</v>
      </c>
      <c r="H363" t="s">
        <v>8080</v>
      </c>
    </row>
    <row r="364" spans="1:8" ht="15.75" customHeight="1" x14ac:dyDescent="0.3">
      <c r="A364" s="23" t="s">
        <v>661</v>
      </c>
      <c r="B364" s="23" t="s">
        <v>7792</v>
      </c>
      <c r="C364" s="26">
        <v>33.547222222222224</v>
      </c>
      <c r="D364" s="23">
        <v>3</v>
      </c>
      <c r="E364" s="23">
        <v>27925.86</v>
      </c>
      <c r="F364" s="23" t="s">
        <v>8077</v>
      </c>
      <c r="G364" s="23" t="s">
        <v>8075</v>
      </c>
      <c r="H364" t="s">
        <v>8080</v>
      </c>
    </row>
    <row r="365" spans="1:8" ht="15.75" customHeight="1" x14ac:dyDescent="0.3">
      <c r="A365" s="23" t="s">
        <v>663</v>
      </c>
      <c r="B365" s="23" t="s">
        <v>7791</v>
      </c>
      <c r="C365" s="26">
        <v>37.511111111111113</v>
      </c>
      <c r="D365" s="23">
        <v>3</v>
      </c>
      <c r="E365" s="23">
        <v>27849.94</v>
      </c>
      <c r="F365" s="23" t="s">
        <v>8077</v>
      </c>
      <c r="G365" s="23" t="s">
        <v>8077</v>
      </c>
      <c r="H365" t="s">
        <v>8080</v>
      </c>
    </row>
    <row r="366" spans="1:8" ht="15.75" customHeight="1" x14ac:dyDescent="0.3">
      <c r="A366" s="23" t="s">
        <v>665</v>
      </c>
      <c r="B366" s="23" t="s">
        <v>7790</v>
      </c>
      <c r="C366" s="26">
        <v>62.922222222222224</v>
      </c>
      <c r="D366" s="23">
        <v>0</v>
      </c>
      <c r="E366" s="23">
        <v>27808.73</v>
      </c>
      <c r="F366" s="23" t="s">
        <v>8077</v>
      </c>
      <c r="G366" s="23" t="s">
        <v>8077</v>
      </c>
      <c r="H366" t="s">
        <v>8078</v>
      </c>
    </row>
    <row r="367" spans="1:8" ht="15.75" customHeight="1" x14ac:dyDescent="0.3">
      <c r="A367" s="23" t="s">
        <v>667</v>
      </c>
      <c r="B367" s="23" t="s">
        <v>7789</v>
      </c>
      <c r="C367" s="26">
        <v>20.505555555555556</v>
      </c>
      <c r="D367" s="23">
        <v>1</v>
      </c>
      <c r="E367" s="23">
        <v>27724.29</v>
      </c>
      <c r="F367" s="23" t="s">
        <v>8077</v>
      </c>
      <c r="G367" s="23" t="s">
        <v>8076</v>
      </c>
      <c r="H367" t="s">
        <v>8078</v>
      </c>
    </row>
    <row r="368" spans="1:8" ht="15.75" customHeight="1" x14ac:dyDescent="0.3">
      <c r="A368" s="23" t="s">
        <v>669</v>
      </c>
      <c r="B368" s="23" t="s">
        <v>7788</v>
      </c>
      <c r="C368" s="26">
        <v>30.930555555555557</v>
      </c>
      <c r="D368" s="23">
        <v>0</v>
      </c>
      <c r="E368" s="23">
        <v>27696.11</v>
      </c>
      <c r="F368" s="23" t="s">
        <v>8077</v>
      </c>
      <c r="G368" s="23" t="s">
        <v>8075</v>
      </c>
      <c r="H368" t="s">
        <v>8080</v>
      </c>
    </row>
    <row r="369" spans="1:8" ht="15.75" customHeight="1" x14ac:dyDescent="0.3">
      <c r="A369" s="23" t="s">
        <v>671</v>
      </c>
      <c r="B369" s="23" t="s">
        <v>7787</v>
      </c>
      <c r="C369" s="26">
        <v>25.669444444444444</v>
      </c>
      <c r="D369" s="23">
        <v>0</v>
      </c>
      <c r="E369" s="23">
        <v>27625.17</v>
      </c>
      <c r="F369" s="23" t="s">
        <v>8077</v>
      </c>
      <c r="G369" s="23" t="s">
        <v>8077</v>
      </c>
      <c r="H369" t="s">
        <v>8080</v>
      </c>
    </row>
    <row r="370" spans="1:8" ht="15.75" customHeight="1" x14ac:dyDescent="0.3">
      <c r="A370" s="23" t="s">
        <v>673</v>
      </c>
      <c r="B370" s="23" t="s">
        <v>7786</v>
      </c>
      <c r="C370" s="26">
        <v>25.747222222222224</v>
      </c>
      <c r="D370" s="23">
        <v>0</v>
      </c>
      <c r="E370" s="23">
        <v>27619.360000000001</v>
      </c>
      <c r="F370" s="23" t="s">
        <v>8075</v>
      </c>
      <c r="G370" s="23" t="s">
        <v>8076</v>
      </c>
      <c r="H370" t="s">
        <v>8080</v>
      </c>
    </row>
    <row r="371" spans="1:8" ht="15.75" customHeight="1" x14ac:dyDescent="0.3">
      <c r="A371" s="23" t="s">
        <v>675</v>
      </c>
      <c r="B371" s="23" t="s">
        <v>7785</v>
      </c>
      <c r="C371" s="26">
        <v>30.991666666666667</v>
      </c>
      <c r="D371" s="23">
        <v>0</v>
      </c>
      <c r="E371" s="23">
        <v>27614.71</v>
      </c>
      <c r="F371" s="23" t="s">
        <v>8075</v>
      </c>
      <c r="G371" s="23" t="s">
        <v>8076</v>
      </c>
      <c r="H371" t="s">
        <v>8080</v>
      </c>
    </row>
    <row r="372" spans="1:8" ht="15.75" customHeight="1" x14ac:dyDescent="0.3">
      <c r="A372" s="23" t="s">
        <v>677</v>
      </c>
      <c r="B372" s="23" t="s">
        <v>7784</v>
      </c>
      <c r="C372" s="26">
        <v>37.588888888888889</v>
      </c>
      <c r="D372" s="23">
        <v>3</v>
      </c>
      <c r="E372" s="23">
        <v>27598.93</v>
      </c>
      <c r="F372" s="23" t="s">
        <v>8075</v>
      </c>
      <c r="G372" s="23" t="s">
        <v>8077</v>
      </c>
      <c r="H372" t="s">
        <v>8080</v>
      </c>
    </row>
    <row r="373" spans="1:8" ht="15.75" customHeight="1" x14ac:dyDescent="0.3">
      <c r="A373" s="23" t="s">
        <v>679</v>
      </c>
      <c r="B373" s="23" t="s">
        <v>7783</v>
      </c>
      <c r="C373" s="26">
        <v>38.87777777777778</v>
      </c>
      <c r="D373" s="23">
        <v>3</v>
      </c>
      <c r="E373" s="23">
        <v>27534.53</v>
      </c>
      <c r="F373" s="23" t="s">
        <v>8075</v>
      </c>
      <c r="G373" s="23" t="s">
        <v>8075</v>
      </c>
      <c r="H373" t="s">
        <v>8080</v>
      </c>
    </row>
    <row r="374" spans="1:8" ht="15.75" customHeight="1" x14ac:dyDescent="0.3">
      <c r="A374" s="23" t="s">
        <v>681</v>
      </c>
      <c r="B374" s="23" t="s">
        <v>7782</v>
      </c>
      <c r="C374" s="26">
        <v>57.636111111111113</v>
      </c>
      <c r="D374" s="23">
        <v>0</v>
      </c>
      <c r="E374" s="23">
        <v>27533.91</v>
      </c>
      <c r="F374" s="23" t="s">
        <v>8075</v>
      </c>
      <c r="G374" s="23" t="s">
        <v>8076</v>
      </c>
      <c r="H374" t="s">
        <v>8078</v>
      </c>
    </row>
    <row r="375" spans="1:8" ht="15.75" customHeight="1" x14ac:dyDescent="0.3">
      <c r="A375" s="23" t="s">
        <v>683</v>
      </c>
      <c r="B375" s="23" t="s">
        <v>7781</v>
      </c>
      <c r="C375" s="26">
        <v>41.680555555555557</v>
      </c>
      <c r="D375" s="23">
        <v>1</v>
      </c>
      <c r="E375" s="23">
        <v>27495.59</v>
      </c>
      <c r="F375" s="23" t="s">
        <v>8075</v>
      </c>
      <c r="G375" s="23" t="s">
        <v>8077</v>
      </c>
      <c r="H375" t="s">
        <v>8080</v>
      </c>
    </row>
    <row r="376" spans="1:8" ht="15.75" customHeight="1" x14ac:dyDescent="0.3">
      <c r="A376" s="23" t="s">
        <v>684</v>
      </c>
      <c r="B376" s="23" t="s">
        <v>7780</v>
      </c>
      <c r="C376" s="26">
        <v>37.508333333333333</v>
      </c>
      <c r="D376" s="23">
        <v>3</v>
      </c>
      <c r="E376" s="23">
        <v>27432.73</v>
      </c>
      <c r="F376" s="23" t="s">
        <v>8075</v>
      </c>
      <c r="G376" s="23" t="s">
        <v>8077</v>
      </c>
      <c r="H376" t="s">
        <v>8080</v>
      </c>
    </row>
    <row r="377" spans="1:8" ht="15.75" customHeight="1" x14ac:dyDescent="0.3">
      <c r="A377" s="23" t="s">
        <v>686</v>
      </c>
      <c r="B377" s="23" t="s">
        <v>6549</v>
      </c>
      <c r="C377" s="26">
        <v>34.730555555555554</v>
      </c>
      <c r="D377" s="23">
        <v>2</v>
      </c>
      <c r="E377" s="23">
        <v>27375.9</v>
      </c>
      <c r="F377" s="23" t="s">
        <v>8075</v>
      </c>
      <c r="G377" s="23" t="s">
        <v>8076</v>
      </c>
      <c r="H377" t="s">
        <v>8081</v>
      </c>
    </row>
    <row r="378" spans="1:8" ht="15.75" customHeight="1" x14ac:dyDescent="0.3">
      <c r="A378" s="23" t="s">
        <v>688</v>
      </c>
      <c r="B378" s="23" t="s">
        <v>7779</v>
      </c>
      <c r="C378" s="26">
        <v>53.644444444444446</v>
      </c>
      <c r="D378" s="23">
        <v>0</v>
      </c>
      <c r="E378" s="23">
        <v>27346.04</v>
      </c>
      <c r="F378" s="23" t="s">
        <v>8075</v>
      </c>
      <c r="G378" s="23" t="s">
        <v>8075</v>
      </c>
      <c r="H378" t="s">
        <v>8078</v>
      </c>
    </row>
    <row r="379" spans="1:8" ht="15.75" customHeight="1" x14ac:dyDescent="0.3">
      <c r="A379" s="23" t="s">
        <v>689</v>
      </c>
      <c r="B379" s="23" t="s">
        <v>7778</v>
      </c>
      <c r="C379" s="26">
        <v>55.005555555555553</v>
      </c>
      <c r="D379" s="23">
        <v>3</v>
      </c>
      <c r="E379" s="23">
        <v>27322.73</v>
      </c>
      <c r="F379" s="23" t="s">
        <v>8075</v>
      </c>
      <c r="G379" s="23" t="s">
        <v>8075</v>
      </c>
      <c r="H379" t="s">
        <v>8078</v>
      </c>
    </row>
    <row r="380" spans="1:8" ht="15.75" customHeight="1" x14ac:dyDescent="0.3">
      <c r="A380" s="23" t="s">
        <v>691</v>
      </c>
      <c r="B380" s="23" t="s">
        <v>6082</v>
      </c>
      <c r="C380" s="26">
        <v>23.516666666666666</v>
      </c>
      <c r="D380" s="23">
        <v>0</v>
      </c>
      <c r="E380" s="23">
        <v>27236.959999999999</v>
      </c>
      <c r="F380" s="23" t="s">
        <v>8075</v>
      </c>
      <c r="G380" s="23" t="s">
        <v>8077</v>
      </c>
      <c r="H380" t="s">
        <v>8080</v>
      </c>
    </row>
    <row r="381" spans="1:8" ht="15.75" customHeight="1" x14ac:dyDescent="0.3">
      <c r="A381" s="23" t="s">
        <v>692</v>
      </c>
      <c r="B381" s="23" t="s">
        <v>7777</v>
      </c>
      <c r="C381" s="26">
        <v>57.463888888888889</v>
      </c>
      <c r="D381" s="23">
        <v>0</v>
      </c>
      <c r="E381" s="23">
        <v>27218.44</v>
      </c>
      <c r="F381" s="23" t="s">
        <v>8075</v>
      </c>
      <c r="G381" s="23" t="s">
        <v>8077</v>
      </c>
      <c r="H381" t="s">
        <v>8090</v>
      </c>
    </row>
    <row r="382" spans="1:8" ht="15.75" customHeight="1" x14ac:dyDescent="0.3">
      <c r="A382" s="23" t="s">
        <v>694</v>
      </c>
      <c r="B382" s="23" t="s">
        <v>7265</v>
      </c>
      <c r="C382" s="26">
        <v>52.68333333333333</v>
      </c>
      <c r="D382" s="23">
        <v>0</v>
      </c>
      <c r="E382" s="23">
        <v>27117.99</v>
      </c>
      <c r="F382" s="23" t="s">
        <v>8075</v>
      </c>
      <c r="G382" s="23" t="s">
        <v>8075</v>
      </c>
      <c r="H382" t="s">
        <v>8078</v>
      </c>
    </row>
    <row r="383" spans="1:8" ht="15.75" customHeight="1" x14ac:dyDescent="0.3">
      <c r="A383" s="23" t="s">
        <v>696</v>
      </c>
      <c r="B383" s="23" t="s">
        <v>7776</v>
      </c>
      <c r="C383" s="26">
        <v>32.486111111111114</v>
      </c>
      <c r="D383" s="23">
        <v>3</v>
      </c>
      <c r="E383" s="23">
        <v>27092.38</v>
      </c>
      <c r="F383" s="23" t="s">
        <v>8075</v>
      </c>
      <c r="G383" s="23" t="s">
        <v>8076</v>
      </c>
      <c r="H383" t="s">
        <v>8080</v>
      </c>
    </row>
    <row r="384" spans="1:8" ht="15.75" customHeight="1" x14ac:dyDescent="0.3">
      <c r="A384" s="23" t="s">
        <v>698</v>
      </c>
      <c r="B384" s="23" t="s">
        <v>7775</v>
      </c>
      <c r="C384" s="26">
        <v>28.933333333333334</v>
      </c>
      <c r="D384" s="23">
        <v>0</v>
      </c>
      <c r="E384" s="23">
        <v>27080.639999999999</v>
      </c>
      <c r="F384" s="23" t="s">
        <v>8075</v>
      </c>
      <c r="G384" s="23" t="s">
        <v>8075</v>
      </c>
      <c r="H384" t="s">
        <v>8080</v>
      </c>
    </row>
    <row r="385" spans="1:8" ht="15.75" customHeight="1" x14ac:dyDescent="0.3">
      <c r="A385" s="23" t="s">
        <v>699</v>
      </c>
      <c r="B385" s="23" t="s">
        <v>7774</v>
      </c>
      <c r="C385" s="26">
        <v>64.938888888888883</v>
      </c>
      <c r="D385" s="23">
        <v>0</v>
      </c>
      <c r="E385" s="23">
        <v>27037.91</v>
      </c>
      <c r="F385" s="23" t="s">
        <v>8075</v>
      </c>
      <c r="G385" s="23" t="s">
        <v>8075</v>
      </c>
      <c r="H385" t="s">
        <v>8078</v>
      </c>
    </row>
    <row r="386" spans="1:8" ht="15.75" customHeight="1" x14ac:dyDescent="0.3">
      <c r="A386" s="23" t="s">
        <v>700</v>
      </c>
      <c r="B386" s="23" t="s">
        <v>7773</v>
      </c>
      <c r="C386" s="26">
        <v>62.913888888888891</v>
      </c>
      <c r="D386" s="23">
        <v>1</v>
      </c>
      <c r="E386" s="23">
        <v>27000.98</v>
      </c>
      <c r="F386" s="23" t="s">
        <v>8075</v>
      </c>
      <c r="G386" s="23" t="s">
        <v>8075</v>
      </c>
      <c r="H386" t="s">
        <v>8078</v>
      </c>
    </row>
    <row r="387" spans="1:8" ht="15.75" customHeight="1" x14ac:dyDescent="0.3">
      <c r="A387" s="23" t="s">
        <v>702</v>
      </c>
      <c r="B387" s="23" t="s">
        <v>7772</v>
      </c>
      <c r="C387" s="26">
        <v>22.580555555555556</v>
      </c>
      <c r="D387" s="23">
        <v>0</v>
      </c>
      <c r="E387" s="23">
        <v>26936.98</v>
      </c>
      <c r="F387" s="23" t="s">
        <v>8075</v>
      </c>
      <c r="G387" s="23" t="s">
        <v>8076</v>
      </c>
      <c r="H387" t="s">
        <v>8080</v>
      </c>
    </row>
    <row r="388" spans="1:8" ht="15.75" customHeight="1" x14ac:dyDescent="0.3">
      <c r="A388" s="23" t="s">
        <v>704</v>
      </c>
      <c r="B388" s="23" t="s">
        <v>7771</v>
      </c>
      <c r="C388" s="26">
        <v>20.975000000000001</v>
      </c>
      <c r="D388" s="23">
        <v>0</v>
      </c>
      <c r="E388" s="23">
        <v>26927.69</v>
      </c>
      <c r="F388" s="23" t="s">
        <v>8075</v>
      </c>
      <c r="G388" s="23" t="s">
        <v>8075</v>
      </c>
      <c r="H388" t="s">
        <v>8080</v>
      </c>
    </row>
    <row r="389" spans="1:8" ht="15.75" customHeight="1" x14ac:dyDescent="0.3">
      <c r="A389" s="23" t="s">
        <v>706</v>
      </c>
      <c r="B389" s="23" t="s">
        <v>7770</v>
      </c>
      <c r="C389" s="26">
        <v>64.452777777777783</v>
      </c>
      <c r="D389" s="23">
        <v>0</v>
      </c>
      <c r="E389" s="23">
        <v>26926.51</v>
      </c>
      <c r="F389" s="23" t="s">
        <v>8075</v>
      </c>
      <c r="G389" s="23" t="s">
        <v>8077</v>
      </c>
      <c r="H389" t="s">
        <v>8078</v>
      </c>
    </row>
    <row r="390" spans="1:8" ht="15.75" customHeight="1" x14ac:dyDescent="0.3">
      <c r="A390" s="23" t="s">
        <v>708</v>
      </c>
      <c r="B390" s="23" t="s">
        <v>7769</v>
      </c>
      <c r="C390" s="26">
        <v>31.794444444444444</v>
      </c>
      <c r="D390" s="23">
        <v>3</v>
      </c>
      <c r="E390" s="23">
        <v>26912.560000000001</v>
      </c>
      <c r="F390" s="23" t="s">
        <v>8075</v>
      </c>
      <c r="G390" s="23" t="s">
        <v>8075</v>
      </c>
      <c r="H390" t="s">
        <v>8080</v>
      </c>
    </row>
    <row r="391" spans="1:8" ht="15.75" customHeight="1" x14ac:dyDescent="0.3">
      <c r="A391" s="23" t="s">
        <v>709</v>
      </c>
      <c r="B391" s="23" t="s">
        <v>7768</v>
      </c>
      <c r="C391" s="26">
        <v>34.87777777777778</v>
      </c>
      <c r="D391" s="23">
        <v>3</v>
      </c>
      <c r="E391" s="23">
        <v>26607.89</v>
      </c>
      <c r="F391" s="23" t="s">
        <v>8075</v>
      </c>
      <c r="G391" s="23" t="s">
        <v>8077</v>
      </c>
      <c r="H391" t="s">
        <v>8080</v>
      </c>
    </row>
    <row r="392" spans="1:8" ht="15.75" customHeight="1" x14ac:dyDescent="0.3">
      <c r="A392" s="23" t="s">
        <v>711</v>
      </c>
      <c r="B392" s="23" t="s">
        <v>7767</v>
      </c>
      <c r="C392" s="26">
        <v>18.758333333333333</v>
      </c>
      <c r="D392" s="23">
        <v>0</v>
      </c>
      <c r="E392" s="23">
        <v>26479.4</v>
      </c>
      <c r="F392" s="23" t="s">
        <v>8075</v>
      </c>
      <c r="G392" s="23" t="s">
        <v>8075</v>
      </c>
      <c r="H392" t="s">
        <v>8080</v>
      </c>
    </row>
    <row r="393" spans="1:8" ht="15.75" customHeight="1" x14ac:dyDescent="0.3">
      <c r="A393" s="23" t="s">
        <v>713</v>
      </c>
      <c r="B393" s="23" t="s">
        <v>7766</v>
      </c>
      <c r="C393" s="26">
        <v>52.780555555555559</v>
      </c>
      <c r="D393" s="23">
        <v>2</v>
      </c>
      <c r="E393" s="23">
        <v>26467.1</v>
      </c>
      <c r="F393" s="23" t="s">
        <v>8075</v>
      </c>
      <c r="G393" s="23" t="s">
        <v>8076</v>
      </c>
      <c r="H393" t="s">
        <v>8079</v>
      </c>
    </row>
    <row r="394" spans="1:8" ht="15.75" customHeight="1" x14ac:dyDescent="0.3">
      <c r="A394" s="23" t="s">
        <v>715</v>
      </c>
      <c r="B394" s="23" t="s">
        <v>7765</v>
      </c>
      <c r="C394" s="26">
        <v>48.713888888888889</v>
      </c>
      <c r="D394" s="23">
        <v>1</v>
      </c>
      <c r="E394" s="23">
        <v>26392.26</v>
      </c>
      <c r="F394" s="23" t="s">
        <v>8075</v>
      </c>
      <c r="G394" s="23" t="s">
        <v>8075</v>
      </c>
      <c r="H394" t="s">
        <v>8086</v>
      </c>
    </row>
    <row r="395" spans="1:8" ht="15.75" customHeight="1" x14ac:dyDescent="0.3">
      <c r="A395" s="23" t="s">
        <v>717</v>
      </c>
      <c r="B395" s="23" t="s">
        <v>6120</v>
      </c>
      <c r="C395" s="26">
        <v>18.508333333333333</v>
      </c>
      <c r="D395" s="23">
        <v>0</v>
      </c>
      <c r="E395" s="23">
        <v>26316.59</v>
      </c>
      <c r="F395" s="23" t="s">
        <v>8075</v>
      </c>
      <c r="G395" s="23" t="s">
        <v>8076</v>
      </c>
      <c r="H395" t="s">
        <v>8080</v>
      </c>
    </row>
    <row r="396" spans="1:8" ht="15.75" customHeight="1" x14ac:dyDescent="0.3">
      <c r="A396" s="23" t="s">
        <v>719</v>
      </c>
      <c r="B396" s="23" t="s">
        <v>7764</v>
      </c>
      <c r="C396" s="26">
        <v>48.011111111111113</v>
      </c>
      <c r="D396" s="23">
        <v>1</v>
      </c>
      <c r="E396" s="23">
        <v>26236.58</v>
      </c>
      <c r="F396" s="23" t="s">
        <v>8075</v>
      </c>
      <c r="G396" s="23" t="s">
        <v>8077</v>
      </c>
      <c r="H396" t="s">
        <v>8080</v>
      </c>
    </row>
    <row r="397" spans="1:8" ht="15.75" customHeight="1" x14ac:dyDescent="0.3">
      <c r="A397" s="23" t="s">
        <v>721</v>
      </c>
      <c r="B397" s="23" t="s">
        <v>7100</v>
      </c>
      <c r="C397" s="26">
        <v>49.919444444444444</v>
      </c>
      <c r="D397" s="23">
        <v>1</v>
      </c>
      <c r="E397" s="23">
        <v>26140.36</v>
      </c>
      <c r="F397" s="23" t="s">
        <v>8075</v>
      </c>
      <c r="G397" s="23" t="s">
        <v>8076</v>
      </c>
      <c r="H397" t="s">
        <v>8080</v>
      </c>
    </row>
    <row r="398" spans="1:8" ht="15.75" customHeight="1" x14ac:dyDescent="0.3">
      <c r="A398" s="23" t="s">
        <v>723</v>
      </c>
      <c r="B398" s="23" t="s">
        <v>6243</v>
      </c>
      <c r="C398" s="26">
        <v>20.658333333333335</v>
      </c>
      <c r="D398" s="23">
        <v>0</v>
      </c>
      <c r="E398" s="23">
        <v>26125.67</v>
      </c>
      <c r="F398" s="23" t="s">
        <v>8075</v>
      </c>
      <c r="G398" s="23" t="s">
        <v>8077</v>
      </c>
      <c r="H398" t="s">
        <v>8078</v>
      </c>
    </row>
    <row r="399" spans="1:8" ht="15.75" customHeight="1" x14ac:dyDescent="0.3">
      <c r="A399" s="23" t="s">
        <v>725</v>
      </c>
      <c r="B399" s="23" t="s">
        <v>6903</v>
      </c>
      <c r="C399" s="26">
        <v>56.913888888888891</v>
      </c>
      <c r="D399" s="23">
        <v>1</v>
      </c>
      <c r="E399" s="23">
        <v>26109.33</v>
      </c>
      <c r="F399" s="23" t="s">
        <v>8075</v>
      </c>
      <c r="G399" s="23" t="s">
        <v>8076</v>
      </c>
      <c r="H399" t="s">
        <v>8079</v>
      </c>
    </row>
    <row r="400" spans="1:8" ht="15.75" customHeight="1" x14ac:dyDescent="0.3">
      <c r="A400" s="23" t="s">
        <v>727</v>
      </c>
      <c r="B400" s="23" t="s">
        <v>7763</v>
      </c>
      <c r="C400" s="26">
        <v>22.45</v>
      </c>
      <c r="D400" s="23">
        <v>0</v>
      </c>
      <c r="E400" s="23">
        <v>26026.97</v>
      </c>
      <c r="F400" s="23" t="s">
        <v>8075</v>
      </c>
      <c r="G400" s="23" t="s">
        <v>8076</v>
      </c>
      <c r="H400" t="s">
        <v>8080</v>
      </c>
    </row>
    <row r="401" spans="1:8" ht="15.75" customHeight="1" x14ac:dyDescent="0.3">
      <c r="A401" s="23" t="s">
        <v>728</v>
      </c>
      <c r="B401" s="23" t="s">
        <v>7762</v>
      </c>
      <c r="C401" s="26">
        <v>22.008333333333333</v>
      </c>
      <c r="D401" s="23">
        <v>2</v>
      </c>
      <c r="E401" s="23">
        <v>26018.95</v>
      </c>
      <c r="F401" s="23" t="s">
        <v>8075</v>
      </c>
      <c r="G401" s="23" t="s">
        <v>8075</v>
      </c>
      <c r="H401" t="s">
        <v>8079</v>
      </c>
    </row>
    <row r="402" spans="1:8" ht="15.75" customHeight="1" x14ac:dyDescent="0.3">
      <c r="A402" s="23" t="s">
        <v>730</v>
      </c>
      <c r="B402" s="23" t="s">
        <v>7761</v>
      </c>
      <c r="C402" s="26">
        <v>52.513888888888886</v>
      </c>
      <c r="D402" s="23">
        <v>3</v>
      </c>
      <c r="E402" s="23">
        <v>25992.82</v>
      </c>
      <c r="F402" s="23" t="s">
        <v>8075</v>
      </c>
      <c r="G402" s="23" t="s">
        <v>8075</v>
      </c>
      <c r="H402" t="s">
        <v>8078</v>
      </c>
    </row>
    <row r="403" spans="1:8" ht="15.75" customHeight="1" x14ac:dyDescent="0.3">
      <c r="A403" s="23" t="s">
        <v>732</v>
      </c>
      <c r="B403" s="23" t="s">
        <v>7760</v>
      </c>
      <c r="C403" s="26">
        <v>59.797222222222224</v>
      </c>
      <c r="D403" s="23">
        <v>0</v>
      </c>
      <c r="E403" s="23">
        <v>25678.78</v>
      </c>
      <c r="F403" s="23" t="s">
        <v>8075</v>
      </c>
      <c r="G403" s="23" t="s">
        <v>8076</v>
      </c>
      <c r="H403" t="s">
        <v>8079</v>
      </c>
    </row>
    <row r="404" spans="1:8" ht="15.75" customHeight="1" x14ac:dyDescent="0.3">
      <c r="A404" s="23" t="s">
        <v>734</v>
      </c>
      <c r="B404" s="23" t="s">
        <v>7759</v>
      </c>
      <c r="C404" s="26">
        <v>50.891666666666666</v>
      </c>
      <c r="D404" s="23">
        <v>0</v>
      </c>
      <c r="E404" s="23">
        <v>25656.58</v>
      </c>
      <c r="F404" s="23" t="s">
        <v>8075</v>
      </c>
      <c r="G404" s="23" t="s">
        <v>8076</v>
      </c>
      <c r="H404" t="s">
        <v>8086</v>
      </c>
    </row>
    <row r="405" spans="1:8" ht="15.75" customHeight="1" x14ac:dyDescent="0.3">
      <c r="A405" s="23" t="s">
        <v>736</v>
      </c>
      <c r="B405" s="23" t="s">
        <v>7758</v>
      </c>
      <c r="C405" s="26">
        <v>21.85</v>
      </c>
      <c r="D405" s="23">
        <v>0</v>
      </c>
      <c r="E405" s="23">
        <v>25648.98</v>
      </c>
      <c r="F405" s="23" t="s">
        <v>8075</v>
      </c>
      <c r="G405" s="23" t="s">
        <v>8077</v>
      </c>
      <c r="H405" t="s">
        <v>8080</v>
      </c>
    </row>
    <row r="406" spans="1:8" ht="15.75" customHeight="1" x14ac:dyDescent="0.3">
      <c r="A406" s="23" t="s">
        <v>738</v>
      </c>
      <c r="B406" s="23" t="s">
        <v>6737</v>
      </c>
      <c r="C406" s="26">
        <v>54.491666666666667</v>
      </c>
      <c r="D406" s="23">
        <v>1</v>
      </c>
      <c r="E406" s="23">
        <v>25517.11</v>
      </c>
      <c r="F406" s="23" t="s">
        <v>8075</v>
      </c>
      <c r="G406" s="23" t="s">
        <v>8076</v>
      </c>
      <c r="H406" t="s">
        <v>8090</v>
      </c>
    </row>
    <row r="407" spans="1:8" ht="15.75" customHeight="1" x14ac:dyDescent="0.3">
      <c r="A407" s="23" t="s">
        <v>740</v>
      </c>
      <c r="B407" s="23" t="s">
        <v>7757</v>
      </c>
      <c r="C407" s="26">
        <v>54.794444444444444</v>
      </c>
      <c r="D407" s="23">
        <v>3</v>
      </c>
      <c r="E407" s="23">
        <v>25382.3</v>
      </c>
      <c r="F407" s="23" t="s">
        <v>8075</v>
      </c>
      <c r="G407" s="23" t="s">
        <v>8075</v>
      </c>
      <c r="H407" t="s">
        <v>8080</v>
      </c>
    </row>
    <row r="408" spans="1:8" ht="15.75" customHeight="1" x14ac:dyDescent="0.3">
      <c r="A408" s="23" t="s">
        <v>742</v>
      </c>
      <c r="B408" s="23" t="s">
        <v>7105</v>
      </c>
      <c r="C408" s="26">
        <v>50.7</v>
      </c>
      <c r="D408" s="23">
        <v>2</v>
      </c>
      <c r="E408" s="23">
        <v>25333.33</v>
      </c>
      <c r="F408" s="23" t="s">
        <v>8075</v>
      </c>
      <c r="G408" s="23" t="s">
        <v>8075</v>
      </c>
      <c r="H408" t="s">
        <v>8090</v>
      </c>
    </row>
    <row r="409" spans="1:8" ht="15.75" customHeight="1" x14ac:dyDescent="0.3">
      <c r="A409" s="23" t="s">
        <v>744</v>
      </c>
      <c r="B409" s="23" t="s">
        <v>7756</v>
      </c>
      <c r="C409" s="26">
        <v>47.483333333333334</v>
      </c>
      <c r="D409" s="23">
        <v>3</v>
      </c>
      <c r="E409" s="23">
        <v>25309.49</v>
      </c>
      <c r="F409" s="23" t="s">
        <v>8075</v>
      </c>
      <c r="G409" s="23" t="s">
        <v>8077</v>
      </c>
      <c r="H409" t="s">
        <v>8080</v>
      </c>
    </row>
    <row r="410" spans="1:8" ht="15.75" customHeight="1" x14ac:dyDescent="0.3">
      <c r="A410" s="23" t="s">
        <v>746</v>
      </c>
      <c r="B410" s="23" t="s">
        <v>7755</v>
      </c>
      <c r="C410" s="26">
        <v>24.538888888888888</v>
      </c>
      <c r="D410" s="23">
        <v>0</v>
      </c>
      <c r="E410" s="23">
        <v>25127.22</v>
      </c>
      <c r="F410" s="23" t="s">
        <v>8075</v>
      </c>
      <c r="G410" s="23" t="s">
        <v>8076</v>
      </c>
      <c r="H410" t="s">
        <v>8080</v>
      </c>
    </row>
    <row r="411" spans="1:8" ht="15.75" customHeight="1" x14ac:dyDescent="0.3">
      <c r="A411" s="23" t="s">
        <v>748</v>
      </c>
      <c r="B411" s="23" t="s">
        <v>7754</v>
      </c>
      <c r="C411" s="26">
        <v>24.983333333333334</v>
      </c>
      <c r="D411" s="23">
        <v>0</v>
      </c>
      <c r="E411" s="23">
        <v>25081.77</v>
      </c>
      <c r="F411" s="23" t="s">
        <v>8075</v>
      </c>
      <c r="G411" s="23" t="s">
        <v>8075</v>
      </c>
      <c r="H411" t="s">
        <v>8078</v>
      </c>
    </row>
    <row r="412" spans="1:8" ht="15.75" customHeight="1" x14ac:dyDescent="0.3">
      <c r="A412" s="23" t="s">
        <v>750</v>
      </c>
      <c r="B412" s="23" t="s">
        <v>7753</v>
      </c>
      <c r="C412" s="26">
        <v>27.511111111111113</v>
      </c>
      <c r="D412" s="23">
        <v>0</v>
      </c>
      <c r="E412" s="23">
        <v>25075.97</v>
      </c>
      <c r="F412" s="23" t="s">
        <v>8075</v>
      </c>
      <c r="G412" s="23" t="s">
        <v>8075</v>
      </c>
      <c r="H412" t="s">
        <v>8080</v>
      </c>
    </row>
    <row r="413" spans="1:8" ht="15.75" customHeight="1" x14ac:dyDescent="0.3">
      <c r="A413" s="23" t="s">
        <v>752</v>
      </c>
      <c r="B413" s="23" t="s">
        <v>7752</v>
      </c>
      <c r="C413" s="26">
        <v>47.56666666666667</v>
      </c>
      <c r="D413" s="23">
        <v>3</v>
      </c>
      <c r="E413" s="23">
        <v>24915.22</v>
      </c>
      <c r="F413" s="23" t="s">
        <v>8075</v>
      </c>
      <c r="G413" s="23" t="s">
        <v>8076</v>
      </c>
      <c r="H413" t="s">
        <v>8079</v>
      </c>
    </row>
    <row r="414" spans="1:8" ht="15.75" customHeight="1" x14ac:dyDescent="0.3">
      <c r="A414" s="23" t="s">
        <v>754</v>
      </c>
      <c r="B414" s="23" t="s">
        <v>7751</v>
      </c>
      <c r="C414" s="26">
        <v>35.983333333333334</v>
      </c>
      <c r="D414" s="23">
        <v>2</v>
      </c>
      <c r="E414" s="23">
        <v>24915.05</v>
      </c>
      <c r="F414" s="23" t="s">
        <v>8075</v>
      </c>
      <c r="G414" s="23" t="s">
        <v>8077</v>
      </c>
      <c r="H414" t="s">
        <v>8086</v>
      </c>
    </row>
    <row r="415" spans="1:8" ht="15.75" customHeight="1" x14ac:dyDescent="0.3">
      <c r="A415" s="23" t="s">
        <v>756</v>
      </c>
      <c r="B415" s="23" t="s">
        <v>7750</v>
      </c>
      <c r="C415" s="26">
        <v>53.875</v>
      </c>
      <c r="D415" s="23">
        <v>3</v>
      </c>
      <c r="E415" s="23">
        <v>24873.38</v>
      </c>
      <c r="F415" s="23" t="s">
        <v>8075</v>
      </c>
      <c r="G415" s="23" t="s">
        <v>8077</v>
      </c>
      <c r="H415" t="s">
        <v>8086</v>
      </c>
    </row>
    <row r="416" spans="1:8" ht="15.75" customHeight="1" x14ac:dyDescent="0.3">
      <c r="A416" s="23" t="s">
        <v>758</v>
      </c>
      <c r="B416" s="23" t="s">
        <v>7749</v>
      </c>
      <c r="C416" s="26">
        <v>52.533333333333331</v>
      </c>
      <c r="D416" s="23">
        <v>3</v>
      </c>
      <c r="E416" s="23">
        <v>24869.84</v>
      </c>
      <c r="F416" s="23" t="s">
        <v>8075</v>
      </c>
      <c r="G416" s="23" t="s">
        <v>8075</v>
      </c>
      <c r="H416" t="s">
        <v>8083</v>
      </c>
    </row>
    <row r="417" spans="1:8" ht="15.75" customHeight="1" x14ac:dyDescent="0.3">
      <c r="A417" s="23" t="s">
        <v>760</v>
      </c>
      <c r="B417" s="23" t="s">
        <v>7748</v>
      </c>
      <c r="C417" s="26">
        <v>27.994444444444444</v>
      </c>
      <c r="D417" s="23">
        <v>0</v>
      </c>
      <c r="E417" s="23">
        <v>24863.25</v>
      </c>
      <c r="F417" s="23" t="s">
        <v>8075</v>
      </c>
      <c r="G417" s="23" t="s">
        <v>8076</v>
      </c>
      <c r="H417" t="s">
        <v>8080</v>
      </c>
    </row>
    <row r="418" spans="1:8" ht="15.75" customHeight="1" x14ac:dyDescent="0.3">
      <c r="A418" s="23" t="s">
        <v>761</v>
      </c>
      <c r="B418" s="23" t="s">
        <v>7747</v>
      </c>
      <c r="C418" s="26">
        <v>28.747222222222224</v>
      </c>
      <c r="D418" s="23">
        <v>0</v>
      </c>
      <c r="E418" s="23">
        <v>24817.25</v>
      </c>
      <c r="F418" s="23" t="s">
        <v>8075</v>
      </c>
      <c r="G418" s="23" t="s">
        <v>8075</v>
      </c>
      <c r="H418" t="s">
        <v>8080</v>
      </c>
    </row>
    <row r="419" spans="1:8" ht="15.75" customHeight="1" x14ac:dyDescent="0.3">
      <c r="A419" s="23" t="s">
        <v>763</v>
      </c>
      <c r="B419" s="23" t="s">
        <v>6406</v>
      </c>
      <c r="C419" s="26">
        <v>30.658333333333335</v>
      </c>
      <c r="D419" s="23">
        <v>0</v>
      </c>
      <c r="E419" s="23">
        <v>24795.040000000001</v>
      </c>
      <c r="F419" s="23" t="s">
        <v>8075</v>
      </c>
      <c r="G419" s="23" t="s">
        <v>8076</v>
      </c>
      <c r="H419" t="s">
        <v>8080</v>
      </c>
    </row>
    <row r="420" spans="1:8" ht="15.75" customHeight="1" x14ac:dyDescent="0.3">
      <c r="A420" s="23" t="s">
        <v>764</v>
      </c>
      <c r="B420" s="23" t="s">
        <v>7746</v>
      </c>
      <c r="C420" s="26">
        <v>26.777777777777779</v>
      </c>
      <c r="D420" s="23">
        <v>4</v>
      </c>
      <c r="E420" s="23">
        <v>24671.66</v>
      </c>
      <c r="F420" s="23" t="s">
        <v>8075</v>
      </c>
      <c r="G420" s="23" t="s">
        <v>8077</v>
      </c>
      <c r="H420" t="s">
        <v>8086</v>
      </c>
    </row>
    <row r="421" spans="1:8" ht="15.75" customHeight="1" x14ac:dyDescent="0.3">
      <c r="A421" s="23" t="s">
        <v>766</v>
      </c>
      <c r="B421" s="23" t="s">
        <v>7745</v>
      </c>
      <c r="C421" s="26">
        <v>52.988888888888887</v>
      </c>
      <c r="D421" s="23">
        <v>2</v>
      </c>
      <c r="E421" s="23">
        <v>24667.42</v>
      </c>
      <c r="F421" s="23" t="s">
        <v>8075</v>
      </c>
      <c r="G421" s="23" t="s">
        <v>8076</v>
      </c>
      <c r="H421" t="s">
        <v>8078</v>
      </c>
    </row>
    <row r="422" spans="1:8" ht="15.75" customHeight="1" x14ac:dyDescent="0.3">
      <c r="A422" s="23" t="s">
        <v>768</v>
      </c>
      <c r="B422" s="23" t="s">
        <v>7744</v>
      </c>
      <c r="C422" s="26">
        <v>46.655555555555559</v>
      </c>
      <c r="D422" s="23">
        <v>0</v>
      </c>
      <c r="E422" s="23">
        <v>24603.05</v>
      </c>
      <c r="F422" s="23" t="s">
        <v>8075</v>
      </c>
      <c r="G422" s="23" t="s">
        <v>8075</v>
      </c>
      <c r="H422" t="s">
        <v>8080</v>
      </c>
    </row>
    <row r="423" spans="1:8" ht="15.75" customHeight="1" x14ac:dyDescent="0.3">
      <c r="A423" s="23" t="s">
        <v>770</v>
      </c>
      <c r="B423" s="23" t="s">
        <v>7743</v>
      </c>
      <c r="C423" s="26">
        <v>47.986111111111114</v>
      </c>
      <c r="D423" s="23">
        <v>2</v>
      </c>
      <c r="E423" s="23">
        <v>24535.7</v>
      </c>
      <c r="F423" s="23" t="s">
        <v>8075</v>
      </c>
      <c r="G423" s="23" t="s">
        <v>8075</v>
      </c>
      <c r="H423" t="s">
        <v>8079</v>
      </c>
    </row>
    <row r="424" spans="1:8" ht="15.75" customHeight="1" x14ac:dyDescent="0.3">
      <c r="A424" s="23" t="s">
        <v>772</v>
      </c>
      <c r="B424" s="23" t="s">
        <v>7120</v>
      </c>
      <c r="C424" s="26">
        <v>50.733333333333334</v>
      </c>
      <c r="D424" s="23">
        <v>1</v>
      </c>
      <c r="E424" s="23">
        <v>24520.26</v>
      </c>
      <c r="F424" s="23" t="s">
        <v>8075</v>
      </c>
      <c r="G424" s="23" t="s">
        <v>8076</v>
      </c>
      <c r="H424" t="s">
        <v>8080</v>
      </c>
    </row>
    <row r="425" spans="1:8" ht="15.75" customHeight="1" x14ac:dyDescent="0.3">
      <c r="A425" s="23" t="s">
        <v>774</v>
      </c>
      <c r="B425" s="23" t="s">
        <v>7742</v>
      </c>
      <c r="C425" s="26">
        <v>61.630555555555553</v>
      </c>
      <c r="D425" s="23">
        <v>0</v>
      </c>
      <c r="E425" s="23">
        <v>24513.09</v>
      </c>
      <c r="F425" s="23" t="s">
        <v>8075</v>
      </c>
      <c r="G425" s="23" t="s">
        <v>8075</v>
      </c>
      <c r="H425" t="s">
        <v>8078</v>
      </c>
    </row>
    <row r="426" spans="1:8" ht="15.75" customHeight="1" x14ac:dyDescent="0.3">
      <c r="A426" s="23" t="s">
        <v>776</v>
      </c>
      <c r="B426" s="23" t="s">
        <v>7741</v>
      </c>
      <c r="C426" s="26">
        <v>54.922222222222224</v>
      </c>
      <c r="D426" s="23">
        <v>0</v>
      </c>
      <c r="E426" s="23">
        <v>24476.48</v>
      </c>
      <c r="F426" s="23" t="s">
        <v>8075</v>
      </c>
      <c r="G426" s="23" t="s">
        <v>8075</v>
      </c>
      <c r="H426" t="s">
        <v>8079</v>
      </c>
    </row>
    <row r="427" spans="1:8" ht="15.75" customHeight="1" x14ac:dyDescent="0.3">
      <c r="A427" s="23" t="s">
        <v>777</v>
      </c>
      <c r="B427" s="23" t="s">
        <v>7740</v>
      </c>
      <c r="C427" s="26">
        <v>52.522222222222226</v>
      </c>
      <c r="D427" s="23">
        <v>0</v>
      </c>
      <c r="E427" s="23">
        <v>24393.62</v>
      </c>
      <c r="F427" s="23" t="s">
        <v>8075</v>
      </c>
      <c r="G427" s="23" t="s">
        <v>8076</v>
      </c>
      <c r="H427" t="s">
        <v>8079</v>
      </c>
    </row>
    <row r="428" spans="1:8" ht="15.75" customHeight="1" x14ac:dyDescent="0.3">
      <c r="A428" s="23" t="s">
        <v>778</v>
      </c>
      <c r="B428" s="23" t="s">
        <v>7739</v>
      </c>
      <c r="C428" s="26">
        <v>23.669444444444444</v>
      </c>
      <c r="D428" s="23">
        <v>0</v>
      </c>
      <c r="E428" s="23">
        <v>24387.74</v>
      </c>
      <c r="F428" s="23" t="s">
        <v>8075</v>
      </c>
      <c r="G428" s="23" t="s">
        <v>8077</v>
      </c>
      <c r="H428" t="s">
        <v>8080</v>
      </c>
    </row>
    <row r="429" spans="1:8" ht="15.75" customHeight="1" x14ac:dyDescent="0.3">
      <c r="A429" s="23" t="s">
        <v>780</v>
      </c>
      <c r="B429" s="23" t="s">
        <v>7738</v>
      </c>
      <c r="C429" s="26">
        <v>18.847222222222221</v>
      </c>
      <c r="D429" s="23">
        <v>0</v>
      </c>
      <c r="E429" s="23">
        <v>24294.02</v>
      </c>
      <c r="F429" s="23" t="s">
        <v>8075</v>
      </c>
      <c r="G429" s="23" t="s">
        <v>8077</v>
      </c>
      <c r="H429" t="s">
        <v>8080</v>
      </c>
    </row>
    <row r="430" spans="1:8" ht="15.75" customHeight="1" x14ac:dyDescent="0.3">
      <c r="A430" s="23" t="s">
        <v>782</v>
      </c>
      <c r="B430" s="23" t="s">
        <v>7737</v>
      </c>
      <c r="C430" s="26">
        <v>58.477777777777774</v>
      </c>
      <c r="D430" s="23">
        <v>0</v>
      </c>
      <c r="E430" s="23">
        <v>24227.34</v>
      </c>
      <c r="F430" s="23" t="s">
        <v>8075</v>
      </c>
      <c r="G430" s="23" t="s">
        <v>8077</v>
      </c>
      <c r="H430" t="s">
        <v>8078</v>
      </c>
    </row>
    <row r="431" spans="1:8" ht="15.75" customHeight="1" x14ac:dyDescent="0.3">
      <c r="A431" s="23" t="s">
        <v>783</v>
      </c>
      <c r="B431" s="23" t="s">
        <v>7736</v>
      </c>
      <c r="C431" s="26">
        <v>48.744444444444447</v>
      </c>
      <c r="D431" s="23">
        <v>3</v>
      </c>
      <c r="E431" s="23">
        <v>24180.93</v>
      </c>
      <c r="F431" s="23" t="s">
        <v>8075</v>
      </c>
      <c r="G431" s="23" t="s">
        <v>8077</v>
      </c>
      <c r="H431" t="s">
        <v>8078</v>
      </c>
    </row>
    <row r="432" spans="1:8" ht="15.75" customHeight="1" x14ac:dyDescent="0.3">
      <c r="A432" s="23" t="s">
        <v>785</v>
      </c>
      <c r="B432" s="23" t="s">
        <v>7735</v>
      </c>
      <c r="C432" s="26">
        <v>49.986111111111114</v>
      </c>
      <c r="D432" s="23">
        <v>3</v>
      </c>
      <c r="E432" s="23">
        <v>24106.91</v>
      </c>
      <c r="F432" s="23" t="s">
        <v>8075</v>
      </c>
      <c r="G432" s="23" t="s">
        <v>8075</v>
      </c>
      <c r="H432" t="s">
        <v>8086</v>
      </c>
    </row>
    <row r="433" spans="1:8" ht="15.75" customHeight="1" x14ac:dyDescent="0.3">
      <c r="A433" s="23" t="s">
        <v>787</v>
      </c>
      <c r="B433" s="23" t="s">
        <v>6126</v>
      </c>
      <c r="C433" s="26">
        <v>19.43888888888889</v>
      </c>
      <c r="D433" s="23">
        <v>2</v>
      </c>
      <c r="E433" s="23">
        <v>24059.68</v>
      </c>
      <c r="F433" s="23" t="s">
        <v>8075</v>
      </c>
      <c r="G433" s="23" t="s">
        <v>8075</v>
      </c>
      <c r="H433" t="s">
        <v>8079</v>
      </c>
    </row>
    <row r="434" spans="1:8" ht="15.75" customHeight="1" x14ac:dyDescent="0.3">
      <c r="A434" s="23" t="s">
        <v>789</v>
      </c>
      <c r="B434" s="23" t="s">
        <v>7734</v>
      </c>
      <c r="C434" s="26">
        <v>51.911111111111111</v>
      </c>
      <c r="D434" s="23">
        <v>2</v>
      </c>
      <c r="E434" s="23">
        <v>23967.38</v>
      </c>
      <c r="F434" s="23" t="s">
        <v>8075</v>
      </c>
      <c r="G434" s="23" t="s">
        <v>8075</v>
      </c>
      <c r="H434" t="s">
        <v>8079</v>
      </c>
    </row>
    <row r="435" spans="1:8" ht="15.75" customHeight="1" x14ac:dyDescent="0.3">
      <c r="A435" s="23" t="s">
        <v>790</v>
      </c>
      <c r="B435" s="23" t="s">
        <v>7733</v>
      </c>
      <c r="C435" s="26">
        <v>52.833333333333336</v>
      </c>
      <c r="D435" s="23">
        <v>1</v>
      </c>
      <c r="E435" s="23">
        <v>23887.66</v>
      </c>
      <c r="F435" s="23" t="s">
        <v>8075</v>
      </c>
      <c r="G435" s="23" t="s">
        <v>8076</v>
      </c>
      <c r="H435" t="s">
        <v>8079</v>
      </c>
    </row>
    <row r="436" spans="1:8" ht="15.75" customHeight="1" x14ac:dyDescent="0.3">
      <c r="A436" s="23" t="s">
        <v>791</v>
      </c>
      <c r="B436" s="23" t="s">
        <v>7732</v>
      </c>
      <c r="C436" s="26">
        <v>49.947222222222223</v>
      </c>
      <c r="D436" s="23">
        <v>2</v>
      </c>
      <c r="E436" s="23">
        <v>23807.24</v>
      </c>
      <c r="F436" s="23" t="s">
        <v>8075</v>
      </c>
      <c r="G436" s="23" t="s">
        <v>8076</v>
      </c>
      <c r="H436" t="s">
        <v>8079</v>
      </c>
    </row>
    <row r="437" spans="1:8" ht="15.75" customHeight="1" x14ac:dyDescent="0.3">
      <c r="A437" s="23" t="s">
        <v>793</v>
      </c>
      <c r="B437" s="23" t="s">
        <v>7731</v>
      </c>
      <c r="C437" s="26">
        <v>49.016666666666666</v>
      </c>
      <c r="D437" s="23">
        <v>1</v>
      </c>
      <c r="E437" s="23">
        <v>23568.27</v>
      </c>
      <c r="F437" s="23" t="s">
        <v>8075</v>
      </c>
      <c r="G437" s="23" t="s">
        <v>8075</v>
      </c>
      <c r="H437" t="s">
        <v>8080</v>
      </c>
    </row>
    <row r="438" spans="1:8" ht="15.75" customHeight="1" x14ac:dyDescent="0.3">
      <c r="A438" s="23" t="s">
        <v>795</v>
      </c>
      <c r="B438" s="23" t="s">
        <v>7730</v>
      </c>
      <c r="C438" s="26">
        <v>39.783333333333331</v>
      </c>
      <c r="D438" s="23">
        <v>2</v>
      </c>
      <c r="E438" s="23">
        <v>23563.02</v>
      </c>
      <c r="F438" s="23" t="s">
        <v>8075</v>
      </c>
      <c r="G438" s="23" t="s">
        <v>8075</v>
      </c>
      <c r="H438" t="s">
        <v>8078</v>
      </c>
    </row>
    <row r="439" spans="1:8" ht="15.75" customHeight="1" x14ac:dyDescent="0.3">
      <c r="A439" s="23" t="s">
        <v>797</v>
      </c>
      <c r="B439" s="23" t="s">
        <v>7729</v>
      </c>
      <c r="C439" s="26">
        <v>47.569444444444443</v>
      </c>
      <c r="D439" s="23">
        <v>1</v>
      </c>
      <c r="E439" s="23">
        <v>23401.31</v>
      </c>
      <c r="F439" s="23" t="s">
        <v>8075</v>
      </c>
      <c r="G439" s="23" t="s">
        <v>8076</v>
      </c>
      <c r="H439" t="s">
        <v>8086</v>
      </c>
    </row>
    <row r="440" spans="1:8" ht="15.75" customHeight="1" x14ac:dyDescent="0.3">
      <c r="A440" s="23" t="s">
        <v>798</v>
      </c>
      <c r="B440" s="23" t="s">
        <v>7728</v>
      </c>
      <c r="C440" s="26">
        <v>49.62777777777778</v>
      </c>
      <c r="D440" s="23">
        <v>2</v>
      </c>
      <c r="E440" s="23">
        <v>23306.55</v>
      </c>
      <c r="F440" s="23" t="s">
        <v>8075</v>
      </c>
      <c r="G440" s="23" t="s">
        <v>8075</v>
      </c>
      <c r="H440" t="s">
        <v>8080</v>
      </c>
    </row>
    <row r="441" spans="1:8" ht="15.75" customHeight="1" x14ac:dyDescent="0.3">
      <c r="A441" s="23" t="s">
        <v>800</v>
      </c>
      <c r="B441" s="23" t="s">
        <v>7727</v>
      </c>
      <c r="C441" s="26">
        <v>28.680555555555557</v>
      </c>
      <c r="D441" s="23">
        <v>1</v>
      </c>
      <c r="E441" s="23">
        <v>23288.93</v>
      </c>
      <c r="F441" s="23" t="s">
        <v>8075</v>
      </c>
      <c r="G441" s="23" t="s">
        <v>8076</v>
      </c>
      <c r="H441" t="s">
        <v>8086</v>
      </c>
    </row>
    <row r="442" spans="1:8" ht="15.75" customHeight="1" x14ac:dyDescent="0.3">
      <c r="A442" s="23" t="s">
        <v>802</v>
      </c>
      <c r="B442" s="23" t="s">
        <v>7726</v>
      </c>
      <c r="C442" s="26">
        <v>53.56666666666667</v>
      </c>
      <c r="D442" s="23">
        <v>1</v>
      </c>
      <c r="E442" s="23">
        <v>23244.79</v>
      </c>
      <c r="F442" s="23" t="s">
        <v>8075</v>
      </c>
      <c r="G442" s="23" t="s">
        <v>8076</v>
      </c>
      <c r="H442" t="s">
        <v>8078</v>
      </c>
    </row>
    <row r="443" spans="1:8" ht="15.75" customHeight="1" x14ac:dyDescent="0.3">
      <c r="A443" s="23" t="s">
        <v>804</v>
      </c>
      <c r="B443" s="23" t="s">
        <v>7725</v>
      </c>
      <c r="C443" s="26">
        <v>25.836111111111112</v>
      </c>
      <c r="D443" s="23">
        <v>2</v>
      </c>
      <c r="E443" s="23">
        <v>23241.47</v>
      </c>
      <c r="F443" s="23" t="s">
        <v>8075</v>
      </c>
      <c r="G443" s="23" t="s">
        <v>8076</v>
      </c>
      <c r="H443" t="s">
        <v>8084</v>
      </c>
    </row>
    <row r="444" spans="1:8" ht="15.75" customHeight="1" x14ac:dyDescent="0.3">
      <c r="A444" s="23" t="s">
        <v>806</v>
      </c>
      <c r="B444" s="23" t="s">
        <v>7724</v>
      </c>
      <c r="C444" s="26">
        <v>19.483333333333334</v>
      </c>
      <c r="D444" s="23">
        <v>0</v>
      </c>
      <c r="E444" s="23">
        <v>23082.959999999999</v>
      </c>
      <c r="F444" s="23" t="s">
        <v>8075</v>
      </c>
      <c r="G444" s="23" t="s">
        <v>8075</v>
      </c>
      <c r="H444" t="s">
        <v>8080</v>
      </c>
    </row>
    <row r="445" spans="1:8" ht="15.75" customHeight="1" x14ac:dyDescent="0.3">
      <c r="A445" s="23" t="s">
        <v>808</v>
      </c>
      <c r="B445" s="23" t="s">
        <v>7723</v>
      </c>
      <c r="C445" s="26">
        <v>47.74722222222222</v>
      </c>
      <c r="D445" s="23">
        <v>0</v>
      </c>
      <c r="E445" s="23">
        <v>23065.42</v>
      </c>
      <c r="F445" s="23" t="s">
        <v>8075</v>
      </c>
      <c r="G445" s="23" t="s">
        <v>8075</v>
      </c>
      <c r="H445" t="s">
        <v>8078</v>
      </c>
    </row>
    <row r="446" spans="1:8" ht="15.75" customHeight="1" x14ac:dyDescent="0.3">
      <c r="A446" s="23" t="s">
        <v>810</v>
      </c>
      <c r="B446" s="23" t="s">
        <v>6712</v>
      </c>
      <c r="C446" s="26">
        <v>52.580555555555556</v>
      </c>
      <c r="D446" s="23">
        <v>0</v>
      </c>
      <c r="E446" s="23">
        <v>23045.57</v>
      </c>
      <c r="F446" s="23" t="s">
        <v>8075</v>
      </c>
      <c r="G446" s="23" t="s">
        <v>8075</v>
      </c>
      <c r="H446" t="s">
        <v>8086</v>
      </c>
    </row>
    <row r="447" spans="1:8" ht="15.75" customHeight="1" x14ac:dyDescent="0.3">
      <c r="A447" s="23" t="s">
        <v>812</v>
      </c>
      <c r="B447" s="23" t="s">
        <v>6146</v>
      </c>
      <c r="C447" s="26">
        <v>19.869444444444444</v>
      </c>
      <c r="D447" s="23">
        <v>2</v>
      </c>
      <c r="E447" s="23">
        <v>22493.66</v>
      </c>
      <c r="F447" s="23" t="s">
        <v>8075</v>
      </c>
      <c r="G447" s="23" t="s">
        <v>8077</v>
      </c>
      <c r="H447" t="s">
        <v>8079</v>
      </c>
    </row>
    <row r="448" spans="1:8" ht="15.75" customHeight="1" x14ac:dyDescent="0.3">
      <c r="A448" s="23" t="s">
        <v>813</v>
      </c>
      <c r="B448" s="23" t="s">
        <v>7722</v>
      </c>
      <c r="C448" s="26">
        <v>43.56666666666667</v>
      </c>
      <c r="D448" s="23">
        <v>2</v>
      </c>
      <c r="E448" s="23">
        <v>22478.6</v>
      </c>
      <c r="F448" s="23" t="s">
        <v>8076</v>
      </c>
      <c r="G448" s="23" t="s">
        <v>8075</v>
      </c>
      <c r="H448" t="s">
        <v>8080</v>
      </c>
    </row>
    <row r="449" spans="1:8" ht="15.75" customHeight="1" x14ac:dyDescent="0.3">
      <c r="A449" s="23" t="s">
        <v>815</v>
      </c>
      <c r="B449" s="23" t="s">
        <v>7721</v>
      </c>
      <c r="C449" s="26">
        <v>39.463888888888889</v>
      </c>
      <c r="D449" s="23">
        <v>1</v>
      </c>
      <c r="E449" s="23">
        <v>22462.04</v>
      </c>
      <c r="F449" s="23" t="s">
        <v>8076</v>
      </c>
      <c r="G449" s="23" t="s">
        <v>8077</v>
      </c>
      <c r="H449" t="s">
        <v>8082</v>
      </c>
    </row>
    <row r="450" spans="1:8" ht="15.75" customHeight="1" x14ac:dyDescent="0.3">
      <c r="A450" s="23" t="s">
        <v>817</v>
      </c>
      <c r="B450" s="23" t="s">
        <v>7720</v>
      </c>
      <c r="C450" s="26">
        <v>56.805555555555557</v>
      </c>
      <c r="D450" s="23">
        <v>0</v>
      </c>
      <c r="E450" s="23">
        <v>22412.65</v>
      </c>
      <c r="F450" s="23" t="s">
        <v>8076</v>
      </c>
      <c r="G450" s="23" t="s">
        <v>8076</v>
      </c>
      <c r="H450" t="s">
        <v>8088</v>
      </c>
    </row>
    <row r="451" spans="1:8" ht="15.75" customHeight="1" x14ac:dyDescent="0.3">
      <c r="A451" s="23" t="s">
        <v>819</v>
      </c>
      <c r="B451" s="23" t="s">
        <v>7719</v>
      </c>
      <c r="C451" s="26">
        <v>23.783333333333335</v>
      </c>
      <c r="D451" s="23">
        <v>2</v>
      </c>
      <c r="E451" s="23">
        <v>22395.74</v>
      </c>
      <c r="F451" s="23" t="s">
        <v>8076</v>
      </c>
      <c r="G451" s="23" t="s">
        <v>8075</v>
      </c>
      <c r="H451" t="s">
        <v>8086</v>
      </c>
    </row>
    <row r="452" spans="1:8" ht="15.75" customHeight="1" x14ac:dyDescent="0.3">
      <c r="A452" s="23" t="s">
        <v>821</v>
      </c>
      <c r="B452" s="23" t="s">
        <v>6919</v>
      </c>
      <c r="C452" s="26">
        <v>40.447222222222223</v>
      </c>
      <c r="D452" s="23">
        <v>1</v>
      </c>
      <c r="E452" s="23">
        <v>22331.57</v>
      </c>
      <c r="F452" s="23" t="s">
        <v>8075</v>
      </c>
      <c r="G452" s="23" t="s">
        <v>8076</v>
      </c>
      <c r="H452" t="s">
        <v>8086</v>
      </c>
    </row>
    <row r="453" spans="1:8" ht="15.75" customHeight="1" x14ac:dyDescent="0.3">
      <c r="A453" s="23" t="s">
        <v>823</v>
      </c>
      <c r="B453" s="23" t="s">
        <v>7718</v>
      </c>
      <c r="C453" s="26">
        <v>51.977777777777774</v>
      </c>
      <c r="D453" s="23">
        <v>1</v>
      </c>
      <c r="E453" s="23">
        <v>22218.11</v>
      </c>
      <c r="F453" s="23" t="s">
        <v>8075</v>
      </c>
      <c r="G453" s="23" t="s">
        <v>8076</v>
      </c>
      <c r="H453" t="s">
        <v>8078</v>
      </c>
    </row>
    <row r="454" spans="1:8" ht="15.75" customHeight="1" x14ac:dyDescent="0.3">
      <c r="A454" s="23" t="s">
        <v>825</v>
      </c>
      <c r="B454" s="23" t="s">
        <v>7717</v>
      </c>
      <c r="C454" s="26">
        <v>57.788888888888891</v>
      </c>
      <c r="D454" s="23">
        <v>1</v>
      </c>
      <c r="E454" s="23">
        <v>22192.44</v>
      </c>
      <c r="F454" s="23" t="s">
        <v>8076</v>
      </c>
      <c r="G454" s="23" t="s">
        <v>8077</v>
      </c>
      <c r="H454" t="s">
        <v>8078</v>
      </c>
    </row>
    <row r="455" spans="1:8" ht="15.75" customHeight="1" x14ac:dyDescent="0.3">
      <c r="A455" s="23" t="s">
        <v>827</v>
      </c>
      <c r="B455" s="23" t="s">
        <v>7716</v>
      </c>
      <c r="C455" s="26">
        <v>42.738888888888887</v>
      </c>
      <c r="D455" s="23">
        <v>0</v>
      </c>
      <c r="E455" s="23">
        <v>22144.03</v>
      </c>
      <c r="F455" s="23" t="s">
        <v>8075</v>
      </c>
      <c r="G455" s="23" t="s">
        <v>8075</v>
      </c>
      <c r="H455" t="s">
        <v>8080</v>
      </c>
    </row>
    <row r="456" spans="1:8" ht="15.75" customHeight="1" x14ac:dyDescent="0.3">
      <c r="A456" s="23" t="s">
        <v>828</v>
      </c>
      <c r="B456" s="23" t="s">
        <v>6926</v>
      </c>
      <c r="C456" s="26">
        <v>21.777777777777779</v>
      </c>
      <c r="D456" s="23">
        <v>0</v>
      </c>
      <c r="E456" s="23">
        <v>22097.62</v>
      </c>
      <c r="F456" s="23" t="s">
        <v>8076</v>
      </c>
      <c r="G456" s="23" t="s">
        <v>8077</v>
      </c>
      <c r="H456" t="s">
        <v>8080</v>
      </c>
    </row>
    <row r="457" spans="1:8" ht="15.75" customHeight="1" x14ac:dyDescent="0.3">
      <c r="A457" s="23" t="s">
        <v>829</v>
      </c>
      <c r="B457" s="23" t="s">
        <v>7715</v>
      </c>
      <c r="C457" s="26">
        <v>33.65</v>
      </c>
      <c r="D457" s="23">
        <v>0</v>
      </c>
      <c r="E457" s="23">
        <v>21984.47</v>
      </c>
      <c r="F457" s="23" t="s">
        <v>8076</v>
      </c>
      <c r="G457" s="23" t="s">
        <v>8077</v>
      </c>
      <c r="H457" t="s">
        <v>8079</v>
      </c>
    </row>
    <row r="458" spans="1:8" ht="15.75" customHeight="1" x14ac:dyDescent="0.3">
      <c r="A458" s="23" t="s">
        <v>831</v>
      </c>
      <c r="B458" s="23" t="s">
        <v>7714</v>
      </c>
      <c r="C458" s="26">
        <v>47.469444444444441</v>
      </c>
      <c r="D458" s="23">
        <v>1</v>
      </c>
      <c r="E458" s="23">
        <v>21978.68</v>
      </c>
      <c r="F458" s="23" t="s">
        <v>8076</v>
      </c>
      <c r="G458" s="23" t="s">
        <v>8076</v>
      </c>
      <c r="H458" t="s">
        <v>8078</v>
      </c>
    </row>
    <row r="459" spans="1:8" ht="15.75" customHeight="1" x14ac:dyDescent="0.3">
      <c r="A459" s="23" t="s">
        <v>832</v>
      </c>
      <c r="B459" s="23" t="s">
        <v>7713</v>
      </c>
      <c r="C459" s="26">
        <v>19.694444444444443</v>
      </c>
      <c r="D459" s="23">
        <v>0</v>
      </c>
      <c r="E459" s="23">
        <v>21882.400000000001</v>
      </c>
      <c r="F459" s="23" t="s">
        <v>8075</v>
      </c>
      <c r="G459" s="23" t="s">
        <v>8077</v>
      </c>
      <c r="H459" t="s">
        <v>8080</v>
      </c>
    </row>
    <row r="460" spans="1:8" ht="15.75" customHeight="1" x14ac:dyDescent="0.3">
      <c r="A460" s="23" t="s">
        <v>834</v>
      </c>
      <c r="B460" s="23" t="s">
        <v>7712</v>
      </c>
      <c r="C460" s="26">
        <v>43.80833333333333</v>
      </c>
      <c r="D460" s="23">
        <v>2</v>
      </c>
      <c r="E460" s="23">
        <v>21880.82</v>
      </c>
      <c r="F460" s="23" t="s">
        <v>8076</v>
      </c>
      <c r="G460" s="23" t="s">
        <v>8077</v>
      </c>
      <c r="H460" t="s">
        <v>8079</v>
      </c>
    </row>
    <row r="461" spans="1:8" ht="15.75" customHeight="1" x14ac:dyDescent="0.3">
      <c r="A461" s="23" t="s">
        <v>836</v>
      </c>
      <c r="B461" s="23" t="s">
        <v>7711</v>
      </c>
      <c r="C461" s="26">
        <v>59.780555555555559</v>
      </c>
      <c r="D461" s="23">
        <v>0</v>
      </c>
      <c r="E461" s="23">
        <v>21797</v>
      </c>
      <c r="F461" s="23" t="s">
        <v>8076</v>
      </c>
      <c r="G461" s="23" t="s">
        <v>8077</v>
      </c>
      <c r="H461" t="s">
        <v>8080</v>
      </c>
    </row>
    <row r="462" spans="1:8" ht="15.75" customHeight="1" x14ac:dyDescent="0.3">
      <c r="A462" s="23" t="s">
        <v>838</v>
      </c>
      <c r="B462" s="23" t="s">
        <v>7710</v>
      </c>
      <c r="C462" s="26">
        <v>43.694444444444443</v>
      </c>
      <c r="D462" s="23">
        <v>0</v>
      </c>
      <c r="E462" s="23">
        <v>21774.32</v>
      </c>
      <c r="F462" s="23" t="s">
        <v>8076</v>
      </c>
      <c r="G462" s="23" t="s">
        <v>8075</v>
      </c>
      <c r="H462" t="s">
        <v>8079</v>
      </c>
    </row>
    <row r="463" spans="1:8" ht="15.75" customHeight="1" x14ac:dyDescent="0.3">
      <c r="A463" s="23" t="s">
        <v>840</v>
      </c>
      <c r="B463" s="23" t="s">
        <v>7709</v>
      </c>
      <c r="C463" s="26">
        <v>43.716666666666669</v>
      </c>
      <c r="D463" s="23">
        <v>1</v>
      </c>
      <c r="E463" s="23">
        <v>21771.34</v>
      </c>
      <c r="F463" s="23" t="s">
        <v>8076</v>
      </c>
      <c r="G463" s="23" t="s">
        <v>8077</v>
      </c>
      <c r="H463" t="s">
        <v>8086</v>
      </c>
    </row>
    <row r="464" spans="1:8" ht="15.75" customHeight="1" x14ac:dyDescent="0.3">
      <c r="A464" s="23" t="s">
        <v>842</v>
      </c>
      <c r="B464" s="23" t="s">
        <v>7708</v>
      </c>
      <c r="C464" s="26">
        <v>46.888888888888886</v>
      </c>
      <c r="D464" s="23">
        <v>1</v>
      </c>
      <c r="E464" s="23">
        <v>21677.279999999999</v>
      </c>
      <c r="F464" s="23" t="s">
        <v>8076</v>
      </c>
      <c r="G464" s="23" t="s">
        <v>8077</v>
      </c>
      <c r="H464" t="s">
        <v>8079</v>
      </c>
    </row>
    <row r="465" spans="1:8" ht="15.75" customHeight="1" x14ac:dyDescent="0.3">
      <c r="A465" s="23" t="s">
        <v>844</v>
      </c>
      <c r="B465" s="23" t="s">
        <v>7707</v>
      </c>
      <c r="C465" s="26">
        <v>60.56111111111111</v>
      </c>
      <c r="D465" s="23">
        <v>0</v>
      </c>
      <c r="E465" s="23">
        <v>21661.16</v>
      </c>
      <c r="F465" s="23" t="s">
        <v>8075</v>
      </c>
      <c r="G465" s="23" t="s">
        <v>8075</v>
      </c>
      <c r="H465" t="s">
        <v>8079</v>
      </c>
    </row>
    <row r="466" spans="1:8" ht="15.75" customHeight="1" x14ac:dyDescent="0.3">
      <c r="A466" s="23" t="s">
        <v>846</v>
      </c>
      <c r="B466" s="23" t="s">
        <v>7706</v>
      </c>
      <c r="C466" s="26">
        <v>39.452777777777776</v>
      </c>
      <c r="D466" s="23">
        <v>3</v>
      </c>
      <c r="E466" s="23">
        <v>21659.93</v>
      </c>
      <c r="F466" s="23" t="s">
        <v>8076</v>
      </c>
      <c r="G466" s="23" t="s">
        <v>8076</v>
      </c>
      <c r="H466" t="s">
        <v>8086</v>
      </c>
    </row>
    <row r="467" spans="1:8" ht="15.75" customHeight="1" x14ac:dyDescent="0.3">
      <c r="A467" s="23" t="s">
        <v>847</v>
      </c>
      <c r="B467" s="23" t="s">
        <v>7705</v>
      </c>
      <c r="C467" s="26">
        <v>23.988888888888887</v>
      </c>
      <c r="D467" s="23">
        <v>0</v>
      </c>
      <c r="E467" s="23">
        <v>21595.38</v>
      </c>
      <c r="F467" s="23" t="s">
        <v>8075</v>
      </c>
      <c r="G467" s="23" t="s">
        <v>8076</v>
      </c>
      <c r="H467" t="s">
        <v>8079</v>
      </c>
    </row>
    <row r="468" spans="1:8" ht="15.75" customHeight="1" x14ac:dyDescent="0.3">
      <c r="A468" s="23" t="s">
        <v>849</v>
      </c>
      <c r="B468" s="23" t="s">
        <v>7704</v>
      </c>
      <c r="C468" s="26">
        <v>32.547222222222224</v>
      </c>
      <c r="D468" s="23">
        <v>4</v>
      </c>
      <c r="E468" s="23">
        <v>21472.48</v>
      </c>
      <c r="F468" s="23" t="s">
        <v>8075</v>
      </c>
      <c r="G468" s="23" t="s">
        <v>8075</v>
      </c>
      <c r="H468" t="s">
        <v>8079</v>
      </c>
    </row>
    <row r="469" spans="1:8" ht="15.75" customHeight="1" x14ac:dyDescent="0.3">
      <c r="A469" s="23" t="s">
        <v>851</v>
      </c>
      <c r="B469" s="23" t="s">
        <v>7703</v>
      </c>
      <c r="C469" s="26">
        <v>42.761111111111113</v>
      </c>
      <c r="D469" s="23">
        <v>0</v>
      </c>
      <c r="E469" s="23">
        <v>21348.71</v>
      </c>
      <c r="F469" s="23" t="s">
        <v>8075</v>
      </c>
      <c r="G469" s="23" t="s">
        <v>8077</v>
      </c>
      <c r="H469" t="s">
        <v>8079</v>
      </c>
    </row>
    <row r="470" spans="1:8" ht="15.75" customHeight="1" x14ac:dyDescent="0.3">
      <c r="A470" s="23" t="s">
        <v>853</v>
      </c>
      <c r="B470" s="23" t="s">
        <v>6269</v>
      </c>
      <c r="C470" s="26">
        <v>18.844444444444445</v>
      </c>
      <c r="D470" s="23">
        <v>0</v>
      </c>
      <c r="E470" s="23">
        <v>21344.85</v>
      </c>
      <c r="F470" s="23" t="s">
        <v>8076</v>
      </c>
      <c r="G470" s="23" t="s">
        <v>8077</v>
      </c>
      <c r="H470" t="s">
        <v>8086</v>
      </c>
    </row>
    <row r="471" spans="1:8" ht="15.75" customHeight="1" x14ac:dyDescent="0.3">
      <c r="A471" s="23" t="s">
        <v>855</v>
      </c>
      <c r="B471" s="23" t="s">
        <v>7702</v>
      </c>
      <c r="C471" s="26">
        <v>42.494444444444447</v>
      </c>
      <c r="D471" s="23">
        <v>2</v>
      </c>
      <c r="E471" s="23">
        <v>21259.38</v>
      </c>
      <c r="F471" s="23" t="s">
        <v>8076</v>
      </c>
      <c r="G471" s="23" t="s">
        <v>8076</v>
      </c>
      <c r="H471" t="s">
        <v>8082</v>
      </c>
    </row>
    <row r="472" spans="1:8" ht="15.75" customHeight="1" x14ac:dyDescent="0.3">
      <c r="A472" s="23" t="s">
        <v>857</v>
      </c>
      <c r="B472" s="23" t="s">
        <v>7701</v>
      </c>
      <c r="C472" s="26">
        <v>48.763888888888886</v>
      </c>
      <c r="D472" s="23">
        <v>0</v>
      </c>
      <c r="E472" s="23">
        <v>21232.18</v>
      </c>
      <c r="F472" s="23" t="s">
        <v>8076</v>
      </c>
      <c r="G472" s="23" t="s">
        <v>8075</v>
      </c>
      <c r="H472" t="s">
        <v>8080</v>
      </c>
    </row>
    <row r="473" spans="1:8" ht="15.75" customHeight="1" x14ac:dyDescent="0.3">
      <c r="A473" s="23" t="s">
        <v>859</v>
      </c>
      <c r="B473" s="23" t="s">
        <v>7700</v>
      </c>
      <c r="C473" s="26">
        <v>48.65</v>
      </c>
      <c r="D473" s="23">
        <v>0</v>
      </c>
      <c r="E473" s="23">
        <v>21223.68</v>
      </c>
      <c r="F473" s="23" t="s">
        <v>8076</v>
      </c>
      <c r="G473" s="23" t="s">
        <v>8075</v>
      </c>
      <c r="H473" t="s">
        <v>8078</v>
      </c>
    </row>
    <row r="474" spans="1:8" ht="15.75" customHeight="1" x14ac:dyDescent="0.3">
      <c r="A474" s="23" t="s">
        <v>860</v>
      </c>
      <c r="B474" s="23" t="s">
        <v>7699</v>
      </c>
      <c r="C474" s="26">
        <v>53.783333333333331</v>
      </c>
      <c r="D474" s="23">
        <v>0</v>
      </c>
      <c r="E474" s="23">
        <v>21195.82</v>
      </c>
      <c r="F474" s="23" t="s">
        <v>8076</v>
      </c>
      <c r="G474" s="23" t="s">
        <v>8077</v>
      </c>
      <c r="H474" t="s">
        <v>8078</v>
      </c>
    </row>
    <row r="475" spans="1:8" ht="15.75" customHeight="1" x14ac:dyDescent="0.3">
      <c r="A475" s="23" t="s">
        <v>862</v>
      </c>
      <c r="B475" s="23" t="s">
        <v>7698</v>
      </c>
      <c r="C475" s="26">
        <v>45.541666666666664</v>
      </c>
      <c r="D475" s="23">
        <v>2</v>
      </c>
      <c r="E475" s="23">
        <v>21098.55</v>
      </c>
      <c r="F475" s="23" t="s">
        <v>8076</v>
      </c>
      <c r="G475" s="23" t="s">
        <v>8076</v>
      </c>
      <c r="H475" t="s">
        <v>8079</v>
      </c>
    </row>
    <row r="476" spans="1:8" ht="15.75" customHeight="1" x14ac:dyDescent="0.3">
      <c r="A476" s="23" t="s">
        <v>863</v>
      </c>
      <c r="B476" s="23" t="s">
        <v>7697</v>
      </c>
      <c r="C476" s="26">
        <v>39.93333333333333</v>
      </c>
      <c r="D476" s="23">
        <v>1</v>
      </c>
      <c r="E476" s="23">
        <v>21082.16</v>
      </c>
      <c r="F476" s="23" t="s">
        <v>8076</v>
      </c>
      <c r="G476" s="23" t="s">
        <v>8075</v>
      </c>
      <c r="H476" t="s">
        <v>8080</v>
      </c>
    </row>
    <row r="477" spans="1:8" ht="15.75" customHeight="1" x14ac:dyDescent="0.3">
      <c r="A477" s="23" t="s">
        <v>865</v>
      </c>
      <c r="B477" s="23" t="s">
        <v>7317</v>
      </c>
      <c r="C477" s="26">
        <v>58.552777777777777</v>
      </c>
      <c r="D477" s="23">
        <v>0</v>
      </c>
      <c r="E477" s="23">
        <v>20893.060000000001</v>
      </c>
      <c r="F477" s="23" t="s">
        <v>8075</v>
      </c>
      <c r="G477" s="23" t="s">
        <v>8076</v>
      </c>
      <c r="H477" t="s">
        <v>8079</v>
      </c>
    </row>
    <row r="478" spans="1:8" ht="15.75" customHeight="1" x14ac:dyDescent="0.3">
      <c r="A478" s="23" t="s">
        <v>867</v>
      </c>
      <c r="B478" s="23" t="s">
        <v>7695</v>
      </c>
      <c r="C478" s="26">
        <v>47.5</v>
      </c>
      <c r="D478" s="23">
        <v>0</v>
      </c>
      <c r="E478" s="23">
        <v>20878.78</v>
      </c>
      <c r="F478" s="23" t="s">
        <v>8075</v>
      </c>
      <c r="G478" s="23" t="s">
        <v>8077</v>
      </c>
      <c r="H478" t="s">
        <v>8086</v>
      </c>
    </row>
    <row r="479" spans="1:8" ht="15.75" customHeight="1" x14ac:dyDescent="0.3">
      <c r="A479" s="23" t="s">
        <v>869</v>
      </c>
      <c r="B479" s="23" t="s">
        <v>7694</v>
      </c>
      <c r="C479" s="26">
        <v>55.75</v>
      </c>
      <c r="D479" s="23">
        <v>0</v>
      </c>
      <c r="E479" s="23">
        <v>20781.490000000002</v>
      </c>
      <c r="F479" s="23" t="s">
        <v>8075</v>
      </c>
      <c r="G479" s="23" t="s">
        <v>8076</v>
      </c>
      <c r="H479" t="s">
        <v>8078</v>
      </c>
    </row>
    <row r="480" spans="1:8" ht="15.75" customHeight="1" x14ac:dyDescent="0.3">
      <c r="A480" s="23" t="s">
        <v>871</v>
      </c>
      <c r="B480" s="23" t="s">
        <v>7693</v>
      </c>
      <c r="C480" s="26">
        <v>36.844444444444441</v>
      </c>
      <c r="D480" s="23">
        <v>1</v>
      </c>
      <c r="E480" s="23">
        <v>20773.63</v>
      </c>
      <c r="F480" s="23" t="s">
        <v>8075</v>
      </c>
      <c r="G480" s="23" t="s">
        <v>8076</v>
      </c>
      <c r="H480" t="s">
        <v>8090</v>
      </c>
    </row>
    <row r="481" spans="1:8" ht="15.75" customHeight="1" x14ac:dyDescent="0.3">
      <c r="A481" s="23" t="s">
        <v>873</v>
      </c>
      <c r="B481" s="23" t="s">
        <v>6360</v>
      </c>
      <c r="C481" s="26">
        <v>30.733333333333334</v>
      </c>
      <c r="D481" s="23">
        <v>3</v>
      </c>
      <c r="E481" s="23">
        <v>20745.990000000002</v>
      </c>
      <c r="F481" s="23" t="s">
        <v>8076</v>
      </c>
      <c r="G481" s="23" t="s">
        <v>8077</v>
      </c>
      <c r="H481" t="s">
        <v>8079</v>
      </c>
    </row>
    <row r="482" spans="1:8" ht="15.75" customHeight="1" x14ac:dyDescent="0.3">
      <c r="A482" s="23" t="s">
        <v>875</v>
      </c>
      <c r="B482" s="23" t="s">
        <v>7692</v>
      </c>
      <c r="C482" s="26">
        <v>57.852777777777774</v>
      </c>
      <c r="D482" s="23">
        <v>0</v>
      </c>
      <c r="E482" s="23">
        <v>20709.02</v>
      </c>
      <c r="F482" s="23" t="s">
        <v>8076</v>
      </c>
      <c r="G482" s="23" t="s">
        <v>8075</v>
      </c>
      <c r="H482" t="s">
        <v>8082</v>
      </c>
    </row>
    <row r="483" spans="1:8" ht="15.75" customHeight="1" x14ac:dyDescent="0.3">
      <c r="A483" s="23" t="s">
        <v>876</v>
      </c>
      <c r="B483" s="23" t="s">
        <v>7691</v>
      </c>
      <c r="C483" s="26">
        <v>55.475000000000001</v>
      </c>
      <c r="D483" s="23">
        <v>0</v>
      </c>
      <c r="E483" s="23">
        <v>20630.28</v>
      </c>
      <c r="F483" s="23" t="s">
        <v>8075</v>
      </c>
      <c r="G483" s="23" t="s">
        <v>8076</v>
      </c>
      <c r="H483" t="s">
        <v>8080</v>
      </c>
    </row>
    <row r="484" spans="1:8" ht="15.75" customHeight="1" x14ac:dyDescent="0.3">
      <c r="A484" s="23" t="s">
        <v>878</v>
      </c>
      <c r="B484" s="23" t="s">
        <v>6903</v>
      </c>
      <c r="C484" s="26">
        <v>56.913888888888891</v>
      </c>
      <c r="D484" s="23">
        <v>0</v>
      </c>
      <c r="E484" s="23">
        <v>20568.32</v>
      </c>
      <c r="F484" s="23" t="s">
        <v>8076</v>
      </c>
      <c r="G484" s="23" t="s">
        <v>8075</v>
      </c>
      <c r="H484" t="s">
        <v>8079</v>
      </c>
    </row>
    <row r="485" spans="1:8" ht="15.75" customHeight="1" x14ac:dyDescent="0.3">
      <c r="A485" s="23" t="s">
        <v>880</v>
      </c>
      <c r="B485" s="23" t="s">
        <v>7690</v>
      </c>
      <c r="C485" s="26">
        <v>53.652777777777779</v>
      </c>
      <c r="D485" s="23">
        <v>3</v>
      </c>
      <c r="E485" s="23">
        <v>20463</v>
      </c>
      <c r="F485" s="23" t="s">
        <v>8075</v>
      </c>
      <c r="G485" s="23" t="s">
        <v>8075</v>
      </c>
      <c r="H485" t="s">
        <v>8078</v>
      </c>
    </row>
    <row r="486" spans="1:8" ht="15.75" customHeight="1" x14ac:dyDescent="0.3">
      <c r="A486" s="23" t="s">
        <v>882</v>
      </c>
      <c r="B486" s="23" t="s">
        <v>7689</v>
      </c>
      <c r="C486" s="26">
        <v>60.638888888888886</v>
      </c>
      <c r="D486" s="23">
        <v>0</v>
      </c>
      <c r="E486" s="23">
        <v>20446.849999999999</v>
      </c>
      <c r="F486" s="23" t="s">
        <v>8075</v>
      </c>
      <c r="G486" s="23" t="s">
        <v>8077</v>
      </c>
      <c r="H486" t="s">
        <v>8079</v>
      </c>
    </row>
    <row r="487" spans="1:8" ht="15.75" customHeight="1" x14ac:dyDescent="0.3">
      <c r="A487" s="23" t="s">
        <v>883</v>
      </c>
      <c r="B487" s="23" t="s">
        <v>7688</v>
      </c>
      <c r="C487" s="26">
        <v>37.905555555555559</v>
      </c>
      <c r="D487" s="23">
        <v>0</v>
      </c>
      <c r="E487" s="23">
        <v>20420.599999999999</v>
      </c>
      <c r="F487" s="23" t="s">
        <v>8076</v>
      </c>
      <c r="G487" s="23" t="s">
        <v>8075</v>
      </c>
      <c r="H487" t="s">
        <v>8080</v>
      </c>
    </row>
    <row r="488" spans="1:8" ht="15.75" customHeight="1" x14ac:dyDescent="0.3">
      <c r="A488" s="23" t="s">
        <v>885</v>
      </c>
      <c r="B488" s="23" t="s">
        <v>7687</v>
      </c>
      <c r="C488" s="26">
        <v>60.93333333333333</v>
      </c>
      <c r="D488" s="23">
        <v>0</v>
      </c>
      <c r="E488" s="23">
        <v>20354.5</v>
      </c>
      <c r="F488" s="23" t="s">
        <v>8076</v>
      </c>
      <c r="G488" s="23" t="s">
        <v>8075</v>
      </c>
      <c r="H488" t="s">
        <v>8092</v>
      </c>
    </row>
    <row r="489" spans="1:8" ht="15.75" customHeight="1" x14ac:dyDescent="0.3">
      <c r="A489" s="23" t="s">
        <v>887</v>
      </c>
      <c r="B489" s="23" t="s">
        <v>7671</v>
      </c>
      <c r="C489" s="26">
        <v>37.725000000000001</v>
      </c>
      <c r="D489" s="23">
        <v>1</v>
      </c>
      <c r="E489" s="23">
        <v>20296.86</v>
      </c>
      <c r="F489" s="23" t="s">
        <v>8076</v>
      </c>
      <c r="G489" s="23" t="s">
        <v>8077</v>
      </c>
      <c r="H489" t="s">
        <v>8086</v>
      </c>
    </row>
    <row r="490" spans="1:8" ht="15.75" customHeight="1" x14ac:dyDescent="0.3">
      <c r="A490" s="23" t="s">
        <v>889</v>
      </c>
      <c r="B490" s="23" t="s">
        <v>7686</v>
      </c>
      <c r="C490" s="26">
        <v>29.752777777777776</v>
      </c>
      <c r="D490" s="23">
        <v>1</v>
      </c>
      <c r="E490" s="23">
        <v>20277.810000000001</v>
      </c>
      <c r="F490" s="23" t="s">
        <v>8076</v>
      </c>
      <c r="G490" s="23" t="s">
        <v>8076</v>
      </c>
      <c r="H490" t="s">
        <v>8083</v>
      </c>
    </row>
    <row r="491" spans="1:8" ht="15.75" customHeight="1" x14ac:dyDescent="0.3">
      <c r="A491" s="23" t="s">
        <v>890</v>
      </c>
      <c r="B491" s="23" t="s">
        <v>7685</v>
      </c>
      <c r="C491" s="26">
        <v>56.794444444444444</v>
      </c>
      <c r="D491" s="23">
        <v>0</v>
      </c>
      <c r="E491" s="23">
        <v>20253.84</v>
      </c>
      <c r="F491" s="23" t="s">
        <v>8075</v>
      </c>
      <c r="G491" s="23" t="s">
        <v>8076</v>
      </c>
      <c r="H491" t="s">
        <v>8079</v>
      </c>
    </row>
    <row r="492" spans="1:8" ht="15.75" customHeight="1" x14ac:dyDescent="0.3">
      <c r="A492" s="23" t="s">
        <v>891</v>
      </c>
      <c r="B492" s="23" t="s">
        <v>7684</v>
      </c>
      <c r="C492" s="26">
        <v>35.641666666666666</v>
      </c>
      <c r="D492" s="23">
        <v>0</v>
      </c>
      <c r="E492" s="23">
        <v>20234.849999999999</v>
      </c>
      <c r="F492" s="23" t="s">
        <v>8075</v>
      </c>
      <c r="G492" s="23" t="s">
        <v>8076</v>
      </c>
      <c r="H492" t="s">
        <v>8079</v>
      </c>
    </row>
    <row r="493" spans="1:8" ht="15.75" customHeight="1" x14ac:dyDescent="0.3">
      <c r="A493" s="23" t="s">
        <v>893</v>
      </c>
      <c r="B493" s="23" t="s">
        <v>7683</v>
      </c>
      <c r="C493" s="26">
        <v>29</v>
      </c>
      <c r="D493" s="23">
        <v>2</v>
      </c>
      <c r="E493" s="23">
        <v>20177.669999999998</v>
      </c>
      <c r="F493" s="23" t="s">
        <v>8075</v>
      </c>
      <c r="G493" s="23" t="s">
        <v>8077</v>
      </c>
      <c r="H493" t="s">
        <v>8080</v>
      </c>
    </row>
    <row r="494" spans="1:8" ht="15.75" customHeight="1" x14ac:dyDescent="0.3">
      <c r="A494" s="23" t="s">
        <v>895</v>
      </c>
      <c r="B494" s="23" t="s">
        <v>7682</v>
      </c>
      <c r="C494" s="26">
        <v>20.913888888888888</v>
      </c>
      <c r="D494" s="23">
        <v>0</v>
      </c>
      <c r="E494" s="23">
        <v>20167.34</v>
      </c>
      <c r="F494" s="23" t="s">
        <v>8076</v>
      </c>
      <c r="G494" s="23" t="s">
        <v>8076</v>
      </c>
      <c r="H494" t="s">
        <v>8080</v>
      </c>
    </row>
    <row r="495" spans="1:8" ht="15.75" customHeight="1" x14ac:dyDescent="0.3">
      <c r="A495" s="23" t="s">
        <v>896</v>
      </c>
      <c r="B495" s="23" t="s">
        <v>7681</v>
      </c>
      <c r="C495" s="26">
        <v>39.672222222222224</v>
      </c>
      <c r="D495" s="23">
        <v>0</v>
      </c>
      <c r="E495" s="23">
        <v>20149.32</v>
      </c>
      <c r="F495" s="23" t="s">
        <v>8075</v>
      </c>
      <c r="G495" s="23" t="s">
        <v>8077</v>
      </c>
      <c r="H495" t="s">
        <v>8083</v>
      </c>
    </row>
    <row r="496" spans="1:8" ht="15.75" customHeight="1" x14ac:dyDescent="0.3">
      <c r="A496" s="23" t="s">
        <v>898</v>
      </c>
      <c r="B496" s="23" t="s">
        <v>7680</v>
      </c>
      <c r="C496" s="26">
        <v>34.869444444444447</v>
      </c>
      <c r="D496" s="23">
        <v>1</v>
      </c>
      <c r="E496" s="23">
        <v>20009.63</v>
      </c>
      <c r="F496" s="23" t="s">
        <v>8075</v>
      </c>
      <c r="G496" s="23" t="s">
        <v>8077</v>
      </c>
      <c r="H496" t="s">
        <v>8079</v>
      </c>
    </row>
    <row r="497" spans="1:8" ht="15.75" customHeight="1" x14ac:dyDescent="0.3">
      <c r="A497" s="23" t="s">
        <v>900</v>
      </c>
      <c r="B497" s="23" t="s">
        <v>7679</v>
      </c>
      <c r="C497" s="26">
        <v>56.827777777777776</v>
      </c>
      <c r="D497" s="23">
        <v>0</v>
      </c>
      <c r="E497" s="23">
        <v>19995.29</v>
      </c>
      <c r="F497" s="23" t="s">
        <v>8077</v>
      </c>
      <c r="G497" s="23" t="s">
        <v>8076</v>
      </c>
      <c r="H497" t="s">
        <v>8092</v>
      </c>
    </row>
    <row r="498" spans="1:8" ht="15.75" customHeight="1" x14ac:dyDescent="0.3">
      <c r="A498" s="23" t="s">
        <v>901</v>
      </c>
      <c r="B498" s="23" t="s">
        <v>7678</v>
      </c>
      <c r="C498" s="26">
        <v>42.663888888888891</v>
      </c>
      <c r="D498" s="23">
        <v>0</v>
      </c>
      <c r="E498" s="23">
        <v>19964.75</v>
      </c>
      <c r="F498" s="23" t="s">
        <v>8077</v>
      </c>
      <c r="G498" s="23" t="s">
        <v>8075</v>
      </c>
      <c r="H498" t="s">
        <v>8086</v>
      </c>
    </row>
    <row r="499" spans="1:8" ht="15.75" customHeight="1" x14ac:dyDescent="0.3">
      <c r="A499" s="23" t="s">
        <v>903</v>
      </c>
      <c r="B499" s="23" t="s">
        <v>7677</v>
      </c>
      <c r="C499" s="26">
        <v>25.638888888888889</v>
      </c>
      <c r="D499" s="23">
        <v>3</v>
      </c>
      <c r="E499" s="23">
        <v>19933.46</v>
      </c>
      <c r="F499" s="23" t="s">
        <v>8077</v>
      </c>
      <c r="G499" s="23" t="s">
        <v>8076</v>
      </c>
      <c r="H499" t="s">
        <v>8080</v>
      </c>
    </row>
    <row r="500" spans="1:8" ht="15.75" customHeight="1" x14ac:dyDescent="0.3">
      <c r="A500" s="23" t="s">
        <v>904</v>
      </c>
      <c r="B500" s="23" t="s">
        <v>7676</v>
      </c>
      <c r="C500" s="26">
        <v>43.605555555555554</v>
      </c>
      <c r="D500" s="23">
        <v>2</v>
      </c>
      <c r="E500" s="23">
        <v>19798.05</v>
      </c>
      <c r="F500" s="23" t="s">
        <v>8077</v>
      </c>
      <c r="G500" s="23" t="s">
        <v>8077</v>
      </c>
      <c r="H500" t="s">
        <v>8086</v>
      </c>
    </row>
    <row r="501" spans="1:8" ht="15.75" customHeight="1" x14ac:dyDescent="0.3">
      <c r="A501" s="23" t="s">
        <v>906</v>
      </c>
      <c r="B501" s="23" t="s">
        <v>7675</v>
      </c>
      <c r="C501" s="26">
        <v>50.983333333333334</v>
      </c>
      <c r="D501" s="23">
        <v>3</v>
      </c>
      <c r="E501" s="23">
        <v>19749.38</v>
      </c>
      <c r="F501" s="23" t="s">
        <v>8077</v>
      </c>
      <c r="G501" s="23" t="s">
        <v>8076</v>
      </c>
      <c r="H501" t="s">
        <v>8078</v>
      </c>
    </row>
    <row r="502" spans="1:8" ht="15.75" customHeight="1" x14ac:dyDescent="0.3">
      <c r="A502" s="23" t="s">
        <v>907</v>
      </c>
      <c r="B502" s="23" t="s">
        <v>6456</v>
      </c>
      <c r="C502" s="26">
        <v>32.833333333333336</v>
      </c>
      <c r="D502" s="23">
        <v>1</v>
      </c>
      <c r="E502" s="23">
        <v>19719.689999999999</v>
      </c>
      <c r="F502" s="23" t="s">
        <v>8077</v>
      </c>
      <c r="G502" s="23" t="s">
        <v>8075</v>
      </c>
      <c r="H502" t="s">
        <v>8078</v>
      </c>
    </row>
    <row r="503" spans="1:8" ht="15.75" customHeight="1" x14ac:dyDescent="0.3">
      <c r="A503" s="23" t="s">
        <v>909</v>
      </c>
      <c r="B503" s="23" t="s">
        <v>7674</v>
      </c>
      <c r="C503" s="26">
        <v>28.780555555555555</v>
      </c>
      <c r="D503" s="23">
        <v>0</v>
      </c>
      <c r="E503" s="23">
        <v>19673.34</v>
      </c>
      <c r="F503" s="23" t="s">
        <v>8077</v>
      </c>
      <c r="G503" s="23" t="s">
        <v>8075</v>
      </c>
      <c r="H503" t="s">
        <v>8079</v>
      </c>
    </row>
    <row r="504" spans="1:8" ht="15.75" customHeight="1" x14ac:dyDescent="0.3">
      <c r="A504" s="23" t="s">
        <v>911</v>
      </c>
      <c r="B504" s="23" t="s">
        <v>7673</v>
      </c>
      <c r="C504" s="26">
        <v>44.705555555555556</v>
      </c>
      <c r="D504" s="23">
        <v>1</v>
      </c>
      <c r="E504" s="23">
        <v>19594.810000000001</v>
      </c>
      <c r="F504" s="23" t="s">
        <v>8077</v>
      </c>
      <c r="G504" s="23" t="s">
        <v>8077</v>
      </c>
      <c r="H504" t="s">
        <v>8086</v>
      </c>
    </row>
    <row r="505" spans="1:8" ht="15.75" customHeight="1" x14ac:dyDescent="0.3">
      <c r="A505" s="23" t="s">
        <v>913</v>
      </c>
      <c r="B505" s="23" t="s">
        <v>7672</v>
      </c>
      <c r="C505" s="26">
        <v>59.9</v>
      </c>
      <c r="D505" s="23">
        <v>0</v>
      </c>
      <c r="E505" s="23">
        <v>19551.34</v>
      </c>
      <c r="F505" s="23" t="s">
        <v>8077</v>
      </c>
      <c r="G505" s="23" t="s">
        <v>8076</v>
      </c>
      <c r="H505" t="s">
        <v>8079</v>
      </c>
    </row>
    <row r="506" spans="1:8" ht="15.75" customHeight="1" x14ac:dyDescent="0.3">
      <c r="A506" s="23" t="s">
        <v>915</v>
      </c>
      <c r="B506" s="23" t="s">
        <v>7671</v>
      </c>
      <c r="C506" s="26">
        <v>37.725000000000001</v>
      </c>
      <c r="D506" s="23">
        <v>0</v>
      </c>
      <c r="E506" s="23">
        <v>19539.240000000002</v>
      </c>
      <c r="F506" s="23" t="s">
        <v>8077</v>
      </c>
      <c r="G506" s="23" t="s">
        <v>8077</v>
      </c>
      <c r="H506" t="s">
        <v>8078</v>
      </c>
    </row>
    <row r="507" spans="1:8" ht="15.75" customHeight="1" x14ac:dyDescent="0.3">
      <c r="A507" s="23" t="s">
        <v>916</v>
      </c>
      <c r="B507" s="23" t="s">
        <v>7670</v>
      </c>
      <c r="C507" s="26">
        <v>30.802777777777777</v>
      </c>
      <c r="D507" s="23">
        <v>1</v>
      </c>
      <c r="E507" s="23">
        <v>19521.97</v>
      </c>
      <c r="F507" s="23" t="s">
        <v>8077</v>
      </c>
      <c r="G507" s="23" t="s">
        <v>8075</v>
      </c>
      <c r="H507" t="s">
        <v>8078</v>
      </c>
    </row>
    <row r="508" spans="1:8" ht="15.75" customHeight="1" x14ac:dyDescent="0.3">
      <c r="A508" s="23" t="s">
        <v>918</v>
      </c>
      <c r="B508" s="23" t="s">
        <v>6912</v>
      </c>
      <c r="C508" s="26">
        <v>42.583333333333336</v>
      </c>
      <c r="D508" s="23">
        <v>0</v>
      </c>
      <c r="E508" s="23">
        <v>19515.54</v>
      </c>
      <c r="F508" s="23" t="s">
        <v>8077</v>
      </c>
      <c r="G508" s="23" t="s">
        <v>8077</v>
      </c>
      <c r="H508" t="s">
        <v>8078</v>
      </c>
    </row>
    <row r="509" spans="1:8" ht="15.75" customHeight="1" x14ac:dyDescent="0.3">
      <c r="A509" s="23" t="s">
        <v>920</v>
      </c>
      <c r="B509" s="23" t="s">
        <v>7669</v>
      </c>
      <c r="C509" s="26">
        <v>35.522222222222226</v>
      </c>
      <c r="D509" s="23">
        <v>4</v>
      </c>
      <c r="E509" s="23">
        <v>19496.72</v>
      </c>
      <c r="F509" s="23" t="s">
        <v>8077</v>
      </c>
      <c r="G509" s="23" t="s">
        <v>8076</v>
      </c>
      <c r="H509" t="s">
        <v>8082</v>
      </c>
    </row>
    <row r="510" spans="1:8" ht="15.75" customHeight="1" x14ac:dyDescent="0.3">
      <c r="A510" s="23" t="s">
        <v>922</v>
      </c>
      <c r="B510" s="23" t="s">
        <v>7668</v>
      </c>
      <c r="C510" s="26">
        <v>40.480555555555554</v>
      </c>
      <c r="D510" s="23">
        <v>2</v>
      </c>
      <c r="E510" s="23">
        <v>19444.27</v>
      </c>
      <c r="F510" s="23" t="s">
        <v>8077</v>
      </c>
      <c r="G510" s="23" t="s">
        <v>8077</v>
      </c>
      <c r="H510" t="s">
        <v>8078</v>
      </c>
    </row>
    <row r="511" spans="1:8" ht="15.75" customHeight="1" x14ac:dyDescent="0.3">
      <c r="A511" s="23" t="s">
        <v>924</v>
      </c>
      <c r="B511" s="23" t="s">
        <v>7667</v>
      </c>
      <c r="C511" s="26">
        <v>29.755555555555556</v>
      </c>
      <c r="D511" s="23">
        <v>2</v>
      </c>
      <c r="E511" s="23">
        <v>19442.349999999999</v>
      </c>
      <c r="F511" s="23" t="s">
        <v>8077</v>
      </c>
      <c r="G511" s="23" t="s">
        <v>8076</v>
      </c>
      <c r="H511" t="s">
        <v>8079</v>
      </c>
    </row>
    <row r="512" spans="1:8" ht="15.75" customHeight="1" x14ac:dyDescent="0.3">
      <c r="A512" s="23" t="s">
        <v>926</v>
      </c>
      <c r="B512" s="23" t="s">
        <v>7666</v>
      </c>
      <c r="C512" s="26">
        <v>35.93888888888889</v>
      </c>
      <c r="D512" s="23">
        <v>3</v>
      </c>
      <c r="E512" s="23">
        <v>19362</v>
      </c>
      <c r="F512" s="23" t="s">
        <v>8077</v>
      </c>
      <c r="G512" s="23" t="s">
        <v>8076</v>
      </c>
      <c r="H512" t="s">
        <v>8078</v>
      </c>
    </row>
    <row r="513" spans="1:8" ht="15.75" customHeight="1" x14ac:dyDescent="0.3">
      <c r="A513" s="23" t="s">
        <v>927</v>
      </c>
      <c r="B513" s="23" t="s">
        <v>7665</v>
      </c>
      <c r="C513" s="26">
        <v>31.788888888888888</v>
      </c>
      <c r="D513" s="23">
        <v>0</v>
      </c>
      <c r="E513" s="23">
        <v>19350.37</v>
      </c>
      <c r="F513" s="23" t="s">
        <v>8077</v>
      </c>
      <c r="G513" s="23" t="s">
        <v>8076</v>
      </c>
      <c r="H513" t="s">
        <v>8078</v>
      </c>
    </row>
    <row r="514" spans="1:8" ht="15.75" customHeight="1" x14ac:dyDescent="0.3">
      <c r="A514" s="23" t="s">
        <v>928</v>
      </c>
      <c r="B514" s="23" t="s">
        <v>7664</v>
      </c>
      <c r="C514" s="26">
        <v>56.56388888888889</v>
      </c>
      <c r="D514" s="23">
        <v>0</v>
      </c>
      <c r="E514" s="23">
        <v>19321.060000000001</v>
      </c>
      <c r="F514" s="23" t="s">
        <v>8077</v>
      </c>
      <c r="G514" s="23" t="s">
        <v>8077</v>
      </c>
      <c r="H514" t="s">
        <v>8079</v>
      </c>
    </row>
    <row r="515" spans="1:8" ht="15.75" customHeight="1" x14ac:dyDescent="0.3">
      <c r="A515" s="23" t="s">
        <v>930</v>
      </c>
      <c r="B515" s="23" t="s">
        <v>7663</v>
      </c>
      <c r="C515" s="26">
        <v>55.858333333333334</v>
      </c>
      <c r="D515" s="23">
        <v>0</v>
      </c>
      <c r="E515" s="23">
        <v>19259.96</v>
      </c>
      <c r="F515" s="23" t="s">
        <v>8077</v>
      </c>
      <c r="G515" s="23" t="s">
        <v>8077</v>
      </c>
      <c r="H515" t="s">
        <v>8079</v>
      </c>
    </row>
    <row r="516" spans="1:8" ht="15.75" customHeight="1" x14ac:dyDescent="0.3">
      <c r="A516" s="23" t="s">
        <v>932</v>
      </c>
      <c r="B516" s="23" t="s">
        <v>6535</v>
      </c>
      <c r="C516" s="26">
        <v>37.444444444444443</v>
      </c>
      <c r="D516" s="23">
        <v>0</v>
      </c>
      <c r="E516" s="23">
        <v>19214.71</v>
      </c>
      <c r="F516" s="23" t="s">
        <v>8077</v>
      </c>
      <c r="G516" s="23" t="s">
        <v>8076</v>
      </c>
      <c r="H516" t="s">
        <v>8078</v>
      </c>
    </row>
    <row r="517" spans="1:8" ht="15.75" customHeight="1" x14ac:dyDescent="0.3">
      <c r="A517" s="23" t="s">
        <v>934</v>
      </c>
      <c r="B517" s="23" t="s">
        <v>7662</v>
      </c>
      <c r="C517" s="26">
        <v>31.727777777777778</v>
      </c>
      <c r="D517" s="23">
        <v>3</v>
      </c>
      <c r="E517" s="23">
        <v>19199.939999999999</v>
      </c>
      <c r="F517" s="23" t="s">
        <v>8077</v>
      </c>
      <c r="G517" s="23" t="s">
        <v>8076</v>
      </c>
      <c r="H517" t="s">
        <v>8080</v>
      </c>
    </row>
    <row r="518" spans="1:8" ht="15.75" customHeight="1" x14ac:dyDescent="0.3">
      <c r="A518" s="23" t="s">
        <v>935</v>
      </c>
      <c r="B518" s="23" t="s">
        <v>7661</v>
      </c>
      <c r="C518" s="26">
        <v>43.93333333333333</v>
      </c>
      <c r="D518" s="23">
        <v>2</v>
      </c>
      <c r="E518" s="23">
        <v>19144.580000000002</v>
      </c>
      <c r="F518" s="23" t="s">
        <v>8077</v>
      </c>
      <c r="G518" s="23" t="s">
        <v>8077</v>
      </c>
      <c r="H518" t="s">
        <v>8086</v>
      </c>
    </row>
    <row r="519" spans="1:8" ht="15.75" customHeight="1" x14ac:dyDescent="0.3">
      <c r="A519" s="23" t="s">
        <v>936</v>
      </c>
      <c r="B519" s="23" t="s">
        <v>6028</v>
      </c>
      <c r="C519" s="26">
        <v>29.694444444444443</v>
      </c>
      <c r="D519" s="23">
        <v>1</v>
      </c>
      <c r="E519" s="23">
        <v>19107.78</v>
      </c>
      <c r="F519" s="23" t="s">
        <v>8077</v>
      </c>
      <c r="G519" s="23" t="s">
        <v>8075</v>
      </c>
      <c r="H519" t="s">
        <v>8078</v>
      </c>
    </row>
    <row r="520" spans="1:8" ht="15.75" customHeight="1" x14ac:dyDescent="0.3">
      <c r="A520" s="23" t="s">
        <v>937</v>
      </c>
      <c r="B520" s="23" t="s">
        <v>7660</v>
      </c>
      <c r="C520" s="26">
        <v>34.008333333333333</v>
      </c>
      <c r="D520" s="23">
        <v>1</v>
      </c>
      <c r="E520" s="23">
        <v>19040.88</v>
      </c>
      <c r="F520" s="23" t="s">
        <v>8077</v>
      </c>
      <c r="G520" s="23" t="s">
        <v>8076</v>
      </c>
      <c r="H520" t="s">
        <v>8080</v>
      </c>
    </row>
    <row r="521" spans="1:8" ht="15.75" customHeight="1" x14ac:dyDescent="0.3">
      <c r="A521" s="23" t="s">
        <v>938</v>
      </c>
      <c r="B521" s="23" t="s">
        <v>7659</v>
      </c>
      <c r="C521" s="26">
        <v>39.469444444444441</v>
      </c>
      <c r="D521" s="23">
        <v>5</v>
      </c>
      <c r="E521" s="23">
        <v>19023.259999999998</v>
      </c>
      <c r="F521" s="23" t="s">
        <v>8077</v>
      </c>
      <c r="G521" s="23" t="s">
        <v>8076</v>
      </c>
      <c r="H521" t="s">
        <v>8080</v>
      </c>
    </row>
    <row r="522" spans="1:8" ht="15.75" customHeight="1" x14ac:dyDescent="0.3">
      <c r="A522" s="23" t="s">
        <v>940</v>
      </c>
      <c r="B522" s="23" t="s">
        <v>6394</v>
      </c>
      <c r="C522" s="26">
        <v>34.62222222222222</v>
      </c>
      <c r="D522" s="23">
        <v>2</v>
      </c>
      <c r="E522" s="23">
        <v>18972.5</v>
      </c>
      <c r="F522" s="23" t="s">
        <v>8077</v>
      </c>
      <c r="G522" s="23" t="s">
        <v>8076</v>
      </c>
      <c r="H522" t="s">
        <v>8078</v>
      </c>
    </row>
    <row r="523" spans="1:8" ht="15.75" customHeight="1" x14ac:dyDescent="0.3">
      <c r="A523" s="23" t="s">
        <v>942</v>
      </c>
      <c r="B523" s="23" t="s">
        <v>5996</v>
      </c>
      <c r="C523" s="26">
        <v>30.522222222222222</v>
      </c>
      <c r="D523" s="23">
        <v>1</v>
      </c>
      <c r="E523" s="23">
        <v>18963.169999999998</v>
      </c>
      <c r="F523" s="23" t="s">
        <v>8077</v>
      </c>
      <c r="G523" s="23" t="s">
        <v>8077</v>
      </c>
      <c r="H523" t="s">
        <v>8078</v>
      </c>
    </row>
    <row r="524" spans="1:8" ht="15.75" customHeight="1" x14ac:dyDescent="0.3">
      <c r="A524" s="23" t="s">
        <v>943</v>
      </c>
      <c r="B524" s="23" t="s">
        <v>7658</v>
      </c>
      <c r="C524" s="26">
        <v>24.838888888888889</v>
      </c>
      <c r="D524" s="23">
        <v>0</v>
      </c>
      <c r="E524" s="23">
        <v>18955.22</v>
      </c>
      <c r="F524" s="23" t="s">
        <v>8077</v>
      </c>
      <c r="G524" s="23" t="s">
        <v>8076</v>
      </c>
      <c r="H524" t="s">
        <v>8080</v>
      </c>
    </row>
    <row r="525" spans="1:8" ht="15.75" customHeight="1" x14ac:dyDescent="0.3">
      <c r="A525" s="23" t="s">
        <v>945</v>
      </c>
      <c r="B525" s="23" t="s">
        <v>7657</v>
      </c>
      <c r="C525" s="26">
        <v>59.633333333333333</v>
      </c>
      <c r="D525" s="23">
        <v>0</v>
      </c>
      <c r="E525" s="23">
        <v>18954.560000000001</v>
      </c>
      <c r="F525" s="23" t="s">
        <v>8077</v>
      </c>
      <c r="G525" s="23" t="s">
        <v>8077</v>
      </c>
      <c r="H525" t="s">
        <v>8092</v>
      </c>
    </row>
    <row r="526" spans="1:8" ht="15.75" customHeight="1" x14ac:dyDescent="0.3">
      <c r="A526" s="23" t="s">
        <v>947</v>
      </c>
      <c r="B526" s="23" t="s">
        <v>7656</v>
      </c>
      <c r="C526" s="26">
        <v>53.847222222222221</v>
      </c>
      <c r="D526" s="23">
        <v>0</v>
      </c>
      <c r="E526" s="23">
        <v>18932.810000000001</v>
      </c>
      <c r="F526" s="23" t="s">
        <v>8077</v>
      </c>
      <c r="G526" s="23" t="s">
        <v>8076</v>
      </c>
      <c r="H526" t="s">
        <v>8079</v>
      </c>
    </row>
    <row r="527" spans="1:8" ht="15.75" customHeight="1" x14ac:dyDescent="0.3">
      <c r="A527" s="23" t="s">
        <v>949</v>
      </c>
      <c r="B527" s="23" t="s">
        <v>7655</v>
      </c>
      <c r="C527" s="26">
        <v>27.697222222222223</v>
      </c>
      <c r="D527" s="23">
        <v>1</v>
      </c>
      <c r="E527" s="23">
        <v>18903.490000000002</v>
      </c>
      <c r="F527" s="23" t="s">
        <v>8077</v>
      </c>
      <c r="G527" s="23" t="s">
        <v>8075</v>
      </c>
      <c r="H527" t="s">
        <v>8086</v>
      </c>
    </row>
    <row r="528" spans="1:8" ht="15.75" customHeight="1" x14ac:dyDescent="0.3">
      <c r="A528" s="23" t="s">
        <v>950</v>
      </c>
      <c r="B528" s="23" t="s">
        <v>7654</v>
      </c>
      <c r="C528" s="26">
        <v>59.505555555555553</v>
      </c>
      <c r="D528" s="23">
        <v>0</v>
      </c>
      <c r="E528" s="23">
        <v>18883.330000000002</v>
      </c>
      <c r="F528" s="23" t="s">
        <v>8077</v>
      </c>
      <c r="G528" s="23" t="s">
        <v>8077</v>
      </c>
      <c r="H528" t="s">
        <v>8092</v>
      </c>
    </row>
    <row r="529" spans="1:8" ht="15.75" customHeight="1" x14ac:dyDescent="0.3">
      <c r="A529" s="23" t="s">
        <v>952</v>
      </c>
      <c r="B529" s="23" t="s">
        <v>7653</v>
      </c>
      <c r="C529" s="26">
        <v>19.872222222222224</v>
      </c>
      <c r="D529" s="23">
        <v>3</v>
      </c>
      <c r="E529" s="23">
        <v>18838.7</v>
      </c>
      <c r="F529" s="23" t="s">
        <v>8077</v>
      </c>
      <c r="G529" s="23" t="s">
        <v>8076</v>
      </c>
      <c r="H529" t="s">
        <v>8079</v>
      </c>
    </row>
    <row r="530" spans="1:8" ht="15.75" customHeight="1" x14ac:dyDescent="0.3">
      <c r="A530" s="23" t="s">
        <v>953</v>
      </c>
      <c r="B530" s="23" t="s">
        <v>7652</v>
      </c>
      <c r="C530" s="26">
        <v>60.472222222222221</v>
      </c>
      <c r="D530" s="23">
        <v>0</v>
      </c>
      <c r="E530" s="23">
        <v>18815.53</v>
      </c>
      <c r="F530" s="23" t="s">
        <v>8077</v>
      </c>
      <c r="G530" s="23" t="s">
        <v>8077</v>
      </c>
      <c r="H530" t="s">
        <v>8087</v>
      </c>
    </row>
    <row r="531" spans="1:8" ht="15.75" customHeight="1" x14ac:dyDescent="0.3">
      <c r="A531" s="23" t="s">
        <v>954</v>
      </c>
      <c r="B531" s="23" t="s">
        <v>7651</v>
      </c>
      <c r="C531" s="26">
        <v>43.647222222222226</v>
      </c>
      <c r="D531" s="23">
        <v>2</v>
      </c>
      <c r="E531" s="23">
        <v>18806.150000000001</v>
      </c>
      <c r="F531" s="23" t="s">
        <v>8077</v>
      </c>
      <c r="G531" s="23" t="s">
        <v>8075</v>
      </c>
      <c r="H531" t="s">
        <v>8078</v>
      </c>
    </row>
    <row r="532" spans="1:8" ht="15.75" customHeight="1" x14ac:dyDescent="0.3">
      <c r="A532" s="23" t="s">
        <v>956</v>
      </c>
      <c r="B532" s="23" t="s">
        <v>7650</v>
      </c>
      <c r="C532" s="26">
        <v>27.527777777777779</v>
      </c>
      <c r="D532" s="23">
        <v>3</v>
      </c>
      <c r="E532" s="23">
        <v>18804.75</v>
      </c>
      <c r="F532" s="23" t="s">
        <v>8077</v>
      </c>
      <c r="G532" s="23" t="s">
        <v>8077</v>
      </c>
      <c r="H532" t="s">
        <v>8079</v>
      </c>
    </row>
    <row r="533" spans="1:8" ht="15.75" customHeight="1" x14ac:dyDescent="0.3">
      <c r="A533" s="23" t="s">
        <v>958</v>
      </c>
      <c r="B533" s="23" t="s">
        <v>7649</v>
      </c>
      <c r="C533" s="26">
        <v>43.552777777777777</v>
      </c>
      <c r="D533" s="23">
        <v>2</v>
      </c>
      <c r="E533" s="23">
        <v>18767.740000000002</v>
      </c>
      <c r="F533" s="23" t="s">
        <v>8077</v>
      </c>
      <c r="G533" s="23" t="s">
        <v>8077</v>
      </c>
      <c r="H533" t="s">
        <v>8078</v>
      </c>
    </row>
    <row r="534" spans="1:8" ht="15.75" customHeight="1" x14ac:dyDescent="0.3">
      <c r="A534" s="23" t="s">
        <v>959</v>
      </c>
      <c r="B534" s="23" t="s">
        <v>7648</v>
      </c>
      <c r="C534" s="26">
        <v>30.447222222222223</v>
      </c>
      <c r="D534" s="23">
        <v>3</v>
      </c>
      <c r="E534" s="23">
        <v>18765.88</v>
      </c>
      <c r="F534" s="23" t="s">
        <v>8077</v>
      </c>
      <c r="G534" s="23" t="s">
        <v>8075</v>
      </c>
      <c r="H534" t="s">
        <v>8079</v>
      </c>
    </row>
    <row r="535" spans="1:8" ht="15.75" customHeight="1" x14ac:dyDescent="0.3">
      <c r="A535" s="23" t="s">
        <v>961</v>
      </c>
      <c r="B535" s="23" t="s">
        <v>7647</v>
      </c>
      <c r="C535" s="26">
        <v>55.772222222222226</v>
      </c>
      <c r="D535" s="23">
        <v>0</v>
      </c>
      <c r="E535" s="23">
        <v>18694.689999999999</v>
      </c>
      <c r="F535" s="23" t="s">
        <v>8077</v>
      </c>
      <c r="G535" s="23" t="s">
        <v>8077</v>
      </c>
      <c r="H535" t="s">
        <v>8087</v>
      </c>
    </row>
    <row r="536" spans="1:8" ht="15.75" customHeight="1" x14ac:dyDescent="0.3">
      <c r="A536" s="23" t="s">
        <v>962</v>
      </c>
      <c r="B536" s="23" t="s">
        <v>7646</v>
      </c>
      <c r="C536" s="26">
        <v>52.641666666666666</v>
      </c>
      <c r="D536" s="23">
        <v>0</v>
      </c>
      <c r="E536" s="23">
        <v>18682.740000000002</v>
      </c>
      <c r="F536" s="23" t="s">
        <v>8077</v>
      </c>
      <c r="G536" s="23" t="s">
        <v>8076</v>
      </c>
      <c r="H536" t="s">
        <v>8079</v>
      </c>
    </row>
    <row r="537" spans="1:8" ht="15.75" customHeight="1" x14ac:dyDescent="0.3">
      <c r="A537" s="23" t="s">
        <v>964</v>
      </c>
      <c r="B537" s="23" t="s">
        <v>7645</v>
      </c>
      <c r="C537" s="26">
        <v>24.708333333333332</v>
      </c>
      <c r="D537" s="23">
        <v>0</v>
      </c>
      <c r="E537" s="23">
        <v>18648.419999999998</v>
      </c>
      <c r="F537" s="23" t="s">
        <v>8077</v>
      </c>
      <c r="G537" s="23" t="s">
        <v>8077</v>
      </c>
      <c r="H537" t="s">
        <v>8082</v>
      </c>
    </row>
    <row r="538" spans="1:8" ht="15.75" customHeight="1" x14ac:dyDescent="0.3">
      <c r="A538" s="23" t="s">
        <v>966</v>
      </c>
      <c r="B538" s="23" t="s">
        <v>7644</v>
      </c>
      <c r="C538" s="26">
        <v>36.822222222222223</v>
      </c>
      <c r="D538" s="23">
        <v>2</v>
      </c>
      <c r="E538" s="23">
        <v>18608.259999999998</v>
      </c>
      <c r="F538" s="23" t="s">
        <v>8077</v>
      </c>
      <c r="G538" s="23" t="s">
        <v>8076</v>
      </c>
      <c r="H538" t="s">
        <v>8080</v>
      </c>
    </row>
    <row r="539" spans="1:8" ht="15.75" customHeight="1" x14ac:dyDescent="0.3">
      <c r="A539" s="23" t="s">
        <v>968</v>
      </c>
      <c r="B539" s="23" t="s">
        <v>7643</v>
      </c>
      <c r="C539" s="26">
        <v>58.7</v>
      </c>
      <c r="D539" s="23">
        <v>0</v>
      </c>
      <c r="E539" s="23">
        <v>18443.11</v>
      </c>
      <c r="F539" s="23" t="s">
        <v>8077</v>
      </c>
      <c r="G539" s="23" t="s">
        <v>8075</v>
      </c>
      <c r="H539" t="s">
        <v>8079</v>
      </c>
    </row>
    <row r="540" spans="1:8" ht="15.75" customHeight="1" x14ac:dyDescent="0.3">
      <c r="A540" s="23" t="s">
        <v>970</v>
      </c>
      <c r="B540" s="23" t="s">
        <v>7642</v>
      </c>
      <c r="C540" s="26">
        <v>23.480555555555554</v>
      </c>
      <c r="D540" s="23">
        <v>1</v>
      </c>
      <c r="E540" s="23">
        <v>18328.240000000002</v>
      </c>
      <c r="F540" s="23" t="s">
        <v>8077</v>
      </c>
      <c r="G540" s="23" t="s">
        <v>8075</v>
      </c>
      <c r="H540" t="s">
        <v>8078</v>
      </c>
    </row>
    <row r="541" spans="1:8" ht="15.75" customHeight="1" x14ac:dyDescent="0.3">
      <c r="A541" s="23" t="s">
        <v>971</v>
      </c>
      <c r="B541" s="23" t="s">
        <v>6002</v>
      </c>
      <c r="C541" s="26">
        <v>27.927777777777777</v>
      </c>
      <c r="D541" s="23">
        <v>0</v>
      </c>
      <c r="E541" s="23">
        <v>18310.740000000002</v>
      </c>
      <c r="F541" s="23" t="s">
        <v>8077</v>
      </c>
      <c r="G541" s="23" t="s">
        <v>8076</v>
      </c>
      <c r="H541" t="s">
        <v>8079</v>
      </c>
    </row>
    <row r="542" spans="1:8" ht="15.75" customHeight="1" x14ac:dyDescent="0.3">
      <c r="A542" s="23" t="s">
        <v>972</v>
      </c>
      <c r="B542" s="23" t="s">
        <v>7641</v>
      </c>
      <c r="C542" s="26">
        <v>30.452777777777779</v>
      </c>
      <c r="D542" s="23">
        <v>3</v>
      </c>
      <c r="E542" s="23">
        <v>18259.22</v>
      </c>
      <c r="F542" s="23" t="s">
        <v>8077</v>
      </c>
      <c r="G542" s="23" t="s">
        <v>8076</v>
      </c>
      <c r="H542" t="s">
        <v>8080</v>
      </c>
    </row>
    <row r="543" spans="1:8" ht="15.75" customHeight="1" x14ac:dyDescent="0.3">
      <c r="A543" s="23" t="s">
        <v>974</v>
      </c>
      <c r="B543" s="23" t="s">
        <v>7640</v>
      </c>
      <c r="C543" s="26">
        <v>27.847222222222221</v>
      </c>
      <c r="D543" s="23">
        <v>0</v>
      </c>
      <c r="E543" s="23">
        <v>18246.5</v>
      </c>
      <c r="F543" s="23" t="s">
        <v>8077</v>
      </c>
      <c r="G543" s="23" t="s">
        <v>8077</v>
      </c>
      <c r="H543" t="s">
        <v>8078</v>
      </c>
    </row>
    <row r="544" spans="1:8" ht="15.75" customHeight="1" x14ac:dyDescent="0.3">
      <c r="A544" s="23" t="s">
        <v>976</v>
      </c>
      <c r="B544" s="23" t="s">
        <v>7274</v>
      </c>
      <c r="C544" s="26">
        <v>18.744444444444444</v>
      </c>
      <c r="D544" s="23">
        <v>3</v>
      </c>
      <c r="E544" s="23">
        <v>18223.45</v>
      </c>
      <c r="F544" s="23" t="s">
        <v>8077</v>
      </c>
      <c r="G544" s="23" t="s">
        <v>8076</v>
      </c>
      <c r="H544" t="s">
        <v>8078</v>
      </c>
    </row>
    <row r="545" spans="1:8" ht="15.75" customHeight="1" x14ac:dyDescent="0.3">
      <c r="A545" s="23" t="s">
        <v>977</v>
      </c>
      <c r="B545" s="23" t="s">
        <v>7639</v>
      </c>
      <c r="C545" s="26">
        <v>25.980555555555554</v>
      </c>
      <c r="D545" s="23">
        <v>1</v>
      </c>
      <c r="E545" s="23">
        <v>18218.16</v>
      </c>
      <c r="F545" s="23" t="s">
        <v>8077</v>
      </c>
      <c r="G545" s="23" t="s">
        <v>8077</v>
      </c>
      <c r="H545" t="s">
        <v>8078</v>
      </c>
    </row>
    <row r="546" spans="1:8" ht="15.75" customHeight="1" x14ac:dyDescent="0.3">
      <c r="A546" s="23" t="s">
        <v>979</v>
      </c>
      <c r="B546" s="23" t="s">
        <v>7638</v>
      </c>
      <c r="C546" s="26">
        <v>59.927777777777777</v>
      </c>
      <c r="D546" s="23">
        <v>0</v>
      </c>
      <c r="E546" s="23">
        <v>18208.34</v>
      </c>
      <c r="F546" s="23" t="s">
        <v>8077</v>
      </c>
      <c r="G546" s="23" t="s">
        <v>8075</v>
      </c>
      <c r="H546" t="s">
        <v>8092</v>
      </c>
    </row>
    <row r="547" spans="1:8" ht="15.75" customHeight="1" x14ac:dyDescent="0.3">
      <c r="A547" s="23" t="s">
        <v>981</v>
      </c>
      <c r="B547" s="23" t="s">
        <v>7637</v>
      </c>
      <c r="C547" s="26">
        <v>29.905555555555555</v>
      </c>
      <c r="D547" s="23">
        <v>2</v>
      </c>
      <c r="E547" s="23">
        <v>18157.88</v>
      </c>
      <c r="F547" s="23" t="s">
        <v>8077</v>
      </c>
      <c r="G547" s="23" t="s">
        <v>8077</v>
      </c>
      <c r="H547" t="s">
        <v>8079</v>
      </c>
    </row>
    <row r="548" spans="1:8" ht="15.75" customHeight="1" x14ac:dyDescent="0.3">
      <c r="A548" s="23" t="s">
        <v>982</v>
      </c>
      <c r="B548" s="23" t="s">
        <v>7636</v>
      </c>
      <c r="C548" s="26">
        <v>23.622222222222224</v>
      </c>
      <c r="D548" s="23">
        <v>0</v>
      </c>
      <c r="E548" s="23">
        <v>18033.97</v>
      </c>
      <c r="F548" s="23" t="s">
        <v>8077</v>
      </c>
      <c r="G548" s="23" t="s">
        <v>8077</v>
      </c>
      <c r="H548" t="s">
        <v>8079</v>
      </c>
    </row>
    <row r="549" spans="1:8" ht="15.75" customHeight="1" x14ac:dyDescent="0.3">
      <c r="A549" s="23" t="s">
        <v>984</v>
      </c>
      <c r="B549" s="23" t="s">
        <v>7635</v>
      </c>
      <c r="C549" s="26">
        <v>57.641666666666666</v>
      </c>
      <c r="D549" s="23">
        <v>0</v>
      </c>
      <c r="E549" s="23">
        <v>18031.189999999999</v>
      </c>
      <c r="F549" s="23" t="s">
        <v>8077</v>
      </c>
      <c r="G549" s="23" t="s">
        <v>8075</v>
      </c>
      <c r="H549" t="s">
        <v>8079</v>
      </c>
    </row>
    <row r="550" spans="1:8" ht="15.75" customHeight="1" x14ac:dyDescent="0.3">
      <c r="A550" s="23" t="s">
        <v>986</v>
      </c>
      <c r="B550" s="23" t="s">
        <v>7094</v>
      </c>
      <c r="C550" s="26">
        <v>47.947222222222223</v>
      </c>
      <c r="D550" s="23">
        <v>1</v>
      </c>
      <c r="E550" s="23">
        <v>18031.16</v>
      </c>
      <c r="F550" s="23" t="s">
        <v>8077</v>
      </c>
      <c r="G550" s="23" t="s">
        <v>8076</v>
      </c>
      <c r="H550" t="s">
        <v>8087</v>
      </c>
    </row>
    <row r="551" spans="1:8" ht="15.75" customHeight="1" x14ac:dyDescent="0.3">
      <c r="A551" s="23" t="s">
        <v>988</v>
      </c>
      <c r="B551" s="23" t="s">
        <v>7634</v>
      </c>
      <c r="C551" s="26">
        <v>21.694444444444443</v>
      </c>
      <c r="D551" s="23">
        <v>4</v>
      </c>
      <c r="E551" s="23">
        <v>17942.11</v>
      </c>
      <c r="F551" s="23" t="s">
        <v>8077</v>
      </c>
      <c r="G551" s="23" t="s">
        <v>8075</v>
      </c>
      <c r="H551" t="s">
        <v>8080</v>
      </c>
    </row>
    <row r="552" spans="1:8" ht="15.75" customHeight="1" x14ac:dyDescent="0.3">
      <c r="A552" s="23" t="s">
        <v>990</v>
      </c>
      <c r="B552" s="23" t="s">
        <v>7633</v>
      </c>
      <c r="C552" s="26">
        <v>45.641666666666666</v>
      </c>
      <c r="D552" s="23">
        <v>0</v>
      </c>
      <c r="E552" s="23">
        <v>17929.3</v>
      </c>
      <c r="F552" s="23" t="s">
        <v>8077</v>
      </c>
      <c r="G552" s="23" t="s">
        <v>8075</v>
      </c>
      <c r="H552" t="s">
        <v>8078</v>
      </c>
    </row>
    <row r="553" spans="1:8" ht="15.75" customHeight="1" x14ac:dyDescent="0.3">
      <c r="A553" s="23" t="s">
        <v>992</v>
      </c>
      <c r="B553" s="23" t="s">
        <v>7632</v>
      </c>
      <c r="C553" s="26">
        <v>33.511111111111113</v>
      </c>
      <c r="D553" s="23">
        <v>0</v>
      </c>
      <c r="E553" s="23">
        <v>17904.53</v>
      </c>
      <c r="F553" s="23" t="s">
        <v>8077</v>
      </c>
      <c r="G553" s="23" t="s">
        <v>8075</v>
      </c>
      <c r="H553" t="s">
        <v>8090</v>
      </c>
    </row>
    <row r="554" spans="1:8" ht="15.75" customHeight="1" x14ac:dyDescent="0.3">
      <c r="A554" s="23" t="s">
        <v>993</v>
      </c>
      <c r="B554" s="23" t="s">
        <v>7631</v>
      </c>
      <c r="C554" s="26">
        <v>43.572222222222223</v>
      </c>
      <c r="D554" s="23">
        <v>2</v>
      </c>
      <c r="E554" s="23">
        <v>17882.669999999998</v>
      </c>
      <c r="F554" s="23" t="s">
        <v>8077</v>
      </c>
      <c r="G554" s="23" t="s">
        <v>8076</v>
      </c>
      <c r="H554" t="s">
        <v>8079</v>
      </c>
    </row>
    <row r="555" spans="1:8" ht="15.75" customHeight="1" x14ac:dyDescent="0.3">
      <c r="A555" s="23" t="s">
        <v>995</v>
      </c>
      <c r="B555" s="23" t="s">
        <v>6247</v>
      </c>
      <c r="C555" s="26">
        <v>25.783333333333335</v>
      </c>
      <c r="D555" s="23">
        <v>0</v>
      </c>
      <c r="E555" s="23">
        <v>17878.900000000001</v>
      </c>
      <c r="F555" s="23" t="s">
        <v>8077</v>
      </c>
      <c r="G555" s="23" t="s">
        <v>8075</v>
      </c>
      <c r="H555" t="s">
        <v>8086</v>
      </c>
    </row>
    <row r="556" spans="1:8" ht="15.75" customHeight="1" x14ac:dyDescent="0.3">
      <c r="A556" s="23" t="s">
        <v>997</v>
      </c>
      <c r="B556" s="23" t="s">
        <v>6673</v>
      </c>
      <c r="C556" s="26">
        <v>46.488888888888887</v>
      </c>
      <c r="D556" s="23">
        <v>2</v>
      </c>
      <c r="E556" s="23">
        <v>17862.919999999998</v>
      </c>
      <c r="F556" s="23" t="s">
        <v>8077</v>
      </c>
      <c r="G556" s="23" t="s">
        <v>8075</v>
      </c>
      <c r="H556" t="s">
        <v>8079</v>
      </c>
    </row>
    <row r="557" spans="1:8" ht="15.75" customHeight="1" x14ac:dyDescent="0.3">
      <c r="A557" s="23" t="s">
        <v>998</v>
      </c>
      <c r="B557" s="23" t="s">
        <v>7630</v>
      </c>
      <c r="C557" s="26">
        <v>59.5</v>
      </c>
      <c r="D557" s="23">
        <v>0</v>
      </c>
      <c r="E557" s="23">
        <v>17832.599999999999</v>
      </c>
      <c r="F557" s="23" t="s">
        <v>8077</v>
      </c>
      <c r="G557" s="23" t="s">
        <v>8075</v>
      </c>
      <c r="H557" t="s">
        <v>8079</v>
      </c>
    </row>
    <row r="558" spans="1:8" ht="15.75" customHeight="1" x14ac:dyDescent="0.3">
      <c r="A558" s="23" t="s">
        <v>1000</v>
      </c>
      <c r="B558" s="23" t="s">
        <v>6690</v>
      </c>
      <c r="C558" s="26">
        <v>43.661111111111111</v>
      </c>
      <c r="D558" s="23">
        <v>2</v>
      </c>
      <c r="E558" s="23">
        <v>17779.939999999999</v>
      </c>
      <c r="F558" s="23" t="s">
        <v>8077</v>
      </c>
      <c r="G558" s="23" t="s">
        <v>8075</v>
      </c>
      <c r="H558" t="s">
        <v>8079</v>
      </c>
    </row>
    <row r="559" spans="1:8" ht="15.75" customHeight="1" x14ac:dyDescent="0.3">
      <c r="A559" s="23" t="s">
        <v>1002</v>
      </c>
      <c r="B559" s="23" t="s">
        <v>7629</v>
      </c>
      <c r="C559" s="26">
        <v>56.963888888888889</v>
      </c>
      <c r="D559" s="23">
        <v>0</v>
      </c>
      <c r="E559" s="23">
        <v>17777.73</v>
      </c>
      <c r="F559" s="23" t="s">
        <v>8077</v>
      </c>
      <c r="G559" s="23" t="s">
        <v>8076</v>
      </c>
      <c r="H559" t="s">
        <v>8079</v>
      </c>
    </row>
    <row r="560" spans="1:8" ht="15.75" customHeight="1" x14ac:dyDescent="0.3">
      <c r="A560" s="23" t="s">
        <v>1003</v>
      </c>
      <c r="B560" s="23" t="s">
        <v>7628</v>
      </c>
      <c r="C560" s="26">
        <v>19.899999999999999</v>
      </c>
      <c r="D560" s="23">
        <v>0</v>
      </c>
      <c r="E560" s="23">
        <v>17748.509999999998</v>
      </c>
      <c r="F560" s="23" t="s">
        <v>8077</v>
      </c>
      <c r="G560" s="23" t="s">
        <v>8077</v>
      </c>
      <c r="H560" t="s">
        <v>8079</v>
      </c>
    </row>
    <row r="561" spans="1:8" ht="15.75" customHeight="1" x14ac:dyDescent="0.3">
      <c r="A561" s="23" t="s">
        <v>1004</v>
      </c>
      <c r="B561" s="23" t="s">
        <v>6316</v>
      </c>
      <c r="C561" s="26">
        <v>28.93611111111111</v>
      </c>
      <c r="D561" s="23">
        <v>3</v>
      </c>
      <c r="E561" s="23">
        <v>17663.14</v>
      </c>
      <c r="F561" s="23" t="s">
        <v>8077</v>
      </c>
      <c r="G561" s="23" t="s">
        <v>8076</v>
      </c>
      <c r="H561" t="s">
        <v>8078</v>
      </c>
    </row>
    <row r="562" spans="1:8" ht="15.75" customHeight="1" x14ac:dyDescent="0.3">
      <c r="A562" s="23" t="s">
        <v>1006</v>
      </c>
      <c r="B562" s="23" t="s">
        <v>7562</v>
      </c>
      <c r="C562" s="26">
        <v>32.619444444444447</v>
      </c>
      <c r="D562" s="23">
        <v>1</v>
      </c>
      <c r="E562" s="23">
        <v>17626.240000000002</v>
      </c>
      <c r="F562" s="23" t="s">
        <v>8077</v>
      </c>
      <c r="G562" s="23" t="s">
        <v>8076</v>
      </c>
      <c r="H562" t="s">
        <v>8078</v>
      </c>
    </row>
    <row r="563" spans="1:8" ht="15.75" customHeight="1" x14ac:dyDescent="0.3">
      <c r="A563" s="23" t="s">
        <v>1008</v>
      </c>
      <c r="B563" s="23" t="s">
        <v>7627</v>
      </c>
      <c r="C563" s="26">
        <v>52.866666666666667</v>
      </c>
      <c r="D563" s="23">
        <v>0</v>
      </c>
      <c r="E563" s="23">
        <v>17584.72</v>
      </c>
      <c r="F563" s="23" t="s">
        <v>8077</v>
      </c>
      <c r="G563" s="23" t="s">
        <v>8076</v>
      </c>
      <c r="H563" t="s">
        <v>8079</v>
      </c>
    </row>
    <row r="564" spans="1:8" ht="15.75" customHeight="1" x14ac:dyDescent="0.3">
      <c r="A564" s="23" t="s">
        <v>1010</v>
      </c>
      <c r="B564" s="23" t="s">
        <v>7626</v>
      </c>
      <c r="C564" s="26">
        <v>20.786111111111111</v>
      </c>
      <c r="D564" s="23">
        <v>1</v>
      </c>
      <c r="E564" s="23">
        <v>17560.38</v>
      </c>
      <c r="F564" s="23" t="s">
        <v>8077</v>
      </c>
      <c r="G564" s="23" t="s">
        <v>8077</v>
      </c>
      <c r="H564" t="s">
        <v>8079</v>
      </c>
    </row>
    <row r="565" spans="1:8" ht="15.75" customHeight="1" x14ac:dyDescent="0.3">
      <c r="A565" s="23" t="s">
        <v>1012</v>
      </c>
      <c r="B565" s="23" t="s">
        <v>7625</v>
      </c>
      <c r="C565" s="26">
        <v>59.56111111111111</v>
      </c>
      <c r="D565" s="23">
        <v>0</v>
      </c>
      <c r="E565" s="23">
        <v>17556.88</v>
      </c>
      <c r="F565" s="23" t="s">
        <v>8077</v>
      </c>
      <c r="G565" s="23" t="s">
        <v>8075</v>
      </c>
      <c r="H565" t="s">
        <v>8079</v>
      </c>
    </row>
    <row r="566" spans="1:8" ht="15.75" customHeight="1" x14ac:dyDescent="0.3">
      <c r="A566" s="23" t="s">
        <v>1014</v>
      </c>
      <c r="B566" s="23" t="s">
        <v>7624</v>
      </c>
      <c r="C566" s="26">
        <v>54.905555555555559</v>
      </c>
      <c r="D566" s="23">
        <v>0</v>
      </c>
      <c r="E566" s="23">
        <v>17507.47</v>
      </c>
      <c r="F566" s="23" t="s">
        <v>8077</v>
      </c>
      <c r="G566" s="23" t="s">
        <v>8077</v>
      </c>
      <c r="H566" t="s">
        <v>8092</v>
      </c>
    </row>
    <row r="567" spans="1:8" ht="15.75" customHeight="1" x14ac:dyDescent="0.3">
      <c r="A567" s="23" t="s">
        <v>1015</v>
      </c>
      <c r="B567" s="23" t="s">
        <v>7623</v>
      </c>
      <c r="C567" s="26">
        <v>57.977777777777774</v>
      </c>
      <c r="D567" s="23">
        <v>0</v>
      </c>
      <c r="E567" s="23">
        <v>17505.650000000001</v>
      </c>
      <c r="F567" s="23" t="s">
        <v>8077</v>
      </c>
      <c r="G567" s="23" t="s">
        <v>8075</v>
      </c>
      <c r="H567" t="s">
        <v>8087</v>
      </c>
    </row>
    <row r="568" spans="1:8" ht="15.75" customHeight="1" x14ac:dyDescent="0.3">
      <c r="A568" s="23" t="s">
        <v>1017</v>
      </c>
      <c r="B568" s="23" t="s">
        <v>7622</v>
      </c>
      <c r="C568" s="26">
        <v>32.44166666666667</v>
      </c>
      <c r="D568" s="23">
        <v>0</v>
      </c>
      <c r="E568" s="23">
        <v>17496.310000000001</v>
      </c>
      <c r="F568" s="23" t="s">
        <v>8077</v>
      </c>
      <c r="G568" s="23" t="s">
        <v>8075</v>
      </c>
      <c r="H568" t="s">
        <v>8080</v>
      </c>
    </row>
    <row r="569" spans="1:8" ht="15.75" customHeight="1" x14ac:dyDescent="0.3">
      <c r="A569" s="23" t="s">
        <v>1019</v>
      </c>
      <c r="B569" s="23" t="s">
        <v>7621</v>
      </c>
      <c r="C569" s="26">
        <v>52</v>
      </c>
      <c r="D569" s="23">
        <v>0</v>
      </c>
      <c r="E569" s="23">
        <v>17479.53</v>
      </c>
      <c r="F569" s="23" t="s">
        <v>8077</v>
      </c>
      <c r="G569" s="23" t="s">
        <v>8077</v>
      </c>
      <c r="H569" t="s">
        <v>8079</v>
      </c>
    </row>
    <row r="570" spans="1:8" ht="15.75" customHeight="1" x14ac:dyDescent="0.3">
      <c r="A570" s="23" t="s">
        <v>1021</v>
      </c>
      <c r="B570" s="23" t="s">
        <v>7620</v>
      </c>
      <c r="C570" s="26">
        <v>19.600000000000001</v>
      </c>
      <c r="D570" s="23">
        <v>0</v>
      </c>
      <c r="E570" s="23">
        <v>17468.98</v>
      </c>
      <c r="F570" s="23" t="s">
        <v>8075</v>
      </c>
      <c r="G570" s="23" t="s">
        <v>8077</v>
      </c>
      <c r="H570" t="s">
        <v>8079</v>
      </c>
    </row>
    <row r="571" spans="1:8" ht="15.75" customHeight="1" x14ac:dyDescent="0.3">
      <c r="A571" s="23" t="s">
        <v>1023</v>
      </c>
      <c r="B571" s="23" t="s">
        <v>7619</v>
      </c>
      <c r="C571" s="26">
        <v>30.638888888888889</v>
      </c>
      <c r="D571" s="23">
        <v>2</v>
      </c>
      <c r="E571" s="23">
        <v>17361.77</v>
      </c>
      <c r="F571" s="23" t="s">
        <v>8075</v>
      </c>
      <c r="G571" s="23" t="s">
        <v>8077</v>
      </c>
      <c r="H571" t="s">
        <v>8079</v>
      </c>
    </row>
    <row r="572" spans="1:8" ht="15.75" customHeight="1" x14ac:dyDescent="0.3">
      <c r="A572" s="23" t="s">
        <v>1025</v>
      </c>
      <c r="B572" s="23" t="s">
        <v>7618</v>
      </c>
      <c r="C572" s="26">
        <v>19.602777777777778</v>
      </c>
      <c r="D572" s="23">
        <v>0</v>
      </c>
      <c r="E572" s="23">
        <v>17352.68</v>
      </c>
      <c r="F572" s="23" t="s">
        <v>8075</v>
      </c>
      <c r="G572" s="23" t="s">
        <v>8076</v>
      </c>
      <c r="H572" t="s">
        <v>8079</v>
      </c>
    </row>
    <row r="573" spans="1:8" ht="15.75" customHeight="1" x14ac:dyDescent="0.3">
      <c r="A573" s="23" t="s">
        <v>1027</v>
      </c>
      <c r="B573" s="23" t="s">
        <v>7617</v>
      </c>
      <c r="C573" s="26">
        <v>59.905555555555559</v>
      </c>
      <c r="D573" s="23">
        <v>0</v>
      </c>
      <c r="E573" s="23">
        <v>17337.580000000002</v>
      </c>
      <c r="F573" s="23" t="s">
        <v>8075</v>
      </c>
      <c r="G573" s="23" t="s">
        <v>8076</v>
      </c>
      <c r="H573" t="s">
        <v>8087</v>
      </c>
    </row>
    <row r="574" spans="1:8" ht="15.75" customHeight="1" x14ac:dyDescent="0.3">
      <c r="A574" s="23" t="s">
        <v>1028</v>
      </c>
      <c r="B574" s="23" t="s">
        <v>7616</v>
      </c>
      <c r="C574" s="26">
        <v>47.786111111111111</v>
      </c>
      <c r="D574" s="23">
        <v>1</v>
      </c>
      <c r="E574" s="23">
        <v>17253.43</v>
      </c>
      <c r="F574" s="23" t="s">
        <v>8075</v>
      </c>
      <c r="G574" s="23" t="s">
        <v>8076</v>
      </c>
      <c r="H574" t="s">
        <v>8092</v>
      </c>
    </row>
    <row r="575" spans="1:8" ht="15.75" customHeight="1" x14ac:dyDescent="0.3">
      <c r="A575" s="23" t="s">
        <v>1030</v>
      </c>
      <c r="B575" s="23" t="s">
        <v>7615</v>
      </c>
      <c r="C575" s="26">
        <v>40.62777777777778</v>
      </c>
      <c r="D575" s="23">
        <v>1</v>
      </c>
      <c r="E575" s="23">
        <v>17179.52</v>
      </c>
      <c r="F575" s="23" t="s">
        <v>8075</v>
      </c>
      <c r="G575" s="23" t="s">
        <v>8077</v>
      </c>
      <c r="H575" t="s">
        <v>8078</v>
      </c>
    </row>
    <row r="576" spans="1:8" ht="15.75" customHeight="1" x14ac:dyDescent="0.3">
      <c r="A576" s="23" t="s">
        <v>1032</v>
      </c>
      <c r="B576" s="23" t="s">
        <v>7614</v>
      </c>
      <c r="C576" s="26">
        <v>18.805555555555557</v>
      </c>
      <c r="D576" s="23">
        <v>1</v>
      </c>
      <c r="E576" s="23">
        <v>17178.68</v>
      </c>
      <c r="F576" s="23" t="s">
        <v>8075</v>
      </c>
      <c r="G576" s="23" t="s">
        <v>8075</v>
      </c>
      <c r="H576" t="s">
        <v>8082</v>
      </c>
    </row>
    <row r="577" spans="1:8" ht="15.75" customHeight="1" x14ac:dyDescent="0.3">
      <c r="A577" s="23" t="s">
        <v>1034</v>
      </c>
      <c r="B577" s="23" t="s">
        <v>7613</v>
      </c>
      <c r="C577" s="26">
        <v>59.00277777777778</v>
      </c>
      <c r="D577" s="23">
        <v>0</v>
      </c>
      <c r="E577" s="23">
        <v>17174.52</v>
      </c>
      <c r="F577" s="23" t="s">
        <v>8075</v>
      </c>
      <c r="G577" s="23" t="s">
        <v>8075</v>
      </c>
      <c r="H577" t="s">
        <v>8079</v>
      </c>
    </row>
    <row r="578" spans="1:8" ht="15.75" customHeight="1" x14ac:dyDescent="0.3">
      <c r="A578" s="23" t="s">
        <v>1036</v>
      </c>
      <c r="B578" s="23" t="s">
        <v>7612</v>
      </c>
      <c r="C578" s="26">
        <v>57.727777777777774</v>
      </c>
      <c r="D578" s="23">
        <v>0</v>
      </c>
      <c r="E578" s="23">
        <v>17172.27</v>
      </c>
      <c r="F578" s="23" t="s">
        <v>8075</v>
      </c>
      <c r="G578" s="23" t="s">
        <v>8075</v>
      </c>
      <c r="H578" t="s">
        <v>8092</v>
      </c>
    </row>
    <row r="579" spans="1:8" ht="15.75" customHeight="1" x14ac:dyDescent="0.3">
      <c r="A579" s="23" t="s">
        <v>1037</v>
      </c>
      <c r="B579" s="23" t="s">
        <v>7611</v>
      </c>
      <c r="C579" s="26">
        <v>25.013888888888889</v>
      </c>
      <c r="D579" s="23">
        <v>4</v>
      </c>
      <c r="E579" s="23">
        <v>17128.43</v>
      </c>
      <c r="F579" s="23" t="s">
        <v>8075</v>
      </c>
      <c r="G579" s="23" t="s">
        <v>8076</v>
      </c>
      <c r="H579" t="s">
        <v>8083</v>
      </c>
    </row>
    <row r="580" spans="1:8" ht="15.75" customHeight="1" x14ac:dyDescent="0.3">
      <c r="A580" s="23" t="s">
        <v>1039</v>
      </c>
      <c r="B580" s="23" t="s">
        <v>7610</v>
      </c>
      <c r="C580" s="26">
        <v>20.944444444444443</v>
      </c>
      <c r="D580" s="23">
        <v>1</v>
      </c>
      <c r="E580" s="23">
        <v>17085.27</v>
      </c>
      <c r="F580" s="23" t="s">
        <v>8075</v>
      </c>
      <c r="G580" s="23" t="s">
        <v>8076</v>
      </c>
      <c r="H580" t="s">
        <v>8078</v>
      </c>
    </row>
    <row r="581" spans="1:8" ht="15.75" customHeight="1" x14ac:dyDescent="0.3">
      <c r="A581" s="23" t="s">
        <v>1041</v>
      </c>
      <c r="B581" s="23" t="s">
        <v>7609</v>
      </c>
      <c r="C581" s="26">
        <v>19.45</v>
      </c>
      <c r="D581" s="23">
        <v>0</v>
      </c>
      <c r="E581" s="23">
        <v>17081.080000000002</v>
      </c>
      <c r="F581" s="23" t="s">
        <v>8075</v>
      </c>
      <c r="G581" s="23" t="s">
        <v>8075</v>
      </c>
      <c r="H581" t="s">
        <v>8080</v>
      </c>
    </row>
    <row r="582" spans="1:8" ht="15.75" customHeight="1" x14ac:dyDescent="0.3">
      <c r="A582" s="23" t="s">
        <v>1043</v>
      </c>
      <c r="B582" s="23" t="s">
        <v>7608</v>
      </c>
      <c r="C582" s="26">
        <v>26.994444444444444</v>
      </c>
      <c r="D582" s="23">
        <v>0</v>
      </c>
      <c r="E582" s="23">
        <v>17043.34</v>
      </c>
      <c r="F582" s="23" t="s">
        <v>8075</v>
      </c>
      <c r="G582" s="23" t="s">
        <v>8076</v>
      </c>
      <c r="H582" t="s">
        <v>8078</v>
      </c>
    </row>
    <row r="583" spans="1:8" ht="15.75" customHeight="1" x14ac:dyDescent="0.3">
      <c r="A583" s="23" t="s">
        <v>1045</v>
      </c>
      <c r="B583" s="23" t="s">
        <v>6720</v>
      </c>
      <c r="C583" s="26">
        <v>51.794444444444444</v>
      </c>
      <c r="D583" s="23">
        <v>0</v>
      </c>
      <c r="E583" s="23">
        <v>17016.009999999998</v>
      </c>
      <c r="F583" s="23" t="s">
        <v>8075</v>
      </c>
      <c r="G583" s="23" t="s">
        <v>8075</v>
      </c>
      <c r="H583" t="s">
        <v>8087</v>
      </c>
    </row>
    <row r="584" spans="1:8" ht="15.75" customHeight="1" x14ac:dyDescent="0.3">
      <c r="A584" s="23" t="s">
        <v>1047</v>
      </c>
      <c r="B584" s="23" t="s">
        <v>7607</v>
      </c>
      <c r="C584" s="26">
        <v>42.894444444444446</v>
      </c>
      <c r="D584" s="23">
        <v>2</v>
      </c>
      <c r="E584" s="23">
        <v>16990.55</v>
      </c>
      <c r="F584" s="23" t="s">
        <v>8075</v>
      </c>
      <c r="G584" s="23" t="s">
        <v>8076</v>
      </c>
      <c r="H584" t="s">
        <v>8079</v>
      </c>
    </row>
    <row r="585" spans="1:8" ht="15.75" customHeight="1" x14ac:dyDescent="0.3">
      <c r="A585" s="23" t="s">
        <v>1049</v>
      </c>
      <c r="B585" s="23" t="s">
        <v>6850</v>
      </c>
      <c r="C585" s="26">
        <v>45.786111111111111</v>
      </c>
      <c r="D585" s="23">
        <v>2</v>
      </c>
      <c r="E585" s="23">
        <v>16921.09</v>
      </c>
      <c r="F585" s="23" t="s">
        <v>8075</v>
      </c>
      <c r="G585" s="23" t="s">
        <v>8076</v>
      </c>
      <c r="H585" t="s">
        <v>8087</v>
      </c>
    </row>
    <row r="586" spans="1:8" ht="15.75" customHeight="1" x14ac:dyDescent="0.3">
      <c r="A586" s="23" t="s">
        <v>1050</v>
      </c>
      <c r="B586" s="23" t="s">
        <v>7606</v>
      </c>
      <c r="C586" s="26">
        <v>54.630555555555553</v>
      </c>
      <c r="D586" s="23">
        <v>0</v>
      </c>
      <c r="E586" s="23">
        <v>16903.5</v>
      </c>
      <c r="F586" s="23" t="s">
        <v>8075</v>
      </c>
      <c r="G586" s="23" t="s">
        <v>8076</v>
      </c>
      <c r="H586" t="s">
        <v>8079</v>
      </c>
    </row>
    <row r="587" spans="1:8" ht="15.75" customHeight="1" x14ac:dyDescent="0.3">
      <c r="A587" s="23" t="s">
        <v>1052</v>
      </c>
      <c r="B587" s="23" t="s">
        <v>7605</v>
      </c>
      <c r="C587" s="26">
        <v>19.744444444444444</v>
      </c>
      <c r="D587" s="23">
        <v>0</v>
      </c>
      <c r="E587" s="23">
        <v>16884.919999999998</v>
      </c>
      <c r="F587" s="23" t="s">
        <v>8075</v>
      </c>
      <c r="G587" s="23" t="s">
        <v>8075</v>
      </c>
      <c r="H587" t="s">
        <v>8080</v>
      </c>
    </row>
    <row r="588" spans="1:8" ht="15.75" customHeight="1" x14ac:dyDescent="0.3">
      <c r="A588" s="23" t="s">
        <v>1053</v>
      </c>
      <c r="B588" s="23" t="s">
        <v>7604</v>
      </c>
      <c r="C588" s="26">
        <v>48.833333333333336</v>
      </c>
      <c r="D588" s="23">
        <v>0</v>
      </c>
      <c r="E588" s="23">
        <v>16841.32</v>
      </c>
      <c r="F588" s="23" t="s">
        <v>8075</v>
      </c>
      <c r="G588" s="23" t="s">
        <v>8076</v>
      </c>
      <c r="H588" t="s">
        <v>8080</v>
      </c>
    </row>
    <row r="589" spans="1:8" ht="15.75" customHeight="1" x14ac:dyDescent="0.3">
      <c r="A589" s="23" t="s">
        <v>1055</v>
      </c>
      <c r="B589" s="23" t="s">
        <v>7603</v>
      </c>
      <c r="C589" s="26">
        <v>27.636111111111113</v>
      </c>
      <c r="D589" s="23">
        <v>1</v>
      </c>
      <c r="E589" s="23">
        <v>16796.41</v>
      </c>
      <c r="F589" s="23" t="s">
        <v>8075</v>
      </c>
      <c r="G589" s="23" t="s">
        <v>8076</v>
      </c>
      <c r="H589" t="s">
        <v>8086</v>
      </c>
    </row>
    <row r="590" spans="1:8" ht="15.75" customHeight="1" x14ac:dyDescent="0.3">
      <c r="A590" s="23" t="s">
        <v>1057</v>
      </c>
      <c r="B590" s="23" t="s">
        <v>7535</v>
      </c>
      <c r="C590" s="26">
        <v>60.858333333333334</v>
      </c>
      <c r="D590" s="23">
        <v>0</v>
      </c>
      <c r="E590" s="23">
        <v>16779.400000000001</v>
      </c>
      <c r="F590" s="23" t="s">
        <v>8075</v>
      </c>
      <c r="G590" s="23" t="s">
        <v>8075</v>
      </c>
      <c r="H590" t="s">
        <v>8092</v>
      </c>
    </row>
    <row r="591" spans="1:8" ht="15.75" customHeight="1" x14ac:dyDescent="0.3">
      <c r="A591" s="23" t="s">
        <v>1059</v>
      </c>
      <c r="B591" s="23" t="s">
        <v>7602</v>
      </c>
      <c r="C591" s="26">
        <v>33.708333333333336</v>
      </c>
      <c r="D591" s="23">
        <v>2</v>
      </c>
      <c r="E591" s="23">
        <v>16776.3</v>
      </c>
      <c r="F591" s="23" t="s">
        <v>8075</v>
      </c>
      <c r="G591" s="23" t="s">
        <v>8075</v>
      </c>
      <c r="H591" t="s">
        <v>8086</v>
      </c>
    </row>
    <row r="592" spans="1:8" ht="15.75" customHeight="1" x14ac:dyDescent="0.3">
      <c r="A592" s="23" t="s">
        <v>1061</v>
      </c>
      <c r="B592" s="23" t="s">
        <v>7601</v>
      </c>
      <c r="C592" s="26">
        <v>48.777777777777779</v>
      </c>
      <c r="D592" s="23">
        <v>0</v>
      </c>
      <c r="E592" s="23">
        <v>16770.990000000002</v>
      </c>
      <c r="F592" s="23" t="s">
        <v>8075</v>
      </c>
      <c r="G592" s="23" t="s">
        <v>8077</v>
      </c>
      <c r="H592" t="s">
        <v>8079</v>
      </c>
    </row>
    <row r="593" spans="1:8" ht="15.75" customHeight="1" x14ac:dyDescent="0.3">
      <c r="A593" s="23" t="s">
        <v>1062</v>
      </c>
      <c r="B593" s="23" t="s">
        <v>7600</v>
      </c>
      <c r="C593" s="26">
        <v>29.591666666666665</v>
      </c>
      <c r="D593" s="23">
        <v>1</v>
      </c>
      <c r="E593" s="23">
        <v>16657.72</v>
      </c>
      <c r="F593" s="23" t="s">
        <v>8075</v>
      </c>
      <c r="G593" s="23" t="s">
        <v>8077</v>
      </c>
      <c r="H593" t="s">
        <v>8086</v>
      </c>
    </row>
    <row r="594" spans="1:8" ht="15.75" customHeight="1" x14ac:dyDescent="0.3">
      <c r="A594" s="23" t="s">
        <v>1064</v>
      </c>
      <c r="B594" s="23" t="s">
        <v>6853</v>
      </c>
      <c r="C594" s="26">
        <v>45.702777777777776</v>
      </c>
      <c r="D594" s="23">
        <v>2</v>
      </c>
      <c r="E594" s="23">
        <v>16631.61</v>
      </c>
      <c r="F594" s="23" t="s">
        <v>8075</v>
      </c>
      <c r="G594" s="23" t="s">
        <v>8077</v>
      </c>
      <c r="H594" t="s">
        <v>8079</v>
      </c>
    </row>
    <row r="595" spans="1:8" ht="15.75" customHeight="1" x14ac:dyDescent="0.3">
      <c r="A595" s="23" t="s">
        <v>1066</v>
      </c>
      <c r="B595" s="23" t="s">
        <v>7599</v>
      </c>
      <c r="C595" s="26">
        <v>47.87222222222222</v>
      </c>
      <c r="D595" s="23">
        <v>1</v>
      </c>
      <c r="E595" s="23">
        <v>16602.18</v>
      </c>
      <c r="F595" s="23" t="s">
        <v>8075</v>
      </c>
      <c r="G595" s="23" t="s">
        <v>8077</v>
      </c>
      <c r="H595" t="s">
        <v>8092</v>
      </c>
    </row>
    <row r="596" spans="1:8" ht="15.75" customHeight="1" x14ac:dyDescent="0.3">
      <c r="A596" s="23" t="s">
        <v>1068</v>
      </c>
      <c r="B596" s="23" t="s">
        <v>7598</v>
      </c>
      <c r="C596" s="26">
        <v>52.911111111111111</v>
      </c>
      <c r="D596" s="23">
        <v>0</v>
      </c>
      <c r="E596" s="23">
        <v>16600.16</v>
      </c>
      <c r="F596" s="23" t="s">
        <v>8075</v>
      </c>
      <c r="G596" s="23" t="s">
        <v>8075</v>
      </c>
      <c r="H596" t="s">
        <v>8080</v>
      </c>
    </row>
    <row r="597" spans="1:8" ht="15.75" customHeight="1" x14ac:dyDescent="0.3">
      <c r="A597" s="23" t="s">
        <v>1070</v>
      </c>
      <c r="B597" s="23" t="s">
        <v>7597</v>
      </c>
      <c r="C597" s="26">
        <v>59.952777777777776</v>
      </c>
      <c r="D597" s="23">
        <v>0</v>
      </c>
      <c r="E597" s="23">
        <v>16587.96</v>
      </c>
      <c r="F597" s="23" t="s">
        <v>8075</v>
      </c>
      <c r="G597" s="23" t="s">
        <v>8075</v>
      </c>
      <c r="H597" t="s">
        <v>8087</v>
      </c>
    </row>
    <row r="598" spans="1:8" ht="15.75" customHeight="1" x14ac:dyDescent="0.3">
      <c r="A598" s="23" t="s">
        <v>1072</v>
      </c>
      <c r="B598" s="23" t="s">
        <v>7596</v>
      </c>
      <c r="C598" s="26">
        <v>21.952777777777779</v>
      </c>
      <c r="D598" s="23">
        <v>0</v>
      </c>
      <c r="E598" s="23">
        <v>16586.5</v>
      </c>
      <c r="F598" s="23" t="s">
        <v>8075</v>
      </c>
      <c r="G598" s="23" t="s">
        <v>8077</v>
      </c>
      <c r="H598" t="s">
        <v>8078</v>
      </c>
    </row>
    <row r="599" spans="1:8" ht="15.75" customHeight="1" x14ac:dyDescent="0.3">
      <c r="A599" s="23" t="s">
        <v>1074</v>
      </c>
      <c r="B599" s="23" t="s">
        <v>7595</v>
      </c>
      <c r="C599" s="26">
        <v>27.458333333333332</v>
      </c>
      <c r="D599" s="23">
        <v>0</v>
      </c>
      <c r="E599" s="23">
        <v>16577.78</v>
      </c>
      <c r="F599" s="23" t="s">
        <v>8075</v>
      </c>
      <c r="G599" s="23" t="s">
        <v>8077</v>
      </c>
      <c r="H599" t="s">
        <v>8078</v>
      </c>
    </row>
    <row r="600" spans="1:8" ht="15.75" customHeight="1" x14ac:dyDescent="0.3">
      <c r="A600" s="23" t="s">
        <v>1076</v>
      </c>
      <c r="B600" s="23" t="s">
        <v>7594</v>
      </c>
      <c r="C600" s="26">
        <v>64.661111111111111</v>
      </c>
      <c r="D600" s="23">
        <v>3</v>
      </c>
      <c r="E600" s="23">
        <v>16455.71</v>
      </c>
      <c r="F600" s="23" t="s">
        <v>8075</v>
      </c>
      <c r="G600" s="23" t="s">
        <v>8075</v>
      </c>
      <c r="H600" t="s">
        <v>8079</v>
      </c>
    </row>
    <row r="601" spans="1:8" ht="15.75" customHeight="1" x14ac:dyDescent="0.3">
      <c r="A601" s="23" t="s">
        <v>1078</v>
      </c>
      <c r="B601" s="23" t="s">
        <v>7593</v>
      </c>
      <c r="C601" s="26">
        <v>19.466666666666665</v>
      </c>
      <c r="D601" s="23">
        <v>1</v>
      </c>
      <c r="E601" s="23">
        <v>16450.89</v>
      </c>
      <c r="F601" s="23" t="s">
        <v>8075</v>
      </c>
      <c r="G601" s="23" t="s">
        <v>8077</v>
      </c>
      <c r="H601" t="s">
        <v>8079</v>
      </c>
    </row>
    <row r="602" spans="1:8" ht="15.75" customHeight="1" x14ac:dyDescent="0.3">
      <c r="A602" s="23" t="s">
        <v>1080</v>
      </c>
      <c r="B602" s="23" t="s">
        <v>7592</v>
      </c>
      <c r="C602" s="26">
        <v>27.694444444444443</v>
      </c>
      <c r="D602" s="23">
        <v>3</v>
      </c>
      <c r="E602" s="23">
        <v>16420.490000000002</v>
      </c>
      <c r="F602" s="23" t="s">
        <v>8075</v>
      </c>
      <c r="G602" s="23" t="s">
        <v>8076</v>
      </c>
      <c r="H602" t="s">
        <v>8079</v>
      </c>
    </row>
    <row r="603" spans="1:8" ht="15.75" customHeight="1" x14ac:dyDescent="0.3">
      <c r="A603" s="23" t="s">
        <v>1082</v>
      </c>
      <c r="B603" s="23" t="s">
        <v>6846</v>
      </c>
      <c r="C603" s="26">
        <v>57.508333333333333</v>
      </c>
      <c r="D603" s="23">
        <v>0</v>
      </c>
      <c r="E603" s="23">
        <v>16351.42</v>
      </c>
      <c r="F603" s="23" t="s">
        <v>8075</v>
      </c>
      <c r="G603" s="23" t="s">
        <v>8076</v>
      </c>
      <c r="H603" t="s">
        <v>8092</v>
      </c>
    </row>
    <row r="604" spans="1:8" ht="15.75" customHeight="1" x14ac:dyDescent="0.3">
      <c r="A604" s="23" t="s">
        <v>1083</v>
      </c>
      <c r="B604" s="23" t="s">
        <v>7591</v>
      </c>
      <c r="C604" s="26">
        <v>53.833333333333336</v>
      </c>
      <c r="D604" s="23">
        <v>0</v>
      </c>
      <c r="E604" s="23">
        <v>16311.05</v>
      </c>
      <c r="F604" s="23" t="s">
        <v>8075</v>
      </c>
      <c r="G604" s="23" t="s">
        <v>8076</v>
      </c>
      <c r="H604" t="s">
        <v>8092</v>
      </c>
    </row>
    <row r="605" spans="1:8" ht="15.75" customHeight="1" x14ac:dyDescent="0.3">
      <c r="A605" s="23" t="s">
        <v>1085</v>
      </c>
      <c r="B605" s="23" t="s">
        <v>6342</v>
      </c>
      <c r="C605" s="26">
        <v>19.788888888888888</v>
      </c>
      <c r="D605" s="23">
        <v>0</v>
      </c>
      <c r="E605" s="23">
        <v>16297.85</v>
      </c>
      <c r="F605" s="23" t="s">
        <v>8075</v>
      </c>
      <c r="G605" s="23" t="s">
        <v>8076</v>
      </c>
      <c r="H605" t="s">
        <v>8080</v>
      </c>
    </row>
    <row r="606" spans="1:8" ht="15.75" customHeight="1" x14ac:dyDescent="0.3">
      <c r="A606" s="23" t="s">
        <v>1086</v>
      </c>
      <c r="B606" s="23" t="s">
        <v>7590</v>
      </c>
      <c r="C606" s="26">
        <v>50.855555555555554</v>
      </c>
      <c r="D606" s="23">
        <v>0</v>
      </c>
      <c r="E606" s="23">
        <v>16267.32</v>
      </c>
      <c r="F606" s="23" t="s">
        <v>8075</v>
      </c>
      <c r="G606" s="23" t="s">
        <v>8075</v>
      </c>
      <c r="H606" t="s">
        <v>8087</v>
      </c>
    </row>
    <row r="607" spans="1:8" ht="15.75" customHeight="1" x14ac:dyDescent="0.3">
      <c r="A607" s="23" t="s">
        <v>1088</v>
      </c>
      <c r="B607" s="23" t="s">
        <v>7589</v>
      </c>
      <c r="C607" s="26">
        <v>20.75</v>
      </c>
      <c r="D607" s="23">
        <v>0</v>
      </c>
      <c r="E607" s="23">
        <v>16232.85</v>
      </c>
      <c r="F607" s="23" t="s">
        <v>8075</v>
      </c>
      <c r="G607" s="23" t="s">
        <v>8077</v>
      </c>
      <c r="H607" t="s">
        <v>8080</v>
      </c>
    </row>
    <row r="608" spans="1:8" ht="15.75" customHeight="1" x14ac:dyDescent="0.3">
      <c r="A608" s="23" t="s">
        <v>1090</v>
      </c>
      <c r="B608" s="23" t="s">
        <v>7588</v>
      </c>
      <c r="C608" s="26">
        <v>34.797222222222224</v>
      </c>
      <c r="D608" s="23">
        <v>3</v>
      </c>
      <c r="E608" s="23">
        <v>16205.88</v>
      </c>
      <c r="F608" s="23" t="s">
        <v>8075</v>
      </c>
      <c r="G608" s="23" t="s">
        <v>8077</v>
      </c>
      <c r="H608" t="s">
        <v>8079</v>
      </c>
    </row>
    <row r="609" spans="1:8" ht="15.75" customHeight="1" x14ac:dyDescent="0.3">
      <c r="A609" s="23" t="s">
        <v>1092</v>
      </c>
      <c r="B609" s="23" t="s">
        <v>7587</v>
      </c>
      <c r="C609" s="26">
        <v>34.838888888888889</v>
      </c>
      <c r="D609" s="23">
        <v>3</v>
      </c>
      <c r="E609" s="23">
        <v>16199.1</v>
      </c>
      <c r="F609" s="23" t="s">
        <v>8075</v>
      </c>
      <c r="G609" s="23" t="s">
        <v>8075</v>
      </c>
      <c r="H609" t="s">
        <v>8079</v>
      </c>
    </row>
    <row r="610" spans="1:8" ht="15.75" customHeight="1" x14ac:dyDescent="0.3">
      <c r="A610" s="23" t="s">
        <v>1094</v>
      </c>
      <c r="B610" s="23" t="s">
        <v>6512</v>
      </c>
      <c r="C610" s="26">
        <v>48.741666666666667</v>
      </c>
      <c r="D610" s="23">
        <v>0</v>
      </c>
      <c r="E610" s="23">
        <v>16190.97</v>
      </c>
      <c r="F610" s="23" t="s">
        <v>8075</v>
      </c>
      <c r="G610" s="23" t="s">
        <v>8076</v>
      </c>
      <c r="H610" t="s">
        <v>8079</v>
      </c>
    </row>
    <row r="611" spans="1:8" ht="15.75" customHeight="1" x14ac:dyDescent="0.3">
      <c r="A611" s="23" t="s">
        <v>1096</v>
      </c>
      <c r="B611" s="23" t="s">
        <v>7586</v>
      </c>
      <c r="C611" s="26">
        <v>40.922222222222224</v>
      </c>
      <c r="D611" s="23">
        <v>3</v>
      </c>
      <c r="E611" s="23">
        <v>16152.04</v>
      </c>
      <c r="F611" s="23" t="s">
        <v>8075</v>
      </c>
      <c r="G611" s="23" t="s">
        <v>8077</v>
      </c>
      <c r="H611" t="s">
        <v>8092</v>
      </c>
    </row>
    <row r="612" spans="1:8" ht="15.75" customHeight="1" x14ac:dyDescent="0.3">
      <c r="A612" s="23" t="s">
        <v>1098</v>
      </c>
      <c r="B612" s="23" t="s">
        <v>7325</v>
      </c>
      <c r="C612" s="26">
        <v>29.488888888888887</v>
      </c>
      <c r="D612" s="23">
        <v>0</v>
      </c>
      <c r="E612" s="23">
        <v>16138.76</v>
      </c>
      <c r="F612" s="23" t="s">
        <v>8075</v>
      </c>
      <c r="G612" s="23" t="s">
        <v>8076</v>
      </c>
      <c r="H612" t="s">
        <v>8090</v>
      </c>
    </row>
    <row r="613" spans="1:8" ht="15.75" customHeight="1" x14ac:dyDescent="0.3">
      <c r="A613" s="23" t="s">
        <v>1100</v>
      </c>
      <c r="B613" s="23" t="s">
        <v>7585</v>
      </c>
      <c r="C613" s="26">
        <v>35.672222222222224</v>
      </c>
      <c r="D613" s="23">
        <v>3</v>
      </c>
      <c r="E613" s="23">
        <v>16122.65</v>
      </c>
      <c r="F613" s="23" t="s">
        <v>8075</v>
      </c>
      <c r="G613" s="23" t="s">
        <v>8077</v>
      </c>
      <c r="H613" t="s">
        <v>8080</v>
      </c>
    </row>
    <row r="614" spans="1:8" ht="15.75" customHeight="1" x14ac:dyDescent="0.3">
      <c r="A614" s="23" t="s">
        <v>1101</v>
      </c>
      <c r="B614" s="23" t="s">
        <v>7584</v>
      </c>
      <c r="C614" s="26">
        <v>29.833333333333332</v>
      </c>
      <c r="D614" s="23">
        <v>0</v>
      </c>
      <c r="E614" s="23">
        <v>16115.3</v>
      </c>
      <c r="F614" s="23" t="s">
        <v>8075</v>
      </c>
      <c r="G614" s="23" t="s">
        <v>8077</v>
      </c>
      <c r="H614" t="s">
        <v>8086</v>
      </c>
    </row>
    <row r="615" spans="1:8" ht="15.75" customHeight="1" x14ac:dyDescent="0.3">
      <c r="A615" s="23" t="s">
        <v>1103</v>
      </c>
      <c r="B615" s="23" t="s">
        <v>7583</v>
      </c>
      <c r="C615" s="26">
        <v>37.780555555555559</v>
      </c>
      <c r="D615" s="23">
        <v>3</v>
      </c>
      <c r="E615" s="23">
        <v>16097.94</v>
      </c>
      <c r="F615" s="23" t="s">
        <v>8075</v>
      </c>
      <c r="G615" s="23" t="s">
        <v>8076</v>
      </c>
      <c r="H615" t="s">
        <v>8079</v>
      </c>
    </row>
    <row r="616" spans="1:8" ht="15.75" customHeight="1" x14ac:dyDescent="0.3">
      <c r="A616" s="23" t="s">
        <v>1105</v>
      </c>
      <c r="B616" s="23" t="s">
        <v>7582</v>
      </c>
      <c r="C616" s="26">
        <v>64.963888888888889</v>
      </c>
      <c r="D616" s="23">
        <v>3</v>
      </c>
      <c r="E616" s="23">
        <v>16085.13</v>
      </c>
      <c r="F616" s="23" t="s">
        <v>8075</v>
      </c>
      <c r="G616" s="23" t="s">
        <v>8075</v>
      </c>
      <c r="H616" t="s">
        <v>8078</v>
      </c>
    </row>
    <row r="617" spans="1:8" ht="15.75" customHeight="1" x14ac:dyDescent="0.3">
      <c r="A617" s="23" t="s">
        <v>1107</v>
      </c>
      <c r="B617" s="23" t="s">
        <v>7581</v>
      </c>
      <c r="C617" s="26">
        <v>64.62777777777778</v>
      </c>
      <c r="D617" s="23">
        <v>2</v>
      </c>
      <c r="E617" s="23">
        <v>16069.08</v>
      </c>
      <c r="F617" s="23" t="s">
        <v>8075</v>
      </c>
      <c r="G617" s="23" t="s">
        <v>8075</v>
      </c>
      <c r="H617" t="s">
        <v>8086</v>
      </c>
    </row>
    <row r="618" spans="1:8" ht="15.75" customHeight="1" x14ac:dyDescent="0.3">
      <c r="A618" s="23" t="s">
        <v>1109</v>
      </c>
      <c r="B618" s="23" t="s">
        <v>7580</v>
      </c>
      <c r="C618" s="26">
        <v>44.727777777777774</v>
      </c>
      <c r="D618" s="23">
        <v>2</v>
      </c>
      <c r="E618" s="23">
        <v>16062.89</v>
      </c>
      <c r="F618" s="23" t="s">
        <v>8075</v>
      </c>
      <c r="G618" s="23" t="s">
        <v>8075</v>
      </c>
      <c r="H618" t="s">
        <v>8092</v>
      </c>
    </row>
    <row r="619" spans="1:8" ht="15.75" customHeight="1" x14ac:dyDescent="0.3">
      <c r="A619" s="23" t="s">
        <v>1110</v>
      </c>
      <c r="B619" s="23" t="s">
        <v>7579</v>
      </c>
      <c r="C619" s="26">
        <v>34.508333333333333</v>
      </c>
      <c r="D619" s="23">
        <v>3</v>
      </c>
      <c r="E619" s="23">
        <v>16059.06</v>
      </c>
      <c r="F619" s="23" t="s">
        <v>8075</v>
      </c>
      <c r="G619" s="23" t="s">
        <v>8076</v>
      </c>
      <c r="H619" t="s">
        <v>8079</v>
      </c>
    </row>
    <row r="620" spans="1:8" ht="15.75" customHeight="1" x14ac:dyDescent="0.3">
      <c r="A620" s="23" t="s">
        <v>1111</v>
      </c>
      <c r="B620" s="23" t="s">
        <v>7578</v>
      </c>
      <c r="C620" s="26">
        <v>42.719444444444441</v>
      </c>
      <c r="D620" s="23">
        <v>2</v>
      </c>
      <c r="E620" s="23">
        <v>15966.19</v>
      </c>
      <c r="F620" s="23" t="s">
        <v>8075</v>
      </c>
      <c r="G620" s="23" t="s">
        <v>8075</v>
      </c>
      <c r="H620" t="s">
        <v>8079</v>
      </c>
    </row>
    <row r="621" spans="1:8" ht="15.75" customHeight="1" x14ac:dyDescent="0.3">
      <c r="A621" s="23" t="s">
        <v>1112</v>
      </c>
      <c r="B621" s="23" t="s">
        <v>6822</v>
      </c>
      <c r="C621" s="26">
        <v>40.87222222222222</v>
      </c>
      <c r="D621" s="23">
        <v>3</v>
      </c>
      <c r="E621" s="23">
        <v>15965.29</v>
      </c>
      <c r="F621" s="23" t="s">
        <v>8075</v>
      </c>
      <c r="G621" s="23" t="s">
        <v>8077</v>
      </c>
      <c r="H621" t="s">
        <v>8079</v>
      </c>
    </row>
    <row r="622" spans="1:8" ht="15.75" customHeight="1" x14ac:dyDescent="0.3">
      <c r="A622" s="23" t="s">
        <v>1114</v>
      </c>
      <c r="B622" s="23" t="s">
        <v>7577</v>
      </c>
      <c r="C622" s="26">
        <v>42.655555555555559</v>
      </c>
      <c r="D622" s="23">
        <v>2</v>
      </c>
      <c r="E622" s="23">
        <v>15922.29</v>
      </c>
      <c r="F622" s="23" t="s">
        <v>8075</v>
      </c>
      <c r="G622" s="23" t="s">
        <v>8076</v>
      </c>
      <c r="H622" t="s">
        <v>8092</v>
      </c>
    </row>
    <row r="623" spans="1:8" ht="15.75" customHeight="1" x14ac:dyDescent="0.3">
      <c r="A623" s="23" t="s">
        <v>1116</v>
      </c>
      <c r="B623" s="23" t="s">
        <v>7576</v>
      </c>
      <c r="C623" s="26">
        <v>60.452777777777776</v>
      </c>
      <c r="D623" s="23">
        <v>0</v>
      </c>
      <c r="E623" s="23">
        <v>15840.81</v>
      </c>
      <c r="F623" s="23" t="s">
        <v>8075</v>
      </c>
      <c r="G623" s="23" t="s">
        <v>8077</v>
      </c>
      <c r="H623" t="s">
        <v>8094</v>
      </c>
    </row>
    <row r="624" spans="1:8" ht="15.75" customHeight="1" x14ac:dyDescent="0.3">
      <c r="A624" s="23" t="s">
        <v>1118</v>
      </c>
      <c r="B624" s="23" t="s">
        <v>7575</v>
      </c>
      <c r="C624" s="26">
        <v>40.575000000000003</v>
      </c>
      <c r="D624" s="23">
        <v>4</v>
      </c>
      <c r="E624" s="23">
        <v>15828.82</v>
      </c>
      <c r="F624" s="23" t="s">
        <v>8075</v>
      </c>
      <c r="G624" s="23" t="s">
        <v>8076</v>
      </c>
      <c r="H624" t="s">
        <v>8080</v>
      </c>
    </row>
    <row r="625" spans="1:8" ht="15.75" customHeight="1" x14ac:dyDescent="0.3">
      <c r="A625" s="23" t="s">
        <v>1120</v>
      </c>
      <c r="B625" s="23" t="s">
        <v>7574</v>
      </c>
      <c r="C625" s="26">
        <v>38.950000000000003</v>
      </c>
      <c r="D625" s="23">
        <v>0</v>
      </c>
      <c r="E625" s="23">
        <v>15820.7</v>
      </c>
      <c r="F625" s="23" t="s">
        <v>8075</v>
      </c>
      <c r="G625" s="23" t="s">
        <v>8076</v>
      </c>
      <c r="H625" t="s">
        <v>8080</v>
      </c>
    </row>
    <row r="626" spans="1:8" ht="15.75" customHeight="1" x14ac:dyDescent="0.3">
      <c r="A626" s="23" t="s">
        <v>1122</v>
      </c>
      <c r="B626" s="23" t="s">
        <v>7573</v>
      </c>
      <c r="C626" s="26">
        <v>25.663888888888888</v>
      </c>
      <c r="D626" s="23">
        <v>0</v>
      </c>
      <c r="E626" s="23">
        <v>15817.99</v>
      </c>
      <c r="F626" s="23" t="s">
        <v>8075</v>
      </c>
      <c r="G626" s="23" t="s">
        <v>8075</v>
      </c>
      <c r="H626" t="s">
        <v>8079</v>
      </c>
    </row>
    <row r="627" spans="1:8" ht="15.75" customHeight="1" x14ac:dyDescent="0.3">
      <c r="A627" s="23" t="s">
        <v>1124</v>
      </c>
      <c r="B627" s="23" t="s">
        <v>7572</v>
      </c>
      <c r="C627" s="26">
        <v>48.774999999999999</v>
      </c>
      <c r="D627" s="23">
        <v>0</v>
      </c>
      <c r="E627" s="23">
        <v>15746.62</v>
      </c>
      <c r="F627" s="23" t="s">
        <v>8075</v>
      </c>
      <c r="G627" s="23" t="s">
        <v>8077</v>
      </c>
      <c r="H627" t="s">
        <v>8079</v>
      </c>
    </row>
    <row r="628" spans="1:8" ht="15.75" customHeight="1" x14ac:dyDescent="0.3">
      <c r="A628" s="23" t="s">
        <v>1126</v>
      </c>
      <c r="B628" s="23" t="s">
        <v>7571</v>
      </c>
      <c r="C628" s="26">
        <v>46.716666666666669</v>
      </c>
      <c r="D628" s="23">
        <v>2</v>
      </c>
      <c r="E628" s="23">
        <v>15698.86</v>
      </c>
      <c r="F628" s="23" t="s">
        <v>8075</v>
      </c>
      <c r="G628" s="23" t="s">
        <v>8075</v>
      </c>
      <c r="H628" t="s">
        <v>8079</v>
      </c>
    </row>
    <row r="629" spans="1:8" ht="15.75" customHeight="1" x14ac:dyDescent="0.3">
      <c r="A629" s="23" t="s">
        <v>1128</v>
      </c>
      <c r="B629" s="23" t="s">
        <v>7570</v>
      </c>
      <c r="C629" s="26">
        <v>49.95</v>
      </c>
      <c r="D629" s="23">
        <v>0</v>
      </c>
      <c r="E629" s="23">
        <v>15670.3</v>
      </c>
      <c r="F629" s="23" t="s">
        <v>8075</v>
      </c>
      <c r="G629" s="23" t="s">
        <v>8075</v>
      </c>
      <c r="H629" t="s">
        <v>8092</v>
      </c>
    </row>
    <row r="630" spans="1:8" ht="15.75" customHeight="1" x14ac:dyDescent="0.3">
      <c r="A630" s="23" t="s">
        <v>1130</v>
      </c>
      <c r="B630" s="23" t="s">
        <v>7569</v>
      </c>
      <c r="C630" s="26">
        <v>34.461111111111109</v>
      </c>
      <c r="D630" s="23">
        <v>3</v>
      </c>
      <c r="E630" s="23">
        <v>15646.28</v>
      </c>
      <c r="F630" s="23" t="s">
        <v>8075</v>
      </c>
      <c r="G630" s="23" t="s">
        <v>8075</v>
      </c>
      <c r="H630" t="s">
        <v>8080</v>
      </c>
    </row>
    <row r="631" spans="1:8" ht="15.75" customHeight="1" x14ac:dyDescent="0.3">
      <c r="A631" s="23" t="s">
        <v>1132</v>
      </c>
      <c r="B631" s="23" t="s">
        <v>7568</v>
      </c>
      <c r="C631" s="26">
        <v>63.005555555555553</v>
      </c>
      <c r="D631" s="23">
        <v>3</v>
      </c>
      <c r="E631" s="23">
        <v>15612.19</v>
      </c>
      <c r="F631" s="23" t="s">
        <v>8075</v>
      </c>
      <c r="G631" s="23" t="s">
        <v>8075</v>
      </c>
      <c r="H631" t="s">
        <v>8079</v>
      </c>
    </row>
    <row r="632" spans="1:8" ht="15.75" customHeight="1" x14ac:dyDescent="0.3">
      <c r="A632" s="23" t="s">
        <v>1134</v>
      </c>
      <c r="B632" s="23" t="s">
        <v>7567</v>
      </c>
      <c r="C632" s="26">
        <v>57.611111111111114</v>
      </c>
      <c r="D632" s="23">
        <v>0</v>
      </c>
      <c r="E632" s="23">
        <v>15608.58</v>
      </c>
      <c r="F632" s="23" t="s">
        <v>8075</v>
      </c>
      <c r="G632" s="23" t="s">
        <v>8075</v>
      </c>
      <c r="H632" t="s">
        <v>8092</v>
      </c>
    </row>
    <row r="633" spans="1:8" ht="15.75" customHeight="1" x14ac:dyDescent="0.3">
      <c r="A633" s="23" t="s">
        <v>1136</v>
      </c>
      <c r="B633" s="23" t="s">
        <v>7566</v>
      </c>
      <c r="C633" s="26">
        <v>48.855555555555554</v>
      </c>
      <c r="D633" s="23">
        <v>0</v>
      </c>
      <c r="E633" s="23">
        <v>15556.67</v>
      </c>
      <c r="F633" s="23" t="s">
        <v>8075</v>
      </c>
      <c r="G633" s="23" t="s">
        <v>8075</v>
      </c>
      <c r="H633" t="s">
        <v>8079</v>
      </c>
    </row>
    <row r="634" spans="1:8" ht="15.75" customHeight="1" x14ac:dyDescent="0.3">
      <c r="A634" s="23" t="s">
        <v>1137</v>
      </c>
      <c r="B634" s="23" t="s">
        <v>7565</v>
      </c>
      <c r="C634" s="26">
        <v>63.68333333333333</v>
      </c>
      <c r="D634" s="23">
        <v>3</v>
      </c>
      <c r="E634" s="23">
        <v>15555.19</v>
      </c>
      <c r="F634" s="23" t="s">
        <v>8075</v>
      </c>
      <c r="G634" s="23" t="s">
        <v>8076</v>
      </c>
      <c r="H634" t="s">
        <v>8079</v>
      </c>
    </row>
    <row r="635" spans="1:8" ht="15.75" customHeight="1" x14ac:dyDescent="0.3">
      <c r="A635" s="23" t="s">
        <v>1138</v>
      </c>
      <c r="B635" s="23" t="s">
        <v>7564</v>
      </c>
      <c r="C635" s="26">
        <v>48.944444444444443</v>
      </c>
      <c r="D635" s="23">
        <v>0</v>
      </c>
      <c r="E635" s="23">
        <v>15532.16</v>
      </c>
      <c r="F635" s="23" t="s">
        <v>8075</v>
      </c>
      <c r="G635" s="23" t="s">
        <v>8075</v>
      </c>
      <c r="H635" t="s">
        <v>8092</v>
      </c>
    </row>
    <row r="636" spans="1:8" ht="15.75" customHeight="1" x14ac:dyDescent="0.3">
      <c r="A636" s="23" t="s">
        <v>1140</v>
      </c>
      <c r="B636" s="23" t="s">
        <v>7563</v>
      </c>
      <c r="C636" s="26">
        <v>18.891666666666666</v>
      </c>
      <c r="D636" s="23">
        <v>0</v>
      </c>
      <c r="E636" s="23">
        <v>15518.18</v>
      </c>
      <c r="F636" s="23" t="s">
        <v>8075</v>
      </c>
      <c r="G636" s="23" t="s">
        <v>8076</v>
      </c>
      <c r="H636" t="s">
        <v>8081</v>
      </c>
    </row>
    <row r="637" spans="1:8" ht="15.75" customHeight="1" x14ac:dyDescent="0.3">
      <c r="A637" s="23" t="s">
        <v>1142</v>
      </c>
      <c r="B637" s="23" t="s">
        <v>6954</v>
      </c>
      <c r="C637" s="26">
        <v>46.883333333333333</v>
      </c>
      <c r="D637" s="23">
        <v>2</v>
      </c>
      <c r="E637" s="23">
        <v>15450.48</v>
      </c>
      <c r="F637" s="23" t="s">
        <v>8075</v>
      </c>
      <c r="G637" s="23" t="s">
        <v>8077</v>
      </c>
      <c r="H637" t="s">
        <v>8092</v>
      </c>
    </row>
    <row r="638" spans="1:8" ht="15.75" customHeight="1" x14ac:dyDescent="0.3">
      <c r="A638" s="23" t="s">
        <v>1144</v>
      </c>
      <c r="B638" s="23" t="s">
        <v>7562</v>
      </c>
      <c r="C638" s="26">
        <v>32.619444444444447</v>
      </c>
      <c r="D638" s="23">
        <v>3</v>
      </c>
      <c r="E638" s="23">
        <v>15440.2</v>
      </c>
      <c r="F638" s="23" t="s">
        <v>8075</v>
      </c>
      <c r="G638" s="23" t="s">
        <v>8077</v>
      </c>
      <c r="H638" t="s">
        <v>8079</v>
      </c>
    </row>
    <row r="639" spans="1:8" ht="15.75" customHeight="1" x14ac:dyDescent="0.3">
      <c r="A639" s="23" t="s">
        <v>1145</v>
      </c>
      <c r="B639" s="23" t="s">
        <v>7561</v>
      </c>
      <c r="C639" s="26">
        <v>58.761111111111113</v>
      </c>
      <c r="D639" s="23">
        <v>0</v>
      </c>
      <c r="E639" s="23">
        <v>15377.77</v>
      </c>
      <c r="F639" s="23" t="s">
        <v>8075</v>
      </c>
      <c r="G639" s="23" t="s">
        <v>8075</v>
      </c>
      <c r="H639" t="s">
        <v>8079</v>
      </c>
    </row>
    <row r="640" spans="1:8" ht="15.75" customHeight="1" x14ac:dyDescent="0.3">
      <c r="A640" s="23" t="s">
        <v>1146</v>
      </c>
      <c r="B640" s="23" t="s">
        <v>7560</v>
      </c>
      <c r="C640" s="26">
        <v>60.755555555555553</v>
      </c>
      <c r="D640" s="23">
        <v>0</v>
      </c>
      <c r="E640" s="23">
        <v>15368.22</v>
      </c>
      <c r="F640" s="23" t="s">
        <v>8075</v>
      </c>
      <c r="G640" s="23" t="s">
        <v>8075</v>
      </c>
      <c r="H640" t="s">
        <v>8080</v>
      </c>
    </row>
    <row r="641" spans="1:8" ht="15.75" customHeight="1" x14ac:dyDescent="0.3">
      <c r="A641" s="23" t="s">
        <v>1148</v>
      </c>
      <c r="B641" s="23" t="s">
        <v>6759</v>
      </c>
      <c r="C641" s="26">
        <v>54.888888888888886</v>
      </c>
      <c r="D641" s="23">
        <v>0</v>
      </c>
      <c r="E641" s="23">
        <v>15363.77</v>
      </c>
      <c r="F641" s="23" t="s">
        <v>8075</v>
      </c>
      <c r="G641" s="23" t="s">
        <v>8077</v>
      </c>
      <c r="H641" t="s">
        <v>8092</v>
      </c>
    </row>
    <row r="642" spans="1:8" ht="15.75" customHeight="1" x14ac:dyDescent="0.3">
      <c r="A642" s="23" t="s">
        <v>1150</v>
      </c>
      <c r="B642" s="23" t="s">
        <v>7559</v>
      </c>
      <c r="C642" s="26">
        <v>34.475000000000001</v>
      </c>
      <c r="D642" s="23">
        <v>3</v>
      </c>
      <c r="E642" s="23">
        <v>15361.5</v>
      </c>
      <c r="F642" s="23" t="s">
        <v>8075</v>
      </c>
      <c r="G642" s="23" t="s">
        <v>8076</v>
      </c>
      <c r="H642" t="s">
        <v>8087</v>
      </c>
    </row>
    <row r="643" spans="1:8" ht="15.75" customHeight="1" x14ac:dyDescent="0.3">
      <c r="A643" s="23" t="s">
        <v>1152</v>
      </c>
      <c r="B643" s="23" t="s">
        <v>7098</v>
      </c>
      <c r="C643" s="26">
        <v>21.9</v>
      </c>
      <c r="D643" s="23">
        <v>1</v>
      </c>
      <c r="E643" s="23">
        <v>15359.1</v>
      </c>
      <c r="F643" s="23" t="s">
        <v>8075</v>
      </c>
      <c r="G643" s="23" t="s">
        <v>8076</v>
      </c>
      <c r="H643" t="s">
        <v>8086</v>
      </c>
    </row>
    <row r="644" spans="1:8" ht="15.75" customHeight="1" x14ac:dyDescent="0.3">
      <c r="A644" s="23" t="s">
        <v>1154</v>
      </c>
      <c r="B644" s="23" t="s">
        <v>7558</v>
      </c>
      <c r="C644" s="26">
        <v>59.486111111111114</v>
      </c>
      <c r="D644" s="23">
        <v>0</v>
      </c>
      <c r="E644" s="23">
        <v>15322.77</v>
      </c>
      <c r="F644" s="23" t="s">
        <v>8075</v>
      </c>
      <c r="G644" s="23" t="s">
        <v>8076</v>
      </c>
      <c r="H644" t="s">
        <v>8089</v>
      </c>
    </row>
    <row r="645" spans="1:8" ht="15.75" customHeight="1" x14ac:dyDescent="0.3">
      <c r="A645" s="23" t="s">
        <v>1155</v>
      </c>
      <c r="B645" s="23" t="s">
        <v>7557</v>
      </c>
      <c r="C645" s="26">
        <v>53.727777777777774</v>
      </c>
      <c r="D645" s="23">
        <v>0</v>
      </c>
      <c r="E645" s="23">
        <v>15260.52</v>
      </c>
      <c r="F645" s="23" t="s">
        <v>8075</v>
      </c>
      <c r="G645" s="23" t="s">
        <v>8075</v>
      </c>
      <c r="H645" t="s">
        <v>8087</v>
      </c>
    </row>
    <row r="646" spans="1:8" ht="15.75" customHeight="1" x14ac:dyDescent="0.3">
      <c r="A646" s="23" t="s">
        <v>1157</v>
      </c>
      <c r="B646" s="23" t="s">
        <v>7556</v>
      </c>
      <c r="C646" s="26">
        <v>62.869444444444447</v>
      </c>
      <c r="D646" s="23">
        <v>2</v>
      </c>
      <c r="E646" s="23">
        <v>15230.32</v>
      </c>
      <c r="F646" s="23" t="s">
        <v>8075</v>
      </c>
      <c r="G646" s="23" t="s">
        <v>8075</v>
      </c>
      <c r="H646" t="s">
        <v>8086</v>
      </c>
    </row>
    <row r="647" spans="1:8" ht="15.75" customHeight="1" x14ac:dyDescent="0.3">
      <c r="A647" s="23" t="s">
        <v>1158</v>
      </c>
      <c r="B647" s="23" t="s">
        <v>7555</v>
      </c>
      <c r="C647" s="26">
        <v>44.541666666666664</v>
      </c>
      <c r="D647" s="23">
        <v>2</v>
      </c>
      <c r="E647" s="23">
        <v>15207.92</v>
      </c>
      <c r="F647" s="23" t="s">
        <v>8075</v>
      </c>
      <c r="G647" s="23" t="s">
        <v>8077</v>
      </c>
      <c r="H647" t="s">
        <v>8079</v>
      </c>
    </row>
    <row r="648" spans="1:8" ht="15.75" customHeight="1" x14ac:dyDescent="0.3">
      <c r="A648" s="23" t="s">
        <v>1160</v>
      </c>
      <c r="B648" s="23" t="s">
        <v>7554</v>
      </c>
      <c r="C648" s="26">
        <v>60.975000000000001</v>
      </c>
      <c r="D648" s="23">
        <v>0</v>
      </c>
      <c r="E648" s="23">
        <v>15174.81</v>
      </c>
      <c r="F648" s="23" t="s">
        <v>8075</v>
      </c>
      <c r="G648" s="23" t="s">
        <v>8077</v>
      </c>
      <c r="H648" t="s">
        <v>8079</v>
      </c>
    </row>
    <row r="649" spans="1:8" ht="15.75" customHeight="1" x14ac:dyDescent="0.3">
      <c r="A649" s="23" t="s">
        <v>1162</v>
      </c>
      <c r="B649" s="23" t="s">
        <v>7553</v>
      </c>
      <c r="C649" s="26">
        <v>63.513888888888886</v>
      </c>
      <c r="D649" s="23">
        <v>3</v>
      </c>
      <c r="E649" s="23">
        <v>15170.07</v>
      </c>
      <c r="F649" s="23" t="s">
        <v>8075</v>
      </c>
      <c r="G649" s="23" t="s">
        <v>8076</v>
      </c>
      <c r="H649" t="s">
        <v>8080</v>
      </c>
    </row>
    <row r="650" spans="1:8" ht="15.75" customHeight="1" x14ac:dyDescent="0.3">
      <c r="A650" s="23" t="s">
        <v>1164</v>
      </c>
      <c r="B650" s="23" t="s">
        <v>7552</v>
      </c>
      <c r="C650" s="26">
        <v>64.011111111111106</v>
      </c>
      <c r="D650" s="23">
        <v>3</v>
      </c>
      <c r="E650" s="23">
        <v>15161.53</v>
      </c>
      <c r="F650" s="23" t="s">
        <v>8075</v>
      </c>
      <c r="G650" s="23" t="s">
        <v>8077</v>
      </c>
      <c r="H650" t="s">
        <v>8078</v>
      </c>
    </row>
    <row r="651" spans="1:8" ht="15.75" customHeight="1" x14ac:dyDescent="0.3">
      <c r="A651" s="23" t="s">
        <v>1165</v>
      </c>
      <c r="B651" s="23" t="s">
        <v>7551</v>
      </c>
      <c r="C651" s="26">
        <v>60.619444444444447</v>
      </c>
      <c r="D651" s="23">
        <v>0</v>
      </c>
      <c r="E651" s="23">
        <v>15161.25</v>
      </c>
      <c r="F651" s="23" t="s">
        <v>8075</v>
      </c>
      <c r="G651" s="23" t="s">
        <v>8075</v>
      </c>
      <c r="H651" t="s">
        <v>8079</v>
      </c>
    </row>
    <row r="652" spans="1:8" ht="15.75" customHeight="1" x14ac:dyDescent="0.3">
      <c r="A652" s="23" t="s">
        <v>1167</v>
      </c>
      <c r="B652" s="23" t="s">
        <v>7550</v>
      </c>
      <c r="C652" s="26">
        <v>51.536111111111111</v>
      </c>
      <c r="D652" s="23">
        <v>0</v>
      </c>
      <c r="E652" s="23">
        <v>15150.44</v>
      </c>
      <c r="F652" s="23" t="s">
        <v>8075</v>
      </c>
      <c r="G652" s="23" t="s">
        <v>8077</v>
      </c>
      <c r="H652" t="s">
        <v>8087</v>
      </c>
    </row>
    <row r="653" spans="1:8" ht="15.75" customHeight="1" x14ac:dyDescent="0.3">
      <c r="A653" s="23" t="s">
        <v>1168</v>
      </c>
      <c r="B653" s="23" t="s">
        <v>6672</v>
      </c>
      <c r="C653" s="26">
        <v>44.758333333333333</v>
      </c>
      <c r="D653" s="23">
        <v>2</v>
      </c>
      <c r="E653" s="23">
        <v>15123.19</v>
      </c>
      <c r="F653" s="23" t="s">
        <v>8075</v>
      </c>
      <c r="G653" s="23" t="s">
        <v>8077</v>
      </c>
      <c r="H653" t="s">
        <v>8080</v>
      </c>
    </row>
    <row r="654" spans="1:8" ht="15.75" customHeight="1" x14ac:dyDescent="0.3">
      <c r="A654" s="23" t="s">
        <v>1170</v>
      </c>
      <c r="B654" s="23" t="s">
        <v>7549</v>
      </c>
      <c r="C654" s="26">
        <v>50.586111111111109</v>
      </c>
      <c r="D654" s="23">
        <v>0</v>
      </c>
      <c r="E654" s="23">
        <v>15103.69</v>
      </c>
      <c r="F654" s="23" t="s">
        <v>8075</v>
      </c>
      <c r="G654" s="23" t="s">
        <v>8077</v>
      </c>
      <c r="H654" t="s">
        <v>8079</v>
      </c>
    </row>
    <row r="655" spans="1:8" ht="15.75" customHeight="1" x14ac:dyDescent="0.3">
      <c r="A655" s="23" t="s">
        <v>1172</v>
      </c>
      <c r="B655" s="23" t="s">
        <v>7548</v>
      </c>
      <c r="C655" s="26">
        <v>47.616666666666667</v>
      </c>
      <c r="D655" s="23">
        <v>1</v>
      </c>
      <c r="E655" s="23">
        <v>15090.35</v>
      </c>
      <c r="F655" s="23" t="s">
        <v>8075</v>
      </c>
      <c r="G655" s="23" t="s">
        <v>8077</v>
      </c>
      <c r="H655" t="s">
        <v>8087</v>
      </c>
    </row>
    <row r="656" spans="1:8" ht="15.75" customHeight="1" x14ac:dyDescent="0.3">
      <c r="A656" s="23" t="s">
        <v>1173</v>
      </c>
      <c r="B656" s="23" t="s">
        <v>7547</v>
      </c>
      <c r="C656" s="26">
        <v>54.988888888888887</v>
      </c>
      <c r="D656" s="23">
        <v>0</v>
      </c>
      <c r="E656" s="23">
        <v>15052.68</v>
      </c>
      <c r="F656" s="23" t="s">
        <v>8075</v>
      </c>
      <c r="G656" s="23" t="s">
        <v>8075</v>
      </c>
      <c r="H656" t="s">
        <v>8094</v>
      </c>
    </row>
    <row r="657" spans="1:8" ht="15.75" customHeight="1" x14ac:dyDescent="0.3">
      <c r="A657" s="23" t="s">
        <v>1175</v>
      </c>
      <c r="B657" s="23" t="s">
        <v>7546</v>
      </c>
      <c r="C657" s="26">
        <v>51.81388888888889</v>
      </c>
      <c r="D657" s="23">
        <v>0</v>
      </c>
      <c r="E657" s="23">
        <v>15038.51</v>
      </c>
      <c r="F657" s="23" t="s">
        <v>8075</v>
      </c>
      <c r="G657" s="23" t="s">
        <v>8076</v>
      </c>
      <c r="H657" t="s">
        <v>8087</v>
      </c>
    </row>
    <row r="658" spans="1:8" ht="15.75" customHeight="1" x14ac:dyDescent="0.3">
      <c r="A658" s="23" t="s">
        <v>1177</v>
      </c>
      <c r="B658" s="23" t="s">
        <v>7545</v>
      </c>
      <c r="C658" s="26">
        <v>52.741666666666667</v>
      </c>
      <c r="D658" s="23">
        <v>0</v>
      </c>
      <c r="E658" s="23">
        <v>15026.3</v>
      </c>
      <c r="F658" s="23" t="s">
        <v>8075</v>
      </c>
      <c r="G658" s="23" t="s">
        <v>8076</v>
      </c>
      <c r="H658" t="s">
        <v>8080</v>
      </c>
    </row>
    <row r="659" spans="1:8" ht="15.75" customHeight="1" x14ac:dyDescent="0.3">
      <c r="A659" s="23" t="s">
        <v>1179</v>
      </c>
      <c r="B659" s="23" t="s">
        <v>7165</v>
      </c>
      <c r="C659" s="26">
        <v>43.536111111111111</v>
      </c>
      <c r="D659" s="23">
        <v>2</v>
      </c>
      <c r="E659" s="23">
        <v>15025.76</v>
      </c>
      <c r="F659" s="23" t="s">
        <v>8075</v>
      </c>
      <c r="G659" s="23" t="s">
        <v>8077</v>
      </c>
      <c r="H659" t="s">
        <v>8080</v>
      </c>
    </row>
    <row r="660" spans="1:8" ht="15.75" customHeight="1" x14ac:dyDescent="0.3">
      <c r="A660" s="23" t="s">
        <v>1181</v>
      </c>
      <c r="B660" s="23" t="s">
        <v>7544</v>
      </c>
      <c r="C660" s="26">
        <v>62.833333333333336</v>
      </c>
      <c r="D660" s="23">
        <v>2</v>
      </c>
      <c r="E660" s="23">
        <v>15019.76</v>
      </c>
      <c r="F660" s="23" t="s">
        <v>8075</v>
      </c>
      <c r="G660" s="23" t="s">
        <v>8075</v>
      </c>
      <c r="H660" t="s">
        <v>8079</v>
      </c>
    </row>
    <row r="661" spans="1:8" ht="15.75" customHeight="1" x14ac:dyDescent="0.3">
      <c r="A661" s="23" t="s">
        <v>1183</v>
      </c>
      <c r="B661" s="23" t="s">
        <v>7543</v>
      </c>
      <c r="C661" s="26">
        <v>27.85</v>
      </c>
      <c r="D661" s="23">
        <v>2</v>
      </c>
      <c r="E661" s="23">
        <v>15006.58</v>
      </c>
      <c r="F661" s="23" t="s">
        <v>8075</v>
      </c>
      <c r="G661" s="23" t="s">
        <v>8075</v>
      </c>
      <c r="H661" t="s">
        <v>8086</v>
      </c>
    </row>
    <row r="662" spans="1:8" ht="15.75" customHeight="1" x14ac:dyDescent="0.3">
      <c r="A662" s="23" t="s">
        <v>1185</v>
      </c>
      <c r="B662" s="23" t="s">
        <v>7516</v>
      </c>
      <c r="C662" s="26">
        <v>64.858333333333334</v>
      </c>
      <c r="D662" s="23">
        <v>2</v>
      </c>
      <c r="E662" s="23">
        <v>14988.43</v>
      </c>
      <c r="F662" s="23" t="s">
        <v>8075</v>
      </c>
      <c r="G662" s="23" t="s">
        <v>8076</v>
      </c>
      <c r="H662" t="s">
        <v>8080</v>
      </c>
    </row>
    <row r="663" spans="1:8" ht="15.75" customHeight="1" x14ac:dyDescent="0.3">
      <c r="A663" s="23" t="s">
        <v>1187</v>
      </c>
      <c r="B663" s="23" t="s">
        <v>7542</v>
      </c>
      <c r="C663" s="26">
        <v>60.524999999999999</v>
      </c>
      <c r="D663" s="23">
        <v>0</v>
      </c>
      <c r="E663" s="23">
        <v>14945.34</v>
      </c>
      <c r="F663" s="23" t="s">
        <v>8075</v>
      </c>
      <c r="G663" s="23" t="s">
        <v>8077</v>
      </c>
      <c r="H663" t="s">
        <v>8089</v>
      </c>
    </row>
    <row r="664" spans="1:8" ht="15.75" customHeight="1" x14ac:dyDescent="0.3">
      <c r="A664" s="23" t="s">
        <v>1189</v>
      </c>
      <c r="B664" s="23" t="s">
        <v>7169</v>
      </c>
      <c r="C664" s="26">
        <v>54.583333333333336</v>
      </c>
      <c r="D664" s="23">
        <v>0</v>
      </c>
      <c r="E664" s="23">
        <v>14926.97</v>
      </c>
      <c r="F664" s="23" t="s">
        <v>8075</v>
      </c>
      <c r="G664" s="23" t="s">
        <v>8075</v>
      </c>
      <c r="H664" t="s">
        <v>8079</v>
      </c>
    </row>
    <row r="665" spans="1:8" ht="15.75" customHeight="1" x14ac:dyDescent="0.3">
      <c r="A665" s="23" t="s">
        <v>1191</v>
      </c>
      <c r="B665" s="23" t="s">
        <v>7541</v>
      </c>
      <c r="C665" s="26">
        <v>41.927777777777777</v>
      </c>
      <c r="D665" s="23">
        <v>1</v>
      </c>
      <c r="E665" s="23">
        <v>14908.27</v>
      </c>
      <c r="F665" s="23" t="s">
        <v>8075</v>
      </c>
      <c r="G665" s="23" t="s">
        <v>8077</v>
      </c>
      <c r="H665" t="s">
        <v>8080</v>
      </c>
    </row>
    <row r="666" spans="1:8" ht="15.75" customHeight="1" x14ac:dyDescent="0.3">
      <c r="A666" s="23" t="s">
        <v>1193</v>
      </c>
      <c r="B666" s="23" t="s">
        <v>7540</v>
      </c>
      <c r="C666" s="26">
        <v>64.641666666666666</v>
      </c>
      <c r="D666" s="23">
        <v>0</v>
      </c>
      <c r="E666" s="23">
        <v>14901.52</v>
      </c>
      <c r="F666" s="23" t="s">
        <v>8075</v>
      </c>
      <c r="G666" s="23" t="s">
        <v>8075</v>
      </c>
      <c r="H666" t="s">
        <v>8086</v>
      </c>
    </row>
    <row r="667" spans="1:8" ht="15.75" customHeight="1" x14ac:dyDescent="0.3">
      <c r="A667" s="23" t="s">
        <v>1195</v>
      </c>
      <c r="B667" s="23" t="s">
        <v>7539</v>
      </c>
      <c r="C667" s="26">
        <v>52.575000000000003</v>
      </c>
      <c r="D667" s="23">
        <v>0</v>
      </c>
      <c r="E667" s="23">
        <v>14847.63</v>
      </c>
      <c r="F667" s="23" t="s">
        <v>8075</v>
      </c>
      <c r="G667" s="23" t="s">
        <v>8075</v>
      </c>
      <c r="H667" t="s">
        <v>8087</v>
      </c>
    </row>
    <row r="668" spans="1:8" ht="15.75" customHeight="1" x14ac:dyDescent="0.3">
      <c r="A668" s="23" t="s">
        <v>1197</v>
      </c>
      <c r="B668" s="23" t="s">
        <v>7538</v>
      </c>
      <c r="C668" s="26">
        <v>42.008333333333333</v>
      </c>
      <c r="D668" s="23">
        <v>1</v>
      </c>
      <c r="E668" s="23">
        <v>14843.96</v>
      </c>
      <c r="F668" s="23" t="s">
        <v>8075</v>
      </c>
      <c r="G668" s="23" t="s">
        <v>8076</v>
      </c>
      <c r="H668" t="s">
        <v>8092</v>
      </c>
    </row>
    <row r="669" spans="1:8" ht="15.75" customHeight="1" x14ac:dyDescent="0.3">
      <c r="A669" s="23" t="s">
        <v>1198</v>
      </c>
      <c r="B669" s="23" t="s">
        <v>6483</v>
      </c>
      <c r="C669" s="26">
        <v>43.638888888888886</v>
      </c>
      <c r="D669" s="23">
        <v>2</v>
      </c>
      <c r="E669" s="23">
        <v>14839.34</v>
      </c>
      <c r="F669" s="23" t="s">
        <v>8075</v>
      </c>
      <c r="G669" s="23" t="s">
        <v>8076</v>
      </c>
      <c r="H669" t="s">
        <v>8092</v>
      </c>
    </row>
    <row r="670" spans="1:8" ht="15.75" customHeight="1" x14ac:dyDescent="0.3">
      <c r="A670" s="23" t="s">
        <v>1200</v>
      </c>
      <c r="B670" s="23" t="s">
        <v>7537</v>
      </c>
      <c r="C670" s="26">
        <v>47.494444444444447</v>
      </c>
      <c r="D670" s="23">
        <v>1</v>
      </c>
      <c r="E670" s="23">
        <v>14819</v>
      </c>
      <c r="F670" s="23" t="s">
        <v>8075</v>
      </c>
      <c r="G670" s="23" t="s">
        <v>8076</v>
      </c>
      <c r="H670" t="s">
        <v>8087</v>
      </c>
    </row>
    <row r="671" spans="1:8" ht="15.75" customHeight="1" x14ac:dyDescent="0.3">
      <c r="A671" s="23" t="s">
        <v>1201</v>
      </c>
      <c r="B671" s="23" t="s">
        <v>7536</v>
      </c>
      <c r="C671" s="26">
        <v>57.863888888888887</v>
      </c>
      <c r="D671" s="23">
        <v>0</v>
      </c>
      <c r="E671" s="23">
        <v>14750.42</v>
      </c>
      <c r="F671" s="23" t="s">
        <v>8075</v>
      </c>
      <c r="G671" s="23" t="s">
        <v>8075</v>
      </c>
      <c r="H671" t="s">
        <v>8092</v>
      </c>
    </row>
    <row r="672" spans="1:8" ht="15.75" customHeight="1" x14ac:dyDescent="0.3">
      <c r="A672" s="23" t="s">
        <v>1202</v>
      </c>
      <c r="B672" s="23" t="s">
        <v>7535</v>
      </c>
      <c r="C672" s="26">
        <v>60.858333333333334</v>
      </c>
      <c r="D672" s="23">
        <v>0</v>
      </c>
      <c r="E672" s="23">
        <v>14738.43</v>
      </c>
      <c r="F672" s="23" t="s">
        <v>8075</v>
      </c>
      <c r="G672" s="23" t="s">
        <v>8076</v>
      </c>
      <c r="H672" t="s">
        <v>8089</v>
      </c>
    </row>
    <row r="673" spans="1:8" ht="15.75" customHeight="1" x14ac:dyDescent="0.3">
      <c r="A673" s="23" t="s">
        <v>1204</v>
      </c>
      <c r="B673" s="23" t="s">
        <v>7534</v>
      </c>
      <c r="C673" s="26">
        <v>20.705555555555556</v>
      </c>
      <c r="D673" s="23">
        <v>0</v>
      </c>
      <c r="E673" s="23">
        <v>14711.74</v>
      </c>
      <c r="F673" s="23" t="s">
        <v>8075</v>
      </c>
      <c r="G673" s="23" t="s">
        <v>8075</v>
      </c>
      <c r="H673" t="s">
        <v>8079</v>
      </c>
    </row>
    <row r="674" spans="1:8" ht="15.75" customHeight="1" x14ac:dyDescent="0.3">
      <c r="A674" s="23" t="s">
        <v>1206</v>
      </c>
      <c r="B674" s="23" t="s">
        <v>7533</v>
      </c>
      <c r="C674" s="26">
        <v>40.761111111111113</v>
      </c>
      <c r="D674" s="23">
        <v>3</v>
      </c>
      <c r="E674" s="23">
        <v>14696.77</v>
      </c>
      <c r="F674" s="23" t="s">
        <v>8075</v>
      </c>
      <c r="G674" s="23" t="s">
        <v>8075</v>
      </c>
      <c r="H674" t="s">
        <v>8080</v>
      </c>
    </row>
    <row r="675" spans="1:8" ht="15.75" customHeight="1" x14ac:dyDescent="0.3">
      <c r="A675" s="23" t="s">
        <v>1208</v>
      </c>
      <c r="B675" s="23" t="s">
        <v>7532</v>
      </c>
      <c r="C675" s="26">
        <v>64.875</v>
      </c>
      <c r="D675" s="23">
        <v>0</v>
      </c>
      <c r="E675" s="23">
        <v>14692.67</v>
      </c>
      <c r="F675" s="23" t="s">
        <v>8075</v>
      </c>
      <c r="G675" s="23" t="s">
        <v>8077</v>
      </c>
      <c r="H675" t="s">
        <v>8079</v>
      </c>
    </row>
    <row r="676" spans="1:8" ht="15.75" customHeight="1" x14ac:dyDescent="0.3">
      <c r="A676" s="23" t="s">
        <v>1210</v>
      </c>
      <c r="B676" s="23" t="s">
        <v>7109</v>
      </c>
      <c r="C676" s="26">
        <v>53.633333333333333</v>
      </c>
      <c r="D676" s="23">
        <v>0</v>
      </c>
      <c r="E676" s="23">
        <v>14665.75</v>
      </c>
      <c r="F676" s="23" t="s">
        <v>8075</v>
      </c>
      <c r="G676" s="23" t="s">
        <v>8077</v>
      </c>
      <c r="H676" t="s">
        <v>8079</v>
      </c>
    </row>
    <row r="677" spans="1:8" ht="15.75" customHeight="1" x14ac:dyDescent="0.3">
      <c r="A677" s="23" t="s">
        <v>1212</v>
      </c>
      <c r="B677" s="23" t="s">
        <v>7531</v>
      </c>
      <c r="C677" s="26">
        <v>41.569444444444443</v>
      </c>
      <c r="D677" s="23">
        <v>1</v>
      </c>
      <c r="E677" s="23">
        <v>14657.2</v>
      </c>
      <c r="F677" s="23" t="s">
        <v>8075</v>
      </c>
      <c r="G677" s="23" t="s">
        <v>8077</v>
      </c>
      <c r="H677" t="s">
        <v>8079</v>
      </c>
    </row>
    <row r="678" spans="1:8" ht="15.75" customHeight="1" x14ac:dyDescent="0.3">
      <c r="A678" s="23" t="s">
        <v>1214</v>
      </c>
      <c r="B678" s="23" t="s">
        <v>7370</v>
      </c>
      <c r="C678" s="26">
        <v>55.769444444444446</v>
      </c>
      <c r="D678" s="23">
        <v>0</v>
      </c>
      <c r="E678" s="23">
        <v>14640.35</v>
      </c>
      <c r="F678" s="23" t="s">
        <v>8075</v>
      </c>
      <c r="G678" s="23" t="s">
        <v>8076</v>
      </c>
      <c r="H678" t="s">
        <v>8092</v>
      </c>
    </row>
    <row r="679" spans="1:8" ht="15.75" customHeight="1" x14ac:dyDescent="0.3">
      <c r="A679" s="23" t="s">
        <v>1216</v>
      </c>
      <c r="B679" s="23" t="s">
        <v>7153</v>
      </c>
      <c r="C679" s="26">
        <v>31.797222222222221</v>
      </c>
      <c r="D679" s="23">
        <v>3</v>
      </c>
      <c r="E679" s="23">
        <v>14630.52</v>
      </c>
      <c r="F679" s="23" t="s">
        <v>8075</v>
      </c>
      <c r="G679" s="23" t="s">
        <v>8076</v>
      </c>
      <c r="H679" t="s">
        <v>8080</v>
      </c>
    </row>
    <row r="680" spans="1:8" ht="15.75" customHeight="1" x14ac:dyDescent="0.3">
      <c r="A680" s="23" t="s">
        <v>1218</v>
      </c>
      <c r="B680" s="23" t="s">
        <v>7530</v>
      </c>
      <c r="C680" s="26">
        <v>57.583333333333336</v>
      </c>
      <c r="D680" s="23">
        <v>0</v>
      </c>
      <c r="E680" s="23">
        <v>14612.33</v>
      </c>
      <c r="F680" s="23" t="s">
        <v>8075</v>
      </c>
      <c r="G680" s="23" t="s">
        <v>8076</v>
      </c>
      <c r="H680" t="s">
        <v>8089</v>
      </c>
    </row>
    <row r="681" spans="1:8" ht="15.75" customHeight="1" x14ac:dyDescent="0.3">
      <c r="A681" s="23" t="s">
        <v>1220</v>
      </c>
      <c r="B681" s="23" t="s">
        <v>7529</v>
      </c>
      <c r="C681" s="26">
        <v>55.888888888888886</v>
      </c>
      <c r="D681" s="23">
        <v>0</v>
      </c>
      <c r="E681" s="23">
        <v>14600.62</v>
      </c>
      <c r="F681" s="23" t="s">
        <v>8075</v>
      </c>
      <c r="G681" s="23" t="s">
        <v>8076</v>
      </c>
      <c r="H681" t="s">
        <v>8094</v>
      </c>
    </row>
    <row r="682" spans="1:8" ht="15.75" customHeight="1" x14ac:dyDescent="0.3">
      <c r="A682" s="23" t="s">
        <v>1221</v>
      </c>
      <c r="B682" s="23" t="s">
        <v>7461</v>
      </c>
      <c r="C682" s="26">
        <v>59.65</v>
      </c>
      <c r="D682" s="23">
        <v>3</v>
      </c>
      <c r="E682" s="23">
        <v>14590.63</v>
      </c>
      <c r="F682" s="23" t="s">
        <v>8075</v>
      </c>
      <c r="G682" s="23" t="s">
        <v>8077</v>
      </c>
      <c r="H682" t="s">
        <v>8086</v>
      </c>
    </row>
    <row r="683" spans="1:8" ht="15.75" customHeight="1" x14ac:dyDescent="0.3">
      <c r="A683" s="23" t="s">
        <v>1223</v>
      </c>
      <c r="B683" s="23" t="s">
        <v>7528</v>
      </c>
      <c r="C683" s="26">
        <v>60.513888888888886</v>
      </c>
      <c r="D683" s="23">
        <v>0</v>
      </c>
      <c r="E683" s="23">
        <v>14574.64</v>
      </c>
      <c r="F683" s="23" t="s">
        <v>8075</v>
      </c>
      <c r="G683" s="23" t="s">
        <v>8077</v>
      </c>
      <c r="H683" t="s">
        <v>8085</v>
      </c>
    </row>
    <row r="684" spans="1:8" ht="15.75" customHeight="1" x14ac:dyDescent="0.3">
      <c r="A684" s="23" t="s">
        <v>1225</v>
      </c>
      <c r="B684" s="23" t="s">
        <v>7527</v>
      </c>
      <c r="C684" s="26">
        <v>24.738888888888887</v>
      </c>
      <c r="D684" s="23">
        <v>0</v>
      </c>
      <c r="E684" s="23">
        <v>14571.89</v>
      </c>
      <c r="F684" s="23" t="s">
        <v>8075</v>
      </c>
      <c r="G684" s="23" t="s">
        <v>8077</v>
      </c>
      <c r="H684" t="s">
        <v>8086</v>
      </c>
    </row>
    <row r="685" spans="1:8" ht="15.75" customHeight="1" x14ac:dyDescent="0.3">
      <c r="A685" s="23" t="s">
        <v>1226</v>
      </c>
      <c r="B685" s="23" t="s">
        <v>7526</v>
      </c>
      <c r="C685" s="26">
        <v>33.9</v>
      </c>
      <c r="D685" s="23">
        <v>3</v>
      </c>
      <c r="E685" s="23">
        <v>14547.26</v>
      </c>
      <c r="F685" s="23" t="s">
        <v>8075</v>
      </c>
      <c r="G685" s="23" t="s">
        <v>8076</v>
      </c>
      <c r="H685" t="s">
        <v>8080</v>
      </c>
    </row>
    <row r="686" spans="1:8" ht="15.75" customHeight="1" x14ac:dyDescent="0.3">
      <c r="A686" s="23" t="s">
        <v>1228</v>
      </c>
      <c r="B686" s="23" t="s">
        <v>6649</v>
      </c>
      <c r="C686" s="26">
        <v>33.87777777777778</v>
      </c>
      <c r="D686" s="23">
        <v>3</v>
      </c>
      <c r="E686" s="23">
        <v>14507.46</v>
      </c>
      <c r="F686" s="23" t="s">
        <v>8075</v>
      </c>
      <c r="G686" s="23" t="s">
        <v>8076</v>
      </c>
      <c r="H686" t="s">
        <v>8079</v>
      </c>
    </row>
    <row r="687" spans="1:8" ht="15.75" customHeight="1" x14ac:dyDescent="0.3">
      <c r="A687" s="23" t="s">
        <v>1230</v>
      </c>
      <c r="B687" s="23" t="s">
        <v>7525</v>
      </c>
      <c r="C687" s="26">
        <v>43.633333333333333</v>
      </c>
      <c r="D687" s="23">
        <v>5</v>
      </c>
      <c r="E687" s="23">
        <v>14478.33</v>
      </c>
      <c r="F687" s="23" t="s">
        <v>8075</v>
      </c>
      <c r="G687" s="23" t="s">
        <v>8075</v>
      </c>
      <c r="H687" t="s">
        <v>8078</v>
      </c>
    </row>
    <row r="688" spans="1:8" ht="15.75" customHeight="1" x14ac:dyDescent="0.3">
      <c r="A688" s="23" t="s">
        <v>1232</v>
      </c>
      <c r="B688" s="23" t="s">
        <v>7524</v>
      </c>
      <c r="C688" s="26">
        <v>63.55</v>
      </c>
      <c r="D688" s="23">
        <v>1</v>
      </c>
      <c r="E688" s="23">
        <v>14474.68</v>
      </c>
      <c r="F688" s="23" t="s">
        <v>8075</v>
      </c>
      <c r="G688" s="23" t="s">
        <v>8075</v>
      </c>
      <c r="H688" t="s">
        <v>8078</v>
      </c>
    </row>
    <row r="689" spans="1:8" ht="15.75" customHeight="1" x14ac:dyDescent="0.3">
      <c r="A689" s="23" t="s">
        <v>1234</v>
      </c>
      <c r="B689" s="23" t="s">
        <v>7523</v>
      </c>
      <c r="C689" s="26">
        <v>46.530555555555559</v>
      </c>
      <c r="D689" s="23">
        <v>2</v>
      </c>
      <c r="E689" s="23">
        <v>14470.01</v>
      </c>
      <c r="F689" s="23" t="s">
        <v>8075</v>
      </c>
      <c r="G689" s="23" t="s">
        <v>8076</v>
      </c>
      <c r="H689" t="s">
        <v>8079</v>
      </c>
    </row>
    <row r="690" spans="1:8" ht="15.75" customHeight="1" x14ac:dyDescent="0.3">
      <c r="A690" s="23" t="s">
        <v>1236</v>
      </c>
      <c r="B690" s="23" t="s">
        <v>7522</v>
      </c>
      <c r="C690" s="26">
        <v>26.577777777777779</v>
      </c>
      <c r="D690" s="23">
        <v>2</v>
      </c>
      <c r="E690" s="23">
        <v>14455.64</v>
      </c>
      <c r="F690" s="23" t="s">
        <v>8075</v>
      </c>
      <c r="G690" s="23" t="s">
        <v>8076</v>
      </c>
      <c r="H690" t="s">
        <v>8086</v>
      </c>
    </row>
    <row r="691" spans="1:8" ht="15.75" customHeight="1" x14ac:dyDescent="0.3">
      <c r="A691" s="23" t="s">
        <v>1238</v>
      </c>
      <c r="B691" s="23" t="s">
        <v>7521</v>
      </c>
      <c r="C691" s="26">
        <v>63.847222222222221</v>
      </c>
      <c r="D691" s="23">
        <v>0</v>
      </c>
      <c r="E691" s="23">
        <v>14451.84</v>
      </c>
      <c r="F691" s="23" t="s">
        <v>8075</v>
      </c>
      <c r="G691" s="23" t="s">
        <v>8076</v>
      </c>
      <c r="H691" t="s">
        <v>8087</v>
      </c>
    </row>
    <row r="692" spans="1:8" ht="15.75" customHeight="1" x14ac:dyDescent="0.3">
      <c r="A692" s="23" t="s">
        <v>1240</v>
      </c>
      <c r="B692" s="23" t="s">
        <v>7520</v>
      </c>
      <c r="C692" s="26">
        <v>63.94166666666667</v>
      </c>
      <c r="D692" s="23">
        <v>0</v>
      </c>
      <c r="E692" s="23">
        <v>14449.85</v>
      </c>
      <c r="F692" s="23" t="s">
        <v>8075</v>
      </c>
      <c r="G692" s="23" t="s">
        <v>8077</v>
      </c>
      <c r="H692" t="s">
        <v>8086</v>
      </c>
    </row>
    <row r="693" spans="1:8" ht="15.75" customHeight="1" x14ac:dyDescent="0.3">
      <c r="A693" s="23" t="s">
        <v>1242</v>
      </c>
      <c r="B693" s="23" t="s">
        <v>7519</v>
      </c>
      <c r="C693" s="26">
        <v>55.594444444444441</v>
      </c>
      <c r="D693" s="23">
        <v>0</v>
      </c>
      <c r="E693" s="23">
        <v>14427.63</v>
      </c>
      <c r="F693" s="23" t="s">
        <v>8075</v>
      </c>
      <c r="G693" s="23" t="s">
        <v>8075</v>
      </c>
      <c r="H693" t="s">
        <v>8089</v>
      </c>
    </row>
    <row r="694" spans="1:8" ht="15.75" customHeight="1" x14ac:dyDescent="0.3">
      <c r="A694" s="23" t="s">
        <v>1244</v>
      </c>
      <c r="B694" s="23" t="s">
        <v>7518</v>
      </c>
      <c r="C694" s="26">
        <v>55.81388888888889</v>
      </c>
      <c r="D694" s="23">
        <v>0</v>
      </c>
      <c r="E694" s="23">
        <v>14426.66</v>
      </c>
      <c r="F694" s="23" t="s">
        <v>8075</v>
      </c>
      <c r="G694" s="23" t="s">
        <v>8075</v>
      </c>
      <c r="H694" t="s">
        <v>8092</v>
      </c>
    </row>
    <row r="695" spans="1:8" ht="15.75" customHeight="1" x14ac:dyDescent="0.3">
      <c r="A695" s="23" t="s">
        <v>1246</v>
      </c>
      <c r="B695" s="23" t="s">
        <v>6224</v>
      </c>
      <c r="C695" s="26">
        <v>23.827777777777779</v>
      </c>
      <c r="D695" s="23">
        <v>2</v>
      </c>
      <c r="E695" s="23">
        <v>14426.07</v>
      </c>
      <c r="F695" s="23" t="s">
        <v>8075</v>
      </c>
      <c r="G695" s="23" t="s">
        <v>8077</v>
      </c>
      <c r="H695" t="s">
        <v>8079</v>
      </c>
    </row>
    <row r="696" spans="1:8" ht="15.75" customHeight="1" x14ac:dyDescent="0.3">
      <c r="A696" s="23" t="s">
        <v>1248</v>
      </c>
      <c r="B696" s="23" t="s">
        <v>7517</v>
      </c>
      <c r="C696" s="26">
        <v>64.716666666666669</v>
      </c>
      <c r="D696" s="23">
        <v>1</v>
      </c>
      <c r="E696" s="23">
        <v>14418.28</v>
      </c>
      <c r="F696" s="23" t="s">
        <v>8075</v>
      </c>
      <c r="G696" s="23" t="s">
        <v>8076</v>
      </c>
      <c r="H696" t="s">
        <v>8078</v>
      </c>
    </row>
    <row r="697" spans="1:8" ht="15.75" customHeight="1" x14ac:dyDescent="0.3">
      <c r="A697" s="23" t="s">
        <v>1250</v>
      </c>
      <c r="B697" s="23" t="s">
        <v>7516</v>
      </c>
      <c r="C697" s="26">
        <v>64.858333333333334</v>
      </c>
      <c r="D697" s="23">
        <v>0</v>
      </c>
      <c r="E697" s="23">
        <v>14410.93</v>
      </c>
      <c r="F697" s="23" t="s">
        <v>8075</v>
      </c>
      <c r="G697" s="23" t="s">
        <v>8075</v>
      </c>
      <c r="H697" t="s">
        <v>8083</v>
      </c>
    </row>
    <row r="698" spans="1:8" ht="15.75" customHeight="1" x14ac:dyDescent="0.3">
      <c r="A698" s="23" t="s">
        <v>1252</v>
      </c>
      <c r="B698" s="23" t="s">
        <v>7515</v>
      </c>
      <c r="C698" s="26">
        <v>64.733333333333334</v>
      </c>
      <c r="D698" s="23">
        <v>0</v>
      </c>
      <c r="E698" s="23">
        <v>14394.56</v>
      </c>
      <c r="F698" s="23" t="s">
        <v>8075</v>
      </c>
      <c r="G698" s="23" t="s">
        <v>8077</v>
      </c>
      <c r="H698" t="s">
        <v>8084</v>
      </c>
    </row>
    <row r="699" spans="1:8" ht="15.75" customHeight="1" x14ac:dyDescent="0.3">
      <c r="A699" s="23" t="s">
        <v>1254</v>
      </c>
      <c r="B699" s="23" t="s">
        <v>7514</v>
      </c>
      <c r="C699" s="26">
        <v>57.961111111111109</v>
      </c>
      <c r="D699" s="23">
        <v>4</v>
      </c>
      <c r="E699" s="23">
        <v>14394.4</v>
      </c>
      <c r="F699" s="23" t="s">
        <v>8075</v>
      </c>
      <c r="G699" s="23" t="s">
        <v>8076</v>
      </c>
      <c r="H699" t="s">
        <v>8086</v>
      </c>
    </row>
    <row r="700" spans="1:8" ht="15.75" customHeight="1" x14ac:dyDescent="0.3">
      <c r="A700" s="23" t="s">
        <v>1255</v>
      </c>
      <c r="B700" s="23" t="s">
        <v>7513</v>
      </c>
      <c r="C700" s="26">
        <v>59.894444444444446</v>
      </c>
      <c r="D700" s="23">
        <v>3</v>
      </c>
      <c r="E700" s="23">
        <v>14382.71</v>
      </c>
      <c r="F700" s="23" t="s">
        <v>8075</v>
      </c>
      <c r="G700" s="23" t="s">
        <v>8075</v>
      </c>
      <c r="H700" t="s">
        <v>8079</v>
      </c>
    </row>
    <row r="701" spans="1:8" ht="15.75" customHeight="1" x14ac:dyDescent="0.3">
      <c r="A701" s="23" t="s">
        <v>1257</v>
      </c>
      <c r="B701" s="23" t="s">
        <v>7512</v>
      </c>
      <c r="C701" s="26">
        <v>34.56111111111111</v>
      </c>
      <c r="D701" s="23">
        <v>1</v>
      </c>
      <c r="E701" s="23">
        <v>14358.36</v>
      </c>
      <c r="F701" s="23" t="s">
        <v>8075</v>
      </c>
      <c r="G701" s="23" t="s">
        <v>8075</v>
      </c>
      <c r="H701" t="s">
        <v>8080</v>
      </c>
    </row>
    <row r="702" spans="1:8" ht="15.75" customHeight="1" x14ac:dyDescent="0.3">
      <c r="A702" s="23" t="s">
        <v>1259</v>
      </c>
      <c r="B702" s="23" t="s">
        <v>7511</v>
      </c>
      <c r="C702" s="26">
        <v>55.661111111111111</v>
      </c>
      <c r="D702" s="23">
        <v>0</v>
      </c>
      <c r="E702" s="23">
        <v>14355.43</v>
      </c>
      <c r="F702" s="23" t="s">
        <v>8075</v>
      </c>
      <c r="G702" s="23" t="s">
        <v>8077</v>
      </c>
      <c r="H702" t="s">
        <v>8092</v>
      </c>
    </row>
    <row r="703" spans="1:8" ht="15.75" customHeight="1" x14ac:dyDescent="0.3">
      <c r="A703" s="23" t="s">
        <v>1261</v>
      </c>
      <c r="B703" s="23" t="s">
        <v>7510</v>
      </c>
      <c r="C703" s="26">
        <v>63.455555555555556</v>
      </c>
      <c r="D703" s="23">
        <v>1</v>
      </c>
      <c r="E703" s="23">
        <v>14349.85</v>
      </c>
      <c r="F703" s="23" t="s">
        <v>8075</v>
      </c>
      <c r="G703" s="23" t="s">
        <v>8075</v>
      </c>
      <c r="H703" t="s">
        <v>8079</v>
      </c>
    </row>
    <row r="704" spans="1:8" ht="15.75" customHeight="1" x14ac:dyDescent="0.3">
      <c r="A704" s="23" t="s">
        <v>1263</v>
      </c>
      <c r="B704" s="23" t="s">
        <v>7509</v>
      </c>
      <c r="C704" s="26">
        <v>53.7</v>
      </c>
      <c r="D704" s="23">
        <v>0</v>
      </c>
      <c r="E704" s="23">
        <v>14337.91</v>
      </c>
      <c r="F704" s="23" t="s">
        <v>8075</v>
      </c>
      <c r="G704" s="23" t="s">
        <v>8076</v>
      </c>
      <c r="H704" t="s">
        <v>8094</v>
      </c>
    </row>
    <row r="705" spans="1:8" ht="15.75" customHeight="1" x14ac:dyDescent="0.3">
      <c r="A705" s="23" t="s">
        <v>1265</v>
      </c>
      <c r="B705" s="23" t="s">
        <v>7508</v>
      </c>
      <c r="C705" s="26">
        <v>64.911111111111111</v>
      </c>
      <c r="D705" s="23">
        <v>0</v>
      </c>
      <c r="E705" s="23">
        <v>14319.03</v>
      </c>
      <c r="F705" s="23" t="s">
        <v>8075</v>
      </c>
      <c r="G705" s="23" t="s">
        <v>8075</v>
      </c>
      <c r="H705" t="s">
        <v>8080</v>
      </c>
    </row>
    <row r="706" spans="1:8" ht="15.75" customHeight="1" x14ac:dyDescent="0.3">
      <c r="A706" s="23" t="s">
        <v>1266</v>
      </c>
      <c r="B706" s="23" t="s">
        <v>7507</v>
      </c>
      <c r="C706" s="26">
        <v>64.647222222222226</v>
      </c>
      <c r="D706" s="23">
        <v>0</v>
      </c>
      <c r="E706" s="23">
        <v>14313.85</v>
      </c>
      <c r="F706" s="23" t="s">
        <v>8075</v>
      </c>
      <c r="G706" s="23" t="s">
        <v>8076</v>
      </c>
      <c r="H706" t="s">
        <v>8078</v>
      </c>
    </row>
    <row r="707" spans="1:8" ht="15.75" customHeight="1" x14ac:dyDescent="0.3">
      <c r="A707" s="23" t="s">
        <v>1268</v>
      </c>
      <c r="B707" s="23" t="s">
        <v>7506</v>
      </c>
      <c r="C707" s="26">
        <v>54.480555555555554</v>
      </c>
      <c r="D707" s="23">
        <v>0</v>
      </c>
      <c r="E707" s="23">
        <v>14285.9</v>
      </c>
      <c r="F707" s="23" t="s">
        <v>8075</v>
      </c>
      <c r="G707" s="23" t="s">
        <v>8076</v>
      </c>
      <c r="H707" t="s">
        <v>8079</v>
      </c>
    </row>
    <row r="708" spans="1:8" ht="15.75" customHeight="1" x14ac:dyDescent="0.3">
      <c r="A708" s="23" t="s">
        <v>1270</v>
      </c>
      <c r="B708" s="23" t="s">
        <v>6217</v>
      </c>
      <c r="C708" s="26">
        <v>18.755555555555556</v>
      </c>
      <c r="D708" s="23">
        <v>0</v>
      </c>
      <c r="E708" s="23">
        <v>14283.46</v>
      </c>
      <c r="F708" s="23" t="s">
        <v>8075</v>
      </c>
      <c r="G708" s="23" t="s">
        <v>8075</v>
      </c>
      <c r="H708" t="s">
        <v>8086</v>
      </c>
    </row>
    <row r="709" spans="1:8" ht="15.75" customHeight="1" x14ac:dyDescent="0.3">
      <c r="A709" s="23" t="s">
        <v>1271</v>
      </c>
      <c r="B709" s="23" t="s">
        <v>7505</v>
      </c>
      <c r="C709" s="26">
        <v>50.902777777777779</v>
      </c>
      <c r="D709" s="23">
        <v>0</v>
      </c>
      <c r="E709" s="23">
        <v>14258.33</v>
      </c>
      <c r="F709" s="23" t="s">
        <v>8075</v>
      </c>
      <c r="G709" s="23" t="s">
        <v>8075</v>
      </c>
      <c r="H709" t="s">
        <v>8092</v>
      </c>
    </row>
    <row r="710" spans="1:8" ht="15.75" customHeight="1" x14ac:dyDescent="0.3">
      <c r="A710" s="23" t="s">
        <v>1272</v>
      </c>
      <c r="B710" s="23" t="s">
        <v>7504</v>
      </c>
      <c r="C710" s="26">
        <v>48.45</v>
      </c>
      <c r="D710" s="23">
        <v>0</v>
      </c>
      <c r="E710" s="23">
        <v>14256.79</v>
      </c>
      <c r="F710" s="23" t="s">
        <v>8075</v>
      </c>
      <c r="G710" s="23" t="s">
        <v>8075</v>
      </c>
      <c r="H710" t="s">
        <v>8092</v>
      </c>
    </row>
    <row r="711" spans="1:8" ht="15.75" customHeight="1" x14ac:dyDescent="0.3">
      <c r="A711" s="23" t="s">
        <v>1274</v>
      </c>
      <c r="B711" s="23" t="s">
        <v>7503</v>
      </c>
      <c r="C711" s="26">
        <v>63.583333333333336</v>
      </c>
      <c r="D711" s="23">
        <v>0</v>
      </c>
      <c r="E711" s="23">
        <v>14256.19</v>
      </c>
      <c r="F711" s="23" t="s">
        <v>8075</v>
      </c>
      <c r="G711" s="23" t="s">
        <v>8076</v>
      </c>
      <c r="H711" t="s">
        <v>8079</v>
      </c>
    </row>
    <row r="712" spans="1:8" ht="15.75" customHeight="1" x14ac:dyDescent="0.3">
      <c r="A712" s="23" t="s">
        <v>1276</v>
      </c>
      <c r="B712" s="23" t="s">
        <v>7502</v>
      </c>
      <c r="C712" s="26">
        <v>63.661111111111111</v>
      </c>
      <c r="D712" s="23">
        <v>0</v>
      </c>
      <c r="E712" s="23">
        <v>14254.61</v>
      </c>
      <c r="F712" s="23" t="s">
        <v>8075</v>
      </c>
      <c r="G712" s="23" t="s">
        <v>8077</v>
      </c>
      <c r="H712" t="s">
        <v>8079</v>
      </c>
    </row>
    <row r="713" spans="1:8" ht="15.75" customHeight="1" x14ac:dyDescent="0.3">
      <c r="A713" s="23" t="s">
        <v>1278</v>
      </c>
      <c r="B713" s="23" t="s">
        <v>7501</v>
      </c>
      <c r="C713" s="26">
        <v>61.702777777777776</v>
      </c>
      <c r="D713" s="23">
        <v>2</v>
      </c>
      <c r="E713" s="23">
        <v>14235.07</v>
      </c>
      <c r="F713" s="23" t="s">
        <v>8075</v>
      </c>
      <c r="G713" s="23" t="s">
        <v>8077</v>
      </c>
      <c r="H713" t="s">
        <v>8080</v>
      </c>
    </row>
    <row r="714" spans="1:8" ht="15.75" customHeight="1" x14ac:dyDescent="0.3">
      <c r="A714" s="23" t="s">
        <v>1280</v>
      </c>
      <c r="B714" s="23" t="s">
        <v>7500</v>
      </c>
      <c r="C714" s="26">
        <v>64.713888888888889</v>
      </c>
      <c r="D714" s="23">
        <v>0</v>
      </c>
      <c r="E714" s="23">
        <v>14210.54</v>
      </c>
      <c r="F714" s="23" t="s">
        <v>8075</v>
      </c>
      <c r="G714" s="23" t="s">
        <v>8075</v>
      </c>
      <c r="H714" t="s">
        <v>8079</v>
      </c>
    </row>
    <row r="715" spans="1:8" ht="15.75" customHeight="1" x14ac:dyDescent="0.3">
      <c r="A715" s="23" t="s">
        <v>1282</v>
      </c>
      <c r="B715" s="23" t="s">
        <v>7499</v>
      </c>
      <c r="C715" s="26">
        <v>39.55833333333333</v>
      </c>
      <c r="D715" s="23">
        <v>3</v>
      </c>
      <c r="E715" s="23">
        <v>14209.4</v>
      </c>
      <c r="F715" s="23" t="s">
        <v>8075</v>
      </c>
      <c r="G715" s="23" t="s">
        <v>8077</v>
      </c>
      <c r="H715" t="s">
        <v>8092</v>
      </c>
    </row>
    <row r="716" spans="1:8" ht="15.75" customHeight="1" x14ac:dyDescent="0.3">
      <c r="A716" s="23" t="s">
        <v>1283</v>
      </c>
      <c r="B716" s="23" t="s">
        <v>7498</v>
      </c>
      <c r="C716" s="26">
        <v>54.452777777777776</v>
      </c>
      <c r="D716" s="23">
        <v>0</v>
      </c>
      <c r="E716" s="23">
        <v>14193.55</v>
      </c>
      <c r="F716" s="23" t="s">
        <v>8075</v>
      </c>
      <c r="G716" s="23" t="s">
        <v>8077</v>
      </c>
      <c r="H716" t="s">
        <v>8092</v>
      </c>
    </row>
    <row r="717" spans="1:8" ht="15.75" customHeight="1" x14ac:dyDescent="0.3">
      <c r="A717" s="23" t="s">
        <v>1285</v>
      </c>
      <c r="B717" s="23" t="s">
        <v>6407</v>
      </c>
      <c r="C717" s="26">
        <v>38.919444444444444</v>
      </c>
      <c r="D717" s="23">
        <v>3</v>
      </c>
      <c r="E717" s="23">
        <v>14152.46</v>
      </c>
      <c r="F717" s="23" t="s">
        <v>8075</v>
      </c>
      <c r="G717" s="23" t="s">
        <v>8077</v>
      </c>
      <c r="H717" t="s">
        <v>8079</v>
      </c>
    </row>
    <row r="718" spans="1:8" ht="15.75" customHeight="1" x14ac:dyDescent="0.3">
      <c r="A718" s="23" t="s">
        <v>1287</v>
      </c>
      <c r="B718" s="23" t="s">
        <v>7497</v>
      </c>
      <c r="C718" s="26">
        <v>18.922222222222221</v>
      </c>
      <c r="D718" s="23">
        <v>0</v>
      </c>
      <c r="E718" s="23">
        <v>14133.04</v>
      </c>
      <c r="F718" s="23" t="s">
        <v>8075</v>
      </c>
      <c r="G718" s="23" t="s">
        <v>8076</v>
      </c>
      <c r="H718" t="s">
        <v>8078</v>
      </c>
    </row>
    <row r="719" spans="1:8" ht="15.75" customHeight="1" x14ac:dyDescent="0.3">
      <c r="A719" s="23" t="s">
        <v>1289</v>
      </c>
      <c r="B719" s="23" t="s">
        <v>7496</v>
      </c>
      <c r="C719" s="26">
        <v>61.983333333333334</v>
      </c>
      <c r="D719" s="23">
        <v>2</v>
      </c>
      <c r="E719" s="23">
        <v>14119.62</v>
      </c>
      <c r="F719" s="23" t="s">
        <v>8075</v>
      </c>
      <c r="G719" s="23" t="s">
        <v>8077</v>
      </c>
      <c r="H719" t="s">
        <v>8079</v>
      </c>
    </row>
    <row r="720" spans="1:8" ht="15.75" customHeight="1" x14ac:dyDescent="0.3">
      <c r="A720" s="23" t="s">
        <v>1291</v>
      </c>
      <c r="B720" s="23" t="s">
        <v>7495</v>
      </c>
      <c r="C720" s="26">
        <v>46.7</v>
      </c>
      <c r="D720" s="23">
        <v>2</v>
      </c>
      <c r="E720" s="23">
        <v>14098.07</v>
      </c>
      <c r="F720" s="23" t="s">
        <v>8075</v>
      </c>
      <c r="G720" s="23" t="s">
        <v>8076</v>
      </c>
      <c r="H720" t="s">
        <v>8087</v>
      </c>
    </row>
    <row r="721" spans="1:8" ht="15.75" customHeight="1" x14ac:dyDescent="0.3">
      <c r="A721" s="23" t="s">
        <v>1293</v>
      </c>
      <c r="B721" s="23" t="s">
        <v>7494</v>
      </c>
      <c r="C721" s="26">
        <v>31.738888888888887</v>
      </c>
      <c r="D721" s="23">
        <v>3</v>
      </c>
      <c r="E721" s="23">
        <v>14081.93</v>
      </c>
      <c r="F721" s="23" t="s">
        <v>8075</v>
      </c>
      <c r="G721" s="23" t="s">
        <v>8076</v>
      </c>
      <c r="H721" t="s">
        <v>8079</v>
      </c>
    </row>
    <row r="722" spans="1:8" ht="15.75" customHeight="1" x14ac:dyDescent="0.3">
      <c r="A722" s="23" t="s">
        <v>1295</v>
      </c>
      <c r="B722" s="23" t="s">
        <v>7493</v>
      </c>
      <c r="C722" s="26">
        <v>62.583333333333336</v>
      </c>
      <c r="D722" s="23">
        <v>0</v>
      </c>
      <c r="E722" s="23">
        <v>14043.48</v>
      </c>
      <c r="F722" s="23" t="s">
        <v>8075</v>
      </c>
      <c r="G722" s="23" t="s">
        <v>8076</v>
      </c>
      <c r="H722" t="s">
        <v>8086</v>
      </c>
    </row>
    <row r="723" spans="1:8" ht="15.75" customHeight="1" x14ac:dyDescent="0.3">
      <c r="A723" s="23" t="s">
        <v>1296</v>
      </c>
      <c r="B723" s="23" t="s">
        <v>7492</v>
      </c>
      <c r="C723" s="26">
        <v>59.916666666666664</v>
      </c>
      <c r="D723" s="23">
        <v>3</v>
      </c>
      <c r="E723" s="23">
        <v>14007.22</v>
      </c>
      <c r="F723" s="23" t="s">
        <v>8075</v>
      </c>
      <c r="G723" s="23" t="s">
        <v>8076</v>
      </c>
      <c r="H723" t="s">
        <v>8080</v>
      </c>
    </row>
    <row r="724" spans="1:8" ht="15.75" customHeight="1" x14ac:dyDescent="0.3">
      <c r="A724" s="23" t="s">
        <v>1297</v>
      </c>
      <c r="B724" s="23" t="s">
        <v>7491</v>
      </c>
      <c r="C724" s="26">
        <v>59.922222222222224</v>
      </c>
      <c r="D724" s="23">
        <v>3</v>
      </c>
      <c r="E724" s="23">
        <v>14001.29</v>
      </c>
      <c r="F724" s="23" t="s">
        <v>8075</v>
      </c>
      <c r="G724" s="23" t="s">
        <v>8075</v>
      </c>
      <c r="H724" t="s">
        <v>8078</v>
      </c>
    </row>
    <row r="725" spans="1:8" ht="15.75" customHeight="1" x14ac:dyDescent="0.3">
      <c r="A725" s="23" t="s">
        <v>1299</v>
      </c>
      <c r="B725" s="23" t="s">
        <v>7490</v>
      </c>
      <c r="C725" s="26">
        <v>59.458333333333336</v>
      </c>
      <c r="D725" s="23">
        <v>3</v>
      </c>
      <c r="E725" s="23">
        <v>14001.13</v>
      </c>
      <c r="F725" s="23" t="s">
        <v>8075</v>
      </c>
      <c r="G725" s="23" t="s">
        <v>8077</v>
      </c>
      <c r="H725" t="s">
        <v>8078</v>
      </c>
    </row>
    <row r="726" spans="1:8" ht="15.75" customHeight="1" x14ac:dyDescent="0.3">
      <c r="A726" s="23" t="s">
        <v>1300</v>
      </c>
      <c r="B726" s="23" t="s">
        <v>7489</v>
      </c>
      <c r="C726" s="26">
        <v>63.755555555555553</v>
      </c>
      <c r="D726" s="23">
        <v>0</v>
      </c>
      <c r="E726" s="23">
        <v>13981.85</v>
      </c>
      <c r="F726" s="23" t="s">
        <v>8075</v>
      </c>
      <c r="G726" s="23" t="s">
        <v>8077</v>
      </c>
      <c r="H726" t="s">
        <v>8083</v>
      </c>
    </row>
    <row r="727" spans="1:8" ht="15.75" customHeight="1" x14ac:dyDescent="0.3">
      <c r="A727" s="23" t="s">
        <v>1302</v>
      </c>
      <c r="B727" s="23" t="s">
        <v>6482</v>
      </c>
      <c r="C727" s="26">
        <v>32.902777777777779</v>
      </c>
      <c r="D727" s="23">
        <v>3</v>
      </c>
      <c r="E727" s="23">
        <v>13979.45</v>
      </c>
      <c r="F727" s="23" t="s">
        <v>8075</v>
      </c>
      <c r="G727" s="23" t="s">
        <v>8077</v>
      </c>
      <c r="H727" t="s">
        <v>8087</v>
      </c>
    </row>
    <row r="728" spans="1:8" ht="15.75" customHeight="1" x14ac:dyDescent="0.3">
      <c r="A728" s="23" t="s">
        <v>1303</v>
      </c>
      <c r="B728" s="23" t="s">
        <v>7488</v>
      </c>
      <c r="C728" s="26">
        <v>63.774999999999999</v>
      </c>
      <c r="D728" s="23">
        <v>0</v>
      </c>
      <c r="E728" s="23">
        <v>13974.46</v>
      </c>
      <c r="F728" s="23" t="s">
        <v>8075</v>
      </c>
      <c r="G728" s="23" t="s">
        <v>8075</v>
      </c>
      <c r="H728" t="s">
        <v>8082</v>
      </c>
    </row>
    <row r="729" spans="1:8" ht="15.75" customHeight="1" x14ac:dyDescent="0.3">
      <c r="A729" s="23" t="s">
        <v>1304</v>
      </c>
      <c r="B729" s="23" t="s">
        <v>7487</v>
      </c>
      <c r="C729" s="26">
        <v>62.972222222222221</v>
      </c>
      <c r="D729" s="23">
        <v>1</v>
      </c>
      <c r="E729" s="23">
        <v>13937.67</v>
      </c>
      <c r="F729" s="23" t="s">
        <v>8075</v>
      </c>
      <c r="G729" s="23" t="s">
        <v>8077</v>
      </c>
      <c r="H729" t="s">
        <v>8079</v>
      </c>
    </row>
    <row r="730" spans="1:8" ht="15.75" customHeight="1" x14ac:dyDescent="0.3">
      <c r="A730" s="23" t="s">
        <v>1306</v>
      </c>
      <c r="B730" s="23" t="s">
        <v>7486</v>
      </c>
      <c r="C730" s="26">
        <v>60.863888888888887</v>
      </c>
      <c r="D730" s="23">
        <v>3</v>
      </c>
      <c r="E730" s="23">
        <v>13919.82</v>
      </c>
      <c r="F730" s="23" t="s">
        <v>8075</v>
      </c>
      <c r="G730" s="23" t="s">
        <v>8075</v>
      </c>
      <c r="H730" t="s">
        <v>8078</v>
      </c>
    </row>
    <row r="731" spans="1:8" ht="15.75" customHeight="1" x14ac:dyDescent="0.3">
      <c r="A731" s="23" t="s">
        <v>1308</v>
      </c>
      <c r="B731" s="23" t="s">
        <v>7485</v>
      </c>
      <c r="C731" s="26">
        <v>63.919444444444444</v>
      </c>
      <c r="D731" s="23">
        <v>0</v>
      </c>
      <c r="E731" s="23">
        <v>13887.97</v>
      </c>
      <c r="F731" s="23" t="s">
        <v>8075</v>
      </c>
      <c r="G731" s="23" t="s">
        <v>8075</v>
      </c>
      <c r="H731" t="s">
        <v>8078</v>
      </c>
    </row>
    <row r="732" spans="1:8" ht="15.75" customHeight="1" x14ac:dyDescent="0.3">
      <c r="A732" s="23" t="s">
        <v>1310</v>
      </c>
      <c r="B732" s="23" t="s">
        <v>7484</v>
      </c>
      <c r="C732" s="26">
        <v>63.44166666666667</v>
      </c>
      <c r="D732" s="23">
        <v>0</v>
      </c>
      <c r="E732" s="23">
        <v>13887.2</v>
      </c>
      <c r="F732" s="23" t="s">
        <v>8075</v>
      </c>
      <c r="G732" s="23" t="s">
        <v>8076</v>
      </c>
      <c r="H732" t="s">
        <v>8078</v>
      </c>
    </row>
    <row r="733" spans="1:8" ht="15.75" customHeight="1" x14ac:dyDescent="0.3">
      <c r="A733" s="23" t="s">
        <v>1311</v>
      </c>
      <c r="B733" s="23" t="s">
        <v>7483</v>
      </c>
      <c r="C733" s="26">
        <v>37.702777777777776</v>
      </c>
      <c r="D733" s="23">
        <v>3</v>
      </c>
      <c r="E733" s="23">
        <v>13886.4</v>
      </c>
      <c r="F733" s="23" t="s">
        <v>8075</v>
      </c>
      <c r="G733" s="23" t="s">
        <v>8075</v>
      </c>
      <c r="H733" t="s">
        <v>8079</v>
      </c>
    </row>
    <row r="734" spans="1:8" ht="15.75" customHeight="1" x14ac:dyDescent="0.3">
      <c r="A734" s="23" t="s">
        <v>1313</v>
      </c>
      <c r="B734" s="23" t="s">
        <v>7482</v>
      </c>
      <c r="C734" s="26">
        <v>63.674999999999997</v>
      </c>
      <c r="D734" s="23">
        <v>0</v>
      </c>
      <c r="E734" s="23">
        <v>13880.95</v>
      </c>
      <c r="F734" s="23" t="s">
        <v>8075</v>
      </c>
      <c r="G734" s="23" t="s">
        <v>8075</v>
      </c>
      <c r="H734" t="s">
        <v>8080</v>
      </c>
    </row>
    <row r="735" spans="1:8" ht="15.75" customHeight="1" x14ac:dyDescent="0.3">
      <c r="A735" s="23" t="s">
        <v>1315</v>
      </c>
      <c r="B735" s="23" t="s">
        <v>7481</v>
      </c>
      <c r="C735" s="26">
        <v>44.469444444444441</v>
      </c>
      <c r="D735" s="23">
        <v>2</v>
      </c>
      <c r="E735" s="23">
        <v>13874.89</v>
      </c>
      <c r="F735" s="23" t="s">
        <v>8075</v>
      </c>
      <c r="G735" s="23" t="s">
        <v>8077</v>
      </c>
      <c r="H735" t="s">
        <v>8079</v>
      </c>
    </row>
    <row r="736" spans="1:8" ht="15.75" customHeight="1" x14ac:dyDescent="0.3">
      <c r="A736" s="23" t="s">
        <v>1317</v>
      </c>
      <c r="B736" s="23" t="s">
        <v>7480</v>
      </c>
      <c r="C736" s="26">
        <v>62.880555555555553</v>
      </c>
      <c r="D736" s="23">
        <v>0</v>
      </c>
      <c r="E736" s="23">
        <v>13844.8</v>
      </c>
      <c r="F736" s="23" t="s">
        <v>8075</v>
      </c>
      <c r="G736" s="23" t="s">
        <v>8075</v>
      </c>
      <c r="H736" t="s">
        <v>8079</v>
      </c>
    </row>
    <row r="737" spans="1:8" ht="15.75" customHeight="1" x14ac:dyDescent="0.3">
      <c r="A737" s="23" t="s">
        <v>1319</v>
      </c>
      <c r="B737" s="23" t="s">
        <v>7479</v>
      </c>
      <c r="C737" s="26">
        <v>20.002777777777776</v>
      </c>
      <c r="D737" s="23">
        <v>0</v>
      </c>
      <c r="E737" s="23">
        <v>13844.51</v>
      </c>
      <c r="F737" s="23" t="s">
        <v>8075</v>
      </c>
      <c r="G737" s="23" t="s">
        <v>8077</v>
      </c>
      <c r="H737" t="s">
        <v>8080</v>
      </c>
    </row>
    <row r="738" spans="1:8" ht="15.75" customHeight="1" x14ac:dyDescent="0.3">
      <c r="A738" s="23" t="s">
        <v>1321</v>
      </c>
      <c r="B738" s="23" t="s">
        <v>7478</v>
      </c>
      <c r="C738" s="26">
        <v>64.49444444444444</v>
      </c>
      <c r="D738" s="23">
        <v>0</v>
      </c>
      <c r="E738" s="23">
        <v>13831.12</v>
      </c>
      <c r="F738" s="23" t="s">
        <v>8076</v>
      </c>
      <c r="G738" s="23" t="s">
        <v>8077</v>
      </c>
      <c r="H738" t="s">
        <v>8078</v>
      </c>
    </row>
    <row r="739" spans="1:8" ht="15.75" customHeight="1" x14ac:dyDescent="0.3">
      <c r="A739" s="23" t="s">
        <v>1322</v>
      </c>
      <c r="B739" s="23" t="s">
        <v>7477</v>
      </c>
      <c r="C739" s="26">
        <v>64.536111111111111</v>
      </c>
      <c r="D739" s="23">
        <v>0</v>
      </c>
      <c r="E739" s="23">
        <v>13822.8</v>
      </c>
      <c r="F739" s="23" t="s">
        <v>8076</v>
      </c>
      <c r="G739" s="23" t="s">
        <v>8076</v>
      </c>
      <c r="H739" t="s">
        <v>8080</v>
      </c>
    </row>
    <row r="740" spans="1:8" ht="15.75" customHeight="1" x14ac:dyDescent="0.3">
      <c r="A740" s="23" t="s">
        <v>1324</v>
      </c>
      <c r="B740" s="23" t="s">
        <v>7476</v>
      </c>
      <c r="C740" s="26">
        <v>36.5</v>
      </c>
      <c r="D740" s="23">
        <v>3</v>
      </c>
      <c r="E740" s="23">
        <v>13819.49</v>
      </c>
      <c r="F740" s="23" t="s">
        <v>8076</v>
      </c>
      <c r="G740" s="23" t="s">
        <v>8075</v>
      </c>
      <c r="H740" t="s">
        <v>8079</v>
      </c>
    </row>
    <row r="741" spans="1:8" ht="15.75" customHeight="1" x14ac:dyDescent="0.3">
      <c r="A741" s="23" t="s">
        <v>1326</v>
      </c>
      <c r="B741" s="23" t="s">
        <v>7475</v>
      </c>
      <c r="C741" s="26">
        <v>56.577777777777776</v>
      </c>
      <c r="D741" s="23">
        <v>0</v>
      </c>
      <c r="E741" s="23">
        <v>13801.61</v>
      </c>
      <c r="F741" s="23" t="s">
        <v>8076</v>
      </c>
      <c r="G741" s="23" t="s">
        <v>8076</v>
      </c>
      <c r="H741" t="s">
        <v>8092</v>
      </c>
    </row>
    <row r="742" spans="1:8" ht="15.75" customHeight="1" x14ac:dyDescent="0.3">
      <c r="A742" s="23" t="s">
        <v>1328</v>
      </c>
      <c r="B742" s="23" t="s">
        <v>7474</v>
      </c>
      <c r="C742" s="26">
        <v>63.838888888888889</v>
      </c>
      <c r="D742" s="23">
        <v>0</v>
      </c>
      <c r="E742" s="23">
        <v>13770.1</v>
      </c>
      <c r="F742" s="23" t="s">
        <v>8076</v>
      </c>
      <c r="G742" s="23" t="s">
        <v>8077</v>
      </c>
      <c r="H742" t="s">
        <v>8079</v>
      </c>
    </row>
    <row r="743" spans="1:8" ht="15.75" customHeight="1" x14ac:dyDescent="0.3">
      <c r="A743" s="23" t="s">
        <v>1329</v>
      </c>
      <c r="B743" s="23" t="s">
        <v>6330</v>
      </c>
      <c r="C743" s="26">
        <v>18.894444444444446</v>
      </c>
      <c r="D743" s="23">
        <v>0</v>
      </c>
      <c r="E743" s="23">
        <v>13747.87</v>
      </c>
      <c r="F743" s="23" t="s">
        <v>8076</v>
      </c>
      <c r="G743" s="23" t="s">
        <v>8075</v>
      </c>
      <c r="H743" t="s">
        <v>8084</v>
      </c>
    </row>
    <row r="744" spans="1:8" ht="15.75" customHeight="1" x14ac:dyDescent="0.3">
      <c r="A744" s="23" t="s">
        <v>1331</v>
      </c>
      <c r="B744" s="23" t="s">
        <v>6779</v>
      </c>
      <c r="C744" s="26">
        <v>53.625</v>
      </c>
      <c r="D744" s="23">
        <v>0</v>
      </c>
      <c r="E744" s="23">
        <v>13746.74</v>
      </c>
      <c r="F744" s="23" t="s">
        <v>8076</v>
      </c>
      <c r="G744" s="23" t="s">
        <v>8075</v>
      </c>
      <c r="H744" t="s">
        <v>8092</v>
      </c>
    </row>
    <row r="745" spans="1:8" ht="15.75" customHeight="1" x14ac:dyDescent="0.3">
      <c r="A745" s="23" t="s">
        <v>1332</v>
      </c>
      <c r="B745" s="23" t="s">
        <v>7473</v>
      </c>
      <c r="C745" s="26">
        <v>37.774999999999999</v>
      </c>
      <c r="D745" s="23">
        <v>3</v>
      </c>
      <c r="E745" s="23">
        <v>13726.21</v>
      </c>
      <c r="F745" s="23" t="s">
        <v>8076</v>
      </c>
      <c r="G745" s="23" t="s">
        <v>8076</v>
      </c>
      <c r="H745" t="s">
        <v>8092</v>
      </c>
    </row>
    <row r="746" spans="1:8" ht="15.75" customHeight="1" x14ac:dyDescent="0.3">
      <c r="A746" s="23" t="s">
        <v>1334</v>
      </c>
      <c r="B746" s="23" t="s">
        <v>7472</v>
      </c>
      <c r="C746" s="26">
        <v>41.85</v>
      </c>
      <c r="D746" s="23">
        <v>1</v>
      </c>
      <c r="E746" s="23">
        <v>13725.47</v>
      </c>
      <c r="F746" s="23" t="s">
        <v>8076</v>
      </c>
      <c r="G746" s="23" t="s">
        <v>8075</v>
      </c>
      <c r="H746" t="s">
        <v>8086</v>
      </c>
    </row>
    <row r="747" spans="1:8" ht="15.75" customHeight="1" x14ac:dyDescent="0.3">
      <c r="A747" s="23" t="s">
        <v>1336</v>
      </c>
      <c r="B747" s="23" t="s">
        <v>7471</v>
      </c>
      <c r="C747" s="26">
        <v>36.538888888888891</v>
      </c>
      <c r="D747" s="23">
        <v>3</v>
      </c>
      <c r="E747" s="23">
        <v>13714.55</v>
      </c>
      <c r="F747" s="23" t="s">
        <v>8076</v>
      </c>
      <c r="G747" s="23" t="s">
        <v>8075</v>
      </c>
      <c r="H747" t="s">
        <v>8087</v>
      </c>
    </row>
    <row r="748" spans="1:8" ht="15.75" customHeight="1" x14ac:dyDescent="0.3">
      <c r="A748" s="23" t="s">
        <v>1338</v>
      </c>
      <c r="B748" s="23" t="s">
        <v>7470</v>
      </c>
      <c r="C748" s="26">
        <v>37.733333333333334</v>
      </c>
      <c r="D748" s="23">
        <v>3</v>
      </c>
      <c r="E748" s="23">
        <v>13685.51</v>
      </c>
      <c r="F748" s="23" t="s">
        <v>8076</v>
      </c>
      <c r="G748" s="23" t="s">
        <v>8077</v>
      </c>
      <c r="H748" t="s">
        <v>8092</v>
      </c>
    </row>
    <row r="749" spans="1:8" ht="15.75" customHeight="1" x14ac:dyDescent="0.3">
      <c r="A749" s="23" t="s">
        <v>1340</v>
      </c>
      <c r="B749" s="23" t="s">
        <v>7469</v>
      </c>
      <c r="C749" s="26">
        <v>59.844444444444441</v>
      </c>
      <c r="D749" s="23">
        <v>0</v>
      </c>
      <c r="E749" s="23">
        <v>13677.68</v>
      </c>
      <c r="F749" s="23" t="s">
        <v>8076</v>
      </c>
      <c r="G749" s="23" t="s">
        <v>8075</v>
      </c>
      <c r="H749" t="s">
        <v>8089</v>
      </c>
    </row>
    <row r="750" spans="1:8" ht="15.75" customHeight="1" x14ac:dyDescent="0.3">
      <c r="A750" s="23" t="s">
        <v>1341</v>
      </c>
      <c r="B750" s="23" t="s">
        <v>7468</v>
      </c>
      <c r="C750" s="26">
        <v>38.883333333333333</v>
      </c>
      <c r="D750" s="23">
        <v>3</v>
      </c>
      <c r="E750" s="23">
        <v>13638.06</v>
      </c>
      <c r="F750" s="23" t="s">
        <v>8076</v>
      </c>
      <c r="G750" s="23" t="s">
        <v>8076</v>
      </c>
      <c r="H750" t="s">
        <v>8087</v>
      </c>
    </row>
    <row r="751" spans="1:8" ht="15.75" customHeight="1" x14ac:dyDescent="0.3">
      <c r="A751" s="23" t="s">
        <v>1342</v>
      </c>
      <c r="B751" s="23" t="s">
        <v>7467</v>
      </c>
      <c r="C751" s="26">
        <v>61.455555555555556</v>
      </c>
      <c r="D751" s="23">
        <v>0</v>
      </c>
      <c r="E751" s="23">
        <v>13635.64</v>
      </c>
      <c r="F751" s="23" t="s">
        <v>8076</v>
      </c>
      <c r="G751" s="23" t="s">
        <v>8076</v>
      </c>
      <c r="H751" t="s">
        <v>8086</v>
      </c>
    </row>
    <row r="752" spans="1:8" ht="15.75" customHeight="1" x14ac:dyDescent="0.3">
      <c r="A752" s="23" t="s">
        <v>1343</v>
      </c>
      <c r="B752" s="23" t="s">
        <v>7466</v>
      </c>
      <c r="C752" s="26">
        <v>53.866666666666667</v>
      </c>
      <c r="D752" s="23">
        <v>0</v>
      </c>
      <c r="E752" s="23">
        <v>13622.01</v>
      </c>
      <c r="F752" s="23" t="s">
        <v>8076</v>
      </c>
      <c r="G752" s="23" t="s">
        <v>8076</v>
      </c>
      <c r="H752" t="s">
        <v>8079</v>
      </c>
    </row>
    <row r="753" spans="1:8" ht="15.75" customHeight="1" x14ac:dyDescent="0.3">
      <c r="A753" s="23" t="s">
        <v>1344</v>
      </c>
      <c r="B753" s="23" t="s">
        <v>7465</v>
      </c>
      <c r="C753" s="26">
        <v>61.555555555555557</v>
      </c>
      <c r="D753" s="23">
        <v>0</v>
      </c>
      <c r="E753" s="23">
        <v>13616.36</v>
      </c>
      <c r="F753" s="23" t="s">
        <v>8076</v>
      </c>
      <c r="G753" s="23" t="s">
        <v>8076</v>
      </c>
      <c r="H753" t="s">
        <v>8086</v>
      </c>
    </row>
    <row r="754" spans="1:8" ht="15.75" customHeight="1" x14ac:dyDescent="0.3">
      <c r="A754" s="23" t="s">
        <v>1346</v>
      </c>
      <c r="B754" s="23" t="s">
        <v>7464</v>
      </c>
      <c r="C754" s="26">
        <v>58.744444444444447</v>
      </c>
      <c r="D754" s="23">
        <v>2</v>
      </c>
      <c r="E754" s="23">
        <v>13607.37</v>
      </c>
      <c r="F754" s="23" t="s">
        <v>8076</v>
      </c>
      <c r="G754" s="23" t="s">
        <v>8077</v>
      </c>
      <c r="H754" t="s">
        <v>8086</v>
      </c>
    </row>
    <row r="755" spans="1:8" ht="15.75" customHeight="1" x14ac:dyDescent="0.3">
      <c r="A755" s="23" t="s">
        <v>1348</v>
      </c>
      <c r="B755" s="23" t="s">
        <v>7463</v>
      </c>
      <c r="C755" s="26">
        <v>30.816666666666666</v>
      </c>
      <c r="D755" s="23">
        <v>0</v>
      </c>
      <c r="E755" s="23">
        <v>13588.17</v>
      </c>
      <c r="F755" s="23" t="s">
        <v>8076</v>
      </c>
      <c r="G755" s="23" t="s">
        <v>8077</v>
      </c>
      <c r="H755" t="s">
        <v>8079</v>
      </c>
    </row>
    <row r="756" spans="1:8" ht="15.75" customHeight="1" x14ac:dyDescent="0.3">
      <c r="A756" s="23" t="s">
        <v>1350</v>
      </c>
      <c r="B756" s="23" t="s">
        <v>7462</v>
      </c>
      <c r="C756" s="26">
        <v>54.897222222222226</v>
      </c>
      <c r="D756" s="23">
        <v>0</v>
      </c>
      <c r="E756" s="23">
        <v>13566.04</v>
      </c>
      <c r="F756" s="23" t="s">
        <v>8076</v>
      </c>
      <c r="G756" s="23" t="s">
        <v>8076</v>
      </c>
      <c r="H756" t="s">
        <v>8092</v>
      </c>
    </row>
    <row r="757" spans="1:8" ht="15.75" customHeight="1" x14ac:dyDescent="0.3">
      <c r="A757" s="23" t="s">
        <v>1352</v>
      </c>
      <c r="B757" s="23" t="s">
        <v>7455</v>
      </c>
      <c r="C757" s="26">
        <v>62.908333333333331</v>
      </c>
      <c r="D757" s="23">
        <v>0</v>
      </c>
      <c r="E757" s="23">
        <v>13555</v>
      </c>
      <c r="F757" s="23" t="s">
        <v>8076</v>
      </c>
      <c r="G757" s="23" t="s">
        <v>8076</v>
      </c>
      <c r="H757" t="s">
        <v>8090</v>
      </c>
    </row>
    <row r="758" spans="1:8" ht="15.75" customHeight="1" x14ac:dyDescent="0.3">
      <c r="A758" s="23" t="s">
        <v>1354</v>
      </c>
      <c r="B758" s="23" t="s">
        <v>7461</v>
      </c>
      <c r="C758" s="26">
        <v>59.65</v>
      </c>
      <c r="D758" s="23">
        <v>0</v>
      </c>
      <c r="E758" s="23">
        <v>13511.28</v>
      </c>
      <c r="F758" s="23" t="s">
        <v>8076</v>
      </c>
      <c r="G758" s="23" t="s">
        <v>8077</v>
      </c>
      <c r="H758" t="s">
        <v>8079</v>
      </c>
    </row>
    <row r="759" spans="1:8" ht="15.75" customHeight="1" x14ac:dyDescent="0.3">
      <c r="A759" s="23" t="s">
        <v>1356</v>
      </c>
      <c r="B759" s="23" t="s">
        <v>7460</v>
      </c>
      <c r="C759" s="26">
        <v>32.772222222222226</v>
      </c>
      <c r="D759" s="23">
        <v>3</v>
      </c>
      <c r="E759" s="23">
        <v>13480.83</v>
      </c>
      <c r="F759" s="23" t="s">
        <v>8076</v>
      </c>
      <c r="G759" s="23" t="s">
        <v>8075</v>
      </c>
      <c r="H759" t="s">
        <v>8087</v>
      </c>
    </row>
    <row r="760" spans="1:8" ht="15.75" customHeight="1" x14ac:dyDescent="0.3">
      <c r="A760" s="23" t="s">
        <v>1357</v>
      </c>
      <c r="B760" s="23" t="s">
        <v>7459</v>
      </c>
      <c r="C760" s="26">
        <v>47.836111111111109</v>
      </c>
      <c r="D760" s="23">
        <v>1</v>
      </c>
      <c r="E760" s="23">
        <v>13472.19</v>
      </c>
      <c r="F760" s="23" t="s">
        <v>8076</v>
      </c>
      <c r="G760" s="23" t="s">
        <v>8075</v>
      </c>
      <c r="H760" t="s">
        <v>8079</v>
      </c>
    </row>
    <row r="761" spans="1:8" ht="15.75" customHeight="1" x14ac:dyDescent="0.3">
      <c r="A761" s="23" t="s">
        <v>1359</v>
      </c>
      <c r="B761" s="23" t="s">
        <v>7458</v>
      </c>
      <c r="C761" s="26">
        <v>62.87222222222222</v>
      </c>
      <c r="D761" s="23">
        <v>0</v>
      </c>
      <c r="E761" s="23">
        <v>13470.86</v>
      </c>
      <c r="F761" s="23" t="s">
        <v>8076</v>
      </c>
      <c r="G761" s="23" t="s">
        <v>8076</v>
      </c>
      <c r="H761" t="s">
        <v>8080</v>
      </c>
    </row>
    <row r="762" spans="1:8" ht="15.75" customHeight="1" x14ac:dyDescent="0.3">
      <c r="A762" s="23" t="s">
        <v>1361</v>
      </c>
      <c r="B762" s="23" t="s">
        <v>7457</v>
      </c>
      <c r="C762" s="26">
        <v>62.861111111111114</v>
      </c>
      <c r="D762" s="23">
        <v>0</v>
      </c>
      <c r="E762" s="23">
        <v>13470.8</v>
      </c>
      <c r="F762" s="23" t="s">
        <v>8076</v>
      </c>
      <c r="G762" s="23" t="s">
        <v>8075</v>
      </c>
      <c r="H762" t="s">
        <v>8078</v>
      </c>
    </row>
    <row r="763" spans="1:8" ht="15.75" customHeight="1" x14ac:dyDescent="0.3">
      <c r="A763" s="23" t="s">
        <v>1362</v>
      </c>
      <c r="B763" s="23" t="s">
        <v>7121</v>
      </c>
      <c r="C763" s="26">
        <v>37.802777777777777</v>
      </c>
      <c r="D763" s="23">
        <v>3</v>
      </c>
      <c r="E763" s="23">
        <v>13465.8</v>
      </c>
      <c r="F763" s="23" t="s">
        <v>8076</v>
      </c>
      <c r="G763" s="23" t="s">
        <v>8077</v>
      </c>
      <c r="H763" t="s">
        <v>8079</v>
      </c>
    </row>
    <row r="764" spans="1:8" ht="15.75" customHeight="1" x14ac:dyDescent="0.3">
      <c r="A764" s="23" t="s">
        <v>1363</v>
      </c>
      <c r="B764" s="23" t="s">
        <v>7456</v>
      </c>
      <c r="C764" s="26">
        <v>62.477777777777774</v>
      </c>
      <c r="D764" s="23">
        <v>0</v>
      </c>
      <c r="E764" s="23">
        <v>13462.52</v>
      </c>
      <c r="F764" s="23" t="s">
        <v>8076</v>
      </c>
      <c r="G764" s="23" t="s">
        <v>8075</v>
      </c>
      <c r="H764" t="s">
        <v>8080</v>
      </c>
    </row>
    <row r="765" spans="1:8" ht="15.75" customHeight="1" x14ac:dyDescent="0.3">
      <c r="A765" s="23" t="s">
        <v>1365</v>
      </c>
      <c r="B765" s="23" t="s">
        <v>7455</v>
      </c>
      <c r="C765" s="26">
        <v>62.908333333333331</v>
      </c>
      <c r="D765" s="23">
        <v>0</v>
      </c>
      <c r="E765" s="23">
        <v>13457.96</v>
      </c>
      <c r="F765" s="23" t="s">
        <v>8076</v>
      </c>
      <c r="G765" s="23" t="s">
        <v>8077</v>
      </c>
      <c r="H765" t="s">
        <v>8078</v>
      </c>
    </row>
    <row r="766" spans="1:8" ht="15.75" customHeight="1" x14ac:dyDescent="0.3">
      <c r="A766" s="23" t="s">
        <v>1367</v>
      </c>
      <c r="B766" s="23" t="s">
        <v>7454</v>
      </c>
      <c r="C766" s="26">
        <v>62.819444444444443</v>
      </c>
      <c r="D766" s="23">
        <v>0</v>
      </c>
      <c r="E766" s="23">
        <v>13451.12</v>
      </c>
      <c r="F766" s="23" t="s">
        <v>8076</v>
      </c>
      <c r="G766" s="23" t="s">
        <v>8077</v>
      </c>
      <c r="H766" t="s">
        <v>8080</v>
      </c>
    </row>
    <row r="767" spans="1:8" ht="15.75" customHeight="1" x14ac:dyDescent="0.3">
      <c r="A767" s="23" t="s">
        <v>1369</v>
      </c>
      <c r="B767" s="23" t="s">
        <v>7453</v>
      </c>
      <c r="C767" s="26">
        <v>47.94166666666667</v>
      </c>
      <c r="D767" s="23">
        <v>1</v>
      </c>
      <c r="E767" s="23">
        <v>13440.7</v>
      </c>
      <c r="F767" s="23" t="s">
        <v>8076</v>
      </c>
      <c r="G767" s="23" t="s">
        <v>8075</v>
      </c>
      <c r="H767" t="s">
        <v>8079</v>
      </c>
    </row>
    <row r="768" spans="1:8" ht="15.75" customHeight="1" x14ac:dyDescent="0.3">
      <c r="A768" s="23" t="s">
        <v>1371</v>
      </c>
      <c r="B768" s="23" t="s">
        <v>7452</v>
      </c>
      <c r="C768" s="26">
        <v>56.56666666666667</v>
      </c>
      <c r="D768" s="23">
        <v>3</v>
      </c>
      <c r="E768" s="23">
        <v>13430.27</v>
      </c>
      <c r="F768" s="23" t="s">
        <v>8076</v>
      </c>
      <c r="G768" s="23" t="s">
        <v>8076</v>
      </c>
      <c r="H768" t="s">
        <v>8086</v>
      </c>
    </row>
    <row r="769" spans="1:8" ht="15.75" customHeight="1" x14ac:dyDescent="0.3">
      <c r="A769" s="23" t="s">
        <v>1373</v>
      </c>
      <c r="B769" s="23" t="s">
        <v>7451</v>
      </c>
      <c r="C769" s="26">
        <v>61.597222222222221</v>
      </c>
      <c r="D769" s="23">
        <v>0</v>
      </c>
      <c r="E769" s="23">
        <v>13429.04</v>
      </c>
      <c r="F769" s="23" t="s">
        <v>8076</v>
      </c>
      <c r="G769" s="23" t="s">
        <v>8076</v>
      </c>
      <c r="H769" t="s">
        <v>8079</v>
      </c>
    </row>
    <row r="770" spans="1:8" ht="15.75" customHeight="1" x14ac:dyDescent="0.3">
      <c r="A770" s="23" t="s">
        <v>1375</v>
      </c>
      <c r="B770" s="23" t="s">
        <v>7450</v>
      </c>
      <c r="C770" s="26">
        <v>28.975000000000001</v>
      </c>
      <c r="D770" s="23">
        <v>0</v>
      </c>
      <c r="E770" s="23">
        <v>13417.05</v>
      </c>
      <c r="F770" s="23" t="s">
        <v>8076</v>
      </c>
      <c r="G770" s="23" t="s">
        <v>8076</v>
      </c>
      <c r="H770" t="s">
        <v>8079</v>
      </c>
    </row>
    <row r="771" spans="1:8" ht="15.75" customHeight="1" x14ac:dyDescent="0.3">
      <c r="A771" s="23" t="s">
        <v>1376</v>
      </c>
      <c r="B771" s="23" t="s">
        <v>7449</v>
      </c>
      <c r="C771" s="26">
        <v>61.87777777777778</v>
      </c>
      <c r="D771" s="23">
        <v>0</v>
      </c>
      <c r="E771" s="23">
        <v>13415.04</v>
      </c>
      <c r="F771" s="23" t="s">
        <v>8076</v>
      </c>
      <c r="G771" s="23" t="s">
        <v>8075</v>
      </c>
      <c r="H771" t="s">
        <v>8079</v>
      </c>
    </row>
    <row r="772" spans="1:8" ht="15.75" customHeight="1" x14ac:dyDescent="0.3">
      <c r="A772" s="23" t="s">
        <v>1378</v>
      </c>
      <c r="B772" s="23" t="s">
        <v>7448</v>
      </c>
      <c r="C772" s="26">
        <v>30.469444444444445</v>
      </c>
      <c r="D772" s="23">
        <v>0</v>
      </c>
      <c r="E772" s="23">
        <v>13412.97</v>
      </c>
      <c r="F772" s="23" t="s">
        <v>8076</v>
      </c>
      <c r="G772" s="23" t="s">
        <v>8076</v>
      </c>
      <c r="H772" t="s">
        <v>8087</v>
      </c>
    </row>
    <row r="773" spans="1:8" ht="15.75" customHeight="1" x14ac:dyDescent="0.3">
      <c r="A773" s="23" t="s">
        <v>1379</v>
      </c>
      <c r="B773" s="23" t="s">
        <v>7447</v>
      </c>
      <c r="C773" s="26">
        <v>63.466666666666669</v>
      </c>
      <c r="D773" s="23">
        <v>0</v>
      </c>
      <c r="E773" s="23">
        <v>13405.39</v>
      </c>
      <c r="F773" s="23" t="s">
        <v>8076</v>
      </c>
      <c r="G773" s="23" t="s">
        <v>8076</v>
      </c>
      <c r="H773" t="s">
        <v>8078</v>
      </c>
    </row>
    <row r="774" spans="1:8" ht="15.75" customHeight="1" x14ac:dyDescent="0.3">
      <c r="A774" s="23" t="s">
        <v>1380</v>
      </c>
      <c r="B774" s="23" t="s">
        <v>7446</v>
      </c>
      <c r="C774" s="26">
        <v>63.536111111111111</v>
      </c>
      <c r="D774" s="23">
        <v>0</v>
      </c>
      <c r="E774" s="23">
        <v>13393.76</v>
      </c>
      <c r="F774" s="23" t="s">
        <v>8076</v>
      </c>
      <c r="G774" s="23" t="s">
        <v>8077</v>
      </c>
      <c r="H774" t="s">
        <v>8080</v>
      </c>
    </row>
    <row r="775" spans="1:8" ht="15.75" customHeight="1" x14ac:dyDescent="0.3">
      <c r="A775" s="23" t="s">
        <v>1381</v>
      </c>
      <c r="B775" s="23" t="s">
        <v>7445</v>
      </c>
      <c r="C775" s="26">
        <v>63.49722222222222</v>
      </c>
      <c r="D775" s="23">
        <v>0</v>
      </c>
      <c r="E775" s="23">
        <v>13390.56</v>
      </c>
      <c r="F775" s="23" t="s">
        <v>8076</v>
      </c>
      <c r="G775" s="23" t="s">
        <v>8076</v>
      </c>
      <c r="H775" t="s">
        <v>8080</v>
      </c>
    </row>
    <row r="776" spans="1:8" ht="15.75" customHeight="1" x14ac:dyDescent="0.3">
      <c r="A776" s="23" t="s">
        <v>1382</v>
      </c>
      <c r="B776" s="23" t="s">
        <v>7444</v>
      </c>
      <c r="C776" s="26">
        <v>39.005555555555553</v>
      </c>
      <c r="D776" s="23">
        <v>3</v>
      </c>
      <c r="E776" s="23">
        <v>13383.67</v>
      </c>
      <c r="F776" s="23" t="s">
        <v>8076</v>
      </c>
      <c r="G776" s="23" t="s">
        <v>8075</v>
      </c>
      <c r="H776" t="s">
        <v>8087</v>
      </c>
    </row>
    <row r="777" spans="1:8" ht="15.75" customHeight="1" x14ac:dyDescent="0.3">
      <c r="A777" s="23" t="s">
        <v>1384</v>
      </c>
      <c r="B777" s="23" t="s">
        <v>7443</v>
      </c>
      <c r="C777" s="26">
        <v>43.68888888888889</v>
      </c>
      <c r="D777" s="23">
        <v>2</v>
      </c>
      <c r="E777" s="23">
        <v>13377.41</v>
      </c>
      <c r="F777" s="23" t="s">
        <v>8076</v>
      </c>
      <c r="G777" s="23" t="s">
        <v>8076</v>
      </c>
      <c r="H777" t="s">
        <v>8092</v>
      </c>
    </row>
    <row r="778" spans="1:8" ht="15.75" customHeight="1" x14ac:dyDescent="0.3">
      <c r="A778" s="23" t="s">
        <v>1386</v>
      </c>
      <c r="B778" s="23" t="s">
        <v>7442</v>
      </c>
      <c r="C778" s="26">
        <v>58.705555555555556</v>
      </c>
      <c r="D778" s="23">
        <v>0</v>
      </c>
      <c r="E778" s="23">
        <v>13375.76</v>
      </c>
      <c r="F778" s="23" t="s">
        <v>8076</v>
      </c>
      <c r="G778" s="23" t="s">
        <v>8075</v>
      </c>
      <c r="H778" t="s">
        <v>8085</v>
      </c>
    </row>
    <row r="779" spans="1:8" ht="15.75" customHeight="1" x14ac:dyDescent="0.3">
      <c r="A779" s="23" t="s">
        <v>1388</v>
      </c>
      <c r="B779" s="23" t="s">
        <v>7441</v>
      </c>
      <c r="C779" s="26">
        <v>32.68333333333333</v>
      </c>
      <c r="D779" s="23">
        <v>3</v>
      </c>
      <c r="E779" s="23">
        <v>13360.94</v>
      </c>
      <c r="F779" s="23" t="s">
        <v>8076</v>
      </c>
      <c r="G779" s="23" t="s">
        <v>8077</v>
      </c>
      <c r="H779" t="s">
        <v>8079</v>
      </c>
    </row>
    <row r="780" spans="1:8" ht="15.75" customHeight="1" x14ac:dyDescent="0.3">
      <c r="A780" s="23" t="s">
        <v>1390</v>
      </c>
      <c r="B780" s="23" t="s">
        <v>7440</v>
      </c>
      <c r="C780" s="26">
        <v>62.575000000000003</v>
      </c>
      <c r="D780" s="23">
        <v>0</v>
      </c>
      <c r="E780" s="23">
        <v>13352.1</v>
      </c>
      <c r="F780" s="23" t="s">
        <v>8076</v>
      </c>
      <c r="G780" s="23" t="s">
        <v>8077</v>
      </c>
      <c r="H780" t="s">
        <v>8079</v>
      </c>
    </row>
    <row r="781" spans="1:8" ht="15.75" customHeight="1" x14ac:dyDescent="0.3">
      <c r="A781" s="23" t="s">
        <v>1391</v>
      </c>
      <c r="B781" s="23" t="s">
        <v>7439</v>
      </c>
      <c r="C781" s="26">
        <v>46.791666666666664</v>
      </c>
      <c r="D781" s="23">
        <v>2</v>
      </c>
      <c r="E781" s="23">
        <v>13333.71</v>
      </c>
      <c r="F781" s="23" t="s">
        <v>8076</v>
      </c>
      <c r="G781" s="23" t="s">
        <v>8075</v>
      </c>
      <c r="H781" t="s">
        <v>8079</v>
      </c>
    </row>
    <row r="782" spans="1:8" ht="15.75" customHeight="1" x14ac:dyDescent="0.3">
      <c r="A782" s="23" t="s">
        <v>1392</v>
      </c>
      <c r="B782" s="23" t="s">
        <v>6316</v>
      </c>
      <c r="C782" s="26">
        <v>28.93611111111111</v>
      </c>
      <c r="D782" s="23">
        <v>0</v>
      </c>
      <c r="E782" s="23">
        <v>13292.52</v>
      </c>
      <c r="F782" s="23" t="s">
        <v>8076</v>
      </c>
      <c r="G782" s="23" t="s">
        <v>8076</v>
      </c>
      <c r="H782" t="s">
        <v>8079</v>
      </c>
    </row>
    <row r="783" spans="1:8" ht="15.75" customHeight="1" x14ac:dyDescent="0.3">
      <c r="A783" s="23" t="s">
        <v>1394</v>
      </c>
      <c r="B783" s="23" t="s">
        <v>7438</v>
      </c>
      <c r="C783" s="26">
        <v>60.658333333333331</v>
      </c>
      <c r="D783" s="23">
        <v>0</v>
      </c>
      <c r="E783" s="23">
        <v>13228.85</v>
      </c>
      <c r="F783" s="23" t="s">
        <v>8076</v>
      </c>
      <c r="G783" s="23" t="s">
        <v>8076</v>
      </c>
      <c r="H783" t="s">
        <v>8087</v>
      </c>
    </row>
    <row r="784" spans="1:8" ht="15.75" customHeight="1" x14ac:dyDescent="0.3">
      <c r="A784" s="23" t="s">
        <v>1396</v>
      </c>
      <c r="B784" s="23" t="s">
        <v>7437</v>
      </c>
      <c r="C784" s="26">
        <v>60.538888888888891</v>
      </c>
      <c r="D784" s="23">
        <v>1</v>
      </c>
      <c r="E784" s="23">
        <v>13224.69</v>
      </c>
      <c r="F784" s="23" t="s">
        <v>8076</v>
      </c>
      <c r="G784" s="23" t="s">
        <v>8075</v>
      </c>
      <c r="H784" t="s">
        <v>8080</v>
      </c>
    </row>
    <row r="785" spans="1:8" ht="15.75" customHeight="1" x14ac:dyDescent="0.3">
      <c r="A785" s="23" t="s">
        <v>1398</v>
      </c>
      <c r="B785" s="23" t="s">
        <v>7436</v>
      </c>
      <c r="C785" s="26">
        <v>57.569444444444443</v>
      </c>
      <c r="D785" s="23">
        <v>2</v>
      </c>
      <c r="E785" s="23">
        <v>13224.06</v>
      </c>
      <c r="F785" s="23" t="s">
        <v>8076</v>
      </c>
      <c r="G785" s="23" t="s">
        <v>8076</v>
      </c>
      <c r="H785" t="s">
        <v>8086</v>
      </c>
    </row>
    <row r="786" spans="1:8" ht="15.75" customHeight="1" x14ac:dyDescent="0.3">
      <c r="A786" s="23" t="s">
        <v>1400</v>
      </c>
      <c r="B786" s="23" t="s">
        <v>7435</v>
      </c>
      <c r="C786" s="26">
        <v>60.50277777777778</v>
      </c>
      <c r="D786" s="23">
        <v>0</v>
      </c>
      <c r="E786" s="23">
        <v>13217.09</v>
      </c>
      <c r="F786" s="23" t="s">
        <v>8076</v>
      </c>
      <c r="G786" s="23" t="s">
        <v>8077</v>
      </c>
      <c r="H786" t="s">
        <v>8086</v>
      </c>
    </row>
    <row r="787" spans="1:8" ht="15.75" customHeight="1" x14ac:dyDescent="0.3">
      <c r="A787" s="23" t="s">
        <v>1402</v>
      </c>
      <c r="B787" s="23" t="s">
        <v>7434</v>
      </c>
      <c r="C787" s="26">
        <v>40.647222222222226</v>
      </c>
      <c r="D787" s="23">
        <v>3</v>
      </c>
      <c r="E787" s="23">
        <v>13214.43</v>
      </c>
      <c r="F787" s="23" t="s">
        <v>8076</v>
      </c>
      <c r="G787" s="23" t="s">
        <v>8075</v>
      </c>
      <c r="H787" t="s">
        <v>8079</v>
      </c>
    </row>
    <row r="788" spans="1:8" ht="15.75" customHeight="1" x14ac:dyDescent="0.3">
      <c r="A788" s="23" t="s">
        <v>1404</v>
      </c>
      <c r="B788" s="23" t="s">
        <v>7433</v>
      </c>
      <c r="C788" s="26">
        <v>60.841666666666669</v>
      </c>
      <c r="D788" s="23">
        <v>0</v>
      </c>
      <c r="E788" s="23">
        <v>13204.29</v>
      </c>
      <c r="F788" s="23" t="s">
        <v>8076</v>
      </c>
      <c r="G788" s="23" t="s">
        <v>8077</v>
      </c>
      <c r="H788" t="s">
        <v>8086</v>
      </c>
    </row>
    <row r="789" spans="1:8" ht="15.75" customHeight="1" x14ac:dyDescent="0.3">
      <c r="A789" s="23" t="s">
        <v>1406</v>
      </c>
      <c r="B789" s="23" t="s">
        <v>7432</v>
      </c>
      <c r="C789" s="26">
        <v>61.505555555555553</v>
      </c>
      <c r="D789" s="23">
        <v>0</v>
      </c>
      <c r="E789" s="23">
        <v>13143.86</v>
      </c>
      <c r="F789" s="23" t="s">
        <v>8076</v>
      </c>
      <c r="G789" s="23" t="s">
        <v>8075</v>
      </c>
      <c r="H789" t="s">
        <v>8083</v>
      </c>
    </row>
    <row r="790" spans="1:8" ht="15.75" customHeight="1" x14ac:dyDescent="0.3">
      <c r="A790" s="23" t="s">
        <v>1408</v>
      </c>
      <c r="B790" s="23" t="s">
        <v>7432</v>
      </c>
      <c r="C790" s="26">
        <v>61.505555555555553</v>
      </c>
      <c r="D790" s="23">
        <v>0</v>
      </c>
      <c r="E790" s="23">
        <v>13143.34</v>
      </c>
      <c r="F790" s="23" t="s">
        <v>8076</v>
      </c>
      <c r="G790" s="23" t="s">
        <v>8075</v>
      </c>
      <c r="H790" t="s">
        <v>8091</v>
      </c>
    </row>
    <row r="791" spans="1:8" ht="15.75" customHeight="1" x14ac:dyDescent="0.3">
      <c r="A791" s="23" t="s">
        <v>1410</v>
      </c>
      <c r="B791" s="23" t="s">
        <v>7431</v>
      </c>
      <c r="C791" s="26">
        <v>61.75277777777778</v>
      </c>
      <c r="D791" s="23">
        <v>0</v>
      </c>
      <c r="E791" s="23">
        <v>13129.6</v>
      </c>
      <c r="F791" s="23" t="s">
        <v>8076</v>
      </c>
      <c r="G791" s="23" t="s">
        <v>8075</v>
      </c>
      <c r="H791" t="s">
        <v>8090</v>
      </c>
    </row>
    <row r="792" spans="1:8" ht="15.75" customHeight="1" x14ac:dyDescent="0.3">
      <c r="A792" s="23" t="s">
        <v>1412</v>
      </c>
      <c r="B792" s="23" t="s">
        <v>7430</v>
      </c>
      <c r="C792" s="26">
        <v>23.81111111111111</v>
      </c>
      <c r="D792" s="23">
        <v>0</v>
      </c>
      <c r="E792" s="23">
        <v>13126.68</v>
      </c>
      <c r="F792" s="23" t="s">
        <v>8076</v>
      </c>
      <c r="G792" s="23" t="s">
        <v>8076</v>
      </c>
      <c r="H792" t="s">
        <v>8080</v>
      </c>
    </row>
    <row r="793" spans="1:8" ht="15.75" customHeight="1" x14ac:dyDescent="0.3">
      <c r="A793" s="23" t="s">
        <v>1413</v>
      </c>
      <c r="B793" s="23" t="s">
        <v>7429</v>
      </c>
      <c r="C793" s="26">
        <v>59.733333333333334</v>
      </c>
      <c r="D793" s="23">
        <v>0</v>
      </c>
      <c r="E793" s="23">
        <v>13116.84</v>
      </c>
      <c r="F793" s="23" t="s">
        <v>8076</v>
      </c>
      <c r="G793" s="23" t="s">
        <v>8077</v>
      </c>
      <c r="H793" t="s">
        <v>8079</v>
      </c>
    </row>
    <row r="794" spans="1:8" ht="15.75" customHeight="1" x14ac:dyDescent="0.3">
      <c r="A794" s="23" t="s">
        <v>1415</v>
      </c>
      <c r="B794" s="23" t="s">
        <v>6687</v>
      </c>
      <c r="C794" s="26">
        <v>30.822222222222223</v>
      </c>
      <c r="D794" s="23">
        <v>0</v>
      </c>
      <c r="E794" s="23">
        <v>13113.51</v>
      </c>
      <c r="F794" s="23" t="s">
        <v>8076</v>
      </c>
      <c r="G794" s="23" t="s">
        <v>8075</v>
      </c>
      <c r="H794" t="s">
        <v>8092</v>
      </c>
    </row>
    <row r="795" spans="1:8" ht="15.75" customHeight="1" x14ac:dyDescent="0.3">
      <c r="A795" s="23" t="s">
        <v>1417</v>
      </c>
      <c r="B795" s="23" t="s">
        <v>7428</v>
      </c>
      <c r="C795" s="26">
        <v>60.85</v>
      </c>
      <c r="D795" s="23">
        <v>1</v>
      </c>
      <c r="E795" s="23">
        <v>13112.6</v>
      </c>
      <c r="F795" s="23" t="s">
        <v>8076</v>
      </c>
      <c r="G795" s="23" t="s">
        <v>8076</v>
      </c>
      <c r="H795" t="s">
        <v>8079</v>
      </c>
    </row>
    <row r="796" spans="1:8" ht="15.75" customHeight="1" x14ac:dyDescent="0.3">
      <c r="A796" s="23" t="s">
        <v>1419</v>
      </c>
      <c r="B796" s="23" t="s">
        <v>7427</v>
      </c>
      <c r="C796" s="26">
        <v>51.605555555555554</v>
      </c>
      <c r="D796" s="23">
        <v>0</v>
      </c>
      <c r="E796" s="23">
        <v>13110.79</v>
      </c>
      <c r="F796" s="23" t="s">
        <v>8076</v>
      </c>
      <c r="G796" s="23" t="s">
        <v>8075</v>
      </c>
      <c r="H796" t="s">
        <v>8080</v>
      </c>
    </row>
    <row r="797" spans="1:8" ht="15.75" customHeight="1" x14ac:dyDescent="0.3">
      <c r="A797" s="23" t="s">
        <v>1420</v>
      </c>
      <c r="B797" s="23" t="s">
        <v>6914</v>
      </c>
      <c r="C797" s="26">
        <v>44.891666666666666</v>
      </c>
      <c r="D797" s="23">
        <v>2</v>
      </c>
      <c r="E797" s="23">
        <v>13101.74</v>
      </c>
      <c r="F797" s="23" t="s">
        <v>8076</v>
      </c>
      <c r="G797" s="23" t="s">
        <v>8075</v>
      </c>
      <c r="H797" t="s">
        <v>8092</v>
      </c>
    </row>
    <row r="798" spans="1:8" ht="15.75" customHeight="1" x14ac:dyDescent="0.3">
      <c r="A798" s="23" t="s">
        <v>1422</v>
      </c>
      <c r="B798" s="23" t="s">
        <v>7426</v>
      </c>
      <c r="C798" s="26">
        <v>61.588888888888889</v>
      </c>
      <c r="D798" s="23">
        <v>0</v>
      </c>
      <c r="E798" s="23">
        <v>13063.88</v>
      </c>
      <c r="F798" s="23" t="s">
        <v>8076</v>
      </c>
      <c r="G798" s="23" t="s">
        <v>8075</v>
      </c>
      <c r="H798" t="s">
        <v>8080</v>
      </c>
    </row>
    <row r="799" spans="1:8" ht="15.75" customHeight="1" x14ac:dyDescent="0.3">
      <c r="A799" s="23" t="s">
        <v>1424</v>
      </c>
      <c r="B799" s="23" t="s">
        <v>7425</v>
      </c>
      <c r="C799" s="26">
        <v>37.616666666666667</v>
      </c>
      <c r="D799" s="23">
        <v>3</v>
      </c>
      <c r="E799" s="23">
        <v>13051.22</v>
      </c>
      <c r="F799" s="23" t="s">
        <v>8076</v>
      </c>
      <c r="G799" s="23" t="s">
        <v>8077</v>
      </c>
      <c r="H799" t="s">
        <v>8092</v>
      </c>
    </row>
    <row r="800" spans="1:8" ht="15.75" customHeight="1" x14ac:dyDescent="0.3">
      <c r="A800" s="23" t="s">
        <v>1426</v>
      </c>
      <c r="B800" s="23" t="s">
        <v>7424</v>
      </c>
      <c r="C800" s="26">
        <v>55.838888888888889</v>
      </c>
      <c r="D800" s="23">
        <v>3</v>
      </c>
      <c r="E800" s="23">
        <v>13047.33</v>
      </c>
      <c r="F800" s="23" t="s">
        <v>8076</v>
      </c>
      <c r="G800" s="23" t="s">
        <v>8076</v>
      </c>
      <c r="H800" t="s">
        <v>8086</v>
      </c>
    </row>
    <row r="801" spans="1:8" ht="15.75" customHeight="1" x14ac:dyDescent="0.3">
      <c r="A801" s="23" t="s">
        <v>1428</v>
      </c>
      <c r="B801" s="23" t="s">
        <v>7423</v>
      </c>
      <c r="C801" s="26">
        <v>53.708333333333336</v>
      </c>
      <c r="D801" s="23">
        <v>0</v>
      </c>
      <c r="E801" s="23">
        <v>13044.41</v>
      </c>
      <c r="F801" s="23" t="s">
        <v>8076</v>
      </c>
      <c r="G801" s="23" t="s">
        <v>8077</v>
      </c>
      <c r="H801" t="s">
        <v>8079</v>
      </c>
    </row>
    <row r="802" spans="1:8" ht="15.75" customHeight="1" x14ac:dyDescent="0.3">
      <c r="A802" s="23" t="s">
        <v>1429</v>
      </c>
      <c r="B802" s="23" t="s">
        <v>7422</v>
      </c>
      <c r="C802" s="26">
        <v>61.580555555555556</v>
      </c>
      <c r="D802" s="23">
        <v>0</v>
      </c>
      <c r="E802" s="23">
        <v>13041.92</v>
      </c>
      <c r="F802" s="23" t="s">
        <v>8076</v>
      </c>
      <c r="G802" s="23" t="s">
        <v>8077</v>
      </c>
      <c r="H802" t="s">
        <v>8080</v>
      </c>
    </row>
    <row r="803" spans="1:8" ht="15.75" customHeight="1" x14ac:dyDescent="0.3">
      <c r="A803" s="23" t="s">
        <v>1431</v>
      </c>
      <c r="B803" s="23" t="s">
        <v>7421</v>
      </c>
      <c r="C803" s="26">
        <v>57.594444444444441</v>
      </c>
      <c r="D803" s="23">
        <v>0</v>
      </c>
      <c r="E803" s="23">
        <v>13023.93</v>
      </c>
      <c r="F803" s="23" t="s">
        <v>8076</v>
      </c>
      <c r="G803" s="23" t="s">
        <v>8075</v>
      </c>
      <c r="H803" t="s">
        <v>8085</v>
      </c>
    </row>
    <row r="804" spans="1:8" ht="15.75" customHeight="1" x14ac:dyDescent="0.3">
      <c r="A804" s="23" t="s">
        <v>1433</v>
      </c>
      <c r="B804" s="23" t="s">
        <v>7420</v>
      </c>
      <c r="C804" s="26">
        <v>58.708333333333336</v>
      </c>
      <c r="D804" s="23">
        <v>1</v>
      </c>
      <c r="E804" s="23">
        <v>13019.16</v>
      </c>
      <c r="F804" s="23" t="s">
        <v>8076</v>
      </c>
      <c r="G804" s="23" t="s">
        <v>8077</v>
      </c>
      <c r="H804" t="s">
        <v>8086</v>
      </c>
    </row>
    <row r="805" spans="1:8" ht="15.75" customHeight="1" x14ac:dyDescent="0.3">
      <c r="A805" s="23" t="s">
        <v>1434</v>
      </c>
      <c r="B805" s="23" t="s">
        <v>7419</v>
      </c>
      <c r="C805" s="26">
        <v>60.883333333333333</v>
      </c>
      <c r="D805" s="23">
        <v>0</v>
      </c>
      <c r="E805" s="23">
        <v>13012.21</v>
      </c>
      <c r="F805" s="23" t="s">
        <v>8076</v>
      </c>
      <c r="G805" s="23" t="s">
        <v>8077</v>
      </c>
      <c r="H805" t="s">
        <v>8079</v>
      </c>
    </row>
    <row r="806" spans="1:8" ht="15.75" customHeight="1" x14ac:dyDescent="0.3">
      <c r="A806" s="23" t="s">
        <v>1435</v>
      </c>
      <c r="B806" s="23" t="s">
        <v>7418</v>
      </c>
      <c r="C806" s="26">
        <v>50.697222222222223</v>
      </c>
      <c r="D806" s="23">
        <v>0</v>
      </c>
      <c r="E806" s="23">
        <v>13010.86</v>
      </c>
      <c r="F806" s="23" t="s">
        <v>8076</v>
      </c>
      <c r="G806" s="23" t="s">
        <v>8075</v>
      </c>
      <c r="H806" t="s">
        <v>8079</v>
      </c>
    </row>
    <row r="807" spans="1:8" ht="15.75" customHeight="1" x14ac:dyDescent="0.3">
      <c r="A807" s="23" t="s">
        <v>1437</v>
      </c>
      <c r="B807" s="23" t="s">
        <v>7417</v>
      </c>
      <c r="C807" s="26">
        <v>53.486111111111114</v>
      </c>
      <c r="D807" s="23">
        <v>0</v>
      </c>
      <c r="E807" s="23">
        <v>13008.07</v>
      </c>
      <c r="F807" s="23" t="s">
        <v>8076</v>
      </c>
      <c r="G807" s="23" t="s">
        <v>8076</v>
      </c>
      <c r="H807" t="s">
        <v>8079</v>
      </c>
    </row>
    <row r="808" spans="1:8" ht="15.75" customHeight="1" x14ac:dyDescent="0.3">
      <c r="A808" s="23" t="s">
        <v>1438</v>
      </c>
      <c r="B808" s="23" t="s">
        <v>7416</v>
      </c>
      <c r="C808" s="26">
        <v>60.955555555555556</v>
      </c>
      <c r="D808" s="23">
        <v>0</v>
      </c>
      <c r="E808" s="23">
        <v>13004.95</v>
      </c>
      <c r="F808" s="23" t="s">
        <v>8076</v>
      </c>
      <c r="G808" s="23" t="s">
        <v>8077</v>
      </c>
      <c r="H808" t="s">
        <v>8079</v>
      </c>
    </row>
    <row r="809" spans="1:8" ht="15.75" customHeight="1" x14ac:dyDescent="0.3">
      <c r="A809" s="23" t="s">
        <v>1440</v>
      </c>
      <c r="B809" s="23" t="s">
        <v>7415</v>
      </c>
      <c r="C809" s="26">
        <v>41.605555555555554</v>
      </c>
      <c r="D809" s="23">
        <v>1</v>
      </c>
      <c r="E809" s="23">
        <v>13002.91</v>
      </c>
      <c r="F809" s="23" t="s">
        <v>8076</v>
      </c>
      <c r="G809" s="23" t="s">
        <v>8077</v>
      </c>
      <c r="H809" t="s">
        <v>8079</v>
      </c>
    </row>
    <row r="810" spans="1:8" ht="15.75" customHeight="1" x14ac:dyDescent="0.3">
      <c r="A810" s="23" t="s">
        <v>1442</v>
      </c>
      <c r="B810" s="23" t="s">
        <v>7414</v>
      </c>
      <c r="C810" s="26">
        <v>43.530555555555559</v>
      </c>
      <c r="D810" s="23">
        <v>2</v>
      </c>
      <c r="E810" s="23">
        <v>12994.12</v>
      </c>
      <c r="F810" s="23" t="s">
        <v>8076</v>
      </c>
      <c r="G810" s="23" t="s">
        <v>8075</v>
      </c>
      <c r="H810" t="s">
        <v>8092</v>
      </c>
    </row>
    <row r="811" spans="1:8" ht="15.75" customHeight="1" x14ac:dyDescent="0.3">
      <c r="A811" s="23" t="s">
        <v>1444</v>
      </c>
      <c r="B811" s="23" t="s">
        <v>7413</v>
      </c>
      <c r="C811" s="26">
        <v>62.527777777777779</v>
      </c>
      <c r="D811" s="23">
        <v>0</v>
      </c>
      <c r="E811" s="23">
        <v>12982.87</v>
      </c>
      <c r="F811" s="23" t="s">
        <v>8076</v>
      </c>
      <c r="G811" s="23" t="s">
        <v>8077</v>
      </c>
      <c r="H811" t="s">
        <v>8078</v>
      </c>
    </row>
    <row r="812" spans="1:8" ht="15.75" customHeight="1" x14ac:dyDescent="0.3">
      <c r="A812" s="23" t="s">
        <v>1446</v>
      </c>
      <c r="B812" s="23" t="s">
        <v>7412</v>
      </c>
      <c r="C812" s="26">
        <v>62.708333333333336</v>
      </c>
      <c r="D812" s="23">
        <v>0</v>
      </c>
      <c r="E812" s="23">
        <v>12981.35</v>
      </c>
      <c r="F812" s="23" t="s">
        <v>8076</v>
      </c>
      <c r="G812" s="23" t="s">
        <v>8076</v>
      </c>
      <c r="H812" t="s">
        <v>8078</v>
      </c>
    </row>
    <row r="813" spans="1:8" ht="15.75" customHeight="1" x14ac:dyDescent="0.3">
      <c r="A813" s="23" t="s">
        <v>1447</v>
      </c>
      <c r="B813" s="23" t="s">
        <v>7411</v>
      </c>
      <c r="C813" s="26">
        <v>62.961111111111109</v>
      </c>
      <c r="D813" s="23">
        <v>0</v>
      </c>
      <c r="E813" s="23">
        <v>12979.36</v>
      </c>
      <c r="F813" s="23" t="s">
        <v>8076</v>
      </c>
      <c r="G813" s="23" t="s">
        <v>8077</v>
      </c>
      <c r="H813" t="s">
        <v>8080</v>
      </c>
    </row>
    <row r="814" spans="1:8" ht="15.75" customHeight="1" x14ac:dyDescent="0.3">
      <c r="A814" s="23" t="s">
        <v>1449</v>
      </c>
      <c r="B814" s="23" t="s">
        <v>7410</v>
      </c>
      <c r="C814" s="26">
        <v>62.594444444444441</v>
      </c>
      <c r="D814" s="23">
        <v>0</v>
      </c>
      <c r="E814" s="23">
        <v>12957.12</v>
      </c>
      <c r="F814" s="23" t="s">
        <v>8076</v>
      </c>
      <c r="G814" s="23" t="s">
        <v>8077</v>
      </c>
      <c r="H814" t="s">
        <v>8080</v>
      </c>
    </row>
    <row r="815" spans="1:8" ht="15.75" customHeight="1" x14ac:dyDescent="0.3">
      <c r="A815" s="23" t="s">
        <v>1450</v>
      </c>
      <c r="B815" s="23" t="s">
        <v>7409</v>
      </c>
      <c r="C815" s="26">
        <v>61.8</v>
      </c>
      <c r="D815" s="23">
        <v>0</v>
      </c>
      <c r="E815" s="23">
        <v>12950.07</v>
      </c>
      <c r="F815" s="23" t="s">
        <v>8076</v>
      </c>
      <c r="G815" s="23" t="s">
        <v>8077</v>
      </c>
      <c r="H815" t="s">
        <v>8079</v>
      </c>
    </row>
    <row r="816" spans="1:8" ht="15.75" customHeight="1" x14ac:dyDescent="0.3">
      <c r="A816" s="23" t="s">
        <v>1452</v>
      </c>
      <c r="B816" s="23" t="s">
        <v>7408</v>
      </c>
      <c r="C816" s="26">
        <v>56.461111111111109</v>
      </c>
      <c r="D816" s="23">
        <v>4</v>
      </c>
      <c r="E816" s="23">
        <v>12949.16</v>
      </c>
      <c r="F816" s="23" t="s">
        <v>8076</v>
      </c>
      <c r="G816" s="23" t="s">
        <v>8076</v>
      </c>
      <c r="H816" t="s">
        <v>8078</v>
      </c>
    </row>
    <row r="817" spans="1:8" ht="15.75" customHeight="1" x14ac:dyDescent="0.3">
      <c r="A817" s="23" t="s">
        <v>1454</v>
      </c>
      <c r="B817" s="23" t="s">
        <v>7407</v>
      </c>
      <c r="C817" s="26">
        <v>59.81666666666667</v>
      </c>
      <c r="D817" s="23">
        <v>2</v>
      </c>
      <c r="E817" s="23">
        <v>12928.79</v>
      </c>
      <c r="F817" s="23" t="s">
        <v>8076</v>
      </c>
      <c r="G817" s="23" t="s">
        <v>8075</v>
      </c>
      <c r="H817" t="s">
        <v>8078</v>
      </c>
    </row>
    <row r="818" spans="1:8" ht="15.75" customHeight="1" x14ac:dyDescent="0.3">
      <c r="A818" s="23" t="s">
        <v>1456</v>
      </c>
      <c r="B818" s="23" t="s">
        <v>7406</v>
      </c>
      <c r="C818" s="26">
        <v>59.769444444444446</v>
      </c>
      <c r="D818" s="23">
        <v>2</v>
      </c>
      <c r="E818" s="23">
        <v>12925.89</v>
      </c>
      <c r="F818" s="23" t="s">
        <v>8076</v>
      </c>
      <c r="G818" s="23" t="s">
        <v>8075</v>
      </c>
      <c r="H818" t="s">
        <v>8078</v>
      </c>
    </row>
    <row r="819" spans="1:8" ht="15.75" customHeight="1" x14ac:dyDescent="0.3">
      <c r="A819" s="23" t="s">
        <v>1458</v>
      </c>
      <c r="B819" s="23" t="s">
        <v>7405</v>
      </c>
      <c r="C819" s="26">
        <v>59.81111111111111</v>
      </c>
      <c r="D819" s="23">
        <v>1</v>
      </c>
      <c r="E819" s="23">
        <v>12913.99</v>
      </c>
      <c r="F819" s="23" t="s">
        <v>8076</v>
      </c>
      <c r="G819" s="23" t="s">
        <v>8075</v>
      </c>
      <c r="H819" t="s">
        <v>8083</v>
      </c>
    </row>
    <row r="820" spans="1:8" ht="15.75" customHeight="1" x14ac:dyDescent="0.3">
      <c r="A820" s="23" t="s">
        <v>1459</v>
      </c>
      <c r="B820" s="23" t="s">
        <v>6060</v>
      </c>
      <c r="C820" s="26">
        <v>18.913888888888888</v>
      </c>
      <c r="D820" s="23">
        <v>0</v>
      </c>
      <c r="E820" s="23">
        <v>12890.06</v>
      </c>
      <c r="F820" s="23" t="s">
        <v>8076</v>
      </c>
      <c r="G820" s="23" t="s">
        <v>8077</v>
      </c>
      <c r="H820" t="s">
        <v>8082</v>
      </c>
    </row>
    <row r="821" spans="1:8" ht="15.75" customHeight="1" x14ac:dyDescent="0.3">
      <c r="A821" s="23" t="s">
        <v>1461</v>
      </c>
      <c r="B821" s="23" t="s">
        <v>7404</v>
      </c>
      <c r="C821" s="26">
        <v>38.838888888888889</v>
      </c>
      <c r="D821" s="23">
        <v>3</v>
      </c>
      <c r="E821" s="23">
        <v>12870.31</v>
      </c>
      <c r="F821" s="23" t="s">
        <v>8076</v>
      </c>
      <c r="G821" s="23" t="s">
        <v>8076</v>
      </c>
      <c r="H821" t="s">
        <v>8079</v>
      </c>
    </row>
    <row r="822" spans="1:8" ht="15.75" customHeight="1" x14ac:dyDescent="0.3">
      <c r="A822" s="23" t="s">
        <v>1462</v>
      </c>
      <c r="B822" s="23" t="s">
        <v>7403</v>
      </c>
      <c r="C822" s="26">
        <v>59.697222222222223</v>
      </c>
      <c r="D822" s="23">
        <v>0</v>
      </c>
      <c r="E822" s="23">
        <v>12856.84</v>
      </c>
      <c r="F822" s="23" t="s">
        <v>8076</v>
      </c>
      <c r="G822" s="23" t="s">
        <v>8076</v>
      </c>
      <c r="H822" t="s">
        <v>8089</v>
      </c>
    </row>
    <row r="823" spans="1:8" ht="15.75" customHeight="1" x14ac:dyDescent="0.3">
      <c r="A823" s="23" t="s">
        <v>1464</v>
      </c>
      <c r="B823" s="23" t="s">
        <v>7402</v>
      </c>
      <c r="C823" s="26">
        <v>49.711111111111109</v>
      </c>
      <c r="D823" s="23">
        <v>0</v>
      </c>
      <c r="E823" s="23">
        <v>12852.37</v>
      </c>
      <c r="F823" s="23" t="s">
        <v>8076</v>
      </c>
      <c r="G823" s="23" t="s">
        <v>8077</v>
      </c>
      <c r="H823" t="s">
        <v>8079</v>
      </c>
    </row>
    <row r="824" spans="1:8" ht="15.75" customHeight="1" x14ac:dyDescent="0.3">
      <c r="A824" s="23" t="s">
        <v>1466</v>
      </c>
      <c r="B824" s="23" t="s">
        <v>7401</v>
      </c>
      <c r="C824" s="26">
        <v>29.697222222222223</v>
      </c>
      <c r="D824" s="23">
        <v>0</v>
      </c>
      <c r="E824" s="23">
        <v>12847.24</v>
      </c>
      <c r="F824" s="23" t="s">
        <v>8076</v>
      </c>
      <c r="G824" s="23" t="s">
        <v>8075</v>
      </c>
      <c r="H824" t="s">
        <v>8079</v>
      </c>
    </row>
    <row r="825" spans="1:8" ht="15.75" customHeight="1" x14ac:dyDescent="0.3">
      <c r="A825" s="23" t="s">
        <v>1468</v>
      </c>
      <c r="B825" s="23" t="s">
        <v>7400</v>
      </c>
      <c r="C825" s="26">
        <v>18.580555555555556</v>
      </c>
      <c r="D825" s="23">
        <v>2</v>
      </c>
      <c r="E825" s="23">
        <v>12829.46</v>
      </c>
      <c r="F825" s="23" t="s">
        <v>8076</v>
      </c>
      <c r="G825" s="23" t="s">
        <v>8076</v>
      </c>
      <c r="H825" t="s">
        <v>8083</v>
      </c>
    </row>
    <row r="826" spans="1:8" ht="15.75" customHeight="1" x14ac:dyDescent="0.3">
      <c r="A826" s="23" t="s">
        <v>1470</v>
      </c>
      <c r="B826" s="23" t="s">
        <v>7399</v>
      </c>
      <c r="C826" s="26">
        <v>55.702777777777776</v>
      </c>
      <c r="D826" s="23">
        <v>0</v>
      </c>
      <c r="E826" s="23">
        <v>12823.25</v>
      </c>
      <c r="F826" s="23" t="s">
        <v>8076</v>
      </c>
      <c r="G826" s="23" t="s">
        <v>8076</v>
      </c>
      <c r="H826" t="s">
        <v>8089</v>
      </c>
    </row>
    <row r="827" spans="1:8" ht="15.75" customHeight="1" x14ac:dyDescent="0.3">
      <c r="A827" s="23" t="s">
        <v>1472</v>
      </c>
      <c r="B827" s="23" t="s">
        <v>7336</v>
      </c>
      <c r="C827" s="26">
        <v>59.883333333333333</v>
      </c>
      <c r="D827" s="23">
        <v>0</v>
      </c>
      <c r="E827" s="23">
        <v>12815.44</v>
      </c>
      <c r="F827" s="23" t="s">
        <v>8076</v>
      </c>
      <c r="G827" s="23" t="s">
        <v>8076</v>
      </c>
      <c r="H827" t="s">
        <v>8086</v>
      </c>
    </row>
    <row r="828" spans="1:8" ht="15.75" customHeight="1" x14ac:dyDescent="0.3">
      <c r="A828" s="23" t="s">
        <v>1474</v>
      </c>
      <c r="B828" s="23" t="s">
        <v>7398</v>
      </c>
      <c r="C828" s="26">
        <v>44.87222222222222</v>
      </c>
      <c r="D828" s="23">
        <v>0</v>
      </c>
      <c r="E828" s="23">
        <v>12797.21</v>
      </c>
      <c r="F828" s="23" t="s">
        <v>8076</v>
      </c>
      <c r="G828" s="23" t="s">
        <v>8077</v>
      </c>
      <c r="H828" t="s">
        <v>8086</v>
      </c>
    </row>
    <row r="829" spans="1:8" ht="15.75" customHeight="1" x14ac:dyDescent="0.3">
      <c r="A829" s="23" t="s">
        <v>1476</v>
      </c>
      <c r="B829" s="23" t="s">
        <v>7397</v>
      </c>
      <c r="C829" s="26">
        <v>39.608333333333334</v>
      </c>
      <c r="D829" s="23">
        <v>3</v>
      </c>
      <c r="E829" s="23">
        <v>12788.18</v>
      </c>
      <c r="F829" s="23" t="s">
        <v>8076</v>
      </c>
      <c r="G829" s="23" t="s">
        <v>8077</v>
      </c>
      <c r="H829" t="s">
        <v>8092</v>
      </c>
    </row>
    <row r="830" spans="1:8" ht="15.75" customHeight="1" x14ac:dyDescent="0.3">
      <c r="A830" s="23" t="s">
        <v>1478</v>
      </c>
      <c r="B830" s="23" t="s">
        <v>7396</v>
      </c>
      <c r="C830" s="26">
        <v>59.508333333333333</v>
      </c>
      <c r="D830" s="23">
        <v>0</v>
      </c>
      <c r="E830" s="23">
        <v>12788.03</v>
      </c>
      <c r="F830" s="23" t="s">
        <v>8076</v>
      </c>
      <c r="G830" s="23" t="s">
        <v>8076</v>
      </c>
      <c r="H830" t="s">
        <v>8085</v>
      </c>
    </row>
    <row r="831" spans="1:8" ht="15.75" customHeight="1" x14ac:dyDescent="0.3">
      <c r="A831" s="23" t="s">
        <v>1480</v>
      </c>
      <c r="B831" s="23" t="s">
        <v>7229</v>
      </c>
      <c r="C831" s="26">
        <v>50.669444444444444</v>
      </c>
      <c r="D831" s="23">
        <v>0</v>
      </c>
      <c r="E831" s="23">
        <v>12776.05</v>
      </c>
      <c r="F831" s="23" t="s">
        <v>8076</v>
      </c>
      <c r="G831" s="23" t="s">
        <v>8076</v>
      </c>
      <c r="H831" t="s">
        <v>8092</v>
      </c>
    </row>
    <row r="832" spans="1:8" ht="15.75" customHeight="1" x14ac:dyDescent="0.3">
      <c r="A832" s="23" t="s">
        <v>1482</v>
      </c>
      <c r="B832" s="23" t="s">
        <v>7395</v>
      </c>
      <c r="C832" s="26">
        <v>47.702777777777776</v>
      </c>
      <c r="D832" s="23">
        <v>1</v>
      </c>
      <c r="E832" s="23">
        <v>12770.27</v>
      </c>
      <c r="F832" s="23" t="s">
        <v>8076</v>
      </c>
      <c r="G832" s="23" t="s">
        <v>8076</v>
      </c>
      <c r="H832" t="s">
        <v>8089</v>
      </c>
    </row>
    <row r="833" spans="1:8" ht="15.75" customHeight="1" x14ac:dyDescent="0.3">
      <c r="A833" s="23" t="s">
        <v>1483</v>
      </c>
      <c r="B833" s="23" t="s">
        <v>7394</v>
      </c>
      <c r="C833" s="26">
        <v>60.68611111111111</v>
      </c>
      <c r="D833" s="23">
        <v>0</v>
      </c>
      <c r="E833" s="23">
        <v>12741.17</v>
      </c>
      <c r="F833" s="23" t="s">
        <v>8076</v>
      </c>
      <c r="G833" s="23" t="s">
        <v>8077</v>
      </c>
      <c r="H833" t="s">
        <v>8090</v>
      </c>
    </row>
    <row r="834" spans="1:8" ht="15.75" customHeight="1" x14ac:dyDescent="0.3">
      <c r="A834" s="23" t="s">
        <v>1485</v>
      </c>
      <c r="B834" s="23" t="s">
        <v>7393</v>
      </c>
      <c r="C834" s="26">
        <v>60.766666666666666</v>
      </c>
      <c r="D834" s="23">
        <v>0</v>
      </c>
      <c r="E834" s="23">
        <v>12731</v>
      </c>
      <c r="F834" s="23" t="s">
        <v>8076</v>
      </c>
      <c r="G834" s="23" t="s">
        <v>8076</v>
      </c>
      <c r="H834" t="s">
        <v>8083</v>
      </c>
    </row>
    <row r="835" spans="1:8" ht="15.75" customHeight="1" x14ac:dyDescent="0.3">
      <c r="A835" s="23" t="s">
        <v>1487</v>
      </c>
      <c r="B835" s="23" t="s">
        <v>7392</v>
      </c>
      <c r="C835" s="26">
        <v>34.891666666666666</v>
      </c>
      <c r="D835" s="23">
        <v>3</v>
      </c>
      <c r="E835" s="23">
        <v>12718.21</v>
      </c>
      <c r="F835" s="23" t="s">
        <v>8076</v>
      </c>
      <c r="G835" s="23" t="s">
        <v>8077</v>
      </c>
      <c r="H835" t="s">
        <v>8092</v>
      </c>
    </row>
    <row r="836" spans="1:8" ht="15.75" customHeight="1" x14ac:dyDescent="0.3">
      <c r="A836" s="23" t="s">
        <v>1488</v>
      </c>
      <c r="B836" s="23" t="s">
        <v>7391</v>
      </c>
      <c r="C836" s="26">
        <v>52.916666666666664</v>
      </c>
      <c r="D836" s="23">
        <v>0</v>
      </c>
      <c r="E836" s="23">
        <v>12713</v>
      </c>
      <c r="F836" s="23" t="s">
        <v>8076</v>
      </c>
      <c r="G836" s="23" t="s">
        <v>8077</v>
      </c>
      <c r="H836" t="s">
        <v>8080</v>
      </c>
    </row>
    <row r="837" spans="1:8" ht="15.75" customHeight="1" x14ac:dyDescent="0.3">
      <c r="A837" s="23" t="s">
        <v>1490</v>
      </c>
      <c r="B837" s="23" t="s">
        <v>7390</v>
      </c>
      <c r="C837" s="26">
        <v>58.527777777777779</v>
      </c>
      <c r="D837" s="23">
        <v>0</v>
      </c>
      <c r="E837" s="23">
        <v>12700.63</v>
      </c>
      <c r="F837" s="23" t="s">
        <v>8076</v>
      </c>
      <c r="G837" s="23" t="s">
        <v>8076</v>
      </c>
      <c r="H837" t="s">
        <v>8080</v>
      </c>
    </row>
    <row r="838" spans="1:8" ht="15.75" customHeight="1" x14ac:dyDescent="0.3">
      <c r="A838" s="23" t="s">
        <v>1492</v>
      </c>
      <c r="B838" s="23" t="s">
        <v>7389</v>
      </c>
      <c r="C838" s="26">
        <v>30.919444444444444</v>
      </c>
      <c r="D838" s="23">
        <v>0</v>
      </c>
      <c r="E838" s="23">
        <v>12699.56</v>
      </c>
      <c r="F838" s="23" t="s">
        <v>8076</v>
      </c>
      <c r="G838" s="23" t="s">
        <v>8075</v>
      </c>
      <c r="H838" t="s">
        <v>8080</v>
      </c>
    </row>
    <row r="839" spans="1:8" ht="15.75" customHeight="1" x14ac:dyDescent="0.3">
      <c r="A839" s="23" t="s">
        <v>1494</v>
      </c>
      <c r="B839" s="23" t="s">
        <v>7388</v>
      </c>
      <c r="C839" s="26">
        <v>48.705555555555556</v>
      </c>
      <c r="D839" s="23">
        <v>0</v>
      </c>
      <c r="E839" s="23">
        <v>12697.48</v>
      </c>
      <c r="F839" s="23" t="s">
        <v>8076</v>
      </c>
      <c r="G839" s="23" t="s">
        <v>8076</v>
      </c>
      <c r="H839" t="s">
        <v>8089</v>
      </c>
    </row>
    <row r="840" spans="1:8" ht="15.75" customHeight="1" x14ac:dyDescent="0.3">
      <c r="A840" s="23" t="s">
        <v>1495</v>
      </c>
      <c r="B840" s="23" t="s">
        <v>7387</v>
      </c>
      <c r="C840" s="26">
        <v>60.780555555555559</v>
      </c>
      <c r="D840" s="23">
        <v>0</v>
      </c>
      <c r="E840" s="23">
        <v>12648.7</v>
      </c>
      <c r="F840" s="23" t="s">
        <v>8076</v>
      </c>
      <c r="G840" s="23" t="s">
        <v>8075</v>
      </c>
      <c r="H840" t="s">
        <v>8078</v>
      </c>
    </row>
    <row r="841" spans="1:8" ht="15.75" customHeight="1" x14ac:dyDescent="0.3">
      <c r="A841" s="23" t="s">
        <v>1496</v>
      </c>
      <c r="B841" s="23" t="s">
        <v>7386</v>
      </c>
      <c r="C841" s="26">
        <v>57.733333333333334</v>
      </c>
      <c r="D841" s="23">
        <v>2</v>
      </c>
      <c r="E841" s="23">
        <v>12646.21</v>
      </c>
      <c r="F841" s="23" t="s">
        <v>8076</v>
      </c>
      <c r="G841" s="23" t="s">
        <v>8075</v>
      </c>
      <c r="H841" t="s">
        <v>8080</v>
      </c>
    </row>
    <row r="842" spans="1:8" ht="15.75" customHeight="1" x14ac:dyDescent="0.3">
      <c r="A842" s="23" t="s">
        <v>1498</v>
      </c>
      <c r="B842" s="23" t="s">
        <v>7385</v>
      </c>
      <c r="C842" s="26">
        <v>60.908333333333331</v>
      </c>
      <c r="D842" s="23">
        <v>0</v>
      </c>
      <c r="E842" s="23">
        <v>12644.59</v>
      </c>
      <c r="F842" s="23" t="s">
        <v>8076</v>
      </c>
      <c r="G842" s="23" t="s">
        <v>8075</v>
      </c>
      <c r="H842" t="s">
        <v>8080</v>
      </c>
    </row>
    <row r="843" spans="1:8" ht="15.75" customHeight="1" x14ac:dyDescent="0.3">
      <c r="A843" s="23" t="s">
        <v>1500</v>
      </c>
      <c r="B843" s="23" t="s">
        <v>7384</v>
      </c>
      <c r="C843" s="26">
        <v>56.475000000000001</v>
      </c>
      <c r="D843" s="23">
        <v>2</v>
      </c>
      <c r="E843" s="23">
        <v>12643.38</v>
      </c>
      <c r="F843" s="23" t="s">
        <v>8076</v>
      </c>
      <c r="G843" s="23" t="s">
        <v>8077</v>
      </c>
      <c r="H843" t="s">
        <v>8079</v>
      </c>
    </row>
    <row r="844" spans="1:8" ht="15.75" customHeight="1" x14ac:dyDescent="0.3">
      <c r="A844" s="23" t="s">
        <v>1501</v>
      </c>
      <c r="B844" s="23" t="s">
        <v>7383</v>
      </c>
      <c r="C844" s="26">
        <v>50.758333333333333</v>
      </c>
      <c r="D844" s="23">
        <v>0</v>
      </c>
      <c r="E844" s="23">
        <v>12640.24</v>
      </c>
      <c r="F844" s="23" t="s">
        <v>8076</v>
      </c>
      <c r="G844" s="23" t="s">
        <v>8077</v>
      </c>
      <c r="H844" t="s">
        <v>8080</v>
      </c>
    </row>
    <row r="845" spans="1:8" ht="15.75" customHeight="1" x14ac:dyDescent="0.3">
      <c r="A845" s="23" t="s">
        <v>1503</v>
      </c>
      <c r="B845" s="23" t="s">
        <v>7382</v>
      </c>
      <c r="C845" s="26">
        <v>60.87777777777778</v>
      </c>
      <c r="D845" s="23">
        <v>0</v>
      </c>
      <c r="E845" s="23">
        <v>12638.2</v>
      </c>
      <c r="F845" s="23" t="s">
        <v>8076</v>
      </c>
      <c r="G845" s="23" t="s">
        <v>8077</v>
      </c>
      <c r="H845" t="s">
        <v>8080</v>
      </c>
    </row>
    <row r="846" spans="1:8" ht="15.75" customHeight="1" x14ac:dyDescent="0.3">
      <c r="A846" s="23" t="s">
        <v>1504</v>
      </c>
      <c r="B846" s="23" t="s">
        <v>7381</v>
      </c>
      <c r="C846" s="26">
        <v>60.544444444444444</v>
      </c>
      <c r="D846" s="23">
        <v>0</v>
      </c>
      <c r="E846" s="23">
        <v>12629.9</v>
      </c>
      <c r="F846" s="23" t="s">
        <v>8076</v>
      </c>
      <c r="G846" s="23" t="s">
        <v>8076</v>
      </c>
      <c r="H846" t="s">
        <v>8078</v>
      </c>
    </row>
    <row r="847" spans="1:8" ht="15.75" customHeight="1" x14ac:dyDescent="0.3">
      <c r="A847" s="23" t="s">
        <v>1506</v>
      </c>
      <c r="B847" s="23" t="s">
        <v>7380</v>
      </c>
      <c r="C847" s="26">
        <v>57.677777777777777</v>
      </c>
      <c r="D847" s="23">
        <v>2</v>
      </c>
      <c r="E847" s="23">
        <v>12629.17</v>
      </c>
      <c r="F847" s="23" t="s">
        <v>8076</v>
      </c>
      <c r="G847" s="23" t="s">
        <v>8077</v>
      </c>
      <c r="H847" t="s">
        <v>8078</v>
      </c>
    </row>
    <row r="848" spans="1:8" ht="15.75" customHeight="1" x14ac:dyDescent="0.3">
      <c r="A848" s="23" t="s">
        <v>1508</v>
      </c>
      <c r="B848" s="23" t="s">
        <v>7379</v>
      </c>
      <c r="C848" s="26">
        <v>52.444444444444443</v>
      </c>
      <c r="D848" s="23">
        <v>0</v>
      </c>
      <c r="E848" s="23">
        <v>12624.74</v>
      </c>
      <c r="F848" s="23" t="s">
        <v>8076</v>
      </c>
      <c r="G848" s="23" t="s">
        <v>8077</v>
      </c>
      <c r="H848" t="s">
        <v>8079</v>
      </c>
    </row>
    <row r="849" spans="1:8" ht="15.75" customHeight="1" x14ac:dyDescent="0.3">
      <c r="A849" s="23" t="s">
        <v>1510</v>
      </c>
      <c r="B849" s="23" t="s">
        <v>7378</v>
      </c>
      <c r="C849" s="26">
        <v>59.802777777777777</v>
      </c>
      <c r="D849" s="23">
        <v>0</v>
      </c>
      <c r="E849" s="23">
        <v>12622.18</v>
      </c>
      <c r="F849" s="23" t="s">
        <v>8076</v>
      </c>
      <c r="G849" s="23" t="s">
        <v>8077</v>
      </c>
      <c r="H849" t="s">
        <v>8079</v>
      </c>
    </row>
    <row r="850" spans="1:8" ht="15.75" customHeight="1" x14ac:dyDescent="0.3">
      <c r="A850" s="23" t="s">
        <v>1512</v>
      </c>
      <c r="B850" s="23" t="s">
        <v>7377</v>
      </c>
      <c r="C850" s="26">
        <v>24.555555555555557</v>
      </c>
      <c r="D850" s="23">
        <v>1</v>
      </c>
      <c r="E850" s="23">
        <v>12609.89</v>
      </c>
      <c r="F850" s="23" t="s">
        <v>8076</v>
      </c>
      <c r="G850" s="23" t="s">
        <v>8076</v>
      </c>
      <c r="H850" t="s">
        <v>8079</v>
      </c>
    </row>
    <row r="851" spans="1:8" ht="15.75" customHeight="1" x14ac:dyDescent="0.3">
      <c r="A851" s="23" t="s">
        <v>1513</v>
      </c>
      <c r="B851" s="23" t="s">
        <v>7376</v>
      </c>
      <c r="C851" s="26">
        <v>34.825000000000003</v>
      </c>
      <c r="D851" s="23">
        <v>3</v>
      </c>
      <c r="E851" s="23">
        <v>12600.46</v>
      </c>
      <c r="F851" s="23" t="s">
        <v>8076</v>
      </c>
      <c r="G851" s="23" t="s">
        <v>8077</v>
      </c>
      <c r="H851" t="s">
        <v>8087</v>
      </c>
    </row>
    <row r="852" spans="1:8" ht="15.75" customHeight="1" x14ac:dyDescent="0.3">
      <c r="A852" s="23" t="s">
        <v>1515</v>
      </c>
      <c r="B852" s="23" t="s">
        <v>7375</v>
      </c>
      <c r="C852" s="26">
        <v>52.972222222222221</v>
      </c>
      <c r="D852" s="23">
        <v>5</v>
      </c>
      <c r="E852" s="23">
        <v>12592.53</v>
      </c>
      <c r="F852" s="23" t="s">
        <v>8076</v>
      </c>
      <c r="G852" s="23" t="s">
        <v>8075</v>
      </c>
      <c r="H852" t="s">
        <v>8078</v>
      </c>
    </row>
    <row r="853" spans="1:8" ht="15.75" customHeight="1" x14ac:dyDescent="0.3">
      <c r="A853" s="23" t="s">
        <v>1517</v>
      </c>
      <c r="B853" s="23" t="s">
        <v>7046</v>
      </c>
      <c r="C853" s="26">
        <v>53.533333333333331</v>
      </c>
      <c r="D853" s="23">
        <v>0</v>
      </c>
      <c r="E853" s="23">
        <v>12579.92</v>
      </c>
      <c r="F853" s="23" t="s">
        <v>8076</v>
      </c>
      <c r="G853" s="23" t="s">
        <v>8077</v>
      </c>
      <c r="H853" t="s">
        <v>8085</v>
      </c>
    </row>
    <row r="854" spans="1:8" ht="15.75" customHeight="1" x14ac:dyDescent="0.3">
      <c r="A854" s="23" t="s">
        <v>1518</v>
      </c>
      <c r="B854" s="23" t="s">
        <v>7374</v>
      </c>
      <c r="C854" s="26">
        <v>61.527777777777779</v>
      </c>
      <c r="D854" s="23">
        <v>0</v>
      </c>
      <c r="E854" s="23">
        <v>12574.05</v>
      </c>
      <c r="F854" s="23" t="s">
        <v>8076</v>
      </c>
      <c r="G854" s="23" t="s">
        <v>8077</v>
      </c>
      <c r="H854" t="s">
        <v>8080</v>
      </c>
    </row>
    <row r="855" spans="1:8" ht="15.75" customHeight="1" x14ac:dyDescent="0.3">
      <c r="A855" s="23" t="s">
        <v>1519</v>
      </c>
      <c r="B855" s="23" t="s">
        <v>7374</v>
      </c>
      <c r="C855" s="26">
        <v>61.527777777777779</v>
      </c>
      <c r="D855" s="23">
        <v>0</v>
      </c>
      <c r="E855" s="23">
        <v>12557.61</v>
      </c>
      <c r="F855" s="23" t="s">
        <v>8076</v>
      </c>
      <c r="G855" s="23" t="s">
        <v>8076</v>
      </c>
      <c r="H855" t="s">
        <v>8078</v>
      </c>
    </row>
    <row r="856" spans="1:8" ht="15.75" customHeight="1" x14ac:dyDescent="0.3">
      <c r="A856" s="23" t="s">
        <v>1521</v>
      </c>
      <c r="B856" s="23" t="s">
        <v>7373</v>
      </c>
      <c r="C856" s="26">
        <v>60.644444444444446</v>
      </c>
      <c r="D856" s="23">
        <v>0</v>
      </c>
      <c r="E856" s="23">
        <v>12523.6</v>
      </c>
      <c r="F856" s="23" t="s">
        <v>8076</v>
      </c>
      <c r="G856" s="23" t="s">
        <v>8076</v>
      </c>
      <c r="H856" t="s">
        <v>8079</v>
      </c>
    </row>
    <row r="857" spans="1:8" ht="15.75" customHeight="1" x14ac:dyDescent="0.3">
      <c r="A857" s="23" t="s">
        <v>1522</v>
      </c>
      <c r="B857" s="23" t="s">
        <v>7372</v>
      </c>
      <c r="C857" s="26">
        <v>56.905555555555559</v>
      </c>
      <c r="D857" s="23">
        <v>0</v>
      </c>
      <c r="E857" s="23">
        <v>12499.88</v>
      </c>
      <c r="F857" s="23" t="s">
        <v>8076</v>
      </c>
      <c r="G857" s="23" t="s">
        <v>8075</v>
      </c>
      <c r="H857" t="s">
        <v>8079</v>
      </c>
    </row>
    <row r="858" spans="1:8" ht="15.75" customHeight="1" x14ac:dyDescent="0.3">
      <c r="A858" s="23" t="s">
        <v>1524</v>
      </c>
      <c r="B858" s="23" t="s">
        <v>7371</v>
      </c>
      <c r="C858" s="26">
        <v>54.513888888888886</v>
      </c>
      <c r="D858" s="23">
        <v>3</v>
      </c>
      <c r="E858" s="23">
        <v>12495.29</v>
      </c>
      <c r="F858" s="23" t="s">
        <v>8076</v>
      </c>
      <c r="G858" s="23" t="s">
        <v>8076</v>
      </c>
      <c r="H858" t="s">
        <v>8079</v>
      </c>
    </row>
    <row r="859" spans="1:8" ht="15.75" customHeight="1" x14ac:dyDescent="0.3">
      <c r="A859" s="23" t="s">
        <v>1526</v>
      </c>
      <c r="B859" s="23" t="s">
        <v>7370</v>
      </c>
      <c r="C859" s="26">
        <v>55.769444444444446</v>
      </c>
      <c r="D859" s="23">
        <v>3</v>
      </c>
      <c r="E859" s="23">
        <v>12485.8</v>
      </c>
      <c r="F859" s="23" t="s">
        <v>8076</v>
      </c>
      <c r="G859" s="23" t="s">
        <v>8076</v>
      </c>
      <c r="H859" t="s">
        <v>8078</v>
      </c>
    </row>
    <row r="860" spans="1:8" ht="15.75" customHeight="1" x14ac:dyDescent="0.3">
      <c r="A860" s="23" t="s">
        <v>1527</v>
      </c>
      <c r="B860" s="23" t="s">
        <v>7210</v>
      </c>
      <c r="C860" s="26">
        <v>54.572222222222223</v>
      </c>
      <c r="D860" s="23">
        <v>3</v>
      </c>
      <c r="E860" s="23">
        <v>12479.71</v>
      </c>
      <c r="F860" s="23" t="s">
        <v>8076</v>
      </c>
      <c r="G860" s="23" t="s">
        <v>8076</v>
      </c>
      <c r="H860" t="s">
        <v>8079</v>
      </c>
    </row>
    <row r="861" spans="1:8" ht="15.75" customHeight="1" x14ac:dyDescent="0.3">
      <c r="A861" s="23" t="s">
        <v>1529</v>
      </c>
      <c r="B861" s="23" t="s">
        <v>7369</v>
      </c>
      <c r="C861" s="26">
        <v>54.533333333333331</v>
      </c>
      <c r="D861" s="23">
        <v>3</v>
      </c>
      <c r="E861" s="23">
        <v>12475.35</v>
      </c>
      <c r="F861" s="23" t="s">
        <v>8076</v>
      </c>
      <c r="G861" s="23" t="s">
        <v>8077</v>
      </c>
      <c r="H861" t="s">
        <v>8079</v>
      </c>
    </row>
    <row r="862" spans="1:8" ht="15.75" customHeight="1" x14ac:dyDescent="0.3">
      <c r="A862" s="23" t="s">
        <v>1531</v>
      </c>
      <c r="B862" s="23" t="s">
        <v>7368</v>
      </c>
      <c r="C862" s="26">
        <v>27.830555555555556</v>
      </c>
      <c r="D862" s="23">
        <v>0</v>
      </c>
      <c r="E862" s="23">
        <v>12452.25</v>
      </c>
      <c r="F862" s="23" t="s">
        <v>8076</v>
      </c>
      <c r="G862" s="23" t="s">
        <v>8076</v>
      </c>
      <c r="H862" t="s">
        <v>8079</v>
      </c>
    </row>
    <row r="863" spans="1:8" ht="15.75" customHeight="1" x14ac:dyDescent="0.3">
      <c r="A863" s="23" t="s">
        <v>1532</v>
      </c>
      <c r="B863" s="23" t="s">
        <v>7367</v>
      </c>
      <c r="C863" s="26">
        <v>58.844444444444441</v>
      </c>
      <c r="D863" s="23">
        <v>0</v>
      </c>
      <c r="E863" s="23">
        <v>12430.95</v>
      </c>
      <c r="F863" s="23" t="s">
        <v>8076</v>
      </c>
      <c r="G863" s="23" t="s">
        <v>8076</v>
      </c>
      <c r="H863" t="s">
        <v>8086</v>
      </c>
    </row>
    <row r="864" spans="1:8" ht="15.75" customHeight="1" x14ac:dyDescent="0.3">
      <c r="A864" s="23" t="s">
        <v>1533</v>
      </c>
      <c r="B864" s="23" t="s">
        <v>7366</v>
      </c>
      <c r="C864" s="26">
        <v>43.9</v>
      </c>
      <c r="D864" s="23">
        <v>2</v>
      </c>
      <c r="E864" s="23">
        <v>12408.29</v>
      </c>
      <c r="F864" s="23" t="s">
        <v>8076</v>
      </c>
      <c r="G864" s="23" t="s">
        <v>8077</v>
      </c>
      <c r="H864" t="s">
        <v>8094</v>
      </c>
    </row>
    <row r="865" spans="1:8" ht="15.75" customHeight="1" x14ac:dyDescent="0.3">
      <c r="A865" s="23" t="s">
        <v>1535</v>
      </c>
      <c r="B865" s="23" t="s">
        <v>6626</v>
      </c>
      <c r="C865" s="26">
        <v>50.797222222222224</v>
      </c>
      <c r="D865" s="23">
        <v>0</v>
      </c>
      <c r="E865" s="23">
        <v>12407.3</v>
      </c>
      <c r="F865" s="23" t="s">
        <v>8076</v>
      </c>
      <c r="G865" s="23" t="s">
        <v>8075</v>
      </c>
      <c r="H865" t="s">
        <v>8089</v>
      </c>
    </row>
    <row r="866" spans="1:8" ht="15.75" customHeight="1" x14ac:dyDescent="0.3">
      <c r="A866" s="23" t="s">
        <v>1537</v>
      </c>
      <c r="B866" s="23" t="s">
        <v>7365</v>
      </c>
      <c r="C866" s="26">
        <v>33.44166666666667</v>
      </c>
      <c r="D866" s="23">
        <v>0</v>
      </c>
      <c r="E866" s="23">
        <v>12404.88</v>
      </c>
      <c r="F866" s="23" t="s">
        <v>8076</v>
      </c>
      <c r="G866" s="23" t="s">
        <v>8076</v>
      </c>
      <c r="H866" t="s">
        <v>8083</v>
      </c>
    </row>
    <row r="867" spans="1:8" ht="15.75" customHeight="1" x14ac:dyDescent="0.3">
      <c r="A867" s="23" t="s">
        <v>1539</v>
      </c>
      <c r="B867" s="23" t="s">
        <v>7364</v>
      </c>
      <c r="C867" s="26">
        <v>60.7</v>
      </c>
      <c r="D867" s="23">
        <v>0</v>
      </c>
      <c r="E867" s="23">
        <v>12369.89</v>
      </c>
      <c r="F867" s="23" t="s">
        <v>8076</v>
      </c>
      <c r="G867" s="23" t="s">
        <v>8075</v>
      </c>
      <c r="H867" t="s">
        <v>8086</v>
      </c>
    </row>
    <row r="868" spans="1:8" ht="15.75" customHeight="1" x14ac:dyDescent="0.3">
      <c r="A868" s="23" t="s">
        <v>1541</v>
      </c>
      <c r="B868" s="23" t="s">
        <v>7363</v>
      </c>
      <c r="C868" s="26">
        <v>56.44166666666667</v>
      </c>
      <c r="D868" s="23">
        <v>3</v>
      </c>
      <c r="E868" s="23">
        <v>12363.55</v>
      </c>
      <c r="F868" s="23" t="s">
        <v>8076</v>
      </c>
      <c r="G868" s="23" t="s">
        <v>8076</v>
      </c>
      <c r="H868" t="s">
        <v>8080</v>
      </c>
    </row>
    <row r="869" spans="1:8" ht="15.75" customHeight="1" x14ac:dyDescent="0.3">
      <c r="A869" s="23" t="s">
        <v>1543</v>
      </c>
      <c r="B869" s="23" t="s">
        <v>7362</v>
      </c>
      <c r="C869" s="26">
        <v>59.711111111111109</v>
      </c>
      <c r="D869" s="23">
        <v>1</v>
      </c>
      <c r="E869" s="23">
        <v>12347.17</v>
      </c>
      <c r="F869" s="23" t="s">
        <v>8076</v>
      </c>
      <c r="G869" s="23" t="s">
        <v>8076</v>
      </c>
      <c r="H869" t="s">
        <v>8080</v>
      </c>
    </row>
    <row r="870" spans="1:8" ht="15.75" customHeight="1" x14ac:dyDescent="0.3">
      <c r="A870" s="23" t="s">
        <v>1544</v>
      </c>
      <c r="B870" s="23" t="s">
        <v>7361</v>
      </c>
      <c r="C870" s="26">
        <v>59.85</v>
      </c>
      <c r="D870" s="23">
        <v>1</v>
      </c>
      <c r="E870" s="23">
        <v>12333.83</v>
      </c>
      <c r="F870" s="23" t="s">
        <v>8076</v>
      </c>
      <c r="G870" s="23" t="s">
        <v>8075</v>
      </c>
      <c r="H870" t="s">
        <v>8080</v>
      </c>
    </row>
    <row r="871" spans="1:8" ht="15.75" customHeight="1" x14ac:dyDescent="0.3">
      <c r="A871" s="23" t="s">
        <v>1545</v>
      </c>
      <c r="B871" s="23" t="s">
        <v>7360</v>
      </c>
      <c r="C871" s="26">
        <v>59.774999999999999</v>
      </c>
      <c r="D871" s="23">
        <v>0</v>
      </c>
      <c r="E871" s="23">
        <v>12323.94</v>
      </c>
      <c r="F871" s="23" t="s">
        <v>8076</v>
      </c>
      <c r="G871" s="23" t="s">
        <v>8076</v>
      </c>
      <c r="H871" t="s">
        <v>8090</v>
      </c>
    </row>
    <row r="872" spans="1:8" ht="15.75" customHeight="1" x14ac:dyDescent="0.3">
      <c r="A872" s="23" t="s">
        <v>1547</v>
      </c>
      <c r="B872" s="23" t="s">
        <v>7359</v>
      </c>
      <c r="C872" s="26">
        <v>59.611111111111114</v>
      </c>
      <c r="D872" s="23">
        <v>0</v>
      </c>
      <c r="E872" s="23">
        <v>12299.59</v>
      </c>
      <c r="F872" s="23" t="s">
        <v>8076</v>
      </c>
      <c r="G872" s="23" t="s">
        <v>8077</v>
      </c>
      <c r="H872" t="s">
        <v>8085</v>
      </c>
    </row>
    <row r="873" spans="1:8" ht="15.75" customHeight="1" x14ac:dyDescent="0.3">
      <c r="A873" s="23" t="s">
        <v>1549</v>
      </c>
      <c r="B873" s="23" t="s">
        <v>7358</v>
      </c>
      <c r="C873" s="26">
        <v>32.608333333333334</v>
      </c>
      <c r="D873" s="23">
        <v>3</v>
      </c>
      <c r="E873" s="23">
        <v>12282.38</v>
      </c>
      <c r="F873" s="23" t="s">
        <v>8076</v>
      </c>
      <c r="G873" s="23" t="s">
        <v>8077</v>
      </c>
      <c r="H873" t="s">
        <v>8080</v>
      </c>
    </row>
    <row r="874" spans="1:8" ht="15.75" customHeight="1" x14ac:dyDescent="0.3">
      <c r="A874" s="23" t="s">
        <v>1551</v>
      </c>
      <c r="B874" s="23" t="s">
        <v>7357</v>
      </c>
      <c r="C874" s="26">
        <v>56.56111111111111</v>
      </c>
      <c r="D874" s="23">
        <v>0</v>
      </c>
      <c r="E874" s="23">
        <v>12282.03</v>
      </c>
      <c r="F874" s="23" t="s">
        <v>8076</v>
      </c>
      <c r="G874" s="23" t="s">
        <v>8077</v>
      </c>
      <c r="H874" t="s">
        <v>8085</v>
      </c>
    </row>
    <row r="875" spans="1:8" ht="15.75" customHeight="1" x14ac:dyDescent="0.3">
      <c r="A875" s="23" t="s">
        <v>1552</v>
      </c>
      <c r="B875" s="23" t="s">
        <v>7356</v>
      </c>
      <c r="C875" s="26">
        <v>55.777777777777779</v>
      </c>
      <c r="D875" s="23">
        <v>2</v>
      </c>
      <c r="E875" s="23">
        <v>12269.69</v>
      </c>
      <c r="F875" s="23" t="s">
        <v>8076</v>
      </c>
      <c r="G875" s="23" t="s">
        <v>8075</v>
      </c>
      <c r="H875" t="s">
        <v>8079</v>
      </c>
    </row>
    <row r="876" spans="1:8" ht="15.75" customHeight="1" x14ac:dyDescent="0.3">
      <c r="A876" s="23" t="s">
        <v>1554</v>
      </c>
      <c r="B876" s="23" t="s">
        <v>7355</v>
      </c>
      <c r="C876" s="26">
        <v>55.43888888888889</v>
      </c>
      <c r="D876" s="23">
        <v>2</v>
      </c>
      <c r="E876" s="23">
        <v>12268.63</v>
      </c>
      <c r="F876" s="23" t="s">
        <v>8076</v>
      </c>
      <c r="G876" s="23" t="s">
        <v>8077</v>
      </c>
      <c r="H876" t="s">
        <v>8079</v>
      </c>
    </row>
    <row r="877" spans="1:8" ht="15.75" customHeight="1" x14ac:dyDescent="0.3">
      <c r="A877" s="23" t="s">
        <v>1556</v>
      </c>
      <c r="B877" s="23" t="s">
        <v>7354</v>
      </c>
      <c r="C877" s="26">
        <v>56.505555555555553</v>
      </c>
      <c r="D877" s="23">
        <v>2</v>
      </c>
      <c r="E877" s="23">
        <v>12265.51</v>
      </c>
      <c r="F877" s="23" t="s">
        <v>8076</v>
      </c>
      <c r="G877" s="23" t="s">
        <v>8076</v>
      </c>
      <c r="H877" t="s">
        <v>8078</v>
      </c>
    </row>
    <row r="878" spans="1:8" ht="15.75" customHeight="1" x14ac:dyDescent="0.3">
      <c r="A878" s="23" t="s">
        <v>1558</v>
      </c>
      <c r="B878" s="23" t="s">
        <v>7353</v>
      </c>
      <c r="C878" s="26">
        <v>36.819444444444443</v>
      </c>
      <c r="D878" s="23">
        <v>3</v>
      </c>
      <c r="E878" s="23">
        <v>12255.04</v>
      </c>
      <c r="F878" s="23" t="s">
        <v>8076</v>
      </c>
      <c r="G878" s="23" t="s">
        <v>8075</v>
      </c>
      <c r="H878" t="s">
        <v>8092</v>
      </c>
    </row>
    <row r="879" spans="1:8" ht="15.75" customHeight="1" x14ac:dyDescent="0.3">
      <c r="A879" s="23" t="s">
        <v>1559</v>
      </c>
      <c r="B879" s="23" t="s">
        <v>7352</v>
      </c>
      <c r="C879" s="26">
        <v>33.541666666666664</v>
      </c>
      <c r="D879" s="23">
        <v>3</v>
      </c>
      <c r="E879" s="23">
        <v>12254.44</v>
      </c>
      <c r="F879" s="23" t="s">
        <v>8076</v>
      </c>
      <c r="G879" s="23" t="s">
        <v>8076</v>
      </c>
      <c r="H879" t="s">
        <v>8092</v>
      </c>
    </row>
    <row r="880" spans="1:8" ht="15.75" customHeight="1" x14ac:dyDescent="0.3">
      <c r="A880" s="23" t="s">
        <v>1561</v>
      </c>
      <c r="B880" s="23" t="s">
        <v>7351</v>
      </c>
      <c r="C880" s="26">
        <v>48.958333333333336</v>
      </c>
      <c r="D880" s="23">
        <v>0</v>
      </c>
      <c r="E880" s="23">
        <v>12245.17</v>
      </c>
      <c r="F880" s="23" t="s">
        <v>8076</v>
      </c>
      <c r="G880" s="23" t="s">
        <v>8077</v>
      </c>
      <c r="H880" t="s">
        <v>8079</v>
      </c>
    </row>
    <row r="881" spans="1:8" ht="15.75" customHeight="1" x14ac:dyDescent="0.3">
      <c r="A881" s="23" t="s">
        <v>1563</v>
      </c>
      <c r="B881" s="23" t="s">
        <v>7350</v>
      </c>
      <c r="C881" s="26">
        <v>59.891666666666666</v>
      </c>
      <c r="D881" s="23">
        <v>0</v>
      </c>
      <c r="E881" s="23">
        <v>12244.53</v>
      </c>
      <c r="F881" s="23" t="s">
        <v>8076</v>
      </c>
      <c r="G881" s="23" t="s">
        <v>8077</v>
      </c>
      <c r="H881" t="s">
        <v>8078</v>
      </c>
    </row>
    <row r="882" spans="1:8" ht="15.75" customHeight="1" x14ac:dyDescent="0.3">
      <c r="A882" s="23" t="s">
        <v>1565</v>
      </c>
      <c r="B882" s="23" t="s">
        <v>7349</v>
      </c>
      <c r="C882" s="26">
        <v>56.858333333333334</v>
      </c>
      <c r="D882" s="23">
        <v>0</v>
      </c>
      <c r="E882" s="23">
        <v>12237.73</v>
      </c>
      <c r="F882" s="23" t="s">
        <v>8076</v>
      </c>
      <c r="G882" s="23" t="s">
        <v>8076</v>
      </c>
      <c r="H882" t="s">
        <v>8079</v>
      </c>
    </row>
    <row r="883" spans="1:8" ht="15.75" customHeight="1" x14ac:dyDescent="0.3">
      <c r="A883" s="23" t="s">
        <v>1567</v>
      </c>
      <c r="B883" s="23" t="s">
        <v>7348</v>
      </c>
      <c r="C883" s="26">
        <v>58.647222222222226</v>
      </c>
      <c r="D883" s="23">
        <v>0</v>
      </c>
      <c r="E883" s="23">
        <v>12235.84</v>
      </c>
      <c r="F883" s="23" t="s">
        <v>8076</v>
      </c>
      <c r="G883" s="23" t="s">
        <v>8076</v>
      </c>
      <c r="H883" t="s">
        <v>8079</v>
      </c>
    </row>
    <row r="884" spans="1:8" ht="15.75" customHeight="1" x14ac:dyDescent="0.3">
      <c r="A884" s="23" t="s">
        <v>1568</v>
      </c>
      <c r="B884" s="23" t="s">
        <v>7347</v>
      </c>
      <c r="C884" s="26">
        <v>59.886111111111113</v>
      </c>
      <c r="D884" s="23">
        <v>0</v>
      </c>
      <c r="E884" s="23">
        <v>12233.83</v>
      </c>
      <c r="F884" s="23" t="s">
        <v>8076</v>
      </c>
      <c r="G884" s="23" t="s">
        <v>8077</v>
      </c>
      <c r="H884" t="s">
        <v>8080</v>
      </c>
    </row>
    <row r="885" spans="1:8" ht="15.75" customHeight="1" x14ac:dyDescent="0.3">
      <c r="A885" s="23" t="s">
        <v>1570</v>
      </c>
      <c r="B885" s="23" t="s">
        <v>7346</v>
      </c>
      <c r="C885" s="26">
        <v>58.955555555555556</v>
      </c>
      <c r="D885" s="23">
        <v>0</v>
      </c>
      <c r="E885" s="23">
        <v>12231.61</v>
      </c>
      <c r="F885" s="23" t="s">
        <v>8076</v>
      </c>
      <c r="G885" s="23" t="s">
        <v>8076</v>
      </c>
      <c r="H885" t="s">
        <v>8079</v>
      </c>
    </row>
    <row r="886" spans="1:8" ht="15.75" customHeight="1" x14ac:dyDescent="0.3">
      <c r="A886" s="23" t="s">
        <v>1572</v>
      </c>
      <c r="B886" s="23" t="s">
        <v>7345</v>
      </c>
      <c r="C886" s="26">
        <v>58.93333333333333</v>
      </c>
      <c r="D886" s="23">
        <v>0</v>
      </c>
      <c r="E886" s="23">
        <v>12224.35</v>
      </c>
      <c r="F886" s="23" t="s">
        <v>8076</v>
      </c>
      <c r="G886" s="23" t="s">
        <v>8077</v>
      </c>
      <c r="H886" t="s">
        <v>8079</v>
      </c>
    </row>
    <row r="887" spans="1:8" ht="15.75" customHeight="1" x14ac:dyDescent="0.3">
      <c r="A887" s="23" t="s">
        <v>1574</v>
      </c>
      <c r="B887" s="23" t="s">
        <v>7344</v>
      </c>
      <c r="C887" s="26">
        <v>58.883333333333333</v>
      </c>
      <c r="D887" s="23">
        <v>0</v>
      </c>
      <c r="E887" s="23">
        <v>12222.9</v>
      </c>
      <c r="F887" s="23" t="s">
        <v>8076</v>
      </c>
      <c r="G887" s="23" t="s">
        <v>8075</v>
      </c>
      <c r="H887" t="s">
        <v>8079</v>
      </c>
    </row>
    <row r="888" spans="1:8" ht="15.75" customHeight="1" x14ac:dyDescent="0.3">
      <c r="A888" s="23" t="s">
        <v>1576</v>
      </c>
      <c r="B888" s="23" t="s">
        <v>7343</v>
      </c>
      <c r="C888" s="26">
        <v>45.81666666666667</v>
      </c>
      <c r="D888" s="23">
        <v>2</v>
      </c>
      <c r="E888" s="23">
        <v>12218.7</v>
      </c>
      <c r="F888" s="23" t="s">
        <v>8076</v>
      </c>
      <c r="G888" s="23" t="s">
        <v>8077</v>
      </c>
      <c r="H888" t="s">
        <v>8079</v>
      </c>
    </row>
    <row r="889" spans="1:8" ht="15.75" customHeight="1" x14ac:dyDescent="0.3">
      <c r="A889" s="23" t="s">
        <v>1578</v>
      </c>
      <c r="B889" s="23" t="s">
        <v>6554</v>
      </c>
      <c r="C889" s="26">
        <v>31.774999999999999</v>
      </c>
      <c r="D889" s="23">
        <v>3</v>
      </c>
      <c r="E889" s="23">
        <v>12198.64</v>
      </c>
      <c r="F889" s="23" t="s">
        <v>8076</v>
      </c>
      <c r="G889" s="23" t="s">
        <v>8076</v>
      </c>
      <c r="H889" t="s">
        <v>8092</v>
      </c>
    </row>
    <row r="890" spans="1:8" ht="15.75" customHeight="1" x14ac:dyDescent="0.3">
      <c r="A890" s="23" t="s">
        <v>1580</v>
      </c>
      <c r="B890" s="23" t="s">
        <v>7342</v>
      </c>
      <c r="C890" s="26">
        <v>35.674999999999997</v>
      </c>
      <c r="D890" s="23">
        <v>3</v>
      </c>
      <c r="E890" s="23">
        <v>12148.2</v>
      </c>
      <c r="F890" s="23" t="s">
        <v>8076</v>
      </c>
      <c r="G890" s="23" t="s">
        <v>8076</v>
      </c>
      <c r="H890" t="s">
        <v>8079</v>
      </c>
    </row>
    <row r="891" spans="1:8" ht="15.75" customHeight="1" x14ac:dyDescent="0.3">
      <c r="A891" s="23" t="s">
        <v>1582</v>
      </c>
      <c r="B891" s="23" t="s">
        <v>7341</v>
      </c>
      <c r="C891" s="26">
        <v>60.730555555555554</v>
      </c>
      <c r="D891" s="23">
        <v>0</v>
      </c>
      <c r="E891" s="23">
        <v>12146.97</v>
      </c>
      <c r="F891" s="23" t="s">
        <v>8076</v>
      </c>
      <c r="G891" s="23" t="s">
        <v>8076</v>
      </c>
      <c r="H891" t="s">
        <v>8080</v>
      </c>
    </row>
    <row r="892" spans="1:8" ht="15.75" customHeight="1" x14ac:dyDescent="0.3">
      <c r="A892" s="23" t="s">
        <v>1583</v>
      </c>
      <c r="B892" s="23" t="s">
        <v>7340</v>
      </c>
      <c r="C892" s="26">
        <v>60.594444444444441</v>
      </c>
      <c r="D892" s="23">
        <v>0</v>
      </c>
      <c r="E892" s="23">
        <v>12142.58</v>
      </c>
      <c r="F892" s="23" t="s">
        <v>8076</v>
      </c>
      <c r="G892" s="23" t="s">
        <v>8075</v>
      </c>
      <c r="H892" t="s">
        <v>8078</v>
      </c>
    </row>
    <row r="893" spans="1:8" ht="15.75" customHeight="1" x14ac:dyDescent="0.3">
      <c r="A893" s="23" t="s">
        <v>1585</v>
      </c>
      <c r="B893" s="23" t="s">
        <v>7339</v>
      </c>
      <c r="C893" s="26">
        <v>48.727777777777774</v>
      </c>
      <c r="D893" s="23">
        <v>0</v>
      </c>
      <c r="E893" s="23">
        <v>12137.6</v>
      </c>
      <c r="F893" s="23" t="s">
        <v>8076</v>
      </c>
      <c r="G893" s="23" t="s">
        <v>8076</v>
      </c>
      <c r="H893" t="s">
        <v>8079</v>
      </c>
    </row>
    <row r="894" spans="1:8" ht="15.75" customHeight="1" x14ac:dyDescent="0.3">
      <c r="A894" s="23" t="s">
        <v>1587</v>
      </c>
      <c r="B894" s="23" t="s">
        <v>7338</v>
      </c>
      <c r="C894" s="26">
        <v>31.588888888888889</v>
      </c>
      <c r="D894" s="23">
        <v>3</v>
      </c>
      <c r="E894" s="23">
        <v>12130.8</v>
      </c>
      <c r="F894" s="23" t="s">
        <v>8076</v>
      </c>
      <c r="G894" s="23" t="s">
        <v>8076</v>
      </c>
      <c r="H894" t="s">
        <v>8092</v>
      </c>
    </row>
    <row r="895" spans="1:8" ht="15.75" customHeight="1" x14ac:dyDescent="0.3">
      <c r="A895" s="23" t="s">
        <v>1589</v>
      </c>
      <c r="B895" s="23" t="s">
        <v>7337</v>
      </c>
      <c r="C895" s="26">
        <v>60.011111111111113</v>
      </c>
      <c r="D895" s="23">
        <v>0</v>
      </c>
      <c r="E895" s="23">
        <v>12129.61</v>
      </c>
      <c r="F895" s="23" t="s">
        <v>8076</v>
      </c>
      <c r="G895" s="23" t="s">
        <v>8077</v>
      </c>
      <c r="H895" t="s">
        <v>8079</v>
      </c>
    </row>
    <row r="896" spans="1:8" ht="15.75" customHeight="1" x14ac:dyDescent="0.3">
      <c r="A896" s="23" t="s">
        <v>1590</v>
      </c>
      <c r="B896" s="23" t="s">
        <v>7336</v>
      </c>
      <c r="C896" s="26">
        <v>59.883333333333333</v>
      </c>
      <c r="D896" s="23">
        <v>0</v>
      </c>
      <c r="E896" s="23">
        <v>12124.99</v>
      </c>
      <c r="F896" s="23" t="s">
        <v>8076</v>
      </c>
      <c r="G896" s="23" t="s">
        <v>8077</v>
      </c>
      <c r="H896" t="s">
        <v>8079</v>
      </c>
    </row>
    <row r="897" spans="1:8" ht="15.75" customHeight="1" x14ac:dyDescent="0.3">
      <c r="A897" s="23" t="s">
        <v>1592</v>
      </c>
      <c r="B897" s="23" t="s">
        <v>7335</v>
      </c>
      <c r="C897" s="26">
        <v>54.619444444444447</v>
      </c>
      <c r="D897" s="23">
        <v>3</v>
      </c>
      <c r="E897" s="23">
        <v>12105.32</v>
      </c>
      <c r="F897" s="23" t="s">
        <v>8076</v>
      </c>
      <c r="G897" s="23" t="s">
        <v>8076</v>
      </c>
      <c r="H897" t="s">
        <v>8080</v>
      </c>
    </row>
    <row r="898" spans="1:8" ht="15.75" customHeight="1" x14ac:dyDescent="0.3">
      <c r="A898" s="23" t="s">
        <v>1594</v>
      </c>
      <c r="B898" s="23" t="s">
        <v>7334</v>
      </c>
      <c r="C898" s="26">
        <v>54.49722222222222</v>
      </c>
      <c r="D898" s="23">
        <v>2</v>
      </c>
      <c r="E898" s="23">
        <v>12096.65</v>
      </c>
      <c r="F898" s="23" t="s">
        <v>8076</v>
      </c>
      <c r="G898" s="23" t="s">
        <v>8077</v>
      </c>
      <c r="H898" t="s">
        <v>8086</v>
      </c>
    </row>
    <row r="899" spans="1:8" ht="15.75" customHeight="1" x14ac:dyDescent="0.3">
      <c r="A899" s="23" t="s">
        <v>1596</v>
      </c>
      <c r="B899" s="23" t="s">
        <v>7333</v>
      </c>
      <c r="C899" s="26">
        <v>54.963888888888889</v>
      </c>
      <c r="D899" s="23">
        <v>3</v>
      </c>
      <c r="E899" s="23">
        <v>12094.48</v>
      </c>
      <c r="F899" s="23" t="s">
        <v>8076</v>
      </c>
      <c r="G899" s="23" t="s">
        <v>8076</v>
      </c>
      <c r="H899" t="s">
        <v>8080</v>
      </c>
    </row>
    <row r="900" spans="1:8" ht="15.75" customHeight="1" x14ac:dyDescent="0.3">
      <c r="A900" s="23" t="s">
        <v>1598</v>
      </c>
      <c r="B900" s="23" t="s">
        <v>7332</v>
      </c>
      <c r="C900" s="26">
        <v>38.766666666666666</v>
      </c>
      <c r="D900" s="23">
        <v>3</v>
      </c>
      <c r="E900" s="23">
        <v>12091.34</v>
      </c>
      <c r="F900" s="23" t="s">
        <v>8076</v>
      </c>
      <c r="G900" s="23" t="s">
        <v>8075</v>
      </c>
      <c r="H900" t="s">
        <v>8094</v>
      </c>
    </row>
    <row r="901" spans="1:8" ht="15.75" customHeight="1" x14ac:dyDescent="0.3">
      <c r="A901" s="23" t="s">
        <v>1599</v>
      </c>
      <c r="B901" s="23" t="s">
        <v>7331</v>
      </c>
      <c r="C901" s="26">
        <v>36.75277777777778</v>
      </c>
      <c r="D901" s="23">
        <v>3</v>
      </c>
      <c r="E901" s="23">
        <v>12048.13</v>
      </c>
      <c r="F901" s="23" t="s">
        <v>8076</v>
      </c>
      <c r="G901" s="23" t="s">
        <v>8075</v>
      </c>
      <c r="H901" t="s">
        <v>8092</v>
      </c>
    </row>
    <row r="902" spans="1:8" ht="15.75" customHeight="1" x14ac:dyDescent="0.3">
      <c r="A902" s="23" t="s">
        <v>1601</v>
      </c>
      <c r="B902" s="23" t="s">
        <v>7330</v>
      </c>
      <c r="C902" s="26">
        <v>56.538888888888891</v>
      </c>
      <c r="D902" s="23">
        <v>1</v>
      </c>
      <c r="E902" s="23">
        <v>12044.34</v>
      </c>
      <c r="F902" s="23" t="s">
        <v>8076</v>
      </c>
      <c r="G902" s="23" t="s">
        <v>8077</v>
      </c>
      <c r="H902" t="s">
        <v>8079</v>
      </c>
    </row>
    <row r="903" spans="1:8" ht="15.75" customHeight="1" x14ac:dyDescent="0.3">
      <c r="A903" s="23" t="s">
        <v>1603</v>
      </c>
      <c r="B903" s="23" t="s">
        <v>7329</v>
      </c>
      <c r="C903" s="26">
        <v>43.644444444444446</v>
      </c>
      <c r="D903" s="23">
        <v>2</v>
      </c>
      <c r="E903" s="23">
        <v>12035.18</v>
      </c>
      <c r="F903" s="23" t="s">
        <v>8076</v>
      </c>
      <c r="G903" s="23" t="s">
        <v>8076</v>
      </c>
      <c r="H903" t="s">
        <v>8089</v>
      </c>
    </row>
    <row r="904" spans="1:8" ht="15.75" customHeight="1" x14ac:dyDescent="0.3">
      <c r="A904" s="23" t="s">
        <v>1604</v>
      </c>
      <c r="B904" s="23" t="s">
        <v>7328</v>
      </c>
      <c r="C904" s="26">
        <v>57.608333333333334</v>
      </c>
      <c r="D904" s="23">
        <v>1</v>
      </c>
      <c r="E904" s="23">
        <v>12032.33</v>
      </c>
      <c r="F904" s="23" t="s">
        <v>8076</v>
      </c>
      <c r="G904" s="23" t="s">
        <v>8077</v>
      </c>
      <c r="H904" t="s">
        <v>8080</v>
      </c>
    </row>
    <row r="905" spans="1:8" ht="15.75" customHeight="1" x14ac:dyDescent="0.3">
      <c r="A905" s="23" t="s">
        <v>1606</v>
      </c>
      <c r="B905" s="23" t="s">
        <v>7327</v>
      </c>
      <c r="C905" s="26">
        <v>57.99722222222222</v>
      </c>
      <c r="D905" s="23">
        <v>0</v>
      </c>
      <c r="E905" s="23">
        <v>12029.29</v>
      </c>
      <c r="F905" s="23" t="s">
        <v>8076</v>
      </c>
      <c r="G905" s="23" t="s">
        <v>8075</v>
      </c>
      <c r="H905" t="s">
        <v>8086</v>
      </c>
    </row>
    <row r="906" spans="1:8" ht="15.75" customHeight="1" x14ac:dyDescent="0.3">
      <c r="A906" s="23" t="s">
        <v>1608</v>
      </c>
      <c r="B906" s="23" t="s">
        <v>7326</v>
      </c>
      <c r="C906" s="26">
        <v>40.641666666666666</v>
      </c>
      <c r="D906" s="23">
        <v>3</v>
      </c>
      <c r="E906" s="23">
        <v>12001.29</v>
      </c>
      <c r="F906" s="23" t="s">
        <v>8076</v>
      </c>
      <c r="G906" s="23" t="s">
        <v>8076</v>
      </c>
      <c r="H906" t="s">
        <v>8089</v>
      </c>
    </row>
    <row r="907" spans="1:8" ht="15.75" customHeight="1" x14ac:dyDescent="0.3">
      <c r="A907" s="23" t="s">
        <v>1610</v>
      </c>
      <c r="B907" s="23" t="s">
        <v>7325</v>
      </c>
      <c r="C907" s="26">
        <v>29.488888888888887</v>
      </c>
      <c r="D907" s="23">
        <v>0</v>
      </c>
      <c r="E907" s="23">
        <v>11994.89</v>
      </c>
      <c r="F907" s="23" t="s">
        <v>8076</v>
      </c>
      <c r="G907" s="23" t="s">
        <v>8075</v>
      </c>
      <c r="H907" t="s">
        <v>8079</v>
      </c>
    </row>
    <row r="908" spans="1:8" ht="15.75" customHeight="1" x14ac:dyDescent="0.3">
      <c r="A908" s="23" t="s">
        <v>1611</v>
      </c>
      <c r="B908" s="23" t="s">
        <v>7324</v>
      </c>
      <c r="C908" s="26">
        <v>39.927777777777777</v>
      </c>
      <c r="D908" s="23">
        <v>3</v>
      </c>
      <c r="E908" s="23">
        <v>11987.68</v>
      </c>
      <c r="F908" s="23" t="s">
        <v>8076</v>
      </c>
      <c r="G908" s="23" t="s">
        <v>8075</v>
      </c>
      <c r="H908" t="s">
        <v>8092</v>
      </c>
    </row>
    <row r="909" spans="1:8" ht="15.75" customHeight="1" x14ac:dyDescent="0.3">
      <c r="A909" s="23" t="s">
        <v>1613</v>
      </c>
      <c r="B909" s="23" t="s">
        <v>7323</v>
      </c>
      <c r="C909" s="26">
        <v>55.461111111111109</v>
      </c>
      <c r="D909" s="23">
        <v>3</v>
      </c>
      <c r="E909" s="23">
        <v>11987.17</v>
      </c>
      <c r="F909" s="23" t="s">
        <v>8076</v>
      </c>
      <c r="G909" s="23" t="s">
        <v>8076</v>
      </c>
      <c r="H909" t="s">
        <v>8078</v>
      </c>
    </row>
    <row r="910" spans="1:8" ht="15.75" customHeight="1" x14ac:dyDescent="0.3">
      <c r="A910" s="23" t="s">
        <v>1615</v>
      </c>
      <c r="B910" s="23" t="s">
        <v>7312</v>
      </c>
      <c r="C910" s="26">
        <v>58.69166666666667</v>
      </c>
      <c r="D910" s="23">
        <v>1</v>
      </c>
      <c r="E910" s="23">
        <v>11946.63</v>
      </c>
      <c r="F910" s="23" t="s">
        <v>8076</v>
      </c>
      <c r="G910" s="23" t="s">
        <v>8075</v>
      </c>
      <c r="H910" t="s">
        <v>8078</v>
      </c>
    </row>
    <row r="911" spans="1:8" ht="15.75" customHeight="1" x14ac:dyDescent="0.3">
      <c r="A911" s="23" t="s">
        <v>1616</v>
      </c>
      <c r="B911" s="23" t="s">
        <v>7322</v>
      </c>
      <c r="C911" s="26">
        <v>57.602777777777774</v>
      </c>
      <c r="D911" s="23">
        <v>1</v>
      </c>
      <c r="E911" s="23">
        <v>11945.13</v>
      </c>
      <c r="F911" s="23" t="s">
        <v>8076</v>
      </c>
      <c r="G911" s="23" t="s">
        <v>8075</v>
      </c>
      <c r="H911" t="s">
        <v>8079</v>
      </c>
    </row>
    <row r="912" spans="1:8" ht="15.75" customHeight="1" x14ac:dyDescent="0.3">
      <c r="A912" s="23" t="s">
        <v>1618</v>
      </c>
      <c r="B912" s="23" t="s">
        <v>7321</v>
      </c>
      <c r="C912" s="26">
        <v>58.452777777777776</v>
      </c>
      <c r="D912" s="23">
        <v>0</v>
      </c>
      <c r="E912" s="23">
        <v>11944.59</v>
      </c>
      <c r="F912" s="23" t="s">
        <v>8076</v>
      </c>
      <c r="G912" s="23" t="s">
        <v>8075</v>
      </c>
      <c r="H912" t="s">
        <v>8083</v>
      </c>
    </row>
    <row r="913" spans="1:8" ht="15.75" customHeight="1" x14ac:dyDescent="0.3">
      <c r="A913" s="23" t="s">
        <v>1620</v>
      </c>
      <c r="B913" s="23" t="s">
        <v>7320</v>
      </c>
      <c r="C913" s="26">
        <v>31.636111111111113</v>
      </c>
      <c r="D913" s="23">
        <v>3</v>
      </c>
      <c r="E913" s="23">
        <v>11941.83</v>
      </c>
      <c r="F913" s="23" t="s">
        <v>8076</v>
      </c>
      <c r="G913" s="23" t="s">
        <v>8077</v>
      </c>
      <c r="H913" t="s">
        <v>8087</v>
      </c>
    </row>
    <row r="914" spans="1:8" ht="15.75" customHeight="1" x14ac:dyDescent="0.3">
      <c r="A914" s="23" t="s">
        <v>1621</v>
      </c>
      <c r="B914" s="23" t="s">
        <v>7319</v>
      </c>
      <c r="C914" s="26">
        <v>58.85</v>
      </c>
      <c r="D914" s="23">
        <v>0</v>
      </c>
      <c r="E914" s="23">
        <v>11938.26</v>
      </c>
      <c r="F914" s="23" t="s">
        <v>8076</v>
      </c>
      <c r="G914" s="23" t="s">
        <v>8076</v>
      </c>
      <c r="H914" t="s">
        <v>8082</v>
      </c>
    </row>
    <row r="915" spans="1:8" ht="15.75" customHeight="1" x14ac:dyDescent="0.3">
      <c r="A915" s="23" t="s">
        <v>1622</v>
      </c>
      <c r="B915" s="23" t="s">
        <v>7318</v>
      </c>
      <c r="C915" s="26">
        <v>58.466666666666669</v>
      </c>
      <c r="D915" s="23">
        <v>0</v>
      </c>
      <c r="E915" s="23">
        <v>11931.13</v>
      </c>
      <c r="F915" s="23" t="s">
        <v>8076</v>
      </c>
      <c r="G915" s="23" t="s">
        <v>8077</v>
      </c>
      <c r="H915" t="s">
        <v>8082</v>
      </c>
    </row>
    <row r="916" spans="1:8" ht="15.75" customHeight="1" x14ac:dyDescent="0.3">
      <c r="A916" s="23" t="s">
        <v>1624</v>
      </c>
      <c r="B916" s="23" t="s">
        <v>7317</v>
      </c>
      <c r="C916" s="26">
        <v>58.552777777777777</v>
      </c>
      <c r="D916" s="23">
        <v>0</v>
      </c>
      <c r="E916" s="23">
        <v>11918.2</v>
      </c>
      <c r="F916" s="23" t="s">
        <v>8076</v>
      </c>
      <c r="G916" s="23" t="s">
        <v>8077</v>
      </c>
      <c r="H916" t="s">
        <v>8089</v>
      </c>
    </row>
    <row r="917" spans="1:8" ht="15.75" customHeight="1" x14ac:dyDescent="0.3">
      <c r="A917" s="23" t="s">
        <v>1626</v>
      </c>
      <c r="B917" s="23" t="s">
        <v>6058</v>
      </c>
      <c r="C917" s="26">
        <v>19.016666666666666</v>
      </c>
      <c r="D917" s="23">
        <v>2</v>
      </c>
      <c r="E917" s="23">
        <v>11884.05</v>
      </c>
      <c r="F917" s="23" t="s">
        <v>8076</v>
      </c>
      <c r="G917" s="23" t="s">
        <v>8076</v>
      </c>
      <c r="H917" t="s">
        <v>8078</v>
      </c>
    </row>
    <row r="918" spans="1:8" ht="15.75" customHeight="1" x14ac:dyDescent="0.3">
      <c r="A918" s="23" t="s">
        <v>1628</v>
      </c>
      <c r="B918" s="23" t="s">
        <v>7316</v>
      </c>
      <c r="C918" s="26">
        <v>55.608333333333334</v>
      </c>
      <c r="D918" s="23">
        <v>2</v>
      </c>
      <c r="E918" s="23">
        <v>11881.97</v>
      </c>
      <c r="F918" s="23" t="s">
        <v>8076</v>
      </c>
      <c r="G918" s="23" t="s">
        <v>8077</v>
      </c>
      <c r="H918" t="s">
        <v>8078</v>
      </c>
    </row>
    <row r="919" spans="1:8" ht="15.75" customHeight="1" x14ac:dyDescent="0.3">
      <c r="A919" s="23" t="s">
        <v>1630</v>
      </c>
      <c r="B919" s="23" t="s">
        <v>7315</v>
      </c>
      <c r="C919" s="26">
        <v>55.9</v>
      </c>
      <c r="D919" s="23">
        <v>2</v>
      </c>
      <c r="E919" s="23">
        <v>11881.36</v>
      </c>
      <c r="F919" s="23" t="s">
        <v>8076</v>
      </c>
      <c r="G919" s="23" t="s">
        <v>8075</v>
      </c>
      <c r="H919" t="s">
        <v>8080</v>
      </c>
    </row>
    <row r="920" spans="1:8" ht="15.75" customHeight="1" x14ac:dyDescent="0.3">
      <c r="A920" s="23" t="s">
        <v>1631</v>
      </c>
      <c r="B920" s="23" t="s">
        <v>7314</v>
      </c>
      <c r="C920" s="26">
        <v>55.788888888888891</v>
      </c>
      <c r="D920" s="23">
        <v>1</v>
      </c>
      <c r="E920" s="23">
        <v>11879.1</v>
      </c>
      <c r="F920" s="23" t="s">
        <v>8076</v>
      </c>
      <c r="G920" s="23" t="s">
        <v>8076</v>
      </c>
      <c r="H920" t="s">
        <v>8086</v>
      </c>
    </row>
    <row r="921" spans="1:8" ht="15.75" customHeight="1" x14ac:dyDescent="0.3">
      <c r="A921" s="23" t="s">
        <v>1633</v>
      </c>
      <c r="B921" s="23" t="s">
        <v>7313</v>
      </c>
      <c r="C921" s="26">
        <v>48.919444444444444</v>
      </c>
      <c r="D921" s="23">
        <v>0</v>
      </c>
      <c r="E921" s="23">
        <v>11858.56</v>
      </c>
      <c r="F921" s="23" t="s">
        <v>8076</v>
      </c>
      <c r="G921" s="23" t="s">
        <v>8076</v>
      </c>
      <c r="H921" t="s">
        <v>8080</v>
      </c>
    </row>
    <row r="922" spans="1:8" ht="15.75" customHeight="1" x14ac:dyDescent="0.3">
      <c r="A922" s="23" t="s">
        <v>1635</v>
      </c>
      <c r="B922" s="23" t="s">
        <v>7312</v>
      </c>
      <c r="C922" s="26">
        <v>58.69166666666667</v>
      </c>
      <c r="D922" s="23">
        <v>0</v>
      </c>
      <c r="E922" s="23">
        <v>11856.41</v>
      </c>
      <c r="F922" s="23" t="s">
        <v>8076</v>
      </c>
      <c r="G922" s="23" t="s">
        <v>8075</v>
      </c>
      <c r="H922" t="s">
        <v>8078</v>
      </c>
    </row>
    <row r="923" spans="1:8" ht="15.75" customHeight="1" x14ac:dyDescent="0.3">
      <c r="A923" s="23" t="s">
        <v>1637</v>
      </c>
      <c r="B923" s="23" t="s">
        <v>7308</v>
      </c>
      <c r="C923" s="26">
        <v>58.947222222222223</v>
      </c>
      <c r="D923" s="23">
        <v>0</v>
      </c>
      <c r="E923" s="23">
        <v>11848.14</v>
      </c>
      <c r="F923" s="23" t="s">
        <v>8076</v>
      </c>
      <c r="G923" s="23" t="s">
        <v>8075</v>
      </c>
      <c r="H923" t="s">
        <v>8080</v>
      </c>
    </row>
    <row r="924" spans="1:8" ht="15.75" customHeight="1" x14ac:dyDescent="0.3">
      <c r="A924" s="23" t="s">
        <v>1639</v>
      </c>
      <c r="B924" s="23" t="s">
        <v>7311</v>
      </c>
      <c r="C924" s="26">
        <v>57.577777777777776</v>
      </c>
      <c r="D924" s="23">
        <v>0</v>
      </c>
      <c r="E924" s="23">
        <v>11842.62</v>
      </c>
      <c r="F924" s="23" t="s">
        <v>8076</v>
      </c>
      <c r="G924" s="23" t="s">
        <v>8076</v>
      </c>
      <c r="H924" t="s">
        <v>8079</v>
      </c>
    </row>
    <row r="925" spans="1:8" ht="15.75" customHeight="1" x14ac:dyDescent="0.3">
      <c r="A925" s="23" t="s">
        <v>1641</v>
      </c>
      <c r="B925" s="23" t="s">
        <v>7310</v>
      </c>
      <c r="C925" s="26">
        <v>58.908333333333331</v>
      </c>
      <c r="D925" s="23">
        <v>0</v>
      </c>
      <c r="E925" s="23">
        <v>11842.44</v>
      </c>
      <c r="F925" s="23" t="s">
        <v>8076</v>
      </c>
      <c r="G925" s="23" t="s">
        <v>8075</v>
      </c>
      <c r="H925" t="s">
        <v>8080</v>
      </c>
    </row>
    <row r="926" spans="1:8" ht="15.75" customHeight="1" x14ac:dyDescent="0.3">
      <c r="A926" s="23" t="s">
        <v>1643</v>
      </c>
      <c r="B926" s="23" t="s">
        <v>7309</v>
      </c>
      <c r="C926" s="26">
        <v>57.702777777777776</v>
      </c>
      <c r="D926" s="23">
        <v>0</v>
      </c>
      <c r="E926" s="23">
        <v>11840.78</v>
      </c>
      <c r="F926" s="23" t="s">
        <v>8076</v>
      </c>
      <c r="G926" s="23" t="s">
        <v>8075</v>
      </c>
      <c r="H926" t="s">
        <v>8079</v>
      </c>
    </row>
    <row r="927" spans="1:8" ht="15.75" customHeight="1" x14ac:dyDescent="0.3">
      <c r="A927" s="23" t="s">
        <v>1645</v>
      </c>
      <c r="B927" s="23" t="s">
        <v>7123</v>
      </c>
      <c r="C927" s="26">
        <v>58.741666666666667</v>
      </c>
      <c r="D927" s="23">
        <v>0</v>
      </c>
      <c r="E927" s="23">
        <v>11837.16</v>
      </c>
      <c r="F927" s="23" t="s">
        <v>8076</v>
      </c>
      <c r="G927" s="23" t="s">
        <v>8076</v>
      </c>
      <c r="H927" t="s">
        <v>8080</v>
      </c>
    </row>
    <row r="928" spans="1:8" ht="15.75" customHeight="1" x14ac:dyDescent="0.3">
      <c r="A928" s="23" t="s">
        <v>1647</v>
      </c>
      <c r="B928" s="23" t="s">
        <v>7308</v>
      </c>
      <c r="C928" s="26">
        <v>58.947222222222223</v>
      </c>
      <c r="D928" s="23">
        <v>0</v>
      </c>
      <c r="E928" s="23">
        <v>11833.78</v>
      </c>
      <c r="F928" s="23" t="s">
        <v>8076</v>
      </c>
      <c r="G928" s="23" t="s">
        <v>8076</v>
      </c>
      <c r="H928" t="s">
        <v>8078</v>
      </c>
    </row>
    <row r="929" spans="1:8" ht="15.75" customHeight="1" x14ac:dyDescent="0.3">
      <c r="A929" s="23" t="s">
        <v>1648</v>
      </c>
      <c r="B929" s="23" t="s">
        <v>7283</v>
      </c>
      <c r="C929" s="26">
        <v>57.680555555555557</v>
      </c>
      <c r="D929" s="23">
        <v>0</v>
      </c>
      <c r="E929" s="23">
        <v>11830.61</v>
      </c>
      <c r="F929" s="23" t="s">
        <v>8076</v>
      </c>
      <c r="G929" s="23" t="s">
        <v>8077</v>
      </c>
      <c r="H929" t="s">
        <v>8079</v>
      </c>
    </row>
    <row r="930" spans="1:8" ht="15.75" customHeight="1" x14ac:dyDescent="0.3">
      <c r="A930" s="23" t="s">
        <v>1650</v>
      </c>
      <c r="B930" s="23" t="s">
        <v>7307</v>
      </c>
      <c r="C930" s="26">
        <v>40.549999999999997</v>
      </c>
      <c r="D930" s="23">
        <v>3</v>
      </c>
      <c r="E930" s="23">
        <v>11773.06</v>
      </c>
      <c r="F930" s="23" t="s">
        <v>8076</v>
      </c>
      <c r="G930" s="23" t="s">
        <v>8076</v>
      </c>
      <c r="H930" t="s">
        <v>8092</v>
      </c>
    </row>
    <row r="931" spans="1:8" ht="15.75" customHeight="1" x14ac:dyDescent="0.3">
      <c r="A931" s="23" t="s">
        <v>1652</v>
      </c>
      <c r="B931" s="23" t="s">
        <v>7306</v>
      </c>
      <c r="C931" s="26">
        <v>56.869444444444447</v>
      </c>
      <c r="D931" s="23">
        <v>1</v>
      </c>
      <c r="E931" s="23">
        <v>11763</v>
      </c>
      <c r="F931" s="23" t="s">
        <v>8076</v>
      </c>
      <c r="G931" s="23" t="s">
        <v>8076</v>
      </c>
      <c r="H931" t="s">
        <v>8083</v>
      </c>
    </row>
    <row r="932" spans="1:8" ht="15.75" customHeight="1" x14ac:dyDescent="0.3">
      <c r="A932" s="23" t="s">
        <v>1654</v>
      </c>
      <c r="B932" s="23" t="s">
        <v>7305</v>
      </c>
      <c r="C932" s="26">
        <v>43.588888888888889</v>
      </c>
      <c r="D932" s="23">
        <v>2</v>
      </c>
      <c r="E932" s="23">
        <v>11752.68</v>
      </c>
      <c r="F932" s="23" t="s">
        <v>8076</v>
      </c>
      <c r="G932" s="23" t="s">
        <v>8077</v>
      </c>
      <c r="H932" t="s">
        <v>8092</v>
      </c>
    </row>
    <row r="933" spans="1:8" ht="15.75" customHeight="1" x14ac:dyDescent="0.3">
      <c r="A933" s="23" t="s">
        <v>1655</v>
      </c>
      <c r="B933" s="23" t="s">
        <v>7304</v>
      </c>
      <c r="C933" s="26">
        <v>58.516666666666666</v>
      </c>
      <c r="D933" s="23">
        <v>0</v>
      </c>
      <c r="E933" s="23">
        <v>11743.93</v>
      </c>
      <c r="F933" s="23" t="s">
        <v>8076</v>
      </c>
      <c r="G933" s="23" t="s">
        <v>8077</v>
      </c>
      <c r="H933" t="s">
        <v>8079</v>
      </c>
    </row>
    <row r="934" spans="1:8" ht="15.75" customHeight="1" x14ac:dyDescent="0.3">
      <c r="A934" s="23" t="s">
        <v>1656</v>
      </c>
      <c r="B934" s="23" t="s">
        <v>7303</v>
      </c>
      <c r="C934" s="26">
        <v>59.99722222222222</v>
      </c>
      <c r="D934" s="23">
        <v>0</v>
      </c>
      <c r="E934" s="23">
        <v>11743.3</v>
      </c>
      <c r="F934" s="23" t="s">
        <v>8076</v>
      </c>
      <c r="G934" s="23" t="s">
        <v>8076</v>
      </c>
      <c r="H934" t="s">
        <v>8078</v>
      </c>
    </row>
    <row r="935" spans="1:8" ht="15.75" customHeight="1" x14ac:dyDescent="0.3">
      <c r="A935" s="23" t="s">
        <v>1658</v>
      </c>
      <c r="B935" s="23" t="s">
        <v>7302</v>
      </c>
      <c r="C935" s="26">
        <v>53.572222222222223</v>
      </c>
      <c r="D935" s="23">
        <v>3</v>
      </c>
      <c r="E935" s="23">
        <v>11741.73</v>
      </c>
      <c r="F935" s="23" t="s">
        <v>8076</v>
      </c>
      <c r="G935" s="23" t="s">
        <v>8077</v>
      </c>
      <c r="H935" t="s">
        <v>8080</v>
      </c>
    </row>
    <row r="936" spans="1:8" ht="15.75" customHeight="1" x14ac:dyDescent="0.3">
      <c r="A936" s="23" t="s">
        <v>1660</v>
      </c>
      <c r="B936" s="23" t="s">
        <v>7301</v>
      </c>
      <c r="C936" s="26">
        <v>34.758333333333333</v>
      </c>
      <c r="D936" s="23">
        <v>2</v>
      </c>
      <c r="E936" s="23">
        <v>11737.85</v>
      </c>
      <c r="F936" s="23" t="s">
        <v>8076</v>
      </c>
      <c r="G936" s="23" t="s">
        <v>8077</v>
      </c>
      <c r="H936" t="s">
        <v>8080</v>
      </c>
    </row>
    <row r="937" spans="1:8" ht="15.75" customHeight="1" x14ac:dyDescent="0.3">
      <c r="A937" s="23" t="s">
        <v>1662</v>
      </c>
      <c r="B937" s="23" t="s">
        <v>7300</v>
      </c>
      <c r="C937" s="26">
        <v>58.580555555555556</v>
      </c>
      <c r="D937" s="23">
        <v>0</v>
      </c>
      <c r="E937" s="23">
        <v>11735.88</v>
      </c>
      <c r="F937" s="23" t="s">
        <v>8076</v>
      </c>
      <c r="G937" s="23" t="s">
        <v>8077</v>
      </c>
      <c r="H937" t="s">
        <v>8079</v>
      </c>
    </row>
    <row r="938" spans="1:8" ht="15.75" customHeight="1" x14ac:dyDescent="0.3">
      <c r="A938" s="23" t="s">
        <v>1664</v>
      </c>
      <c r="B938" s="23" t="s">
        <v>7299</v>
      </c>
      <c r="C938" s="26">
        <v>38.533333333333331</v>
      </c>
      <c r="D938" s="23">
        <v>3</v>
      </c>
      <c r="E938" s="23">
        <v>11730.82</v>
      </c>
      <c r="F938" s="23" t="s">
        <v>8076</v>
      </c>
      <c r="G938" s="23" t="s">
        <v>8076</v>
      </c>
      <c r="H938" t="s">
        <v>8092</v>
      </c>
    </row>
    <row r="939" spans="1:8" ht="15.75" customHeight="1" x14ac:dyDescent="0.3">
      <c r="A939" s="23" t="s">
        <v>1666</v>
      </c>
      <c r="B939" s="23" t="s">
        <v>7298</v>
      </c>
      <c r="C939" s="26">
        <v>53.655555555555559</v>
      </c>
      <c r="D939" s="23">
        <v>2</v>
      </c>
      <c r="E939" s="23">
        <v>11729.68</v>
      </c>
      <c r="F939" s="23" t="s">
        <v>8076</v>
      </c>
      <c r="G939" s="23" t="s">
        <v>8077</v>
      </c>
      <c r="H939" t="s">
        <v>8086</v>
      </c>
    </row>
    <row r="940" spans="1:8" ht="15.75" customHeight="1" x14ac:dyDescent="0.3">
      <c r="A940" s="23" t="s">
        <v>1668</v>
      </c>
      <c r="B940" s="23" t="s">
        <v>7297</v>
      </c>
      <c r="C940" s="26">
        <v>40.630555555555553</v>
      </c>
      <c r="D940" s="23">
        <v>3</v>
      </c>
      <c r="E940" s="23">
        <v>11712.97</v>
      </c>
      <c r="F940" s="23" t="s">
        <v>8076</v>
      </c>
      <c r="G940" s="23" t="s">
        <v>8075</v>
      </c>
      <c r="H940" t="s">
        <v>8089</v>
      </c>
    </row>
    <row r="941" spans="1:8" ht="15.75" customHeight="1" x14ac:dyDescent="0.3">
      <c r="A941" s="23" t="s">
        <v>1670</v>
      </c>
      <c r="B941" s="23" t="s">
        <v>6727</v>
      </c>
      <c r="C941" s="26">
        <v>52.519444444444446</v>
      </c>
      <c r="D941" s="23">
        <v>0</v>
      </c>
      <c r="E941" s="23">
        <v>11696.52</v>
      </c>
      <c r="F941" s="23" t="s">
        <v>8076</v>
      </c>
      <c r="G941" s="23" t="s">
        <v>8077</v>
      </c>
      <c r="H941" t="s">
        <v>8089</v>
      </c>
    </row>
    <row r="942" spans="1:8" ht="15.75" customHeight="1" x14ac:dyDescent="0.3">
      <c r="A942" s="23" t="s">
        <v>1671</v>
      </c>
      <c r="B942" s="23" t="s">
        <v>7296</v>
      </c>
      <c r="C942" s="26">
        <v>56.580555555555556</v>
      </c>
      <c r="D942" s="23">
        <v>1</v>
      </c>
      <c r="E942" s="23">
        <v>11674.13</v>
      </c>
      <c r="F942" s="23" t="s">
        <v>8076</v>
      </c>
      <c r="G942" s="23" t="s">
        <v>8077</v>
      </c>
      <c r="H942" t="s">
        <v>8080</v>
      </c>
    </row>
    <row r="943" spans="1:8" ht="15.75" customHeight="1" x14ac:dyDescent="0.3">
      <c r="A943" s="23" t="s">
        <v>1673</v>
      </c>
      <c r="B943" s="23" t="s">
        <v>7295</v>
      </c>
      <c r="C943" s="26">
        <v>56.791666666666664</v>
      </c>
      <c r="D943" s="23">
        <v>0</v>
      </c>
      <c r="E943" s="23">
        <v>11658.38</v>
      </c>
      <c r="F943" s="23" t="s">
        <v>8076</v>
      </c>
      <c r="G943" s="23" t="s">
        <v>8076</v>
      </c>
      <c r="H943" t="s">
        <v>8086</v>
      </c>
    </row>
    <row r="944" spans="1:8" ht="15.75" customHeight="1" x14ac:dyDescent="0.3">
      <c r="A944" s="23" t="s">
        <v>1675</v>
      </c>
      <c r="B944" s="23" t="s">
        <v>7294</v>
      </c>
      <c r="C944" s="26">
        <v>56.922222222222224</v>
      </c>
      <c r="D944" s="23">
        <v>0</v>
      </c>
      <c r="E944" s="23">
        <v>11658.12</v>
      </c>
      <c r="F944" s="23" t="s">
        <v>8076</v>
      </c>
      <c r="G944" s="23" t="s">
        <v>8077</v>
      </c>
      <c r="H944" t="s">
        <v>8086</v>
      </c>
    </row>
    <row r="945" spans="1:8" ht="15.75" customHeight="1" x14ac:dyDescent="0.3">
      <c r="A945" s="23" t="s">
        <v>1677</v>
      </c>
      <c r="B945" s="23" t="s">
        <v>7293</v>
      </c>
      <c r="C945" s="26">
        <v>28.883333333333333</v>
      </c>
      <c r="D945" s="23">
        <v>0</v>
      </c>
      <c r="E945" s="23">
        <v>11657.81</v>
      </c>
      <c r="F945" s="23" t="s">
        <v>8076</v>
      </c>
      <c r="G945" s="23" t="s">
        <v>8075</v>
      </c>
      <c r="H945" t="s">
        <v>8087</v>
      </c>
    </row>
    <row r="946" spans="1:8" ht="15.75" customHeight="1" x14ac:dyDescent="0.3">
      <c r="A946" s="23" t="s">
        <v>1679</v>
      </c>
      <c r="B946" s="23" t="s">
        <v>7292</v>
      </c>
      <c r="C946" s="26">
        <v>56.677777777777777</v>
      </c>
      <c r="D946" s="23">
        <v>0</v>
      </c>
      <c r="E946" s="23">
        <v>11657.72</v>
      </c>
      <c r="F946" s="23" t="s">
        <v>8076</v>
      </c>
      <c r="G946" s="23" t="s">
        <v>8075</v>
      </c>
      <c r="H946" t="s">
        <v>8086</v>
      </c>
    </row>
    <row r="947" spans="1:8" ht="15.75" customHeight="1" x14ac:dyDescent="0.3">
      <c r="A947" s="23" t="s">
        <v>1680</v>
      </c>
      <c r="B947" s="23" t="s">
        <v>7291</v>
      </c>
      <c r="C947" s="26">
        <v>36.891666666666666</v>
      </c>
      <c r="D947" s="23">
        <v>3</v>
      </c>
      <c r="E947" s="23">
        <v>11625.11</v>
      </c>
      <c r="F947" s="23" t="s">
        <v>8076</v>
      </c>
      <c r="G947" s="23" t="s">
        <v>8076</v>
      </c>
      <c r="H947" t="s">
        <v>8094</v>
      </c>
    </row>
    <row r="948" spans="1:8" ht="15.75" customHeight="1" x14ac:dyDescent="0.3">
      <c r="A948" s="23" t="s">
        <v>1681</v>
      </c>
      <c r="B948" s="23" t="s">
        <v>7290</v>
      </c>
      <c r="C948" s="26">
        <v>58.966666666666669</v>
      </c>
      <c r="D948" s="23">
        <v>0</v>
      </c>
      <c r="E948" s="23">
        <v>11602.75</v>
      </c>
      <c r="F948" s="23" t="s">
        <v>8076</v>
      </c>
      <c r="G948" s="23" t="s">
        <v>8077</v>
      </c>
      <c r="H948" t="s">
        <v>8091</v>
      </c>
    </row>
    <row r="949" spans="1:8" ht="15.75" customHeight="1" x14ac:dyDescent="0.3">
      <c r="A949" s="23" t="s">
        <v>1683</v>
      </c>
      <c r="B949" s="23" t="s">
        <v>7289</v>
      </c>
      <c r="C949" s="26">
        <v>57.588888888888889</v>
      </c>
      <c r="D949" s="23">
        <v>1</v>
      </c>
      <c r="E949" s="23">
        <v>11576.13</v>
      </c>
      <c r="F949" s="23" t="s">
        <v>8076</v>
      </c>
      <c r="G949" s="23" t="s">
        <v>8076</v>
      </c>
      <c r="H949" t="s">
        <v>8080</v>
      </c>
    </row>
    <row r="950" spans="1:8" ht="15.75" customHeight="1" x14ac:dyDescent="0.3">
      <c r="A950" s="23" t="s">
        <v>1684</v>
      </c>
      <c r="B950" s="23" t="s">
        <v>7288</v>
      </c>
      <c r="C950" s="26">
        <v>57.452777777777776</v>
      </c>
      <c r="D950" s="23">
        <v>0</v>
      </c>
      <c r="E950" s="23">
        <v>11566.3</v>
      </c>
      <c r="F950" s="23" t="s">
        <v>8076</v>
      </c>
      <c r="G950" s="23" t="s">
        <v>8076</v>
      </c>
      <c r="H950" t="s">
        <v>8083</v>
      </c>
    </row>
    <row r="951" spans="1:8" ht="15.75" customHeight="1" x14ac:dyDescent="0.3">
      <c r="A951" s="23" t="s">
        <v>1685</v>
      </c>
      <c r="B951" s="23" t="s">
        <v>7287</v>
      </c>
      <c r="C951" s="26">
        <v>57.613888888888887</v>
      </c>
      <c r="D951" s="23">
        <v>1</v>
      </c>
      <c r="E951" s="23">
        <v>11554.22</v>
      </c>
      <c r="F951" s="23" t="s">
        <v>8076</v>
      </c>
      <c r="G951" s="23" t="s">
        <v>8077</v>
      </c>
      <c r="H951" t="s">
        <v>8078</v>
      </c>
    </row>
    <row r="952" spans="1:8" ht="15.75" customHeight="1" x14ac:dyDescent="0.3">
      <c r="A952" s="23" t="s">
        <v>1686</v>
      </c>
      <c r="B952" s="23" t="s">
        <v>7286</v>
      </c>
      <c r="C952" s="26">
        <v>49.875</v>
      </c>
      <c r="D952" s="23">
        <v>5</v>
      </c>
      <c r="E952" s="23">
        <v>11552.9</v>
      </c>
      <c r="F952" s="23" t="s">
        <v>8076</v>
      </c>
      <c r="G952" s="23" t="s">
        <v>8075</v>
      </c>
      <c r="H952" t="s">
        <v>8080</v>
      </c>
    </row>
    <row r="953" spans="1:8" ht="15.75" customHeight="1" x14ac:dyDescent="0.3">
      <c r="A953" s="23" t="s">
        <v>1688</v>
      </c>
      <c r="B953" s="23" t="s">
        <v>7285</v>
      </c>
      <c r="C953" s="26">
        <v>51.519444444444446</v>
      </c>
      <c r="D953" s="23">
        <v>0</v>
      </c>
      <c r="E953" s="23">
        <v>11540.25</v>
      </c>
      <c r="F953" s="23" t="s">
        <v>8076</v>
      </c>
      <c r="G953" s="23" t="s">
        <v>8077</v>
      </c>
      <c r="H953" t="s">
        <v>8079</v>
      </c>
    </row>
    <row r="954" spans="1:8" ht="15.75" customHeight="1" x14ac:dyDescent="0.3">
      <c r="A954" s="23" t="s">
        <v>1690</v>
      </c>
      <c r="B954" s="23" t="s">
        <v>7284</v>
      </c>
      <c r="C954" s="26">
        <v>54.56666666666667</v>
      </c>
      <c r="D954" s="23">
        <v>2</v>
      </c>
      <c r="E954" s="23">
        <v>11538.42</v>
      </c>
      <c r="F954" s="23" t="s">
        <v>8076</v>
      </c>
      <c r="G954" s="23" t="s">
        <v>8077</v>
      </c>
      <c r="H954" t="s">
        <v>8080</v>
      </c>
    </row>
    <row r="955" spans="1:8" ht="15.75" customHeight="1" x14ac:dyDescent="0.3">
      <c r="A955" s="23" t="s">
        <v>1692</v>
      </c>
      <c r="B955" s="23" t="s">
        <v>7283</v>
      </c>
      <c r="C955" s="26">
        <v>57.680555555555557</v>
      </c>
      <c r="D955" s="23">
        <v>0</v>
      </c>
      <c r="E955" s="23">
        <v>11534.87</v>
      </c>
      <c r="F955" s="23" t="s">
        <v>8076</v>
      </c>
      <c r="G955" s="23" t="s">
        <v>8077</v>
      </c>
      <c r="H955" t="s">
        <v>8090</v>
      </c>
    </row>
    <row r="956" spans="1:8" ht="15.75" customHeight="1" x14ac:dyDescent="0.3">
      <c r="A956" s="23" t="s">
        <v>1694</v>
      </c>
      <c r="B956" s="23" t="s">
        <v>7282</v>
      </c>
      <c r="C956" s="26">
        <v>52.875</v>
      </c>
      <c r="D956" s="23">
        <v>0</v>
      </c>
      <c r="E956" s="23">
        <v>11530.12</v>
      </c>
      <c r="F956" s="23" t="s">
        <v>8076</v>
      </c>
      <c r="G956" s="23" t="s">
        <v>8077</v>
      </c>
      <c r="H956" t="s">
        <v>8079</v>
      </c>
    </row>
    <row r="957" spans="1:8" ht="15.75" customHeight="1" x14ac:dyDescent="0.3">
      <c r="A957" s="23" t="s">
        <v>1695</v>
      </c>
      <c r="B957" s="23" t="s">
        <v>7281</v>
      </c>
      <c r="C957" s="26">
        <v>34.988888888888887</v>
      </c>
      <c r="D957" s="23">
        <v>3</v>
      </c>
      <c r="E957" s="23">
        <v>11524.25</v>
      </c>
      <c r="F957" s="23" t="s">
        <v>8076</v>
      </c>
      <c r="G957" s="23" t="s">
        <v>8077</v>
      </c>
      <c r="H957" t="s">
        <v>8092</v>
      </c>
    </row>
    <row r="958" spans="1:8" ht="15.75" customHeight="1" x14ac:dyDescent="0.3">
      <c r="A958" s="23" t="s">
        <v>1697</v>
      </c>
      <c r="B958" s="23" t="s">
        <v>7280</v>
      </c>
      <c r="C958" s="26">
        <v>51.469444444444441</v>
      </c>
      <c r="D958" s="23">
        <v>4</v>
      </c>
      <c r="E958" s="23">
        <v>11520.1</v>
      </c>
      <c r="F958" s="23" t="s">
        <v>8076</v>
      </c>
      <c r="G958" s="23" t="s">
        <v>8077</v>
      </c>
      <c r="H958" t="s">
        <v>8079</v>
      </c>
    </row>
    <row r="959" spans="1:8" ht="15.75" customHeight="1" x14ac:dyDescent="0.3">
      <c r="A959" s="23" t="s">
        <v>1698</v>
      </c>
      <c r="B959" s="23" t="s">
        <v>7279</v>
      </c>
      <c r="C959" s="26">
        <v>54.955555555555556</v>
      </c>
      <c r="D959" s="23">
        <v>1</v>
      </c>
      <c r="E959" s="23">
        <v>11512.41</v>
      </c>
      <c r="F959" s="23" t="s">
        <v>8076</v>
      </c>
      <c r="G959" s="23" t="s">
        <v>8077</v>
      </c>
      <c r="H959" t="s">
        <v>8086</v>
      </c>
    </row>
    <row r="960" spans="1:8" ht="15.75" customHeight="1" x14ac:dyDescent="0.3">
      <c r="A960" s="23" t="s">
        <v>1700</v>
      </c>
      <c r="B960" s="23" t="s">
        <v>7278</v>
      </c>
      <c r="C960" s="26">
        <v>33.672222222222224</v>
      </c>
      <c r="D960" s="23">
        <v>3</v>
      </c>
      <c r="E960" s="23">
        <v>11511.61</v>
      </c>
      <c r="F960" s="23" t="s">
        <v>8076</v>
      </c>
      <c r="G960" s="23" t="s">
        <v>8076</v>
      </c>
      <c r="H960" t="s">
        <v>8092</v>
      </c>
    </row>
    <row r="961" spans="1:8" ht="15.75" customHeight="1" x14ac:dyDescent="0.3">
      <c r="A961" s="23" t="s">
        <v>1702</v>
      </c>
      <c r="B961" s="23" t="s">
        <v>7277</v>
      </c>
      <c r="C961" s="26">
        <v>53.825000000000003</v>
      </c>
      <c r="D961" s="23">
        <v>0</v>
      </c>
      <c r="E961" s="23">
        <v>11497.69</v>
      </c>
      <c r="F961" s="23" t="s">
        <v>8076</v>
      </c>
      <c r="G961" s="23" t="s">
        <v>8077</v>
      </c>
      <c r="H961" t="s">
        <v>8079</v>
      </c>
    </row>
    <row r="962" spans="1:8" ht="15.75" customHeight="1" x14ac:dyDescent="0.3">
      <c r="A962" s="23" t="s">
        <v>1703</v>
      </c>
      <c r="B962" s="23" t="s">
        <v>7276</v>
      </c>
      <c r="C962" s="26">
        <v>40.00277777777778</v>
      </c>
      <c r="D962" s="23">
        <v>3</v>
      </c>
      <c r="E962" s="23">
        <v>11492.46</v>
      </c>
      <c r="F962" s="23" t="s">
        <v>8076</v>
      </c>
      <c r="G962" s="23" t="s">
        <v>8076</v>
      </c>
      <c r="H962" t="s">
        <v>8092</v>
      </c>
    </row>
    <row r="963" spans="1:8" ht="15.75" customHeight="1" x14ac:dyDescent="0.3">
      <c r="A963" s="23" t="s">
        <v>1704</v>
      </c>
      <c r="B963" s="23" t="s">
        <v>7275</v>
      </c>
      <c r="C963" s="26">
        <v>52.652777777777779</v>
      </c>
      <c r="D963" s="23">
        <v>3</v>
      </c>
      <c r="E963" s="23">
        <v>11488.32</v>
      </c>
      <c r="F963" s="23" t="s">
        <v>8076</v>
      </c>
      <c r="G963" s="23" t="s">
        <v>8077</v>
      </c>
      <c r="H963" t="s">
        <v>8088</v>
      </c>
    </row>
    <row r="964" spans="1:8" ht="15.75" customHeight="1" x14ac:dyDescent="0.3">
      <c r="A964" s="23" t="s">
        <v>1705</v>
      </c>
      <c r="B964" s="23" t="s">
        <v>7274</v>
      </c>
      <c r="C964" s="26">
        <v>18.744444444444444</v>
      </c>
      <c r="D964" s="23">
        <v>0</v>
      </c>
      <c r="E964" s="23">
        <v>11482.63</v>
      </c>
      <c r="F964" s="23" t="s">
        <v>8076</v>
      </c>
      <c r="G964" s="23" t="s">
        <v>8075</v>
      </c>
      <c r="H964" t="s">
        <v>8078</v>
      </c>
    </row>
    <row r="965" spans="1:8" ht="15.75" customHeight="1" x14ac:dyDescent="0.3">
      <c r="A965" s="23" t="s">
        <v>1707</v>
      </c>
      <c r="B965" s="23" t="s">
        <v>7273</v>
      </c>
      <c r="C965" s="26">
        <v>56.75277777777778</v>
      </c>
      <c r="D965" s="23">
        <v>0</v>
      </c>
      <c r="E965" s="23">
        <v>11478.14</v>
      </c>
      <c r="F965" s="23" t="s">
        <v>8076</v>
      </c>
      <c r="G965" s="23" t="s">
        <v>8075</v>
      </c>
      <c r="H965" t="s">
        <v>8085</v>
      </c>
    </row>
    <row r="966" spans="1:8" ht="15.75" customHeight="1" x14ac:dyDescent="0.3">
      <c r="A966" s="23" t="s">
        <v>1709</v>
      </c>
      <c r="B966" s="23" t="s">
        <v>7272</v>
      </c>
      <c r="C966" s="26">
        <v>57.958333333333336</v>
      </c>
      <c r="D966" s="23">
        <v>0</v>
      </c>
      <c r="E966" s="23">
        <v>11455.28</v>
      </c>
      <c r="F966" s="23" t="s">
        <v>8076</v>
      </c>
      <c r="G966" s="23" t="s">
        <v>8075</v>
      </c>
      <c r="H966" t="s">
        <v>8080</v>
      </c>
    </row>
    <row r="967" spans="1:8" ht="15.75" customHeight="1" x14ac:dyDescent="0.3">
      <c r="A967" s="23" t="s">
        <v>1711</v>
      </c>
      <c r="B967" s="23" t="s">
        <v>7271</v>
      </c>
      <c r="C967" s="26">
        <v>56.983333333333334</v>
      </c>
      <c r="D967" s="23">
        <v>0</v>
      </c>
      <c r="E967" s="23">
        <v>11454.02</v>
      </c>
      <c r="F967" s="23" t="s">
        <v>8076</v>
      </c>
      <c r="G967" s="23" t="s">
        <v>8077</v>
      </c>
      <c r="H967" t="s">
        <v>8079</v>
      </c>
    </row>
    <row r="968" spans="1:8" ht="15.75" customHeight="1" x14ac:dyDescent="0.3">
      <c r="A968" s="23" t="s">
        <v>1713</v>
      </c>
      <c r="B968" s="23" t="s">
        <v>7270</v>
      </c>
      <c r="C968" s="26">
        <v>51.738888888888887</v>
      </c>
      <c r="D968" s="23">
        <v>3</v>
      </c>
      <c r="E968" s="23">
        <v>11436.74</v>
      </c>
      <c r="F968" s="23" t="s">
        <v>8076</v>
      </c>
      <c r="G968" s="23" t="s">
        <v>8076</v>
      </c>
      <c r="H968" t="s">
        <v>8079</v>
      </c>
    </row>
    <row r="969" spans="1:8" ht="15.75" customHeight="1" x14ac:dyDescent="0.3">
      <c r="A969" s="23" t="s">
        <v>1715</v>
      </c>
      <c r="B969" s="23" t="s">
        <v>7269</v>
      </c>
      <c r="C969" s="26">
        <v>42.891666666666666</v>
      </c>
      <c r="D969" s="23">
        <v>2</v>
      </c>
      <c r="E969" s="23">
        <v>11435.74</v>
      </c>
      <c r="F969" s="23" t="s">
        <v>8076</v>
      </c>
      <c r="G969" s="23" t="s">
        <v>8076</v>
      </c>
      <c r="H969" t="s">
        <v>8089</v>
      </c>
    </row>
    <row r="970" spans="1:8" ht="15.75" customHeight="1" x14ac:dyDescent="0.3">
      <c r="A970" s="23" t="s">
        <v>1717</v>
      </c>
      <c r="B970" s="23" t="s">
        <v>7268</v>
      </c>
      <c r="C970" s="26">
        <v>37.99722222222222</v>
      </c>
      <c r="D970" s="23">
        <v>3</v>
      </c>
      <c r="E970" s="23">
        <v>11419.49</v>
      </c>
      <c r="F970" s="23" t="s">
        <v>8076</v>
      </c>
      <c r="G970" s="23" t="s">
        <v>8077</v>
      </c>
      <c r="H970" t="s">
        <v>8079</v>
      </c>
    </row>
    <row r="971" spans="1:8" ht="15.75" customHeight="1" x14ac:dyDescent="0.3">
      <c r="A971" s="23" t="s">
        <v>1718</v>
      </c>
      <c r="B971" s="23" t="s">
        <v>7267</v>
      </c>
      <c r="C971" s="26">
        <v>39.625</v>
      </c>
      <c r="D971" s="23">
        <v>3</v>
      </c>
      <c r="E971" s="23">
        <v>11412.02</v>
      </c>
      <c r="F971" s="23" t="s">
        <v>8076</v>
      </c>
      <c r="G971" s="23" t="s">
        <v>8077</v>
      </c>
      <c r="H971" t="s">
        <v>8089</v>
      </c>
    </row>
    <row r="972" spans="1:8" ht="15.75" customHeight="1" x14ac:dyDescent="0.3">
      <c r="A972" s="23" t="s">
        <v>1720</v>
      </c>
      <c r="B972" s="23" t="s">
        <v>7266</v>
      </c>
      <c r="C972" s="26">
        <v>52.669444444444444</v>
      </c>
      <c r="D972" s="23">
        <v>3</v>
      </c>
      <c r="E972" s="23">
        <v>11411.69</v>
      </c>
      <c r="F972" s="23" t="s">
        <v>8076</v>
      </c>
      <c r="G972" s="23" t="s">
        <v>8075</v>
      </c>
      <c r="H972" t="s">
        <v>8080</v>
      </c>
    </row>
    <row r="973" spans="1:8" ht="15.75" customHeight="1" x14ac:dyDescent="0.3">
      <c r="A973" s="23" t="s">
        <v>1721</v>
      </c>
      <c r="B973" s="23" t="s">
        <v>7265</v>
      </c>
      <c r="C973" s="26">
        <v>52.68333333333333</v>
      </c>
      <c r="D973" s="23">
        <v>2</v>
      </c>
      <c r="E973" s="23">
        <v>11396.9</v>
      </c>
      <c r="F973" s="23" t="s">
        <v>8076</v>
      </c>
      <c r="G973" s="23" t="s">
        <v>8076</v>
      </c>
      <c r="H973" t="s">
        <v>8086</v>
      </c>
    </row>
    <row r="974" spans="1:8" ht="15.75" customHeight="1" x14ac:dyDescent="0.3">
      <c r="A974" s="23" t="s">
        <v>1723</v>
      </c>
      <c r="B974" s="23" t="s">
        <v>7264</v>
      </c>
      <c r="C974" s="26">
        <v>55.469444444444441</v>
      </c>
      <c r="D974" s="23">
        <v>1</v>
      </c>
      <c r="E974" s="23">
        <v>11394.07</v>
      </c>
      <c r="F974" s="23" t="s">
        <v>8076</v>
      </c>
      <c r="G974" s="23" t="s">
        <v>8077</v>
      </c>
      <c r="H974" t="s">
        <v>8084</v>
      </c>
    </row>
    <row r="975" spans="1:8" ht="15.75" customHeight="1" x14ac:dyDescent="0.3">
      <c r="A975" s="23" t="s">
        <v>1724</v>
      </c>
      <c r="B975" s="23" t="s">
        <v>6240</v>
      </c>
      <c r="C975" s="26">
        <v>25.861111111111111</v>
      </c>
      <c r="D975" s="23">
        <v>0</v>
      </c>
      <c r="E975" s="23">
        <v>11388.27</v>
      </c>
      <c r="F975" s="23" t="s">
        <v>8076</v>
      </c>
      <c r="G975" s="23" t="s">
        <v>8075</v>
      </c>
      <c r="H975" t="s">
        <v>8092</v>
      </c>
    </row>
    <row r="976" spans="1:8" ht="15.75" customHeight="1" x14ac:dyDescent="0.3">
      <c r="A976" s="23" t="s">
        <v>1726</v>
      </c>
      <c r="B976" s="23" t="s">
        <v>7263</v>
      </c>
      <c r="C976" s="26">
        <v>58.986111111111114</v>
      </c>
      <c r="D976" s="23">
        <v>0</v>
      </c>
      <c r="E976" s="23">
        <v>11381.33</v>
      </c>
      <c r="F976" s="23" t="s">
        <v>8076</v>
      </c>
      <c r="G976" s="23" t="s">
        <v>8075</v>
      </c>
      <c r="H976" t="s">
        <v>8078</v>
      </c>
    </row>
    <row r="977" spans="1:8" ht="15.75" customHeight="1" x14ac:dyDescent="0.3">
      <c r="A977" s="23" t="s">
        <v>1727</v>
      </c>
      <c r="B977" s="23" t="s">
        <v>7262</v>
      </c>
      <c r="C977" s="26">
        <v>50.505555555555553</v>
      </c>
      <c r="D977" s="23">
        <v>0</v>
      </c>
      <c r="E977" s="23">
        <v>11378.57</v>
      </c>
      <c r="F977" s="23" t="s">
        <v>8076</v>
      </c>
      <c r="G977" s="23" t="s">
        <v>8075</v>
      </c>
      <c r="H977" t="s">
        <v>8085</v>
      </c>
    </row>
    <row r="978" spans="1:8" ht="15.75" customHeight="1" x14ac:dyDescent="0.3">
      <c r="A978" s="23" t="s">
        <v>1729</v>
      </c>
      <c r="B978" s="23" t="s">
        <v>7261</v>
      </c>
      <c r="C978" s="26">
        <v>44.00277777777778</v>
      </c>
      <c r="D978" s="23">
        <v>2</v>
      </c>
      <c r="E978" s="23">
        <v>11369.39</v>
      </c>
      <c r="F978" s="23" t="s">
        <v>8076</v>
      </c>
      <c r="G978" s="23" t="s">
        <v>8077</v>
      </c>
      <c r="H978" t="s">
        <v>8092</v>
      </c>
    </row>
    <row r="979" spans="1:8" ht="15.75" customHeight="1" x14ac:dyDescent="0.3">
      <c r="A979" s="23" t="s">
        <v>1731</v>
      </c>
      <c r="B979" s="23" t="s">
        <v>7260</v>
      </c>
      <c r="C979" s="26">
        <v>58.486111111111114</v>
      </c>
      <c r="D979" s="23">
        <v>0</v>
      </c>
      <c r="E979" s="23">
        <v>11365.95</v>
      </c>
      <c r="F979" s="23" t="s">
        <v>8076</v>
      </c>
      <c r="G979" s="23" t="s">
        <v>8075</v>
      </c>
      <c r="H979" t="s">
        <v>8080</v>
      </c>
    </row>
    <row r="980" spans="1:8" ht="15.75" customHeight="1" x14ac:dyDescent="0.3">
      <c r="A980" s="23" t="s">
        <v>1732</v>
      </c>
      <c r="B980" s="23" t="s">
        <v>7259</v>
      </c>
      <c r="C980" s="26">
        <v>58.930555555555557</v>
      </c>
      <c r="D980" s="23">
        <v>0</v>
      </c>
      <c r="E980" s="23">
        <v>11363.28</v>
      </c>
      <c r="F980" s="23" t="s">
        <v>8076</v>
      </c>
      <c r="G980" s="23" t="s">
        <v>8077</v>
      </c>
      <c r="H980" t="s">
        <v>8078</v>
      </c>
    </row>
    <row r="981" spans="1:8" ht="15.75" customHeight="1" x14ac:dyDescent="0.3">
      <c r="A981" s="23" t="s">
        <v>1734</v>
      </c>
      <c r="B981" s="23" t="s">
        <v>7258</v>
      </c>
      <c r="C981" s="26">
        <v>58.927777777777777</v>
      </c>
      <c r="D981" s="23">
        <v>0</v>
      </c>
      <c r="E981" s="23">
        <v>11362.76</v>
      </c>
      <c r="F981" s="23" t="s">
        <v>8076</v>
      </c>
      <c r="G981" s="23" t="s">
        <v>8077</v>
      </c>
      <c r="H981" t="s">
        <v>8080</v>
      </c>
    </row>
    <row r="982" spans="1:8" ht="15.75" customHeight="1" x14ac:dyDescent="0.3">
      <c r="A982" s="23" t="s">
        <v>1735</v>
      </c>
      <c r="B982" s="23" t="s">
        <v>7257</v>
      </c>
      <c r="C982" s="26">
        <v>57.7</v>
      </c>
      <c r="D982" s="23">
        <v>0</v>
      </c>
      <c r="E982" s="23">
        <v>11356.66</v>
      </c>
      <c r="F982" s="23" t="s">
        <v>8076</v>
      </c>
      <c r="G982" s="23" t="s">
        <v>8076</v>
      </c>
      <c r="H982" t="s">
        <v>8079</v>
      </c>
    </row>
    <row r="983" spans="1:8" ht="15.75" customHeight="1" x14ac:dyDescent="0.3">
      <c r="A983" s="23" t="s">
        <v>1737</v>
      </c>
      <c r="B983" s="23" t="s">
        <v>7256</v>
      </c>
      <c r="C983" s="26">
        <v>57.524999999999999</v>
      </c>
      <c r="D983" s="23">
        <v>0</v>
      </c>
      <c r="E983" s="23">
        <v>11353.23</v>
      </c>
      <c r="F983" s="23" t="s">
        <v>8076</v>
      </c>
      <c r="G983" s="23" t="s">
        <v>8077</v>
      </c>
      <c r="H983" t="s">
        <v>8079</v>
      </c>
    </row>
    <row r="984" spans="1:8" ht="15.75" customHeight="1" x14ac:dyDescent="0.3">
      <c r="A984" s="23" t="s">
        <v>1739</v>
      </c>
      <c r="B984" s="23" t="s">
        <v>7255</v>
      </c>
      <c r="C984" s="26">
        <v>58.905555555555559</v>
      </c>
      <c r="D984" s="23">
        <v>0</v>
      </c>
      <c r="E984" s="23">
        <v>11345.52</v>
      </c>
      <c r="F984" s="23" t="s">
        <v>8076</v>
      </c>
      <c r="G984" s="23" t="s">
        <v>8076</v>
      </c>
      <c r="H984" t="s">
        <v>8080</v>
      </c>
    </row>
    <row r="985" spans="1:8" ht="15.75" customHeight="1" x14ac:dyDescent="0.3">
      <c r="A985" s="23" t="s">
        <v>1740</v>
      </c>
      <c r="B985" s="23" t="s">
        <v>7254</v>
      </c>
      <c r="C985" s="26">
        <v>54.6</v>
      </c>
      <c r="D985" s="23">
        <v>0</v>
      </c>
      <c r="E985" s="23">
        <v>11344.32</v>
      </c>
      <c r="F985" s="23" t="s">
        <v>8076</v>
      </c>
      <c r="G985" s="23" t="s">
        <v>8075</v>
      </c>
      <c r="H985" t="s">
        <v>8085</v>
      </c>
    </row>
    <row r="986" spans="1:8" ht="15.75" customHeight="1" x14ac:dyDescent="0.3">
      <c r="A986" s="23" t="s">
        <v>1742</v>
      </c>
      <c r="B986" s="23" t="s">
        <v>7253</v>
      </c>
      <c r="C986" s="26">
        <v>33.802777777777777</v>
      </c>
      <c r="D986" s="23">
        <v>1</v>
      </c>
      <c r="E986" s="23">
        <v>11326.71</v>
      </c>
      <c r="F986" s="23" t="s">
        <v>8076</v>
      </c>
      <c r="G986" s="23" t="s">
        <v>8076</v>
      </c>
      <c r="H986" t="s">
        <v>8078</v>
      </c>
    </row>
    <row r="987" spans="1:8" ht="15.75" customHeight="1" x14ac:dyDescent="0.3">
      <c r="A987" s="23" t="s">
        <v>1744</v>
      </c>
      <c r="B987" s="23" t="s">
        <v>7252</v>
      </c>
      <c r="C987" s="26">
        <v>20.716666666666665</v>
      </c>
      <c r="D987" s="23">
        <v>0</v>
      </c>
      <c r="E987" s="23">
        <v>11321.49</v>
      </c>
      <c r="F987" s="23" t="s">
        <v>8076</v>
      </c>
      <c r="G987" s="23" t="s">
        <v>8076</v>
      </c>
      <c r="H987" t="s">
        <v>8079</v>
      </c>
    </row>
    <row r="988" spans="1:8" ht="15.75" customHeight="1" x14ac:dyDescent="0.3">
      <c r="A988" s="23" t="s">
        <v>1746</v>
      </c>
      <c r="B988" s="23" t="s">
        <v>7251</v>
      </c>
      <c r="C988" s="26">
        <v>59.908333333333331</v>
      </c>
      <c r="D988" s="23">
        <v>0</v>
      </c>
      <c r="E988" s="23">
        <v>11319.12</v>
      </c>
      <c r="F988" s="23" t="s">
        <v>8076</v>
      </c>
      <c r="G988" s="23" t="s">
        <v>8077</v>
      </c>
      <c r="H988" t="s">
        <v>8079</v>
      </c>
    </row>
    <row r="989" spans="1:8" ht="15.75" customHeight="1" x14ac:dyDescent="0.3">
      <c r="A989" s="23" t="s">
        <v>1747</v>
      </c>
      <c r="B989" s="23" t="s">
        <v>7250</v>
      </c>
      <c r="C989" s="26">
        <v>27.494444444444444</v>
      </c>
      <c r="D989" s="23">
        <v>0</v>
      </c>
      <c r="E989" s="23">
        <v>11318.57</v>
      </c>
      <c r="F989" s="23" t="s">
        <v>8076</v>
      </c>
      <c r="G989" s="23" t="s">
        <v>8075</v>
      </c>
      <c r="H989" t="s">
        <v>8092</v>
      </c>
    </row>
    <row r="990" spans="1:8" ht="15.75" customHeight="1" x14ac:dyDescent="0.3">
      <c r="A990" s="23" t="s">
        <v>1748</v>
      </c>
      <c r="B990" s="23" t="s">
        <v>7249</v>
      </c>
      <c r="C990" s="26">
        <v>59.544444444444444</v>
      </c>
      <c r="D990" s="23">
        <v>0</v>
      </c>
      <c r="E990" s="23">
        <v>11312.33</v>
      </c>
      <c r="F990" s="23" t="s">
        <v>8076</v>
      </c>
      <c r="G990" s="23" t="s">
        <v>8076</v>
      </c>
      <c r="H990" t="s">
        <v>8079</v>
      </c>
    </row>
    <row r="991" spans="1:8" ht="15.75" customHeight="1" x14ac:dyDescent="0.3">
      <c r="A991" s="23" t="s">
        <v>1750</v>
      </c>
      <c r="B991" s="23" t="s">
        <v>7248</v>
      </c>
      <c r="C991" s="26">
        <v>54.672222222222224</v>
      </c>
      <c r="D991" s="23">
        <v>1</v>
      </c>
      <c r="E991" s="23">
        <v>11305.93</v>
      </c>
      <c r="F991" s="23" t="s">
        <v>8076</v>
      </c>
      <c r="G991" s="23" t="s">
        <v>8077</v>
      </c>
      <c r="H991" t="s">
        <v>8079</v>
      </c>
    </row>
    <row r="992" spans="1:8" ht="15.75" customHeight="1" x14ac:dyDescent="0.3">
      <c r="A992" s="23" t="s">
        <v>1751</v>
      </c>
      <c r="B992" s="23" t="s">
        <v>7247</v>
      </c>
      <c r="C992" s="26">
        <v>50.702777777777776</v>
      </c>
      <c r="D992" s="23">
        <v>4</v>
      </c>
      <c r="E992" s="23">
        <v>11299.34</v>
      </c>
      <c r="F992" s="23" t="s">
        <v>8076</v>
      </c>
      <c r="G992" s="23" t="s">
        <v>8075</v>
      </c>
      <c r="H992" t="s">
        <v>8080</v>
      </c>
    </row>
    <row r="993" spans="1:8" ht="15.75" customHeight="1" x14ac:dyDescent="0.3">
      <c r="A993" s="23" t="s">
        <v>1753</v>
      </c>
      <c r="B993" s="23" t="s">
        <v>7246</v>
      </c>
      <c r="C993" s="26">
        <v>34.56666666666667</v>
      </c>
      <c r="D993" s="23">
        <v>3</v>
      </c>
      <c r="E993" s="23">
        <v>11294.57</v>
      </c>
      <c r="F993" s="23" t="s">
        <v>8076</v>
      </c>
      <c r="G993" s="23" t="s">
        <v>8077</v>
      </c>
      <c r="H993" t="s">
        <v>8094</v>
      </c>
    </row>
    <row r="994" spans="1:8" ht="15.75" customHeight="1" x14ac:dyDescent="0.3">
      <c r="A994" s="23" t="s">
        <v>1755</v>
      </c>
      <c r="B994" s="23" t="s">
        <v>7245</v>
      </c>
      <c r="C994" s="26">
        <v>52.961111111111109</v>
      </c>
      <c r="D994" s="23">
        <v>3</v>
      </c>
      <c r="E994" s="23">
        <v>11289.11</v>
      </c>
      <c r="F994" s="23" t="s">
        <v>8076</v>
      </c>
      <c r="G994" s="23" t="s">
        <v>8077</v>
      </c>
      <c r="H994" t="s">
        <v>8079</v>
      </c>
    </row>
    <row r="995" spans="1:8" ht="15.75" customHeight="1" x14ac:dyDescent="0.3">
      <c r="A995" s="23" t="s">
        <v>1757</v>
      </c>
      <c r="B995" s="23" t="s">
        <v>7244</v>
      </c>
      <c r="C995" s="26">
        <v>55.983333333333334</v>
      </c>
      <c r="D995" s="23">
        <v>0</v>
      </c>
      <c r="E995" s="23">
        <v>11286.54</v>
      </c>
      <c r="F995" s="23" t="s">
        <v>8076</v>
      </c>
      <c r="G995" s="23" t="s">
        <v>8076</v>
      </c>
      <c r="H995" t="s">
        <v>8086</v>
      </c>
    </row>
    <row r="996" spans="1:8" ht="15.75" customHeight="1" x14ac:dyDescent="0.3">
      <c r="A996" s="23" t="s">
        <v>1759</v>
      </c>
      <c r="B996" s="23" t="s">
        <v>6119</v>
      </c>
      <c r="C996" s="26">
        <v>18.677777777777777</v>
      </c>
      <c r="D996" s="23">
        <v>1</v>
      </c>
      <c r="E996" s="23">
        <v>11272.33</v>
      </c>
      <c r="F996" s="23" t="s">
        <v>8076</v>
      </c>
      <c r="G996" s="23" t="s">
        <v>8075</v>
      </c>
      <c r="H996" t="s">
        <v>8082</v>
      </c>
    </row>
    <row r="997" spans="1:8" ht="15.75" customHeight="1" x14ac:dyDescent="0.3">
      <c r="A997" s="23" t="s">
        <v>1761</v>
      </c>
      <c r="B997" s="23" t="s">
        <v>7124</v>
      </c>
      <c r="C997" s="26">
        <v>51.45</v>
      </c>
      <c r="D997" s="23">
        <v>0</v>
      </c>
      <c r="E997" s="23">
        <v>11265.71</v>
      </c>
      <c r="F997" s="23" t="s">
        <v>8076</v>
      </c>
      <c r="G997" s="23" t="s">
        <v>8077</v>
      </c>
      <c r="H997" t="s">
        <v>8085</v>
      </c>
    </row>
    <row r="998" spans="1:8" ht="15.75" customHeight="1" x14ac:dyDescent="0.3">
      <c r="A998" s="23" t="s">
        <v>1763</v>
      </c>
      <c r="B998" s="23" t="s">
        <v>7243</v>
      </c>
      <c r="C998" s="26">
        <v>53.658333333333331</v>
      </c>
      <c r="D998" s="23">
        <v>3</v>
      </c>
      <c r="E998" s="23">
        <v>11264.54</v>
      </c>
      <c r="F998" s="23" t="s">
        <v>8076</v>
      </c>
      <c r="G998" s="23" t="s">
        <v>8075</v>
      </c>
      <c r="H998" t="s">
        <v>8080</v>
      </c>
    </row>
    <row r="999" spans="1:8" ht="15.75" customHeight="1" x14ac:dyDescent="0.3">
      <c r="A999" s="23" t="s">
        <v>1765</v>
      </c>
      <c r="B999" s="23" t="s">
        <v>7242</v>
      </c>
      <c r="C999" s="26">
        <v>41.68333333333333</v>
      </c>
      <c r="D999" s="23">
        <v>1</v>
      </c>
      <c r="E999" s="23">
        <v>11255.29</v>
      </c>
      <c r="F999" s="23" t="s">
        <v>8076</v>
      </c>
      <c r="G999" s="23" t="s">
        <v>8077</v>
      </c>
      <c r="H999" t="s">
        <v>8092</v>
      </c>
    </row>
    <row r="1000" spans="1:8" ht="15.75" customHeight="1" x14ac:dyDescent="0.3">
      <c r="A1000" s="23" t="s">
        <v>1766</v>
      </c>
      <c r="B1000" s="23" t="s">
        <v>7241</v>
      </c>
      <c r="C1000" s="26">
        <v>53.8</v>
      </c>
      <c r="D1000" s="23">
        <v>3</v>
      </c>
      <c r="E1000" s="23">
        <v>11253.42</v>
      </c>
      <c r="F1000" s="23" t="s">
        <v>8076</v>
      </c>
      <c r="G1000" s="23" t="s">
        <v>8077</v>
      </c>
      <c r="H1000" t="s">
        <v>8080</v>
      </c>
    </row>
    <row r="1001" spans="1:8" ht="15" customHeight="1" x14ac:dyDescent="0.3">
      <c r="A1001" s="23" t="s">
        <v>1768</v>
      </c>
      <c r="B1001" s="23" t="s">
        <v>7240</v>
      </c>
      <c r="C1001" s="26">
        <v>33.475000000000001</v>
      </c>
      <c r="D1001" s="23">
        <v>3</v>
      </c>
      <c r="E1001" s="23">
        <v>11250.43</v>
      </c>
      <c r="F1001" s="23" t="s">
        <v>8076</v>
      </c>
      <c r="G1001" s="23" t="s">
        <v>8075</v>
      </c>
      <c r="H1001" t="s">
        <v>8092</v>
      </c>
    </row>
    <row r="1002" spans="1:8" ht="15" customHeight="1" x14ac:dyDescent="0.3">
      <c r="A1002" s="23" t="s">
        <v>1770</v>
      </c>
      <c r="B1002" s="23" t="s">
        <v>7239</v>
      </c>
      <c r="C1002" s="26">
        <v>53.43888888888889</v>
      </c>
      <c r="D1002" s="23">
        <v>2</v>
      </c>
      <c r="E1002" s="23">
        <v>11244.38</v>
      </c>
      <c r="F1002" s="23" t="s">
        <v>8076</v>
      </c>
      <c r="G1002" s="23" t="s">
        <v>8077</v>
      </c>
      <c r="H1002" t="s">
        <v>8083</v>
      </c>
    </row>
    <row r="1003" spans="1:8" ht="15" customHeight="1" x14ac:dyDescent="0.3">
      <c r="A1003" s="23" t="s">
        <v>1771</v>
      </c>
      <c r="B1003" s="23" t="s">
        <v>7238</v>
      </c>
      <c r="C1003" s="26">
        <v>46.944444444444443</v>
      </c>
      <c r="D1003" s="23">
        <v>2</v>
      </c>
      <c r="E1003" s="23">
        <v>11217.35</v>
      </c>
      <c r="F1003" s="23" t="s">
        <v>8076</v>
      </c>
      <c r="G1003" s="23" t="s">
        <v>8075</v>
      </c>
      <c r="H1003" t="s">
        <v>8085</v>
      </c>
    </row>
    <row r="1004" spans="1:8" ht="15" customHeight="1" x14ac:dyDescent="0.3">
      <c r="A1004" s="23" t="s">
        <v>1773</v>
      </c>
      <c r="B1004" s="23" t="s">
        <v>7237</v>
      </c>
      <c r="C1004" s="26">
        <v>52.983333333333334</v>
      </c>
      <c r="D1004" s="23">
        <v>2</v>
      </c>
      <c r="E1004" s="23">
        <v>11187.66</v>
      </c>
      <c r="F1004" s="23" t="s">
        <v>8076</v>
      </c>
      <c r="G1004" s="23" t="s">
        <v>8075</v>
      </c>
      <c r="H1004" t="s">
        <v>8079</v>
      </c>
    </row>
    <row r="1005" spans="1:8" ht="15" customHeight="1" x14ac:dyDescent="0.3">
      <c r="A1005" s="23" t="s">
        <v>1775</v>
      </c>
      <c r="B1005" s="23" t="s">
        <v>7236</v>
      </c>
      <c r="C1005" s="26">
        <v>50.763888888888886</v>
      </c>
      <c r="D1005" s="23">
        <v>0</v>
      </c>
      <c r="E1005" s="23">
        <v>11186.2</v>
      </c>
      <c r="F1005" s="23" t="s">
        <v>8076</v>
      </c>
      <c r="G1005" s="23" t="s">
        <v>8075</v>
      </c>
      <c r="H1005" t="s">
        <v>8089</v>
      </c>
    </row>
    <row r="1006" spans="1:8" ht="15" customHeight="1" x14ac:dyDescent="0.3">
      <c r="A1006" s="23" t="s">
        <v>1777</v>
      </c>
      <c r="B1006" s="23" t="s">
        <v>7235</v>
      </c>
      <c r="C1006" s="26">
        <v>56.838888888888889</v>
      </c>
      <c r="D1006" s="23">
        <v>0</v>
      </c>
      <c r="E1006" s="23">
        <v>11165.42</v>
      </c>
      <c r="F1006" s="23" t="s">
        <v>8076</v>
      </c>
      <c r="G1006" s="23" t="s">
        <v>8077</v>
      </c>
      <c r="H1006" t="s">
        <v>8083</v>
      </c>
    </row>
    <row r="1007" spans="1:8" ht="15" customHeight="1" x14ac:dyDescent="0.3">
      <c r="A1007" s="23" t="s">
        <v>1778</v>
      </c>
      <c r="B1007" s="23" t="s">
        <v>7234</v>
      </c>
      <c r="C1007" s="26">
        <v>53.952777777777776</v>
      </c>
      <c r="D1007" s="23">
        <v>2</v>
      </c>
      <c r="E1007" s="23">
        <v>11163.57</v>
      </c>
      <c r="F1007" s="23" t="s">
        <v>8076</v>
      </c>
      <c r="G1007" s="23" t="s">
        <v>8075</v>
      </c>
      <c r="H1007" t="s">
        <v>8080</v>
      </c>
    </row>
    <row r="1008" spans="1:8" ht="15" customHeight="1" x14ac:dyDescent="0.3">
      <c r="A1008" s="23" t="s">
        <v>1780</v>
      </c>
      <c r="B1008" s="23" t="s">
        <v>7233</v>
      </c>
      <c r="C1008" s="26">
        <v>53.522222222222226</v>
      </c>
      <c r="D1008" s="23">
        <v>2</v>
      </c>
      <c r="E1008" s="23">
        <v>11150.78</v>
      </c>
      <c r="F1008" s="23" t="s">
        <v>8076</v>
      </c>
      <c r="G1008" s="23" t="s">
        <v>8075</v>
      </c>
      <c r="H1008" t="s">
        <v>8080</v>
      </c>
    </row>
    <row r="1009" spans="1:8" ht="15" customHeight="1" x14ac:dyDescent="0.3">
      <c r="A1009" s="23" t="s">
        <v>1782</v>
      </c>
      <c r="B1009" s="23" t="s">
        <v>7232</v>
      </c>
      <c r="C1009" s="26">
        <v>42.8</v>
      </c>
      <c r="D1009" s="23">
        <v>2</v>
      </c>
      <c r="E1009" s="23">
        <v>11103.33</v>
      </c>
      <c r="F1009" s="23" t="s">
        <v>8076</v>
      </c>
      <c r="G1009" s="23" t="s">
        <v>8077</v>
      </c>
      <c r="H1009" t="s">
        <v>8089</v>
      </c>
    </row>
    <row r="1010" spans="1:8" ht="15" customHeight="1" x14ac:dyDescent="0.3">
      <c r="A1010" s="23" t="s">
        <v>1784</v>
      </c>
      <c r="B1010" s="23" t="s">
        <v>7231</v>
      </c>
      <c r="C1010" s="26">
        <v>56.924999999999997</v>
      </c>
      <c r="D1010" s="23">
        <v>0</v>
      </c>
      <c r="E1010" s="23">
        <v>11093.62</v>
      </c>
      <c r="F1010" s="23" t="s">
        <v>8076</v>
      </c>
      <c r="G1010" s="23" t="s">
        <v>8077</v>
      </c>
      <c r="H1010" t="s">
        <v>8078</v>
      </c>
    </row>
    <row r="1011" spans="1:8" ht="15" customHeight="1" x14ac:dyDescent="0.3">
      <c r="A1011" s="23" t="s">
        <v>1785</v>
      </c>
      <c r="B1011" s="23" t="s">
        <v>7230</v>
      </c>
      <c r="C1011" s="26">
        <v>56.74722222222222</v>
      </c>
      <c r="D1011" s="23">
        <v>0</v>
      </c>
      <c r="E1011" s="23">
        <v>11090.72</v>
      </c>
      <c r="F1011" s="23" t="s">
        <v>8076</v>
      </c>
      <c r="G1011" s="23" t="s">
        <v>8077</v>
      </c>
      <c r="H1011" t="s">
        <v>8078</v>
      </c>
    </row>
    <row r="1012" spans="1:8" ht="15" customHeight="1" x14ac:dyDescent="0.3">
      <c r="A1012" s="23" t="s">
        <v>1787</v>
      </c>
      <c r="B1012" s="23" t="s">
        <v>7229</v>
      </c>
      <c r="C1012" s="26">
        <v>50.669444444444444</v>
      </c>
      <c r="D1012" s="23">
        <v>3</v>
      </c>
      <c r="E1012" s="23">
        <v>11085.59</v>
      </c>
      <c r="F1012" s="23" t="s">
        <v>8076</v>
      </c>
      <c r="G1012" s="23" t="s">
        <v>8075</v>
      </c>
      <c r="H1012" t="s">
        <v>8079</v>
      </c>
    </row>
    <row r="1013" spans="1:8" ht="15" customHeight="1" x14ac:dyDescent="0.3">
      <c r="A1013" s="23" t="s">
        <v>1788</v>
      </c>
      <c r="B1013" s="23" t="s">
        <v>7228</v>
      </c>
      <c r="C1013" s="26">
        <v>55.761111111111113</v>
      </c>
      <c r="D1013" s="23">
        <v>0</v>
      </c>
      <c r="E1013" s="23">
        <v>11082.58</v>
      </c>
      <c r="F1013" s="23" t="s">
        <v>8076</v>
      </c>
      <c r="G1013" s="23" t="s">
        <v>8075</v>
      </c>
      <c r="H1013" t="s">
        <v>8079</v>
      </c>
    </row>
    <row r="1014" spans="1:8" ht="15" customHeight="1" x14ac:dyDescent="0.3">
      <c r="A1014" s="23" t="s">
        <v>1789</v>
      </c>
      <c r="B1014" s="23" t="s">
        <v>7227</v>
      </c>
      <c r="C1014" s="26">
        <v>56.55</v>
      </c>
      <c r="D1014" s="23">
        <v>0</v>
      </c>
      <c r="E1014" s="23">
        <v>11073.18</v>
      </c>
      <c r="F1014" s="23" t="s">
        <v>8076</v>
      </c>
      <c r="G1014" s="23" t="s">
        <v>8076</v>
      </c>
      <c r="H1014" t="s">
        <v>8080</v>
      </c>
    </row>
    <row r="1015" spans="1:8" ht="15" customHeight="1" x14ac:dyDescent="0.3">
      <c r="A1015" s="23" t="s">
        <v>1791</v>
      </c>
      <c r="B1015" s="23" t="s">
        <v>7226</v>
      </c>
      <c r="C1015" s="26">
        <v>56.586111111111109</v>
      </c>
      <c r="D1015" s="23">
        <v>0</v>
      </c>
      <c r="E1015" s="23">
        <v>11070.54</v>
      </c>
      <c r="F1015" s="23" t="s">
        <v>8076</v>
      </c>
      <c r="G1015" s="23" t="s">
        <v>8076</v>
      </c>
      <c r="H1015" t="s">
        <v>8080</v>
      </c>
    </row>
    <row r="1016" spans="1:8" ht="15" customHeight="1" x14ac:dyDescent="0.3">
      <c r="A1016" s="23" t="s">
        <v>1792</v>
      </c>
      <c r="B1016" s="23" t="s">
        <v>7110</v>
      </c>
      <c r="C1016" s="26">
        <v>51.580555555555556</v>
      </c>
      <c r="D1016" s="23">
        <v>0</v>
      </c>
      <c r="E1016" s="23">
        <v>11068.77</v>
      </c>
      <c r="F1016" s="23" t="s">
        <v>8076</v>
      </c>
      <c r="G1016" s="23" t="s">
        <v>8075</v>
      </c>
      <c r="H1016" t="s">
        <v>8079</v>
      </c>
    </row>
    <row r="1017" spans="1:8" ht="15" customHeight="1" x14ac:dyDescent="0.3">
      <c r="A1017" s="23" t="s">
        <v>1793</v>
      </c>
      <c r="B1017" s="23" t="s">
        <v>7225</v>
      </c>
      <c r="C1017" s="26">
        <v>22.722222222222221</v>
      </c>
      <c r="D1017" s="23">
        <v>0</v>
      </c>
      <c r="E1017" s="23">
        <v>11068.7</v>
      </c>
      <c r="F1017" s="23" t="s">
        <v>8076</v>
      </c>
      <c r="G1017" s="23" t="s">
        <v>8077</v>
      </c>
      <c r="H1017" t="s">
        <v>8080</v>
      </c>
    </row>
    <row r="1018" spans="1:8" ht="15" customHeight="1" x14ac:dyDescent="0.3">
      <c r="A1018" s="23" t="s">
        <v>1795</v>
      </c>
      <c r="B1018" s="23" t="s">
        <v>7224</v>
      </c>
      <c r="C1018" s="26">
        <v>21.475000000000001</v>
      </c>
      <c r="D1018" s="23">
        <v>0</v>
      </c>
      <c r="E1018" s="23">
        <v>11046.02</v>
      </c>
      <c r="F1018" s="23" t="s">
        <v>8076</v>
      </c>
      <c r="G1018" s="23" t="s">
        <v>8077</v>
      </c>
      <c r="H1018" t="s">
        <v>8092</v>
      </c>
    </row>
    <row r="1019" spans="1:8" ht="15" customHeight="1" x14ac:dyDescent="0.3">
      <c r="A1019" s="23" t="s">
        <v>1797</v>
      </c>
      <c r="B1019" s="23" t="s">
        <v>7129</v>
      </c>
      <c r="C1019" s="26">
        <v>48.772222222222226</v>
      </c>
      <c r="D1019" s="23">
        <v>0</v>
      </c>
      <c r="E1019" s="23">
        <v>11037.85</v>
      </c>
      <c r="F1019" s="23" t="s">
        <v>8076</v>
      </c>
      <c r="G1019" s="23" t="s">
        <v>8075</v>
      </c>
      <c r="H1019" t="s">
        <v>8085</v>
      </c>
    </row>
    <row r="1020" spans="1:8" ht="15" customHeight="1" x14ac:dyDescent="0.3">
      <c r="A1020" s="23" t="s">
        <v>1799</v>
      </c>
      <c r="B1020" s="23" t="s">
        <v>7223</v>
      </c>
      <c r="C1020" s="26">
        <v>33.619444444444447</v>
      </c>
      <c r="D1020" s="23">
        <v>3</v>
      </c>
      <c r="E1020" s="23">
        <v>11037.51</v>
      </c>
      <c r="F1020" s="23" t="s">
        <v>8076</v>
      </c>
      <c r="G1020" s="23" t="s">
        <v>8077</v>
      </c>
      <c r="H1020" t="s">
        <v>8079</v>
      </c>
    </row>
    <row r="1021" spans="1:8" ht="15" customHeight="1" x14ac:dyDescent="0.3">
      <c r="A1021" s="23" t="s">
        <v>1800</v>
      </c>
      <c r="B1021" s="23" t="s">
        <v>7222</v>
      </c>
      <c r="C1021" s="26">
        <v>48.494444444444447</v>
      </c>
      <c r="D1021" s="23">
        <v>4</v>
      </c>
      <c r="E1021" s="23">
        <v>11033.66</v>
      </c>
      <c r="F1021" s="23" t="s">
        <v>8076</v>
      </c>
      <c r="G1021" s="23" t="s">
        <v>8076</v>
      </c>
      <c r="H1021" t="s">
        <v>8079</v>
      </c>
    </row>
    <row r="1022" spans="1:8" ht="15" customHeight="1" x14ac:dyDescent="0.3">
      <c r="A1022" s="23" t="s">
        <v>1802</v>
      </c>
      <c r="B1022" s="23" t="s">
        <v>7221</v>
      </c>
      <c r="C1022" s="26">
        <v>26.880555555555556</v>
      </c>
      <c r="D1022" s="23">
        <v>0</v>
      </c>
      <c r="E1022" s="23">
        <v>11028.56</v>
      </c>
      <c r="F1022" s="23" t="s">
        <v>8076</v>
      </c>
      <c r="G1022" s="23" t="s">
        <v>8076</v>
      </c>
      <c r="H1022" t="s">
        <v>8079</v>
      </c>
    </row>
    <row r="1023" spans="1:8" ht="15" customHeight="1" x14ac:dyDescent="0.3">
      <c r="A1023" s="23" t="s">
        <v>1804</v>
      </c>
      <c r="B1023" s="23" t="s">
        <v>7220</v>
      </c>
      <c r="C1023" s="26">
        <v>31.95</v>
      </c>
      <c r="D1023" s="23">
        <v>3</v>
      </c>
      <c r="E1023" s="23">
        <v>11018.05</v>
      </c>
      <c r="F1023" s="23" t="s">
        <v>8076</v>
      </c>
      <c r="G1023" s="23" t="s">
        <v>8075</v>
      </c>
      <c r="H1023" t="s">
        <v>8079</v>
      </c>
    </row>
    <row r="1024" spans="1:8" ht="15" customHeight="1" x14ac:dyDescent="0.3">
      <c r="A1024" s="23" t="s">
        <v>1806</v>
      </c>
      <c r="B1024" s="23" t="s">
        <v>7219</v>
      </c>
      <c r="C1024" s="26">
        <v>48.480555555555554</v>
      </c>
      <c r="D1024" s="23">
        <v>4</v>
      </c>
      <c r="E1024" s="23">
        <v>11015.17</v>
      </c>
      <c r="F1024" s="23" t="s">
        <v>8076</v>
      </c>
      <c r="G1024" s="23" t="s">
        <v>8077</v>
      </c>
      <c r="H1024" t="s">
        <v>8079</v>
      </c>
    </row>
    <row r="1025" spans="1:8" ht="15" customHeight="1" x14ac:dyDescent="0.3">
      <c r="A1025" s="23" t="s">
        <v>1808</v>
      </c>
      <c r="B1025" s="23" t="s">
        <v>7218</v>
      </c>
      <c r="C1025" s="26">
        <v>54.62222222222222</v>
      </c>
      <c r="D1025" s="23">
        <v>2</v>
      </c>
      <c r="E1025" s="23">
        <v>11013.71</v>
      </c>
      <c r="F1025" s="23" t="s">
        <v>8076</v>
      </c>
      <c r="G1025" s="23" t="s">
        <v>8077</v>
      </c>
      <c r="H1025" t="s">
        <v>8078</v>
      </c>
    </row>
    <row r="1026" spans="1:8" ht="15" customHeight="1" x14ac:dyDescent="0.3">
      <c r="A1026" s="23" t="s">
        <v>1810</v>
      </c>
      <c r="B1026" s="23" t="s">
        <v>7217</v>
      </c>
      <c r="C1026" s="26">
        <v>22.725000000000001</v>
      </c>
      <c r="D1026" s="23">
        <v>0</v>
      </c>
      <c r="E1026" s="23">
        <v>10991.58</v>
      </c>
      <c r="F1026" s="23" t="s">
        <v>8076</v>
      </c>
      <c r="G1026" s="23" t="s">
        <v>8076</v>
      </c>
      <c r="H1026" t="s">
        <v>8079</v>
      </c>
    </row>
    <row r="1027" spans="1:8" ht="15" customHeight="1" x14ac:dyDescent="0.3">
      <c r="A1027" s="23" t="s">
        <v>1811</v>
      </c>
      <c r="B1027" s="23" t="s">
        <v>7216</v>
      </c>
      <c r="C1027" s="26">
        <v>57.472222222222221</v>
      </c>
      <c r="D1027" s="23">
        <v>0</v>
      </c>
      <c r="E1027" s="23">
        <v>10982.5</v>
      </c>
      <c r="F1027" s="23" t="s">
        <v>8076</v>
      </c>
      <c r="G1027" s="23" t="s">
        <v>8076</v>
      </c>
      <c r="H1027" t="s">
        <v>8078</v>
      </c>
    </row>
    <row r="1028" spans="1:8" ht="15" customHeight="1" x14ac:dyDescent="0.3">
      <c r="A1028" s="23" t="s">
        <v>1813</v>
      </c>
      <c r="B1028" s="23" t="s">
        <v>7215</v>
      </c>
      <c r="C1028" s="26">
        <v>49.630555555555553</v>
      </c>
      <c r="D1028" s="23">
        <v>4</v>
      </c>
      <c r="E1028" s="23">
        <v>10977.21</v>
      </c>
      <c r="F1028" s="23" t="s">
        <v>8076</v>
      </c>
      <c r="G1028" s="23" t="s">
        <v>8077</v>
      </c>
      <c r="H1028" t="s">
        <v>8078</v>
      </c>
    </row>
    <row r="1029" spans="1:8" ht="15" customHeight="1" x14ac:dyDescent="0.3">
      <c r="A1029" s="23" t="s">
        <v>1815</v>
      </c>
      <c r="B1029" s="23" t="s">
        <v>6903</v>
      </c>
      <c r="C1029" s="26">
        <v>56.913888888888891</v>
      </c>
      <c r="D1029" s="23">
        <v>0</v>
      </c>
      <c r="E1029" s="23">
        <v>10976.25</v>
      </c>
      <c r="F1029" s="23" t="s">
        <v>8076</v>
      </c>
      <c r="G1029" s="23" t="s">
        <v>8075</v>
      </c>
      <c r="H1029" t="s">
        <v>8079</v>
      </c>
    </row>
    <row r="1030" spans="1:8" ht="15" customHeight="1" x14ac:dyDescent="0.3">
      <c r="A1030" s="23" t="s">
        <v>1816</v>
      </c>
      <c r="B1030" s="23" t="s">
        <v>7214</v>
      </c>
      <c r="C1030" s="26">
        <v>57.969444444444441</v>
      </c>
      <c r="D1030" s="23">
        <v>0</v>
      </c>
      <c r="E1030" s="23">
        <v>10965.45</v>
      </c>
      <c r="F1030" s="23" t="s">
        <v>8076</v>
      </c>
      <c r="G1030" s="23" t="s">
        <v>8075</v>
      </c>
      <c r="H1030" t="s">
        <v>8080</v>
      </c>
    </row>
    <row r="1031" spans="1:8" ht="15" customHeight="1" x14ac:dyDescent="0.3">
      <c r="A1031" s="23" t="s">
        <v>1817</v>
      </c>
      <c r="B1031" s="23" t="s">
        <v>7213</v>
      </c>
      <c r="C1031" s="26">
        <v>53.81666666666667</v>
      </c>
      <c r="D1031" s="23">
        <v>1</v>
      </c>
      <c r="E1031" s="23">
        <v>10959.69</v>
      </c>
      <c r="F1031" s="23" t="s">
        <v>8076</v>
      </c>
      <c r="G1031" s="23" t="s">
        <v>8076</v>
      </c>
      <c r="H1031" t="s">
        <v>8079</v>
      </c>
    </row>
    <row r="1032" spans="1:8" ht="15" customHeight="1" x14ac:dyDescent="0.3">
      <c r="A1032" s="23" t="s">
        <v>1819</v>
      </c>
      <c r="B1032" s="23" t="s">
        <v>7212</v>
      </c>
      <c r="C1032" s="26">
        <v>57.511111111111113</v>
      </c>
      <c r="D1032" s="23">
        <v>0</v>
      </c>
      <c r="E1032" s="23">
        <v>10959.33</v>
      </c>
      <c r="F1032" s="23" t="s">
        <v>8076</v>
      </c>
      <c r="G1032" s="23" t="s">
        <v>8076</v>
      </c>
      <c r="H1032" t="s">
        <v>8080</v>
      </c>
    </row>
    <row r="1033" spans="1:8" ht="15" customHeight="1" x14ac:dyDescent="0.3">
      <c r="A1033" s="23" t="s">
        <v>1821</v>
      </c>
      <c r="B1033" s="23" t="s">
        <v>7211</v>
      </c>
      <c r="C1033" s="26">
        <v>53.577777777777776</v>
      </c>
      <c r="D1033" s="23">
        <v>1</v>
      </c>
      <c r="E1033" s="23">
        <v>10942.13</v>
      </c>
      <c r="F1033" s="23" t="s">
        <v>8076</v>
      </c>
      <c r="G1033" s="23" t="s">
        <v>8076</v>
      </c>
      <c r="H1033" t="s">
        <v>8079</v>
      </c>
    </row>
    <row r="1034" spans="1:8" ht="15" customHeight="1" x14ac:dyDescent="0.3">
      <c r="A1034" s="23" t="s">
        <v>1823</v>
      </c>
      <c r="B1034" s="23" t="s">
        <v>7210</v>
      </c>
      <c r="C1034" s="26">
        <v>54.572222222222223</v>
      </c>
      <c r="D1034" s="23">
        <v>1</v>
      </c>
      <c r="E1034" s="23">
        <v>10928.85</v>
      </c>
      <c r="F1034" s="23" t="s">
        <v>8076</v>
      </c>
      <c r="G1034" s="23" t="s">
        <v>8076</v>
      </c>
      <c r="H1034" t="s">
        <v>8078</v>
      </c>
    </row>
    <row r="1035" spans="1:8" ht="15" customHeight="1" x14ac:dyDescent="0.3">
      <c r="A1035" s="23" t="s">
        <v>1825</v>
      </c>
      <c r="B1035" s="23" t="s">
        <v>7209</v>
      </c>
      <c r="C1035" s="26">
        <v>54.569444444444443</v>
      </c>
      <c r="D1035" s="23">
        <v>0</v>
      </c>
      <c r="E1035" s="23">
        <v>10923.93</v>
      </c>
      <c r="F1035" s="23" t="s">
        <v>8076</v>
      </c>
      <c r="G1035" s="23" t="s">
        <v>8077</v>
      </c>
      <c r="H1035" t="s">
        <v>8086</v>
      </c>
    </row>
    <row r="1036" spans="1:8" ht="15" customHeight="1" x14ac:dyDescent="0.3">
      <c r="A1036" s="23" t="s">
        <v>1826</v>
      </c>
      <c r="B1036" s="23" t="s">
        <v>7208</v>
      </c>
      <c r="C1036" s="26">
        <v>28.755555555555556</v>
      </c>
      <c r="D1036" s="23">
        <v>0</v>
      </c>
      <c r="E1036" s="23">
        <v>10886.66</v>
      </c>
      <c r="F1036" s="23" t="s">
        <v>8076</v>
      </c>
      <c r="G1036" s="23" t="s">
        <v>8076</v>
      </c>
      <c r="H1036" t="s">
        <v>8079</v>
      </c>
    </row>
    <row r="1037" spans="1:8" ht="15" customHeight="1" x14ac:dyDescent="0.3">
      <c r="A1037" s="23" t="s">
        <v>1828</v>
      </c>
      <c r="B1037" s="23" t="s">
        <v>7207</v>
      </c>
      <c r="C1037" s="26">
        <v>51.466666666666669</v>
      </c>
      <c r="D1037" s="23">
        <v>2</v>
      </c>
      <c r="E1037" s="23">
        <v>10848.13</v>
      </c>
      <c r="F1037" s="23" t="s">
        <v>8076</v>
      </c>
      <c r="G1037" s="23" t="s">
        <v>8076</v>
      </c>
      <c r="H1037" t="s">
        <v>8079</v>
      </c>
    </row>
    <row r="1038" spans="1:8" ht="15" customHeight="1" x14ac:dyDescent="0.3">
      <c r="A1038" s="23" t="s">
        <v>1829</v>
      </c>
      <c r="B1038" s="23" t="s">
        <v>7206</v>
      </c>
      <c r="C1038" s="26">
        <v>54.861111111111114</v>
      </c>
      <c r="D1038" s="23">
        <v>1</v>
      </c>
      <c r="E1038" s="23">
        <v>10825.25</v>
      </c>
      <c r="F1038" s="23" t="s">
        <v>8076</v>
      </c>
      <c r="G1038" s="23" t="s">
        <v>8076</v>
      </c>
      <c r="H1038" t="s">
        <v>8079</v>
      </c>
    </row>
    <row r="1039" spans="1:8" ht="15" customHeight="1" x14ac:dyDescent="0.3">
      <c r="A1039" s="23" t="s">
        <v>1830</v>
      </c>
      <c r="B1039" s="23" t="s">
        <v>7205</v>
      </c>
      <c r="C1039" s="26">
        <v>55.68333333333333</v>
      </c>
      <c r="D1039" s="23">
        <v>1</v>
      </c>
      <c r="E1039" s="23">
        <v>10807.49</v>
      </c>
      <c r="F1039" s="23" t="s">
        <v>8076</v>
      </c>
      <c r="G1039" s="23" t="s">
        <v>8075</v>
      </c>
      <c r="H1039" t="s">
        <v>8078</v>
      </c>
    </row>
    <row r="1040" spans="1:8" ht="15" customHeight="1" x14ac:dyDescent="0.3">
      <c r="A1040" s="23" t="s">
        <v>1832</v>
      </c>
      <c r="B1040" s="23" t="s">
        <v>7204</v>
      </c>
      <c r="C1040" s="26">
        <v>52.472222222222221</v>
      </c>
      <c r="D1040" s="23">
        <v>2</v>
      </c>
      <c r="E1040" s="23">
        <v>10806.84</v>
      </c>
      <c r="F1040" s="23" t="s">
        <v>8076</v>
      </c>
      <c r="G1040" s="23" t="s">
        <v>8075</v>
      </c>
      <c r="H1040" t="s">
        <v>8080</v>
      </c>
    </row>
    <row r="1041" spans="1:8" ht="15" customHeight="1" x14ac:dyDescent="0.3">
      <c r="A1041" s="23" t="s">
        <v>1833</v>
      </c>
      <c r="B1041" s="23" t="s">
        <v>7203</v>
      </c>
      <c r="C1041" s="26">
        <v>52.611111111111114</v>
      </c>
      <c r="D1041" s="23">
        <v>1</v>
      </c>
      <c r="E1041" s="23">
        <v>10797.34</v>
      </c>
      <c r="F1041" s="23" t="s">
        <v>8076</v>
      </c>
      <c r="G1041" s="23" t="s">
        <v>8075</v>
      </c>
      <c r="H1041" t="s">
        <v>8087</v>
      </c>
    </row>
    <row r="1042" spans="1:8" ht="15" customHeight="1" x14ac:dyDescent="0.3">
      <c r="A1042" s="23" t="s">
        <v>1835</v>
      </c>
      <c r="B1042" s="23" t="s">
        <v>7202</v>
      </c>
      <c r="C1042" s="26">
        <v>55.625</v>
      </c>
      <c r="D1042" s="23">
        <v>0</v>
      </c>
      <c r="E1042" s="23">
        <v>10796.35</v>
      </c>
      <c r="F1042" s="23" t="s">
        <v>8076</v>
      </c>
      <c r="G1042" s="23" t="s">
        <v>8077</v>
      </c>
      <c r="H1042" t="s">
        <v>8082</v>
      </c>
    </row>
    <row r="1043" spans="1:8" ht="15" customHeight="1" x14ac:dyDescent="0.3">
      <c r="A1043" s="23" t="s">
        <v>1836</v>
      </c>
      <c r="B1043" s="23" t="s">
        <v>6268</v>
      </c>
      <c r="C1043" s="26">
        <v>23.455555555555556</v>
      </c>
      <c r="D1043" s="23">
        <v>0</v>
      </c>
      <c r="E1043" s="23">
        <v>10795.94</v>
      </c>
      <c r="F1043" s="23" t="s">
        <v>8076</v>
      </c>
      <c r="G1043" s="23" t="s">
        <v>8077</v>
      </c>
      <c r="H1043" t="s">
        <v>8080</v>
      </c>
    </row>
    <row r="1044" spans="1:8" ht="15" customHeight="1" x14ac:dyDescent="0.3">
      <c r="A1044" s="23" t="s">
        <v>1838</v>
      </c>
      <c r="B1044" s="23" t="s">
        <v>7201</v>
      </c>
      <c r="C1044" s="26">
        <v>55.575000000000003</v>
      </c>
      <c r="D1044" s="23">
        <v>1</v>
      </c>
      <c r="E1044" s="23">
        <v>10791.96</v>
      </c>
      <c r="F1044" s="23" t="s">
        <v>8076</v>
      </c>
      <c r="G1044" s="23" t="s">
        <v>8075</v>
      </c>
      <c r="H1044" t="s">
        <v>8080</v>
      </c>
    </row>
    <row r="1045" spans="1:8" ht="15" customHeight="1" x14ac:dyDescent="0.3">
      <c r="A1045" s="23" t="s">
        <v>1840</v>
      </c>
      <c r="B1045" s="23" t="s">
        <v>6567</v>
      </c>
      <c r="C1045" s="26">
        <v>33.536111111111111</v>
      </c>
      <c r="D1045" s="23">
        <v>3</v>
      </c>
      <c r="E1045" s="23">
        <v>10769.75</v>
      </c>
      <c r="F1045" s="23" t="s">
        <v>8076</v>
      </c>
      <c r="G1045" s="23" t="s">
        <v>8075</v>
      </c>
      <c r="H1045" t="s">
        <v>8094</v>
      </c>
    </row>
    <row r="1046" spans="1:8" ht="15" customHeight="1" x14ac:dyDescent="0.3">
      <c r="A1046" s="23" t="s">
        <v>1842</v>
      </c>
      <c r="B1046" s="23" t="s">
        <v>7200</v>
      </c>
      <c r="C1046" s="26">
        <v>36.774999999999999</v>
      </c>
      <c r="D1046" s="23">
        <v>3</v>
      </c>
      <c r="E1046" s="23">
        <v>10749.02</v>
      </c>
      <c r="F1046" s="23" t="s">
        <v>8076</v>
      </c>
      <c r="G1046" s="23" t="s">
        <v>8077</v>
      </c>
      <c r="H1046" t="s">
        <v>8092</v>
      </c>
    </row>
    <row r="1047" spans="1:8" ht="15" customHeight="1" x14ac:dyDescent="0.3">
      <c r="A1047" s="23" t="s">
        <v>1844</v>
      </c>
      <c r="B1047" s="23" t="s">
        <v>7199</v>
      </c>
      <c r="C1047" s="26">
        <v>48.49722222222222</v>
      </c>
      <c r="D1047" s="23">
        <v>4</v>
      </c>
      <c r="E1047" s="23">
        <v>10736.87</v>
      </c>
      <c r="F1047" s="23" t="s">
        <v>8076</v>
      </c>
      <c r="G1047" s="23" t="s">
        <v>8077</v>
      </c>
      <c r="H1047" t="s">
        <v>8083</v>
      </c>
    </row>
    <row r="1048" spans="1:8" ht="15" customHeight="1" x14ac:dyDescent="0.3">
      <c r="A1048" s="23" t="s">
        <v>1846</v>
      </c>
      <c r="B1048" s="23" t="s">
        <v>7198</v>
      </c>
      <c r="C1048" s="26">
        <v>30.952777777777779</v>
      </c>
      <c r="D1048" s="23">
        <v>0</v>
      </c>
      <c r="E1048" s="23">
        <v>10719.57</v>
      </c>
      <c r="F1048" s="23" t="s">
        <v>8076</v>
      </c>
      <c r="G1048" s="23" t="s">
        <v>8077</v>
      </c>
      <c r="H1048" t="s">
        <v>8079</v>
      </c>
    </row>
    <row r="1049" spans="1:8" ht="15" customHeight="1" x14ac:dyDescent="0.3">
      <c r="A1049" s="23" t="s">
        <v>1847</v>
      </c>
      <c r="B1049" s="23" t="s">
        <v>7197</v>
      </c>
      <c r="C1049" s="26">
        <v>55.674999999999997</v>
      </c>
      <c r="D1049" s="23">
        <v>0</v>
      </c>
      <c r="E1049" s="23">
        <v>10713.64</v>
      </c>
      <c r="F1049" s="23" t="s">
        <v>8076</v>
      </c>
      <c r="G1049" s="23" t="s">
        <v>8076</v>
      </c>
      <c r="H1049" t="s">
        <v>8080</v>
      </c>
    </row>
    <row r="1050" spans="1:8" ht="15" customHeight="1" x14ac:dyDescent="0.3">
      <c r="A1050" s="23" t="s">
        <v>1849</v>
      </c>
      <c r="B1050" s="23" t="s">
        <v>7196</v>
      </c>
      <c r="C1050" s="26">
        <v>55.855555555555554</v>
      </c>
      <c r="D1050" s="23">
        <v>0</v>
      </c>
      <c r="E1050" s="23">
        <v>10704.47</v>
      </c>
      <c r="F1050" s="23" t="s">
        <v>8076</v>
      </c>
      <c r="G1050" s="23" t="s">
        <v>8075</v>
      </c>
      <c r="H1050" t="s">
        <v>8080</v>
      </c>
    </row>
    <row r="1051" spans="1:8" ht="15" customHeight="1" x14ac:dyDescent="0.3">
      <c r="A1051" s="23" t="s">
        <v>1851</v>
      </c>
      <c r="B1051" s="23" t="s">
        <v>7195</v>
      </c>
      <c r="C1051" s="26">
        <v>50.62222222222222</v>
      </c>
      <c r="D1051" s="23">
        <v>3</v>
      </c>
      <c r="E1051" s="23">
        <v>10702.64</v>
      </c>
      <c r="F1051" s="23" t="s">
        <v>8076</v>
      </c>
      <c r="G1051" s="23" t="s">
        <v>8076</v>
      </c>
      <c r="H1051" t="s">
        <v>8078</v>
      </c>
    </row>
    <row r="1052" spans="1:8" ht="15" customHeight="1" x14ac:dyDescent="0.3">
      <c r="A1052" s="23" t="s">
        <v>1852</v>
      </c>
      <c r="B1052" s="23" t="s">
        <v>7194</v>
      </c>
      <c r="C1052" s="26">
        <v>46.68888888888889</v>
      </c>
      <c r="D1052" s="23">
        <v>2</v>
      </c>
      <c r="E1052" s="23">
        <v>10698.38</v>
      </c>
      <c r="F1052" s="23" t="s">
        <v>8076</v>
      </c>
      <c r="G1052" s="23" t="s">
        <v>8077</v>
      </c>
      <c r="H1052" t="s">
        <v>8085</v>
      </c>
    </row>
    <row r="1053" spans="1:8" ht="15" customHeight="1" x14ac:dyDescent="0.3">
      <c r="A1053" s="23" t="s">
        <v>1854</v>
      </c>
      <c r="B1053" s="23" t="s">
        <v>7193</v>
      </c>
      <c r="C1053" s="26">
        <v>45.85</v>
      </c>
      <c r="D1053" s="23">
        <v>2</v>
      </c>
      <c r="E1053" s="23">
        <v>10690.11</v>
      </c>
      <c r="F1053" s="23" t="s">
        <v>8076</v>
      </c>
      <c r="G1053" s="23" t="s">
        <v>8075</v>
      </c>
      <c r="H1053" t="s">
        <v>8089</v>
      </c>
    </row>
    <row r="1054" spans="1:8" ht="15" customHeight="1" x14ac:dyDescent="0.3">
      <c r="A1054" s="23" t="s">
        <v>1856</v>
      </c>
      <c r="B1054" s="23" t="s">
        <v>7192</v>
      </c>
      <c r="C1054" s="26">
        <v>60.75277777777778</v>
      </c>
      <c r="D1054" s="23">
        <v>0</v>
      </c>
      <c r="E1054" s="23">
        <v>10676.83</v>
      </c>
      <c r="F1054" s="23" t="s">
        <v>8076</v>
      </c>
      <c r="G1054" s="23" t="s">
        <v>8076</v>
      </c>
      <c r="H1054" t="s">
        <v>8078</v>
      </c>
    </row>
    <row r="1055" spans="1:8" ht="15" customHeight="1" x14ac:dyDescent="0.3">
      <c r="A1055" s="23" t="s">
        <v>1858</v>
      </c>
      <c r="B1055" s="23" t="s">
        <v>7191</v>
      </c>
      <c r="C1055" s="26">
        <v>46.544444444444444</v>
      </c>
      <c r="D1055" s="23">
        <v>2</v>
      </c>
      <c r="E1055" s="23">
        <v>10665.44</v>
      </c>
      <c r="F1055" s="23" t="s">
        <v>8076</v>
      </c>
      <c r="G1055" s="23" t="s">
        <v>8075</v>
      </c>
      <c r="H1055" t="s">
        <v>8089</v>
      </c>
    </row>
    <row r="1056" spans="1:8" ht="15" customHeight="1" x14ac:dyDescent="0.3">
      <c r="A1056" s="23" t="s">
        <v>1859</v>
      </c>
      <c r="B1056" s="23" t="s">
        <v>7190</v>
      </c>
      <c r="C1056" s="26">
        <v>58.833333333333336</v>
      </c>
      <c r="D1056" s="23">
        <v>0</v>
      </c>
      <c r="E1056" s="23">
        <v>10627.81</v>
      </c>
      <c r="F1056" s="23" t="s">
        <v>8076</v>
      </c>
      <c r="G1056" s="23" t="s">
        <v>8076</v>
      </c>
      <c r="H1056" t="s">
        <v>8078</v>
      </c>
    </row>
    <row r="1057" spans="1:8" ht="15" customHeight="1" x14ac:dyDescent="0.3">
      <c r="A1057" s="23" t="s">
        <v>1860</v>
      </c>
      <c r="B1057" s="23" t="s">
        <v>6566</v>
      </c>
      <c r="C1057" s="26">
        <v>32.922222222222224</v>
      </c>
      <c r="D1057" s="23">
        <v>3</v>
      </c>
      <c r="E1057" s="23">
        <v>10620.26</v>
      </c>
      <c r="F1057" s="23" t="s">
        <v>8076</v>
      </c>
      <c r="G1057" s="23" t="s">
        <v>8076</v>
      </c>
      <c r="H1057" t="s">
        <v>8079</v>
      </c>
    </row>
    <row r="1058" spans="1:8" ht="15" customHeight="1" x14ac:dyDescent="0.3">
      <c r="A1058" s="23" t="s">
        <v>1862</v>
      </c>
      <c r="B1058" s="23" t="s">
        <v>7189</v>
      </c>
      <c r="C1058" s="26">
        <v>30.875</v>
      </c>
      <c r="D1058" s="23">
        <v>0</v>
      </c>
      <c r="E1058" s="23">
        <v>10617.04</v>
      </c>
      <c r="F1058" s="23" t="s">
        <v>8076</v>
      </c>
      <c r="G1058" s="23" t="s">
        <v>8076</v>
      </c>
      <c r="H1058" t="s">
        <v>8092</v>
      </c>
    </row>
    <row r="1059" spans="1:8" ht="15" customHeight="1" x14ac:dyDescent="0.3">
      <c r="A1059" s="23" t="s">
        <v>1864</v>
      </c>
      <c r="B1059" s="23" t="s">
        <v>7188</v>
      </c>
      <c r="C1059" s="26">
        <v>57.947222222222223</v>
      </c>
      <c r="D1059" s="23">
        <v>0</v>
      </c>
      <c r="E1059" s="23">
        <v>10608.67</v>
      </c>
      <c r="F1059" s="23" t="s">
        <v>8076</v>
      </c>
      <c r="G1059" s="23" t="s">
        <v>8076</v>
      </c>
      <c r="H1059" t="s">
        <v>8079</v>
      </c>
    </row>
    <row r="1060" spans="1:8" ht="15" customHeight="1" x14ac:dyDescent="0.3">
      <c r="A1060" s="23" t="s">
        <v>1865</v>
      </c>
      <c r="B1060" s="23" t="s">
        <v>7187</v>
      </c>
      <c r="C1060" s="26">
        <v>56.93333333333333</v>
      </c>
      <c r="D1060" s="23">
        <v>0</v>
      </c>
      <c r="E1060" s="23">
        <v>10602.39</v>
      </c>
      <c r="F1060" s="23" t="s">
        <v>8076</v>
      </c>
      <c r="G1060" s="23" t="s">
        <v>8076</v>
      </c>
      <c r="H1060" t="s">
        <v>8080</v>
      </c>
    </row>
    <row r="1061" spans="1:8" ht="15" customHeight="1" x14ac:dyDescent="0.3">
      <c r="A1061" s="23" t="s">
        <v>1866</v>
      </c>
      <c r="B1061" s="23" t="s">
        <v>7186</v>
      </c>
      <c r="C1061" s="26">
        <v>55.958333333333336</v>
      </c>
      <c r="D1061" s="23">
        <v>0</v>
      </c>
      <c r="E1061" s="23">
        <v>10601.63</v>
      </c>
      <c r="F1061" s="23" t="s">
        <v>8076</v>
      </c>
      <c r="G1061" s="23" t="s">
        <v>8075</v>
      </c>
      <c r="H1061" t="s">
        <v>8079</v>
      </c>
    </row>
    <row r="1062" spans="1:8" ht="15" customHeight="1" x14ac:dyDescent="0.3">
      <c r="A1062" s="23" t="s">
        <v>1868</v>
      </c>
      <c r="B1062" s="23" t="s">
        <v>7185</v>
      </c>
      <c r="C1062" s="26">
        <v>56.883333333333333</v>
      </c>
      <c r="D1062" s="23">
        <v>0</v>
      </c>
      <c r="E1062" s="23">
        <v>10601.41</v>
      </c>
      <c r="F1062" s="23" t="s">
        <v>8076</v>
      </c>
      <c r="G1062" s="23" t="s">
        <v>8075</v>
      </c>
      <c r="H1062" t="s">
        <v>8080</v>
      </c>
    </row>
    <row r="1063" spans="1:8" ht="15" customHeight="1" x14ac:dyDescent="0.3">
      <c r="A1063" s="23" t="s">
        <v>1870</v>
      </c>
      <c r="B1063" s="23" t="s">
        <v>7184</v>
      </c>
      <c r="C1063" s="26">
        <v>50.483333333333334</v>
      </c>
      <c r="D1063" s="23">
        <v>3</v>
      </c>
      <c r="E1063" s="23">
        <v>10600.55</v>
      </c>
      <c r="F1063" s="23" t="s">
        <v>8076</v>
      </c>
      <c r="G1063" s="23" t="s">
        <v>8077</v>
      </c>
      <c r="H1063" t="s">
        <v>8079</v>
      </c>
    </row>
    <row r="1064" spans="1:8" ht="15" customHeight="1" x14ac:dyDescent="0.3">
      <c r="A1064" s="23" t="s">
        <v>1872</v>
      </c>
      <c r="B1064" s="23" t="s">
        <v>7183</v>
      </c>
      <c r="C1064" s="26">
        <v>55.524999999999999</v>
      </c>
      <c r="D1064" s="23">
        <v>0</v>
      </c>
      <c r="E1064" s="23">
        <v>10594.5</v>
      </c>
      <c r="F1064" s="23" t="s">
        <v>8076</v>
      </c>
      <c r="G1064" s="23" t="s">
        <v>8077</v>
      </c>
      <c r="H1064" t="s">
        <v>8079</v>
      </c>
    </row>
    <row r="1065" spans="1:8" ht="15" customHeight="1" x14ac:dyDescent="0.3">
      <c r="A1065" s="23" t="s">
        <v>1874</v>
      </c>
      <c r="B1065" s="23" t="s">
        <v>7182</v>
      </c>
      <c r="C1065" s="26">
        <v>56.597222222222221</v>
      </c>
      <c r="D1065" s="23">
        <v>0</v>
      </c>
      <c r="E1065" s="23">
        <v>10594.23</v>
      </c>
      <c r="F1065" s="23" t="s">
        <v>8076</v>
      </c>
      <c r="G1065" s="23" t="s">
        <v>8076</v>
      </c>
      <c r="H1065" t="s">
        <v>8078</v>
      </c>
    </row>
    <row r="1066" spans="1:8" ht="15" customHeight="1" x14ac:dyDescent="0.3">
      <c r="A1066" s="23" t="s">
        <v>1876</v>
      </c>
      <c r="B1066" s="23" t="s">
        <v>7181</v>
      </c>
      <c r="C1066" s="26">
        <v>53.452777777777776</v>
      </c>
      <c r="D1066" s="23">
        <v>1</v>
      </c>
      <c r="E1066" s="23">
        <v>10579.71</v>
      </c>
      <c r="F1066" s="23" t="s">
        <v>8076</v>
      </c>
      <c r="G1066" s="23" t="s">
        <v>8076</v>
      </c>
      <c r="H1066" t="s">
        <v>8078</v>
      </c>
    </row>
    <row r="1067" spans="1:8" ht="15" customHeight="1" x14ac:dyDescent="0.3">
      <c r="A1067" s="23" t="s">
        <v>1878</v>
      </c>
      <c r="B1067" s="23" t="s">
        <v>7180</v>
      </c>
      <c r="C1067" s="26">
        <v>56.491666666666667</v>
      </c>
      <c r="D1067" s="23">
        <v>0</v>
      </c>
      <c r="E1067" s="23">
        <v>10577.09</v>
      </c>
      <c r="F1067" s="23" t="s">
        <v>8076</v>
      </c>
      <c r="G1067" s="23" t="s">
        <v>8076</v>
      </c>
      <c r="H1067" t="s">
        <v>8080</v>
      </c>
    </row>
    <row r="1068" spans="1:8" ht="15" customHeight="1" x14ac:dyDescent="0.3">
      <c r="A1068" s="23" t="s">
        <v>1880</v>
      </c>
      <c r="B1068" s="23" t="s">
        <v>7179</v>
      </c>
      <c r="C1068" s="26">
        <v>53.891666666666666</v>
      </c>
      <c r="D1068" s="23">
        <v>0</v>
      </c>
      <c r="E1068" s="23">
        <v>10564.88</v>
      </c>
      <c r="F1068" s="23" t="s">
        <v>8076</v>
      </c>
      <c r="G1068" s="23" t="s">
        <v>8077</v>
      </c>
      <c r="H1068" t="s">
        <v>8086</v>
      </c>
    </row>
    <row r="1069" spans="1:8" ht="15" customHeight="1" x14ac:dyDescent="0.3">
      <c r="A1069" s="23" t="s">
        <v>1881</v>
      </c>
      <c r="B1069" s="23" t="s">
        <v>7178</v>
      </c>
      <c r="C1069" s="26">
        <v>51.94166666666667</v>
      </c>
      <c r="D1069" s="23">
        <v>3</v>
      </c>
      <c r="E1069" s="23">
        <v>10560.49</v>
      </c>
      <c r="F1069" s="23" t="s">
        <v>8076</v>
      </c>
      <c r="G1069" s="23" t="s">
        <v>8075</v>
      </c>
      <c r="H1069" t="s">
        <v>8078</v>
      </c>
    </row>
    <row r="1070" spans="1:8" ht="15" customHeight="1" x14ac:dyDescent="0.3">
      <c r="A1070" s="23" t="s">
        <v>1882</v>
      </c>
      <c r="B1070" s="23" t="s">
        <v>7177</v>
      </c>
      <c r="C1070" s="26">
        <v>51.7</v>
      </c>
      <c r="D1070" s="23">
        <v>0</v>
      </c>
      <c r="E1070" s="23">
        <v>10546.48</v>
      </c>
      <c r="F1070" s="23" t="s">
        <v>8076</v>
      </c>
      <c r="G1070" s="23" t="s">
        <v>8076</v>
      </c>
      <c r="H1070" t="s">
        <v>8080</v>
      </c>
    </row>
    <row r="1071" spans="1:8" ht="15" customHeight="1" x14ac:dyDescent="0.3">
      <c r="A1071" s="23" t="s">
        <v>1884</v>
      </c>
      <c r="B1071" s="23" t="s">
        <v>7176</v>
      </c>
      <c r="C1071" s="26">
        <v>45.619444444444447</v>
      </c>
      <c r="D1071" s="23">
        <v>2</v>
      </c>
      <c r="E1071" s="23">
        <v>10495.6</v>
      </c>
      <c r="F1071" s="23" t="s">
        <v>8076</v>
      </c>
      <c r="G1071" s="23" t="s">
        <v>8077</v>
      </c>
      <c r="H1071" t="s">
        <v>8079</v>
      </c>
    </row>
    <row r="1072" spans="1:8" ht="15" customHeight="1" x14ac:dyDescent="0.3">
      <c r="A1072" s="23" t="s">
        <v>1886</v>
      </c>
      <c r="B1072" s="23" t="s">
        <v>7134</v>
      </c>
      <c r="C1072" s="26">
        <v>50.636111111111113</v>
      </c>
      <c r="D1072" s="23">
        <v>2</v>
      </c>
      <c r="E1072" s="23">
        <v>10493.95</v>
      </c>
      <c r="F1072" s="23" t="s">
        <v>8076</v>
      </c>
      <c r="G1072" s="23" t="s">
        <v>8077</v>
      </c>
      <c r="H1072" t="s">
        <v>8079</v>
      </c>
    </row>
    <row r="1073" spans="1:8" ht="15" customHeight="1" x14ac:dyDescent="0.3">
      <c r="A1073" s="23" t="s">
        <v>1887</v>
      </c>
      <c r="B1073" s="23" t="s">
        <v>7175</v>
      </c>
      <c r="C1073" s="26">
        <v>44.797222222222224</v>
      </c>
      <c r="D1073" s="23">
        <v>2</v>
      </c>
      <c r="E1073" s="23">
        <v>10486.55</v>
      </c>
      <c r="F1073" s="23" t="s">
        <v>8076</v>
      </c>
      <c r="G1073" s="23" t="s">
        <v>8076</v>
      </c>
      <c r="H1073" t="s">
        <v>8085</v>
      </c>
    </row>
    <row r="1074" spans="1:8" ht="15" customHeight="1" x14ac:dyDescent="0.3">
      <c r="A1074" s="23" t="s">
        <v>1889</v>
      </c>
      <c r="B1074" s="23" t="s">
        <v>7174</v>
      </c>
      <c r="C1074" s="26">
        <v>35.944444444444443</v>
      </c>
      <c r="D1074" s="23">
        <v>3</v>
      </c>
      <c r="E1074" s="23">
        <v>10464.83</v>
      </c>
      <c r="F1074" s="23" t="s">
        <v>8076</v>
      </c>
      <c r="G1074" s="23" t="s">
        <v>8077</v>
      </c>
      <c r="H1074" t="s">
        <v>8079</v>
      </c>
    </row>
    <row r="1075" spans="1:8" ht="15" customHeight="1" x14ac:dyDescent="0.3">
      <c r="A1075" s="23" t="s">
        <v>1891</v>
      </c>
      <c r="B1075" s="23" t="s">
        <v>7173</v>
      </c>
      <c r="C1075" s="26">
        <v>53.711111111111109</v>
      </c>
      <c r="D1075" s="23">
        <v>1</v>
      </c>
      <c r="E1075" s="23">
        <v>10461.98</v>
      </c>
      <c r="F1075" s="23" t="s">
        <v>8076</v>
      </c>
      <c r="G1075" s="23" t="s">
        <v>8077</v>
      </c>
      <c r="H1075" t="s">
        <v>8079</v>
      </c>
    </row>
    <row r="1076" spans="1:8" ht="15" customHeight="1" x14ac:dyDescent="0.3">
      <c r="A1076" s="23" t="s">
        <v>1892</v>
      </c>
      <c r="B1076" s="23" t="s">
        <v>7172</v>
      </c>
      <c r="C1076" s="26">
        <v>58.863888888888887</v>
      </c>
      <c r="D1076" s="23">
        <v>0</v>
      </c>
      <c r="E1076" s="23">
        <v>10459.19</v>
      </c>
      <c r="F1076" s="23" t="s">
        <v>8076</v>
      </c>
      <c r="G1076" s="23" t="s">
        <v>8077</v>
      </c>
      <c r="H1076" t="s">
        <v>8078</v>
      </c>
    </row>
    <row r="1077" spans="1:8" ht="15" customHeight="1" x14ac:dyDescent="0.3">
      <c r="A1077" s="23" t="s">
        <v>1893</v>
      </c>
      <c r="B1077" s="23" t="s">
        <v>7171</v>
      </c>
      <c r="C1077" s="26">
        <v>46.847222222222221</v>
      </c>
      <c r="D1077" s="23">
        <v>2</v>
      </c>
      <c r="E1077" s="23">
        <v>10455.14</v>
      </c>
      <c r="F1077" s="23" t="s">
        <v>8076</v>
      </c>
      <c r="G1077" s="23" t="s">
        <v>8075</v>
      </c>
      <c r="H1077" t="s">
        <v>8089</v>
      </c>
    </row>
    <row r="1078" spans="1:8" ht="15" customHeight="1" x14ac:dyDescent="0.3">
      <c r="A1078" s="23" t="s">
        <v>1895</v>
      </c>
      <c r="B1078" s="23" t="s">
        <v>7170</v>
      </c>
      <c r="C1078" s="26">
        <v>58.65</v>
      </c>
      <c r="D1078" s="23">
        <v>0</v>
      </c>
      <c r="E1078" s="23">
        <v>10455.1</v>
      </c>
      <c r="F1078" s="23" t="s">
        <v>8076</v>
      </c>
      <c r="G1078" s="23" t="s">
        <v>8077</v>
      </c>
      <c r="H1078" t="s">
        <v>8079</v>
      </c>
    </row>
    <row r="1079" spans="1:8" ht="15" customHeight="1" x14ac:dyDescent="0.3">
      <c r="A1079" s="23" t="s">
        <v>1897</v>
      </c>
      <c r="B1079" s="23" t="s">
        <v>7169</v>
      </c>
      <c r="C1079" s="26">
        <v>54.583333333333336</v>
      </c>
      <c r="D1079" s="23">
        <v>1</v>
      </c>
      <c r="E1079" s="23">
        <v>10450.549999999999</v>
      </c>
      <c r="F1079" s="23" t="s">
        <v>8076</v>
      </c>
      <c r="G1079" s="23" t="s">
        <v>8077</v>
      </c>
      <c r="H1079" t="s">
        <v>8080</v>
      </c>
    </row>
    <row r="1080" spans="1:8" ht="15" customHeight="1" x14ac:dyDescent="0.3">
      <c r="A1080" s="23" t="s">
        <v>1898</v>
      </c>
      <c r="B1080" s="23" t="s">
        <v>7168</v>
      </c>
      <c r="C1080" s="26">
        <v>54.774999999999999</v>
      </c>
      <c r="D1080" s="23">
        <v>1</v>
      </c>
      <c r="E1080" s="23">
        <v>10436.1</v>
      </c>
      <c r="F1080" s="23" t="s">
        <v>8076</v>
      </c>
      <c r="G1080" s="23" t="s">
        <v>8076</v>
      </c>
      <c r="H1080" t="s">
        <v>8080</v>
      </c>
    </row>
    <row r="1081" spans="1:8" ht="15" customHeight="1" x14ac:dyDescent="0.3">
      <c r="A1081" s="23" t="s">
        <v>1900</v>
      </c>
      <c r="B1081" s="23" t="s">
        <v>7167</v>
      </c>
      <c r="C1081" s="26">
        <v>54.791666666666664</v>
      </c>
      <c r="D1081" s="23">
        <v>0</v>
      </c>
      <c r="E1081" s="23">
        <v>10435.07</v>
      </c>
      <c r="F1081" s="23" t="s">
        <v>8076</v>
      </c>
      <c r="G1081" s="23" t="s">
        <v>8077</v>
      </c>
      <c r="H1081" t="s">
        <v>8083</v>
      </c>
    </row>
    <row r="1082" spans="1:8" ht="15" customHeight="1" x14ac:dyDescent="0.3">
      <c r="A1082" s="23" t="s">
        <v>1902</v>
      </c>
      <c r="B1082" s="23" t="s">
        <v>7166</v>
      </c>
      <c r="C1082" s="26">
        <v>54.447222222222223</v>
      </c>
      <c r="D1082" s="23">
        <v>0</v>
      </c>
      <c r="E1082" s="23">
        <v>10422.92</v>
      </c>
      <c r="F1082" s="23" t="s">
        <v>8076</v>
      </c>
      <c r="G1082" s="23" t="s">
        <v>8077</v>
      </c>
      <c r="H1082" t="s">
        <v>8090</v>
      </c>
    </row>
    <row r="1083" spans="1:8" ht="15" customHeight="1" x14ac:dyDescent="0.3">
      <c r="A1083" s="23" t="s">
        <v>1903</v>
      </c>
      <c r="B1083" s="23" t="s">
        <v>7165</v>
      </c>
      <c r="C1083" s="26">
        <v>43.536111111111111</v>
      </c>
      <c r="D1083" s="23">
        <v>2</v>
      </c>
      <c r="E1083" s="23">
        <v>10419.65</v>
      </c>
      <c r="F1083" s="23" t="s">
        <v>8076</v>
      </c>
      <c r="G1083" s="23" t="s">
        <v>8075</v>
      </c>
      <c r="H1083" t="s">
        <v>8085</v>
      </c>
    </row>
    <row r="1084" spans="1:8" ht="15" customHeight="1" x14ac:dyDescent="0.3">
      <c r="A1084" s="23" t="s">
        <v>1905</v>
      </c>
      <c r="B1084" s="23" t="s">
        <v>6930</v>
      </c>
      <c r="C1084" s="26">
        <v>49.658333333333331</v>
      </c>
      <c r="D1084" s="23">
        <v>0</v>
      </c>
      <c r="E1084" s="23">
        <v>10419.59</v>
      </c>
      <c r="F1084" s="23" t="s">
        <v>8076</v>
      </c>
      <c r="G1084" s="23" t="s">
        <v>8075</v>
      </c>
      <c r="H1084" t="s">
        <v>8085</v>
      </c>
    </row>
    <row r="1085" spans="1:8" ht="15" customHeight="1" x14ac:dyDescent="0.3">
      <c r="A1085" s="23" t="s">
        <v>1907</v>
      </c>
      <c r="B1085" s="23" t="s">
        <v>7164</v>
      </c>
      <c r="C1085" s="26">
        <v>42.62222222222222</v>
      </c>
      <c r="D1085" s="23">
        <v>2</v>
      </c>
      <c r="E1085" s="23">
        <v>10407.98</v>
      </c>
      <c r="F1085" s="23" t="s">
        <v>8076</v>
      </c>
      <c r="G1085" s="23" t="s">
        <v>8077</v>
      </c>
      <c r="H1085" t="s">
        <v>8089</v>
      </c>
    </row>
    <row r="1086" spans="1:8" ht="15" customHeight="1" x14ac:dyDescent="0.3">
      <c r="A1086" s="23" t="s">
        <v>1909</v>
      </c>
      <c r="B1086" s="23" t="s">
        <v>7163</v>
      </c>
      <c r="C1086" s="26">
        <v>48.008333333333333</v>
      </c>
      <c r="D1086" s="23">
        <v>4</v>
      </c>
      <c r="E1086" s="23">
        <v>10407.09</v>
      </c>
      <c r="F1086" s="23" t="s">
        <v>8076</v>
      </c>
      <c r="G1086" s="23" t="s">
        <v>8077</v>
      </c>
      <c r="H1086" t="s">
        <v>8081</v>
      </c>
    </row>
    <row r="1087" spans="1:8" ht="15" customHeight="1" x14ac:dyDescent="0.3">
      <c r="A1087" s="23" t="s">
        <v>1910</v>
      </c>
      <c r="B1087" s="23" t="s">
        <v>7162</v>
      </c>
      <c r="C1087" s="26">
        <v>53.919444444444444</v>
      </c>
      <c r="D1087" s="23">
        <v>0</v>
      </c>
      <c r="E1087" s="23">
        <v>10403.27</v>
      </c>
      <c r="F1087" s="23" t="s">
        <v>8076</v>
      </c>
      <c r="G1087" s="23" t="s">
        <v>8075</v>
      </c>
      <c r="H1087" t="s">
        <v>8091</v>
      </c>
    </row>
    <row r="1088" spans="1:8" ht="15" customHeight="1" x14ac:dyDescent="0.3">
      <c r="A1088" s="23" t="s">
        <v>1911</v>
      </c>
      <c r="B1088" s="23" t="s">
        <v>7161</v>
      </c>
      <c r="C1088" s="26">
        <v>49.719444444444441</v>
      </c>
      <c r="D1088" s="23">
        <v>3</v>
      </c>
      <c r="E1088" s="23">
        <v>10381.48</v>
      </c>
      <c r="F1088" s="23" t="s">
        <v>8076</v>
      </c>
      <c r="G1088" s="23" t="s">
        <v>8076</v>
      </c>
      <c r="H1088" t="s">
        <v>8078</v>
      </c>
    </row>
    <row r="1089" spans="1:8" ht="15" customHeight="1" x14ac:dyDescent="0.3">
      <c r="A1089" s="23" t="s">
        <v>1913</v>
      </c>
      <c r="B1089" s="23" t="s">
        <v>7160</v>
      </c>
      <c r="C1089" s="26">
        <v>49.69166666666667</v>
      </c>
      <c r="D1089" s="23">
        <v>2</v>
      </c>
      <c r="E1089" s="23">
        <v>10370.91</v>
      </c>
      <c r="F1089" s="23" t="s">
        <v>8076</v>
      </c>
      <c r="G1089" s="23" t="s">
        <v>8076</v>
      </c>
      <c r="H1089" t="s">
        <v>8086</v>
      </c>
    </row>
    <row r="1090" spans="1:8" ht="15" customHeight="1" x14ac:dyDescent="0.3">
      <c r="A1090" s="23" t="s">
        <v>1915</v>
      </c>
      <c r="B1090" s="23" t="s">
        <v>7159</v>
      </c>
      <c r="C1090" s="26">
        <v>51.755555555555553</v>
      </c>
      <c r="D1090" s="23">
        <v>0</v>
      </c>
      <c r="E1090" s="23">
        <v>10356.67</v>
      </c>
      <c r="F1090" s="23" t="s">
        <v>8076</v>
      </c>
      <c r="G1090" s="23" t="s">
        <v>8077</v>
      </c>
      <c r="H1090" t="s">
        <v>8085</v>
      </c>
    </row>
    <row r="1091" spans="1:8" ht="15" customHeight="1" x14ac:dyDescent="0.3">
      <c r="A1091" s="23" t="s">
        <v>1917</v>
      </c>
      <c r="B1091" s="23" t="s">
        <v>7158</v>
      </c>
      <c r="C1091" s="26">
        <v>53.975000000000001</v>
      </c>
      <c r="D1091" s="23">
        <v>0</v>
      </c>
      <c r="E1091" s="23">
        <v>10355.64</v>
      </c>
      <c r="F1091" s="23" t="s">
        <v>8076</v>
      </c>
      <c r="G1091" s="23" t="s">
        <v>8077</v>
      </c>
      <c r="H1091" t="s">
        <v>8079</v>
      </c>
    </row>
    <row r="1092" spans="1:8" ht="15" customHeight="1" x14ac:dyDescent="0.3">
      <c r="A1092" s="23" t="s">
        <v>1919</v>
      </c>
      <c r="B1092" s="23" t="s">
        <v>7157</v>
      </c>
      <c r="C1092" s="26">
        <v>48.69166666666667</v>
      </c>
      <c r="D1092" s="23">
        <v>0</v>
      </c>
      <c r="E1092" s="23">
        <v>10352.48</v>
      </c>
      <c r="F1092" s="23" t="s">
        <v>8076</v>
      </c>
      <c r="G1092" s="23" t="s">
        <v>8077</v>
      </c>
      <c r="H1092" t="s">
        <v>8079</v>
      </c>
    </row>
    <row r="1093" spans="1:8" ht="15" customHeight="1" x14ac:dyDescent="0.3">
      <c r="A1093" s="23" t="s">
        <v>1921</v>
      </c>
      <c r="B1093" s="23" t="s">
        <v>7156</v>
      </c>
      <c r="C1093" s="26">
        <v>49.833333333333336</v>
      </c>
      <c r="D1093" s="23">
        <v>0</v>
      </c>
      <c r="E1093" s="23">
        <v>10345.93</v>
      </c>
      <c r="F1093" s="23" t="s">
        <v>8076</v>
      </c>
      <c r="G1093" s="23" t="s">
        <v>8075</v>
      </c>
      <c r="H1093" t="s">
        <v>8089</v>
      </c>
    </row>
    <row r="1094" spans="1:8" ht="15" customHeight="1" x14ac:dyDescent="0.3">
      <c r="A1094" s="23" t="s">
        <v>1923</v>
      </c>
      <c r="B1094" s="23" t="s">
        <v>7155</v>
      </c>
      <c r="C1094" s="26">
        <v>54.886111111111113</v>
      </c>
      <c r="D1094" s="23">
        <v>0</v>
      </c>
      <c r="E1094" s="23">
        <v>10338.93</v>
      </c>
      <c r="F1094" s="23" t="s">
        <v>8076</v>
      </c>
      <c r="G1094" s="23" t="s">
        <v>8077</v>
      </c>
      <c r="H1094" t="s">
        <v>8078</v>
      </c>
    </row>
    <row r="1095" spans="1:8" ht="15" customHeight="1" x14ac:dyDescent="0.3">
      <c r="A1095" s="23" t="s">
        <v>1925</v>
      </c>
      <c r="B1095" s="23" t="s">
        <v>7154</v>
      </c>
      <c r="C1095" s="26">
        <v>40.880555555555553</v>
      </c>
      <c r="D1095" s="23">
        <v>3</v>
      </c>
      <c r="E1095" s="23">
        <v>10329.06</v>
      </c>
      <c r="F1095" s="23" t="s">
        <v>8076</v>
      </c>
      <c r="G1095" s="23" t="s">
        <v>8077</v>
      </c>
      <c r="H1095" t="s">
        <v>8089</v>
      </c>
    </row>
    <row r="1096" spans="1:8" ht="15" customHeight="1" x14ac:dyDescent="0.3">
      <c r="A1096" s="23" t="s">
        <v>1926</v>
      </c>
      <c r="B1096" s="23" t="s">
        <v>6727</v>
      </c>
      <c r="C1096" s="26">
        <v>52.519444444444446</v>
      </c>
      <c r="D1096" s="23">
        <v>2</v>
      </c>
      <c r="E1096" s="23">
        <v>10325.209999999999</v>
      </c>
      <c r="F1096" s="23" t="s">
        <v>8076</v>
      </c>
      <c r="G1096" s="23" t="s">
        <v>8076</v>
      </c>
      <c r="H1096" t="s">
        <v>8080</v>
      </c>
    </row>
    <row r="1097" spans="1:8" ht="15" customHeight="1" x14ac:dyDescent="0.3">
      <c r="A1097" s="23" t="s">
        <v>1927</v>
      </c>
      <c r="B1097" s="23" t="s">
        <v>7153</v>
      </c>
      <c r="C1097" s="26">
        <v>31.797222222222221</v>
      </c>
      <c r="D1097" s="23">
        <v>3</v>
      </c>
      <c r="E1097" s="23">
        <v>10322.9</v>
      </c>
      <c r="F1097" s="23" t="s">
        <v>8076</v>
      </c>
      <c r="G1097" s="23" t="s">
        <v>8077</v>
      </c>
      <c r="H1097" t="s">
        <v>8092</v>
      </c>
    </row>
    <row r="1098" spans="1:8" ht="15" customHeight="1" x14ac:dyDescent="0.3">
      <c r="A1098" s="23" t="s">
        <v>1929</v>
      </c>
      <c r="B1098" s="23" t="s">
        <v>6242</v>
      </c>
      <c r="C1098" s="26">
        <v>31.558333333333334</v>
      </c>
      <c r="D1098" s="23">
        <v>3</v>
      </c>
      <c r="E1098" s="23">
        <v>10315.91</v>
      </c>
      <c r="F1098" s="23" t="s">
        <v>8076</v>
      </c>
      <c r="G1098" s="23" t="s">
        <v>8075</v>
      </c>
      <c r="H1098" t="s">
        <v>8079</v>
      </c>
    </row>
    <row r="1099" spans="1:8" ht="15" customHeight="1" x14ac:dyDescent="0.3">
      <c r="A1099" s="23" t="s">
        <v>1931</v>
      </c>
      <c r="B1099" s="23" t="s">
        <v>7152</v>
      </c>
      <c r="C1099" s="26">
        <v>60.905555555555559</v>
      </c>
      <c r="D1099" s="23">
        <v>0</v>
      </c>
      <c r="E1099" s="23">
        <v>10310.780000000001</v>
      </c>
      <c r="F1099" s="23" t="s">
        <v>8076</v>
      </c>
      <c r="G1099" s="23" t="s">
        <v>8076</v>
      </c>
      <c r="H1099" t="s">
        <v>8079</v>
      </c>
    </row>
    <row r="1100" spans="1:8" ht="15" customHeight="1" x14ac:dyDescent="0.3">
      <c r="A1100" s="23" t="s">
        <v>1932</v>
      </c>
      <c r="B1100" s="23" t="s">
        <v>6963</v>
      </c>
      <c r="C1100" s="26">
        <v>59.705555555555556</v>
      </c>
      <c r="D1100" s="23">
        <v>0</v>
      </c>
      <c r="E1100" s="23">
        <v>10308.040000000001</v>
      </c>
      <c r="F1100" s="23" t="s">
        <v>8076</v>
      </c>
      <c r="G1100" s="23" t="s">
        <v>8077</v>
      </c>
      <c r="H1100" t="s">
        <v>8078</v>
      </c>
    </row>
    <row r="1101" spans="1:8" ht="15" customHeight="1" x14ac:dyDescent="0.3">
      <c r="A1101" s="23" t="s">
        <v>1934</v>
      </c>
      <c r="B1101" s="23" t="s">
        <v>7151</v>
      </c>
      <c r="C1101" s="26">
        <v>34.733333333333334</v>
      </c>
      <c r="D1101" s="23">
        <v>3</v>
      </c>
      <c r="E1101" s="23">
        <v>10276.99</v>
      </c>
      <c r="F1101" s="23" t="s">
        <v>8076</v>
      </c>
      <c r="G1101" s="23" t="s">
        <v>8077</v>
      </c>
      <c r="H1101" t="s">
        <v>8089</v>
      </c>
    </row>
    <row r="1102" spans="1:8" ht="15" customHeight="1" x14ac:dyDescent="0.3">
      <c r="A1102" s="23" t="s">
        <v>1936</v>
      </c>
      <c r="B1102" s="23" t="s">
        <v>7150</v>
      </c>
      <c r="C1102" s="26">
        <v>52.963888888888889</v>
      </c>
      <c r="D1102" s="23">
        <v>0</v>
      </c>
      <c r="E1102" s="23">
        <v>10274.33</v>
      </c>
      <c r="F1102" s="23" t="s">
        <v>8076</v>
      </c>
      <c r="G1102" s="23" t="s">
        <v>8077</v>
      </c>
      <c r="H1102" t="s">
        <v>8086</v>
      </c>
    </row>
    <row r="1103" spans="1:8" ht="15" customHeight="1" x14ac:dyDescent="0.3">
      <c r="A1103" s="23" t="s">
        <v>1937</v>
      </c>
      <c r="B1103" s="23" t="s">
        <v>7149</v>
      </c>
      <c r="C1103" s="26">
        <v>49.530555555555559</v>
      </c>
      <c r="D1103" s="23">
        <v>3</v>
      </c>
      <c r="E1103" s="23">
        <v>10269.459999999999</v>
      </c>
      <c r="F1103" s="23" t="s">
        <v>8076</v>
      </c>
      <c r="G1103" s="23" t="s">
        <v>8076</v>
      </c>
      <c r="H1103" t="s">
        <v>8079</v>
      </c>
    </row>
    <row r="1104" spans="1:8" ht="15" customHeight="1" x14ac:dyDescent="0.3">
      <c r="A1104" s="23" t="s">
        <v>1938</v>
      </c>
      <c r="B1104" s="23" t="s">
        <v>7148</v>
      </c>
      <c r="C1104" s="26">
        <v>49.758333333333333</v>
      </c>
      <c r="D1104" s="23">
        <v>3</v>
      </c>
      <c r="E1104" s="23">
        <v>10264.44</v>
      </c>
      <c r="F1104" s="23" t="s">
        <v>8076</v>
      </c>
      <c r="G1104" s="23" t="s">
        <v>8075</v>
      </c>
      <c r="H1104" t="s">
        <v>8079</v>
      </c>
    </row>
    <row r="1105" spans="1:8" ht="15" customHeight="1" x14ac:dyDescent="0.3">
      <c r="A1105" s="23" t="s">
        <v>1940</v>
      </c>
      <c r="B1105" s="23" t="s">
        <v>7147</v>
      </c>
      <c r="C1105" s="26">
        <v>47.81388888888889</v>
      </c>
      <c r="D1105" s="23">
        <v>1</v>
      </c>
      <c r="E1105" s="23">
        <v>10259.129999999999</v>
      </c>
      <c r="F1105" s="23" t="s">
        <v>8076</v>
      </c>
      <c r="G1105" s="23" t="s">
        <v>8075</v>
      </c>
      <c r="H1105" t="s">
        <v>8080</v>
      </c>
    </row>
    <row r="1106" spans="1:8" ht="15" customHeight="1" x14ac:dyDescent="0.3">
      <c r="A1106" s="23" t="s">
        <v>1942</v>
      </c>
      <c r="B1106" s="23" t="s">
        <v>7146</v>
      </c>
      <c r="C1106" s="26">
        <v>54.708333333333336</v>
      </c>
      <c r="D1106" s="23">
        <v>0</v>
      </c>
      <c r="E1106" s="23">
        <v>10231.5</v>
      </c>
      <c r="F1106" s="23" t="s">
        <v>8076</v>
      </c>
      <c r="G1106" s="23" t="s">
        <v>8077</v>
      </c>
      <c r="H1106" t="s">
        <v>8079</v>
      </c>
    </row>
    <row r="1107" spans="1:8" ht="15" customHeight="1" x14ac:dyDescent="0.3">
      <c r="A1107" s="23" t="s">
        <v>1944</v>
      </c>
      <c r="B1107" s="23" t="s">
        <v>7145</v>
      </c>
      <c r="C1107" s="26">
        <v>55.944444444444443</v>
      </c>
      <c r="D1107" s="23">
        <v>0</v>
      </c>
      <c r="E1107" s="23">
        <v>10226.280000000001</v>
      </c>
      <c r="F1107" s="23" t="s">
        <v>8076</v>
      </c>
      <c r="G1107" s="23" t="s">
        <v>8076</v>
      </c>
      <c r="H1107" t="s">
        <v>8078</v>
      </c>
    </row>
    <row r="1108" spans="1:8" ht="15" customHeight="1" x14ac:dyDescent="0.3">
      <c r="A1108" s="23" t="s">
        <v>1945</v>
      </c>
      <c r="B1108" s="23" t="s">
        <v>7144</v>
      </c>
      <c r="C1108" s="26">
        <v>55.7</v>
      </c>
      <c r="D1108" s="23">
        <v>0</v>
      </c>
      <c r="E1108" s="23">
        <v>10214.64</v>
      </c>
      <c r="F1108" s="23" t="s">
        <v>8076</v>
      </c>
      <c r="G1108" s="23" t="s">
        <v>8075</v>
      </c>
      <c r="H1108" t="s">
        <v>8080</v>
      </c>
    </row>
    <row r="1109" spans="1:8" ht="15" customHeight="1" x14ac:dyDescent="0.3">
      <c r="A1109" s="23" t="s">
        <v>1946</v>
      </c>
      <c r="B1109" s="23" t="s">
        <v>7143</v>
      </c>
      <c r="C1109" s="26">
        <v>52.455555555555556</v>
      </c>
      <c r="D1109" s="23">
        <v>0</v>
      </c>
      <c r="E1109" s="23">
        <v>10197.77</v>
      </c>
      <c r="F1109" s="23" t="s">
        <v>8076</v>
      </c>
      <c r="G1109" s="23" t="s">
        <v>8077</v>
      </c>
      <c r="H1109" t="s">
        <v>8086</v>
      </c>
    </row>
    <row r="1110" spans="1:8" ht="15" customHeight="1" x14ac:dyDescent="0.3">
      <c r="A1110" s="23" t="s">
        <v>1948</v>
      </c>
      <c r="B1110" s="23" t="s">
        <v>7142</v>
      </c>
      <c r="C1110" s="26">
        <v>37.644444444444446</v>
      </c>
      <c r="D1110" s="23">
        <v>3</v>
      </c>
      <c r="E1110" s="23">
        <v>10191.82</v>
      </c>
      <c r="F1110" s="23" t="s">
        <v>8076</v>
      </c>
      <c r="G1110" s="23" t="s">
        <v>8075</v>
      </c>
      <c r="H1110" t="s">
        <v>8092</v>
      </c>
    </row>
    <row r="1111" spans="1:8" ht="15" customHeight="1" x14ac:dyDescent="0.3">
      <c r="A1111" s="23" t="s">
        <v>1950</v>
      </c>
      <c r="B1111" s="23" t="s">
        <v>7093</v>
      </c>
      <c r="C1111" s="26">
        <v>50.911111111111111</v>
      </c>
      <c r="D1111" s="23">
        <v>0</v>
      </c>
      <c r="E1111" s="23">
        <v>10160.870000000001</v>
      </c>
      <c r="F1111" s="23" t="s">
        <v>8076</v>
      </c>
      <c r="G1111" s="23" t="s">
        <v>8076</v>
      </c>
      <c r="H1111" t="s">
        <v>8085</v>
      </c>
    </row>
    <row r="1112" spans="1:8" ht="15" customHeight="1" x14ac:dyDescent="0.3">
      <c r="A1112" s="23" t="s">
        <v>1952</v>
      </c>
      <c r="B1112" s="23" t="s">
        <v>7141</v>
      </c>
      <c r="C1112" s="26">
        <v>49.652777777777779</v>
      </c>
      <c r="D1112" s="23">
        <v>2</v>
      </c>
      <c r="E1112" s="23">
        <v>10156.780000000001</v>
      </c>
      <c r="F1112" s="23" t="s">
        <v>8076</v>
      </c>
      <c r="G1112" s="23" t="s">
        <v>8075</v>
      </c>
      <c r="H1112" t="s">
        <v>8079</v>
      </c>
    </row>
    <row r="1113" spans="1:8" ht="15" customHeight="1" x14ac:dyDescent="0.3">
      <c r="A1113" s="23" t="s">
        <v>1953</v>
      </c>
      <c r="B1113" s="23" t="s">
        <v>7140</v>
      </c>
      <c r="C1113" s="26">
        <v>41.988888888888887</v>
      </c>
      <c r="D1113" s="23">
        <v>1</v>
      </c>
      <c r="E1113" s="23">
        <v>10146.129999999999</v>
      </c>
      <c r="F1113" s="23" t="s">
        <v>8076</v>
      </c>
      <c r="G1113" s="23" t="s">
        <v>8077</v>
      </c>
      <c r="H1113" t="s">
        <v>8085</v>
      </c>
    </row>
    <row r="1114" spans="1:8" ht="15" customHeight="1" x14ac:dyDescent="0.3">
      <c r="A1114" s="23" t="s">
        <v>1955</v>
      </c>
      <c r="B1114" s="23" t="s">
        <v>7139</v>
      </c>
      <c r="C1114" s="26">
        <v>48.43888888888889</v>
      </c>
      <c r="D1114" s="23">
        <v>3</v>
      </c>
      <c r="E1114" s="23">
        <v>10141.14</v>
      </c>
      <c r="F1114" s="23" t="s">
        <v>8076</v>
      </c>
      <c r="G1114" s="23" t="s">
        <v>8077</v>
      </c>
      <c r="H1114" t="s">
        <v>8083</v>
      </c>
    </row>
    <row r="1115" spans="1:8" ht="15" customHeight="1" x14ac:dyDescent="0.3">
      <c r="A1115" s="23" t="s">
        <v>1956</v>
      </c>
      <c r="B1115" s="23" t="s">
        <v>7138</v>
      </c>
      <c r="C1115" s="26">
        <v>25.758333333333333</v>
      </c>
      <c r="D1115" s="23">
        <v>0</v>
      </c>
      <c r="E1115" s="23">
        <v>10139.84</v>
      </c>
      <c r="F1115" s="23" t="s">
        <v>8076</v>
      </c>
      <c r="G1115" s="23" t="s">
        <v>8075</v>
      </c>
      <c r="H1115" t="s">
        <v>8079</v>
      </c>
    </row>
    <row r="1116" spans="1:8" ht="15" customHeight="1" x14ac:dyDescent="0.3">
      <c r="A1116" s="23" t="s">
        <v>1958</v>
      </c>
      <c r="B1116" s="23" t="s">
        <v>7137</v>
      </c>
      <c r="C1116" s="26">
        <v>50.56111111111111</v>
      </c>
      <c r="D1116" s="23">
        <v>2</v>
      </c>
      <c r="E1116" s="23">
        <v>10118.42</v>
      </c>
      <c r="F1116" s="23" t="s">
        <v>8076</v>
      </c>
      <c r="G1116" s="23" t="s">
        <v>8076</v>
      </c>
      <c r="H1116" t="s">
        <v>8080</v>
      </c>
    </row>
    <row r="1117" spans="1:8" ht="15" customHeight="1" x14ac:dyDescent="0.3">
      <c r="A1117" s="23" t="s">
        <v>1960</v>
      </c>
      <c r="B1117" s="23" t="s">
        <v>7136</v>
      </c>
      <c r="C1117" s="26">
        <v>47.93333333333333</v>
      </c>
      <c r="D1117" s="23">
        <v>3</v>
      </c>
      <c r="E1117" s="23">
        <v>10115.01</v>
      </c>
      <c r="F1117" s="23" t="s">
        <v>8076</v>
      </c>
      <c r="G1117" s="23" t="s">
        <v>8076</v>
      </c>
      <c r="H1117" t="s">
        <v>8079</v>
      </c>
    </row>
    <row r="1118" spans="1:8" ht="15" customHeight="1" x14ac:dyDescent="0.3">
      <c r="A1118" s="23" t="s">
        <v>1962</v>
      </c>
      <c r="B1118" s="23" t="s">
        <v>7135</v>
      </c>
      <c r="C1118" s="26">
        <v>50.833333333333336</v>
      </c>
      <c r="D1118" s="23">
        <v>2</v>
      </c>
      <c r="E1118" s="23">
        <v>10107.219999999999</v>
      </c>
      <c r="F1118" s="23" t="s">
        <v>8076</v>
      </c>
      <c r="G1118" s="23" t="s">
        <v>8077</v>
      </c>
      <c r="H1118" t="s">
        <v>8078</v>
      </c>
    </row>
    <row r="1119" spans="1:8" ht="15" customHeight="1" x14ac:dyDescent="0.3">
      <c r="A1119" s="23" t="s">
        <v>1964</v>
      </c>
      <c r="B1119" s="23" t="s">
        <v>7134</v>
      </c>
      <c r="C1119" s="26">
        <v>50.636111111111113</v>
      </c>
      <c r="D1119" s="23">
        <v>1</v>
      </c>
      <c r="E1119" s="23">
        <v>10106.129999999999</v>
      </c>
      <c r="F1119" s="23" t="s">
        <v>8076</v>
      </c>
      <c r="G1119" s="23" t="s">
        <v>8077</v>
      </c>
      <c r="H1119" t="s">
        <v>8086</v>
      </c>
    </row>
    <row r="1120" spans="1:8" ht="15" customHeight="1" x14ac:dyDescent="0.3">
      <c r="A1120" s="23" t="s">
        <v>1965</v>
      </c>
      <c r="B1120" s="23" t="s">
        <v>7133</v>
      </c>
      <c r="C1120" s="26">
        <v>46.469444444444441</v>
      </c>
      <c r="D1120" s="23">
        <v>5</v>
      </c>
      <c r="E1120" s="23">
        <v>10096.969999999999</v>
      </c>
      <c r="F1120" s="23" t="s">
        <v>8076</v>
      </c>
      <c r="G1120" s="23" t="s">
        <v>8075</v>
      </c>
      <c r="H1120" t="s">
        <v>8080</v>
      </c>
    </row>
    <row r="1121" spans="1:8" ht="15" customHeight="1" x14ac:dyDescent="0.3">
      <c r="A1121" s="23" t="s">
        <v>1967</v>
      </c>
      <c r="B1121" s="23" t="s">
        <v>7132</v>
      </c>
      <c r="C1121" s="26">
        <v>53.930555555555557</v>
      </c>
      <c r="D1121" s="23">
        <v>1</v>
      </c>
      <c r="E1121" s="23">
        <v>10085.85</v>
      </c>
      <c r="F1121" s="23" t="s">
        <v>8076</v>
      </c>
      <c r="G1121" s="23" t="s">
        <v>8076</v>
      </c>
      <c r="H1121" t="s">
        <v>8080</v>
      </c>
    </row>
    <row r="1122" spans="1:8" ht="15" customHeight="1" x14ac:dyDescent="0.3">
      <c r="A1122" s="23" t="s">
        <v>1969</v>
      </c>
      <c r="B1122" s="23" t="s">
        <v>7131</v>
      </c>
      <c r="C1122" s="26">
        <v>53.613888888888887</v>
      </c>
      <c r="D1122" s="23">
        <v>0</v>
      </c>
      <c r="E1122" s="23">
        <v>10072.06</v>
      </c>
      <c r="F1122" s="23" t="s">
        <v>8076</v>
      </c>
      <c r="G1122" s="23" t="s">
        <v>8077</v>
      </c>
      <c r="H1122" t="s">
        <v>8090</v>
      </c>
    </row>
    <row r="1123" spans="1:8" ht="15" customHeight="1" x14ac:dyDescent="0.3">
      <c r="A1123" s="23" t="s">
        <v>1971</v>
      </c>
      <c r="B1123" s="23" t="s">
        <v>7130</v>
      </c>
      <c r="C1123" s="26">
        <v>53.794444444444444</v>
      </c>
      <c r="D1123" s="23">
        <v>1</v>
      </c>
      <c r="E1123" s="23">
        <v>10065.41</v>
      </c>
      <c r="F1123" s="23" t="s">
        <v>8076</v>
      </c>
      <c r="G1123" s="23" t="s">
        <v>8075</v>
      </c>
      <c r="H1123" t="s">
        <v>8080</v>
      </c>
    </row>
    <row r="1124" spans="1:8" ht="15" customHeight="1" x14ac:dyDescent="0.3">
      <c r="A1124" s="23" t="s">
        <v>1972</v>
      </c>
      <c r="B1124" s="23" t="s">
        <v>7129</v>
      </c>
      <c r="C1124" s="26">
        <v>48.772222222222226</v>
      </c>
      <c r="D1124" s="23">
        <v>2</v>
      </c>
      <c r="E1124" s="23">
        <v>10043.25</v>
      </c>
      <c r="F1124" s="23" t="s">
        <v>8076</v>
      </c>
      <c r="G1124" s="23" t="s">
        <v>8075</v>
      </c>
      <c r="H1124" t="s">
        <v>8086</v>
      </c>
    </row>
    <row r="1125" spans="1:8" ht="15" customHeight="1" x14ac:dyDescent="0.3">
      <c r="A1125" s="23" t="s">
        <v>1974</v>
      </c>
      <c r="B1125" s="23" t="s">
        <v>7128</v>
      </c>
      <c r="C1125" s="26">
        <v>43.444444444444443</v>
      </c>
      <c r="D1125" s="23">
        <v>2</v>
      </c>
      <c r="E1125" s="23">
        <v>10027.15</v>
      </c>
      <c r="F1125" s="23" t="s">
        <v>8076</v>
      </c>
      <c r="G1125" s="23" t="s">
        <v>8077</v>
      </c>
      <c r="H1125" t="s">
        <v>8089</v>
      </c>
    </row>
    <row r="1126" spans="1:8" ht="15" customHeight="1" x14ac:dyDescent="0.3">
      <c r="A1126" s="23" t="s">
        <v>1975</v>
      </c>
      <c r="B1126" s="23" t="s">
        <v>7127</v>
      </c>
      <c r="C1126" s="26">
        <v>34.930555555555557</v>
      </c>
      <c r="D1126" s="23">
        <v>3</v>
      </c>
      <c r="E1126" s="23">
        <v>10011.44</v>
      </c>
      <c r="F1126" s="23" t="s">
        <v>8076</v>
      </c>
      <c r="G1126" s="23" t="s">
        <v>8076</v>
      </c>
      <c r="H1126" t="s">
        <v>8092</v>
      </c>
    </row>
    <row r="1127" spans="1:8" ht="15" customHeight="1" x14ac:dyDescent="0.3">
      <c r="A1127" s="23" t="s">
        <v>1977</v>
      </c>
      <c r="B1127" s="23" t="s">
        <v>7126</v>
      </c>
      <c r="C1127" s="26">
        <v>52.825000000000003</v>
      </c>
      <c r="D1127" s="23">
        <v>0</v>
      </c>
      <c r="E1127" s="23">
        <v>9991.0400000000009</v>
      </c>
      <c r="F1127" s="23" t="s">
        <v>8075</v>
      </c>
      <c r="G1127" s="23" t="s">
        <v>8076</v>
      </c>
      <c r="H1127" t="s">
        <v>8079</v>
      </c>
    </row>
    <row r="1128" spans="1:8" ht="15" customHeight="1" x14ac:dyDescent="0.3">
      <c r="A1128" s="23" t="s">
        <v>1979</v>
      </c>
      <c r="B1128" s="23" t="s">
        <v>7125</v>
      </c>
      <c r="C1128" s="26">
        <v>51.672222222222224</v>
      </c>
      <c r="D1128" s="23">
        <v>1</v>
      </c>
      <c r="E1128" s="23">
        <v>9964.06</v>
      </c>
      <c r="F1128" s="23" t="s">
        <v>8075</v>
      </c>
      <c r="G1128" s="23" t="s">
        <v>8075</v>
      </c>
      <c r="H1128" t="s">
        <v>8082</v>
      </c>
    </row>
    <row r="1129" spans="1:8" ht="15" customHeight="1" x14ac:dyDescent="0.3">
      <c r="A1129" s="23" t="s">
        <v>1980</v>
      </c>
      <c r="B1129" s="23" t="s">
        <v>7124</v>
      </c>
      <c r="C1129" s="26">
        <v>51.45</v>
      </c>
      <c r="D1129" s="23">
        <v>1</v>
      </c>
      <c r="E1129" s="23">
        <v>9957.7199999999993</v>
      </c>
      <c r="F1129" s="23" t="s">
        <v>8075</v>
      </c>
      <c r="G1129" s="23" t="s">
        <v>8076</v>
      </c>
      <c r="H1129" t="s">
        <v>8084</v>
      </c>
    </row>
    <row r="1130" spans="1:8" ht="15" customHeight="1" x14ac:dyDescent="0.3">
      <c r="A1130" s="23" t="s">
        <v>1981</v>
      </c>
      <c r="B1130" s="23" t="s">
        <v>7123</v>
      </c>
      <c r="C1130" s="26">
        <v>58.741666666666667</v>
      </c>
      <c r="D1130" s="23">
        <v>0</v>
      </c>
      <c r="E1130" s="23">
        <v>9933.44</v>
      </c>
      <c r="F1130" s="23" t="s">
        <v>8076</v>
      </c>
      <c r="G1130" s="23" t="s">
        <v>8076</v>
      </c>
      <c r="H1130" t="s">
        <v>8078</v>
      </c>
    </row>
    <row r="1131" spans="1:8" ht="15" customHeight="1" x14ac:dyDescent="0.3">
      <c r="A1131" s="23" t="s">
        <v>1983</v>
      </c>
      <c r="B1131" s="23" t="s">
        <v>7122</v>
      </c>
      <c r="C1131" s="26">
        <v>39.513888888888886</v>
      </c>
      <c r="D1131" s="23">
        <v>3</v>
      </c>
      <c r="E1131" s="23">
        <v>9931.9599999999991</v>
      </c>
      <c r="F1131" s="23" t="s">
        <v>8075</v>
      </c>
      <c r="G1131" s="23" t="s">
        <v>8075</v>
      </c>
      <c r="H1131" t="s">
        <v>8079</v>
      </c>
    </row>
    <row r="1132" spans="1:8" ht="15" customHeight="1" x14ac:dyDescent="0.3">
      <c r="A1132" s="23" t="s">
        <v>1984</v>
      </c>
      <c r="B1132" s="23" t="s">
        <v>7121</v>
      </c>
      <c r="C1132" s="26">
        <v>37.802777777777777</v>
      </c>
      <c r="D1132" s="23">
        <v>3</v>
      </c>
      <c r="E1132" s="23">
        <v>9930.64</v>
      </c>
      <c r="F1132" s="23" t="s">
        <v>8075</v>
      </c>
      <c r="G1132" s="23" t="s">
        <v>8076</v>
      </c>
      <c r="H1132" t="s">
        <v>8085</v>
      </c>
    </row>
    <row r="1133" spans="1:8" ht="15" customHeight="1" x14ac:dyDescent="0.3">
      <c r="A1133" s="23" t="s">
        <v>1986</v>
      </c>
      <c r="B1133" s="23" t="s">
        <v>7120</v>
      </c>
      <c r="C1133" s="26">
        <v>50.733333333333334</v>
      </c>
      <c r="D1133" s="23">
        <v>1</v>
      </c>
      <c r="E1133" s="23">
        <v>9910.36</v>
      </c>
      <c r="F1133" s="23" t="s">
        <v>8075</v>
      </c>
      <c r="G1133" s="23" t="s">
        <v>8076</v>
      </c>
      <c r="H1133" t="s">
        <v>8079</v>
      </c>
    </row>
    <row r="1134" spans="1:8" ht="15" customHeight="1" x14ac:dyDescent="0.3">
      <c r="A1134" s="23" t="s">
        <v>1988</v>
      </c>
      <c r="B1134" s="23" t="s">
        <v>7119</v>
      </c>
      <c r="C1134" s="26">
        <v>60.80833333333333</v>
      </c>
      <c r="D1134" s="23">
        <v>0</v>
      </c>
      <c r="E1134" s="23">
        <v>9907.83</v>
      </c>
      <c r="F1134" s="23" t="s">
        <v>8076</v>
      </c>
      <c r="G1134" s="23" t="s">
        <v>8075</v>
      </c>
      <c r="H1134" t="s">
        <v>8078</v>
      </c>
    </row>
    <row r="1135" spans="1:8" ht="15" customHeight="1" x14ac:dyDescent="0.3">
      <c r="A1135" s="23" t="s">
        <v>1990</v>
      </c>
      <c r="B1135" s="23" t="s">
        <v>7118</v>
      </c>
      <c r="C1135" s="26">
        <v>26.916666666666668</v>
      </c>
      <c r="D1135" s="23">
        <v>0</v>
      </c>
      <c r="E1135" s="23">
        <v>9894.69</v>
      </c>
      <c r="F1135" s="23" t="s">
        <v>8075</v>
      </c>
      <c r="G1135" s="23" t="s">
        <v>8076</v>
      </c>
      <c r="H1135" t="s">
        <v>8079</v>
      </c>
    </row>
    <row r="1136" spans="1:8" ht="15" customHeight="1" x14ac:dyDescent="0.3">
      <c r="A1136" s="23" t="s">
        <v>1991</v>
      </c>
      <c r="B1136" s="23" t="s">
        <v>7117</v>
      </c>
      <c r="C1136" s="26">
        <v>56.591666666666669</v>
      </c>
      <c r="D1136" s="23">
        <v>0</v>
      </c>
      <c r="E1136" s="23">
        <v>9890.23</v>
      </c>
      <c r="F1136" s="23" t="s">
        <v>8076</v>
      </c>
      <c r="G1136" s="23" t="s">
        <v>8076</v>
      </c>
      <c r="H1136" t="s">
        <v>8078</v>
      </c>
    </row>
    <row r="1137" spans="1:8" ht="15" customHeight="1" x14ac:dyDescent="0.3">
      <c r="A1137" s="23" t="s">
        <v>1992</v>
      </c>
      <c r="B1137" s="23" t="s">
        <v>7116</v>
      </c>
      <c r="C1137" s="26">
        <v>51.583333333333336</v>
      </c>
      <c r="D1137" s="23">
        <v>1</v>
      </c>
      <c r="E1137" s="23">
        <v>9880.07</v>
      </c>
      <c r="F1137" s="23" t="s">
        <v>8075</v>
      </c>
      <c r="G1137" s="23" t="s">
        <v>8076</v>
      </c>
      <c r="H1137" t="s">
        <v>8080</v>
      </c>
    </row>
    <row r="1138" spans="1:8" ht="15" customHeight="1" x14ac:dyDescent="0.3">
      <c r="A1138" s="23" t="s">
        <v>1994</v>
      </c>
      <c r="B1138" s="23" t="s">
        <v>7115</v>
      </c>
      <c r="C1138" s="26">
        <v>51.680555555555557</v>
      </c>
      <c r="D1138" s="23">
        <v>1</v>
      </c>
      <c r="E1138" s="23">
        <v>9877.61</v>
      </c>
      <c r="F1138" s="23" t="s">
        <v>8075</v>
      </c>
      <c r="G1138" s="23" t="s">
        <v>8077</v>
      </c>
      <c r="H1138" t="s">
        <v>8078</v>
      </c>
    </row>
    <row r="1139" spans="1:8" ht="15" customHeight="1" x14ac:dyDescent="0.3">
      <c r="A1139" s="23" t="s">
        <v>1996</v>
      </c>
      <c r="B1139" s="23" t="s">
        <v>7114</v>
      </c>
      <c r="C1139" s="26">
        <v>51.930555555555557</v>
      </c>
      <c r="D1139" s="23">
        <v>0</v>
      </c>
      <c r="E1139" s="23">
        <v>9875.68</v>
      </c>
      <c r="F1139" s="23" t="s">
        <v>8075</v>
      </c>
      <c r="G1139" s="23" t="s">
        <v>8076</v>
      </c>
      <c r="H1139" t="s">
        <v>8086</v>
      </c>
    </row>
    <row r="1140" spans="1:8" ht="15" customHeight="1" x14ac:dyDescent="0.3">
      <c r="A1140" s="23" t="s">
        <v>1998</v>
      </c>
      <c r="B1140" s="23" t="s">
        <v>7113</v>
      </c>
      <c r="C1140" s="26">
        <v>51.461111111111109</v>
      </c>
      <c r="D1140" s="23">
        <v>1</v>
      </c>
      <c r="E1140" s="23">
        <v>9872.7000000000007</v>
      </c>
      <c r="F1140" s="23" t="s">
        <v>8075</v>
      </c>
      <c r="G1140" s="23" t="s">
        <v>8075</v>
      </c>
      <c r="H1140" t="s">
        <v>8080</v>
      </c>
    </row>
    <row r="1141" spans="1:8" ht="15" customHeight="1" x14ac:dyDescent="0.3">
      <c r="A1141" s="23" t="s">
        <v>2000</v>
      </c>
      <c r="B1141" s="23" t="s">
        <v>7112</v>
      </c>
      <c r="C1141" s="26">
        <v>24.922222222222221</v>
      </c>
      <c r="D1141" s="23">
        <v>0</v>
      </c>
      <c r="E1141" s="23">
        <v>9870.59</v>
      </c>
      <c r="F1141" s="23" t="s">
        <v>8075</v>
      </c>
      <c r="G1141" s="23" t="s">
        <v>8075</v>
      </c>
      <c r="H1141" t="s">
        <v>8087</v>
      </c>
    </row>
    <row r="1142" spans="1:8" ht="15" customHeight="1" x14ac:dyDescent="0.3">
      <c r="A1142" s="23" t="s">
        <v>2001</v>
      </c>
      <c r="B1142" s="23" t="s">
        <v>7111</v>
      </c>
      <c r="C1142" s="26">
        <v>53.819444444444443</v>
      </c>
      <c r="D1142" s="23">
        <v>0</v>
      </c>
      <c r="E1142" s="23">
        <v>9869.81</v>
      </c>
      <c r="F1142" s="23" t="s">
        <v>8076</v>
      </c>
      <c r="G1142" s="23" t="s">
        <v>8076</v>
      </c>
      <c r="H1142" t="s">
        <v>8079</v>
      </c>
    </row>
    <row r="1143" spans="1:8" ht="15" customHeight="1" x14ac:dyDescent="0.3">
      <c r="A1143" s="23" t="s">
        <v>2002</v>
      </c>
      <c r="B1143" s="23" t="s">
        <v>7110</v>
      </c>
      <c r="C1143" s="26">
        <v>51.580555555555556</v>
      </c>
      <c r="D1143" s="23">
        <v>0</v>
      </c>
      <c r="E1143" s="23">
        <v>9866.2999999999993</v>
      </c>
      <c r="F1143" s="23" t="s">
        <v>8075</v>
      </c>
      <c r="G1143" s="23" t="s">
        <v>8076</v>
      </c>
      <c r="H1143" t="s">
        <v>8086</v>
      </c>
    </row>
    <row r="1144" spans="1:8" ht="15" customHeight="1" x14ac:dyDescent="0.3">
      <c r="A1144" s="23" t="s">
        <v>2003</v>
      </c>
      <c r="B1144" s="23" t="s">
        <v>7109</v>
      </c>
      <c r="C1144" s="26">
        <v>53.633333333333333</v>
      </c>
      <c r="D1144" s="23">
        <v>0</v>
      </c>
      <c r="E1144" s="23">
        <v>9863.4699999999993</v>
      </c>
      <c r="F1144" s="23" t="s">
        <v>8076</v>
      </c>
      <c r="G1144" s="23" t="s">
        <v>8076</v>
      </c>
      <c r="H1144" t="s">
        <v>8079</v>
      </c>
    </row>
    <row r="1145" spans="1:8" ht="15" customHeight="1" x14ac:dyDescent="0.3">
      <c r="A1145" s="23" t="s">
        <v>2004</v>
      </c>
      <c r="B1145" s="23" t="s">
        <v>7108</v>
      </c>
      <c r="C1145" s="26">
        <v>51.891666666666666</v>
      </c>
      <c r="D1145" s="23">
        <v>1</v>
      </c>
      <c r="E1145" s="23">
        <v>9861.0300000000007</v>
      </c>
      <c r="F1145" s="23" t="s">
        <v>8075</v>
      </c>
      <c r="G1145" s="23" t="s">
        <v>8075</v>
      </c>
      <c r="H1145" t="s">
        <v>8080</v>
      </c>
    </row>
    <row r="1146" spans="1:8" ht="15" customHeight="1" x14ac:dyDescent="0.3">
      <c r="A1146" s="23" t="s">
        <v>2006</v>
      </c>
      <c r="B1146" s="23" t="s">
        <v>7107</v>
      </c>
      <c r="C1146" s="26">
        <v>51.625</v>
      </c>
      <c r="D1146" s="23">
        <v>1</v>
      </c>
      <c r="E1146" s="23">
        <v>9855.1299999999992</v>
      </c>
      <c r="F1146" s="23" t="s">
        <v>8075</v>
      </c>
      <c r="G1146" s="23" t="s">
        <v>8076</v>
      </c>
      <c r="H1146" t="s">
        <v>8078</v>
      </c>
    </row>
    <row r="1147" spans="1:8" ht="15" customHeight="1" x14ac:dyDescent="0.3">
      <c r="A1147" s="23" t="s">
        <v>2008</v>
      </c>
      <c r="B1147" s="23" t="s">
        <v>7106</v>
      </c>
      <c r="C1147" s="26">
        <v>54.594444444444441</v>
      </c>
      <c r="D1147" s="23">
        <v>0</v>
      </c>
      <c r="E1147" s="23">
        <v>9850.43</v>
      </c>
      <c r="F1147" s="23" t="s">
        <v>8076</v>
      </c>
      <c r="G1147" s="23" t="s">
        <v>8076</v>
      </c>
      <c r="H1147" t="s">
        <v>8080</v>
      </c>
    </row>
    <row r="1148" spans="1:8" ht="15" customHeight="1" x14ac:dyDescent="0.3">
      <c r="A1148" s="23" t="s">
        <v>2010</v>
      </c>
      <c r="B1148" s="23" t="s">
        <v>6468</v>
      </c>
      <c r="C1148" s="26">
        <v>30.819444444444443</v>
      </c>
      <c r="D1148" s="23">
        <v>0</v>
      </c>
      <c r="E1148" s="23">
        <v>9844.4500000000007</v>
      </c>
      <c r="F1148" s="23" t="s">
        <v>8075</v>
      </c>
      <c r="G1148" s="23" t="s">
        <v>8077</v>
      </c>
      <c r="H1148" t="s">
        <v>8079</v>
      </c>
    </row>
    <row r="1149" spans="1:8" ht="15" customHeight="1" x14ac:dyDescent="0.3">
      <c r="A1149" s="23" t="s">
        <v>2012</v>
      </c>
      <c r="B1149" s="23" t="s">
        <v>7105</v>
      </c>
      <c r="C1149" s="26">
        <v>50.7</v>
      </c>
      <c r="D1149" s="23">
        <v>0</v>
      </c>
      <c r="E1149" s="23">
        <v>9836.2099999999991</v>
      </c>
      <c r="F1149" s="23" t="s">
        <v>8075</v>
      </c>
      <c r="G1149" s="23" t="s">
        <v>8076</v>
      </c>
      <c r="H1149" t="s">
        <v>8089</v>
      </c>
    </row>
    <row r="1150" spans="1:8" ht="15" customHeight="1" x14ac:dyDescent="0.3">
      <c r="A1150" s="23" t="s">
        <v>2013</v>
      </c>
      <c r="B1150" s="23" t="s">
        <v>7104</v>
      </c>
      <c r="C1150" s="26">
        <v>50.944444444444443</v>
      </c>
      <c r="D1150" s="23">
        <v>0</v>
      </c>
      <c r="E1150" s="23">
        <v>9819.25</v>
      </c>
      <c r="F1150" s="23" t="s">
        <v>8075</v>
      </c>
      <c r="G1150" s="23" t="s">
        <v>8075</v>
      </c>
      <c r="H1150" t="s">
        <v>8089</v>
      </c>
    </row>
    <row r="1151" spans="1:8" ht="15" customHeight="1" x14ac:dyDescent="0.3">
      <c r="A1151" s="23" t="s">
        <v>2014</v>
      </c>
      <c r="B1151" s="23" t="s">
        <v>7103</v>
      </c>
      <c r="C1151" s="26">
        <v>49.725000000000001</v>
      </c>
      <c r="D1151" s="23">
        <v>2</v>
      </c>
      <c r="E1151" s="23">
        <v>9800.89</v>
      </c>
      <c r="F1151" s="23" t="s">
        <v>8075</v>
      </c>
      <c r="G1151" s="23" t="s">
        <v>8077</v>
      </c>
      <c r="H1151" t="s">
        <v>8078</v>
      </c>
    </row>
    <row r="1152" spans="1:8" ht="15" customHeight="1" x14ac:dyDescent="0.3">
      <c r="A1152" s="23" t="s">
        <v>2016</v>
      </c>
      <c r="B1152" s="23" t="s">
        <v>7102</v>
      </c>
      <c r="C1152" s="26">
        <v>46.00277777777778</v>
      </c>
      <c r="D1152" s="23">
        <v>5</v>
      </c>
      <c r="E1152" s="23">
        <v>9788.8700000000008</v>
      </c>
      <c r="F1152" s="23" t="s">
        <v>8076</v>
      </c>
      <c r="G1152" s="23" t="s">
        <v>8075</v>
      </c>
      <c r="H1152" t="s">
        <v>8078</v>
      </c>
    </row>
    <row r="1153" spans="1:8" ht="15" customHeight="1" x14ac:dyDescent="0.3">
      <c r="A1153" s="23" t="s">
        <v>2018</v>
      </c>
      <c r="B1153" s="23" t="s">
        <v>7101</v>
      </c>
      <c r="C1153" s="26">
        <v>26.833333333333332</v>
      </c>
      <c r="D1153" s="23">
        <v>0</v>
      </c>
      <c r="E1153" s="23">
        <v>9787.32</v>
      </c>
      <c r="F1153" s="23" t="s">
        <v>8075</v>
      </c>
      <c r="G1153" s="23" t="s">
        <v>8076</v>
      </c>
      <c r="H1153" t="s">
        <v>8087</v>
      </c>
    </row>
    <row r="1154" spans="1:8" ht="15" customHeight="1" x14ac:dyDescent="0.3">
      <c r="A1154" s="23" t="s">
        <v>2020</v>
      </c>
      <c r="B1154" s="23" t="s">
        <v>7100</v>
      </c>
      <c r="C1154" s="26">
        <v>49.919444444444444</v>
      </c>
      <c r="D1154" s="23">
        <v>1</v>
      </c>
      <c r="E1154" s="23">
        <v>9778.35</v>
      </c>
      <c r="F1154" s="23" t="s">
        <v>8075</v>
      </c>
      <c r="G1154" s="23" t="s">
        <v>8075</v>
      </c>
      <c r="H1154" t="s">
        <v>8086</v>
      </c>
    </row>
    <row r="1155" spans="1:8" ht="15" customHeight="1" x14ac:dyDescent="0.3">
      <c r="A1155" s="23" t="s">
        <v>2021</v>
      </c>
      <c r="B1155" s="23" t="s">
        <v>7099</v>
      </c>
      <c r="C1155" s="26">
        <v>57.758333333333333</v>
      </c>
      <c r="D1155" s="23">
        <v>0</v>
      </c>
      <c r="E1155" s="23">
        <v>9764.08</v>
      </c>
      <c r="F1155" s="23" t="s">
        <v>8076</v>
      </c>
      <c r="G1155" s="23" t="s">
        <v>8077</v>
      </c>
      <c r="H1155" t="s">
        <v>8079</v>
      </c>
    </row>
    <row r="1156" spans="1:8" ht="15" customHeight="1" x14ac:dyDescent="0.3">
      <c r="A1156" s="23" t="s">
        <v>2023</v>
      </c>
      <c r="B1156" s="23" t="s">
        <v>7098</v>
      </c>
      <c r="C1156" s="26">
        <v>21.9</v>
      </c>
      <c r="D1156" s="23">
        <v>0</v>
      </c>
      <c r="E1156" s="23">
        <v>9753.49</v>
      </c>
      <c r="F1156" s="23" t="s">
        <v>8075</v>
      </c>
      <c r="G1156" s="23" t="s">
        <v>8075</v>
      </c>
      <c r="H1156" t="s">
        <v>8079</v>
      </c>
    </row>
    <row r="1157" spans="1:8" ht="15" customHeight="1" x14ac:dyDescent="0.3">
      <c r="A1157" s="23" t="s">
        <v>2025</v>
      </c>
      <c r="B1157" s="23" t="s">
        <v>7097</v>
      </c>
      <c r="C1157" s="26">
        <v>52.927777777777777</v>
      </c>
      <c r="D1157" s="23">
        <v>1</v>
      </c>
      <c r="E1157" s="23">
        <v>9748.91</v>
      </c>
      <c r="F1157" s="23" t="s">
        <v>8075</v>
      </c>
      <c r="G1157" s="23" t="s">
        <v>8077</v>
      </c>
      <c r="H1157" t="s">
        <v>8078</v>
      </c>
    </row>
    <row r="1158" spans="1:8" ht="15" customHeight="1" x14ac:dyDescent="0.3">
      <c r="A1158" s="23" t="s">
        <v>2027</v>
      </c>
      <c r="B1158" s="23" t="s">
        <v>7096</v>
      </c>
      <c r="C1158" s="26">
        <v>52.805555555555557</v>
      </c>
      <c r="D1158" s="23">
        <v>1</v>
      </c>
      <c r="E1158" s="23">
        <v>9724.5300000000007</v>
      </c>
      <c r="F1158" s="23" t="s">
        <v>8076</v>
      </c>
      <c r="G1158" s="23" t="s">
        <v>8077</v>
      </c>
      <c r="H1158" t="s">
        <v>8080</v>
      </c>
    </row>
    <row r="1159" spans="1:8" ht="15" customHeight="1" x14ac:dyDescent="0.3">
      <c r="A1159" s="23" t="s">
        <v>2029</v>
      </c>
      <c r="B1159" s="23" t="s">
        <v>7095</v>
      </c>
      <c r="C1159" s="26">
        <v>52.738888888888887</v>
      </c>
      <c r="D1159" s="23">
        <v>0</v>
      </c>
      <c r="E1159" s="23">
        <v>9722.77</v>
      </c>
      <c r="F1159" s="23" t="s">
        <v>8076</v>
      </c>
      <c r="G1159" s="23" t="s">
        <v>8077</v>
      </c>
      <c r="H1159" t="s">
        <v>8083</v>
      </c>
    </row>
    <row r="1160" spans="1:8" ht="15" customHeight="1" x14ac:dyDescent="0.3">
      <c r="A1160" s="23" t="s">
        <v>2031</v>
      </c>
      <c r="B1160" s="23" t="s">
        <v>7094</v>
      </c>
      <c r="C1160" s="26">
        <v>47.947222222222223</v>
      </c>
      <c r="D1160" s="23">
        <v>2</v>
      </c>
      <c r="E1160" s="23">
        <v>9715.84</v>
      </c>
      <c r="F1160" s="23" t="s">
        <v>8075</v>
      </c>
      <c r="G1160" s="23" t="s">
        <v>8077</v>
      </c>
      <c r="H1160" t="s">
        <v>8086</v>
      </c>
    </row>
    <row r="1161" spans="1:8" ht="15" customHeight="1" x14ac:dyDescent="0.3">
      <c r="A1161" s="23" t="s">
        <v>2033</v>
      </c>
      <c r="B1161" s="23" t="s">
        <v>7093</v>
      </c>
      <c r="C1161" s="26">
        <v>50.911111111111111</v>
      </c>
      <c r="D1161" s="23">
        <v>0</v>
      </c>
      <c r="E1161" s="23">
        <v>9710.7099999999991</v>
      </c>
      <c r="F1161" s="23" t="s">
        <v>8075</v>
      </c>
      <c r="G1161" s="23" t="s">
        <v>8077</v>
      </c>
      <c r="H1161" t="s">
        <v>8089</v>
      </c>
    </row>
    <row r="1162" spans="1:8" ht="15" customHeight="1" x14ac:dyDescent="0.3">
      <c r="A1162" s="23" t="s">
        <v>2035</v>
      </c>
      <c r="B1162" s="23" t="s">
        <v>7092</v>
      </c>
      <c r="C1162" s="26">
        <v>45.719444444444441</v>
      </c>
      <c r="D1162" s="23">
        <v>3</v>
      </c>
      <c r="E1162" s="23">
        <v>9704.67</v>
      </c>
      <c r="F1162" s="23" t="s">
        <v>8075</v>
      </c>
      <c r="G1162" s="23" t="s">
        <v>8076</v>
      </c>
      <c r="H1162" t="s">
        <v>8086</v>
      </c>
    </row>
    <row r="1163" spans="1:8" ht="15" customHeight="1" x14ac:dyDescent="0.3">
      <c r="A1163" s="23" t="s">
        <v>2037</v>
      </c>
      <c r="B1163" s="23" t="s">
        <v>7091</v>
      </c>
      <c r="C1163" s="26">
        <v>58.586111111111109</v>
      </c>
      <c r="D1163" s="23">
        <v>0</v>
      </c>
      <c r="E1163" s="23">
        <v>9698.42</v>
      </c>
      <c r="F1163" s="23" t="s">
        <v>8076</v>
      </c>
      <c r="G1163" s="23" t="s">
        <v>8076</v>
      </c>
      <c r="H1163" t="s">
        <v>8078</v>
      </c>
    </row>
    <row r="1164" spans="1:8" ht="15" customHeight="1" x14ac:dyDescent="0.3">
      <c r="A1164" s="23" t="s">
        <v>2038</v>
      </c>
      <c r="B1164" s="23" t="s">
        <v>7090</v>
      </c>
      <c r="C1164" s="26">
        <v>56.727777777777774</v>
      </c>
      <c r="D1164" s="23">
        <v>0</v>
      </c>
      <c r="E1164" s="23">
        <v>9684.2900000000009</v>
      </c>
      <c r="F1164" s="23" t="s">
        <v>8076</v>
      </c>
      <c r="G1164" s="23" t="s">
        <v>8075</v>
      </c>
      <c r="H1164" t="s">
        <v>8078</v>
      </c>
    </row>
    <row r="1165" spans="1:8" ht="15" customHeight="1" x14ac:dyDescent="0.3">
      <c r="A1165" s="23" t="s">
        <v>2040</v>
      </c>
      <c r="B1165" s="23" t="s">
        <v>7089</v>
      </c>
      <c r="C1165" s="26">
        <v>41.833333333333336</v>
      </c>
      <c r="D1165" s="23">
        <v>1</v>
      </c>
      <c r="E1165" s="23">
        <v>9664.34</v>
      </c>
      <c r="F1165" s="23" t="s">
        <v>8075</v>
      </c>
      <c r="G1165" s="23" t="s">
        <v>8076</v>
      </c>
      <c r="H1165" t="s">
        <v>8080</v>
      </c>
    </row>
    <row r="1166" spans="1:8" ht="15" customHeight="1" x14ac:dyDescent="0.3">
      <c r="A1166" s="23" t="s">
        <v>2042</v>
      </c>
      <c r="B1166" s="23" t="s">
        <v>7088</v>
      </c>
      <c r="C1166" s="26">
        <v>48.916666666666664</v>
      </c>
      <c r="D1166" s="23">
        <v>0</v>
      </c>
      <c r="E1166" s="23">
        <v>9653.81</v>
      </c>
      <c r="F1166" s="23" t="s">
        <v>8075</v>
      </c>
      <c r="G1166" s="23" t="s">
        <v>8075</v>
      </c>
      <c r="H1166" t="s">
        <v>8080</v>
      </c>
    </row>
    <row r="1167" spans="1:8" ht="15" customHeight="1" x14ac:dyDescent="0.3">
      <c r="A1167" s="23" t="s">
        <v>2044</v>
      </c>
      <c r="B1167" s="23" t="s">
        <v>7087</v>
      </c>
      <c r="C1167" s="26">
        <v>51.886111111111113</v>
      </c>
      <c r="D1167" s="23">
        <v>0</v>
      </c>
      <c r="E1167" s="23">
        <v>9644.25</v>
      </c>
      <c r="F1167" s="23" t="s">
        <v>8075</v>
      </c>
      <c r="G1167" s="23" t="s">
        <v>8077</v>
      </c>
      <c r="H1167" t="s">
        <v>8079</v>
      </c>
    </row>
    <row r="1168" spans="1:8" ht="15" customHeight="1" x14ac:dyDescent="0.3">
      <c r="A1168" s="23" t="s">
        <v>2045</v>
      </c>
      <c r="B1168" s="23" t="s">
        <v>7086</v>
      </c>
      <c r="C1168" s="26">
        <v>52.68888888888889</v>
      </c>
      <c r="D1168" s="23">
        <v>0</v>
      </c>
      <c r="E1168" s="23">
        <v>9634.5400000000009</v>
      </c>
      <c r="F1168" s="23" t="s">
        <v>8075</v>
      </c>
      <c r="G1168" s="23" t="s">
        <v>8075</v>
      </c>
      <c r="H1168" t="s">
        <v>8080</v>
      </c>
    </row>
    <row r="1169" spans="1:8" ht="15" customHeight="1" x14ac:dyDescent="0.3">
      <c r="A1169" s="23" t="s">
        <v>2047</v>
      </c>
      <c r="B1169" s="23" t="s">
        <v>7085</v>
      </c>
      <c r="C1169" s="26">
        <v>54.961111111111109</v>
      </c>
      <c r="D1169" s="23">
        <v>0</v>
      </c>
      <c r="E1169" s="23">
        <v>9630.91</v>
      </c>
      <c r="F1169" s="23" t="s">
        <v>8076</v>
      </c>
      <c r="G1169" s="23" t="s">
        <v>8075</v>
      </c>
      <c r="H1169" t="s">
        <v>8078</v>
      </c>
    </row>
    <row r="1170" spans="1:8" ht="15" customHeight="1" x14ac:dyDescent="0.3">
      <c r="A1170" s="23" t="s">
        <v>2049</v>
      </c>
      <c r="B1170" s="23" t="s">
        <v>7084</v>
      </c>
      <c r="C1170" s="26">
        <v>50.625</v>
      </c>
      <c r="D1170" s="23">
        <v>2</v>
      </c>
      <c r="E1170" s="23">
        <v>9630.4</v>
      </c>
      <c r="F1170" s="23" t="s">
        <v>8075</v>
      </c>
      <c r="G1170" s="23" t="s">
        <v>8075</v>
      </c>
      <c r="H1170" t="s">
        <v>8080</v>
      </c>
    </row>
    <row r="1171" spans="1:8" ht="15" customHeight="1" x14ac:dyDescent="0.3">
      <c r="A1171" s="23" t="s">
        <v>2051</v>
      </c>
      <c r="B1171" s="23" t="s">
        <v>7083</v>
      </c>
      <c r="C1171" s="26">
        <v>43.469444444444441</v>
      </c>
      <c r="D1171" s="23">
        <v>2</v>
      </c>
      <c r="E1171" s="23">
        <v>9630.2999999999993</v>
      </c>
      <c r="F1171" s="23" t="s">
        <v>8075</v>
      </c>
      <c r="G1171" s="23" t="s">
        <v>8075</v>
      </c>
      <c r="H1171" t="s">
        <v>8089</v>
      </c>
    </row>
    <row r="1172" spans="1:8" ht="15" customHeight="1" x14ac:dyDescent="0.3">
      <c r="A1172" s="23" t="s">
        <v>2053</v>
      </c>
      <c r="B1172" s="23" t="s">
        <v>7082</v>
      </c>
      <c r="C1172" s="26">
        <v>24.958333333333332</v>
      </c>
      <c r="D1172" s="23">
        <v>0</v>
      </c>
      <c r="E1172" s="23">
        <v>9628.7900000000009</v>
      </c>
      <c r="F1172" s="23" t="s">
        <v>8075</v>
      </c>
      <c r="G1172" s="23" t="s">
        <v>8075</v>
      </c>
      <c r="H1172" t="s">
        <v>8092</v>
      </c>
    </row>
    <row r="1173" spans="1:8" ht="15" customHeight="1" x14ac:dyDescent="0.3">
      <c r="A1173" s="23" t="s">
        <v>2055</v>
      </c>
      <c r="B1173" s="23" t="s">
        <v>7081</v>
      </c>
      <c r="C1173" s="26">
        <v>52.477777777777774</v>
      </c>
      <c r="D1173" s="23">
        <v>0</v>
      </c>
      <c r="E1173" s="23">
        <v>9625.92</v>
      </c>
      <c r="F1173" s="23" t="s">
        <v>8075</v>
      </c>
      <c r="G1173" s="23" t="s">
        <v>8076</v>
      </c>
      <c r="H1173" t="s">
        <v>8080</v>
      </c>
    </row>
    <row r="1174" spans="1:8" ht="15" customHeight="1" x14ac:dyDescent="0.3">
      <c r="A1174" s="23" t="s">
        <v>2057</v>
      </c>
      <c r="B1174" s="23" t="s">
        <v>7080</v>
      </c>
      <c r="C1174" s="26">
        <v>47.608333333333334</v>
      </c>
      <c r="D1174" s="23">
        <v>3</v>
      </c>
      <c r="E1174" s="23">
        <v>9620.33</v>
      </c>
      <c r="F1174" s="23" t="s">
        <v>8076</v>
      </c>
      <c r="G1174" s="23" t="s">
        <v>8076</v>
      </c>
      <c r="H1174" t="s">
        <v>8079</v>
      </c>
    </row>
    <row r="1175" spans="1:8" ht="15" customHeight="1" x14ac:dyDescent="0.3">
      <c r="A1175" s="23" t="s">
        <v>2059</v>
      </c>
      <c r="B1175" s="23" t="s">
        <v>7079</v>
      </c>
      <c r="C1175" s="26">
        <v>40.774999999999999</v>
      </c>
      <c r="D1175" s="23">
        <v>3</v>
      </c>
      <c r="E1175" s="23">
        <v>9619.18</v>
      </c>
      <c r="F1175" s="23" t="s">
        <v>8075</v>
      </c>
      <c r="G1175" s="23" t="s">
        <v>8077</v>
      </c>
      <c r="H1175" t="s">
        <v>8085</v>
      </c>
    </row>
    <row r="1176" spans="1:8" ht="15" customHeight="1" x14ac:dyDescent="0.3">
      <c r="A1176" s="23" t="s">
        <v>2061</v>
      </c>
      <c r="B1176" s="23" t="s">
        <v>7078</v>
      </c>
      <c r="C1176" s="26">
        <v>50.447222222222223</v>
      </c>
      <c r="D1176" s="23">
        <v>1</v>
      </c>
      <c r="E1176" s="23">
        <v>9617.66</v>
      </c>
      <c r="F1176" s="23" t="s">
        <v>8076</v>
      </c>
      <c r="G1176" s="23" t="s">
        <v>8076</v>
      </c>
      <c r="H1176" t="s">
        <v>8083</v>
      </c>
    </row>
    <row r="1177" spans="1:8" ht="15" customHeight="1" x14ac:dyDescent="0.3">
      <c r="A1177" s="23" t="s">
        <v>2063</v>
      </c>
      <c r="B1177" s="23" t="s">
        <v>7077</v>
      </c>
      <c r="C1177" s="26">
        <v>58.480555555555554</v>
      </c>
      <c r="D1177" s="23">
        <v>0</v>
      </c>
      <c r="E1177" s="23">
        <v>9597.6299999999992</v>
      </c>
      <c r="F1177" s="23" t="s">
        <v>8076</v>
      </c>
      <c r="G1177" s="23" t="s">
        <v>8076</v>
      </c>
      <c r="H1177" t="s">
        <v>8078</v>
      </c>
    </row>
    <row r="1178" spans="1:8" ht="15" customHeight="1" x14ac:dyDescent="0.3">
      <c r="A1178" s="23" t="s">
        <v>2065</v>
      </c>
      <c r="B1178" s="23" t="s">
        <v>6522</v>
      </c>
      <c r="C1178" s="26">
        <v>41.638888888888886</v>
      </c>
      <c r="D1178" s="23">
        <v>1</v>
      </c>
      <c r="E1178" s="23">
        <v>9584.0400000000009</v>
      </c>
      <c r="F1178" s="23" t="s">
        <v>8075</v>
      </c>
      <c r="G1178" s="23" t="s">
        <v>8077</v>
      </c>
      <c r="H1178" t="s">
        <v>8089</v>
      </c>
    </row>
    <row r="1179" spans="1:8" ht="15" customHeight="1" x14ac:dyDescent="0.3">
      <c r="A1179" s="23" t="s">
        <v>2067</v>
      </c>
      <c r="B1179" s="23" t="s">
        <v>7076</v>
      </c>
      <c r="C1179" s="26">
        <v>49.527777777777779</v>
      </c>
      <c r="D1179" s="23">
        <v>1</v>
      </c>
      <c r="E1179" s="23">
        <v>9583.89</v>
      </c>
      <c r="F1179" s="23" t="s">
        <v>8075</v>
      </c>
      <c r="G1179" s="23" t="s">
        <v>8076</v>
      </c>
      <c r="H1179" t="s">
        <v>8079</v>
      </c>
    </row>
    <row r="1180" spans="1:8" ht="15" customHeight="1" x14ac:dyDescent="0.3">
      <c r="A1180" s="23" t="s">
        <v>2069</v>
      </c>
      <c r="B1180" s="23" t="s">
        <v>7075</v>
      </c>
      <c r="C1180" s="26">
        <v>56.511111111111113</v>
      </c>
      <c r="D1180" s="23">
        <v>0</v>
      </c>
      <c r="E1180" s="23">
        <v>9582.5400000000009</v>
      </c>
      <c r="F1180" s="23" t="s">
        <v>8076</v>
      </c>
      <c r="G1180" s="23" t="s">
        <v>8075</v>
      </c>
      <c r="H1180" t="s">
        <v>8078</v>
      </c>
    </row>
    <row r="1181" spans="1:8" ht="15" customHeight="1" x14ac:dyDescent="0.3">
      <c r="A1181" s="23" t="s">
        <v>2070</v>
      </c>
      <c r="B1181" s="23" t="s">
        <v>7074</v>
      </c>
      <c r="C1181" s="26">
        <v>49.519444444444446</v>
      </c>
      <c r="D1181" s="23">
        <v>1</v>
      </c>
      <c r="E1181" s="23">
        <v>9566.99</v>
      </c>
      <c r="F1181" s="23" t="s">
        <v>8075</v>
      </c>
      <c r="G1181" s="23" t="s">
        <v>8077</v>
      </c>
      <c r="H1181" t="s">
        <v>8079</v>
      </c>
    </row>
    <row r="1182" spans="1:8" ht="15" customHeight="1" x14ac:dyDescent="0.3">
      <c r="A1182" s="23" t="s">
        <v>2071</v>
      </c>
      <c r="B1182" s="23" t="s">
        <v>7073</v>
      </c>
      <c r="C1182" s="26">
        <v>48.81666666666667</v>
      </c>
      <c r="D1182" s="23">
        <v>3</v>
      </c>
      <c r="E1182" s="23">
        <v>9563.0300000000007</v>
      </c>
      <c r="F1182" s="23" t="s">
        <v>8076</v>
      </c>
      <c r="G1182" s="23" t="s">
        <v>8077</v>
      </c>
      <c r="H1182" t="s">
        <v>8080</v>
      </c>
    </row>
    <row r="1183" spans="1:8" ht="15" customHeight="1" x14ac:dyDescent="0.3">
      <c r="A1183" s="23" t="s">
        <v>2072</v>
      </c>
      <c r="B1183" s="23" t="s">
        <v>7072</v>
      </c>
      <c r="C1183" s="26">
        <v>50.711111111111109</v>
      </c>
      <c r="D1183" s="23">
        <v>1</v>
      </c>
      <c r="E1183" s="23">
        <v>9549.57</v>
      </c>
      <c r="F1183" s="23" t="s">
        <v>8075</v>
      </c>
      <c r="G1183" s="23" t="s">
        <v>8077</v>
      </c>
      <c r="H1183" t="s">
        <v>8078</v>
      </c>
    </row>
    <row r="1184" spans="1:8" ht="15" customHeight="1" x14ac:dyDescent="0.3">
      <c r="A1184" s="23" t="s">
        <v>2074</v>
      </c>
      <c r="B1184" s="23" t="s">
        <v>7072</v>
      </c>
      <c r="C1184" s="26">
        <v>50.711111111111109</v>
      </c>
      <c r="D1184" s="23">
        <v>0</v>
      </c>
      <c r="E1184" s="23">
        <v>9541.7000000000007</v>
      </c>
      <c r="F1184" s="23" t="s">
        <v>8075</v>
      </c>
      <c r="G1184" s="23" t="s">
        <v>8077</v>
      </c>
      <c r="H1184" t="s">
        <v>8086</v>
      </c>
    </row>
    <row r="1185" spans="1:8" ht="15" customHeight="1" x14ac:dyDescent="0.3">
      <c r="A1185" s="23" t="s">
        <v>2076</v>
      </c>
      <c r="B1185" s="23" t="s">
        <v>7071</v>
      </c>
      <c r="C1185" s="26">
        <v>47.861111111111114</v>
      </c>
      <c r="D1185" s="23">
        <v>1</v>
      </c>
      <c r="E1185" s="23">
        <v>9540.17</v>
      </c>
      <c r="F1185" s="23" t="s">
        <v>8075</v>
      </c>
      <c r="G1185" s="23" t="s">
        <v>8075</v>
      </c>
      <c r="H1185" t="s">
        <v>8086</v>
      </c>
    </row>
    <row r="1186" spans="1:8" ht="15" customHeight="1" x14ac:dyDescent="0.3">
      <c r="A1186" s="23" t="s">
        <v>2078</v>
      </c>
      <c r="B1186" s="23" t="s">
        <v>7070</v>
      </c>
      <c r="C1186" s="26">
        <v>49.463888888888889</v>
      </c>
      <c r="D1186" s="23">
        <v>0</v>
      </c>
      <c r="E1186" s="23">
        <v>9538.65</v>
      </c>
      <c r="F1186" s="23" t="s">
        <v>8075</v>
      </c>
      <c r="G1186" s="23" t="s">
        <v>8076</v>
      </c>
      <c r="H1186" t="s">
        <v>8089</v>
      </c>
    </row>
    <row r="1187" spans="1:8" ht="15" customHeight="1" x14ac:dyDescent="0.3">
      <c r="A1187" s="23" t="s">
        <v>2080</v>
      </c>
      <c r="B1187" s="23" t="s">
        <v>7069</v>
      </c>
      <c r="C1187" s="26">
        <v>51.524999999999999</v>
      </c>
      <c r="D1187" s="23">
        <v>0</v>
      </c>
      <c r="E1187" s="23">
        <v>9528.9</v>
      </c>
      <c r="F1187" s="23" t="s">
        <v>8075</v>
      </c>
      <c r="G1187" s="23" t="s">
        <v>8075</v>
      </c>
      <c r="H1187" t="s">
        <v>8080</v>
      </c>
    </row>
    <row r="1188" spans="1:8" ht="15" customHeight="1" x14ac:dyDescent="0.3">
      <c r="A1188" s="23" t="s">
        <v>2081</v>
      </c>
      <c r="B1188" s="23" t="s">
        <v>7068</v>
      </c>
      <c r="C1188" s="26">
        <v>30.794444444444444</v>
      </c>
      <c r="D1188" s="23">
        <v>0</v>
      </c>
      <c r="E1188" s="23">
        <v>9507.68</v>
      </c>
      <c r="F1188" s="23" t="s">
        <v>8075</v>
      </c>
      <c r="G1188" s="23" t="s">
        <v>8077</v>
      </c>
      <c r="H1188" t="s">
        <v>8079</v>
      </c>
    </row>
    <row r="1189" spans="1:8" ht="15" customHeight="1" x14ac:dyDescent="0.3">
      <c r="A1189" s="23" t="s">
        <v>2083</v>
      </c>
      <c r="B1189" s="23" t="s">
        <v>7067</v>
      </c>
      <c r="C1189" s="26">
        <v>53.788888888888891</v>
      </c>
      <c r="D1189" s="23">
        <v>0</v>
      </c>
      <c r="E1189" s="23">
        <v>9504.31</v>
      </c>
      <c r="F1189" s="23" t="s">
        <v>8076</v>
      </c>
      <c r="G1189" s="23" t="s">
        <v>8075</v>
      </c>
      <c r="H1189" t="s">
        <v>8078</v>
      </c>
    </row>
    <row r="1190" spans="1:8" ht="15" customHeight="1" x14ac:dyDescent="0.3">
      <c r="A1190" s="23" t="s">
        <v>2085</v>
      </c>
      <c r="B1190" s="23" t="s">
        <v>7066</v>
      </c>
      <c r="C1190" s="26">
        <v>46.527777777777779</v>
      </c>
      <c r="D1190" s="23">
        <v>3</v>
      </c>
      <c r="E1190" s="23">
        <v>9500.57</v>
      </c>
      <c r="F1190" s="23" t="s">
        <v>8075</v>
      </c>
      <c r="G1190" s="23" t="s">
        <v>8076</v>
      </c>
      <c r="H1190" t="s">
        <v>8090</v>
      </c>
    </row>
    <row r="1191" spans="1:8" ht="15" customHeight="1" x14ac:dyDescent="0.3">
      <c r="A1191" s="23" t="s">
        <v>2087</v>
      </c>
      <c r="B1191" s="23" t="s">
        <v>7065</v>
      </c>
      <c r="C1191" s="26">
        <v>54.011111111111113</v>
      </c>
      <c r="D1191" s="23">
        <v>0</v>
      </c>
      <c r="E1191" s="23">
        <v>9487.64</v>
      </c>
      <c r="F1191" s="23" t="s">
        <v>8075</v>
      </c>
      <c r="G1191" s="23" t="s">
        <v>8075</v>
      </c>
      <c r="H1191" t="s">
        <v>8078</v>
      </c>
    </row>
    <row r="1192" spans="1:8" ht="15" customHeight="1" x14ac:dyDescent="0.3">
      <c r="A1192" s="23" t="s">
        <v>2089</v>
      </c>
      <c r="B1192" s="23" t="s">
        <v>6992</v>
      </c>
      <c r="C1192" s="26">
        <v>43.891666666666666</v>
      </c>
      <c r="D1192" s="23">
        <v>2</v>
      </c>
      <c r="E1192" s="23">
        <v>9453.92</v>
      </c>
      <c r="F1192" s="23" t="s">
        <v>8075</v>
      </c>
      <c r="G1192" s="23" t="s">
        <v>8075</v>
      </c>
      <c r="H1192" t="s">
        <v>8089</v>
      </c>
    </row>
    <row r="1193" spans="1:8" ht="15" customHeight="1" x14ac:dyDescent="0.3">
      <c r="A1193" s="23" t="s">
        <v>2091</v>
      </c>
      <c r="B1193" s="23" t="s">
        <v>7064</v>
      </c>
      <c r="C1193" s="26">
        <v>35.56666666666667</v>
      </c>
      <c r="D1193" s="23">
        <v>3</v>
      </c>
      <c r="E1193" s="23">
        <v>9448.42</v>
      </c>
      <c r="F1193" s="23" t="s">
        <v>8075</v>
      </c>
      <c r="G1193" s="23" t="s">
        <v>8076</v>
      </c>
      <c r="H1193" t="s">
        <v>8089</v>
      </c>
    </row>
    <row r="1194" spans="1:8" ht="15" customHeight="1" x14ac:dyDescent="0.3">
      <c r="A1194" s="23" t="s">
        <v>2092</v>
      </c>
      <c r="B1194" s="23" t="s">
        <v>7063</v>
      </c>
      <c r="C1194" s="26">
        <v>49</v>
      </c>
      <c r="D1194" s="23">
        <v>1</v>
      </c>
      <c r="E1194" s="23">
        <v>9447.3799999999992</v>
      </c>
      <c r="F1194" s="23" t="s">
        <v>8075</v>
      </c>
      <c r="G1194" s="23" t="s">
        <v>8076</v>
      </c>
      <c r="H1194" t="s">
        <v>8086</v>
      </c>
    </row>
    <row r="1195" spans="1:8" ht="15" customHeight="1" x14ac:dyDescent="0.3">
      <c r="A1195" s="23" t="s">
        <v>2093</v>
      </c>
      <c r="B1195" s="23" t="s">
        <v>7062</v>
      </c>
      <c r="C1195" s="26">
        <v>48.530555555555559</v>
      </c>
      <c r="D1195" s="23">
        <v>1</v>
      </c>
      <c r="E1195" s="23">
        <v>9447.25</v>
      </c>
      <c r="F1195" s="23" t="s">
        <v>8075</v>
      </c>
      <c r="G1195" s="23" t="s">
        <v>8077</v>
      </c>
      <c r="H1195" t="s">
        <v>8086</v>
      </c>
    </row>
    <row r="1196" spans="1:8" ht="15" customHeight="1" x14ac:dyDescent="0.3">
      <c r="A1196" s="23" t="s">
        <v>2094</v>
      </c>
      <c r="B1196" s="23" t="s">
        <v>7049</v>
      </c>
      <c r="C1196" s="26">
        <v>46.597222222222221</v>
      </c>
      <c r="D1196" s="23">
        <v>2</v>
      </c>
      <c r="E1196" s="23">
        <v>9432.93</v>
      </c>
      <c r="F1196" s="23" t="s">
        <v>8075</v>
      </c>
      <c r="G1196" s="23" t="s">
        <v>8077</v>
      </c>
      <c r="H1196" t="s">
        <v>8086</v>
      </c>
    </row>
    <row r="1197" spans="1:8" ht="15" customHeight="1" x14ac:dyDescent="0.3">
      <c r="A1197" s="23" t="s">
        <v>2096</v>
      </c>
      <c r="B1197" s="23" t="s">
        <v>7061</v>
      </c>
      <c r="C1197" s="26">
        <v>46.605555555555554</v>
      </c>
      <c r="D1197" s="23">
        <v>3</v>
      </c>
      <c r="E1197" s="23">
        <v>9414.92</v>
      </c>
      <c r="F1197" s="23" t="s">
        <v>8075</v>
      </c>
      <c r="G1197" s="23" t="s">
        <v>8075</v>
      </c>
      <c r="H1197" t="s">
        <v>8080</v>
      </c>
    </row>
    <row r="1198" spans="1:8" ht="15" customHeight="1" x14ac:dyDescent="0.3">
      <c r="A1198" s="23" t="s">
        <v>2098</v>
      </c>
      <c r="B1198" s="23" t="s">
        <v>7060</v>
      </c>
      <c r="C1198" s="26">
        <v>46.641666666666666</v>
      </c>
      <c r="D1198" s="23">
        <v>2</v>
      </c>
      <c r="E1198" s="23">
        <v>9411.01</v>
      </c>
      <c r="F1198" s="23" t="s">
        <v>8075</v>
      </c>
      <c r="G1198" s="23" t="s">
        <v>8076</v>
      </c>
      <c r="H1198" t="s">
        <v>8086</v>
      </c>
    </row>
    <row r="1199" spans="1:8" ht="15" customHeight="1" x14ac:dyDescent="0.3">
      <c r="A1199" s="23" t="s">
        <v>2100</v>
      </c>
      <c r="B1199" s="23" t="s">
        <v>7059</v>
      </c>
      <c r="C1199" s="26">
        <v>51.633333333333333</v>
      </c>
      <c r="D1199" s="23">
        <v>1</v>
      </c>
      <c r="E1199" s="23">
        <v>9391.35</v>
      </c>
      <c r="F1199" s="23" t="s">
        <v>8076</v>
      </c>
      <c r="G1199" s="23" t="s">
        <v>8076</v>
      </c>
      <c r="H1199" t="s">
        <v>8080</v>
      </c>
    </row>
    <row r="1200" spans="1:8" ht="15" customHeight="1" x14ac:dyDescent="0.3">
      <c r="A1200" s="23" t="s">
        <v>2101</v>
      </c>
      <c r="B1200" s="23" t="s">
        <v>7037</v>
      </c>
      <c r="C1200" s="26">
        <v>51.44166666666667</v>
      </c>
      <c r="D1200" s="23">
        <v>1</v>
      </c>
      <c r="E1200" s="23">
        <v>9386.16</v>
      </c>
      <c r="F1200" s="23" t="s">
        <v>8076</v>
      </c>
      <c r="G1200" s="23" t="s">
        <v>8075</v>
      </c>
      <c r="H1200" t="s">
        <v>8078</v>
      </c>
    </row>
    <row r="1201" spans="1:8" ht="15" customHeight="1" x14ac:dyDescent="0.3">
      <c r="A1201" s="23" t="s">
        <v>2103</v>
      </c>
      <c r="B1201" s="23" t="s">
        <v>7058</v>
      </c>
      <c r="C1201" s="26">
        <v>47.516666666666666</v>
      </c>
      <c r="D1201" s="23">
        <v>1</v>
      </c>
      <c r="E1201" s="23">
        <v>9380.75</v>
      </c>
      <c r="F1201" s="23" t="s">
        <v>8075</v>
      </c>
      <c r="G1201" s="23" t="s">
        <v>8075</v>
      </c>
      <c r="H1201" t="s">
        <v>8086</v>
      </c>
    </row>
    <row r="1202" spans="1:8" ht="15" customHeight="1" x14ac:dyDescent="0.3">
      <c r="A1202" s="23" t="s">
        <v>2104</v>
      </c>
      <c r="B1202" s="23" t="s">
        <v>7057</v>
      </c>
      <c r="C1202" s="26">
        <v>51.533333333333331</v>
      </c>
      <c r="D1202" s="23">
        <v>1</v>
      </c>
      <c r="E1202" s="23">
        <v>9377.9</v>
      </c>
      <c r="F1202" s="23" t="s">
        <v>8075</v>
      </c>
      <c r="G1202" s="23" t="s">
        <v>8077</v>
      </c>
      <c r="H1202" t="s">
        <v>8078</v>
      </c>
    </row>
    <row r="1203" spans="1:8" ht="15" customHeight="1" x14ac:dyDescent="0.3">
      <c r="A1203" s="23" t="s">
        <v>2105</v>
      </c>
      <c r="B1203" s="23" t="s">
        <v>7056</v>
      </c>
      <c r="C1203" s="26">
        <v>53.538888888888891</v>
      </c>
      <c r="D1203" s="23">
        <v>0</v>
      </c>
      <c r="E1203" s="23">
        <v>9377.4500000000007</v>
      </c>
      <c r="F1203" s="23" t="s">
        <v>8075</v>
      </c>
      <c r="G1203" s="23" t="s">
        <v>8076</v>
      </c>
      <c r="H1203" t="s">
        <v>8078</v>
      </c>
    </row>
    <row r="1204" spans="1:8" ht="15" customHeight="1" x14ac:dyDescent="0.3">
      <c r="A1204" s="23" t="s">
        <v>2107</v>
      </c>
      <c r="B1204" s="23" t="s">
        <v>7055</v>
      </c>
      <c r="C1204" s="26">
        <v>51.666666666666664</v>
      </c>
      <c r="D1204" s="23">
        <v>0</v>
      </c>
      <c r="E1204" s="23">
        <v>9361.33</v>
      </c>
      <c r="F1204" s="23" t="s">
        <v>8076</v>
      </c>
      <c r="G1204" s="23" t="s">
        <v>8077</v>
      </c>
      <c r="H1204" t="s">
        <v>8083</v>
      </c>
    </row>
    <row r="1205" spans="1:8" ht="15" customHeight="1" x14ac:dyDescent="0.3">
      <c r="A1205" s="23" t="s">
        <v>2109</v>
      </c>
      <c r="B1205" s="23" t="s">
        <v>7054</v>
      </c>
      <c r="C1205" s="26">
        <v>34.93611111111111</v>
      </c>
      <c r="D1205" s="23">
        <v>3</v>
      </c>
      <c r="E1205" s="23">
        <v>9344.2000000000007</v>
      </c>
      <c r="F1205" s="23" t="s">
        <v>8075</v>
      </c>
      <c r="G1205" s="23" t="s">
        <v>8077</v>
      </c>
      <c r="H1205" t="s">
        <v>8089</v>
      </c>
    </row>
    <row r="1206" spans="1:8" ht="15" customHeight="1" x14ac:dyDescent="0.3">
      <c r="A1206" s="23" t="s">
        <v>2110</v>
      </c>
      <c r="B1206" s="23" t="s">
        <v>7053</v>
      </c>
      <c r="C1206" s="26">
        <v>26.655555555555555</v>
      </c>
      <c r="D1206" s="23">
        <v>0</v>
      </c>
      <c r="E1206" s="23">
        <v>9338.61</v>
      </c>
      <c r="F1206" s="23" t="s">
        <v>8075</v>
      </c>
      <c r="G1206" s="23" t="s">
        <v>8077</v>
      </c>
      <c r="H1206" t="s">
        <v>8092</v>
      </c>
    </row>
    <row r="1207" spans="1:8" ht="15" customHeight="1" x14ac:dyDescent="0.3">
      <c r="A1207" s="23" t="s">
        <v>2112</v>
      </c>
      <c r="B1207" s="23" t="s">
        <v>7052</v>
      </c>
      <c r="C1207" s="26">
        <v>34.913888888888891</v>
      </c>
      <c r="D1207" s="23">
        <v>3</v>
      </c>
      <c r="E1207" s="23">
        <v>9320.26</v>
      </c>
      <c r="F1207" s="23" t="s">
        <v>8075</v>
      </c>
      <c r="G1207" s="23" t="s">
        <v>8077</v>
      </c>
      <c r="H1207" t="s">
        <v>8079</v>
      </c>
    </row>
    <row r="1208" spans="1:8" ht="15" customHeight="1" x14ac:dyDescent="0.3">
      <c r="A1208" s="23" t="s">
        <v>2114</v>
      </c>
      <c r="B1208" s="23" t="s">
        <v>7051</v>
      </c>
      <c r="C1208" s="26">
        <v>45.655555555555559</v>
      </c>
      <c r="D1208" s="23">
        <v>2</v>
      </c>
      <c r="E1208" s="23">
        <v>9315.41</v>
      </c>
      <c r="F1208" s="23" t="s">
        <v>8075</v>
      </c>
      <c r="G1208" s="23" t="s">
        <v>8077</v>
      </c>
      <c r="H1208" t="s">
        <v>8086</v>
      </c>
    </row>
    <row r="1209" spans="1:8" ht="15" customHeight="1" x14ac:dyDescent="0.3">
      <c r="A1209" s="23" t="s">
        <v>2116</v>
      </c>
      <c r="B1209" s="23" t="s">
        <v>7050</v>
      </c>
      <c r="C1209" s="26">
        <v>60</v>
      </c>
      <c r="D1209" s="23">
        <v>0</v>
      </c>
      <c r="E1209" s="23">
        <v>9310.81</v>
      </c>
      <c r="F1209" s="23" t="s">
        <v>8076</v>
      </c>
      <c r="G1209" s="23" t="s">
        <v>8077</v>
      </c>
      <c r="H1209" t="s">
        <v>8078</v>
      </c>
    </row>
    <row r="1210" spans="1:8" ht="15" customHeight="1" x14ac:dyDescent="0.3">
      <c r="A1210" s="23" t="s">
        <v>2118</v>
      </c>
      <c r="B1210" s="23" t="s">
        <v>7047</v>
      </c>
      <c r="C1210" s="26">
        <v>49.644444444444446</v>
      </c>
      <c r="D1210" s="23">
        <v>2</v>
      </c>
      <c r="E1210" s="23">
        <v>9304.7000000000007</v>
      </c>
      <c r="F1210" s="23" t="s">
        <v>8076</v>
      </c>
      <c r="G1210" s="23" t="s">
        <v>8076</v>
      </c>
      <c r="H1210" t="s">
        <v>8078</v>
      </c>
    </row>
    <row r="1211" spans="1:8" ht="15" customHeight="1" x14ac:dyDescent="0.3">
      <c r="A1211" s="23" t="s">
        <v>2120</v>
      </c>
      <c r="B1211" s="23" t="s">
        <v>7049</v>
      </c>
      <c r="C1211" s="26">
        <v>46.597222222222221</v>
      </c>
      <c r="D1211" s="23">
        <v>3</v>
      </c>
      <c r="E1211" s="23">
        <v>9301.89</v>
      </c>
      <c r="F1211" s="23" t="s">
        <v>8075</v>
      </c>
      <c r="G1211" s="23" t="s">
        <v>8077</v>
      </c>
      <c r="H1211" t="s">
        <v>8079</v>
      </c>
    </row>
    <row r="1212" spans="1:8" ht="15" customHeight="1" x14ac:dyDescent="0.3">
      <c r="A1212" s="23" t="s">
        <v>2121</v>
      </c>
      <c r="B1212" s="23" t="s">
        <v>7048</v>
      </c>
      <c r="C1212" s="26">
        <v>49.722222222222221</v>
      </c>
      <c r="D1212" s="23">
        <v>1</v>
      </c>
      <c r="E1212" s="23">
        <v>9290.14</v>
      </c>
      <c r="F1212" s="23" t="s">
        <v>8076</v>
      </c>
      <c r="G1212" s="23" t="s">
        <v>8076</v>
      </c>
      <c r="H1212" t="s">
        <v>8083</v>
      </c>
    </row>
    <row r="1213" spans="1:8" ht="15" customHeight="1" x14ac:dyDescent="0.3">
      <c r="A1213" s="23" t="s">
        <v>2123</v>
      </c>
      <c r="B1213" s="23" t="s">
        <v>7047</v>
      </c>
      <c r="C1213" s="26">
        <v>49.644444444444446</v>
      </c>
      <c r="D1213" s="23">
        <v>1</v>
      </c>
      <c r="E1213" s="23">
        <v>9288.0300000000007</v>
      </c>
      <c r="F1213" s="23" t="s">
        <v>8075</v>
      </c>
      <c r="G1213" s="23" t="s">
        <v>8076</v>
      </c>
      <c r="H1213" t="s">
        <v>8084</v>
      </c>
    </row>
    <row r="1214" spans="1:8" ht="15" customHeight="1" x14ac:dyDescent="0.3">
      <c r="A1214" s="23" t="s">
        <v>2124</v>
      </c>
      <c r="B1214" s="23" t="s">
        <v>7046</v>
      </c>
      <c r="C1214" s="26">
        <v>53.533333333333331</v>
      </c>
      <c r="D1214" s="23">
        <v>0</v>
      </c>
      <c r="E1214" s="23">
        <v>9285.8700000000008</v>
      </c>
      <c r="F1214" s="23" t="s">
        <v>8075</v>
      </c>
      <c r="G1214" s="23" t="s">
        <v>8076</v>
      </c>
      <c r="H1214" t="s">
        <v>8078</v>
      </c>
    </row>
    <row r="1215" spans="1:8" ht="15" customHeight="1" x14ac:dyDescent="0.3">
      <c r="A1215" s="23" t="s">
        <v>2125</v>
      </c>
      <c r="B1215" s="23" t="s">
        <v>7045</v>
      </c>
      <c r="C1215" s="26">
        <v>51.93333333333333</v>
      </c>
      <c r="D1215" s="23">
        <v>0</v>
      </c>
      <c r="E1215" s="23">
        <v>9283.56</v>
      </c>
      <c r="F1215" s="23" t="s">
        <v>8075</v>
      </c>
      <c r="G1215" s="23" t="s">
        <v>8076</v>
      </c>
      <c r="H1215" t="s">
        <v>8078</v>
      </c>
    </row>
    <row r="1216" spans="1:8" ht="15" customHeight="1" x14ac:dyDescent="0.3">
      <c r="A1216" s="23" t="s">
        <v>2126</v>
      </c>
      <c r="B1216" s="23" t="s">
        <v>7044</v>
      </c>
      <c r="C1216" s="26">
        <v>49.613888888888887</v>
      </c>
      <c r="D1216" s="23">
        <v>1</v>
      </c>
      <c r="E1216" s="23">
        <v>9282.48</v>
      </c>
      <c r="F1216" s="23" t="s">
        <v>8076</v>
      </c>
      <c r="G1216" s="23" t="s">
        <v>8075</v>
      </c>
      <c r="H1216" t="s">
        <v>8083</v>
      </c>
    </row>
    <row r="1217" spans="1:8" ht="15" customHeight="1" x14ac:dyDescent="0.3">
      <c r="A1217" s="23" t="s">
        <v>2128</v>
      </c>
      <c r="B1217" s="23" t="s">
        <v>7043</v>
      </c>
      <c r="C1217" s="26">
        <v>51.838888888888889</v>
      </c>
      <c r="D1217" s="23">
        <v>0</v>
      </c>
      <c r="E1217" s="23">
        <v>9264.7999999999993</v>
      </c>
      <c r="F1217" s="23" t="s">
        <v>8075</v>
      </c>
      <c r="G1217" s="23" t="s">
        <v>8077</v>
      </c>
      <c r="H1217" t="s">
        <v>8080</v>
      </c>
    </row>
    <row r="1218" spans="1:8" ht="15" customHeight="1" x14ac:dyDescent="0.3">
      <c r="A1218" s="23" t="s">
        <v>2130</v>
      </c>
      <c r="B1218" s="23" t="s">
        <v>7042</v>
      </c>
      <c r="C1218" s="26">
        <v>48.797222222222224</v>
      </c>
      <c r="D1218" s="23">
        <v>1</v>
      </c>
      <c r="E1218" s="23">
        <v>9249.5</v>
      </c>
      <c r="F1218" s="23" t="s">
        <v>8075</v>
      </c>
      <c r="G1218" s="23" t="s">
        <v>8077</v>
      </c>
      <c r="H1218" t="s">
        <v>8079</v>
      </c>
    </row>
    <row r="1219" spans="1:8" ht="15" customHeight="1" x14ac:dyDescent="0.3">
      <c r="A1219" s="23" t="s">
        <v>2131</v>
      </c>
      <c r="B1219" s="23" t="s">
        <v>6787</v>
      </c>
      <c r="C1219" s="26">
        <v>42.674999999999997</v>
      </c>
      <c r="D1219" s="23">
        <v>2</v>
      </c>
      <c r="E1219" s="23">
        <v>9247.94</v>
      </c>
      <c r="F1219" s="23" t="s">
        <v>8075</v>
      </c>
      <c r="G1219" s="23" t="s">
        <v>8077</v>
      </c>
      <c r="H1219" t="s">
        <v>8089</v>
      </c>
    </row>
    <row r="1220" spans="1:8" ht="15" customHeight="1" x14ac:dyDescent="0.3">
      <c r="A1220" s="23" t="s">
        <v>2133</v>
      </c>
      <c r="B1220" s="23" t="s">
        <v>7041</v>
      </c>
      <c r="C1220" s="26">
        <v>47.505555555555553</v>
      </c>
      <c r="D1220" s="23">
        <v>2</v>
      </c>
      <c r="E1220" s="23">
        <v>9225.26</v>
      </c>
      <c r="F1220" s="23" t="s">
        <v>8076</v>
      </c>
      <c r="G1220" s="23" t="s">
        <v>8076</v>
      </c>
      <c r="H1220" t="s">
        <v>8081</v>
      </c>
    </row>
    <row r="1221" spans="1:8" ht="15" customHeight="1" x14ac:dyDescent="0.3">
      <c r="A1221" s="23" t="s">
        <v>2134</v>
      </c>
      <c r="B1221" s="23" t="s">
        <v>7040</v>
      </c>
      <c r="C1221" s="26">
        <v>41.508333333333333</v>
      </c>
      <c r="D1221" s="23">
        <v>5</v>
      </c>
      <c r="E1221" s="23">
        <v>9222.4</v>
      </c>
      <c r="F1221" s="23" t="s">
        <v>8075</v>
      </c>
      <c r="G1221" s="23" t="s">
        <v>8076</v>
      </c>
      <c r="H1221" t="s">
        <v>8082</v>
      </c>
    </row>
    <row r="1222" spans="1:8" ht="15" customHeight="1" x14ac:dyDescent="0.3">
      <c r="A1222" s="23" t="s">
        <v>2136</v>
      </c>
      <c r="B1222" s="23" t="s">
        <v>6596</v>
      </c>
      <c r="C1222" s="26">
        <v>36.452777777777776</v>
      </c>
      <c r="D1222" s="23">
        <v>3</v>
      </c>
      <c r="E1222" s="23">
        <v>9210.06</v>
      </c>
      <c r="F1222" s="23" t="s">
        <v>8075</v>
      </c>
      <c r="G1222" s="23" t="s">
        <v>8076</v>
      </c>
      <c r="H1222" t="s">
        <v>8089</v>
      </c>
    </row>
    <row r="1223" spans="1:8" ht="15" customHeight="1" x14ac:dyDescent="0.3">
      <c r="A1223" s="23" t="s">
        <v>2138</v>
      </c>
      <c r="B1223" s="23" t="s">
        <v>7039</v>
      </c>
      <c r="C1223" s="26">
        <v>46.744444444444447</v>
      </c>
      <c r="D1223" s="23">
        <v>2</v>
      </c>
      <c r="E1223" s="23">
        <v>9193.84</v>
      </c>
      <c r="F1223" s="23" t="s">
        <v>8075</v>
      </c>
      <c r="G1223" s="23" t="s">
        <v>8077</v>
      </c>
      <c r="H1223" t="s">
        <v>8079</v>
      </c>
    </row>
    <row r="1224" spans="1:8" ht="15" customHeight="1" x14ac:dyDescent="0.3">
      <c r="A1224" s="23" t="s">
        <v>2139</v>
      </c>
      <c r="B1224" s="23" t="s">
        <v>7038</v>
      </c>
      <c r="C1224" s="26">
        <v>49.452777777777776</v>
      </c>
      <c r="D1224" s="23">
        <v>1</v>
      </c>
      <c r="E1224" s="23">
        <v>9182.17</v>
      </c>
      <c r="F1224" s="23" t="s">
        <v>8075</v>
      </c>
      <c r="G1224" s="23" t="s">
        <v>8076</v>
      </c>
      <c r="H1224" t="s">
        <v>8080</v>
      </c>
    </row>
    <row r="1225" spans="1:8" ht="15" customHeight="1" x14ac:dyDescent="0.3">
      <c r="A1225" s="23" t="s">
        <v>2141</v>
      </c>
      <c r="B1225" s="23" t="s">
        <v>7037</v>
      </c>
      <c r="C1225" s="26">
        <v>51.44166666666667</v>
      </c>
      <c r="D1225" s="23">
        <v>0</v>
      </c>
      <c r="E1225" s="23">
        <v>9174.14</v>
      </c>
      <c r="F1225" s="23" t="s">
        <v>8076</v>
      </c>
      <c r="G1225" s="23" t="s">
        <v>8077</v>
      </c>
      <c r="H1225" t="s">
        <v>8079</v>
      </c>
    </row>
    <row r="1226" spans="1:8" ht="15" customHeight="1" x14ac:dyDescent="0.3">
      <c r="A1226" s="23" t="s">
        <v>2143</v>
      </c>
      <c r="B1226" s="23" t="s">
        <v>7036</v>
      </c>
      <c r="C1226" s="26">
        <v>52.62222222222222</v>
      </c>
      <c r="D1226" s="23">
        <v>0</v>
      </c>
      <c r="E1226" s="23">
        <v>9171.75</v>
      </c>
      <c r="F1226" s="23" t="s">
        <v>8075</v>
      </c>
      <c r="G1226" s="23" t="s">
        <v>8075</v>
      </c>
      <c r="H1226" t="s">
        <v>8079</v>
      </c>
    </row>
    <row r="1227" spans="1:8" ht="15" customHeight="1" x14ac:dyDescent="0.3">
      <c r="A1227" s="23" t="s">
        <v>2145</v>
      </c>
      <c r="B1227" s="23" t="s">
        <v>7035</v>
      </c>
      <c r="C1227" s="26">
        <v>32.791666666666664</v>
      </c>
      <c r="D1227" s="23">
        <v>3</v>
      </c>
      <c r="E1227" s="23">
        <v>9159.51</v>
      </c>
      <c r="F1227" s="23" t="s">
        <v>8075</v>
      </c>
      <c r="G1227" s="23" t="s">
        <v>8075</v>
      </c>
      <c r="H1227" t="s">
        <v>8089</v>
      </c>
    </row>
    <row r="1228" spans="1:8" ht="15" customHeight="1" x14ac:dyDescent="0.3">
      <c r="A1228" s="23" t="s">
        <v>2147</v>
      </c>
      <c r="B1228" s="23" t="s">
        <v>7034</v>
      </c>
      <c r="C1228" s="26">
        <v>40.5</v>
      </c>
      <c r="D1228" s="23">
        <v>3</v>
      </c>
      <c r="E1228" s="23">
        <v>9147.5</v>
      </c>
      <c r="F1228" s="23" t="s">
        <v>8075</v>
      </c>
      <c r="G1228" s="23" t="s">
        <v>8077</v>
      </c>
      <c r="H1228" t="s">
        <v>8079</v>
      </c>
    </row>
    <row r="1229" spans="1:8" ht="15" customHeight="1" x14ac:dyDescent="0.3">
      <c r="A1229" s="23" t="s">
        <v>2149</v>
      </c>
      <c r="B1229" s="23" t="s">
        <v>7033</v>
      </c>
      <c r="C1229" s="26">
        <v>52.638888888888886</v>
      </c>
      <c r="D1229" s="23">
        <v>0</v>
      </c>
      <c r="E1229" s="23">
        <v>9144.57</v>
      </c>
      <c r="F1229" s="23" t="s">
        <v>8076</v>
      </c>
      <c r="G1229" s="23" t="s">
        <v>8075</v>
      </c>
      <c r="H1229" t="s">
        <v>8080</v>
      </c>
    </row>
    <row r="1230" spans="1:8" ht="15" customHeight="1" x14ac:dyDescent="0.3">
      <c r="A1230" s="23" t="s">
        <v>2151</v>
      </c>
      <c r="B1230" s="23" t="s">
        <v>7032</v>
      </c>
      <c r="C1230" s="26">
        <v>52.822222222222223</v>
      </c>
      <c r="D1230" s="23">
        <v>0</v>
      </c>
      <c r="E1230" s="23">
        <v>9140.9500000000007</v>
      </c>
      <c r="F1230" s="23" t="s">
        <v>8076</v>
      </c>
      <c r="G1230" s="23" t="s">
        <v>8076</v>
      </c>
      <c r="H1230" t="s">
        <v>8078</v>
      </c>
    </row>
    <row r="1231" spans="1:8" ht="15" customHeight="1" x14ac:dyDescent="0.3">
      <c r="A1231" s="23" t="s">
        <v>2152</v>
      </c>
      <c r="B1231" s="23" t="s">
        <v>7031</v>
      </c>
      <c r="C1231" s="26">
        <v>45.516666666666666</v>
      </c>
      <c r="D1231" s="23">
        <v>3</v>
      </c>
      <c r="E1231" s="23">
        <v>9101.7999999999993</v>
      </c>
      <c r="F1231" s="23" t="s">
        <v>8075</v>
      </c>
      <c r="G1231" s="23" t="s">
        <v>8077</v>
      </c>
      <c r="H1231" t="s">
        <v>8080</v>
      </c>
    </row>
    <row r="1232" spans="1:8" ht="15" customHeight="1" x14ac:dyDescent="0.3">
      <c r="A1232" s="23" t="s">
        <v>2154</v>
      </c>
      <c r="B1232" s="23" t="s">
        <v>7030</v>
      </c>
      <c r="C1232" s="26">
        <v>57.580555555555556</v>
      </c>
      <c r="D1232" s="23">
        <v>0</v>
      </c>
      <c r="E1232" s="23">
        <v>9095.94</v>
      </c>
      <c r="F1232" s="23" t="s">
        <v>8076</v>
      </c>
      <c r="G1232" s="23" t="s">
        <v>8077</v>
      </c>
      <c r="H1232" t="s">
        <v>8080</v>
      </c>
    </row>
    <row r="1233" spans="1:8" ht="15" customHeight="1" x14ac:dyDescent="0.3">
      <c r="A1233" s="23" t="s">
        <v>2156</v>
      </c>
      <c r="B1233" s="23" t="s">
        <v>7029</v>
      </c>
      <c r="C1233" s="26">
        <v>45.594444444444441</v>
      </c>
      <c r="D1233" s="23">
        <v>2</v>
      </c>
      <c r="E1233" s="23">
        <v>9095.07</v>
      </c>
      <c r="F1233" s="23" t="s">
        <v>8075</v>
      </c>
      <c r="G1233" s="23" t="s">
        <v>8075</v>
      </c>
      <c r="H1233" t="s">
        <v>8086</v>
      </c>
    </row>
    <row r="1234" spans="1:8" ht="15" customHeight="1" x14ac:dyDescent="0.3">
      <c r="A1234" s="23" t="s">
        <v>2158</v>
      </c>
      <c r="B1234" s="23" t="s">
        <v>7028</v>
      </c>
      <c r="C1234" s="26">
        <v>50.516666666666666</v>
      </c>
      <c r="D1234" s="23">
        <v>1</v>
      </c>
      <c r="E1234" s="23">
        <v>9058.73</v>
      </c>
      <c r="F1234" s="23" t="s">
        <v>8076</v>
      </c>
      <c r="G1234" s="23" t="s">
        <v>8075</v>
      </c>
      <c r="H1234" t="s">
        <v>8078</v>
      </c>
    </row>
    <row r="1235" spans="1:8" ht="15" customHeight="1" x14ac:dyDescent="0.3">
      <c r="A1235" s="23" t="s">
        <v>2160</v>
      </c>
      <c r="B1235" s="23" t="s">
        <v>7027</v>
      </c>
      <c r="C1235" s="26">
        <v>50.50277777777778</v>
      </c>
      <c r="D1235" s="23">
        <v>1</v>
      </c>
      <c r="E1235" s="23">
        <v>9048.0300000000007</v>
      </c>
      <c r="F1235" s="23" t="s">
        <v>8075</v>
      </c>
      <c r="G1235" s="23" t="s">
        <v>8075</v>
      </c>
      <c r="H1235" t="s">
        <v>8078</v>
      </c>
    </row>
    <row r="1236" spans="1:8" ht="15" customHeight="1" x14ac:dyDescent="0.3">
      <c r="A1236" s="23" t="s">
        <v>2162</v>
      </c>
      <c r="B1236" s="23" t="s">
        <v>7026</v>
      </c>
      <c r="C1236" s="26">
        <v>29.519444444444446</v>
      </c>
      <c r="D1236" s="23">
        <v>0</v>
      </c>
      <c r="E1236" s="23">
        <v>9010.2000000000007</v>
      </c>
      <c r="F1236" s="23" t="s">
        <v>8075</v>
      </c>
      <c r="G1236" s="23" t="s">
        <v>8076</v>
      </c>
      <c r="H1236" t="s">
        <v>8092</v>
      </c>
    </row>
    <row r="1237" spans="1:8" ht="15" customHeight="1" x14ac:dyDescent="0.3">
      <c r="A1237" s="23" t="s">
        <v>2163</v>
      </c>
      <c r="B1237" s="23" t="s">
        <v>7025</v>
      </c>
      <c r="C1237" s="26">
        <v>43.477777777777774</v>
      </c>
      <c r="D1237" s="23">
        <v>2</v>
      </c>
      <c r="E1237" s="23">
        <v>8998.43</v>
      </c>
      <c r="F1237" s="23" t="s">
        <v>8075</v>
      </c>
      <c r="G1237" s="23" t="s">
        <v>8077</v>
      </c>
      <c r="H1237" t="s">
        <v>8085</v>
      </c>
    </row>
    <row r="1238" spans="1:8" ht="15" customHeight="1" x14ac:dyDescent="0.3">
      <c r="A1238" s="23" t="s">
        <v>2165</v>
      </c>
      <c r="B1238" s="23" t="s">
        <v>6930</v>
      </c>
      <c r="C1238" s="26">
        <v>49.658333333333331</v>
      </c>
      <c r="D1238" s="23">
        <v>0</v>
      </c>
      <c r="E1238" s="23">
        <v>8988.16</v>
      </c>
      <c r="F1238" s="23" t="s">
        <v>8075</v>
      </c>
      <c r="G1238" s="23" t="s">
        <v>8077</v>
      </c>
      <c r="H1238" t="s">
        <v>8079</v>
      </c>
    </row>
    <row r="1239" spans="1:8" ht="15" customHeight="1" x14ac:dyDescent="0.3">
      <c r="A1239" s="23" t="s">
        <v>2167</v>
      </c>
      <c r="B1239" s="23" t="s">
        <v>7024</v>
      </c>
      <c r="C1239" s="26">
        <v>48.880555555555553</v>
      </c>
      <c r="D1239" s="23">
        <v>2</v>
      </c>
      <c r="E1239" s="23">
        <v>8978.19</v>
      </c>
      <c r="F1239" s="23" t="s">
        <v>8075</v>
      </c>
      <c r="G1239" s="23" t="s">
        <v>8075</v>
      </c>
      <c r="H1239" t="s">
        <v>8078</v>
      </c>
    </row>
    <row r="1240" spans="1:8" ht="15" customHeight="1" x14ac:dyDescent="0.3">
      <c r="A1240" s="23" t="s">
        <v>2168</v>
      </c>
      <c r="B1240" s="23" t="s">
        <v>7023</v>
      </c>
      <c r="C1240" s="26">
        <v>48.75</v>
      </c>
      <c r="D1240" s="23">
        <v>2</v>
      </c>
      <c r="E1240" s="23">
        <v>8968.33</v>
      </c>
      <c r="F1240" s="23" t="s">
        <v>8076</v>
      </c>
      <c r="G1240" s="23" t="s">
        <v>8075</v>
      </c>
      <c r="H1240" t="s">
        <v>8080</v>
      </c>
    </row>
    <row r="1241" spans="1:8" ht="15" customHeight="1" x14ac:dyDescent="0.3">
      <c r="A1241" s="23" t="s">
        <v>2170</v>
      </c>
      <c r="B1241" s="23" t="s">
        <v>7022</v>
      </c>
      <c r="C1241" s="26">
        <v>39.897222222222226</v>
      </c>
      <c r="D1241" s="23">
        <v>5</v>
      </c>
      <c r="E1241" s="23">
        <v>8965.7999999999993</v>
      </c>
      <c r="F1241" s="23" t="s">
        <v>8075</v>
      </c>
      <c r="G1241" s="23" t="s">
        <v>8076</v>
      </c>
      <c r="H1241" t="s">
        <v>8079</v>
      </c>
    </row>
    <row r="1242" spans="1:8" ht="15" customHeight="1" x14ac:dyDescent="0.3">
      <c r="A1242" s="23" t="s">
        <v>2172</v>
      </c>
      <c r="B1242" s="23" t="s">
        <v>6656</v>
      </c>
      <c r="C1242" s="26">
        <v>48.80833333333333</v>
      </c>
      <c r="D1242" s="23">
        <v>1</v>
      </c>
      <c r="E1242" s="23">
        <v>8964.06</v>
      </c>
      <c r="F1242" s="23" t="s">
        <v>8076</v>
      </c>
      <c r="G1242" s="23" t="s">
        <v>8075</v>
      </c>
      <c r="H1242" t="s">
        <v>8083</v>
      </c>
    </row>
    <row r="1243" spans="1:8" ht="15" customHeight="1" x14ac:dyDescent="0.3">
      <c r="A1243" s="23" t="s">
        <v>2174</v>
      </c>
      <c r="B1243" s="23" t="s">
        <v>7021</v>
      </c>
      <c r="C1243" s="26">
        <v>30.697222222222223</v>
      </c>
      <c r="D1243" s="23">
        <v>0</v>
      </c>
      <c r="E1243" s="23">
        <v>8954.99</v>
      </c>
      <c r="F1243" s="23" t="s">
        <v>8075</v>
      </c>
      <c r="G1243" s="23" t="s">
        <v>8076</v>
      </c>
      <c r="H1243" t="s">
        <v>8092</v>
      </c>
    </row>
    <row r="1244" spans="1:8" ht="15" customHeight="1" x14ac:dyDescent="0.3">
      <c r="A1244" s="23" t="s">
        <v>2176</v>
      </c>
      <c r="B1244" s="23" t="s">
        <v>7020</v>
      </c>
      <c r="C1244" s="26">
        <v>46.452777777777776</v>
      </c>
      <c r="D1244" s="23">
        <v>3</v>
      </c>
      <c r="E1244" s="23">
        <v>8944.1200000000008</v>
      </c>
      <c r="F1244" s="23" t="s">
        <v>8076</v>
      </c>
      <c r="G1244" s="23" t="s">
        <v>8075</v>
      </c>
      <c r="H1244" t="s">
        <v>8078</v>
      </c>
    </row>
    <row r="1245" spans="1:8" ht="15" customHeight="1" x14ac:dyDescent="0.3">
      <c r="A1245" s="23" t="s">
        <v>2178</v>
      </c>
      <c r="B1245" s="23" t="s">
        <v>7019</v>
      </c>
      <c r="C1245" s="26">
        <v>51.005555555555553</v>
      </c>
      <c r="D1245" s="23">
        <v>0</v>
      </c>
      <c r="E1245" s="23">
        <v>8932.08</v>
      </c>
      <c r="F1245" s="23" t="s">
        <v>8075</v>
      </c>
      <c r="G1245" s="23" t="s">
        <v>8077</v>
      </c>
      <c r="H1245" t="s">
        <v>8080</v>
      </c>
    </row>
    <row r="1246" spans="1:8" ht="15" customHeight="1" x14ac:dyDescent="0.3">
      <c r="A1246" s="23" t="s">
        <v>2179</v>
      </c>
      <c r="B1246" s="23" t="s">
        <v>7018</v>
      </c>
      <c r="C1246" s="26">
        <v>47.919444444444444</v>
      </c>
      <c r="D1246" s="23">
        <v>1</v>
      </c>
      <c r="E1246" s="23">
        <v>8930.93</v>
      </c>
      <c r="F1246" s="23" t="s">
        <v>8075</v>
      </c>
      <c r="G1246" s="23" t="s">
        <v>8075</v>
      </c>
      <c r="H1246" t="s">
        <v>8079</v>
      </c>
    </row>
    <row r="1247" spans="1:8" ht="15" customHeight="1" x14ac:dyDescent="0.3">
      <c r="A1247" s="23" t="s">
        <v>2181</v>
      </c>
      <c r="B1247" s="23" t="s">
        <v>7017</v>
      </c>
      <c r="C1247" s="26">
        <v>55.755555555555553</v>
      </c>
      <c r="D1247" s="23">
        <v>0</v>
      </c>
      <c r="E1247" s="23">
        <v>8908.4699999999993</v>
      </c>
      <c r="F1247" s="23" t="s">
        <v>8076</v>
      </c>
      <c r="G1247" s="23" t="s">
        <v>8075</v>
      </c>
      <c r="H1247" t="s">
        <v>8078</v>
      </c>
    </row>
    <row r="1248" spans="1:8" ht="15" customHeight="1" x14ac:dyDescent="0.3">
      <c r="A1248" s="23" t="s">
        <v>2183</v>
      </c>
      <c r="B1248" s="23" t="s">
        <v>7016</v>
      </c>
      <c r="C1248" s="26">
        <v>25.527777777777779</v>
      </c>
      <c r="D1248" s="23">
        <v>0</v>
      </c>
      <c r="E1248" s="23">
        <v>8906.14</v>
      </c>
      <c r="F1248" s="23" t="s">
        <v>8075</v>
      </c>
      <c r="G1248" s="23" t="s">
        <v>8075</v>
      </c>
      <c r="H1248" t="s">
        <v>8079</v>
      </c>
    </row>
    <row r="1249" spans="1:8" ht="15" customHeight="1" x14ac:dyDescent="0.3">
      <c r="A1249" s="23" t="s">
        <v>2185</v>
      </c>
      <c r="B1249" s="23" t="s">
        <v>7015</v>
      </c>
      <c r="C1249" s="26">
        <v>44.477777777777774</v>
      </c>
      <c r="D1249" s="23">
        <v>3</v>
      </c>
      <c r="E1249" s="23">
        <v>8891.14</v>
      </c>
      <c r="F1249" s="23" t="s">
        <v>8075</v>
      </c>
      <c r="G1249" s="23" t="s">
        <v>8076</v>
      </c>
      <c r="H1249" t="s">
        <v>8090</v>
      </c>
    </row>
    <row r="1250" spans="1:8" ht="15" customHeight="1" x14ac:dyDescent="0.3">
      <c r="A1250" s="23" t="s">
        <v>2186</v>
      </c>
      <c r="B1250" s="23" t="s">
        <v>7014</v>
      </c>
      <c r="C1250" s="26">
        <v>49.74722222222222</v>
      </c>
      <c r="D1250" s="23">
        <v>0</v>
      </c>
      <c r="E1250" s="23">
        <v>8890.59</v>
      </c>
      <c r="F1250" s="23" t="s">
        <v>8075</v>
      </c>
      <c r="G1250" s="23" t="s">
        <v>8076</v>
      </c>
      <c r="H1250" t="s">
        <v>8079</v>
      </c>
    </row>
    <row r="1251" spans="1:8" ht="15" customHeight="1" x14ac:dyDescent="0.3">
      <c r="A1251" s="23" t="s">
        <v>2187</v>
      </c>
      <c r="B1251" s="23" t="s">
        <v>7013</v>
      </c>
      <c r="C1251" s="26">
        <v>48.972222222222221</v>
      </c>
      <c r="D1251" s="23">
        <v>1</v>
      </c>
      <c r="E1251" s="23">
        <v>8871.15</v>
      </c>
      <c r="F1251" s="23" t="s">
        <v>8075</v>
      </c>
      <c r="G1251" s="23" t="s">
        <v>8076</v>
      </c>
      <c r="H1251" t="s">
        <v>8078</v>
      </c>
    </row>
    <row r="1252" spans="1:8" ht="15" customHeight="1" x14ac:dyDescent="0.3">
      <c r="A1252" s="23" t="s">
        <v>2189</v>
      </c>
      <c r="B1252" s="23" t="s">
        <v>7012</v>
      </c>
      <c r="C1252" s="26">
        <v>50.544444444444444</v>
      </c>
      <c r="D1252" s="23">
        <v>0</v>
      </c>
      <c r="E1252" s="23">
        <v>8835.26</v>
      </c>
      <c r="F1252" s="23" t="s">
        <v>8076</v>
      </c>
      <c r="G1252" s="23" t="s">
        <v>8075</v>
      </c>
      <c r="H1252" t="s">
        <v>8079</v>
      </c>
    </row>
    <row r="1253" spans="1:8" ht="15" customHeight="1" x14ac:dyDescent="0.3">
      <c r="A1253" s="23" t="s">
        <v>2191</v>
      </c>
      <c r="B1253" s="23" t="s">
        <v>7011</v>
      </c>
      <c r="C1253" s="26">
        <v>50.56666666666667</v>
      </c>
      <c r="D1253" s="23">
        <v>0</v>
      </c>
      <c r="E1253" s="23">
        <v>8827.2099999999991</v>
      </c>
      <c r="F1253" s="23" t="s">
        <v>8076</v>
      </c>
      <c r="G1253" s="23" t="s">
        <v>8077</v>
      </c>
      <c r="H1253" t="s">
        <v>8079</v>
      </c>
    </row>
    <row r="1254" spans="1:8" ht="15" customHeight="1" x14ac:dyDescent="0.3">
      <c r="A1254" s="23" t="s">
        <v>2192</v>
      </c>
      <c r="B1254" s="23" t="s">
        <v>7010</v>
      </c>
      <c r="C1254" s="26">
        <v>46.9</v>
      </c>
      <c r="D1254" s="23">
        <v>2</v>
      </c>
      <c r="E1254" s="23">
        <v>8825.09</v>
      </c>
      <c r="F1254" s="23" t="s">
        <v>8075</v>
      </c>
      <c r="G1254" s="23" t="s">
        <v>8076</v>
      </c>
      <c r="H1254" t="s">
        <v>8080</v>
      </c>
    </row>
    <row r="1255" spans="1:8" ht="15" customHeight="1" x14ac:dyDescent="0.3">
      <c r="A1255" s="23" t="s">
        <v>2194</v>
      </c>
      <c r="B1255" s="23" t="s">
        <v>7009</v>
      </c>
      <c r="C1255" s="26">
        <v>34.794444444444444</v>
      </c>
      <c r="D1255" s="23">
        <v>3</v>
      </c>
      <c r="E1255" s="23">
        <v>8824.27</v>
      </c>
      <c r="F1255" s="23" t="s">
        <v>8075</v>
      </c>
      <c r="G1255" s="23" t="s">
        <v>8077</v>
      </c>
      <c r="H1255" t="s">
        <v>8085</v>
      </c>
    </row>
    <row r="1256" spans="1:8" ht="15" customHeight="1" x14ac:dyDescent="0.3">
      <c r="A1256" s="23" t="s">
        <v>2195</v>
      </c>
      <c r="B1256" s="23" t="s">
        <v>7008</v>
      </c>
      <c r="C1256" s="26">
        <v>46.636111111111113</v>
      </c>
      <c r="D1256" s="23">
        <v>1</v>
      </c>
      <c r="E1256" s="23">
        <v>8823.99</v>
      </c>
      <c r="F1256" s="23" t="s">
        <v>8075</v>
      </c>
      <c r="G1256" s="23" t="s">
        <v>8076</v>
      </c>
      <c r="H1256" t="s">
        <v>8086</v>
      </c>
    </row>
    <row r="1257" spans="1:8" ht="15" customHeight="1" x14ac:dyDescent="0.3">
      <c r="A1257" s="23" t="s">
        <v>2197</v>
      </c>
      <c r="B1257" s="23" t="s">
        <v>7007</v>
      </c>
      <c r="C1257" s="26">
        <v>46.983333333333334</v>
      </c>
      <c r="D1257" s="23">
        <v>2</v>
      </c>
      <c r="E1257" s="23">
        <v>8823.2800000000007</v>
      </c>
      <c r="F1257" s="23" t="s">
        <v>8075</v>
      </c>
      <c r="G1257" s="23" t="s">
        <v>8077</v>
      </c>
      <c r="H1257" t="s">
        <v>8080</v>
      </c>
    </row>
    <row r="1258" spans="1:8" ht="15" customHeight="1" x14ac:dyDescent="0.3">
      <c r="A1258" s="23" t="s">
        <v>2199</v>
      </c>
      <c r="B1258" s="23" t="s">
        <v>7006</v>
      </c>
      <c r="C1258" s="26">
        <v>21.586111111111112</v>
      </c>
      <c r="D1258" s="23">
        <v>0</v>
      </c>
      <c r="E1258" s="23">
        <v>8821.8799999999992</v>
      </c>
      <c r="F1258" s="23" t="s">
        <v>8075</v>
      </c>
      <c r="G1258" s="23" t="s">
        <v>8076</v>
      </c>
      <c r="H1258" t="s">
        <v>8087</v>
      </c>
    </row>
    <row r="1259" spans="1:8" ht="15" customHeight="1" x14ac:dyDescent="0.3">
      <c r="A1259" s="23" t="s">
        <v>2200</v>
      </c>
      <c r="B1259" s="23" t="s">
        <v>7005</v>
      </c>
      <c r="C1259" s="26">
        <v>57.774999999999999</v>
      </c>
      <c r="D1259" s="23">
        <v>0</v>
      </c>
      <c r="E1259" s="23">
        <v>8800.49</v>
      </c>
      <c r="F1259" s="23" t="s">
        <v>8076</v>
      </c>
      <c r="G1259" s="23" t="s">
        <v>8075</v>
      </c>
      <c r="H1259" t="s">
        <v>8078</v>
      </c>
    </row>
    <row r="1260" spans="1:8" ht="15" customHeight="1" x14ac:dyDescent="0.3">
      <c r="A1260" s="23" t="s">
        <v>2202</v>
      </c>
      <c r="B1260" s="23" t="s">
        <v>7004</v>
      </c>
      <c r="C1260" s="26">
        <v>51.972222222222221</v>
      </c>
      <c r="D1260" s="23">
        <v>0</v>
      </c>
      <c r="E1260" s="23">
        <v>8798.59</v>
      </c>
      <c r="F1260" s="23" t="s">
        <v>8075</v>
      </c>
      <c r="G1260" s="23" t="s">
        <v>8077</v>
      </c>
      <c r="H1260" t="s">
        <v>8080</v>
      </c>
    </row>
    <row r="1261" spans="1:8" ht="15" customHeight="1" x14ac:dyDescent="0.3">
      <c r="A1261" s="23" t="s">
        <v>2204</v>
      </c>
      <c r="B1261" s="23" t="s">
        <v>7003</v>
      </c>
      <c r="C1261" s="26">
        <v>51.791666666666664</v>
      </c>
      <c r="D1261" s="23">
        <v>0</v>
      </c>
      <c r="E1261" s="23">
        <v>8782.4699999999993</v>
      </c>
      <c r="F1261" s="23" t="s">
        <v>8075</v>
      </c>
      <c r="G1261" s="23" t="s">
        <v>8076</v>
      </c>
      <c r="H1261" t="s">
        <v>8080</v>
      </c>
    </row>
    <row r="1262" spans="1:8" ht="15" customHeight="1" x14ac:dyDescent="0.3">
      <c r="A1262" s="23" t="s">
        <v>2206</v>
      </c>
      <c r="B1262" s="23" t="s">
        <v>7002</v>
      </c>
      <c r="C1262" s="26">
        <v>48.755555555555553</v>
      </c>
      <c r="D1262" s="23">
        <v>1</v>
      </c>
      <c r="E1262" s="23">
        <v>8765.25</v>
      </c>
      <c r="F1262" s="23" t="s">
        <v>8075</v>
      </c>
      <c r="G1262" s="23" t="s">
        <v>8076</v>
      </c>
      <c r="H1262" t="s">
        <v>8079</v>
      </c>
    </row>
    <row r="1263" spans="1:8" ht="15" customHeight="1" x14ac:dyDescent="0.3">
      <c r="A1263" s="23" t="s">
        <v>2207</v>
      </c>
      <c r="B1263" s="23" t="s">
        <v>7001</v>
      </c>
      <c r="C1263" s="26">
        <v>53.74722222222222</v>
      </c>
      <c r="D1263" s="23">
        <v>0</v>
      </c>
      <c r="E1263" s="23">
        <v>8760.1200000000008</v>
      </c>
      <c r="F1263" s="23" t="s">
        <v>8075</v>
      </c>
      <c r="G1263" s="23" t="s">
        <v>8077</v>
      </c>
      <c r="H1263" t="s">
        <v>8078</v>
      </c>
    </row>
    <row r="1264" spans="1:8" ht="15" customHeight="1" x14ac:dyDescent="0.3">
      <c r="A1264" s="23" t="s">
        <v>2209</v>
      </c>
      <c r="B1264" s="23" t="s">
        <v>7000</v>
      </c>
      <c r="C1264" s="26">
        <v>23.791666666666668</v>
      </c>
      <c r="D1264" s="23">
        <v>0</v>
      </c>
      <c r="E1264" s="23">
        <v>8747.68</v>
      </c>
      <c r="F1264" s="23" t="s">
        <v>8075</v>
      </c>
      <c r="G1264" s="23" t="s">
        <v>8076</v>
      </c>
      <c r="H1264" t="s">
        <v>8080</v>
      </c>
    </row>
    <row r="1265" spans="1:8" ht="15" customHeight="1" x14ac:dyDescent="0.3">
      <c r="A1265" s="23" t="s">
        <v>2211</v>
      </c>
      <c r="B1265" s="23" t="s">
        <v>6999</v>
      </c>
      <c r="C1265" s="26">
        <v>46.975000000000001</v>
      </c>
      <c r="D1265" s="23">
        <v>2</v>
      </c>
      <c r="E1265" s="23">
        <v>8733.23</v>
      </c>
      <c r="F1265" s="23" t="s">
        <v>8075</v>
      </c>
      <c r="G1265" s="23" t="s">
        <v>8076</v>
      </c>
      <c r="H1265" t="s">
        <v>8079</v>
      </c>
    </row>
    <row r="1266" spans="1:8" ht="15" customHeight="1" x14ac:dyDescent="0.3">
      <c r="A1266" s="23" t="s">
        <v>2213</v>
      </c>
      <c r="B1266" s="23" t="s">
        <v>6998</v>
      </c>
      <c r="C1266" s="26">
        <v>49.952777777777776</v>
      </c>
      <c r="D1266" s="23">
        <v>1</v>
      </c>
      <c r="E1266" s="23">
        <v>8703.4599999999991</v>
      </c>
      <c r="F1266" s="23" t="s">
        <v>8076</v>
      </c>
      <c r="G1266" s="23" t="s">
        <v>8076</v>
      </c>
      <c r="H1266" t="s">
        <v>8080</v>
      </c>
    </row>
    <row r="1267" spans="1:8" ht="15" customHeight="1" x14ac:dyDescent="0.3">
      <c r="A1267" s="23" t="s">
        <v>2215</v>
      </c>
      <c r="B1267" s="23" t="s">
        <v>6997</v>
      </c>
      <c r="C1267" s="26">
        <v>42.611111111111114</v>
      </c>
      <c r="D1267" s="23">
        <v>2</v>
      </c>
      <c r="E1267" s="23">
        <v>8701.84</v>
      </c>
      <c r="F1267" s="23" t="s">
        <v>8075</v>
      </c>
      <c r="G1267" s="23" t="s">
        <v>8076</v>
      </c>
      <c r="H1267" t="s">
        <v>8089</v>
      </c>
    </row>
    <row r="1268" spans="1:8" ht="15" customHeight="1" x14ac:dyDescent="0.3">
      <c r="A1268" s="23" t="s">
        <v>2216</v>
      </c>
      <c r="B1268" s="23" t="s">
        <v>6930</v>
      </c>
      <c r="C1268" s="26">
        <v>49.658333333333331</v>
      </c>
      <c r="D1268" s="23">
        <v>0</v>
      </c>
      <c r="E1268" s="23">
        <v>8688.86</v>
      </c>
      <c r="F1268" s="23" t="s">
        <v>8075</v>
      </c>
      <c r="G1268" s="23" t="s">
        <v>8077</v>
      </c>
      <c r="H1268" t="s">
        <v>8090</v>
      </c>
    </row>
    <row r="1269" spans="1:8" ht="15" customHeight="1" x14ac:dyDescent="0.3">
      <c r="A1269" s="23" t="s">
        <v>2218</v>
      </c>
      <c r="B1269" s="23" t="s">
        <v>6996</v>
      </c>
      <c r="C1269" s="26">
        <v>48.81111111111111</v>
      </c>
      <c r="D1269" s="23">
        <v>0</v>
      </c>
      <c r="E1269" s="23">
        <v>8671.19</v>
      </c>
      <c r="F1269" s="23" t="s">
        <v>8075</v>
      </c>
      <c r="G1269" s="23" t="s">
        <v>8077</v>
      </c>
      <c r="H1269" t="s">
        <v>8079</v>
      </c>
    </row>
    <row r="1270" spans="1:8" ht="15" customHeight="1" x14ac:dyDescent="0.3">
      <c r="A1270" s="23" t="s">
        <v>2220</v>
      </c>
      <c r="B1270" s="23" t="s">
        <v>6995</v>
      </c>
      <c r="C1270" s="26">
        <v>53.827777777777776</v>
      </c>
      <c r="D1270" s="23">
        <v>0</v>
      </c>
      <c r="E1270" s="23">
        <v>8665.14</v>
      </c>
      <c r="F1270" s="23" t="s">
        <v>8075</v>
      </c>
      <c r="G1270" s="23" t="s">
        <v>8076</v>
      </c>
      <c r="H1270" t="s">
        <v>8078</v>
      </c>
    </row>
    <row r="1271" spans="1:8" ht="15" customHeight="1" x14ac:dyDescent="0.3">
      <c r="A1271" s="23" t="s">
        <v>2221</v>
      </c>
      <c r="B1271" s="23" t="s">
        <v>6924</v>
      </c>
      <c r="C1271" s="26">
        <v>57.630555555555553</v>
      </c>
      <c r="D1271" s="23">
        <v>0</v>
      </c>
      <c r="E1271" s="23">
        <v>8665.09</v>
      </c>
      <c r="F1271" s="23" t="s">
        <v>8076</v>
      </c>
      <c r="G1271" s="23" t="s">
        <v>8075</v>
      </c>
      <c r="H1271" t="s">
        <v>8079</v>
      </c>
    </row>
    <row r="1272" spans="1:8" ht="15" customHeight="1" x14ac:dyDescent="0.3">
      <c r="A1272" s="23" t="s">
        <v>2223</v>
      </c>
      <c r="B1272" s="23" t="s">
        <v>6994</v>
      </c>
      <c r="C1272" s="26">
        <v>47.847222222222221</v>
      </c>
      <c r="D1272" s="23">
        <v>1</v>
      </c>
      <c r="E1272" s="23">
        <v>8627.5400000000009</v>
      </c>
      <c r="F1272" s="23" t="s">
        <v>8075</v>
      </c>
      <c r="G1272" s="23" t="s">
        <v>8075</v>
      </c>
      <c r="H1272" t="s">
        <v>8090</v>
      </c>
    </row>
    <row r="1273" spans="1:8" ht="15" customHeight="1" x14ac:dyDescent="0.3">
      <c r="A1273" s="23" t="s">
        <v>2225</v>
      </c>
      <c r="B1273" s="23" t="s">
        <v>6993</v>
      </c>
      <c r="C1273" s="26">
        <v>45.766666666666666</v>
      </c>
      <c r="D1273" s="23">
        <v>3</v>
      </c>
      <c r="E1273" s="23">
        <v>8615.2999999999993</v>
      </c>
      <c r="F1273" s="23" t="s">
        <v>8075</v>
      </c>
      <c r="G1273" s="23" t="s">
        <v>8076</v>
      </c>
      <c r="H1273" t="s">
        <v>8080</v>
      </c>
    </row>
    <row r="1274" spans="1:8" ht="15" customHeight="1" x14ac:dyDescent="0.3">
      <c r="A1274" s="23" t="s">
        <v>2227</v>
      </c>
      <c r="B1274" s="23" t="s">
        <v>6992</v>
      </c>
      <c r="C1274" s="26">
        <v>43.891666666666666</v>
      </c>
      <c r="D1274" s="23">
        <v>3</v>
      </c>
      <c r="E1274" s="23">
        <v>8606.2199999999993</v>
      </c>
      <c r="F1274" s="23" t="s">
        <v>8077</v>
      </c>
      <c r="G1274" s="23" t="s">
        <v>8075</v>
      </c>
      <c r="H1274" t="s">
        <v>8088</v>
      </c>
    </row>
    <row r="1275" spans="1:8" ht="15" customHeight="1" x14ac:dyDescent="0.3">
      <c r="A1275" s="23" t="s">
        <v>2229</v>
      </c>
      <c r="B1275" s="23" t="s">
        <v>6991</v>
      </c>
      <c r="C1275" s="26">
        <v>45.647222222222226</v>
      </c>
      <c r="D1275" s="23">
        <v>3</v>
      </c>
      <c r="E1275" s="23">
        <v>8605.36</v>
      </c>
      <c r="F1275" s="23" t="s">
        <v>8075</v>
      </c>
      <c r="G1275" s="23" t="s">
        <v>8075</v>
      </c>
      <c r="H1275" t="s">
        <v>8078</v>
      </c>
    </row>
    <row r="1276" spans="1:8" ht="15" customHeight="1" x14ac:dyDescent="0.3">
      <c r="A1276" s="23" t="s">
        <v>2230</v>
      </c>
      <c r="B1276" s="23" t="s">
        <v>6990</v>
      </c>
      <c r="C1276" s="26">
        <v>45.572222222222223</v>
      </c>
      <c r="D1276" s="23">
        <v>2</v>
      </c>
      <c r="E1276" s="23">
        <v>8604.48</v>
      </c>
      <c r="F1276" s="23" t="s">
        <v>8076</v>
      </c>
      <c r="G1276" s="23" t="s">
        <v>8075</v>
      </c>
      <c r="H1276" t="s">
        <v>8083</v>
      </c>
    </row>
    <row r="1277" spans="1:8" ht="15" customHeight="1" x14ac:dyDescent="0.3">
      <c r="A1277" s="23" t="s">
        <v>2231</v>
      </c>
      <c r="B1277" s="23" t="s">
        <v>6989</v>
      </c>
      <c r="C1277" s="26">
        <v>45.705555555555556</v>
      </c>
      <c r="D1277" s="23">
        <v>2</v>
      </c>
      <c r="E1277" s="23">
        <v>8603.82</v>
      </c>
      <c r="F1277" s="23" t="s">
        <v>8075</v>
      </c>
      <c r="G1277" s="23" t="s">
        <v>8077</v>
      </c>
      <c r="H1277" t="s">
        <v>8082</v>
      </c>
    </row>
    <row r="1278" spans="1:8" ht="15" customHeight="1" x14ac:dyDescent="0.3">
      <c r="A1278" s="23" t="s">
        <v>2233</v>
      </c>
      <c r="B1278" s="23" t="s">
        <v>6988</v>
      </c>
      <c r="C1278" s="26">
        <v>49.908333333333331</v>
      </c>
      <c r="D1278" s="23">
        <v>0</v>
      </c>
      <c r="E1278" s="23">
        <v>8601.33</v>
      </c>
      <c r="F1278" s="23" t="s">
        <v>8075</v>
      </c>
      <c r="G1278" s="23" t="s">
        <v>8077</v>
      </c>
      <c r="H1278" t="s">
        <v>8078</v>
      </c>
    </row>
    <row r="1279" spans="1:8" ht="15" customHeight="1" x14ac:dyDescent="0.3">
      <c r="A1279" s="23" t="s">
        <v>2235</v>
      </c>
      <c r="B1279" s="23" t="s">
        <v>6987</v>
      </c>
      <c r="C1279" s="26">
        <v>39.869444444444447</v>
      </c>
      <c r="D1279" s="23">
        <v>5</v>
      </c>
      <c r="E1279" s="23">
        <v>8596.83</v>
      </c>
      <c r="F1279" s="23" t="s">
        <v>8075</v>
      </c>
      <c r="G1279" s="23" t="s">
        <v>8076</v>
      </c>
      <c r="H1279" t="s">
        <v>8078</v>
      </c>
    </row>
    <row r="1280" spans="1:8" ht="15" customHeight="1" x14ac:dyDescent="0.3">
      <c r="A1280" s="23" t="s">
        <v>2237</v>
      </c>
      <c r="B1280" s="23" t="s">
        <v>6986</v>
      </c>
      <c r="C1280" s="26">
        <v>39.43888888888889</v>
      </c>
      <c r="D1280" s="23">
        <v>5</v>
      </c>
      <c r="E1280" s="23">
        <v>8582.2999999999993</v>
      </c>
      <c r="F1280" s="23" t="s">
        <v>8075</v>
      </c>
      <c r="G1280" s="23" t="s">
        <v>8077</v>
      </c>
      <c r="H1280" t="s">
        <v>8078</v>
      </c>
    </row>
    <row r="1281" spans="1:8" ht="15" customHeight="1" x14ac:dyDescent="0.3">
      <c r="A1281" s="23" t="s">
        <v>2238</v>
      </c>
      <c r="B1281" s="23" t="s">
        <v>6985</v>
      </c>
      <c r="C1281" s="26">
        <v>35.575000000000003</v>
      </c>
      <c r="D1281" s="23">
        <v>3</v>
      </c>
      <c r="E1281" s="23">
        <v>8573.2999999999993</v>
      </c>
      <c r="F1281" s="23" t="s">
        <v>8075</v>
      </c>
      <c r="G1281" s="23" t="s">
        <v>8075</v>
      </c>
      <c r="H1281" t="s">
        <v>8089</v>
      </c>
    </row>
    <row r="1282" spans="1:8" ht="15" customHeight="1" x14ac:dyDescent="0.3">
      <c r="A1282" s="23" t="s">
        <v>2240</v>
      </c>
      <c r="B1282" s="23" t="s">
        <v>6984</v>
      </c>
      <c r="C1282" s="26">
        <v>40.505555555555553</v>
      </c>
      <c r="D1282" s="23">
        <v>3</v>
      </c>
      <c r="E1282" s="23">
        <v>8572.0400000000009</v>
      </c>
      <c r="F1282" s="23" t="s">
        <v>8075</v>
      </c>
      <c r="G1282" s="23" t="s">
        <v>8075</v>
      </c>
      <c r="H1282" t="s">
        <v>8089</v>
      </c>
    </row>
    <row r="1283" spans="1:8" ht="15" customHeight="1" x14ac:dyDescent="0.3">
      <c r="A1283" s="23" t="s">
        <v>2241</v>
      </c>
      <c r="B1283" s="23" t="s">
        <v>6983</v>
      </c>
      <c r="C1283" s="26">
        <v>47.7</v>
      </c>
      <c r="D1283" s="23">
        <v>1</v>
      </c>
      <c r="E1283" s="23">
        <v>8569.86</v>
      </c>
      <c r="F1283" s="23" t="s">
        <v>8075</v>
      </c>
      <c r="G1283" s="23" t="s">
        <v>8076</v>
      </c>
      <c r="H1283" t="s">
        <v>8078</v>
      </c>
    </row>
    <row r="1284" spans="1:8" ht="15" customHeight="1" x14ac:dyDescent="0.3">
      <c r="A1284" s="23" t="s">
        <v>2242</v>
      </c>
      <c r="B1284" s="23" t="s">
        <v>6982</v>
      </c>
      <c r="C1284" s="26">
        <v>34.713888888888889</v>
      </c>
      <c r="D1284" s="23">
        <v>3</v>
      </c>
      <c r="E1284" s="23">
        <v>8567.25</v>
      </c>
      <c r="F1284" s="23" t="s">
        <v>8075</v>
      </c>
      <c r="G1284" s="23" t="s">
        <v>8077</v>
      </c>
      <c r="H1284" t="s">
        <v>8079</v>
      </c>
    </row>
    <row r="1285" spans="1:8" ht="15" customHeight="1" x14ac:dyDescent="0.3">
      <c r="A1285" s="23" t="s">
        <v>2243</v>
      </c>
      <c r="B1285" s="23" t="s">
        <v>6981</v>
      </c>
      <c r="C1285" s="26">
        <v>47.797222222222224</v>
      </c>
      <c r="D1285" s="23">
        <v>1</v>
      </c>
      <c r="E1285" s="23">
        <v>8556.91</v>
      </c>
      <c r="F1285" s="23" t="s">
        <v>8075</v>
      </c>
      <c r="G1285" s="23" t="s">
        <v>8077</v>
      </c>
      <c r="H1285" t="s">
        <v>8080</v>
      </c>
    </row>
    <row r="1286" spans="1:8" ht="15" customHeight="1" x14ac:dyDescent="0.3">
      <c r="A1286" s="23" t="s">
        <v>2245</v>
      </c>
      <c r="B1286" s="23" t="s">
        <v>6980</v>
      </c>
      <c r="C1286" s="26">
        <v>47.838888888888889</v>
      </c>
      <c r="D1286" s="23">
        <v>1</v>
      </c>
      <c r="E1286" s="23">
        <v>8551.35</v>
      </c>
      <c r="F1286" s="23" t="s">
        <v>8075</v>
      </c>
      <c r="G1286" s="23" t="s">
        <v>8075</v>
      </c>
      <c r="H1286" t="s">
        <v>8080</v>
      </c>
    </row>
    <row r="1287" spans="1:8" ht="15" customHeight="1" x14ac:dyDescent="0.3">
      <c r="A1287" s="23" t="s">
        <v>2247</v>
      </c>
      <c r="B1287" s="23" t="s">
        <v>6979</v>
      </c>
      <c r="C1287" s="26">
        <v>1.5111111111111111</v>
      </c>
      <c r="D1287" s="23">
        <v>1</v>
      </c>
      <c r="E1287" s="23">
        <v>8547.69</v>
      </c>
      <c r="F1287" s="23" t="s">
        <v>8075</v>
      </c>
      <c r="G1287" s="23" t="s">
        <v>8077</v>
      </c>
      <c r="H1287" t="s">
        <v>8078</v>
      </c>
    </row>
    <row r="1288" spans="1:8" ht="15" customHeight="1" x14ac:dyDescent="0.3">
      <c r="A1288" s="23" t="s">
        <v>2249</v>
      </c>
      <c r="B1288" s="23" t="s">
        <v>6978</v>
      </c>
      <c r="C1288" s="26">
        <v>47.588888888888889</v>
      </c>
      <c r="D1288" s="23">
        <v>1</v>
      </c>
      <c r="E1288" s="23">
        <v>8539.67</v>
      </c>
      <c r="F1288" s="23" t="s">
        <v>8075</v>
      </c>
      <c r="G1288" s="23" t="s">
        <v>8076</v>
      </c>
      <c r="H1288" t="s">
        <v>8080</v>
      </c>
    </row>
    <row r="1289" spans="1:8" ht="15" customHeight="1" x14ac:dyDescent="0.3">
      <c r="A1289" s="23" t="s">
        <v>2251</v>
      </c>
      <c r="B1289" s="23" t="s">
        <v>6977</v>
      </c>
      <c r="C1289" s="26">
        <v>41.447222222222223</v>
      </c>
      <c r="D1289" s="23">
        <v>3</v>
      </c>
      <c r="E1289" s="23">
        <v>8538.2900000000009</v>
      </c>
      <c r="F1289" s="23" t="s">
        <v>8075</v>
      </c>
      <c r="G1289" s="23" t="s">
        <v>8076</v>
      </c>
      <c r="H1289" t="s">
        <v>8086</v>
      </c>
    </row>
    <row r="1290" spans="1:8" ht="15" customHeight="1" x14ac:dyDescent="0.3">
      <c r="A1290" s="23" t="s">
        <v>2252</v>
      </c>
      <c r="B1290" s="23" t="s">
        <v>6976</v>
      </c>
      <c r="C1290" s="26">
        <v>1.1277777777777778</v>
      </c>
      <c r="D1290" s="23">
        <v>0</v>
      </c>
      <c r="E1290" s="23">
        <v>8534.67</v>
      </c>
      <c r="F1290" s="23" t="s">
        <v>8075</v>
      </c>
      <c r="G1290" s="23" t="s">
        <v>8076</v>
      </c>
      <c r="H1290" t="s">
        <v>8086</v>
      </c>
    </row>
    <row r="1291" spans="1:8" ht="15" customHeight="1" x14ac:dyDescent="0.3">
      <c r="A1291" s="23" t="s">
        <v>2254</v>
      </c>
      <c r="B1291" s="23" t="s">
        <v>6975</v>
      </c>
      <c r="C1291" s="26">
        <v>45.866666666666667</v>
      </c>
      <c r="D1291" s="23">
        <v>2</v>
      </c>
      <c r="E1291" s="23">
        <v>8527.5300000000007</v>
      </c>
      <c r="F1291" s="23" t="s">
        <v>8075</v>
      </c>
      <c r="G1291" s="23" t="s">
        <v>8075</v>
      </c>
      <c r="H1291" t="s">
        <v>8078</v>
      </c>
    </row>
    <row r="1292" spans="1:8" ht="15" customHeight="1" x14ac:dyDescent="0.3">
      <c r="A1292" s="23" t="s">
        <v>2256</v>
      </c>
      <c r="B1292" s="23" t="s">
        <v>6974</v>
      </c>
      <c r="C1292" s="26">
        <v>43.819444444444443</v>
      </c>
      <c r="D1292" s="23">
        <v>3</v>
      </c>
      <c r="E1292" s="23">
        <v>8522</v>
      </c>
      <c r="F1292" s="23" t="s">
        <v>8075</v>
      </c>
      <c r="G1292" s="23" t="s">
        <v>8075</v>
      </c>
      <c r="H1292" t="s">
        <v>8080</v>
      </c>
    </row>
    <row r="1293" spans="1:8" ht="15" customHeight="1" x14ac:dyDescent="0.3">
      <c r="A1293" s="23" t="s">
        <v>2257</v>
      </c>
      <c r="B1293" s="23" t="s">
        <v>6973</v>
      </c>
      <c r="C1293" s="26">
        <v>45.44166666666667</v>
      </c>
      <c r="D1293" s="23">
        <v>2</v>
      </c>
      <c r="E1293" s="23">
        <v>8520.0300000000007</v>
      </c>
      <c r="F1293" s="23" t="s">
        <v>8075</v>
      </c>
      <c r="G1293" s="23" t="s">
        <v>8076</v>
      </c>
      <c r="H1293" t="s">
        <v>8080</v>
      </c>
    </row>
    <row r="1294" spans="1:8" ht="15" customHeight="1" x14ac:dyDescent="0.3">
      <c r="A1294" s="23" t="s">
        <v>2258</v>
      </c>
      <c r="B1294" s="23" t="s">
        <v>6972</v>
      </c>
      <c r="C1294" s="26">
        <v>45.963888888888889</v>
      </c>
      <c r="D1294" s="23">
        <v>2</v>
      </c>
      <c r="E1294" s="23">
        <v>8516.83</v>
      </c>
      <c r="F1294" s="23" t="s">
        <v>8075</v>
      </c>
      <c r="G1294" s="23" t="s">
        <v>8077</v>
      </c>
      <c r="H1294" t="s">
        <v>8078</v>
      </c>
    </row>
    <row r="1295" spans="1:8" ht="15" customHeight="1" x14ac:dyDescent="0.3">
      <c r="A1295" s="23" t="s">
        <v>2260</v>
      </c>
      <c r="B1295" s="23" t="s">
        <v>6971</v>
      </c>
      <c r="C1295" s="26">
        <v>45.45</v>
      </c>
      <c r="D1295" s="23">
        <v>2</v>
      </c>
      <c r="E1295" s="23">
        <v>8515.76</v>
      </c>
      <c r="F1295" s="23" t="s">
        <v>8075</v>
      </c>
      <c r="G1295" s="23" t="s">
        <v>8075</v>
      </c>
      <c r="H1295" t="s">
        <v>8078</v>
      </c>
    </row>
    <row r="1296" spans="1:8" ht="15" customHeight="1" x14ac:dyDescent="0.3">
      <c r="A1296" s="23" t="s">
        <v>2262</v>
      </c>
      <c r="B1296" s="23" t="s">
        <v>6970</v>
      </c>
      <c r="C1296" s="26">
        <v>29.577777777777779</v>
      </c>
      <c r="D1296" s="23">
        <v>0</v>
      </c>
      <c r="E1296" s="23">
        <v>8471.65</v>
      </c>
      <c r="F1296" s="23" t="s">
        <v>8075</v>
      </c>
      <c r="G1296" s="23" t="s">
        <v>8077</v>
      </c>
      <c r="H1296" t="s">
        <v>8079</v>
      </c>
    </row>
    <row r="1297" spans="1:8" ht="15" customHeight="1" x14ac:dyDescent="0.3">
      <c r="A1297" s="23" t="s">
        <v>2264</v>
      </c>
      <c r="B1297" s="23" t="s">
        <v>6969</v>
      </c>
      <c r="C1297" s="26">
        <v>30.747222222222224</v>
      </c>
      <c r="D1297" s="23">
        <v>0</v>
      </c>
      <c r="E1297" s="23">
        <v>8466.35</v>
      </c>
      <c r="F1297" s="23" t="s">
        <v>8075</v>
      </c>
      <c r="G1297" s="23" t="s">
        <v>8075</v>
      </c>
      <c r="H1297" t="s">
        <v>8079</v>
      </c>
    </row>
    <row r="1298" spans="1:8" ht="15" customHeight="1" x14ac:dyDescent="0.3">
      <c r="A1298" s="23" t="s">
        <v>2266</v>
      </c>
      <c r="B1298" s="23" t="s">
        <v>6968</v>
      </c>
      <c r="C1298" s="26">
        <v>50.45</v>
      </c>
      <c r="D1298" s="23">
        <v>0</v>
      </c>
      <c r="E1298" s="23">
        <v>8457.82</v>
      </c>
      <c r="F1298" s="23" t="s">
        <v>8075</v>
      </c>
      <c r="G1298" s="23" t="s">
        <v>8076</v>
      </c>
      <c r="H1298" t="s">
        <v>8080</v>
      </c>
    </row>
    <row r="1299" spans="1:8" ht="15" customHeight="1" x14ac:dyDescent="0.3">
      <c r="A1299" s="23" t="s">
        <v>2268</v>
      </c>
      <c r="B1299" s="23" t="s">
        <v>6967</v>
      </c>
      <c r="C1299" s="26">
        <v>38.969444444444441</v>
      </c>
      <c r="D1299" s="23">
        <v>3</v>
      </c>
      <c r="E1299" s="23">
        <v>8450.82</v>
      </c>
      <c r="F1299" s="23" t="s">
        <v>8075</v>
      </c>
      <c r="G1299" s="23" t="s">
        <v>8075</v>
      </c>
      <c r="H1299" t="s">
        <v>8085</v>
      </c>
    </row>
    <row r="1300" spans="1:8" ht="15" customHeight="1" x14ac:dyDescent="0.3">
      <c r="A1300" s="23" t="s">
        <v>2270</v>
      </c>
      <c r="B1300" s="23" t="s">
        <v>6966</v>
      </c>
      <c r="C1300" s="26">
        <v>56.988888888888887</v>
      </c>
      <c r="D1300" s="23">
        <v>0</v>
      </c>
      <c r="E1300" s="23">
        <v>8448.66</v>
      </c>
      <c r="F1300" s="23" t="s">
        <v>8076</v>
      </c>
      <c r="G1300" s="23" t="s">
        <v>8077</v>
      </c>
      <c r="H1300" t="s">
        <v>8078</v>
      </c>
    </row>
    <row r="1301" spans="1:8" ht="15" customHeight="1" x14ac:dyDescent="0.3">
      <c r="A1301" s="23" t="s">
        <v>2272</v>
      </c>
      <c r="B1301" s="23" t="s">
        <v>6965</v>
      </c>
      <c r="C1301" s="26">
        <v>50.761111111111113</v>
      </c>
      <c r="D1301" s="23">
        <v>0</v>
      </c>
      <c r="E1301" s="23">
        <v>8444.4699999999993</v>
      </c>
      <c r="F1301" s="23" t="s">
        <v>8076</v>
      </c>
      <c r="G1301" s="23" t="s">
        <v>8077</v>
      </c>
      <c r="H1301" t="s">
        <v>8080</v>
      </c>
    </row>
    <row r="1302" spans="1:8" ht="15" customHeight="1" x14ac:dyDescent="0.3">
      <c r="A1302" s="23" t="s">
        <v>2273</v>
      </c>
      <c r="B1302" s="23" t="s">
        <v>6964</v>
      </c>
      <c r="C1302" s="26">
        <v>50.74722222222222</v>
      </c>
      <c r="D1302" s="23">
        <v>0</v>
      </c>
      <c r="E1302" s="23">
        <v>8442.67</v>
      </c>
      <c r="F1302" s="23" t="s">
        <v>8075</v>
      </c>
      <c r="G1302" s="23" t="s">
        <v>8076</v>
      </c>
      <c r="H1302" t="s">
        <v>8078</v>
      </c>
    </row>
    <row r="1303" spans="1:8" ht="15" customHeight="1" x14ac:dyDescent="0.3">
      <c r="A1303" s="23" t="s">
        <v>2275</v>
      </c>
      <c r="B1303" s="23" t="s">
        <v>6963</v>
      </c>
      <c r="C1303" s="26">
        <v>59.705555555555556</v>
      </c>
      <c r="D1303" s="23">
        <v>0</v>
      </c>
      <c r="E1303" s="23">
        <v>8440.0499999999993</v>
      </c>
      <c r="F1303" s="23" t="s">
        <v>8076</v>
      </c>
      <c r="G1303" s="23" t="s">
        <v>8075</v>
      </c>
      <c r="H1303" t="s">
        <v>8078</v>
      </c>
    </row>
    <row r="1304" spans="1:8" ht="15" customHeight="1" x14ac:dyDescent="0.3">
      <c r="A1304" s="23" t="s">
        <v>2277</v>
      </c>
      <c r="B1304" s="23" t="s">
        <v>6962</v>
      </c>
      <c r="C1304" s="26">
        <v>47.694444444444443</v>
      </c>
      <c r="D1304" s="23">
        <v>1</v>
      </c>
      <c r="E1304" s="23">
        <v>8428.07</v>
      </c>
      <c r="F1304" s="23" t="s">
        <v>8076</v>
      </c>
      <c r="G1304" s="23" t="s">
        <v>8075</v>
      </c>
      <c r="H1304" t="s">
        <v>8079</v>
      </c>
    </row>
    <row r="1305" spans="1:8" ht="15" customHeight="1" x14ac:dyDescent="0.3">
      <c r="A1305" s="23" t="s">
        <v>2279</v>
      </c>
      <c r="B1305" s="23" t="s">
        <v>6961</v>
      </c>
      <c r="C1305" s="26">
        <v>45.761111111111113</v>
      </c>
      <c r="D1305" s="23">
        <v>2</v>
      </c>
      <c r="E1305" s="23">
        <v>8413.4599999999991</v>
      </c>
      <c r="F1305" s="23" t="s">
        <v>8076</v>
      </c>
      <c r="G1305" s="23" t="s">
        <v>8077</v>
      </c>
      <c r="H1305" t="s">
        <v>8079</v>
      </c>
    </row>
    <row r="1306" spans="1:8" ht="15" customHeight="1" x14ac:dyDescent="0.3">
      <c r="A1306" s="23" t="s">
        <v>2280</v>
      </c>
      <c r="B1306" s="23" t="s">
        <v>6960</v>
      </c>
      <c r="C1306" s="26">
        <v>43.991666666666667</v>
      </c>
      <c r="D1306" s="23">
        <v>3</v>
      </c>
      <c r="E1306" s="23">
        <v>8410.0499999999993</v>
      </c>
      <c r="F1306" s="23" t="s">
        <v>8075</v>
      </c>
      <c r="G1306" s="23" t="s">
        <v>8075</v>
      </c>
      <c r="H1306" t="s">
        <v>8079</v>
      </c>
    </row>
    <row r="1307" spans="1:8" ht="15" customHeight="1" x14ac:dyDescent="0.3">
      <c r="A1307" s="23" t="s">
        <v>2281</v>
      </c>
      <c r="B1307" s="23" t="s">
        <v>6959</v>
      </c>
      <c r="C1307" s="26">
        <v>51.722222222222221</v>
      </c>
      <c r="D1307" s="23">
        <v>0</v>
      </c>
      <c r="E1307" s="23">
        <v>8400.01</v>
      </c>
      <c r="F1307" s="23" t="s">
        <v>8075</v>
      </c>
      <c r="G1307" s="23" t="s">
        <v>8076</v>
      </c>
      <c r="H1307" t="s">
        <v>8078</v>
      </c>
    </row>
    <row r="1308" spans="1:8" ht="15" customHeight="1" x14ac:dyDescent="0.3">
      <c r="A1308" s="23" t="s">
        <v>2283</v>
      </c>
      <c r="B1308" s="23" t="s">
        <v>6958</v>
      </c>
      <c r="C1308" s="26">
        <v>51.761111111111113</v>
      </c>
      <c r="D1308" s="23">
        <v>0</v>
      </c>
      <c r="E1308" s="23">
        <v>8396.6200000000008</v>
      </c>
      <c r="F1308" s="23" t="s">
        <v>8075</v>
      </c>
      <c r="G1308" s="23" t="s">
        <v>8076</v>
      </c>
      <c r="H1308" t="s">
        <v>8078</v>
      </c>
    </row>
    <row r="1309" spans="1:8" ht="15" customHeight="1" x14ac:dyDescent="0.3">
      <c r="A1309" s="23" t="s">
        <v>2285</v>
      </c>
      <c r="B1309" s="23" t="s">
        <v>6957</v>
      </c>
      <c r="C1309" s="26">
        <v>59.713888888888889</v>
      </c>
      <c r="D1309" s="23">
        <v>0</v>
      </c>
      <c r="E1309" s="23">
        <v>8355.5400000000009</v>
      </c>
      <c r="F1309" s="23" t="s">
        <v>8076</v>
      </c>
      <c r="G1309" s="23" t="s">
        <v>8076</v>
      </c>
      <c r="H1309" t="s">
        <v>8079</v>
      </c>
    </row>
    <row r="1310" spans="1:8" ht="15" customHeight="1" x14ac:dyDescent="0.3">
      <c r="A1310" s="23" t="s">
        <v>2286</v>
      </c>
      <c r="B1310" s="23" t="s">
        <v>6956</v>
      </c>
      <c r="C1310" s="26">
        <v>46.988888888888887</v>
      </c>
      <c r="D1310" s="23">
        <v>2</v>
      </c>
      <c r="E1310" s="23">
        <v>8347.16</v>
      </c>
      <c r="F1310" s="23" t="s">
        <v>8075</v>
      </c>
      <c r="G1310" s="23" t="s">
        <v>8077</v>
      </c>
      <c r="H1310" t="s">
        <v>8078</v>
      </c>
    </row>
    <row r="1311" spans="1:8" ht="15" customHeight="1" x14ac:dyDescent="0.3">
      <c r="A1311" s="23" t="s">
        <v>2287</v>
      </c>
      <c r="B1311" s="23" t="s">
        <v>6955</v>
      </c>
      <c r="C1311" s="26">
        <v>46.919444444444444</v>
      </c>
      <c r="D1311" s="23">
        <v>1</v>
      </c>
      <c r="E1311" s="23">
        <v>8342.91</v>
      </c>
      <c r="F1311" s="23" t="s">
        <v>8076</v>
      </c>
      <c r="G1311" s="23" t="s">
        <v>8077</v>
      </c>
      <c r="H1311" t="s">
        <v>8083</v>
      </c>
    </row>
    <row r="1312" spans="1:8" ht="15" customHeight="1" x14ac:dyDescent="0.3">
      <c r="A1312" s="23" t="s">
        <v>2289</v>
      </c>
      <c r="B1312" s="23" t="s">
        <v>6954</v>
      </c>
      <c r="C1312" s="26">
        <v>46.883333333333333</v>
      </c>
      <c r="D1312" s="23">
        <v>1</v>
      </c>
      <c r="E1312" s="23">
        <v>8334.59</v>
      </c>
      <c r="F1312" s="23" t="s">
        <v>8076</v>
      </c>
      <c r="G1312" s="23" t="s">
        <v>8075</v>
      </c>
      <c r="H1312" t="s">
        <v>8083</v>
      </c>
    </row>
    <row r="1313" spans="1:8" ht="15" customHeight="1" x14ac:dyDescent="0.3">
      <c r="A1313" s="23" t="s">
        <v>2291</v>
      </c>
      <c r="B1313" s="23" t="s">
        <v>6953</v>
      </c>
      <c r="C1313" s="26">
        <v>46.905555555555559</v>
      </c>
      <c r="D1313" s="23">
        <v>1</v>
      </c>
      <c r="E1313" s="23">
        <v>8334.4599999999991</v>
      </c>
      <c r="F1313" s="23" t="s">
        <v>8076</v>
      </c>
      <c r="G1313" s="23" t="s">
        <v>8075</v>
      </c>
      <c r="H1313" t="s">
        <v>8083</v>
      </c>
    </row>
    <row r="1314" spans="1:8" ht="15" customHeight="1" x14ac:dyDescent="0.3">
      <c r="A1314" s="23" t="s">
        <v>2292</v>
      </c>
      <c r="B1314" s="23" t="s">
        <v>6369</v>
      </c>
      <c r="C1314" s="26">
        <v>29.961111111111112</v>
      </c>
      <c r="D1314" s="23">
        <v>0</v>
      </c>
      <c r="E1314" s="23">
        <v>8314.65</v>
      </c>
      <c r="F1314" s="23" t="s">
        <v>8075</v>
      </c>
      <c r="G1314" s="23" t="s">
        <v>8077</v>
      </c>
      <c r="H1314" t="s">
        <v>8079</v>
      </c>
    </row>
    <row r="1315" spans="1:8" ht="15" customHeight="1" x14ac:dyDescent="0.3">
      <c r="A1315" s="23" t="s">
        <v>2294</v>
      </c>
      <c r="B1315" s="23" t="s">
        <v>6952</v>
      </c>
      <c r="C1315" s="26">
        <v>43.836111111111109</v>
      </c>
      <c r="D1315" s="23">
        <v>2</v>
      </c>
      <c r="E1315" s="23">
        <v>8310.84</v>
      </c>
      <c r="F1315" s="23" t="s">
        <v>8075</v>
      </c>
      <c r="G1315" s="23" t="s">
        <v>8075</v>
      </c>
      <c r="H1315" t="s">
        <v>8079</v>
      </c>
    </row>
    <row r="1316" spans="1:8" ht="15" customHeight="1" x14ac:dyDescent="0.3">
      <c r="A1316" s="23" t="s">
        <v>2295</v>
      </c>
      <c r="B1316" s="23" t="s">
        <v>6951</v>
      </c>
      <c r="C1316" s="26">
        <v>44.95</v>
      </c>
      <c r="D1316" s="23">
        <v>2</v>
      </c>
      <c r="E1316" s="23">
        <v>8302.5400000000009</v>
      </c>
      <c r="F1316" s="23" t="s">
        <v>8076</v>
      </c>
      <c r="G1316" s="23" t="s">
        <v>8076</v>
      </c>
      <c r="H1316" t="s">
        <v>8083</v>
      </c>
    </row>
    <row r="1317" spans="1:8" ht="15" customHeight="1" x14ac:dyDescent="0.3">
      <c r="A1317" s="23" t="s">
        <v>2297</v>
      </c>
      <c r="B1317" s="23" t="s">
        <v>6950</v>
      </c>
      <c r="C1317" s="26">
        <v>49.005555555555553</v>
      </c>
      <c r="D1317" s="23">
        <v>0</v>
      </c>
      <c r="E1317" s="23">
        <v>8283.68</v>
      </c>
      <c r="F1317" s="23" t="s">
        <v>8075</v>
      </c>
      <c r="G1317" s="23" t="s">
        <v>8076</v>
      </c>
      <c r="H1317" t="s">
        <v>8078</v>
      </c>
    </row>
    <row r="1318" spans="1:8" ht="15" customHeight="1" x14ac:dyDescent="0.3">
      <c r="A1318" s="23" t="s">
        <v>2298</v>
      </c>
      <c r="B1318" s="23" t="s">
        <v>6949</v>
      </c>
      <c r="C1318" s="26">
        <v>48.461111111111109</v>
      </c>
      <c r="D1318" s="23">
        <v>0</v>
      </c>
      <c r="E1318" s="23">
        <v>8280.6200000000008</v>
      </c>
      <c r="F1318" s="23" t="s">
        <v>8075</v>
      </c>
      <c r="G1318" s="23" t="s">
        <v>8075</v>
      </c>
      <c r="H1318" t="s">
        <v>8078</v>
      </c>
    </row>
    <row r="1319" spans="1:8" ht="15" customHeight="1" x14ac:dyDescent="0.3">
      <c r="A1319" s="23" t="s">
        <v>2300</v>
      </c>
      <c r="B1319" s="23" t="s">
        <v>6948</v>
      </c>
      <c r="C1319" s="26">
        <v>48.7</v>
      </c>
      <c r="D1319" s="23">
        <v>0</v>
      </c>
      <c r="E1319" s="23">
        <v>8277.52</v>
      </c>
      <c r="F1319" s="23" t="s">
        <v>8075</v>
      </c>
      <c r="G1319" s="23" t="s">
        <v>8075</v>
      </c>
      <c r="H1319" t="s">
        <v>8080</v>
      </c>
    </row>
    <row r="1320" spans="1:8" ht="15" customHeight="1" x14ac:dyDescent="0.3">
      <c r="A1320" s="23" t="s">
        <v>2302</v>
      </c>
      <c r="B1320" s="23" t="s">
        <v>6947</v>
      </c>
      <c r="C1320" s="26">
        <v>22.527777777777779</v>
      </c>
      <c r="D1320" s="23">
        <v>0</v>
      </c>
      <c r="E1320" s="23">
        <v>8271.4599999999991</v>
      </c>
      <c r="F1320" s="23" t="s">
        <v>8075</v>
      </c>
      <c r="G1320" s="23" t="s">
        <v>8077</v>
      </c>
      <c r="H1320" t="s">
        <v>8087</v>
      </c>
    </row>
    <row r="1321" spans="1:8" ht="15" customHeight="1" x14ac:dyDescent="0.3">
      <c r="A1321" s="23" t="s">
        <v>2304</v>
      </c>
      <c r="B1321" s="23" t="s">
        <v>6946</v>
      </c>
      <c r="C1321" s="26">
        <v>48.841666666666669</v>
      </c>
      <c r="D1321" s="23">
        <v>0</v>
      </c>
      <c r="E1321" s="23">
        <v>8269.0400000000009</v>
      </c>
      <c r="F1321" s="23" t="s">
        <v>8075</v>
      </c>
      <c r="G1321" s="23" t="s">
        <v>8077</v>
      </c>
      <c r="H1321" t="s">
        <v>8080</v>
      </c>
    </row>
    <row r="1322" spans="1:8" ht="15" customHeight="1" x14ac:dyDescent="0.3">
      <c r="A1322" s="23" t="s">
        <v>2306</v>
      </c>
      <c r="B1322" s="23" t="s">
        <v>6945</v>
      </c>
      <c r="C1322" s="26">
        <v>58.758333333333333</v>
      </c>
      <c r="D1322" s="23">
        <v>0</v>
      </c>
      <c r="E1322" s="23">
        <v>8268</v>
      </c>
      <c r="F1322" s="23" t="s">
        <v>8076</v>
      </c>
      <c r="G1322" s="23" t="s">
        <v>8076</v>
      </c>
      <c r="H1322" t="s">
        <v>8078</v>
      </c>
    </row>
    <row r="1323" spans="1:8" ht="15" customHeight="1" x14ac:dyDescent="0.3">
      <c r="A1323" s="23" t="s">
        <v>2308</v>
      </c>
      <c r="B1323" s="23" t="s">
        <v>6463</v>
      </c>
      <c r="C1323" s="26">
        <v>40.697222222222223</v>
      </c>
      <c r="D1323" s="23">
        <v>3</v>
      </c>
      <c r="E1323" s="23">
        <v>8252.2800000000007</v>
      </c>
      <c r="F1323" s="23" t="s">
        <v>8075</v>
      </c>
      <c r="G1323" s="23" t="s">
        <v>8075</v>
      </c>
      <c r="H1323" t="s">
        <v>8086</v>
      </c>
    </row>
    <row r="1324" spans="1:8" ht="15" customHeight="1" x14ac:dyDescent="0.3">
      <c r="A1324" s="23" t="s">
        <v>2310</v>
      </c>
      <c r="B1324" s="23" t="s">
        <v>6944</v>
      </c>
      <c r="C1324" s="26">
        <v>46.766666666666666</v>
      </c>
      <c r="D1324" s="23">
        <v>1</v>
      </c>
      <c r="E1324" s="23">
        <v>8240.59</v>
      </c>
      <c r="F1324" s="23" t="s">
        <v>8075</v>
      </c>
      <c r="G1324" s="23" t="s">
        <v>8075</v>
      </c>
      <c r="H1324" t="s">
        <v>8078</v>
      </c>
    </row>
    <row r="1325" spans="1:8" ht="15" customHeight="1" x14ac:dyDescent="0.3">
      <c r="A1325" s="23" t="s">
        <v>2312</v>
      </c>
      <c r="B1325" s="23" t="s">
        <v>6943</v>
      </c>
      <c r="C1325" s="26">
        <v>46.93888888888889</v>
      </c>
      <c r="D1325" s="23">
        <v>1</v>
      </c>
      <c r="E1325" s="23">
        <v>8233.1</v>
      </c>
      <c r="F1325" s="23" t="s">
        <v>8075</v>
      </c>
      <c r="G1325" s="23" t="s">
        <v>8075</v>
      </c>
      <c r="H1325" t="s">
        <v>8078</v>
      </c>
    </row>
    <row r="1326" spans="1:8" ht="15" customHeight="1" x14ac:dyDescent="0.3">
      <c r="A1326" s="23" t="s">
        <v>2314</v>
      </c>
      <c r="B1326" s="23" t="s">
        <v>6942</v>
      </c>
      <c r="C1326" s="26">
        <v>46.763888888888886</v>
      </c>
      <c r="D1326" s="23">
        <v>1</v>
      </c>
      <c r="E1326" s="23">
        <v>8232.64</v>
      </c>
      <c r="F1326" s="23" t="s">
        <v>8075</v>
      </c>
      <c r="G1326" s="23" t="s">
        <v>8076</v>
      </c>
      <c r="H1326" t="s">
        <v>8078</v>
      </c>
    </row>
    <row r="1327" spans="1:8" ht="15" customHeight="1" x14ac:dyDescent="0.3">
      <c r="A1327" s="23" t="s">
        <v>2315</v>
      </c>
      <c r="B1327" s="23" t="s">
        <v>6941</v>
      </c>
      <c r="C1327" s="26">
        <v>44.93888888888889</v>
      </c>
      <c r="D1327" s="23">
        <v>2</v>
      </c>
      <c r="E1327" s="23">
        <v>8219.2000000000007</v>
      </c>
      <c r="F1327" s="23" t="s">
        <v>8075</v>
      </c>
      <c r="G1327" s="23" t="s">
        <v>8075</v>
      </c>
      <c r="H1327" t="s">
        <v>8078</v>
      </c>
    </row>
    <row r="1328" spans="1:8" ht="15" customHeight="1" x14ac:dyDescent="0.3">
      <c r="A1328" s="23" t="s">
        <v>2317</v>
      </c>
      <c r="B1328" s="23" t="s">
        <v>6940</v>
      </c>
      <c r="C1328" s="26">
        <v>44.62222222222222</v>
      </c>
      <c r="D1328" s="23">
        <v>2</v>
      </c>
      <c r="E1328" s="23">
        <v>8211.1</v>
      </c>
      <c r="F1328" s="23" t="s">
        <v>8075</v>
      </c>
      <c r="G1328" s="23" t="s">
        <v>8076</v>
      </c>
      <c r="H1328" t="s">
        <v>8078</v>
      </c>
    </row>
    <row r="1329" spans="1:8" ht="15" customHeight="1" x14ac:dyDescent="0.3">
      <c r="A1329" s="23" t="s">
        <v>2318</v>
      </c>
      <c r="B1329" s="23" t="s">
        <v>6939</v>
      </c>
      <c r="C1329" s="26">
        <v>60.541666666666664</v>
      </c>
      <c r="D1329" s="23">
        <v>0</v>
      </c>
      <c r="E1329" s="23">
        <v>8188.12</v>
      </c>
      <c r="F1329" s="23" t="s">
        <v>8076</v>
      </c>
      <c r="G1329" s="23" t="s">
        <v>8076</v>
      </c>
      <c r="H1329" t="s">
        <v>8078</v>
      </c>
    </row>
    <row r="1330" spans="1:8" ht="15" customHeight="1" x14ac:dyDescent="0.3">
      <c r="A1330" s="23" t="s">
        <v>2319</v>
      </c>
      <c r="B1330" s="23" t="s">
        <v>6938</v>
      </c>
      <c r="C1330" s="26">
        <v>25.630555555555556</v>
      </c>
      <c r="D1330" s="23">
        <v>0</v>
      </c>
      <c r="E1330" s="23">
        <v>8182.89</v>
      </c>
      <c r="F1330" s="23" t="s">
        <v>8075</v>
      </c>
      <c r="G1330" s="23" t="s">
        <v>8077</v>
      </c>
      <c r="H1330" t="s">
        <v>8092</v>
      </c>
    </row>
    <row r="1331" spans="1:8" ht="15" customHeight="1" x14ac:dyDescent="0.3">
      <c r="A1331" s="23" t="s">
        <v>2320</v>
      </c>
      <c r="B1331" s="23" t="s">
        <v>6614</v>
      </c>
      <c r="C1331" s="26">
        <v>40</v>
      </c>
      <c r="D1331" s="23">
        <v>3</v>
      </c>
      <c r="E1331" s="23">
        <v>8179.51</v>
      </c>
      <c r="F1331" s="23" t="s">
        <v>8075</v>
      </c>
      <c r="G1331" s="23" t="s">
        <v>8075</v>
      </c>
      <c r="H1331" t="s">
        <v>8091</v>
      </c>
    </row>
    <row r="1332" spans="1:8" ht="15" customHeight="1" x14ac:dyDescent="0.3">
      <c r="A1332" s="23" t="s">
        <v>2321</v>
      </c>
      <c r="B1332" s="23" t="s">
        <v>6937</v>
      </c>
      <c r="C1332" s="26">
        <v>59.591666666666669</v>
      </c>
      <c r="D1332" s="23">
        <v>0</v>
      </c>
      <c r="E1332" s="23">
        <v>8177.9</v>
      </c>
      <c r="F1332" s="23" t="s">
        <v>8076</v>
      </c>
      <c r="G1332" s="23" t="s">
        <v>8077</v>
      </c>
      <c r="H1332" t="s">
        <v>8078</v>
      </c>
    </row>
    <row r="1333" spans="1:8" ht="15" customHeight="1" x14ac:dyDescent="0.3">
      <c r="A1333" s="23" t="s">
        <v>2322</v>
      </c>
      <c r="B1333" s="23" t="s">
        <v>6936</v>
      </c>
      <c r="C1333" s="26">
        <v>40.944444444444443</v>
      </c>
      <c r="D1333" s="23">
        <v>4</v>
      </c>
      <c r="E1333" s="23">
        <v>8162.72</v>
      </c>
      <c r="F1333" s="23" t="s">
        <v>8076</v>
      </c>
      <c r="G1333" s="23" t="s">
        <v>8076</v>
      </c>
      <c r="H1333" t="s">
        <v>8079</v>
      </c>
    </row>
    <row r="1334" spans="1:8" ht="15" customHeight="1" x14ac:dyDescent="0.3">
      <c r="A1334" s="23" t="s">
        <v>2324</v>
      </c>
      <c r="B1334" s="23" t="s">
        <v>6935</v>
      </c>
      <c r="C1334" s="26">
        <v>32.963888888888889</v>
      </c>
      <c r="D1334" s="23">
        <v>3</v>
      </c>
      <c r="E1334" s="23">
        <v>8157.92</v>
      </c>
      <c r="F1334" s="23" t="s">
        <v>8075</v>
      </c>
      <c r="G1334" s="23" t="s">
        <v>8076</v>
      </c>
      <c r="H1334" t="s">
        <v>8085</v>
      </c>
    </row>
    <row r="1335" spans="1:8" ht="15" customHeight="1" x14ac:dyDescent="0.3">
      <c r="A1335" s="23" t="s">
        <v>2326</v>
      </c>
      <c r="B1335" s="23" t="s">
        <v>6934</v>
      </c>
      <c r="C1335" s="26">
        <v>49.763888888888886</v>
      </c>
      <c r="D1335" s="23">
        <v>0</v>
      </c>
      <c r="E1335" s="23">
        <v>8125.78</v>
      </c>
      <c r="F1335" s="23" t="s">
        <v>8075</v>
      </c>
      <c r="G1335" s="23" t="s">
        <v>8075</v>
      </c>
      <c r="H1335" t="s">
        <v>8078</v>
      </c>
    </row>
    <row r="1336" spans="1:8" ht="15" customHeight="1" x14ac:dyDescent="0.3">
      <c r="A1336" s="23" t="s">
        <v>2328</v>
      </c>
      <c r="B1336" s="23" t="s">
        <v>6933</v>
      </c>
      <c r="C1336" s="26">
        <v>49.772222222222226</v>
      </c>
      <c r="D1336" s="23">
        <v>0</v>
      </c>
      <c r="E1336" s="23">
        <v>8124.41</v>
      </c>
      <c r="F1336" s="23" t="s">
        <v>8076</v>
      </c>
      <c r="G1336" s="23" t="s">
        <v>8077</v>
      </c>
      <c r="H1336" t="s">
        <v>8078</v>
      </c>
    </row>
    <row r="1337" spans="1:8" ht="15" customHeight="1" x14ac:dyDescent="0.3">
      <c r="A1337" s="23" t="s">
        <v>2330</v>
      </c>
      <c r="B1337" s="23" t="s">
        <v>6932</v>
      </c>
      <c r="C1337" s="26">
        <v>49.477777777777774</v>
      </c>
      <c r="D1337" s="23">
        <v>0</v>
      </c>
      <c r="E1337" s="23">
        <v>8116.68</v>
      </c>
      <c r="F1337" s="23" t="s">
        <v>8076</v>
      </c>
      <c r="G1337" s="23" t="s">
        <v>8077</v>
      </c>
      <c r="H1337" t="s">
        <v>8080</v>
      </c>
    </row>
    <row r="1338" spans="1:8" ht="15" customHeight="1" x14ac:dyDescent="0.3">
      <c r="A1338" s="23" t="s">
        <v>2332</v>
      </c>
      <c r="B1338" s="23" t="s">
        <v>6931</v>
      </c>
      <c r="C1338" s="26">
        <v>44.769444444444446</v>
      </c>
      <c r="D1338" s="23">
        <v>2</v>
      </c>
      <c r="E1338" s="23">
        <v>8116.27</v>
      </c>
      <c r="F1338" s="23" t="s">
        <v>8076</v>
      </c>
      <c r="G1338" s="23" t="s">
        <v>8077</v>
      </c>
      <c r="H1338" t="s">
        <v>8079</v>
      </c>
    </row>
    <row r="1339" spans="1:8" ht="15" customHeight="1" x14ac:dyDescent="0.3">
      <c r="A1339" s="23" t="s">
        <v>2334</v>
      </c>
      <c r="B1339" s="23" t="s">
        <v>6930</v>
      </c>
      <c r="C1339" s="26">
        <v>49.658333333333331</v>
      </c>
      <c r="D1339" s="23">
        <v>0</v>
      </c>
      <c r="E1339" s="23">
        <v>8112.59</v>
      </c>
      <c r="F1339" s="23" t="s">
        <v>8075</v>
      </c>
      <c r="G1339" s="23" t="s">
        <v>8075</v>
      </c>
      <c r="H1339" t="s">
        <v>8078</v>
      </c>
    </row>
    <row r="1340" spans="1:8" ht="15" customHeight="1" x14ac:dyDescent="0.3">
      <c r="A1340" s="23" t="s">
        <v>2335</v>
      </c>
      <c r="B1340" s="23" t="s">
        <v>6929</v>
      </c>
      <c r="C1340" s="26">
        <v>55.994444444444447</v>
      </c>
      <c r="D1340" s="23">
        <v>0</v>
      </c>
      <c r="E1340" s="23">
        <v>8091.3</v>
      </c>
      <c r="F1340" s="23" t="s">
        <v>8076</v>
      </c>
      <c r="G1340" s="23" t="s">
        <v>8077</v>
      </c>
      <c r="H1340" t="s">
        <v>8079</v>
      </c>
    </row>
    <row r="1341" spans="1:8" ht="15" customHeight="1" x14ac:dyDescent="0.3">
      <c r="A1341" s="23" t="s">
        <v>2336</v>
      </c>
      <c r="B1341" s="23" t="s">
        <v>6928</v>
      </c>
      <c r="C1341" s="26">
        <v>47.463888888888889</v>
      </c>
      <c r="D1341" s="23">
        <v>1</v>
      </c>
      <c r="E1341" s="23">
        <v>8083.92</v>
      </c>
      <c r="F1341" s="23" t="s">
        <v>8076</v>
      </c>
      <c r="G1341" s="23" t="s">
        <v>8076</v>
      </c>
      <c r="H1341" t="s">
        <v>8078</v>
      </c>
    </row>
    <row r="1342" spans="1:8" ht="15" customHeight="1" x14ac:dyDescent="0.3">
      <c r="A1342" s="23" t="s">
        <v>2338</v>
      </c>
      <c r="B1342" s="23" t="s">
        <v>6927</v>
      </c>
      <c r="C1342" s="26">
        <v>28.655555555555555</v>
      </c>
      <c r="D1342" s="23">
        <v>0</v>
      </c>
      <c r="E1342" s="23">
        <v>8081.74</v>
      </c>
      <c r="F1342" s="23" t="s">
        <v>8075</v>
      </c>
      <c r="G1342" s="23" t="s">
        <v>8075</v>
      </c>
      <c r="H1342" t="s">
        <v>8092</v>
      </c>
    </row>
    <row r="1343" spans="1:8" ht="15" customHeight="1" x14ac:dyDescent="0.3">
      <c r="A1343" s="23" t="s">
        <v>2339</v>
      </c>
      <c r="B1343" s="23" t="s">
        <v>6926</v>
      </c>
      <c r="C1343" s="26">
        <v>21.777777777777779</v>
      </c>
      <c r="D1343" s="23">
        <v>0</v>
      </c>
      <c r="E1343" s="23">
        <v>8081.26</v>
      </c>
      <c r="F1343" s="23" t="s">
        <v>8075</v>
      </c>
      <c r="G1343" s="23" t="s">
        <v>8075</v>
      </c>
      <c r="H1343" t="s">
        <v>8079</v>
      </c>
    </row>
    <row r="1344" spans="1:8" ht="15" customHeight="1" x14ac:dyDescent="0.3">
      <c r="A1344" s="23" t="s">
        <v>2341</v>
      </c>
      <c r="B1344" s="23" t="s">
        <v>6925</v>
      </c>
      <c r="C1344" s="26">
        <v>29.586111111111112</v>
      </c>
      <c r="D1344" s="23">
        <v>0</v>
      </c>
      <c r="E1344" s="23">
        <v>8077.41</v>
      </c>
      <c r="F1344" s="23" t="s">
        <v>8075</v>
      </c>
      <c r="G1344" s="23" t="s">
        <v>8077</v>
      </c>
      <c r="H1344" t="s">
        <v>8092</v>
      </c>
    </row>
    <row r="1345" spans="1:8" ht="15" customHeight="1" x14ac:dyDescent="0.3">
      <c r="A1345" s="23" t="s">
        <v>2343</v>
      </c>
      <c r="B1345" s="23" t="s">
        <v>6924</v>
      </c>
      <c r="C1345" s="26">
        <v>57.630555555555553</v>
      </c>
      <c r="D1345" s="23">
        <v>0</v>
      </c>
      <c r="E1345" s="23">
        <v>8071.57</v>
      </c>
      <c r="F1345" s="23" t="s">
        <v>8076</v>
      </c>
      <c r="G1345" s="23" t="s">
        <v>8077</v>
      </c>
      <c r="H1345" t="s">
        <v>8080</v>
      </c>
    </row>
    <row r="1346" spans="1:8" ht="15" customHeight="1" x14ac:dyDescent="0.3">
      <c r="A1346" s="23" t="s">
        <v>2344</v>
      </c>
      <c r="B1346" s="23" t="s">
        <v>6923</v>
      </c>
      <c r="C1346" s="26">
        <v>47.480555555555554</v>
      </c>
      <c r="D1346" s="23">
        <v>1</v>
      </c>
      <c r="E1346" s="23">
        <v>8068.19</v>
      </c>
      <c r="F1346" s="23" t="s">
        <v>8076</v>
      </c>
      <c r="G1346" s="23" t="s">
        <v>8075</v>
      </c>
      <c r="H1346" t="s">
        <v>8080</v>
      </c>
    </row>
    <row r="1347" spans="1:8" ht="15" customHeight="1" x14ac:dyDescent="0.3">
      <c r="A1347" s="23" t="s">
        <v>2345</v>
      </c>
      <c r="B1347" s="23" t="s">
        <v>6922</v>
      </c>
      <c r="C1347" s="26">
        <v>57.825000000000003</v>
      </c>
      <c r="D1347" s="23">
        <v>0</v>
      </c>
      <c r="E1347" s="23">
        <v>8067.83</v>
      </c>
      <c r="F1347" s="23" t="s">
        <v>8076</v>
      </c>
      <c r="G1347" s="23" t="s">
        <v>8077</v>
      </c>
      <c r="H1347" t="s">
        <v>8078</v>
      </c>
    </row>
    <row r="1348" spans="1:8" ht="15" customHeight="1" x14ac:dyDescent="0.3">
      <c r="A1348" s="23" t="s">
        <v>2347</v>
      </c>
      <c r="B1348" s="23" t="s">
        <v>6921</v>
      </c>
      <c r="C1348" s="26">
        <v>47.944444444444443</v>
      </c>
      <c r="D1348" s="23">
        <v>1</v>
      </c>
      <c r="E1348" s="23">
        <v>8062.76</v>
      </c>
      <c r="F1348" s="23" t="s">
        <v>8076</v>
      </c>
      <c r="G1348" s="23" t="s">
        <v>8076</v>
      </c>
      <c r="H1348" t="s">
        <v>8080</v>
      </c>
    </row>
    <row r="1349" spans="1:8" ht="15" customHeight="1" x14ac:dyDescent="0.3">
      <c r="A1349" s="23" t="s">
        <v>2348</v>
      </c>
      <c r="B1349" s="23" t="s">
        <v>6920</v>
      </c>
      <c r="C1349" s="26">
        <v>52.488888888888887</v>
      </c>
      <c r="D1349" s="23">
        <v>0</v>
      </c>
      <c r="E1349" s="23">
        <v>8062.31</v>
      </c>
      <c r="F1349" s="23" t="s">
        <v>8075</v>
      </c>
      <c r="G1349" s="23" t="s">
        <v>8077</v>
      </c>
      <c r="H1349" t="s">
        <v>8078</v>
      </c>
    </row>
    <row r="1350" spans="1:8" ht="15" customHeight="1" x14ac:dyDescent="0.3">
      <c r="A1350" s="23" t="s">
        <v>2350</v>
      </c>
      <c r="B1350" s="23" t="s">
        <v>6919</v>
      </c>
      <c r="C1350" s="26">
        <v>40.447222222222223</v>
      </c>
      <c r="D1350" s="23">
        <v>3</v>
      </c>
      <c r="E1350" s="23">
        <v>8059.68</v>
      </c>
      <c r="F1350" s="23" t="s">
        <v>8075</v>
      </c>
      <c r="G1350" s="23" t="s">
        <v>8076</v>
      </c>
      <c r="H1350" t="s">
        <v>8079</v>
      </c>
    </row>
    <row r="1351" spans="1:8" ht="15" customHeight="1" x14ac:dyDescent="0.3">
      <c r="A1351" s="23" t="s">
        <v>2351</v>
      </c>
      <c r="B1351" s="23" t="s">
        <v>6918</v>
      </c>
      <c r="C1351" s="26">
        <v>37.527777777777779</v>
      </c>
      <c r="D1351" s="23">
        <v>3</v>
      </c>
      <c r="E1351" s="23">
        <v>8059.06</v>
      </c>
      <c r="F1351" s="23" t="s">
        <v>8075</v>
      </c>
      <c r="G1351" s="23" t="s">
        <v>8076</v>
      </c>
      <c r="H1351" t="s">
        <v>8079</v>
      </c>
    </row>
    <row r="1352" spans="1:8" ht="15" customHeight="1" x14ac:dyDescent="0.3">
      <c r="A1352" s="23" t="s">
        <v>2353</v>
      </c>
      <c r="B1352" s="23" t="s">
        <v>6917</v>
      </c>
      <c r="C1352" s="26">
        <v>19.488888888888887</v>
      </c>
      <c r="D1352" s="23">
        <v>0</v>
      </c>
      <c r="E1352" s="23">
        <v>8035.64</v>
      </c>
      <c r="F1352" s="23" t="s">
        <v>8075</v>
      </c>
      <c r="G1352" s="23" t="s">
        <v>8075</v>
      </c>
      <c r="H1352" t="s">
        <v>8079</v>
      </c>
    </row>
    <row r="1353" spans="1:8" ht="15" customHeight="1" x14ac:dyDescent="0.3">
      <c r="A1353" s="23" t="s">
        <v>2355</v>
      </c>
      <c r="B1353" s="23" t="s">
        <v>6916</v>
      </c>
      <c r="C1353" s="26">
        <v>45.588888888888889</v>
      </c>
      <c r="D1353" s="23">
        <v>2</v>
      </c>
      <c r="E1353" s="23">
        <v>8027.97</v>
      </c>
      <c r="F1353" s="23" t="s">
        <v>8076</v>
      </c>
      <c r="G1353" s="23" t="s">
        <v>8075</v>
      </c>
      <c r="H1353" t="s">
        <v>8080</v>
      </c>
    </row>
    <row r="1354" spans="1:8" ht="15" customHeight="1" x14ac:dyDescent="0.3">
      <c r="A1354" s="23" t="s">
        <v>2356</v>
      </c>
      <c r="B1354" s="23" t="s">
        <v>6915</v>
      </c>
      <c r="C1354" s="26">
        <v>46.466666666666669</v>
      </c>
      <c r="D1354" s="23">
        <v>0</v>
      </c>
      <c r="E1354" s="23">
        <v>8026.67</v>
      </c>
      <c r="F1354" s="23" t="s">
        <v>8075</v>
      </c>
      <c r="G1354" s="23" t="s">
        <v>8075</v>
      </c>
      <c r="H1354" t="s">
        <v>8079</v>
      </c>
    </row>
    <row r="1355" spans="1:8" ht="15" customHeight="1" x14ac:dyDescent="0.3">
      <c r="A1355" s="23" t="s">
        <v>2358</v>
      </c>
      <c r="B1355" s="23" t="s">
        <v>6914</v>
      </c>
      <c r="C1355" s="26">
        <v>44.891666666666666</v>
      </c>
      <c r="D1355" s="23">
        <v>1</v>
      </c>
      <c r="E1355" s="23">
        <v>8023.14</v>
      </c>
      <c r="F1355" s="23" t="s">
        <v>8075</v>
      </c>
      <c r="G1355" s="23" t="s">
        <v>8076</v>
      </c>
      <c r="H1355" t="s">
        <v>8079</v>
      </c>
    </row>
    <row r="1356" spans="1:8" ht="15" customHeight="1" x14ac:dyDescent="0.3">
      <c r="A1356" s="23" t="s">
        <v>2360</v>
      </c>
      <c r="B1356" s="23" t="s">
        <v>6913</v>
      </c>
      <c r="C1356" s="26">
        <v>33.597222222222221</v>
      </c>
      <c r="D1356" s="23">
        <v>3</v>
      </c>
      <c r="E1356" s="23">
        <v>8021.11</v>
      </c>
      <c r="F1356" s="23" t="s">
        <v>8075</v>
      </c>
      <c r="G1356" s="23" t="s">
        <v>8077</v>
      </c>
      <c r="H1356" t="s">
        <v>8079</v>
      </c>
    </row>
    <row r="1357" spans="1:8" ht="15" customHeight="1" x14ac:dyDescent="0.3">
      <c r="A1357" s="23" t="s">
        <v>2362</v>
      </c>
      <c r="B1357" s="23" t="s">
        <v>6912</v>
      </c>
      <c r="C1357" s="26">
        <v>42.583333333333336</v>
      </c>
      <c r="D1357" s="23">
        <v>2</v>
      </c>
      <c r="E1357" s="23">
        <v>8017.06</v>
      </c>
      <c r="F1357" s="23" t="s">
        <v>8075</v>
      </c>
      <c r="G1357" s="23" t="s">
        <v>8075</v>
      </c>
      <c r="H1357" t="s">
        <v>8079</v>
      </c>
    </row>
    <row r="1358" spans="1:8" ht="15" customHeight="1" x14ac:dyDescent="0.3">
      <c r="A1358" s="23" t="s">
        <v>2364</v>
      </c>
      <c r="B1358" s="23" t="s">
        <v>6911</v>
      </c>
      <c r="C1358" s="26">
        <v>27.722222222222221</v>
      </c>
      <c r="D1358" s="23">
        <v>0</v>
      </c>
      <c r="E1358" s="23">
        <v>8014.62</v>
      </c>
      <c r="F1358" s="23" t="s">
        <v>8075</v>
      </c>
      <c r="G1358" s="23" t="s">
        <v>8076</v>
      </c>
      <c r="H1358" t="s">
        <v>8079</v>
      </c>
    </row>
    <row r="1359" spans="1:8" ht="15" customHeight="1" x14ac:dyDescent="0.3">
      <c r="A1359" s="23" t="s">
        <v>2366</v>
      </c>
      <c r="B1359" s="23" t="s">
        <v>6910</v>
      </c>
      <c r="C1359" s="26">
        <v>60.794444444444444</v>
      </c>
      <c r="D1359" s="23">
        <v>0</v>
      </c>
      <c r="E1359" s="23">
        <v>8004.96</v>
      </c>
      <c r="F1359" s="23" t="s">
        <v>8076</v>
      </c>
      <c r="G1359" s="23" t="s">
        <v>8077</v>
      </c>
      <c r="H1359" t="s">
        <v>8078</v>
      </c>
    </row>
    <row r="1360" spans="1:8" ht="15" customHeight="1" x14ac:dyDescent="0.3">
      <c r="A1360" s="23" t="s">
        <v>2367</v>
      </c>
      <c r="B1360" s="23" t="s">
        <v>6909</v>
      </c>
      <c r="C1360" s="26">
        <v>39.799999999999997</v>
      </c>
      <c r="D1360" s="23">
        <v>3</v>
      </c>
      <c r="E1360" s="23">
        <v>7986.48</v>
      </c>
      <c r="F1360" s="23" t="s">
        <v>8075</v>
      </c>
      <c r="G1360" s="23" t="s">
        <v>8076</v>
      </c>
      <c r="H1360" t="s">
        <v>8086</v>
      </c>
    </row>
    <row r="1361" spans="1:8" ht="15" customHeight="1" x14ac:dyDescent="0.3">
      <c r="A1361" s="23" t="s">
        <v>2369</v>
      </c>
      <c r="B1361" s="23" t="s">
        <v>6908</v>
      </c>
      <c r="C1361" s="26">
        <v>39.777777777777779</v>
      </c>
      <c r="D1361" s="23">
        <v>3</v>
      </c>
      <c r="E1361" s="23">
        <v>7985.82</v>
      </c>
      <c r="F1361" s="23" t="s">
        <v>8075</v>
      </c>
      <c r="G1361" s="23" t="s">
        <v>8077</v>
      </c>
      <c r="H1361" t="s">
        <v>8086</v>
      </c>
    </row>
    <row r="1362" spans="1:8" ht="15" customHeight="1" x14ac:dyDescent="0.3">
      <c r="A1362" s="23" t="s">
        <v>2371</v>
      </c>
      <c r="B1362" s="23" t="s">
        <v>6907</v>
      </c>
      <c r="C1362" s="26">
        <v>50.541666666666664</v>
      </c>
      <c r="D1362" s="23">
        <v>0</v>
      </c>
      <c r="E1362" s="23">
        <v>7980.34</v>
      </c>
      <c r="F1362" s="23" t="s">
        <v>8075</v>
      </c>
      <c r="G1362" s="23" t="s">
        <v>8075</v>
      </c>
      <c r="H1362" t="s">
        <v>8078</v>
      </c>
    </row>
    <row r="1363" spans="1:8" ht="15" customHeight="1" x14ac:dyDescent="0.3">
      <c r="A1363" s="23" t="s">
        <v>2373</v>
      </c>
      <c r="B1363" s="23" t="s">
        <v>6906</v>
      </c>
      <c r="C1363" s="26">
        <v>47.827777777777776</v>
      </c>
      <c r="D1363" s="23">
        <v>1</v>
      </c>
      <c r="E1363" s="23">
        <v>7966.81</v>
      </c>
      <c r="F1363" s="23" t="s">
        <v>8075</v>
      </c>
      <c r="G1363" s="23" t="s">
        <v>8075</v>
      </c>
      <c r="H1363" t="s">
        <v>8078</v>
      </c>
    </row>
    <row r="1364" spans="1:8" ht="15" customHeight="1" x14ac:dyDescent="0.3">
      <c r="A1364" s="23" t="s">
        <v>2375</v>
      </c>
      <c r="B1364" s="23" t="s">
        <v>6905</v>
      </c>
      <c r="C1364" s="26">
        <v>52.969444444444441</v>
      </c>
      <c r="D1364" s="23">
        <v>0</v>
      </c>
      <c r="E1364" s="23">
        <v>7958.13</v>
      </c>
      <c r="F1364" s="23" t="s">
        <v>8075</v>
      </c>
      <c r="G1364" s="23" t="s">
        <v>8075</v>
      </c>
      <c r="H1364" t="s">
        <v>8078</v>
      </c>
    </row>
    <row r="1365" spans="1:8" ht="15" customHeight="1" x14ac:dyDescent="0.3">
      <c r="A1365" s="23" t="s">
        <v>2376</v>
      </c>
      <c r="B1365" s="23" t="s">
        <v>6904</v>
      </c>
      <c r="C1365" s="26">
        <v>41.444444444444443</v>
      </c>
      <c r="D1365" s="23">
        <v>3</v>
      </c>
      <c r="E1365" s="23">
        <v>7954.52</v>
      </c>
      <c r="F1365" s="23" t="s">
        <v>8075</v>
      </c>
      <c r="G1365" s="23" t="s">
        <v>8075</v>
      </c>
      <c r="H1365" t="s">
        <v>8080</v>
      </c>
    </row>
    <row r="1366" spans="1:8" ht="15" customHeight="1" x14ac:dyDescent="0.3">
      <c r="A1366" s="23" t="s">
        <v>2378</v>
      </c>
      <c r="B1366" s="23" t="s">
        <v>6903</v>
      </c>
      <c r="C1366" s="26">
        <v>56.913888888888891</v>
      </c>
      <c r="D1366" s="23">
        <v>0</v>
      </c>
      <c r="E1366" s="23">
        <v>7953.72</v>
      </c>
      <c r="F1366" s="23" t="s">
        <v>8076</v>
      </c>
      <c r="G1366" s="23" t="s">
        <v>8076</v>
      </c>
      <c r="H1366" t="s">
        <v>8079</v>
      </c>
    </row>
    <row r="1367" spans="1:8" ht="15" customHeight="1" x14ac:dyDescent="0.3">
      <c r="A1367" s="23" t="s">
        <v>2379</v>
      </c>
      <c r="B1367" s="23" t="s">
        <v>6902</v>
      </c>
      <c r="C1367" s="26">
        <v>35.608333333333334</v>
      </c>
      <c r="D1367" s="23">
        <v>3</v>
      </c>
      <c r="E1367" s="23">
        <v>7948.22</v>
      </c>
      <c r="F1367" s="23" t="s">
        <v>8075</v>
      </c>
      <c r="G1367" s="23" t="s">
        <v>8076</v>
      </c>
      <c r="H1367" t="s">
        <v>8085</v>
      </c>
    </row>
    <row r="1368" spans="1:8" ht="15" customHeight="1" x14ac:dyDescent="0.3">
      <c r="A1368" s="23" t="s">
        <v>2381</v>
      </c>
      <c r="B1368" s="23" t="s">
        <v>6901</v>
      </c>
      <c r="C1368" s="26">
        <v>45.883333333333333</v>
      </c>
      <c r="D1368" s="23">
        <v>0</v>
      </c>
      <c r="E1368" s="23">
        <v>7935.29</v>
      </c>
      <c r="F1368" s="23" t="s">
        <v>8075</v>
      </c>
      <c r="G1368" s="23" t="s">
        <v>8077</v>
      </c>
      <c r="H1368" t="s">
        <v>8086</v>
      </c>
    </row>
    <row r="1369" spans="1:8" ht="15" customHeight="1" x14ac:dyDescent="0.3">
      <c r="A1369" s="23" t="s">
        <v>2383</v>
      </c>
      <c r="B1369" s="23" t="s">
        <v>6900</v>
      </c>
      <c r="C1369" s="26">
        <v>60.661111111111111</v>
      </c>
      <c r="D1369" s="23">
        <v>0</v>
      </c>
      <c r="E1369" s="23">
        <v>7896.41</v>
      </c>
      <c r="F1369" s="23" t="s">
        <v>8076</v>
      </c>
      <c r="G1369" s="23" t="s">
        <v>8075</v>
      </c>
      <c r="H1369" t="s">
        <v>8078</v>
      </c>
    </row>
    <row r="1370" spans="1:8" ht="15" customHeight="1" x14ac:dyDescent="0.3">
      <c r="A1370" s="23" t="s">
        <v>2384</v>
      </c>
      <c r="B1370" s="23" t="s">
        <v>6024</v>
      </c>
      <c r="C1370" s="26">
        <v>28.558333333333334</v>
      </c>
      <c r="D1370" s="23">
        <v>0</v>
      </c>
      <c r="E1370" s="23">
        <v>7851.85</v>
      </c>
      <c r="F1370" s="23" t="s">
        <v>8075</v>
      </c>
      <c r="G1370" s="23" t="s">
        <v>8076</v>
      </c>
      <c r="H1370" t="s">
        <v>8079</v>
      </c>
    </row>
    <row r="1371" spans="1:8" ht="15" customHeight="1" x14ac:dyDescent="0.3">
      <c r="A1371" s="23" t="s">
        <v>2386</v>
      </c>
      <c r="B1371" s="23" t="s">
        <v>6530</v>
      </c>
      <c r="C1371" s="26">
        <v>21.675000000000001</v>
      </c>
      <c r="D1371" s="23">
        <v>0</v>
      </c>
      <c r="E1371" s="23">
        <v>7844.8</v>
      </c>
      <c r="F1371" s="23" t="s">
        <v>8075</v>
      </c>
      <c r="G1371" s="23" t="s">
        <v>8075</v>
      </c>
      <c r="H1371" t="s">
        <v>8079</v>
      </c>
    </row>
    <row r="1372" spans="1:8" ht="15" customHeight="1" x14ac:dyDescent="0.3">
      <c r="A1372" s="23" t="s">
        <v>2388</v>
      </c>
      <c r="B1372" s="23" t="s">
        <v>6899</v>
      </c>
      <c r="C1372" s="26">
        <v>33.655555555555559</v>
      </c>
      <c r="D1372" s="23">
        <v>3</v>
      </c>
      <c r="E1372" s="23">
        <v>7824.37</v>
      </c>
      <c r="F1372" s="23" t="s">
        <v>8075</v>
      </c>
      <c r="G1372" s="23" t="s">
        <v>8075</v>
      </c>
      <c r="H1372" t="s">
        <v>8079</v>
      </c>
    </row>
    <row r="1373" spans="1:8" ht="15" customHeight="1" x14ac:dyDescent="0.3">
      <c r="A1373" s="23" t="s">
        <v>2390</v>
      </c>
      <c r="B1373" s="23" t="s">
        <v>6898</v>
      </c>
      <c r="C1373" s="26">
        <v>31.463888888888889</v>
      </c>
      <c r="D1373" s="23">
        <v>3</v>
      </c>
      <c r="E1373" s="23">
        <v>7812.67</v>
      </c>
      <c r="F1373" s="23" t="s">
        <v>8075</v>
      </c>
      <c r="G1373" s="23" t="s">
        <v>8077</v>
      </c>
      <c r="H1373" t="s">
        <v>8079</v>
      </c>
    </row>
    <row r="1374" spans="1:8" ht="15" customHeight="1" x14ac:dyDescent="0.3">
      <c r="A1374" s="23" t="s">
        <v>2392</v>
      </c>
      <c r="B1374" s="23" t="s">
        <v>6897</v>
      </c>
      <c r="C1374" s="26">
        <v>48.580555555555556</v>
      </c>
      <c r="D1374" s="23">
        <v>0</v>
      </c>
      <c r="E1374" s="23">
        <v>7804.16</v>
      </c>
      <c r="F1374" s="23" t="s">
        <v>8075</v>
      </c>
      <c r="G1374" s="23" t="s">
        <v>8076</v>
      </c>
      <c r="H1374" t="s">
        <v>8078</v>
      </c>
    </row>
    <row r="1375" spans="1:8" ht="15" customHeight="1" x14ac:dyDescent="0.3">
      <c r="A1375" s="23" t="s">
        <v>2394</v>
      </c>
      <c r="B1375" s="23" t="s">
        <v>6896</v>
      </c>
      <c r="C1375" s="26">
        <v>25.516666666666666</v>
      </c>
      <c r="D1375" s="23">
        <v>0</v>
      </c>
      <c r="E1375" s="23">
        <v>7803.77</v>
      </c>
      <c r="F1375" s="23" t="s">
        <v>8075</v>
      </c>
      <c r="G1375" s="23" t="s">
        <v>8076</v>
      </c>
      <c r="H1375" t="s">
        <v>8079</v>
      </c>
    </row>
    <row r="1376" spans="1:8" ht="15" customHeight="1" x14ac:dyDescent="0.3">
      <c r="A1376" s="23" t="s">
        <v>2396</v>
      </c>
      <c r="B1376" s="23" t="s">
        <v>6895</v>
      </c>
      <c r="C1376" s="26">
        <v>23.452777777777779</v>
      </c>
      <c r="D1376" s="23">
        <v>0</v>
      </c>
      <c r="E1376" s="23">
        <v>7794.68</v>
      </c>
      <c r="F1376" s="23" t="s">
        <v>8075</v>
      </c>
      <c r="G1376" s="23" t="s">
        <v>8075</v>
      </c>
      <c r="H1376" t="s">
        <v>8092</v>
      </c>
    </row>
    <row r="1377" spans="1:8" ht="15" customHeight="1" x14ac:dyDescent="0.3">
      <c r="A1377" s="23" t="s">
        <v>2398</v>
      </c>
      <c r="B1377" s="23" t="s">
        <v>6894</v>
      </c>
      <c r="C1377" s="26">
        <v>48.505555555555553</v>
      </c>
      <c r="D1377" s="23">
        <v>0</v>
      </c>
      <c r="E1377" s="23">
        <v>7789.64</v>
      </c>
      <c r="F1377" s="23" t="s">
        <v>8077</v>
      </c>
      <c r="G1377" s="23" t="s">
        <v>8076</v>
      </c>
      <c r="H1377" t="s">
        <v>8078</v>
      </c>
    </row>
    <row r="1378" spans="1:8" ht="15" customHeight="1" x14ac:dyDescent="0.3">
      <c r="A1378" s="23" t="s">
        <v>2400</v>
      </c>
      <c r="B1378" s="23" t="s">
        <v>6893</v>
      </c>
      <c r="C1378" s="26">
        <v>25.463888888888889</v>
      </c>
      <c r="D1378" s="23">
        <v>0</v>
      </c>
      <c r="E1378" s="23">
        <v>7763.06</v>
      </c>
      <c r="F1378" s="23" t="s">
        <v>8075</v>
      </c>
      <c r="G1378" s="23" t="s">
        <v>8077</v>
      </c>
      <c r="H1378" t="s">
        <v>8079</v>
      </c>
    </row>
    <row r="1379" spans="1:8" ht="15" customHeight="1" x14ac:dyDescent="0.3">
      <c r="A1379" s="23" t="s">
        <v>2401</v>
      </c>
      <c r="B1379" s="23" t="s">
        <v>6696</v>
      </c>
      <c r="C1379" s="26">
        <v>41.93888888888889</v>
      </c>
      <c r="D1379" s="23">
        <v>2</v>
      </c>
      <c r="E1379" s="23">
        <v>7749.16</v>
      </c>
      <c r="F1379" s="23" t="s">
        <v>8075</v>
      </c>
      <c r="G1379" s="23" t="s">
        <v>8077</v>
      </c>
      <c r="H1379" t="s">
        <v>8079</v>
      </c>
    </row>
    <row r="1380" spans="1:8" ht="15" customHeight="1" x14ac:dyDescent="0.3">
      <c r="A1380" s="23" t="s">
        <v>2403</v>
      </c>
      <c r="B1380" s="23" t="s">
        <v>6673</v>
      </c>
      <c r="C1380" s="26">
        <v>46.488888888888887</v>
      </c>
      <c r="D1380" s="23">
        <v>1</v>
      </c>
      <c r="E1380" s="23">
        <v>7742.11</v>
      </c>
      <c r="F1380" s="23" t="s">
        <v>8076</v>
      </c>
      <c r="G1380" s="23" t="s">
        <v>8075</v>
      </c>
      <c r="H1380" t="s">
        <v>8078</v>
      </c>
    </row>
    <row r="1381" spans="1:8" ht="15" customHeight="1" x14ac:dyDescent="0.3">
      <c r="A1381" s="23" t="s">
        <v>2404</v>
      </c>
      <c r="B1381" s="23" t="s">
        <v>6892</v>
      </c>
      <c r="C1381" s="26">
        <v>44.761111111111113</v>
      </c>
      <c r="D1381" s="23">
        <v>2</v>
      </c>
      <c r="E1381" s="23">
        <v>7740.34</v>
      </c>
      <c r="F1381" s="23" t="s">
        <v>8077</v>
      </c>
      <c r="G1381" s="23" t="s">
        <v>8077</v>
      </c>
      <c r="H1381" t="s">
        <v>8080</v>
      </c>
    </row>
    <row r="1382" spans="1:8" ht="15" customHeight="1" x14ac:dyDescent="0.3">
      <c r="A1382" s="23" t="s">
        <v>2405</v>
      </c>
      <c r="B1382" s="23" t="s">
        <v>6891</v>
      </c>
      <c r="C1382" s="26">
        <v>57.888888888888886</v>
      </c>
      <c r="D1382" s="23">
        <v>0</v>
      </c>
      <c r="E1382" s="23">
        <v>7736.39</v>
      </c>
      <c r="F1382" s="23" t="s">
        <v>8076</v>
      </c>
      <c r="G1382" s="23" t="s">
        <v>8075</v>
      </c>
      <c r="H1382" t="s">
        <v>8078</v>
      </c>
    </row>
    <row r="1383" spans="1:8" ht="15" customHeight="1" x14ac:dyDescent="0.3">
      <c r="A1383" s="23" t="s">
        <v>2407</v>
      </c>
      <c r="B1383" s="23" t="s">
        <v>6890</v>
      </c>
      <c r="C1383" s="26">
        <v>45.774999999999999</v>
      </c>
      <c r="D1383" s="23">
        <v>0</v>
      </c>
      <c r="E1383" s="23">
        <v>7731.86</v>
      </c>
      <c r="F1383" s="23" t="s">
        <v>8075</v>
      </c>
      <c r="G1383" s="23" t="s">
        <v>8076</v>
      </c>
      <c r="H1383" t="s">
        <v>8079</v>
      </c>
    </row>
    <row r="1384" spans="1:8" ht="15" customHeight="1" x14ac:dyDescent="0.3">
      <c r="A1384" s="23" t="s">
        <v>2408</v>
      </c>
      <c r="B1384" s="23" t="s">
        <v>6889</v>
      </c>
      <c r="C1384" s="26">
        <v>44.511111111111113</v>
      </c>
      <c r="D1384" s="23">
        <v>2</v>
      </c>
      <c r="E1384" s="23">
        <v>7731.43</v>
      </c>
      <c r="F1384" s="23" t="s">
        <v>8076</v>
      </c>
      <c r="G1384" s="23" t="s">
        <v>8075</v>
      </c>
      <c r="H1384" t="s">
        <v>8078</v>
      </c>
    </row>
    <row r="1385" spans="1:8" ht="15" customHeight="1" x14ac:dyDescent="0.3">
      <c r="A1385" s="23" t="s">
        <v>2409</v>
      </c>
      <c r="B1385" s="23" t="s">
        <v>6888</v>
      </c>
      <c r="C1385" s="26">
        <v>42.744444444444447</v>
      </c>
      <c r="D1385" s="23">
        <v>2</v>
      </c>
      <c r="E1385" s="23">
        <v>7729.65</v>
      </c>
      <c r="F1385" s="23" t="s">
        <v>8076</v>
      </c>
      <c r="G1385" s="23" t="s">
        <v>8077</v>
      </c>
      <c r="H1385" t="s">
        <v>8083</v>
      </c>
    </row>
    <row r="1386" spans="1:8" ht="15" customHeight="1" x14ac:dyDescent="0.3">
      <c r="A1386" s="23" t="s">
        <v>2411</v>
      </c>
      <c r="B1386" s="23" t="s">
        <v>6887</v>
      </c>
      <c r="C1386" s="26">
        <v>44.016666666666666</v>
      </c>
      <c r="D1386" s="23">
        <v>1</v>
      </c>
      <c r="E1386" s="23">
        <v>7727.25</v>
      </c>
      <c r="F1386" s="23" t="s">
        <v>8075</v>
      </c>
      <c r="G1386" s="23" t="s">
        <v>8076</v>
      </c>
      <c r="H1386" t="s">
        <v>8079</v>
      </c>
    </row>
    <row r="1387" spans="1:8" ht="15" customHeight="1" x14ac:dyDescent="0.3">
      <c r="A1387" s="23" t="s">
        <v>2413</v>
      </c>
      <c r="B1387" s="23" t="s">
        <v>6886</v>
      </c>
      <c r="C1387" s="26">
        <v>44.44166666666667</v>
      </c>
      <c r="D1387" s="23">
        <v>2</v>
      </c>
      <c r="E1387" s="23">
        <v>7726.85</v>
      </c>
      <c r="F1387" s="23" t="s">
        <v>8077</v>
      </c>
      <c r="G1387" s="23" t="s">
        <v>8075</v>
      </c>
      <c r="H1387" t="s">
        <v>8080</v>
      </c>
    </row>
    <row r="1388" spans="1:8" ht="15" customHeight="1" x14ac:dyDescent="0.3">
      <c r="A1388" s="23" t="s">
        <v>2415</v>
      </c>
      <c r="B1388" s="23" t="s">
        <v>6885</v>
      </c>
      <c r="C1388" s="26">
        <v>35.905555555555559</v>
      </c>
      <c r="D1388" s="23">
        <v>3</v>
      </c>
      <c r="E1388" s="23">
        <v>7684.62</v>
      </c>
      <c r="F1388" s="23" t="s">
        <v>8075</v>
      </c>
      <c r="G1388" s="23" t="s">
        <v>8076</v>
      </c>
      <c r="H1388" t="s">
        <v>8089</v>
      </c>
    </row>
    <row r="1389" spans="1:8" ht="15" customHeight="1" x14ac:dyDescent="0.3">
      <c r="A1389" s="23" t="s">
        <v>2417</v>
      </c>
      <c r="B1389" s="23" t="s">
        <v>6884</v>
      </c>
      <c r="C1389" s="26">
        <v>40.472222222222221</v>
      </c>
      <c r="D1389" s="23">
        <v>3</v>
      </c>
      <c r="E1389" s="23">
        <v>7682.67</v>
      </c>
      <c r="F1389" s="23" t="s">
        <v>8075</v>
      </c>
      <c r="G1389" s="23" t="s">
        <v>8077</v>
      </c>
      <c r="H1389" t="s">
        <v>8078</v>
      </c>
    </row>
    <row r="1390" spans="1:8" ht="15" customHeight="1" x14ac:dyDescent="0.3">
      <c r="A1390" s="23" t="s">
        <v>2419</v>
      </c>
      <c r="B1390" s="23" t="s">
        <v>6883</v>
      </c>
      <c r="C1390" s="26">
        <v>41.469444444444441</v>
      </c>
      <c r="D1390" s="23">
        <v>1</v>
      </c>
      <c r="E1390" s="23">
        <v>7681.17</v>
      </c>
      <c r="F1390" s="23" t="s">
        <v>8075</v>
      </c>
      <c r="G1390" s="23" t="s">
        <v>8075</v>
      </c>
      <c r="H1390" t="s">
        <v>8091</v>
      </c>
    </row>
    <row r="1391" spans="1:8" ht="15" customHeight="1" x14ac:dyDescent="0.3">
      <c r="A1391" s="23" t="s">
        <v>2420</v>
      </c>
      <c r="B1391" s="23" t="s">
        <v>6882</v>
      </c>
      <c r="C1391" s="26">
        <v>51.658333333333331</v>
      </c>
      <c r="D1391" s="23">
        <v>0</v>
      </c>
      <c r="E1391" s="23">
        <v>7680.92</v>
      </c>
      <c r="F1391" s="23" t="s">
        <v>8075</v>
      </c>
      <c r="G1391" s="23" t="s">
        <v>8077</v>
      </c>
      <c r="H1391" t="s">
        <v>8078</v>
      </c>
    </row>
    <row r="1392" spans="1:8" ht="15" customHeight="1" x14ac:dyDescent="0.3">
      <c r="A1392" s="23" t="s">
        <v>2421</v>
      </c>
      <c r="B1392" s="23" t="s">
        <v>6881</v>
      </c>
      <c r="C1392" s="26">
        <v>27.736111111111111</v>
      </c>
      <c r="D1392" s="23">
        <v>0</v>
      </c>
      <c r="E1392" s="23">
        <v>7676.4</v>
      </c>
      <c r="F1392" s="23" t="s">
        <v>8075</v>
      </c>
      <c r="G1392" s="23" t="s">
        <v>8077</v>
      </c>
      <c r="H1392" t="s">
        <v>8079</v>
      </c>
    </row>
    <row r="1393" spans="1:8" ht="15" customHeight="1" x14ac:dyDescent="0.3">
      <c r="A1393" s="23" t="s">
        <v>2423</v>
      </c>
      <c r="B1393" s="23" t="s">
        <v>6880</v>
      </c>
      <c r="C1393" s="26">
        <v>26.538888888888888</v>
      </c>
      <c r="D1393" s="23">
        <v>0</v>
      </c>
      <c r="E1393" s="23">
        <v>7670.75</v>
      </c>
      <c r="F1393" s="23" t="s">
        <v>8075</v>
      </c>
      <c r="G1393" s="23" t="s">
        <v>8075</v>
      </c>
      <c r="H1393" t="s">
        <v>8094</v>
      </c>
    </row>
    <row r="1394" spans="1:8" ht="15" customHeight="1" x14ac:dyDescent="0.3">
      <c r="A1394" s="23" t="s">
        <v>2424</v>
      </c>
      <c r="B1394" s="23" t="s">
        <v>6879</v>
      </c>
      <c r="C1394" s="26">
        <v>46.663888888888891</v>
      </c>
      <c r="D1394" s="23">
        <v>2</v>
      </c>
      <c r="E1394" s="23">
        <v>7662.47</v>
      </c>
      <c r="F1394" s="23" t="s">
        <v>8075</v>
      </c>
      <c r="G1394" s="23" t="s">
        <v>8077</v>
      </c>
      <c r="H1394" t="s">
        <v>8080</v>
      </c>
    </row>
    <row r="1395" spans="1:8" ht="15" customHeight="1" x14ac:dyDescent="0.3">
      <c r="A1395" s="23" t="s">
        <v>2426</v>
      </c>
      <c r="B1395" s="23" t="s">
        <v>6878</v>
      </c>
      <c r="C1395" s="26">
        <v>57.447222222222223</v>
      </c>
      <c r="D1395" s="23">
        <v>0</v>
      </c>
      <c r="E1395" s="23">
        <v>7657.69</v>
      </c>
      <c r="F1395" s="23" t="s">
        <v>8076</v>
      </c>
      <c r="G1395" s="23" t="s">
        <v>8076</v>
      </c>
      <c r="H1395" t="s">
        <v>8079</v>
      </c>
    </row>
    <row r="1396" spans="1:8" ht="15" customHeight="1" x14ac:dyDescent="0.3">
      <c r="A1396" s="23" t="s">
        <v>2428</v>
      </c>
      <c r="B1396" s="23" t="s">
        <v>6877</v>
      </c>
      <c r="C1396" s="26">
        <v>24.68888888888889</v>
      </c>
      <c r="D1396" s="23">
        <v>0</v>
      </c>
      <c r="E1396" s="23">
        <v>7652.26</v>
      </c>
      <c r="F1396" s="23" t="s">
        <v>8075</v>
      </c>
      <c r="G1396" s="23" t="s">
        <v>8076</v>
      </c>
      <c r="H1396" t="s">
        <v>8087</v>
      </c>
    </row>
    <row r="1397" spans="1:8" ht="15" customHeight="1" x14ac:dyDescent="0.3">
      <c r="A1397" s="23" t="s">
        <v>2429</v>
      </c>
      <c r="B1397" s="23" t="s">
        <v>6523</v>
      </c>
      <c r="C1397" s="26">
        <v>29.827777777777779</v>
      </c>
      <c r="D1397" s="23">
        <v>0</v>
      </c>
      <c r="E1397" s="23">
        <v>7650.8</v>
      </c>
      <c r="F1397" s="23" t="s">
        <v>8075</v>
      </c>
      <c r="G1397" s="23" t="s">
        <v>8075</v>
      </c>
      <c r="H1397" t="s">
        <v>8079</v>
      </c>
    </row>
    <row r="1398" spans="1:8" ht="15" customHeight="1" x14ac:dyDescent="0.3">
      <c r="A1398" s="23" t="s">
        <v>2430</v>
      </c>
      <c r="B1398" s="23" t="s">
        <v>6876</v>
      </c>
      <c r="C1398" s="26">
        <v>42.644444444444446</v>
      </c>
      <c r="D1398" s="23">
        <v>1</v>
      </c>
      <c r="E1398" s="23">
        <v>7650.77</v>
      </c>
      <c r="F1398" s="23" t="s">
        <v>8075</v>
      </c>
      <c r="G1398" s="23" t="s">
        <v>8075</v>
      </c>
      <c r="H1398" t="s">
        <v>8086</v>
      </c>
    </row>
    <row r="1399" spans="1:8" ht="15" customHeight="1" x14ac:dyDescent="0.3">
      <c r="A1399" s="23" t="s">
        <v>2432</v>
      </c>
      <c r="B1399" s="23" t="s">
        <v>6875</v>
      </c>
      <c r="C1399" s="26">
        <v>23.980555555555554</v>
      </c>
      <c r="D1399" s="23">
        <v>0</v>
      </c>
      <c r="E1399" s="23">
        <v>7642.05</v>
      </c>
      <c r="F1399" s="23" t="s">
        <v>8075</v>
      </c>
      <c r="G1399" s="23" t="s">
        <v>8075</v>
      </c>
      <c r="H1399" t="s">
        <v>8092</v>
      </c>
    </row>
    <row r="1400" spans="1:8" ht="15" customHeight="1" x14ac:dyDescent="0.3">
      <c r="A1400" s="23" t="s">
        <v>2434</v>
      </c>
      <c r="B1400" s="23" t="s">
        <v>6874</v>
      </c>
      <c r="C1400" s="26">
        <v>42.87222222222222</v>
      </c>
      <c r="D1400" s="23">
        <v>2</v>
      </c>
      <c r="E1400" s="23">
        <v>7640.31</v>
      </c>
      <c r="F1400" s="23" t="s">
        <v>8075</v>
      </c>
      <c r="G1400" s="23" t="s">
        <v>8077</v>
      </c>
      <c r="H1400" t="s">
        <v>8078</v>
      </c>
    </row>
    <row r="1401" spans="1:8" ht="15" customHeight="1" x14ac:dyDescent="0.3">
      <c r="A1401" s="23" t="s">
        <v>2435</v>
      </c>
      <c r="B1401" s="23" t="s">
        <v>6873</v>
      </c>
      <c r="C1401" s="26">
        <v>42.966666666666669</v>
      </c>
      <c r="D1401" s="23">
        <v>1</v>
      </c>
      <c r="E1401" s="23">
        <v>7639.42</v>
      </c>
      <c r="F1401" s="23" t="s">
        <v>8075</v>
      </c>
      <c r="G1401" s="23" t="s">
        <v>8075</v>
      </c>
      <c r="H1401" t="s">
        <v>8086</v>
      </c>
    </row>
    <row r="1402" spans="1:8" ht="15" customHeight="1" x14ac:dyDescent="0.3">
      <c r="A1402" s="23" t="s">
        <v>2436</v>
      </c>
      <c r="B1402" s="23" t="s">
        <v>6872</v>
      </c>
      <c r="C1402" s="26">
        <v>21.486111111111111</v>
      </c>
      <c r="D1402" s="23">
        <v>0</v>
      </c>
      <c r="E1402" s="23">
        <v>7636.92</v>
      </c>
      <c r="F1402" s="23" t="s">
        <v>8075</v>
      </c>
      <c r="G1402" s="23" t="s">
        <v>8076</v>
      </c>
      <c r="H1402" t="s">
        <v>8079</v>
      </c>
    </row>
    <row r="1403" spans="1:8" ht="15" customHeight="1" x14ac:dyDescent="0.3">
      <c r="A1403" s="23" t="s">
        <v>2438</v>
      </c>
      <c r="B1403" s="23" t="s">
        <v>6871</v>
      </c>
      <c r="C1403" s="26">
        <v>44.788888888888891</v>
      </c>
      <c r="D1403" s="23">
        <v>1</v>
      </c>
      <c r="E1403" s="23">
        <v>7633.72</v>
      </c>
      <c r="F1403" s="23" t="s">
        <v>8075</v>
      </c>
      <c r="G1403" s="23" t="s">
        <v>8077</v>
      </c>
      <c r="H1403" t="s">
        <v>8078</v>
      </c>
    </row>
    <row r="1404" spans="1:8" ht="15" customHeight="1" x14ac:dyDescent="0.3">
      <c r="A1404" s="23" t="s">
        <v>2439</v>
      </c>
      <c r="B1404" s="23" t="s">
        <v>6785</v>
      </c>
      <c r="C1404" s="26">
        <v>44.524999999999999</v>
      </c>
      <c r="D1404" s="23">
        <v>1</v>
      </c>
      <c r="E1404" s="23">
        <v>7626.99</v>
      </c>
      <c r="F1404" s="23" t="s">
        <v>8075</v>
      </c>
      <c r="G1404" s="23" t="s">
        <v>8075</v>
      </c>
      <c r="H1404" t="s">
        <v>8080</v>
      </c>
    </row>
    <row r="1405" spans="1:8" ht="15" customHeight="1" x14ac:dyDescent="0.3">
      <c r="A1405" s="23" t="s">
        <v>2440</v>
      </c>
      <c r="B1405" s="23" t="s">
        <v>6870</v>
      </c>
      <c r="C1405" s="26">
        <v>44.588888888888889</v>
      </c>
      <c r="D1405" s="23">
        <v>1</v>
      </c>
      <c r="E1405" s="23">
        <v>7624.63</v>
      </c>
      <c r="F1405" s="23" t="s">
        <v>8075</v>
      </c>
      <c r="G1405" s="23" t="s">
        <v>8077</v>
      </c>
      <c r="H1405" t="s">
        <v>8080</v>
      </c>
    </row>
    <row r="1406" spans="1:8" ht="15" customHeight="1" x14ac:dyDescent="0.3">
      <c r="A1406" s="23" t="s">
        <v>2442</v>
      </c>
      <c r="B1406" s="23" t="s">
        <v>6869</v>
      </c>
      <c r="C1406" s="26">
        <v>44.527777777777779</v>
      </c>
      <c r="D1406" s="23">
        <v>1</v>
      </c>
      <c r="E1406" s="23">
        <v>7623.52</v>
      </c>
      <c r="F1406" s="23" t="s">
        <v>8075</v>
      </c>
      <c r="G1406" s="23" t="s">
        <v>8077</v>
      </c>
      <c r="H1406" t="s">
        <v>8080</v>
      </c>
    </row>
    <row r="1407" spans="1:8" ht="15" customHeight="1" x14ac:dyDescent="0.3">
      <c r="A1407" s="23" t="s">
        <v>2444</v>
      </c>
      <c r="B1407" s="23" t="s">
        <v>6868</v>
      </c>
      <c r="C1407" s="26">
        <v>26.725000000000001</v>
      </c>
      <c r="D1407" s="23">
        <v>0</v>
      </c>
      <c r="E1407" s="23">
        <v>7623.13</v>
      </c>
      <c r="F1407" s="23" t="s">
        <v>8075</v>
      </c>
      <c r="G1407" s="23" t="s">
        <v>8076</v>
      </c>
      <c r="H1407" t="s">
        <v>8080</v>
      </c>
    </row>
    <row r="1408" spans="1:8" ht="15" customHeight="1" x14ac:dyDescent="0.3">
      <c r="A1408" s="23" t="s">
        <v>2445</v>
      </c>
      <c r="B1408" s="23" t="s">
        <v>6867</v>
      </c>
      <c r="C1408" s="26">
        <v>54.930555555555557</v>
      </c>
      <c r="D1408" s="23">
        <v>0</v>
      </c>
      <c r="E1408" s="23">
        <v>7609.6</v>
      </c>
      <c r="F1408" s="23" t="s">
        <v>8076</v>
      </c>
      <c r="G1408" s="23" t="s">
        <v>8075</v>
      </c>
      <c r="H1408" t="s">
        <v>8079</v>
      </c>
    </row>
    <row r="1409" spans="1:8" ht="15" customHeight="1" x14ac:dyDescent="0.3">
      <c r="A1409" s="23" t="s">
        <v>2446</v>
      </c>
      <c r="B1409" s="23" t="s">
        <v>6866</v>
      </c>
      <c r="C1409" s="26">
        <v>25.68888888888889</v>
      </c>
      <c r="D1409" s="23">
        <v>0</v>
      </c>
      <c r="E1409" s="23">
        <v>7607.03</v>
      </c>
      <c r="F1409" s="23" t="s">
        <v>8075</v>
      </c>
      <c r="G1409" s="23" t="s">
        <v>8075</v>
      </c>
      <c r="H1409" t="s">
        <v>8079</v>
      </c>
    </row>
    <row r="1410" spans="1:8" ht="15" customHeight="1" x14ac:dyDescent="0.3">
      <c r="A1410" s="23" t="s">
        <v>2448</v>
      </c>
      <c r="B1410" s="23" t="s">
        <v>6865</v>
      </c>
      <c r="C1410" s="26">
        <v>55.891666666666666</v>
      </c>
      <c r="D1410" s="23">
        <v>0</v>
      </c>
      <c r="E1410" s="23">
        <v>7585.62</v>
      </c>
      <c r="F1410" s="23" t="s">
        <v>8076</v>
      </c>
      <c r="G1410" s="23" t="s">
        <v>8075</v>
      </c>
      <c r="H1410" t="s">
        <v>8078</v>
      </c>
    </row>
    <row r="1411" spans="1:8" ht="15" customHeight="1" x14ac:dyDescent="0.3">
      <c r="A1411" s="23" t="s">
        <v>2449</v>
      </c>
      <c r="B1411" s="23" t="s">
        <v>6864</v>
      </c>
      <c r="C1411" s="26">
        <v>28.816666666666666</v>
      </c>
      <c r="D1411" s="23">
        <v>0</v>
      </c>
      <c r="E1411" s="23">
        <v>7567.13</v>
      </c>
      <c r="F1411" s="23" t="s">
        <v>8075</v>
      </c>
      <c r="G1411" s="23" t="s">
        <v>8075</v>
      </c>
      <c r="H1411" t="s">
        <v>8089</v>
      </c>
    </row>
    <row r="1412" spans="1:8" ht="15" customHeight="1" x14ac:dyDescent="0.3">
      <c r="A1412" s="23" t="s">
        <v>2451</v>
      </c>
      <c r="B1412" s="23" t="s">
        <v>6858</v>
      </c>
      <c r="C1412" s="26">
        <v>34.480555555555554</v>
      </c>
      <c r="D1412" s="23">
        <v>3</v>
      </c>
      <c r="E1412" s="23">
        <v>7538.52</v>
      </c>
      <c r="F1412" s="23" t="s">
        <v>8075</v>
      </c>
      <c r="G1412" s="23" t="s">
        <v>8075</v>
      </c>
      <c r="H1412" t="s">
        <v>8079</v>
      </c>
    </row>
    <row r="1413" spans="1:8" ht="15" customHeight="1" x14ac:dyDescent="0.3">
      <c r="A1413" s="23" t="s">
        <v>2453</v>
      </c>
      <c r="B1413" s="23" t="s">
        <v>6551</v>
      </c>
      <c r="C1413" s="26">
        <v>38.794444444444444</v>
      </c>
      <c r="D1413" s="23">
        <v>3</v>
      </c>
      <c r="E1413" s="23">
        <v>7537.16</v>
      </c>
      <c r="F1413" s="23" t="s">
        <v>8075</v>
      </c>
      <c r="G1413" s="23" t="s">
        <v>8075</v>
      </c>
      <c r="H1413" t="s">
        <v>8079</v>
      </c>
    </row>
    <row r="1414" spans="1:8" ht="15" customHeight="1" x14ac:dyDescent="0.3">
      <c r="A1414" s="23" t="s">
        <v>2454</v>
      </c>
      <c r="B1414" s="23" t="s">
        <v>6863</v>
      </c>
      <c r="C1414" s="26">
        <v>44.483333333333334</v>
      </c>
      <c r="D1414" s="23">
        <v>2</v>
      </c>
      <c r="E1414" s="23">
        <v>7531.7</v>
      </c>
      <c r="F1414" s="23" t="s">
        <v>8075</v>
      </c>
      <c r="G1414" s="23" t="s">
        <v>8077</v>
      </c>
      <c r="H1414" t="s">
        <v>8078</v>
      </c>
    </row>
    <row r="1415" spans="1:8" ht="15" customHeight="1" x14ac:dyDescent="0.3">
      <c r="A1415" s="23" t="s">
        <v>2456</v>
      </c>
      <c r="B1415" s="23" t="s">
        <v>6862</v>
      </c>
      <c r="C1415" s="26">
        <v>46.661111111111111</v>
      </c>
      <c r="D1415" s="23">
        <v>0</v>
      </c>
      <c r="E1415" s="23">
        <v>7526.71</v>
      </c>
      <c r="F1415" s="23" t="s">
        <v>8076</v>
      </c>
      <c r="G1415" s="23" t="s">
        <v>8077</v>
      </c>
      <c r="H1415" t="s">
        <v>8079</v>
      </c>
    </row>
    <row r="1416" spans="1:8" ht="15" customHeight="1" x14ac:dyDescent="0.3">
      <c r="A1416" s="23" t="s">
        <v>2457</v>
      </c>
      <c r="B1416" s="23" t="s">
        <v>6861</v>
      </c>
      <c r="C1416" s="26">
        <v>44.638888888888886</v>
      </c>
      <c r="D1416" s="23">
        <v>1</v>
      </c>
      <c r="E1416" s="23">
        <v>7518.03</v>
      </c>
      <c r="F1416" s="23" t="s">
        <v>8075</v>
      </c>
      <c r="G1416" s="23" t="s">
        <v>8076</v>
      </c>
      <c r="H1416" t="s">
        <v>8079</v>
      </c>
    </row>
    <row r="1417" spans="1:8" ht="15" customHeight="1" x14ac:dyDescent="0.3">
      <c r="A1417" s="23" t="s">
        <v>2459</v>
      </c>
      <c r="B1417" s="23" t="s">
        <v>6860</v>
      </c>
      <c r="C1417" s="26">
        <v>39.911111111111111</v>
      </c>
      <c r="D1417" s="23">
        <v>4</v>
      </c>
      <c r="E1417" s="23">
        <v>7512.27</v>
      </c>
      <c r="F1417" s="23" t="s">
        <v>8076</v>
      </c>
      <c r="G1417" s="23" t="s">
        <v>8075</v>
      </c>
      <c r="H1417" t="s">
        <v>8080</v>
      </c>
    </row>
    <row r="1418" spans="1:8" ht="15" customHeight="1" x14ac:dyDescent="0.3">
      <c r="A1418" s="23" t="s">
        <v>2460</v>
      </c>
      <c r="B1418" s="23" t="s">
        <v>6859</v>
      </c>
      <c r="C1418" s="26">
        <v>25.611111111111111</v>
      </c>
      <c r="D1418" s="23">
        <v>0</v>
      </c>
      <c r="E1418" s="23">
        <v>7504.3</v>
      </c>
      <c r="F1418" s="23" t="s">
        <v>8075</v>
      </c>
      <c r="G1418" s="23" t="s">
        <v>8077</v>
      </c>
      <c r="H1418" t="s">
        <v>8079</v>
      </c>
    </row>
    <row r="1419" spans="1:8" ht="15" customHeight="1" x14ac:dyDescent="0.3">
      <c r="A1419" s="23" t="s">
        <v>2462</v>
      </c>
      <c r="B1419" s="23" t="s">
        <v>6858</v>
      </c>
      <c r="C1419" s="26">
        <v>34.480555555555554</v>
      </c>
      <c r="D1419" s="23">
        <v>3</v>
      </c>
      <c r="E1419" s="23">
        <v>7494.63</v>
      </c>
      <c r="F1419" s="23" t="s">
        <v>8075</v>
      </c>
      <c r="G1419" s="23" t="s">
        <v>8076</v>
      </c>
      <c r="H1419" t="s">
        <v>8085</v>
      </c>
    </row>
    <row r="1420" spans="1:8" ht="15" customHeight="1" x14ac:dyDescent="0.3">
      <c r="A1420" s="23" t="s">
        <v>2463</v>
      </c>
      <c r="B1420" s="23" t="s">
        <v>6857</v>
      </c>
      <c r="C1420" s="26">
        <v>26.983333333333334</v>
      </c>
      <c r="D1420" s="23">
        <v>0</v>
      </c>
      <c r="E1420" s="23">
        <v>7487.38</v>
      </c>
      <c r="F1420" s="23" t="s">
        <v>8075</v>
      </c>
      <c r="G1420" s="23" t="s">
        <v>8076</v>
      </c>
      <c r="H1420" t="s">
        <v>8079</v>
      </c>
    </row>
    <row r="1421" spans="1:8" ht="15" customHeight="1" x14ac:dyDescent="0.3">
      <c r="A1421" s="23" t="s">
        <v>2464</v>
      </c>
      <c r="B1421" s="23" t="s">
        <v>6856</v>
      </c>
      <c r="C1421" s="26">
        <v>55.844444444444441</v>
      </c>
      <c r="D1421" s="23">
        <v>0</v>
      </c>
      <c r="E1421" s="23">
        <v>7463.51</v>
      </c>
      <c r="F1421" s="23" t="s">
        <v>8076</v>
      </c>
      <c r="G1421" s="23" t="s">
        <v>8076</v>
      </c>
      <c r="H1421" t="s">
        <v>8078</v>
      </c>
    </row>
    <row r="1422" spans="1:8" ht="15" customHeight="1" x14ac:dyDescent="0.3">
      <c r="A1422" s="23" t="s">
        <v>2466</v>
      </c>
      <c r="B1422" s="23" t="s">
        <v>6855</v>
      </c>
      <c r="C1422" s="26">
        <v>22.019444444444446</v>
      </c>
      <c r="D1422" s="23">
        <v>0</v>
      </c>
      <c r="E1422" s="23">
        <v>7450.36</v>
      </c>
      <c r="F1422" s="23" t="s">
        <v>8075</v>
      </c>
      <c r="G1422" s="23" t="s">
        <v>8075</v>
      </c>
      <c r="H1422" t="s">
        <v>8079</v>
      </c>
    </row>
    <row r="1423" spans="1:8" ht="15" customHeight="1" x14ac:dyDescent="0.3">
      <c r="A1423" s="23" t="s">
        <v>2468</v>
      </c>
      <c r="B1423" s="23" t="s">
        <v>6854</v>
      </c>
      <c r="C1423" s="26">
        <v>45.68888888888889</v>
      </c>
      <c r="D1423" s="23">
        <v>0</v>
      </c>
      <c r="E1423" s="23">
        <v>7448.4</v>
      </c>
      <c r="F1423" s="23" t="s">
        <v>8076</v>
      </c>
      <c r="G1423" s="23" t="s">
        <v>8076</v>
      </c>
      <c r="H1423" t="s">
        <v>8090</v>
      </c>
    </row>
    <row r="1424" spans="1:8" ht="15" customHeight="1" x14ac:dyDescent="0.3">
      <c r="A1424" s="23" t="s">
        <v>2470</v>
      </c>
      <c r="B1424" s="23" t="s">
        <v>6853</v>
      </c>
      <c r="C1424" s="26">
        <v>45.702777777777776</v>
      </c>
      <c r="D1424" s="23">
        <v>1</v>
      </c>
      <c r="E1424" s="23">
        <v>7445.92</v>
      </c>
      <c r="F1424" s="23" t="s">
        <v>8076</v>
      </c>
      <c r="G1424" s="23" t="s">
        <v>8077</v>
      </c>
      <c r="H1424" t="s">
        <v>8080</v>
      </c>
    </row>
    <row r="1425" spans="1:8" ht="15" customHeight="1" x14ac:dyDescent="0.3">
      <c r="A1425" s="23" t="s">
        <v>2472</v>
      </c>
      <c r="B1425" s="23" t="s">
        <v>6852</v>
      </c>
      <c r="C1425" s="26">
        <v>42.919444444444444</v>
      </c>
      <c r="D1425" s="23">
        <v>1</v>
      </c>
      <c r="E1425" s="23">
        <v>7443.64</v>
      </c>
      <c r="F1425" s="23" t="s">
        <v>8075</v>
      </c>
      <c r="G1425" s="23" t="s">
        <v>8076</v>
      </c>
      <c r="H1425" t="s">
        <v>8079</v>
      </c>
    </row>
    <row r="1426" spans="1:8" ht="15" customHeight="1" x14ac:dyDescent="0.3">
      <c r="A1426" s="23" t="s">
        <v>2474</v>
      </c>
      <c r="B1426" s="23" t="s">
        <v>6851</v>
      </c>
      <c r="C1426" s="26">
        <v>43.769444444444446</v>
      </c>
      <c r="D1426" s="23">
        <v>2</v>
      </c>
      <c r="E1426" s="23">
        <v>7441.5</v>
      </c>
      <c r="F1426" s="23" t="s">
        <v>8076</v>
      </c>
      <c r="G1426" s="23" t="s">
        <v>8075</v>
      </c>
      <c r="H1426" t="s">
        <v>8080</v>
      </c>
    </row>
    <row r="1427" spans="1:8" ht="15" customHeight="1" x14ac:dyDescent="0.3">
      <c r="A1427" s="23" t="s">
        <v>2476</v>
      </c>
      <c r="B1427" s="23" t="s">
        <v>6850</v>
      </c>
      <c r="C1427" s="26">
        <v>45.786111111111111</v>
      </c>
      <c r="D1427" s="23">
        <v>1</v>
      </c>
      <c r="E1427" s="23">
        <v>7441.05</v>
      </c>
      <c r="F1427" s="23" t="s">
        <v>8076</v>
      </c>
      <c r="G1427" s="23" t="s">
        <v>8075</v>
      </c>
      <c r="H1427" t="s">
        <v>8080</v>
      </c>
    </row>
    <row r="1428" spans="1:8" ht="15" customHeight="1" x14ac:dyDescent="0.3">
      <c r="A1428" s="23" t="s">
        <v>2477</v>
      </c>
      <c r="B1428" s="23" t="s">
        <v>6849</v>
      </c>
      <c r="C1428" s="26">
        <v>44.516666666666666</v>
      </c>
      <c r="D1428" s="23">
        <v>0</v>
      </c>
      <c r="E1428" s="23">
        <v>7421.19</v>
      </c>
      <c r="F1428" s="23" t="s">
        <v>8075</v>
      </c>
      <c r="G1428" s="23" t="s">
        <v>8076</v>
      </c>
      <c r="H1428" t="s">
        <v>8079</v>
      </c>
    </row>
    <row r="1429" spans="1:8" ht="15" customHeight="1" x14ac:dyDescent="0.3">
      <c r="A1429" s="23" t="s">
        <v>2479</v>
      </c>
      <c r="B1429" s="23" t="s">
        <v>6848</v>
      </c>
      <c r="C1429" s="26">
        <v>44.572222222222223</v>
      </c>
      <c r="D1429" s="23">
        <v>0</v>
      </c>
      <c r="E1429" s="23">
        <v>7419.48</v>
      </c>
      <c r="F1429" s="23" t="s">
        <v>8075</v>
      </c>
      <c r="G1429" s="23" t="s">
        <v>8075</v>
      </c>
      <c r="H1429" t="s">
        <v>8079</v>
      </c>
    </row>
    <row r="1430" spans="1:8" ht="15" customHeight="1" x14ac:dyDescent="0.3">
      <c r="A1430" s="23" t="s">
        <v>2481</v>
      </c>
      <c r="B1430" s="23" t="s">
        <v>6847</v>
      </c>
      <c r="C1430" s="26">
        <v>39.719444444444441</v>
      </c>
      <c r="D1430" s="23">
        <v>3</v>
      </c>
      <c r="E1430" s="23">
        <v>7418.52</v>
      </c>
      <c r="F1430" s="23" t="s">
        <v>8075</v>
      </c>
      <c r="G1430" s="23" t="s">
        <v>8075</v>
      </c>
      <c r="H1430" t="s">
        <v>8080</v>
      </c>
    </row>
    <row r="1431" spans="1:8" ht="15" customHeight="1" x14ac:dyDescent="0.3">
      <c r="A1431" s="23" t="s">
        <v>2482</v>
      </c>
      <c r="B1431" s="23" t="s">
        <v>6846</v>
      </c>
      <c r="C1431" s="26">
        <v>57.508333333333333</v>
      </c>
      <c r="D1431" s="23">
        <v>0</v>
      </c>
      <c r="E1431" s="23">
        <v>7403.98</v>
      </c>
      <c r="F1431" s="23" t="s">
        <v>8076</v>
      </c>
      <c r="G1431" s="23" t="s">
        <v>8075</v>
      </c>
      <c r="H1431" t="s">
        <v>8078</v>
      </c>
    </row>
    <row r="1432" spans="1:8" ht="15" customHeight="1" x14ac:dyDescent="0.3">
      <c r="A1432" s="23" t="s">
        <v>2484</v>
      </c>
      <c r="B1432" s="23" t="s">
        <v>6845</v>
      </c>
      <c r="C1432" s="26">
        <v>29.877777777777776</v>
      </c>
      <c r="D1432" s="23">
        <v>0</v>
      </c>
      <c r="E1432" s="23">
        <v>7388.85</v>
      </c>
      <c r="F1432" s="23" t="s">
        <v>8075</v>
      </c>
      <c r="G1432" s="23" t="s">
        <v>8075</v>
      </c>
      <c r="H1432" t="s">
        <v>8092</v>
      </c>
    </row>
    <row r="1433" spans="1:8" ht="15" customHeight="1" x14ac:dyDescent="0.3">
      <c r="A1433" s="23" t="s">
        <v>2486</v>
      </c>
      <c r="B1433" s="23" t="s">
        <v>6698</v>
      </c>
      <c r="C1433" s="26">
        <v>41.538888888888891</v>
      </c>
      <c r="D1433" s="23">
        <v>2</v>
      </c>
      <c r="E1433" s="23">
        <v>7371.77</v>
      </c>
      <c r="F1433" s="23" t="s">
        <v>8075</v>
      </c>
      <c r="G1433" s="23" t="s">
        <v>8077</v>
      </c>
      <c r="H1433" t="s">
        <v>8080</v>
      </c>
    </row>
    <row r="1434" spans="1:8" ht="15" customHeight="1" x14ac:dyDescent="0.3">
      <c r="A1434" s="23" t="s">
        <v>2487</v>
      </c>
      <c r="B1434" s="23" t="s">
        <v>6844</v>
      </c>
      <c r="C1434" s="26">
        <v>57.49722222222222</v>
      </c>
      <c r="D1434" s="23">
        <v>0</v>
      </c>
      <c r="E1434" s="23">
        <v>7362.31</v>
      </c>
      <c r="F1434" s="23" t="s">
        <v>8076</v>
      </c>
      <c r="G1434" s="23" t="s">
        <v>8076</v>
      </c>
      <c r="H1434" t="s">
        <v>8078</v>
      </c>
    </row>
    <row r="1435" spans="1:8" ht="15" customHeight="1" x14ac:dyDescent="0.3">
      <c r="A1435" s="23" t="s">
        <v>2489</v>
      </c>
      <c r="B1435" s="23" t="s">
        <v>6843</v>
      </c>
      <c r="C1435" s="26">
        <v>41.894444444444446</v>
      </c>
      <c r="D1435" s="23">
        <v>1</v>
      </c>
      <c r="E1435" s="23">
        <v>7358.18</v>
      </c>
      <c r="F1435" s="23" t="s">
        <v>8075</v>
      </c>
      <c r="G1435" s="23" t="s">
        <v>8076</v>
      </c>
      <c r="H1435" t="s">
        <v>8086</v>
      </c>
    </row>
    <row r="1436" spans="1:8" ht="15" customHeight="1" x14ac:dyDescent="0.3">
      <c r="A1436" s="23" t="s">
        <v>2490</v>
      </c>
      <c r="B1436" s="23" t="s">
        <v>6842</v>
      </c>
      <c r="C1436" s="26">
        <v>39.963888888888889</v>
      </c>
      <c r="D1436" s="23">
        <v>3</v>
      </c>
      <c r="E1436" s="23">
        <v>7357.49</v>
      </c>
      <c r="F1436" s="23" t="s">
        <v>8075</v>
      </c>
      <c r="G1436" s="23" t="s">
        <v>8075</v>
      </c>
      <c r="H1436" t="s">
        <v>8079</v>
      </c>
    </row>
    <row r="1437" spans="1:8" ht="15" customHeight="1" x14ac:dyDescent="0.3">
      <c r="A1437" s="23" t="s">
        <v>2492</v>
      </c>
      <c r="B1437" s="23" t="s">
        <v>6841</v>
      </c>
      <c r="C1437" s="26">
        <v>29.675000000000001</v>
      </c>
      <c r="D1437" s="23">
        <v>0</v>
      </c>
      <c r="E1437" s="23">
        <v>7349.12</v>
      </c>
      <c r="F1437" s="23" t="s">
        <v>8075</v>
      </c>
      <c r="G1437" s="23" t="s">
        <v>8075</v>
      </c>
      <c r="H1437" t="s">
        <v>8089</v>
      </c>
    </row>
    <row r="1438" spans="1:8" ht="15" customHeight="1" x14ac:dyDescent="0.3">
      <c r="A1438" s="23" t="s">
        <v>2494</v>
      </c>
      <c r="B1438" s="23" t="s">
        <v>6840</v>
      </c>
      <c r="C1438" s="26">
        <v>45.519444444444446</v>
      </c>
      <c r="D1438" s="23">
        <v>0</v>
      </c>
      <c r="E1438" s="23">
        <v>7348.14</v>
      </c>
      <c r="F1438" s="23" t="s">
        <v>8075</v>
      </c>
      <c r="G1438" s="23" t="s">
        <v>8077</v>
      </c>
      <c r="H1438" t="s">
        <v>8080</v>
      </c>
    </row>
    <row r="1439" spans="1:8" ht="15" customHeight="1" x14ac:dyDescent="0.3">
      <c r="A1439" s="23" t="s">
        <v>2495</v>
      </c>
      <c r="B1439" s="23" t="s">
        <v>6839</v>
      </c>
      <c r="C1439" s="26">
        <v>43.95</v>
      </c>
      <c r="D1439" s="23">
        <v>1</v>
      </c>
      <c r="E1439" s="23">
        <v>7345.73</v>
      </c>
      <c r="F1439" s="23" t="s">
        <v>8075</v>
      </c>
      <c r="G1439" s="23" t="s">
        <v>8077</v>
      </c>
      <c r="H1439" t="s">
        <v>8078</v>
      </c>
    </row>
    <row r="1440" spans="1:8" ht="15" customHeight="1" x14ac:dyDescent="0.3">
      <c r="A1440" s="23" t="s">
        <v>2496</v>
      </c>
      <c r="B1440" s="23" t="s">
        <v>6838</v>
      </c>
      <c r="C1440" s="26">
        <v>45.472222222222221</v>
      </c>
      <c r="D1440" s="23">
        <v>0</v>
      </c>
      <c r="E1440" s="23">
        <v>7345.08</v>
      </c>
      <c r="F1440" s="23" t="s">
        <v>8075</v>
      </c>
      <c r="G1440" s="23" t="s">
        <v>8077</v>
      </c>
      <c r="H1440" t="s">
        <v>8080</v>
      </c>
    </row>
    <row r="1441" spans="1:8" ht="15" customHeight="1" x14ac:dyDescent="0.3">
      <c r="A1441" s="23" t="s">
        <v>2497</v>
      </c>
      <c r="B1441" s="23" t="s">
        <v>6837</v>
      </c>
      <c r="C1441" s="26">
        <v>36.980555555555554</v>
      </c>
      <c r="D1441" s="23">
        <v>3</v>
      </c>
      <c r="E1441" s="23">
        <v>7339.93</v>
      </c>
      <c r="F1441" s="23" t="s">
        <v>8075</v>
      </c>
      <c r="G1441" s="23" t="s">
        <v>8075</v>
      </c>
      <c r="H1441" t="s">
        <v>8079</v>
      </c>
    </row>
    <row r="1442" spans="1:8" ht="15" customHeight="1" x14ac:dyDescent="0.3">
      <c r="A1442" s="23" t="s">
        <v>2499</v>
      </c>
      <c r="B1442" s="23" t="s">
        <v>6836</v>
      </c>
      <c r="C1442" s="26">
        <v>43.719444444444441</v>
      </c>
      <c r="D1442" s="23">
        <v>1</v>
      </c>
      <c r="E1442" s="23">
        <v>7337.75</v>
      </c>
      <c r="F1442" s="23" t="s">
        <v>8075</v>
      </c>
      <c r="G1442" s="23" t="s">
        <v>8076</v>
      </c>
      <c r="H1442" t="s">
        <v>8080</v>
      </c>
    </row>
    <row r="1443" spans="1:8" ht="15" customHeight="1" x14ac:dyDescent="0.3">
      <c r="A1443" s="23" t="s">
        <v>2501</v>
      </c>
      <c r="B1443" s="23" t="s">
        <v>6664</v>
      </c>
      <c r="C1443" s="26">
        <v>38.869444444444447</v>
      </c>
      <c r="D1443" s="23">
        <v>3</v>
      </c>
      <c r="E1443" s="23">
        <v>7325.47</v>
      </c>
      <c r="F1443" s="23" t="s">
        <v>8075</v>
      </c>
      <c r="G1443" s="23" t="s">
        <v>8077</v>
      </c>
      <c r="H1443" t="s">
        <v>8079</v>
      </c>
    </row>
    <row r="1444" spans="1:8" ht="15" customHeight="1" x14ac:dyDescent="0.3">
      <c r="A1444" s="23" t="s">
        <v>2502</v>
      </c>
      <c r="B1444" s="23" t="s">
        <v>6835</v>
      </c>
      <c r="C1444" s="26">
        <v>43.969444444444441</v>
      </c>
      <c r="D1444" s="23">
        <v>0</v>
      </c>
      <c r="E1444" s="23">
        <v>7325.05</v>
      </c>
      <c r="F1444" s="23" t="s">
        <v>8075</v>
      </c>
      <c r="G1444" s="23" t="s">
        <v>8076</v>
      </c>
      <c r="H1444" t="s">
        <v>8086</v>
      </c>
    </row>
    <row r="1445" spans="1:8" ht="15" customHeight="1" x14ac:dyDescent="0.3">
      <c r="A1445" s="23" t="s">
        <v>2503</v>
      </c>
      <c r="B1445" s="23" t="s">
        <v>6834</v>
      </c>
      <c r="C1445" s="26">
        <v>18.56388888888889</v>
      </c>
      <c r="D1445" s="23">
        <v>0</v>
      </c>
      <c r="E1445" s="23">
        <v>7323.73</v>
      </c>
      <c r="F1445" s="23" t="s">
        <v>8075</v>
      </c>
      <c r="G1445" s="23" t="s">
        <v>8075</v>
      </c>
      <c r="H1445" t="s">
        <v>8086</v>
      </c>
    </row>
    <row r="1446" spans="1:8" ht="15" customHeight="1" x14ac:dyDescent="0.3">
      <c r="A1446" s="23" t="s">
        <v>2505</v>
      </c>
      <c r="B1446" s="23" t="s">
        <v>6833</v>
      </c>
      <c r="C1446" s="26">
        <v>57.908333333333331</v>
      </c>
      <c r="D1446" s="23">
        <v>0</v>
      </c>
      <c r="E1446" s="23">
        <v>7322.86</v>
      </c>
      <c r="F1446" s="23" t="s">
        <v>8076</v>
      </c>
      <c r="G1446" s="23" t="s">
        <v>8076</v>
      </c>
      <c r="H1446" t="s">
        <v>8079</v>
      </c>
    </row>
    <row r="1447" spans="1:8" ht="15" customHeight="1" x14ac:dyDescent="0.3">
      <c r="A1447" s="23" t="s">
        <v>2507</v>
      </c>
      <c r="B1447" s="23" t="s">
        <v>6832</v>
      </c>
      <c r="C1447" s="26">
        <v>50.825000000000003</v>
      </c>
      <c r="D1447" s="23">
        <v>0</v>
      </c>
      <c r="E1447" s="23">
        <v>7318.22</v>
      </c>
      <c r="F1447" s="23" t="s">
        <v>8075</v>
      </c>
      <c r="G1447" s="23" t="s">
        <v>8076</v>
      </c>
      <c r="H1447" t="s">
        <v>8079</v>
      </c>
    </row>
    <row r="1448" spans="1:8" ht="15" customHeight="1" x14ac:dyDescent="0.3">
      <c r="A1448" s="23" t="s">
        <v>2508</v>
      </c>
      <c r="B1448" s="23" t="s">
        <v>6831</v>
      </c>
      <c r="C1448" s="26">
        <v>57.952777777777776</v>
      </c>
      <c r="D1448" s="23">
        <v>0</v>
      </c>
      <c r="E1448" s="23">
        <v>7318.21</v>
      </c>
      <c r="F1448" s="23" t="s">
        <v>8076</v>
      </c>
      <c r="G1448" s="23" t="s">
        <v>8077</v>
      </c>
      <c r="H1448" t="s">
        <v>8078</v>
      </c>
    </row>
    <row r="1449" spans="1:8" ht="15" customHeight="1" x14ac:dyDescent="0.3">
      <c r="A1449" s="23" t="s">
        <v>2509</v>
      </c>
      <c r="B1449" s="23" t="s">
        <v>6830</v>
      </c>
      <c r="C1449" s="26">
        <v>58.005555555555553</v>
      </c>
      <c r="D1449" s="23">
        <v>0</v>
      </c>
      <c r="E1449" s="23">
        <v>7304.65</v>
      </c>
      <c r="F1449" s="23" t="s">
        <v>8076</v>
      </c>
      <c r="G1449" s="23" t="s">
        <v>8076</v>
      </c>
      <c r="H1449" t="s">
        <v>8078</v>
      </c>
    </row>
    <row r="1450" spans="1:8" ht="15" customHeight="1" x14ac:dyDescent="0.3">
      <c r="A1450" s="23" t="s">
        <v>2511</v>
      </c>
      <c r="B1450" s="23" t="s">
        <v>6829</v>
      </c>
      <c r="C1450" s="26">
        <v>56.45</v>
      </c>
      <c r="D1450" s="23">
        <v>0</v>
      </c>
      <c r="E1450" s="23">
        <v>7302.46</v>
      </c>
      <c r="F1450" s="23" t="s">
        <v>8076</v>
      </c>
      <c r="G1450" s="23" t="s">
        <v>8077</v>
      </c>
      <c r="H1450" t="s">
        <v>8079</v>
      </c>
    </row>
    <row r="1451" spans="1:8" ht="15" customHeight="1" x14ac:dyDescent="0.3">
      <c r="A1451" s="23" t="s">
        <v>2513</v>
      </c>
      <c r="B1451" s="23" t="s">
        <v>6828</v>
      </c>
      <c r="C1451" s="26">
        <v>37.6</v>
      </c>
      <c r="D1451" s="23">
        <v>3</v>
      </c>
      <c r="E1451" s="23">
        <v>7281.51</v>
      </c>
      <c r="F1451" s="23" t="s">
        <v>8075</v>
      </c>
      <c r="G1451" s="23" t="s">
        <v>8077</v>
      </c>
      <c r="H1451" t="s">
        <v>8079</v>
      </c>
    </row>
    <row r="1452" spans="1:8" ht="15" customHeight="1" x14ac:dyDescent="0.3">
      <c r="A1452" s="23" t="s">
        <v>2515</v>
      </c>
      <c r="B1452" s="23" t="s">
        <v>6827</v>
      </c>
      <c r="C1452" s="26">
        <v>46.472222222222221</v>
      </c>
      <c r="D1452" s="23">
        <v>2</v>
      </c>
      <c r="E1452" s="23">
        <v>7273.02</v>
      </c>
      <c r="F1452" s="23" t="s">
        <v>8075</v>
      </c>
      <c r="G1452" s="23" t="s">
        <v>8077</v>
      </c>
      <c r="H1452" t="s">
        <v>8078</v>
      </c>
    </row>
    <row r="1453" spans="1:8" ht="15" customHeight="1" x14ac:dyDescent="0.3">
      <c r="A1453" s="23" t="s">
        <v>2517</v>
      </c>
      <c r="B1453" s="23" t="s">
        <v>6826</v>
      </c>
      <c r="C1453" s="26">
        <v>41.844444444444441</v>
      </c>
      <c r="D1453" s="23">
        <v>2</v>
      </c>
      <c r="E1453" s="23">
        <v>7265.7</v>
      </c>
      <c r="F1453" s="23" t="s">
        <v>8076</v>
      </c>
      <c r="G1453" s="23" t="s">
        <v>8076</v>
      </c>
      <c r="H1453" t="s">
        <v>8079</v>
      </c>
    </row>
    <row r="1454" spans="1:8" ht="15" customHeight="1" x14ac:dyDescent="0.3">
      <c r="A1454" s="23" t="s">
        <v>2518</v>
      </c>
      <c r="B1454" s="23" t="s">
        <v>6825</v>
      </c>
      <c r="C1454" s="26">
        <v>49.619444444444447</v>
      </c>
      <c r="D1454" s="23">
        <v>0</v>
      </c>
      <c r="E1454" s="23">
        <v>7265.58</v>
      </c>
      <c r="F1454" s="23" t="s">
        <v>8075</v>
      </c>
      <c r="G1454" s="23" t="s">
        <v>8075</v>
      </c>
      <c r="H1454" t="s">
        <v>8078</v>
      </c>
    </row>
    <row r="1455" spans="1:8" ht="15" customHeight="1" x14ac:dyDescent="0.3">
      <c r="A1455" s="23" t="s">
        <v>2519</v>
      </c>
      <c r="B1455" s="23" t="s">
        <v>6824</v>
      </c>
      <c r="C1455" s="26">
        <v>41.986111111111114</v>
      </c>
      <c r="D1455" s="23">
        <v>2</v>
      </c>
      <c r="E1455" s="23">
        <v>7261.74</v>
      </c>
      <c r="F1455" s="23" t="s">
        <v>8076</v>
      </c>
      <c r="G1455" s="23" t="s">
        <v>8076</v>
      </c>
      <c r="H1455" t="s">
        <v>8079</v>
      </c>
    </row>
    <row r="1456" spans="1:8" ht="15" customHeight="1" x14ac:dyDescent="0.3">
      <c r="A1456" s="23" t="s">
        <v>2521</v>
      </c>
      <c r="B1456" s="23" t="s">
        <v>6823</v>
      </c>
      <c r="C1456" s="26">
        <v>41.81666666666667</v>
      </c>
      <c r="D1456" s="23">
        <v>2</v>
      </c>
      <c r="E1456" s="23">
        <v>7256.72</v>
      </c>
      <c r="F1456" s="23" t="s">
        <v>8076</v>
      </c>
      <c r="G1456" s="23" t="s">
        <v>8075</v>
      </c>
      <c r="H1456" t="s">
        <v>8079</v>
      </c>
    </row>
    <row r="1457" spans="1:8" ht="15" customHeight="1" x14ac:dyDescent="0.3">
      <c r="A1457" s="23" t="s">
        <v>2523</v>
      </c>
      <c r="B1457" s="23" t="s">
        <v>6822</v>
      </c>
      <c r="C1457" s="26">
        <v>40.87222222222222</v>
      </c>
      <c r="D1457" s="23">
        <v>3</v>
      </c>
      <c r="E1457" s="23">
        <v>7248.71</v>
      </c>
      <c r="F1457" s="23" t="s">
        <v>8075</v>
      </c>
      <c r="G1457" s="23" t="s">
        <v>8077</v>
      </c>
      <c r="H1457" t="s">
        <v>8078</v>
      </c>
    </row>
    <row r="1458" spans="1:8" ht="15" customHeight="1" x14ac:dyDescent="0.3">
      <c r="A1458" s="23" t="s">
        <v>2525</v>
      </c>
      <c r="B1458" s="23" t="s">
        <v>6821</v>
      </c>
      <c r="C1458" s="26">
        <v>36.766666666666666</v>
      </c>
      <c r="D1458" s="23">
        <v>4</v>
      </c>
      <c r="E1458" s="23">
        <v>7243.81</v>
      </c>
      <c r="F1458" s="23" t="s">
        <v>8075</v>
      </c>
      <c r="G1458" s="23" t="s">
        <v>8076</v>
      </c>
      <c r="H1458" t="s">
        <v>8078</v>
      </c>
    </row>
    <row r="1459" spans="1:8" ht="15" customHeight="1" x14ac:dyDescent="0.3">
      <c r="A1459" s="23" t="s">
        <v>2527</v>
      </c>
      <c r="B1459" s="23" t="s">
        <v>6446</v>
      </c>
      <c r="C1459" s="26">
        <v>36.902777777777779</v>
      </c>
      <c r="D1459" s="23">
        <v>3</v>
      </c>
      <c r="E1459" s="23">
        <v>7228.22</v>
      </c>
      <c r="F1459" s="23" t="s">
        <v>8075</v>
      </c>
      <c r="G1459" s="23" t="s">
        <v>8077</v>
      </c>
      <c r="H1459" t="s">
        <v>8086</v>
      </c>
    </row>
    <row r="1460" spans="1:8" ht="15" customHeight="1" x14ac:dyDescent="0.3">
      <c r="A1460" s="23" t="s">
        <v>2528</v>
      </c>
      <c r="B1460" s="23" t="s">
        <v>6820</v>
      </c>
      <c r="C1460" s="26">
        <v>45.730555555555554</v>
      </c>
      <c r="D1460" s="23">
        <v>0</v>
      </c>
      <c r="E1460" s="23">
        <v>7222.79</v>
      </c>
      <c r="F1460" s="23" t="s">
        <v>8076</v>
      </c>
      <c r="G1460" s="23" t="s">
        <v>8076</v>
      </c>
      <c r="H1460" t="s">
        <v>8079</v>
      </c>
    </row>
    <row r="1461" spans="1:8" ht="15" customHeight="1" x14ac:dyDescent="0.3">
      <c r="A1461" s="23" t="s">
        <v>2530</v>
      </c>
      <c r="B1461" s="23" t="s">
        <v>6819</v>
      </c>
      <c r="C1461" s="26">
        <v>31.944444444444443</v>
      </c>
      <c r="D1461" s="23">
        <v>3</v>
      </c>
      <c r="E1461" s="23">
        <v>7220.25</v>
      </c>
      <c r="F1461" s="23" t="s">
        <v>8075</v>
      </c>
      <c r="G1461" s="23" t="s">
        <v>8075</v>
      </c>
      <c r="H1461" t="s">
        <v>8089</v>
      </c>
    </row>
    <row r="1462" spans="1:8" ht="15" customHeight="1" x14ac:dyDescent="0.3">
      <c r="A1462" s="23" t="s">
        <v>2532</v>
      </c>
      <c r="B1462" s="23" t="s">
        <v>6818</v>
      </c>
      <c r="C1462" s="26">
        <v>39.547222222222224</v>
      </c>
      <c r="D1462" s="23">
        <v>2</v>
      </c>
      <c r="E1462" s="23">
        <v>7209.49</v>
      </c>
      <c r="F1462" s="23" t="s">
        <v>8075</v>
      </c>
      <c r="G1462" s="23" t="s">
        <v>8076</v>
      </c>
      <c r="H1462" t="s">
        <v>8079</v>
      </c>
    </row>
    <row r="1463" spans="1:8" ht="15" customHeight="1" x14ac:dyDescent="0.3">
      <c r="A1463" s="23" t="s">
        <v>2533</v>
      </c>
      <c r="B1463" s="23" t="s">
        <v>6668</v>
      </c>
      <c r="C1463" s="26">
        <v>39.825000000000003</v>
      </c>
      <c r="D1463" s="23">
        <v>2</v>
      </c>
      <c r="E1463" s="23">
        <v>7201.7</v>
      </c>
      <c r="F1463" s="23" t="s">
        <v>8075</v>
      </c>
      <c r="G1463" s="23" t="s">
        <v>8076</v>
      </c>
      <c r="H1463" t="s">
        <v>8079</v>
      </c>
    </row>
    <row r="1464" spans="1:8" ht="15" customHeight="1" x14ac:dyDescent="0.3">
      <c r="A1464" s="23" t="s">
        <v>2535</v>
      </c>
      <c r="B1464" s="23" t="s">
        <v>6817</v>
      </c>
      <c r="C1464" s="26">
        <v>40.733333333333334</v>
      </c>
      <c r="D1464" s="23">
        <v>3</v>
      </c>
      <c r="E1464" s="23">
        <v>7196.87</v>
      </c>
      <c r="F1464" s="23" t="s">
        <v>8076</v>
      </c>
      <c r="G1464" s="23" t="s">
        <v>8075</v>
      </c>
      <c r="H1464" t="s">
        <v>8080</v>
      </c>
    </row>
    <row r="1465" spans="1:8" ht="15" customHeight="1" x14ac:dyDescent="0.3">
      <c r="A1465" s="23" t="s">
        <v>2536</v>
      </c>
      <c r="B1465" s="23" t="s">
        <v>6816</v>
      </c>
      <c r="C1465" s="26">
        <v>54.783333333333331</v>
      </c>
      <c r="D1465" s="23">
        <v>0</v>
      </c>
      <c r="E1465" s="23">
        <v>7179.52</v>
      </c>
      <c r="F1465" s="23" t="s">
        <v>8076</v>
      </c>
      <c r="G1465" s="23" t="s">
        <v>8076</v>
      </c>
      <c r="H1465" t="s">
        <v>8078</v>
      </c>
    </row>
    <row r="1466" spans="1:8" ht="15" customHeight="1" x14ac:dyDescent="0.3">
      <c r="A1466" s="23" t="s">
        <v>2538</v>
      </c>
      <c r="B1466" s="23" t="s">
        <v>6815</v>
      </c>
      <c r="C1466" s="26">
        <v>47.886111111111113</v>
      </c>
      <c r="D1466" s="23">
        <v>1</v>
      </c>
      <c r="E1466" s="23">
        <v>7175.51</v>
      </c>
      <c r="F1466" s="23" t="s">
        <v>8075</v>
      </c>
      <c r="G1466" s="23" t="s">
        <v>8076</v>
      </c>
      <c r="H1466" t="s">
        <v>8078</v>
      </c>
    </row>
    <row r="1467" spans="1:8" ht="15" customHeight="1" x14ac:dyDescent="0.3">
      <c r="A1467" s="23" t="s">
        <v>2540</v>
      </c>
      <c r="B1467" s="23" t="s">
        <v>6814</v>
      </c>
      <c r="C1467" s="26">
        <v>40.81111111111111</v>
      </c>
      <c r="D1467" s="23">
        <v>2</v>
      </c>
      <c r="E1467" s="23">
        <v>7173.36</v>
      </c>
      <c r="F1467" s="23" t="s">
        <v>8076</v>
      </c>
      <c r="G1467" s="23" t="s">
        <v>8075</v>
      </c>
      <c r="H1467" t="s">
        <v>8083</v>
      </c>
    </row>
    <row r="1468" spans="1:8" ht="15" customHeight="1" x14ac:dyDescent="0.3">
      <c r="A1468" s="23" t="s">
        <v>2542</v>
      </c>
      <c r="B1468" s="23" t="s">
        <v>6813</v>
      </c>
      <c r="C1468" s="26">
        <v>42.68888888888889</v>
      </c>
      <c r="D1468" s="23">
        <v>2</v>
      </c>
      <c r="E1468" s="23">
        <v>7162.01</v>
      </c>
      <c r="F1468" s="23" t="s">
        <v>8075</v>
      </c>
      <c r="G1468" s="23" t="s">
        <v>8076</v>
      </c>
      <c r="H1468" t="s">
        <v>8078</v>
      </c>
    </row>
    <row r="1469" spans="1:8" ht="15" customHeight="1" x14ac:dyDescent="0.3">
      <c r="A1469" s="23" t="s">
        <v>2544</v>
      </c>
      <c r="B1469" s="23" t="s">
        <v>6812</v>
      </c>
      <c r="C1469" s="26">
        <v>42.669444444444444</v>
      </c>
      <c r="D1469" s="23">
        <v>2</v>
      </c>
      <c r="E1469" s="23">
        <v>7160.33</v>
      </c>
      <c r="F1469" s="23" t="s">
        <v>8075</v>
      </c>
      <c r="G1469" s="23" t="s">
        <v>8077</v>
      </c>
      <c r="H1469" t="s">
        <v>8078</v>
      </c>
    </row>
    <row r="1470" spans="1:8" ht="15" customHeight="1" x14ac:dyDescent="0.3">
      <c r="A1470" s="23" t="s">
        <v>2546</v>
      </c>
      <c r="B1470" s="23" t="s">
        <v>6811</v>
      </c>
      <c r="C1470" s="26">
        <v>42.961111111111109</v>
      </c>
      <c r="D1470" s="23">
        <v>2</v>
      </c>
      <c r="E1470" s="23">
        <v>7160.09</v>
      </c>
      <c r="F1470" s="23" t="s">
        <v>8075</v>
      </c>
      <c r="G1470" s="23" t="s">
        <v>8075</v>
      </c>
      <c r="H1470" t="s">
        <v>8080</v>
      </c>
    </row>
    <row r="1471" spans="1:8" ht="15" customHeight="1" x14ac:dyDescent="0.3">
      <c r="A1471" s="23" t="s">
        <v>2547</v>
      </c>
      <c r="B1471" s="23" t="s">
        <v>6810</v>
      </c>
      <c r="C1471" s="26">
        <v>41.891666666666666</v>
      </c>
      <c r="D1471" s="23">
        <v>1</v>
      </c>
      <c r="E1471" s="23">
        <v>7153.55</v>
      </c>
      <c r="F1471" s="23" t="s">
        <v>8075</v>
      </c>
      <c r="G1471" s="23" t="s">
        <v>8077</v>
      </c>
      <c r="H1471" t="s">
        <v>8079</v>
      </c>
    </row>
    <row r="1472" spans="1:8" ht="15" customHeight="1" x14ac:dyDescent="0.3">
      <c r="A1472" s="23" t="s">
        <v>2549</v>
      </c>
      <c r="B1472" s="23" t="s">
        <v>6809</v>
      </c>
      <c r="C1472" s="26">
        <v>44.755555555555553</v>
      </c>
      <c r="D1472" s="23">
        <v>1</v>
      </c>
      <c r="E1472" s="23">
        <v>7152.67</v>
      </c>
      <c r="F1472" s="23" t="s">
        <v>8076</v>
      </c>
      <c r="G1472" s="23" t="s">
        <v>8075</v>
      </c>
      <c r="H1472" t="s">
        <v>8078</v>
      </c>
    </row>
    <row r="1473" spans="1:8" ht="15" customHeight="1" x14ac:dyDescent="0.3">
      <c r="A1473" s="23" t="s">
        <v>2551</v>
      </c>
      <c r="B1473" s="23" t="s">
        <v>6808</v>
      </c>
      <c r="C1473" s="26">
        <v>38.94166666666667</v>
      </c>
      <c r="D1473" s="23">
        <v>3</v>
      </c>
      <c r="E1473" s="23">
        <v>7151.09</v>
      </c>
      <c r="F1473" s="23" t="s">
        <v>8075</v>
      </c>
      <c r="G1473" s="23" t="s">
        <v>8075</v>
      </c>
      <c r="H1473" t="s">
        <v>8080</v>
      </c>
    </row>
    <row r="1474" spans="1:8" ht="15" customHeight="1" x14ac:dyDescent="0.3">
      <c r="A1474" s="23" t="s">
        <v>2552</v>
      </c>
      <c r="B1474" s="23" t="s">
        <v>6807</v>
      </c>
      <c r="C1474" s="26">
        <v>44.855555555555554</v>
      </c>
      <c r="D1474" s="23">
        <v>1</v>
      </c>
      <c r="E1474" s="23">
        <v>7147.47</v>
      </c>
      <c r="F1474" s="23" t="s">
        <v>8075</v>
      </c>
      <c r="G1474" s="23" t="s">
        <v>8076</v>
      </c>
      <c r="H1474" t="s">
        <v>8078</v>
      </c>
    </row>
    <row r="1475" spans="1:8" ht="15" customHeight="1" x14ac:dyDescent="0.3">
      <c r="A1475" s="23" t="s">
        <v>2553</v>
      </c>
      <c r="B1475" s="23" t="s">
        <v>6806</v>
      </c>
      <c r="C1475" s="26">
        <v>46.955555555555556</v>
      </c>
      <c r="D1475" s="23">
        <v>0</v>
      </c>
      <c r="E1475" s="23">
        <v>7147.11</v>
      </c>
      <c r="F1475" s="23" t="s">
        <v>8076</v>
      </c>
      <c r="G1475" s="23" t="s">
        <v>8075</v>
      </c>
      <c r="H1475" t="s">
        <v>8080</v>
      </c>
    </row>
    <row r="1476" spans="1:8" ht="15" customHeight="1" x14ac:dyDescent="0.3">
      <c r="A1476" s="23" t="s">
        <v>2555</v>
      </c>
      <c r="B1476" s="23" t="s">
        <v>6805</v>
      </c>
      <c r="C1476" s="26">
        <v>38.547222222222224</v>
      </c>
      <c r="D1476" s="23">
        <v>2</v>
      </c>
      <c r="E1476" s="23">
        <v>7144.86</v>
      </c>
      <c r="F1476" s="23" t="s">
        <v>8075</v>
      </c>
      <c r="G1476" s="23" t="s">
        <v>8075</v>
      </c>
      <c r="H1476" t="s">
        <v>8086</v>
      </c>
    </row>
    <row r="1477" spans="1:8" ht="15" customHeight="1" x14ac:dyDescent="0.3">
      <c r="A1477" s="23" t="s">
        <v>2557</v>
      </c>
      <c r="B1477" s="23" t="s">
        <v>6804</v>
      </c>
      <c r="C1477" s="26">
        <v>23.833333333333332</v>
      </c>
      <c r="D1477" s="23">
        <v>0</v>
      </c>
      <c r="E1477" s="23">
        <v>7144.4</v>
      </c>
      <c r="F1477" s="23" t="s">
        <v>8075</v>
      </c>
      <c r="G1477" s="23" t="s">
        <v>8077</v>
      </c>
      <c r="H1477" t="s">
        <v>8094</v>
      </c>
    </row>
    <row r="1478" spans="1:8" ht="15" customHeight="1" x14ac:dyDescent="0.3">
      <c r="A1478" s="23" t="s">
        <v>2559</v>
      </c>
      <c r="B1478" s="23" t="s">
        <v>6407</v>
      </c>
      <c r="C1478" s="26">
        <v>38.919444444444444</v>
      </c>
      <c r="D1478" s="23">
        <v>2</v>
      </c>
      <c r="E1478" s="23">
        <v>7133.9</v>
      </c>
      <c r="F1478" s="23" t="s">
        <v>8075</v>
      </c>
      <c r="G1478" s="23" t="s">
        <v>8077</v>
      </c>
      <c r="H1478" t="s">
        <v>8086</v>
      </c>
    </row>
    <row r="1479" spans="1:8" ht="15" customHeight="1" x14ac:dyDescent="0.3">
      <c r="A1479" s="23" t="s">
        <v>2560</v>
      </c>
      <c r="B1479" s="23" t="s">
        <v>6803</v>
      </c>
      <c r="C1479" s="26">
        <v>29.852777777777778</v>
      </c>
      <c r="D1479" s="23">
        <v>0</v>
      </c>
      <c r="E1479" s="23">
        <v>7128.64</v>
      </c>
      <c r="F1479" s="23" t="s">
        <v>8075</v>
      </c>
      <c r="G1479" s="23" t="s">
        <v>8075</v>
      </c>
      <c r="H1479" t="s">
        <v>8089</v>
      </c>
    </row>
    <row r="1480" spans="1:8" ht="15" customHeight="1" x14ac:dyDescent="0.3">
      <c r="A1480" s="23" t="s">
        <v>2562</v>
      </c>
      <c r="B1480" s="23" t="s">
        <v>6802</v>
      </c>
      <c r="C1480" s="26">
        <v>54.94166666666667</v>
      </c>
      <c r="D1480" s="23">
        <v>0</v>
      </c>
      <c r="E1480" s="23">
        <v>7125.25</v>
      </c>
      <c r="F1480" s="23" t="s">
        <v>8076</v>
      </c>
      <c r="G1480" s="23" t="s">
        <v>8075</v>
      </c>
      <c r="H1480" t="s">
        <v>8078</v>
      </c>
    </row>
    <row r="1481" spans="1:8" ht="15" customHeight="1" x14ac:dyDescent="0.3">
      <c r="A1481" s="23" t="s">
        <v>2564</v>
      </c>
      <c r="B1481" s="23" t="s">
        <v>6801</v>
      </c>
      <c r="C1481" s="26">
        <v>35.825000000000003</v>
      </c>
      <c r="D1481" s="23">
        <v>3</v>
      </c>
      <c r="E1481" s="23">
        <v>7106.81</v>
      </c>
      <c r="F1481" s="23" t="s">
        <v>8075</v>
      </c>
      <c r="G1481" s="23" t="s">
        <v>8077</v>
      </c>
      <c r="H1481" t="s">
        <v>8079</v>
      </c>
    </row>
    <row r="1482" spans="1:8" ht="15" customHeight="1" x14ac:dyDescent="0.3">
      <c r="A1482" s="23" t="s">
        <v>2566</v>
      </c>
      <c r="B1482" s="23" t="s">
        <v>6419</v>
      </c>
      <c r="C1482" s="26">
        <v>30.972222222222221</v>
      </c>
      <c r="D1482" s="23">
        <v>0</v>
      </c>
      <c r="E1482" s="23">
        <v>7096.98</v>
      </c>
      <c r="F1482" s="23" t="s">
        <v>8075</v>
      </c>
      <c r="G1482" s="23" t="s">
        <v>8075</v>
      </c>
      <c r="H1482" t="s">
        <v>8079</v>
      </c>
    </row>
    <row r="1483" spans="1:8" ht="15" customHeight="1" x14ac:dyDescent="0.3">
      <c r="A1483" s="23" t="s">
        <v>2567</v>
      </c>
      <c r="B1483" s="23" t="s">
        <v>6800</v>
      </c>
      <c r="C1483" s="26">
        <v>40.672222222222224</v>
      </c>
      <c r="D1483" s="23">
        <v>1</v>
      </c>
      <c r="E1483" s="23">
        <v>7077.19</v>
      </c>
      <c r="F1483" s="23" t="s">
        <v>8075</v>
      </c>
      <c r="G1483" s="23" t="s">
        <v>8076</v>
      </c>
      <c r="H1483" t="s">
        <v>8086</v>
      </c>
    </row>
    <row r="1484" spans="1:8" ht="15" customHeight="1" x14ac:dyDescent="0.3">
      <c r="A1484" s="23" t="s">
        <v>2569</v>
      </c>
      <c r="B1484" s="23" t="s">
        <v>6799</v>
      </c>
      <c r="C1484" s="26">
        <v>44.955555555555556</v>
      </c>
      <c r="D1484" s="23">
        <v>2</v>
      </c>
      <c r="E1484" s="23">
        <v>7054.41</v>
      </c>
      <c r="F1484" s="23" t="s">
        <v>8075</v>
      </c>
      <c r="G1484" s="23" t="s">
        <v>8075</v>
      </c>
      <c r="H1484" t="s">
        <v>8078</v>
      </c>
    </row>
    <row r="1485" spans="1:8" ht="15" customHeight="1" x14ac:dyDescent="0.3">
      <c r="A1485" s="23" t="s">
        <v>2571</v>
      </c>
      <c r="B1485" s="23" t="s">
        <v>6798</v>
      </c>
      <c r="C1485" s="26">
        <v>42.944444444444443</v>
      </c>
      <c r="D1485" s="23">
        <v>1</v>
      </c>
      <c r="E1485" s="23">
        <v>7050.64</v>
      </c>
      <c r="F1485" s="23" t="s">
        <v>8075</v>
      </c>
      <c r="G1485" s="23" t="s">
        <v>8076</v>
      </c>
      <c r="H1485" t="s">
        <v>8080</v>
      </c>
    </row>
    <row r="1486" spans="1:8" ht="15" customHeight="1" x14ac:dyDescent="0.3">
      <c r="A1486" s="23" t="s">
        <v>2572</v>
      </c>
      <c r="B1486" s="23" t="s">
        <v>6648</v>
      </c>
      <c r="C1486" s="26">
        <v>42.880555555555553</v>
      </c>
      <c r="D1486" s="23">
        <v>0</v>
      </c>
      <c r="E1486" s="23">
        <v>7050.02</v>
      </c>
      <c r="F1486" s="23" t="s">
        <v>8075</v>
      </c>
      <c r="G1486" s="23" t="s">
        <v>8077</v>
      </c>
      <c r="H1486" t="s">
        <v>8086</v>
      </c>
    </row>
    <row r="1487" spans="1:8" ht="15" customHeight="1" x14ac:dyDescent="0.3">
      <c r="A1487" s="23" t="s">
        <v>2573</v>
      </c>
      <c r="B1487" s="23" t="s">
        <v>6797</v>
      </c>
      <c r="C1487" s="26">
        <v>42.62777777777778</v>
      </c>
      <c r="D1487" s="23">
        <v>1</v>
      </c>
      <c r="E1487" s="23">
        <v>7046.72</v>
      </c>
      <c r="F1487" s="23" t="s">
        <v>8075</v>
      </c>
      <c r="G1487" s="23" t="s">
        <v>8076</v>
      </c>
      <c r="H1487" t="s">
        <v>8078</v>
      </c>
    </row>
    <row r="1488" spans="1:8" ht="15" customHeight="1" x14ac:dyDescent="0.3">
      <c r="A1488" s="23" t="s">
        <v>2575</v>
      </c>
      <c r="B1488" s="23" t="s">
        <v>6796</v>
      </c>
      <c r="C1488" s="26">
        <v>42.866666666666667</v>
      </c>
      <c r="D1488" s="23">
        <v>1</v>
      </c>
      <c r="E1488" s="23">
        <v>7045.5</v>
      </c>
      <c r="F1488" s="23" t="s">
        <v>8075</v>
      </c>
      <c r="G1488" s="23" t="s">
        <v>8077</v>
      </c>
      <c r="H1488" t="s">
        <v>8080</v>
      </c>
    </row>
    <row r="1489" spans="1:8" ht="15" customHeight="1" x14ac:dyDescent="0.3">
      <c r="A1489" s="23" t="s">
        <v>2577</v>
      </c>
      <c r="B1489" s="23" t="s">
        <v>6795</v>
      </c>
      <c r="C1489" s="26">
        <v>27.608333333333334</v>
      </c>
      <c r="D1489" s="23">
        <v>0</v>
      </c>
      <c r="E1489" s="23">
        <v>7042.11</v>
      </c>
      <c r="F1489" s="23" t="s">
        <v>8075</v>
      </c>
      <c r="G1489" s="23" t="s">
        <v>8076</v>
      </c>
      <c r="H1489" t="s">
        <v>8079</v>
      </c>
    </row>
    <row r="1490" spans="1:8" ht="15" customHeight="1" x14ac:dyDescent="0.3">
      <c r="A1490" s="23" t="s">
        <v>2579</v>
      </c>
      <c r="B1490" s="23" t="s">
        <v>6794</v>
      </c>
      <c r="C1490" s="26">
        <v>45.016666666666666</v>
      </c>
      <c r="D1490" s="23">
        <v>2</v>
      </c>
      <c r="E1490" s="23">
        <v>7033.08</v>
      </c>
      <c r="F1490" s="23" t="s">
        <v>8075</v>
      </c>
      <c r="G1490" s="23" t="s">
        <v>8075</v>
      </c>
      <c r="H1490" t="s">
        <v>8078</v>
      </c>
    </row>
    <row r="1491" spans="1:8" ht="15" customHeight="1" x14ac:dyDescent="0.3">
      <c r="A1491" s="23" t="s">
        <v>2581</v>
      </c>
      <c r="B1491" s="23" t="s">
        <v>6793</v>
      </c>
      <c r="C1491" s="26">
        <v>53.922222222222224</v>
      </c>
      <c r="D1491" s="23">
        <v>0</v>
      </c>
      <c r="E1491" s="23">
        <v>7003.1</v>
      </c>
      <c r="F1491" s="23" t="s">
        <v>8075</v>
      </c>
      <c r="G1491" s="23" t="s">
        <v>8076</v>
      </c>
      <c r="H1491" t="s">
        <v>8078</v>
      </c>
    </row>
    <row r="1492" spans="1:8" ht="15" customHeight="1" x14ac:dyDescent="0.3">
      <c r="A1492" s="23" t="s">
        <v>2583</v>
      </c>
      <c r="B1492" s="23" t="s">
        <v>6792</v>
      </c>
      <c r="C1492" s="26">
        <v>40.769444444444446</v>
      </c>
      <c r="D1492" s="23">
        <v>3</v>
      </c>
      <c r="E1492" s="23">
        <v>6989.95</v>
      </c>
      <c r="F1492" s="23" t="s">
        <v>8075</v>
      </c>
      <c r="G1492" s="23" t="s">
        <v>8077</v>
      </c>
      <c r="H1492" t="s">
        <v>8078</v>
      </c>
    </row>
    <row r="1493" spans="1:8" ht="15" customHeight="1" x14ac:dyDescent="0.3">
      <c r="A1493" s="23" t="s">
        <v>2585</v>
      </c>
      <c r="B1493" s="23" t="s">
        <v>6791</v>
      </c>
      <c r="C1493" s="26">
        <v>40.638888888888886</v>
      </c>
      <c r="D1493" s="23">
        <v>2</v>
      </c>
      <c r="E1493" s="23">
        <v>6986.7</v>
      </c>
      <c r="F1493" s="23" t="s">
        <v>8076</v>
      </c>
      <c r="G1493" s="23" t="s">
        <v>8077</v>
      </c>
      <c r="H1493" t="s">
        <v>8079</v>
      </c>
    </row>
    <row r="1494" spans="1:8" ht="15" customHeight="1" x14ac:dyDescent="0.3">
      <c r="A1494" s="23" t="s">
        <v>2587</v>
      </c>
      <c r="B1494" s="23" t="s">
        <v>6718</v>
      </c>
      <c r="C1494" s="26">
        <v>37.494444444444447</v>
      </c>
      <c r="D1494" s="23">
        <v>3</v>
      </c>
      <c r="E1494" s="23">
        <v>6985.51</v>
      </c>
      <c r="F1494" s="23" t="s">
        <v>8075</v>
      </c>
      <c r="G1494" s="23" t="s">
        <v>8075</v>
      </c>
      <c r="H1494" t="s">
        <v>8082</v>
      </c>
    </row>
    <row r="1495" spans="1:8" ht="15" customHeight="1" x14ac:dyDescent="0.3">
      <c r="A1495" s="23" t="s">
        <v>2589</v>
      </c>
      <c r="B1495" s="23" t="s">
        <v>6790</v>
      </c>
      <c r="C1495" s="26">
        <v>48.013888888888886</v>
      </c>
      <c r="D1495" s="23">
        <v>1</v>
      </c>
      <c r="E1495" s="23">
        <v>6965.21</v>
      </c>
      <c r="F1495" s="23" t="s">
        <v>8075</v>
      </c>
      <c r="G1495" s="23" t="s">
        <v>8076</v>
      </c>
      <c r="H1495" t="s">
        <v>8078</v>
      </c>
    </row>
    <row r="1496" spans="1:8" ht="15" customHeight="1" x14ac:dyDescent="0.3">
      <c r="A1496" s="23" t="s">
        <v>2590</v>
      </c>
      <c r="B1496" s="23" t="s">
        <v>6789</v>
      </c>
      <c r="C1496" s="26">
        <v>42.805555555555557</v>
      </c>
      <c r="D1496" s="23">
        <v>2</v>
      </c>
      <c r="E1496" s="23">
        <v>6951.12</v>
      </c>
      <c r="F1496" s="23" t="s">
        <v>8075</v>
      </c>
      <c r="G1496" s="23" t="s">
        <v>8075</v>
      </c>
      <c r="H1496" t="s">
        <v>8078</v>
      </c>
    </row>
    <row r="1497" spans="1:8" ht="15" customHeight="1" x14ac:dyDescent="0.3">
      <c r="A1497" s="23" t="s">
        <v>2592</v>
      </c>
      <c r="B1497" s="23" t="s">
        <v>6788</v>
      </c>
      <c r="C1497" s="26">
        <v>44.480555555555554</v>
      </c>
      <c r="D1497" s="23">
        <v>0</v>
      </c>
      <c r="E1497" s="23">
        <v>6948.7</v>
      </c>
      <c r="F1497" s="23" t="s">
        <v>8077</v>
      </c>
      <c r="G1497" s="23" t="s">
        <v>8075</v>
      </c>
      <c r="H1497" t="s">
        <v>8079</v>
      </c>
    </row>
    <row r="1498" spans="1:8" ht="15" customHeight="1" x14ac:dyDescent="0.3">
      <c r="A1498" s="23" t="s">
        <v>2594</v>
      </c>
      <c r="B1498" s="23" t="s">
        <v>6787</v>
      </c>
      <c r="C1498" s="26">
        <v>42.674999999999997</v>
      </c>
      <c r="D1498" s="23">
        <v>2</v>
      </c>
      <c r="E1498" s="23">
        <v>6940.94</v>
      </c>
      <c r="F1498" s="23" t="s">
        <v>8075</v>
      </c>
      <c r="G1498" s="23" t="s">
        <v>8076</v>
      </c>
      <c r="H1498" t="s">
        <v>8078</v>
      </c>
    </row>
    <row r="1499" spans="1:8" ht="15" customHeight="1" x14ac:dyDescent="0.3">
      <c r="A1499" s="23" t="s">
        <v>2596</v>
      </c>
      <c r="B1499" s="23" t="s">
        <v>6786</v>
      </c>
      <c r="C1499" s="26">
        <v>42.772222222222226</v>
      </c>
      <c r="D1499" s="23">
        <v>1</v>
      </c>
      <c r="E1499" s="23">
        <v>6940.91</v>
      </c>
      <c r="F1499" s="23" t="s">
        <v>8075</v>
      </c>
      <c r="G1499" s="23" t="s">
        <v>8075</v>
      </c>
      <c r="H1499" t="s">
        <v>8079</v>
      </c>
    </row>
    <row r="1500" spans="1:8" ht="15" customHeight="1" x14ac:dyDescent="0.3">
      <c r="A1500" s="23" t="s">
        <v>2597</v>
      </c>
      <c r="B1500" s="23" t="s">
        <v>6785</v>
      </c>
      <c r="C1500" s="26">
        <v>44.524999999999999</v>
      </c>
      <c r="D1500" s="23">
        <v>2</v>
      </c>
      <c r="E1500" s="23">
        <v>6938.11</v>
      </c>
      <c r="F1500" s="23" t="s">
        <v>8075</v>
      </c>
      <c r="G1500" s="23" t="s">
        <v>8075</v>
      </c>
      <c r="H1500" t="s">
        <v>8078</v>
      </c>
    </row>
    <row r="1501" spans="1:8" ht="15" customHeight="1" x14ac:dyDescent="0.3">
      <c r="A1501" s="23" t="s">
        <v>2599</v>
      </c>
      <c r="B1501" s="23" t="s">
        <v>6784</v>
      </c>
      <c r="C1501" s="26">
        <v>38.758333333333333</v>
      </c>
      <c r="D1501" s="23">
        <v>2</v>
      </c>
      <c r="E1501" s="23">
        <v>6933.24</v>
      </c>
      <c r="F1501" s="23" t="s">
        <v>8075</v>
      </c>
      <c r="G1501" s="23" t="s">
        <v>8076</v>
      </c>
      <c r="H1501" t="s">
        <v>8079</v>
      </c>
    </row>
    <row r="1502" spans="1:8" ht="15" customHeight="1" x14ac:dyDescent="0.3">
      <c r="A1502" s="23" t="s">
        <v>2600</v>
      </c>
      <c r="B1502" s="23" t="s">
        <v>6783</v>
      </c>
      <c r="C1502" s="26">
        <v>33.463888888888889</v>
      </c>
      <c r="D1502" s="23">
        <v>3</v>
      </c>
      <c r="E1502" s="23">
        <v>6895.19</v>
      </c>
      <c r="F1502" s="23" t="s">
        <v>8075</v>
      </c>
      <c r="G1502" s="23" t="s">
        <v>8076</v>
      </c>
      <c r="H1502" t="s">
        <v>8086</v>
      </c>
    </row>
    <row r="1503" spans="1:8" ht="15" customHeight="1" x14ac:dyDescent="0.3">
      <c r="A1503" s="23" t="s">
        <v>2602</v>
      </c>
      <c r="B1503" s="23" t="s">
        <v>6782</v>
      </c>
      <c r="C1503" s="26">
        <v>37.744444444444447</v>
      </c>
      <c r="D1503" s="23">
        <v>2</v>
      </c>
      <c r="E1503" s="23">
        <v>6877.98</v>
      </c>
      <c r="F1503" s="23" t="s">
        <v>8075</v>
      </c>
      <c r="G1503" s="23" t="s">
        <v>8077</v>
      </c>
      <c r="H1503" t="s">
        <v>8086</v>
      </c>
    </row>
    <row r="1504" spans="1:8" ht="15" customHeight="1" x14ac:dyDescent="0.3">
      <c r="A1504" s="23" t="s">
        <v>2603</v>
      </c>
      <c r="B1504" s="23" t="s">
        <v>6781</v>
      </c>
      <c r="C1504" s="26">
        <v>18.455555555555556</v>
      </c>
      <c r="D1504" s="23">
        <v>0</v>
      </c>
      <c r="E1504" s="23">
        <v>6876.53</v>
      </c>
      <c r="F1504" s="23" t="s">
        <v>8075</v>
      </c>
      <c r="G1504" s="23" t="s">
        <v>8077</v>
      </c>
      <c r="H1504" t="s">
        <v>8079</v>
      </c>
    </row>
    <row r="1505" spans="1:8" ht="15" customHeight="1" x14ac:dyDescent="0.3">
      <c r="A1505" s="23" t="s">
        <v>2605</v>
      </c>
      <c r="B1505" s="23" t="s">
        <v>6780</v>
      </c>
      <c r="C1505" s="26">
        <v>41.958333333333336</v>
      </c>
      <c r="D1505" s="23">
        <v>2</v>
      </c>
      <c r="E1505" s="23">
        <v>6875.96</v>
      </c>
      <c r="F1505" s="23" t="s">
        <v>8075</v>
      </c>
      <c r="G1505" s="23" t="s">
        <v>8075</v>
      </c>
      <c r="H1505" t="s">
        <v>8080</v>
      </c>
    </row>
    <row r="1506" spans="1:8" ht="15" customHeight="1" x14ac:dyDescent="0.3">
      <c r="A1506" s="23" t="s">
        <v>2607</v>
      </c>
      <c r="B1506" s="23" t="s">
        <v>6779</v>
      </c>
      <c r="C1506" s="26">
        <v>53.625</v>
      </c>
      <c r="D1506" s="23">
        <v>0</v>
      </c>
      <c r="E1506" s="23">
        <v>6868.39</v>
      </c>
      <c r="F1506" s="23" t="s">
        <v>8075</v>
      </c>
      <c r="G1506" s="23" t="s">
        <v>8075</v>
      </c>
      <c r="H1506" t="s">
        <v>8078</v>
      </c>
    </row>
    <row r="1507" spans="1:8" ht="15" customHeight="1" x14ac:dyDescent="0.3">
      <c r="A1507" s="23" t="s">
        <v>2609</v>
      </c>
      <c r="B1507" s="23" t="s">
        <v>6778</v>
      </c>
      <c r="C1507" s="26">
        <v>44.841666666666669</v>
      </c>
      <c r="D1507" s="23">
        <v>2</v>
      </c>
      <c r="E1507" s="23">
        <v>6863.49</v>
      </c>
      <c r="F1507" s="23" t="s">
        <v>8075</v>
      </c>
      <c r="G1507" s="23" t="s">
        <v>8077</v>
      </c>
      <c r="H1507" t="s">
        <v>8078</v>
      </c>
    </row>
    <row r="1508" spans="1:8" ht="15" customHeight="1" x14ac:dyDescent="0.3">
      <c r="A1508" s="23" t="s">
        <v>2611</v>
      </c>
      <c r="B1508" s="23" t="s">
        <v>6777</v>
      </c>
      <c r="C1508" s="26">
        <v>41.969444444444441</v>
      </c>
      <c r="D1508" s="23">
        <v>1</v>
      </c>
      <c r="E1508" s="23">
        <v>6858.48</v>
      </c>
      <c r="F1508" s="23" t="s">
        <v>8075</v>
      </c>
      <c r="G1508" s="23" t="s">
        <v>8075</v>
      </c>
      <c r="H1508" t="s">
        <v>8082</v>
      </c>
    </row>
    <row r="1509" spans="1:8" ht="15" customHeight="1" x14ac:dyDescent="0.3">
      <c r="A1509" s="23" t="s">
        <v>2612</v>
      </c>
      <c r="B1509" s="23" t="s">
        <v>6776</v>
      </c>
      <c r="C1509" s="26">
        <v>43.594444444444441</v>
      </c>
      <c r="D1509" s="23">
        <v>1</v>
      </c>
      <c r="E1509" s="23">
        <v>6849.03</v>
      </c>
      <c r="F1509" s="23" t="s">
        <v>8075</v>
      </c>
      <c r="G1509" s="23" t="s">
        <v>8075</v>
      </c>
      <c r="H1509" t="s">
        <v>8080</v>
      </c>
    </row>
    <row r="1510" spans="1:8" ht="15" customHeight="1" x14ac:dyDescent="0.3">
      <c r="A1510" s="23" t="s">
        <v>2614</v>
      </c>
      <c r="B1510" s="23" t="s">
        <v>6775</v>
      </c>
      <c r="C1510" s="26">
        <v>45.980555555555554</v>
      </c>
      <c r="D1510" s="23">
        <v>2</v>
      </c>
      <c r="E1510" s="23">
        <v>6843.17</v>
      </c>
      <c r="F1510" s="23" t="s">
        <v>8075</v>
      </c>
      <c r="G1510" s="23" t="s">
        <v>8077</v>
      </c>
      <c r="H1510" t="s">
        <v>8078</v>
      </c>
    </row>
    <row r="1511" spans="1:8" ht="15" customHeight="1" x14ac:dyDescent="0.3">
      <c r="A1511" s="23" t="s">
        <v>2615</v>
      </c>
      <c r="B1511" s="23" t="s">
        <v>6774</v>
      </c>
      <c r="C1511" s="26">
        <v>22.522222222222222</v>
      </c>
      <c r="D1511" s="23">
        <v>0</v>
      </c>
      <c r="E1511" s="23">
        <v>6842.28</v>
      </c>
      <c r="F1511" s="23" t="s">
        <v>8075</v>
      </c>
      <c r="G1511" s="23" t="s">
        <v>8077</v>
      </c>
      <c r="H1511" t="s">
        <v>8079</v>
      </c>
    </row>
    <row r="1512" spans="1:8" ht="15" customHeight="1" x14ac:dyDescent="0.3">
      <c r="A1512" s="23" t="s">
        <v>2617</v>
      </c>
      <c r="B1512" s="23" t="s">
        <v>6773</v>
      </c>
      <c r="C1512" s="26">
        <v>43.897222222222226</v>
      </c>
      <c r="D1512" s="23">
        <v>0</v>
      </c>
      <c r="E1512" s="23">
        <v>6837.37</v>
      </c>
      <c r="F1512" s="23" t="s">
        <v>8076</v>
      </c>
      <c r="G1512" s="23" t="s">
        <v>8077</v>
      </c>
      <c r="H1512" t="s">
        <v>8083</v>
      </c>
    </row>
    <row r="1513" spans="1:8" ht="15" customHeight="1" x14ac:dyDescent="0.3">
      <c r="A1513" s="23" t="s">
        <v>2618</v>
      </c>
      <c r="B1513" s="23" t="s">
        <v>6772</v>
      </c>
      <c r="C1513" s="26">
        <v>28.916666666666668</v>
      </c>
      <c r="D1513" s="23">
        <v>0</v>
      </c>
      <c r="E1513" s="23">
        <v>6827.69</v>
      </c>
      <c r="F1513" s="23" t="s">
        <v>8075</v>
      </c>
      <c r="G1513" s="23" t="s">
        <v>8075</v>
      </c>
      <c r="H1513" t="s">
        <v>8089</v>
      </c>
    </row>
    <row r="1514" spans="1:8" ht="15" customHeight="1" x14ac:dyDescent="0.3">
      <c r="A1514" s="23" t="s">
        <v>2620</v>
      </c>
      <c r="B1514" s="23" t="s">
        <v>6771</v>
      </c>
      <c r="C1514" s="26">
        <v>47.80833333333333</v>
      </c>
      <c r="D1514" s="23">
        <v>1</v>
      </c>
      <c r="E1514" s="23">
        <v>6809.46</v>
      </c>
      <c r="F1514" s="23" t="s">
        <v>8075</v>
      </c>
      <c r="G1514" s="23" t="s">
        <v>8077</v>
      </c>
      <c r="H1514" t="s">
        <v>8079</v>
      </c>
    </row>
    <row r="1515" spans="1:8" ht="15" customHeight="1" x14ac:dyDescent="0.3">
      <c r="A1515" s="23" t="s">
        <v>2622</v>
      </c>
      <c r="B1515" s="23" t="s">
        <v>6770</v>
      </c>
      <c r="C1515" s="26">
        <v>31.941666666666666</v>
      </c>
      <c r="D1515" s="23">
        <v>5</v>
      </c>
      <c r="E1515" s="23">
        <v>6799.46</v>
      </c>
      <c r="F1515" s="23" t="s">
        <v>8077</v>
      </c>
      <c r="G1515" s="23" t="s">
        <v>8075</v>
      </c>
      <c r="H1515" t="s">
        <v>8088</v>
      </c>
    </row>
    <row r="1516" spans="1:8" ht="15" customHeight="1" x14ac:dyDescent="0.3">
      <c r="A1516" s="23" t="s">
        <v>2624</v>
      </c>
      <c r="B1516" s="23" t="s">
        <v>6769</v>
      </c>
      <c r="C1516" s="26">
        <v>37.455555555555556</v>
      </c>
      <c r="D1516" s="23">
        <v>3</v>
      </c>
      <c r="E1516" s="23">
        <v>6796.86</v>
      </c>
      <c r="F1516" s="23" t="s">
        <v>8076</v>
      </c>
      <c r="G1516" s="23" t="s">
        <v>8076</v>
      </c>
      <c r="H1516" t="s">
        <v>8079</v>
      </c>
    </row>
    <row r="1517" spans="1:8" ht="15" customHeight="1" x14ac:dyDescent="0.3">
      <c r="A1517" s="23" t="s">
        <v>2625</v>
      </c>
      <c r="B1517" s="23" t="s">
        <v>6768</v>
      </c>
      <c r="C1517" s="26">
        <v>42.541666666666664</v>
      </c>
      <c r="D1517" s="23">
        <v>2</v>
      </c>
      <c r="E1517" s="23">
        <v>6781.52</v>
      </c>
      <c r="F1517" s="23" t="s">
        <v>8075</v>
      </c>
      <c r="G1517" s="23" t="s">
        <v>8075</v>
      </c>
      <c r="H1517" t="s">
        <v>8078</v>
      </c>
    </row>
    <row r="1518" spans="1:8" ht="15" customHeight="1" x14ac:dyDescent="0.3">
      <c r="A1518" s="23" t="s">
        <v>2626</v>
      </c>
      <c r="B1518" s="23" t="s">
        <v>6767</v>
      </c>
      <c r="C1518" s="26">
        <v>41.666666666666664</v>
      </c>
      <c r="D1518" s="23">
        <v>1</v>
      </c>
      <c r="E1518" s="23">
        <v>6781.35</v>
      </c>
      <c r="F1518" s="23" t="s">
        <v>8075</v>
      </c>
      <c r="G1518" s="23" t="s">
        <v>8077</v>
      </c>
      <c r="H1518" t="s">
        <v>8078</v>
      </c>
    </row>
    <row r="1519" spans="1:8" ht="15" customHeight="1" x14ac:dyDescent="0.3">
      <c r="A1519" s="23" t="s">
        <v>2628</v>
      </c>
      <c r="B1519" s="23" t="s">
        <v>6766</v>
      </c>
      <c r="C1519" s="26">
        <v>41.763888888888886</v>
      </c>
      <c r="D1519" s="23">
        <v>1</v>
      </c>
      <c r="E1519" s="23">
        <v>6775.96</v>
      </c>
      <c r="F1519" s="23" t="s">
        <v>8075</v>
      </c>
      <c r="G1519" s="23" t="s">
        <v>8076</v>
      </c>
      <c r="H1519" t="s">
        <v>8080</v>
      </c>
    </row>
    <row r="1520" spans="1:8" ht="15" customHeight="1" x14ac:dyDescent="0.3">
      <c r="A1520" s="23" t="s">
        <v>2629</v>
      </c>
      <c r="B1520" s="23" t="s">
        <v>6765</v>
      </c>
      <c r="C1520" s="26">
        <v>41.713888888888889</v>
      </c>
      <c r="D1520" s="23">
        <v>1</v>
      </c>
      <c r="E1520" s="23">
        <v>6770.19</v>
      </c>
      <c r="F1520" s="23" t="s">
        <v>8075</v>
      </c>
      <c r="G1520" s="23" t="s">
        <v>8076</v>
      </c>
      <c r="H1520" t="s">
        <v>8078</v>
      </c>
    </row>
    <row r="1521" spans="1:8" ht="15" customHeight="1" x14ac:dyDescent="0.3">
      <c r="A1521" s="23" t="s">
        <v>2631</v>
      </c>
      <c r="B1521" s="23" t="s">
        <v>6764</v>
      </c>
      <c r="C1521" s="26">
        <v>34.661111111111111</v>
      </c>
      <c r="D1521" s="23">
        <v>3</v>
      </c>
      <c r="E1521" s="23">
        <v>6753.04</v>
      </c>
      <c r="F1521" s="23" t="s">
        <v>8075</v>
      </c>
      <c r="G1521" s="23" t="s">
        <v>8075</v>
      </c>
      <c r="H1521" t="s">
        <v>8086</v>
      </c>
    </row>
    <row r="1522" spans="1:8" ht="15" customHeight="1" x14ac:dyDescent="0.3">
      <c r="A1522" s="23" t="s">
        <v>2633</v>
      </c>
      <c r="B1522" s="23" t="s">
        <v>6763</v>
      </c>
      <c r="C1522" s="26">
        <v>56.49722222222222</v>
      </c>
      <c r="D1522" s="23">
        <v>0</v>
      </c>
      <c r="E1522" s="23">
        <v>6750.27</v>
      </c>
      <c r="F1522" s="23" t="s">
        <v>8076</v>
      </c>
      <c r="G1522" s="23" t="s">
        <v>8075</v>
      </c>
      <c r="H1522" t="s">
        <v>8078</v>
      </c>
    </row>
    <row r="1523" spans="1:8" ht="15" customHeight="1" x14ac:dyDescent="0.3">
      <c r="A1523" s="23" t="s">
        <v>2635</v>
      </c>
      <c r="B1523" s="23" t="s">
        <v>6762</v>
      </c>
      <c r="C1523" s="26">
        <v>52.975000000000001</v>
      </c>
      <c r="D1523" s="23">
        <v>0</v>
      </c>
      <c r="E1523" s="23">
        <v>6749.63</v>
      </c>
      <c r="F1523" s="23" t="s">
        <v>8075</v>
      </c>
      <c r="G1523" s="23" t="s">
        <v>8077</v>
      </c>
      <c r="H1523" t="s">
        <v>8078</v>
      </c>
    </row>
    <row r="1524" spans="1:8" ht="15" customHeight="1" x14ac:dyDescent="0.3">
      <c r="A1524" s="23" t="s">
        <v>2636</v>
      </c>
      <c r="B1524" s="23" t="s">
        <v>6761</v>
      </c>
      <c r="C1524" s="26">
        <v>37.008333333333333</v>
      </c>
      <c r="D1524" s="23">
        <v>3</v>
      </c>
      <c r="E1524" s="23">
        <v>6748.59</v>
      </c>
      <c r="F1524" s="23" t="s">
        <v>8076</v>
      </c>
      <c r="G1524" s="23" t="s">
        <v>8077</v>
      </c>
      <c r="H1524" t="s">
        <v>8083</v>
      </c>
    </row>
    <row r="1525" spans="1:8" ht="15" customHeight="1" x14ac:dyDescent="0.3">
      <c r="A1525" s="23" t="s">
        <v>2638</v>
      </c>
      <c r="B1525" s="23" t="s">
        <v>6760</v>
      </c>
      <c r="C1525" s="26">
        <v>36.836111111111109</v>
      </c>
      <c r="D1525" s="23">
        <v>3</v>
      </c>
      <c r="E1525" s="23">
        <v>6746.74</v>
      </c>
      <c r="F1525" s="23" t="s">
        <v>8076</v>
      </c>
      <c r="G1525" s="23" t="s">
        <v>8075</v>
      </c>
      <c r="H1525" t="s">
        <v>8083</v>
      </c>
    </row>
    <row r="1526" spans="1:8" ht="15" customHeight="1" x14ac:dyDescent="0.3">
      <c r="A1526" s="23" t="s">
        <v>2639</v>
      </c>
      <c r="B1526" s="23" t="s">
        <v>6759</v>
      </c>
      <c r="C1526" s="26">
        <v>54.888888888888886</v>
      </c>
      <c r="D1526" s="23">
        <v>0</v>
      </c>
      <c r="E1526" s="23">
        <v>6738.84</v>
      </c>
      <c r="F1526" s="23" t="s">
        <v>8076</v>
      </c>
      <c r="G1526" s="23" t="s">
        <v>8077</v>
      </c>
      <c r="H1526" t="s">
        <v>8079</v>
      </c>
    </row>
    <row r="1527" spans="1:8" ht="15" customHeight="1" x14ac:dyDescent="0.3">
      <c r="A1527" s="23" t="s">
        <v>2640</v>
      </c>
      <c r="B1527" s="23" t="s">
        <v>6758</v>
      </c>
      <c r="C1527" s="26">
        <v>44.630555555555553</v>
      </c>
      <c r="D1527" s="23">
        <v>2</v>
      </c>
      <c r="E1527" s="23">
        <v>6737.98</v>
      </c>
      <c r="F1527" s="23" t="s">
        <v>8075</v>
      </c>
      <c r="G1527" s="23" t="s">
        <v>8076</v>
      </c>
      <c r="H1527" t="s">
        <v>8078</v>
      </c>
    </row>
    <row r="1528" spans="1:8" ht="15" customHeight="1" x14ac:dyDescent="0.3">
      <c r="A1528" s="23" t="s">
        <v>2642</v>
      </c>
      <c r="B1528" s="23" t="s">
        <v>6757</v>
      </c>
      <c r="C1528" s="26">
        <v>28.986111111111111</v>
      </c>
      <c r="D1528" s="23">
        <v>0</v>
      </c>
      <c r="E1528" s="23">
        <v>6721.37</v>
      </c>
      <c r="F1528" s="23" t="s">
        <v>8075</v>
      </c>
      <c r="G1528" s="23" t="s">
        <v>8077</v>
      </c>
      <c r="H1528" t="s">
        <v>8079</v>
      </c>
    </row>
    <row r="1529" spans="1:8" ht="15" customHeight="1" x14ac:dyDescent="0.3">
      <c r="A1529" s="23" t="s">
        <v>2644</v>
      </c>
      <c r="B1529" s="23" t="s">
        <v>6756</v>
      </c>
      <c r="C1529" s="26">
        <v>39.988888888888887</v>
      </c>
      <c r="D1529" s="23">
        <v>2</v>
      </c>
      <c r="E1529" s="23">
        <v>6710.19</v>
      </c>
      <c r="F1529" s="23" t="s">
        <v>8076</v>
      </c>
      <c r="G1529" s="23" t="s">
        <v>8076</v>
      </c>
      <c r="H1529" t="s">
        <v>8079</v>
      </c>
    </row>
    <row r="1530" spans="1:8" ht="15" customHeight="1" x14ac:dyDescent="0.3">
      <c r="A1530" s="23" t="s">
        <v>2646</v>
      </c>
      <c r="B1530" s="23" t="s">
        <v>6755</v>
      </c>
      <c r="C1530" s="26">
        <v>51.488888888888887</v>
      </c>
      <c r="D1530" s="23">
        <v>0</v>
      </c>
      <c r="E1530" s="23">
        <v>6706.47</v>
      </c>
      <c r="F1530" s="23" t="s">
        <v>8075</v>
      </c>
      <c r="G1530" s="23" t="s">
        <v>8077</v>
      </c>
      <c r="H1530" t="s">
        <v>8078</v>
      </c>
    </row>
    <row r="1531" spans="1:8" ht="15" customHeight="1" x14ac:dyDescent="0.3">
      <c r="A1531" s="23" t="s">
        <v>2648</v>
      </c>
      <c r="B1531" s="23" t="s">
        <v>6754</v>
      </c>
      <c r="C1531" s="26">
        <v>54.902777777777779</v>
      </c>
      <c r="D1531" s="23">
        <v>0</v>
      </c>
      <c r="E1531" s="23">
        <v>6700.56</v>
      </c>
      <c r="F1531" s="23" t="s">
        <v>8076</v>
      </c>
      <c r="G1531" s="23" t="s">
        <v>8077</v>
      </c>
      <c r="H1531" t="s">
        <v>8079</v>
      </c>
    </row>
    <row r="1532" spans="1:8" ht="15" customHeight="1" x14ac:dyDescent="0.3">
      <c r="A1532" s="23" t="s">
        <v>2649</v>
      </c>
      <c r="B1532" s="23" t="s">
        <v>6753</v>
      </c>
      <c r="C1532" s="26">
        <v>37.913888888888891</v>
      </c>
      <c r="D1532" s="23">
        <v>2</v>
      </c>
      <c r="E1532" s="23">
        <v>6686.43</v>
      </c>
      <c r="F1532" s="23" t="s">
        <v>8075</v>
      </c>
      <c r="G1532" s="23" t="s">
        <v>8076</v>
      </c>
      <c r="H1532" t="s">
        <v>8079</v>
      </c>
    </row>
    <row r="1533" spans="1:8" ht="15" customHeight="1" x14ac:dyDescent="0.3">
      <c r="A1533" s="23" t="s">
        <v>2651</v>
      </c>
      <c r="B1533" s="23" t="s">
        <v>6752</v>
      </c>
      <c r="C1533" s="26">
        <v>33.633333333333333</v>
      </c>
      <c r="D1533" s="23">
        <v>5</v>
      </c>
      <c r="E1533" s="23">
        <v>6666.24</v>
      </c>
      <c r="F1533" s="23" t="s">
        <v>8076</v>
      </c>
      <c r="G1533" s="23" t="s">
        <v>8077</v>
      </c>
      <c r="H1533" t="s">
        <v>8080</v>
      </c>
    </row>
    <row r="1534" spans="1:8" ht="15" customHeight="1" x14ac:dyDescent="0.3">
      <c r="A1534" s="23" t="s">
        <v>2653</v>
      </c>
      <c r="B1534" s="23" t="s">
        <v>6751</v>
      </c>
      <c r="C1534" s="26">
        <v>41.725000000000001</v>
      </c>
      <c r="D1534" s="23">
        <v>1</v>
      </c>
      <c r="E1534" s="23">
        <v>6664.69</v>
      </c>
      <c r="F1534" s="23" t="s">
        <v>8076</v>
      </c>
      <c r="G1534" s="23" t="s">
        <v>8077</v>
      </c>
      <c r="H1534" t="s">
        <v>8079</v>
      </c>
    </row>
    <row r="1535" spans="1:8" ht="15" customHeight="1" x14ac:dyDescent="0.3">
      <c r="A1535" s="23" t="s">
        <v>2654</v>
      </c>
      <c r="B1535" s="23" t="s">
        <v>6463</v>
      </c>
      <c r="C1535" s="26">
        <v>40.697222222222223</v>
      </c>
      <c r="D1535" s="23">
        <v>3</v>
      </c>
      <c r="E1535" s="23">
        <v>6664.32</v>
      </c>
      <c r="F1535" s="23" t="s">
        <v>8075</v>
      </c>
      <c r="G1535" s="23" t="s">
        <v>8075</v>
      </c>
      <c r="H1535" t="s">
        <v>8078</v>
      </c>
    </row>
    <row r="1536" spans="1:8" ht="15" customHeight="1" x14ac:dyDescent="0.3">
      <c r="A1536" s="23" t="s">
        <v>2655</v>
      </c>
      <c r="B1536" s="23" t="s">
        <v>6750</v>
      </c>
      <c r="C1536" s="26">
        <v>33.552777777777777</v>
      </c>
      <c r="D1536" s="23">
        <v>5</v>
      </c>
      <c r="E1536" s="23">
        <v>6653.79</v>
      </c>
      <c r="F1536" s="23" t="s">
        <v>8075</v>
      </c>
      <c r="G1536" s="23" t="s">
        <v>8077</v>
      </c>
      <c r="H1536" t="s">
        <v>8078</v>
      </c>
    </row>
    <row r="1537" spans="1:8" ht="15" customHeight="1" x14ac:dyDescent="0.3">
      <c r="A1537" s="23" t="s">
        <v>2656</v>
      </c>
      <c r="B1537" s="23" t="s">
        <v>6749</v>
      </c>
      <c r="C1537" s="26">
        <v>38.93611111111111</v>
      </c>
      <c r="D1537" s="23">
        <v>3</v>
      </c>
      <c r="E1537" s="23">
        <v>6652.53</v>
      </c>
      <c r="F1537" s="23" t="s">
        <v>8076</v>
      </c>
      <c r="G1537" s="23" t="s">
        <v>8075</v>
      </c>
      <c r="H1537" t="s">
        <v>8078</v>
      </c>
    </row>
    <row r="1538" spans="1:8" ht="15" customHeight="1" x14ac:dyDescent="0.3">
      <c r="A1538" s="23" t="s">
        <v>2657</v>
      </c>
      <c r="B1538" s="23" t="s">
        <v>6748</v>
      </c>
      <c r="C1538" s="26">
        <v>52.583333333333336</v>
      </c>
      <c r="D1538" s="23">
        <v>0</v>
      </c>
      <c r="E1538" s="23">
        <v>6651.26</v>
      </c>
      <c r="F1538" s="23" t="s">
        <v>8075</v>
      </c>
      <c r="G1538" s="23" t="s">
        <v>8076</v>
      </c>
      <c r="H1538" t="s">
        <v>8078</v>
      </c>
    </row>
    <row r="1539" spans="1:8" ht="15" customHeight="1" x14ac:dyDescent="0.3">
      <c r="A1539" s="23" t="s">
        <v>2659</v>
      </c>
      <c r="B1539" s="23" t="s">
        <v>6747</v>
      </c>
      <c r="C1539" s="26">
        <v>38.5</v>
      </c>
      <c r="D1539" s="23">
        <v>2</v>
      </c>
      <c r="E1539" s="23">
        <v>6640.54</v>
      </c>
      <c r="F1539" s="23" t="s">
        <v>8075</v>
      </c>
      <c r="G1539" s="23" t="s">
        <v>8076</v>
      </c>
      <c r="H1539" t="s">
        <v>8082</v>
      </c>
    </row>
    <row r="1540" spans="1:8" ht="15" customHeight="1" x14ac:dyDescent="0.3">
      <c r="A1540" s="23" t="s">
        <v>2660</v>
      </c>
      <c r="B1540" s="23" t="s">
        <v>6746</v>
      </c>
      <c r="C1540" s="26">
        <v>33.005555555555553</v>
      </c>
      <c r="D1540" s="23">
        <v>3</v>
      </c>
      <c r="E1540" s="23">
        <v>6639.3</v>
      </c>
      <c r="F1540" s="23" t="s">
        <v>8075</v>
      </c>
      <c r="G1540" s="23" t="s">
        <v>8075</v>
      </c>
      <c r="H1540" t="s">
        <v>8089</v>
      </c>
    </row>
    <row r="1541" spans="1:8" ht="15" customHeight="1" x14ac:dyDescent="0.3">
      <c r="A1541" s="23" t="s">
        <v>2662</v>
      </c>
      <c r="B1541" s="23" t="s">
        <v>6745</v>
      </c>
      <c r="C1541" s="26">
        <v>19.761111111111113</v>
      </c>
      <c r="D1541" s="23">
        <v>0</v>
      </c>
      <c r="E1541" s="23">
        <v>6638.16</v>
      </c>
      <c r="F1541" s="23" t="s">
        <v>8075</v>
      </c>
      <c r="G1541" s="23" t="s">
        <v>8077</v>
      </c>
      <c r="H1541" t="s">
        <v>8079</v>
      </c>
    </row>
    <row r="1542" spans="1:8" ht="15" customHeight="1" x14ac:dyDescent="0.3">
      <c r="A1542" s="23" t="s">
        <v>2664</v>
      </c>
      <c r="B1542" s="23" t="s">
        <v>6744</v>
      </c>
      <c r="C1542" s="26">
        <v>49.774999999999999</v>
      </c>
      <c r="D1542" s="23">
        <v>0</v>
      </c>
      <c r="E1542" s="23">
        <v>6630.31</v>
      </c>
      <c r="F1542" s="23" t="s">
        <v>8075</v>
      </c>
      <c r="G1542" s="23" t="s">
        <v>8077</v>
      </c>
      <c r="H1542" t="s">
        <v>8078</v>
      </c>
    </row>
    <row r="1543" spans="1:8" ht="15" customHeight="1" x14ac:dyDescent="0.3">
      <c r="A1543" s="23" t="s">
        <v>2666</v>
      </c>
      <c r="B1543" s="23" t="s">
        <v>6729</v>
      </c>
      <c r="C1543" s="26">
        <v>40.777777777777779</v>
      </c>
      <c r="D1543" s="23">
        <v>1</v>
      </c>
      <c r="E1543" s="23">
        <v>6610.11</v>
      </c>
      <c r="F1543" s="23" t="s">
        <v>8076</v>
      </c>
      <c r="G1543" s="23" t="s">
        <v>8075</v>
      </c>
      <c r="H1543" t="s">
        <v>8081</v>
      </c>
    </row>
    <row r="1544" spans="1:8" ht="15" customHeight="1" x14ac:dyDescent="0.3">
      <c r="A1544" s="23" t="s">
        <v>2668</v>
      </c>
      <c r="B1544" s="23" t="s">
        <v>6743</v>
      </c>
      <c r="C1544" s="26">
        <v>40.586111111111109</v>
      </c>
      <c r="D1544" s="23">
        <v>2</v>
      </c>
      <c r="E1544" s="23">
        <v>6600.36</v>
      </c>
      <c r="F1544" s="23" t="s">
        <v>8075</v>
      </c>
      <c r="G1544" s="23" t="s">
        <v>8076</v>
      </c>
      <c r="H1544" t="s">
        <v>8080</v>
      </c>
    </row>
    <row r="1545" spans="1:8" ht="15" customHeight="1" x14ac:dyDescent="0.3">
      <c r="A1545" s="23" t="s">
        <v>2669</v>
      </c>
      <c r="B1545" s="23" t="s">
        <v>6742</v>
      </c>
      <c r="C1545" s="26">
        <v>40.44166666666667</v>
      </c>
      <c r="D1545" s="23">
        <v>1</v>
      </c>
      <c r="E1545" s="23">
        <v>6600.21</v>
      </c>
      <c r="F1545" s="23" t="s">
        <v>8076</v>
      </c>
      <c r="G1545" s="23" t="s">
        <v>8075</v>
      </c>
      <c r="H1545" t="s">
        <v>8083</v>
      </c>
    </row>
    <row r="1546" spans="1:8" ht="15" customHeight="1" x14ac:dyDescent="0.3">
      <c r="A1546" s="23" t="s">
        <v>2671</v>
      </c>
      <c r="B1546" s="23" t="s">
        <v>6741</v>
      </c>
      <c r="C1546" s="26">
        <v>40.544444444444444</v>
      </c>
      <c r="D1546" s="23">
        <v>2</v>
      </c>
      <c r="E1546" s="23">
        <v>6593.51</v>
      </c>
      <c r="F1546" s="23" t="s">
        <v>8075</v>
      </c>
      <c r="G1546" s="23" t="s">
        <v>8077</v>
      </c>
      <c r="H1546" t="s">
        <v>8078</v>
      </c>
    </row>
    <row r="1547" spans="1:8" ht="15" customHeight="1" x14ac:dyDescent="0.3">
      <c r="A1547" s="23" t="s">
        <v>2673</v>
      </c>
      <c r="B1547" s="23" t="s">
        <v>6740</v>
      </c>
      <c r="C1547" s="26">
        <v>38.674999999999997</v>
      </c>
      <c r="D1547" s="23">
        <v>2</v>
      </c>
      <c r="E1547" s="23">
        <v>6571.54</v>
      </c>
      <c r="F1547" s="23" t="s">
        <v>8075</v>
      </c>
      <c r="G1547" s="23" t="s">
        <v>8076</v>
      </c>
      <c r="H1547" t="s">
        <v>8080</v>
      </c>
    </row>
    <row r="1548" spans="1:8" ht="15" customHeight="1" x14ac:dyDescent="0.3">
      <c r="A1548" s="23" t="s">
        <v>2674</v>
      </c>
      <c r="B1548" s="23" t="s">
        <v>6739</v>
      </c>
      <c r="C1548" s="26">
        <v>41.883333333333333</v>
      </c>
      <c r="D1548" s="23">
        <v>0</v>
      </c>
      <c r="E1548" s="23">
        <v>6571.02</v>
      </c>
      <c r="F1548" s="23" t="s">
        <v>8075</v>
      </c>
      <c r="G1548" s="23" t="s">
        <v>8077</v>
      </c>
      <c r="H1548" t="s">
        <v>8079</v>
      </c>
    </row>
    <row r="1549" spans="1:8" ht="15" customHeight="1" x14ac:dyDescent="0.3">
      <c r="A1549" s="23" t="s">
        <v>2676</v>
      </c>
      <c r="B1549" s="23" t="s">
        <v>6738</v>
      </c>
      <c r="C1549" s="26">
        <v>38.716666666666669</v>
      </c>
      <c r="D1549" s="23">
        <v>1</v>
      </c>
      <c r="E1549" s="23">
        <v>6555.07</v>
      </c>
      <c r="F1549" s="23" t="s">
        <v>8075</v>
      </c>
      <c r="G1549" s="23" t="s">
        <v>8075</v>
      </c>
      <c r="H1549" t="s">
        <v>8086</v>
      </c>
    </row>
    <row r="1550" spans="1:8" ht="15" customHeight="1" x14ac:dyDescent="0.3">
      <c r="A1550" s="23" t="s">
        <v>2678</v>
      </c>
      <c r="B1550" s="23" t="s">
        <v>6737</v>
      </c>
      <c r="C1550" s="26">
        <v>54.491666666666667</v>
      </c>
      <c r="D1550" s="23">
        <v>0</v>
      </c>
      <c r="E1550" s="23">
        <v>6552.01</v>
      </c>
      <c r="F1550" s="23" t="s">
        <v>8076</v>
      </c>
      <c r="G1550" s="23" t="s">
        <v>8075</v>
      </c>
      <c r="H1550" t="s">
        <v>8078</v>
      </c>
    </row>
    <row r="1551" spans="1:8" ht="15" customHeight="1" x14ac:dyDescent="0.3">
      <c r="A1551" s="23" t="s">
        <v>2680</v>
      </c>
      <c r="B1551" s="23" t="s">
        <v>6736</v>
      </c>
      <c r="C1551" s="26">
        <v>33.838888888888889</v>
      </c>
      <c r="D1551" s="23">
        <v>3</v>
      </c>
      <c r="E1551" s="23">
        <v>6551.75</v>
      </c>
      <c r="F1551" s="23" t="s">
        <v>8075</v>
      </c>
      <c r="G1551" s="23" t="s">
        <v>8075</v>
      </c>
      <c r="H1551" t="s">
        <v>8086</v>
      </c>
    </row>
    <row r="1552" spans="1:8" ht="15" customHeight="1" x14ac:dyDescent="0.3">
      <c r="A1552" s="23" t="s">
        <v>2682</v>
      </c>
      <c r="B1552" s="23" t="s">
        <v>6735</v>
      </c>
      <c r="C1552" s="26">
        <v>36.472222222222221</v>
      </c>
      <c r="D1552" s="23">
        <v>3</v>
      </c>
      <c r="E1552" s="23">
        <v>6548.2</v>
      </c>
      <c r="F1552" s="23" t="s">
        <v>8075</v>
      </c>
      <c r="G1552" s="23" t="s">
        <v>8076</v>
      </c>
      <c r="H1552" t="s">
        <v>8079</v>
      </c>
    </row>
    <row r="1553" spans="1:8" ht="15" customHeight="1" x14ac:dyDescent="0.3">
      <c r="A1553" s="23" t="s">
        <v>2684</v>
      </c>
      <c r="B1553" s="23" t="s">
        <v>6734</v>
      </c>
      <c r="C1553" s="26">
        <v>53.513888888888886</v>
      </c>
      <c r="D1553" s="23">
        <v>0</v>
      </c>
      <c r="E1553" s="23">
        <v>6546.16</v>
      </c>
      <c r="F1553" s="23" t="s">
        <v>8075</v>
      </c>
      <c r="G1553" s="23" t="s">
        <v>8076</v>
      </c>
      <c r="H1553" t="s">
        <v>8078</v>
      </c>
    </row>
    <row r="1554" spans="1:8" ht="15" customHeight="1" x14ac:dyDescent="0.3">
      <c r="A1554" s="23" t="s">
        <v>2685</v>
      </c>
      <c r="B1554" s="23" t="s">
        <v>6733</v>
      </c>
      <c r="C1554" s="26">
        <v>40.68333333333333</v>
      </c>
      <c r="D1554" s="23">
        <v>3</v>
      </c>
      <c r="E1554" s="23">
        <v>6536.68</v>
      </c>
      <c r="F1554" s="23" t="s">
        <v>8075</v>
      </c>
      <c r="G1554" s="23" t="s">
        <v>8075</v>
      </c>
      <c r="H1554" t="s">
        <v>8079</v>
      </c>
    </row>
    <row r="1555" spans="1:8" ht="15" customHeight="1" x14ac:dyDescent="0.3">
      <c r="A1555" s="23" t="s">
        <v>2687</v>
      </c>
      <c r="B1555" s="23" t="s">
        <v>6732</v>
      </c>
      <c r="C1555" s="26">
        <v>40.822222222222223</v>
      </c>
      <c r="D1555" s="23">
        <v>3</v>
      </c>
      <c r="E1555" s="23">
        <v>6532.04</v>
      </c>
      <c r="F1555" s="23" t="s">
        <v>8075</v>
      </c>
      <c r="G1555" s="23" t="s">
        <v>8077</v>
      </c>
      <c r="H1555" t="s">
        <v>8078</v>
      </c>
    </row>
    <row r="1556" spans="1:8" ht="15" customHeight="1" x14ac:dyDescent="0.3">
      <c r="A1556" s="23" t="s">
        <v>2689</v>
      </c>
      <c r="B1556" s="23" t="s">
        <v>6731</v>
      </c>
      <c r="C1556" s="26">
        <v>46.625</v>
      </c>
      <c r="D1556" s="23">
        <v>2</v>
      </c>
      <c r="E1556" s="23">
        <v>6529.21</v>
      </c>
      <c r="F1556" s="23" t="s">
        <v>8075</v>
      </c>
      <c r="G1556" s="23" t="s">
        <v>8077</v>
      </c>
      <c r="H1556" t="s">
        <v>8078</v>
      </c>
    </row>
    <row r="1557" spans="1:8" ht="15" customHeight="1" x14ac:dyDescent="0.3">
      <c r="A1557" s="23" t="s">
        <v>2690</v>
      </c>
      <c r="B1557" s="23" t="s">
        <v>6730</v>
      </c>
      <c r="C1557" s="26">
        <v>28.919444444444444</v>
      </c>
      <c r="D1557" s="23">
        <v>0</v>
      </c>
      <c r="E1557" s="23">
        <v>6512.24</v>
      </c>
      <c r="F1557" s="23" t="s">
        <v>8075</v>
      </c>
      <c r="G1557" s="23" t="s">
        <v>8077</v>
      </c>
      <c r="H1557" t="s">
        <v>8089</v>
      </c>
    </row>
    <row r="1558" spans="1:8" ht="15" customHeight="1" x14ac:dyDescent="0.3">
      <c r="A1558" s="23" t="s">
        <v>2691</v>
      </c>
      <c r="B1558" s="23" t="s">
        <v>6729</v>
      </c>
      <c r="C1558" s="26">
        <v>40.777777777777779</v>
      </c>
      <c r="D1558" s="23">
        <v>1</v>
      </c>
      <c r="E1558" s="23">
        <v>6500.24</v>
      </c>
      <c r="F1558" s="23" t="s">
        <v>8075</v>
      </c>
      <c r="G1558" s="23" t="s">
        <v>8075</v>
      </c>
      <c r="H1558" t="s">
        <v>8078</v>
      </c>
    </row>
    <row r="1559" spans="1:8" ht="15" customHeight="1" x14ac:dyDescent="0.3">
      <c r="A1559" s="23" t="s">
        <v>2693</v>
      </c>
      <c r="B1559" s="23" t="s">
        <v>6728</v>
      </c>
      <c r="C1559" s="26">
        <v>40.663888888888891</v>
      </c>
      <c r="D1559" s="23">
        <v>1</v>
      </c>
      <c r="E1559" s="23">
        <v>6496.89</v>
      </c>
      <c r="F1559" s="23" t="s">
        <v>8075</v>
      </c>
      <c r="G1559" s="23" t="s">
        <v>8076</v>
      </c>
      <c r="H1559" t="s">
        <v>8080</v>
      </c>
    </row>
    <row r="1560" spans="1:8" ht="15" customHeight="1" x14ac:dyDescent="0.3">
      <c r="A1560" s="23" t="s">
        <v>2694</v>
      </c>
      <c r="B1560" s="23" t="s">
        <v>6727</v>
      </c>
      <c r="C1560" s="26">
        <v>52.519444444444446</v>
      </c>
      <c r="D1560" s="23">
        <v>0</v>
      </c>
      <c r="E1560" s="23">
        <v>6481.67</v>
      </c>
      <c r="F1560" s="23" t="s">
        <v>8075</v>
      </c>
      <c r="G1560" s="23" t="s">
        <v>8075</v>
      </c>
      <c r="H1560" t="s">
        <v>8078</v>
      </c>
    </row>
    <row r="1561" spans="1:8" ht="15" customHeight="1" x14ac:dyDescent="0.3">
      <c r="A1561" s="23" t="s">
        <v>2696</v>
      </c>
      <c r="B1561" s="23" t="s">
        <v>6726</v>
      </c>
      <c r="C1561" s="26">
        <v>43</v>
      </c>
      <c r="D1561" s="23">
        <v>0</v>
      </c>
      <c r="E1561" s="23">
        <v>6474.01</v>
      </c>
      <c r="F1561" s="23" t="s">
        <v>8075</v>
      </c>
      <c r="G1561" s="23" t="s">
        <v>8076</v>
      </c>
      <c r="H1561" t="s">
        <v>8080</v>
      </c>
    </row>
    <row r="1562" spans="1:8" ht="15" customHeight="1" x14ac:dyDescent="0.3">
      <c r="A1562" s="23" t="s">
        <v>2698</v>
      </c>
      <c r="B1562" s="23" t="s">
        <v>6725</v>
      </c>
      <c r="C1562" s="26">
        <v>41.863888888888887</v>
      </c>
      <c r="D1562" s="23">
        <v>1</v>
      </c>
      <c r="E1562" s="23">
        <v>6473.15</v>
      </c>
      <c r="F1562" s="23" t="s">
        <v>8075</v>
      </c>
      <c r="G1562" s="23" t="s">
        <v>8075</v>
      </c>
      <c r="H1562" t="s">
        <v>8078</v>
      </c>
    </row>
    <row r="1563" spans="1:8" ht="15" customHeight="1" x14ac:dyDescent="0.3">
      <c r="A1563" s="23" t="s">
        <v>2700</v>
      </c>
      <c r="B1563" s="23" t="s">
        <v>6724</v>
      </c>
      <c r="C1563" s="26">
        <v>38.602777777777774</v>
      </c>
      <c r="D1563" s="23">
        <v>2</v>
      </c>
      <c r="E1563" s="23">
        <v>6457.84</v>
      </c>
      <c r="F1563" s="23" t="s">
        <v>8075</v>
      </c>
      <c r="G1563" s="23" t="s">
        <v>8076</v>
      </c>
      <c r="H1563" t="s">
        <v>8079</v>
      </c>
    </row>
    <row r="1564" spans="1:8" ht="15" customHeight="1" x14ac:dyDescent="0.3">
      <c r="A1564" s="23" t="s">
        <v>2702</v>
      </c>
      <c r="B1564" s="23" t="s">
        <v>6601</v>
      </c>
      <c r="C1564" s="26">
        <v>38.783333333333331</v>
      </c>
      <c r="D1564" s="23">
        <v>2</v>
      </c>
      <c r="E1564" s="23">
        <v>6455.86</v>
      </c>
      <c r="F1564" s="23" t="s">
        <v>8076</v>
      </c>
      <c r="G1564" s="23" t="s">
        <v>8076</v>
      </c>
      <c r="H1564" t="s">
        <v>8079</v>
      </c>
    </row>
    <row r="1565" spans="1:8" ht="15" customHeight="1" x14ac:dyDescent="0.3">
      <c r="A1565" s="23" t="s">
        <v>2704</v>
      </c>
      <c r="B1565" s="23" t="s">
        <v>6683</v>
      </c>
      <c r="C1565" s="26">
        <v>37.87777777777778</v>
      </c>
      <c r="D1565" s="23">
        <v>3</v>
      </c>
      <c r="E1565" s="23">
        <v>6435.62</v>
      </c>
      <c r="F1565" s="23" t="s">
        <v>8076</v>
      </c>
      <c r="G1565" s="23" t="s">
        <v>8075</v>
      </c>
      <c r="H1565" t="s">
        <v>8078</v>
      </c>
    </row>
    <row r="1566" spans="1:8" ht="15" customHeight="1" x14ac:dyDescent="0.3">
      <c r="A1566" s="23" t="s">
        <v>2705</v>
      </c>
      <c r="B1566" s="23" t="s">
        <v>6723</v>
      </c>
      <c r="C1566" s="26">
        <v>47.841666666666669</v>
      </c>
      <c r="D1566" s="23">
        <v>1</v>
      </c>
      <c r="E1566" s="23">
        <v>6423.48</v>
      </c>
      <c r="F1566" s="23" t="s">
        <v>8075</v>
      </c>
      <c r="G1566" s="23" t="s">
        <v>8076</v>
      </c>
      <c r="H1566" t="s">
        <v>8078</v>
      </c>
    </row>
    <row r="1567" spans="1:8" ht="15" customHeight="1" x14ac:dyDescent="0.3">
      <c r="A1567" s="23" t="s">
        <v>2707</v>
      </c>
      <c r="B1567" s="23" t="s">
        <v>6722</v>
      </c>
      <c r="C1567" s="26">
        <v>46.43888888888889</v>
      </c>
      <c r="D1567" s="23">
        <v>2</v>
      </c>
      <c r="E1567" s="23">
        <v>6417.28</v>
      </c>
      <c r="F1567" s="23" t="s">
        <v>8075</v>
      </c>
      <c r="G1567" s="23" t="s">
        <v>8076</v>
      </c>
      <c r="H1567" t="s">
        <v>8078</v>
      </c>
    </row>
    <row r="1568" spans="1:8" ht="15" customHeight="1" x14ac:dyDescent="0.3">
      <c r="A1568" s="23" t="s">
        <v>2709</v>
      </c>
      <c r="B1568" s="23" t="s">
        <v>6721</v>
      </c>
      <c r="C1568" s="26">
        <v>35.761111111111113</v>
      </c>
      <c r="D1568" s="23">
        <v>3</v>
      </c>
      <c r="E1568" s="23">
        <v>6414.18</v>
      </c>
      <c r="F1568" s="23" t="s">
        <v>8075</v>
      </c>
      <c r="G1568" s="23" t="s">
        <v>8075</v>
      </c>
      <c r="H1568" t="s">
        <v>8080</v>
      </c>
    </row>
    <row r="1569" spans="1:8" ht="15" customHeight="1" x14ac:dyDescent="0.3">
      <c r="A1569" s="23" t="s">
        <v>2710</v>
      </c>
      <c r="B1569" s="23" t="s">
        <v>6720</v>
      </c>
      <c r="C1569" s="26">
        <v>51.794444444444444</v>
      </c>
      <c r="D1569" s="23">
        <v>0</v>
      </c>
      <c r="E1569" s="23">
        <v>6412.34</v>
      </c>
      <c r="F1569" s="23" t="s">
        <v>8075</v>
      </c>
      <c r="G1569" s="23" t="s">
        <v>8076</v>
      </c>
      <c r="H1569" t="s">
        <v>8078</v>
      </c>
    </row>
    <row r="1570" spans="1:8" ht="15" customHeight="1" x14ac:dyDescent="0.3">
      <c r="A1570" s="23" t="s">
        <v>2712</v>
      </c>
      <c r="B1570" s="23" t="s">
        <v>6719</v>
      </c>
      <c r="C1570" s="26">
        <v>52.8</v>
      </c>
      <c r="D1570" s="23">
        <v>0</v>
      </c>
      <c r="E1570" s="23">
        <v>6407.05</v>
      </c>
      <c r="F1570" s="23" t="s">
        <v>8075</v>
      </c>
      <c r="G1570" s="23" t="s">
        <v>8077</v>
      </c>
      <c r="H1570" t="s">
        <v>8078</v>
      </c>
    </row>
    <row r="1571" spans="1:8" ht="15" customHeight="1" x14ac:dyDescent="0.3">
      <c r="A1571" s="23" t="s">
        <v>2714</v>
      </c>
      <c r="B1571" s="23" t="s">
        <v>6718</v>
      </c>
      <c r="C1571" s="26">
        <v>37.494444444444447</v>
      </c>
      <c r="D1571" s="23">
        <v>2</v>
      </c>
      <c r="E1571" s="23">
        <v>6406.41</v>
      </c>
      <c r="F1571" s="23" t="s">
        <v>8077</v>
      </c>
      <c r="G1571" s="23" t="s">
        <v>8076</v>
      </c>
      <c r="H1571" t="s">
        <v>8088</v>
      </c>
    </row>
    <row r="1572" spans="1:8" ht="15" customHeight="1" x14ac:dyDescent="0.3">
      <c r="A1572" s="23" t="s">
        <v>2715</v>
      </c>
      <c r="B1572" s="23" t="s">
        <v>6565</v>
      </c>
      <c r="C1572" s="26">
        <v>35.74722222222222</v>
      </c>
      <c r="D1572" s="23">
        <v>2</v>
      </c>
      <c r="E1572" s="23">
        <v>6402.29</v>
      </c>
      <c r="F1572" s="23" t="s">
        <v>8075</v>
      </c>
      <c r="G1572" s="23" t="s">
        <v>8076</v>
      </c>
      <c r="H1572" t="s">
        <v>8086</v>
      </c>
    </row>
    <row r="1573" spans="1:8" ht="15" customHeight="1" x14ac:dyDescent="0.3">
      <c r="A1573" s="23" t="s">
        <v>2716</v>
      </c>
      <c r="B1573" s="23" t="s">
        <v>6717</v>
      </c>
      <c r="C1573" s="26">
        <v>40.611111111111114</v>
      </c>
      <c r="D1573" s="23">
        <v>1</v>
      </c>
      <c r="E1573" s="23">
        <v>6393.6</v>
      </c>
      <c r="F1573" s="23" t="s">
        <v>8075</v>
      </c>
      <c r="G1573" s="23" t="s">
        <v>8077</v>
      </c>
      <c r="H1573" t="s">
        <v>8079</v>
      </c>
    </row>
    <row r="1574" spans="1:8" ht="15" customHeight="1" x14ac:dyDescent="0.3">
      <c r="A1574" s="23" t="s">
        <v>2718</v>
      </c>
      <c r="B1574" s="23" t="s">
        <v>6716</v>
      </c>
      <c r="C1574" s="26">
        <v>25.81111111111111</v>
      </c>
      <c r="D1574" s="23">
        <v>0</v>
      </c>
      <c r="E1574" s="23">
        <v>6389.53</v>
      </c>
      <c r="F1574" s="23" t="s">
        <v>8075</v>
      </c>
      <c r="G1574" s="23" t="s">
        <v>8075</v>
      </c>
      <c r="H1574" t="s">
        <v>8089</v>
      </c>
    </row>
    <row r="1575" spans="1:8" ht="15" customHeight="1" x14ac:dyDescent="0.3">
      <c r="A1575" s="23" t="s">
        <v>2720</v>
      </c>
      <c r="B1575" s="23" t="s">
        <v>6715</v>
      </c>
      <c r="C1575" s="26">
        <v>40.838888888888889</v>
      </c>
      <c r="D1575" s="23">
        <v>1</v>
      </c>
      <c r="E1575" s="23">
        <v>6389.38</v>
      </c>
      <c r="F1575" s="23" t="s">
        <v>8077</v>
      </c>
      <c r="G1575" s="23" t="s">
        <v>8075</v>
      </c>
      <c r="H1575" t="s">
        <v>8079</v>
      </c>
    </row>
    <row r="1576" spans="1:8" ht="15" customHeight="1" x14ac:dyDescent="0.3">
      <c r="A1576" s="23" t="s">
        <v>2722</v>
      </c>
      <c r="B1576" s="23" t="s">
        <v>6714</v>
      </c>
      <c r="C1576" s="26">
        <v>46.555555555555557</v>
      </c>
      <c r="D1576" s="23">
        <v>2</v>
      </c>
      <c r="E1576" s="23">
        <v>6374.16</v>
      </c>
      <c r="F1576" s="23" t="s">
        <v>8075</v>
      </c>
      <c r="G1576" s="23" t="s">
        <v>8075</v>
      </c>
      <c r="H1576" t="s">
        <v>8078</v>
      </c>
    </row>
    <row r="1577" spans="1:8" ht="15" customHeight="1" x14ac:dyDescent="0.3">
      <c r="A1577" s="23" t="s">
        <v>2724</v>
      </c>
      <c r="B1577" s="23" t="s">
        <v>6713</v>
      </c>
      <c r="C1577" s="26">
        <v>38.819444444444443</v>
      </c>
      <c r="D1577" s="23">
        <v>1</v>
      </c>
      <c r="E1577" s="23">
        <v>6373.56</v>
      </c>
      <c r="F1577" s="23" t="s">
        <v>8075</v>
      </c>
      <c r="G1577" s="23" t="s">
        <v>8077</v>
      </c>
      <c r="H1577" t="s">
        <v>8079</v>
      </c>
    </row>
    <row r="1578" spans="1:8" ht="15" customHeight="1" x14ac:dyDescent="0.3">
      <c r="A1578" s="23" t="s">
        <v>2726</v>
      </c>
      <c r="B1578" s="23" t="s">
        <v>6712</v>
      </c>
      <c r="C1578" s="26">
        <v>52.580555555555556</v>
      </c>
      <c r="D1578" s="23">
        <v>0</v>
      </c>
      <c r="E1578" s="23">
        <v>6367.31</v>
      </c>
      <c r="F1578" s="23" t="s">
        <v>8075</v>
      </c>
      <c r="G1578" s="23" t="s">
        <v>8077</v>
      </c>
      <c r="H1578" t="s">
        <v>8078</v>
      </c>
    </row>
    <row r="1579" spans="1:8" ht="15" customHeight="1" x14ac:dyDescent="0.3">
      <c r="A1579" s="23" t="s">
        <v>2728</v>
      </c>
      <c r="B1579" s="23" t="s">
        <v>6711</v>
      </c>
      <c r="C1579" s="26">
        <v>26.919444444444444</v>
      </c>
      <c r="D1579" s="23">
        <v>0</v>
      </c>
      <c r="E1579" s="23">
        <v>6361.47</v>
      </c>
      <c r="F1579" s="23" t="s">
        <v>8075</v>
      </c>
      <c r="G1579" s="23" t="s">
        <v>8076</v>
      </c>
      <c r="H1579" t="s">
        <v>8089</v>
      </c>
    </row>
    <row r="1580" spans="1:8" ht="15" customHeight="1" x14ac:dyDescent="0.3">
      <c r="A1580" s="23" t="s">
        <v>2730</v>
      </c>
      <c r="B1580" s="23" t="s">
        <v>6710</v>
      </c>
      <c r="C1580" s="26">
        <v>33.955555555555556</v>
      </c>
      <c r="D1580" s="23">
        <v>3</v>
      </c>
      <c r="E1580" s="23">
        <v>6360.99</v>
      </c>
      <c r="F1580" s="23" t="s">
        <v>8075</v>
      </c>
      <c r="G1580" s="23" t="s">
        <v>8075</v>
      </c>
      <c r="H1580" t="s">
        <v>8079</v>
      </c>
    </row>
    <row r="1581" spans="1:8" ht="15" customHeight="1" x14ac:dyDescent="0.3">
      <c r="A1581" s="23" t="s">
        <v>2732</v>
      </c>
      <c r="B1581" s="23" t="s">
        <v>6709</v>
      </c>
      <c r="C1581" s="26">
        <v>42.605555555555554</v>
      </c>
      <c r="D1581" s="23">
        <v>0</v>
      </c>
      <c r="E1581" s="23">
        <v>6358.78</v>
      </c>
      <c r="F1581" s="23" t="s">
        <v>8075</v>
      </c>
      <c r="G1581" s="23" t="s">
        <v>8077</v>
      </c>
      <c r="H1581" t="s">
        <v>8079</v>
      </c>
    </row>
    <row r="1582" spans="1:8" ht="15" customHeight="1" x14ac:dyDescent="0.3">
      <c r="A1582" s="23" t="s">
        <v>2733</v>
      </c>
      <c r="B1582" s="23" t="s">
        <v>6708</v>
      </c>
      <c r="C1582" s="26">
        <v>39.802777777777777</v>
      </c>
      <c r="D1582" s="23">
        <v>2</v>
      </c>
      <c r="E1582" s="23">
        <v>6356.27</v>
      </c>
      <c r="F1582" s="23" t="s">
        <v>8076</v>
      </c>
      <c r="G1582" s="23" t="s">
        <v>8075</v>
      </c>
      <c r="H1582" t="s">
        <v>8078</v>
      </c>
    </row>
    <row r="1583" spans="1:8" ht="15" customHeight="1" x14ac:dyDescent="0.3">
      <c r="A1583" s="23" t="s">
        <v>2735</v>
      </c>
      <c r="B1583" s="23" t="s">
        <v>6707</v>
      </c>
      <c r="C1583" s="26">
        <v>39.630555555555553</v>
      </c>
      <c r="D1583" s="23">
        <v>2</v>
      </c>
      <c r="E1583" s="23">
        <v>6338.08</v>
      </c>
      <c r="F1583" s="23" t="s">
        <v>8075</v>
      </c>
      <c r="G1583" s="23" t="s">
        <v>8077</v>
      </c>
      <c r="H1583" t="s">
        <v>8078</v>
      </c>
    </row>
    <row r="1584" spans="1:8" ht="15" customHeight="1" x14ac:dyDescent="0.3">
      <c r="A1584" s="23" t="s">
        <v>2737</v>
      </c>
      <c r="B1584" s="23" t="s">
        <v>6706</v>
      </c>
      <c r="C1584" s="26">
        <v>36.702777777777776</v>
      </c>
      <c r="D1584" s="23">
        <v>3</v>
      </c>
      <c r="E1584" s="23">
        <v>6335.64</v>
      </c>
      <c r="F1584" s="23" t="s">
        <v>8075</v>
      </c>
      <c r="G1584" s="23" t="s">
        <v>8075</v>
      </c>
      <c r="H1584" t="s">
        <v>8078</v>
      </c>
    </row>
    <row r="1585" spans="1:8" ht="15" customHeight="1" x14ac:dyDescent="0.3">
      <c r="A1585" s="23" t="s">
        <v>2739</v>
      </c>
      <c r="B1585" s="23" t="s">
        <v>6705</v>
      </c>
      <c r="C1585" s="26">
        <v>32.819444444444443</v>
      </c>
      <c r="D1585" s="23">
        <v>3</v>
      </c>
      <c r="E1585" s="23">
        <v>6334.34</v>
      </c>
      <c r="F1585" s="23" t="s">
        <v>8075</v>
      </c>
      <c r="G1585" s="23" t="s">
        <v>8075</v>
      </c>
      <c r="H1585" t="s">
        <v>8086</v>
      </c>
    </row>
    <row r="1586" spans="1:8" ht="15" customHeight="1" x14ac:dyDescent="0.3">
      <c r="A1586" s="23" t="s">
        <v>2741</v>
      </c>
      <c r="B1586" s="23" t="s">
        <v>6704</v>
      </c>
      <c r="C1586" s="26">
        <v>37.480555555555554</v>
      </c>
      <c r="D1586" s="23">
        <v>2</v>
      </c>
      <c r="E1586" s="23">
        <v>6313.76</v>
      </c>
      <c r="F1586" s="23" t="s">
        <v>8075</v>
      </c>
      <c r="G1586" s="23" t="s">
        <v>8077</v>
      </c>
      <c r="H1586" t="s">
        <v>8078</v>
      </c>
    </row>
    <row r="1587" spans="1:8" ht="15" customHeight="1" x14ac:dyDescent="0.3">
      <c r="A1587" s="23" t="s">
        <v>2743</v>
      </c>
      <c r="B1587" s="23" t="s">
        <v>6703</v>
      </c>
      <c r="C1587" s="26">
        <v>37.552777777777777</v>
      </c>
      <c r="D1587" s="23">
        <v>2</v>
      </c>
      <c r="E1587" s="23">
        <v>6311.95</v>
      </c>
      <c r="F1587" s="23" t="s">
        <v>8075</v>
      </c>
      <c r="G1587" s="23" t="s">
        <v>8077</v>
      </c>
      <c r="H1587" t="s">
        <v>8080</v>
      </c>
    </row>
    <row r="1588" spans="1:8" ht="15" customHeight="1" x14ac:dyDescent="0.3">
      <c r="A1588" s="23" t="s">
        <v>2745</v>
      </c>
      <c r="B1588" s="23" t="s">
        <v>6205</v>
      </c>
      <c r="C1588" s="26">
        <v>18.863888888888887</v>
      </c>
      <c r="D1588" s="23">
        <v>0</v>
      </c>
      <c r="E1588" s="23">
        <v>6311.11</v>
      </c>
      <c r="F1588" s="23" t="s">
        <v>8075</v>
      </c>
      <c r="G1588" s="23" t="s">
        <v>8075</v>
      </c>
      <c r="H1588" t="s">
        <v>8080</v>
      </c>
    </row>
    <row r="1589" spans="1:8" ht="15" customHeight="1" x14ac:dyDescent="0.3">
      <c r="A1589" s="23" t="s">
        <v>2747</v>
      </c>
      <c r="B1589" s="23" t="s">
        <v>6702</v>
      </c>
      <c r="C1589" s="26">
        <v>53.761111111111113</v>
      </c>
      <c r="D1589" s="23">
        <v>0</v>
      </c>
      <c r="E1589" s="23">
        <v>6305.61</v>
      </c>
      <c r="F1589" s="23" t="s">
        <v>8075</v>
      </c>
      <c r="G1589" s="23" t="s">
        <v>8075</v>
      </c>
      <c r="H1589" t="s">
        <v>8079</v>
      </c>
    </row>
    <row r="1590" spans="1:8" ht="15" customHeight="1" x14ac:dyDescent="0.3">
      <c r="A1590" s="23" t="s">
        <v>2749</v>
      </c>
      <c r="B1590" s="23" t="s">
        <v>6701</v>
      </c>
      <c r="C1590" s="26">
        <v>48.725000000000001</v>
      </c>
      <c r="D1590" s="23">
        <v>0</v>
      </c>
      <c r="E1590" s="23">
        <v>6302.23</v>
      </c>
      <c r="F1590" s="23" t="s">
        <v>8075</v>
      </c>
      <c r="G1590" s="23" t="s">
        <v>8077</v>
      </c>
      <c r="H1590" t="s">
        <v>8078</v>
      </c>
    </row>
    <row r="1591" spans="1:8" ht="15" customHeight="1" x14ac:dyDescent="0.3">
      <c r="A1591" s="23" t="s">
        <v>2751</v>
      </c>
      <c r="B1591" s="23" t="s">
        <v>6700</v>
      </c>
      <c r="C1591" s="26">
        <v>26.927777777777777</v>
      </c>
      <c r="D1591" s="23">
        <v>0</v>
      </c>
      <c r="E1591" s="23">
        <v>6293.63</v>
      </c>
      <c r="F1591" s="23" t="s">
        <v>8075</v>
      </c>
      <c r="G1591" s="23" t="s">
        <v>8076</v>
      </c>
      <c r="H1591" t="s">
        <v>8089</v>
      </c>
    </row>
    <row r="1592" spans="1:8" ht="15" customHeight="1" x14ac:dyDescent="0.3">
      <c r="A1592" s="23" t="s">
        <v>2752</v>
      </c>
      <c r="B1592" s="23" t="s">
        <v>6699</v>
      </c>
      <c r="C1592" s="26">
        <v>41.783333333333331</v>
      </c>
      <c r="D1592" s="23">
        <v>1</v>
      </c>
      <c r="E1592" s="23">
        <v>6289.75</v>
      </c>
      <c r="F1592" s="23" t="s">
        <v>8075</v>
      </c>
      <c r="G1592" s="23" t="s">
        <v>8076</v>
      </c>
      <c r="H1592" t="s">
        <v>8078</v>
      </c>
    </row>
    <row r="1593" spans="1:8" ht="15" customHeight="1" x14ac:dyDescent="0.3">
      <c r="A1593" s="23" t="s">
        <v>2753</v>
      </c>
      <c r="B1593" s="23" t="s">
        <v>6698</v>
      </c>
      <c r="C1593" s="26">
        <v>41.538888888888891</v>
      </c>
      <c r="D1593" s="23">
        <v>1</v>
      </c>
      <c r="E1593" s="23">
        <v>6282.24</v>
      </c>
      <c r="F1593" s="23" t="s">
        <v>8075</v>
      </c>
      <c r="G1593" s="23" t="s">
        <v>8077</v>
      </c>
      <c r="H1593" t="s">
        <v>8080</v>
      </c>
    </row>
    <row r="1594" spans="1:8" ht="15" customHeight="1" x14ac:dyDescent="0.3">
      <c r="A1594" s="23" t="s">
        <v>2754</v>
      </c>
      <c r="B1594" s="23" t="s">
        <v>6697</v>
      </c>
      <c r="C1594" s="26">
        <v>29.644444444444446</v>
      </c>
      <c r="D1594" s="23">
        <v>0</v>
      </c>
      <c r="E1594" s="23">
        <v>6276.3</v>
      </c>
      <c r="F1594" s="23" t="s">
        <v>8075</v>
      </c>
      <c r="G1594" s="23" t="s">
        <v>8077</v>
      </c>
      <c r="H1594" t="s">
        <v>8085</v>
      </c>
    </row>
    <row r="1595" spans="1:8" ht="15" customHeight="1" x14ac:dyDescent="0.3">
      <c r="A1595" s="23" t="s">
        <v>2755</v>
      </c>
      <c r="B1595" s="23" t="s">
        <v>6696</v>
      </c>
      <c r="C1595" s="26">
        <v>41.93888888888889</v>
      </c>
      <c r="D1595" s="23">
        <v>1</v>
      </c>
      <c r="E1595" s="23">
        <v>6272.48</v>
      </c>
      <c r="F1595" s="23" t="s">
        <v>8077</v>
      </c>
      <c r="G1595" s="23" t="s">
        <v>8076</v>
      </c>
      <c r="H1595" t="s">
        <v>8078</v>
      </c>
    </row>
    <row r="1596" spans="1:8" ht="15" customHeight="1" x14ac:dyDescent="0.3">
      <c r="A1596" s="23" t="s">
        <v>2757</v>
      </c>
      <c r="B1596" s="23" t="s">
        <v>6695</v>
      </c>
      <c r="C1596" s="26">
        <v>38.702777777777776</v>
      </c>
      <c r="D1596" s="23">
        <v>3</v>
      </c>
      <c r="E1596" s="23">
        <v>6269.33</v>
      </c>
      <c r="F1596" s="23" t="s">
        <v>8075</v>
      </c>
      <c r="G1596" s="23" t="s">
        <v>8077</v>
      </c>
      <c r="H1596" t="s">
        <v>8078</v>
      </c>
    </row>
    <row r="1597" spans="1:8" ht="15" customHeight="1" x14ac:dyDescent="0.3">
      <c r="A1597" s="23" t="s">
        <v>2758</v>
      </c>
      <c r="B1597" s="23" t="s">
        <v>6694</v>
      </c>
      <c r="C1597" s="26">
        <v>27.641666666666666</v>
      </c>
      <c r="D1597" s="23">
        <v>0</v>
      </c>
      <c r="E1597" s="23">
        <v>6261.2</v>
      </c>
      <c r="F1597" s="23" t="s">
        <v>8075</v>
      </c>
      <c r="G1597" s="23" t="s">
        <v>8077</v>
      </c>
      <c r="H1597" t="s">
        <v>8092</v>
      </c>
    </row>
    <row r="1598" spans="1:8" ht="15" customHeight="1" x14ac:dyDescent="0.3">
      <c r="A1598" s="23" t="s">
        <v>2759</v>
      </c>
      <c r="B1598" s="23" t="s">
        <v>6693</v>
      </c>
      <c r="C1598" s="26">
        <v>52.658333333333331</v>
      </c>
      <c r="D1598" s="23">
        <v>0</v>
      </c>
      <c r="E1598" s="23">
        <v>6255.38</v>
      </c>
      <c r="F1598" s="23" t="s">
        <v>8075</v>
      </c>
      <c r="G1598" s="23" t="s">
        <v>8075</v>
      </c>
      <c r="H1598" t="s">
        <v>8078</v>
      </c>
    </row>
    <row r="1599" spans="1:8" ht="15" customHeight="1" x14ac:dyDescent="0.3">
      <c r="A1599" s="23" t="s">
        <v>2761</v>
      </c>
      <c r="B1599" s="23" t="s">
        <v>6692</v>
      </c>
      <c r="C1599" s="26">
        <v>50.75</v>
      </c>
      <c r="D1599" s="23">
        <v>0</v>
      </c>
      <c r="E1599" s="23">
        <v>6254.13</v>
      </c>
      <c r="F1599" s="23" t="s">
        <v>8075</v>
      </c>
      <c r="G1599" s="23" t="s">
        <v>8075</v>
      </c>
      <c r="H1599" t="s">
        <v>8079</v>
      </c>
    </row>
    <row r="1600" spans="1:8" ht="15" customHeight="1" x14ac:dyDescent="0.3">
      <c r="A1600" s="23" t="s">
        <v>2763</v>
      </c>
      <c r="B1600" s="23" t="s">
        <v>6691</v>
      </c>
      <c r="C1600" s="26">
        <v>50.575000000000003</v>
      </c>
      <c r="D1600" s="23">
        <v>0</v>
      </c>
      <c r="E1600" s="23">
        <v>6253.85</v>
      </c>
      <c r="F1600" s="23" t="s">
        <v>8075</v>
      </c>
      <c r="G1600" s="23" t="s">
        <v>8075</v>
      </c>
      <c r="H1600" t="s">
        <v>8078</v>
      </c>
    </row>
    <row r="1601" spans="1:8" ht="15" customHeight="1" x14ac:dyDescent="0.3">
      <c r="A1601" s="23" t="s">
        <v>2765</v>
      </c>
      <c r="B1601" s="23" t="s">
        <v>6690</v>
      </c>
      <c r="C1601" s="26">
        <v>43.661111111111111</v>
      </c>
      <c r="D1601" s="23">
        <v>0</v>
      </c>
      <c r="E1601" s="23">
        <v>6250.44</v>
      </c>
      <c r="F1601" s="23" t="s">
        <v>8075</v>
      </c>
      <c r="G1601" s="23" t="s">
        <v>8077</v>
      </c>
      <c r="H1601" t="s">
        <v>8080</v>
      </c>
    </row>
    <row r="1602" spans="1:8" ht="15" customHeight="1" x14ac:dyDescent="0.3">
      <c r="A1602" s="23" t="s">
        <v>2766</v>
      </c>
      <c r="B1602" s="23" t="s">
        <v>6668</v>
      </c>
      <c r="C1602" s="26">
        <v>39.825000000000003</v>
      </c>
      <c r="D1602" s="23">
        <v>1</v>
      </c>
      <c r="E1602" s="23">
        <v>6238.3</v>
      </c>
      <c r="F1602" s="23" t="s">
        <v>8075</v>
      </c>
      <c r="G1602" s="23" t="s">
        <v>8077</v>
      </c>
      <c r="H1602" t="s">
        <v>8080</v>
      </c>
    </row>
    <row r="1603" spans="1:8" ht="15" customHeight="1" x14ac:dyDescent="0.3">
      <c r="A1603" s="23" t="s">
        <v>2768</v>
      </c>
      <c r="B1603" s="23" t="s">
        <v>6689</v>
      </c>
      <c r="C1603" s="26">
        <v>44.719444444444441</v>
      </c>
      <c r="D1603" s="23">
        <v>2</v>
      </c>
      <c r="E1603" s="23">
        <v>6236.95</v>
      </c>
      <c r="F1603" s="23" t="s">
        <v>8075</v>
      </c>
      <c r="G1603" s="23" t="s">
        <v>8075</v>
      </c>
      <c r="H1603" t="s">
        <v>8078</v>
      </c>
    </row>
    <row r="1604" spans="1:8" ht="15" customHeight="1" x14ac:dyDescent="0.3">
      <c r="A1604" s="23" t="s">
        <v>2769</v>
      </c>
      <c r="B1604" s="23" t="s">
        <v>6688</v>
      </c>
      <c r="C1604" s="26">
        <v>50.94166666666667</v>
      </c>
      <c r="D1604" s="23">
        <v>0</v>
      </c>
      <c r="E1604" s="23">
        <v>6219.93</v>
      </c>
      <c r="F1604" s="23" t="s">
        <v>8075</v>
      </c>
      <c r="G1604" s="23" t="s">
        <v>8075</v>
      </c>
      <c r="H1604" t="s">
        <v>8078</v>
      </c>
    </row>
    <row r="1605" spans="1:8" ht="15" customHeight="1" x14ac:dyDescent="0.3">
      <c r="A1605" s="23" t="s">
        <v>2770</v>
      </c>
      <c r="B1605" s="23" t="s">
        <v>6687</v>
      </c>
      <c r="C1605" s="26">
        <v>30.822222222222223</v>
      </c>
      <c r="D1605" s="23">
        <v>0</v>
      </c>
      <c r="E1605" s="23">
        <v>6208.5</v>
      </c>
      <c r="F1605" s="23" t="s">
        <v>8075</v>
      </c>
      <c r="G1605" s="23" t="s">
        <v>8077</v>
      </c>
      <c r="H1605" t="s">
        <v>8089</v>
      </c>
    </row>
    <row r="1606" spans="1:8" ht="15" customHeight="1" x14ac:dyDescent="0.3">
      <c r="A1606" s="23" t="s">
        <v>2772</v>
      </c>
      <c r="B1606" s="23" t="s">
        <v>6686</v>
      </c>
      <c r="C1606" s="26">
        <v>23.744444444444444</v>
      </c>
      <c r="D1606" s="23">
        <v>0</v>
      </c>
      <c r="E1606" s="23">
        <v>6207.26</v>
      </c>
      <c r="F1606" s="23" t="s">
        <v>8075</v>
      </c>
      <c r="G1606" s="23" t="s">
        <v>8075</v>
      </c>
      <c r="H1606" t="s">
        <v>8092</v>
      </c>
    </row>
    <row r="1607" spans="1:8" ht="15" customHeight="1" x14ac:dyDescent="0.3">
      <c r="A1607" s="23" t="s">
        <v>2773</v>
      </c>
      <c r="B1607" s="23" t="s">
        <v>6685</v>
      </c>
      <c r="C1607" s="26">
        <v>37.711111111111109</v>
      </c>
      <c r="D1607" s="23">
        <v>2</v>
      </c>
      <c r="E1607" s="23">
        <v>6203.9</v>
      </c>
      <c r="F1607" s="23" t="s">
        <v>8075</v>
      </c>
      <c r="G1607" s="23" t="s">
        <v>8075</v>
      </c>
      <c r="H1607" t="s">
        <v>8079</v>
      </c>
    </row>
    <row r="1608" spans="1:8" ht="15" customHeight="1" x14ac:dyDescent="0.3">
      <c r="A1608" s="23" t="s">
        <v>2774</v>
      </c>
      <c r="B1608" s="23" t="s">
        <v>6683</v>
      </c>
      <c r="C1608" s="26">
        <v>37.87777777777778</v>
      </c>
      <c r="D1608" s="23">
        <v>2</v>
      </c>
      <c r="E1608" s="23">
        <v>6198.75</v>
      </c>
      <c r="F1608" s="23" t="s">
        <v>8075</v>
      </c>
      <c r="G1608" s="23" t="s">
        <v>8077</v>
      </c>
      <c r="H1608" t="s">
        <v>8079</v>
      </c>
    </row>
    <row r="1609" spans="1:8" ht="15" customHeight="1" x14ac:dyDescent="0.3">
      <c r="A1609" s="23" t="s">
        <v>2775</v>
      </c>
      <c r="B1609" s="23" t="s">
        <v>6682</v>
      </c>
      <c r="C1609" s="26">
        <v>34.625</v>
      </c>
      <c r="D1609" s="23">
        <v>3</v>
      </c>
      <c r="E1609" s="23">
        <v>6196.45</v>
      </c>
      <c r="F1609" s="23" t="s">
        <v>8075</v>
      </c>
      <c r="G1609" s="23" t="s">
        <v>8077</v>
      </c>
      <c r="H1609" t="s">
        <v>8080</v>
      </c>
    </row>
    <row r="1610" spans="1:8" ht="15" customHeight="1" x14ac:dyDescent="0.3">
      <c r="A1610" s="23" t="s">
        <v>2777</v>
      </c>
      <c r="B1610" s="23" t="s">
        <v>6681</v>
      </c>
      <c r="C1610" s="26">
        <v>41.68611111111111</v>
      </c>
      <c r="D1610" s="23">
        <v>0</v>
      </c>
      <c r="E1610" s="23">
        <v>6186.13</v>
      </c>
      <c r="F1610" s="23" t="s">
        <v>8075</v>
      </c>
      <c r="G1610" s="23" t="s">
        <v>8076</v>
      </c>
      <c r="H1610" t="s">
        <v>8080</v>
      </c>
    </row>
    <row r="1611" spans="1:8" ht="15" customHeight="1" x14ac:dyDescent="0.3">
      <c r="A1611" s="23" t="s">
        <v>2778</v>
      </c>
      <c r="B1611" s="23" t="s">
        <v>6680</v>
      </c>
      <c r="C1611" s="26">
        <v>41.544444444444444</v>
      </c>
      <c r="D1611" s="23">
        <v>0</v>
      </c>
      <c r="E1611" s="23">
        <v>6185.32</v>
      </c>
      <c r="F1611" s="23" t="s">
        <v>8075</v>
      </c>
      <c r="G1611" s="23" t="s">
        <v>8077</v>
      </c>
      <c r="H1611" t="s">
        <v>8078</v>
      </c>
    </row>
    <row r="1612" spans="1:8" ht="15" customHeight="1" x14ac:dyDescent="0.3">
      <c r="A1612" s="23" t="s">
        <v>2779</v>
      </c>
      <c r="B1612" s="23" t="s">
        <v>6547</v>
      </c>
      <c r="C1612" s="26">
        <v>34.602777777777774</v>
      </c>
      <c r="D1612" s="23">
        <v>3</v>
      </c>
      <c r="E1612" s="23">
        <v>6184.3</v>
      </c>
      <c r="F1612" s="23" t="s">
        <v>8075</v>
      </c>
      <c r="G1612" s="23" t="s">
        <v>8076</v>
      </c>
      <c r="H1612" t="s">
        <v>8078</v>
      </c>
    </row>
    <row r="1613" spans="1:8" ht="15" customHeight="1" x14ac:dyDescent="0.3">
      <c r="A1613" s="23" t="s">
        <v>2781</v>
      </c>
      <c r="B1613" s="23" t="s">
        <v>6679</v>
      </c>
      <c r="C1613" s="26">
        <v>52.674999999999997</v>
      </c>
      <c r="D1613" s="23">
        <v>0</v>
      </c>
      <c r="E1613" s="23">
        <v>6183.46</v>
      </c>
      <c r="F1613" s="23" t="s">
        <v>8075</v>
      </c>
      <c r="G1613" s="23" t="s">
        <v>8075</v>
      </c>
      <c r="H1613" t="s">
        <v>8079</v>
      </c>
    </row>
    <row r="1614" spans="1:8" ht="15" customHeight="1" x14ac:dyDescent="0.3">
      <c r="A1614" s="23" t="s">
        <v>2782</v>
      </c>
      <c r="B1614" s="23" t="s">
        <v>6678</v>
      </c>
      <c r="C1614" s="26">
        <v>37.830555555555556</v>
      </c>
      <c r="D1614" s="23">
        <v>3</v>
      </c>
      <c r="E1614" s="23">
        <v>6183.32</v>
      </c>
      <c r="F1614" s="23" t="s">
        <v>8075</v>
      </c>
      <c r="G1614" s="23" t="s">
        <v>8075</v>
      </c>
      <c r="H1614" t="s">
        <v>8079</v>
      </c>
    </row>
    <row r="1615" spans="1:8" ht="15" customHeight="1" x14ac:dyDescent="0.3">
      <c r="A1615" s="23" t="s">
        <v>2784</v>
      </c>
      <c r="B1615" s="23" t="s">
        <v>6677</v>
      </c>
      <c r="C1615" s="26">
        <v>38.672222222222224</v>
      </c>
      <c r="D1615" s="23">
        <v>3</v>
      </c>
      <c r="E1615" s="23">
        <v>6170.96</v>
      </c>
      <c r="F1615" s="23" t="s">
        <v>8075</v>
      </c>
      <c r="G1615" s="23" t="s">
        <v>8077</v>
      </c>
      <c r="H1615" t="s">
        <v>8078</v>
      </c>
    </row>
    <row r="1616" spans="1:8" ht="15" customHeight="1" x14ac:dyDescent="0.3">
      <c r="A1616" s="23" t="s">
        <v>2786</v>
      </c>
      <c r="B1616" s="23" t="s">
        <v>6676</v>
      </c>
      <c r="C1616" s="26">
        <v>37.647222222222226</v>
      </c>
      <c r="D1616" s="23">
        <v>3</v>
      </c>
      <c r="E1616" s="23">
        <v>6159.57</v>
      </c>
      <c r="F1616" s="23" t="s">
        <v>8075</v>
      </c>
      <c r="G1616" s="23" t="s">
        <v>8077</v>
      </c>
      <c r="H1616" t="s">
        <v>8079</v>
      </c>
    </row>
    <row r="1617" spans="1:8" ht="15" customHeight="1" x14ac:dyDescent="0.3">
      <c r="A1617" s="23" t="s">
        <v>2787</v>
      </c>
      <c r="B1617" s="23" t="s">
        <v>6675</v>
      </c>
      <c r="C1617" s="26">
        <v>49.588888888888889</v>
      </c>
      <c r="D1617" s="23">
        <v>0</v>
      </c>
      <c r="E1617" s="23">
        <v>6152.05</v>
      </c>
      <c r="F1617" s="23" t="s">
        <v>8075</v>
      </c>
      <c r="G1617" s="23" t="s">
        <v>8076</v>
      </c>
      <c r="H1617" t="s">
        <v>8078</v>
      </c>
    </row>
    <row r="1618" spans="1:8" ht="15" customHeight="1" x14ac:dyDescent="0.3">
      <c r="A1618" s="23" t="s">
        <v>2789</v>
      </c>
      <c r="B1618" s="23" t="s">
        <v>6674</v>
      </c>
      <c r="C1618" s="26">
        <v>52.65</v>
      </c>
      <c r="D1618" s="23">
        <v>0</v>
      </c>
      <c r="E1618" s="23">
        <v>6147.12</v>
      </c>
      <c r="F1618" s="23" t="s">
        <v>8075</v>
      </c>
      <c r="G1618" s="23" t="s">
        <v>8076</v>
      </c>
      <c r="H1618" t="s">
        <v>8079</v>
      </c>
    </row>
    <row r="1619" spans="1:8" ht="15" customHeight="1" x14ac:dyDescent="0.3">
      <c r="A1619" s="23" t="s">
        <v>2791</v>
      </c>
      <c r="B1619" s="23" t="s">
        <v>6673</v>
      </c>
      <c r="C1619" s="26">
        <v>46.488888888888887</v>
      </c>
      <c r="D1619" s="23">
        <v>2</v>
      </c>
      <c r="E1619" s="23">
        <v>6139.14</v>
      </c>
      <c r="F1619" s="23" t="s">
        <v>8075</v>
      </c>
      <c r="G1619" s="23" t="s">
        <v>8076</v>
      </c>
      <c r="H1619" t="s">
        <v>8078</v>
      </c>
    </row>
    <row r="1620" spans="1:8" ht="15" customHeight="1" x14ac:dyDescent="0.3">
      <c r="A1620" s="23" t="s">
        <v>2792</v>
      </c>
      <c r="B1620" s="23" t="s">
        <v>6672</v>
      </c>
      <c r="C1620" s="26">
        <v>44.758333333333333</v>
      </c>
      <c r="D1620" s="23">
        <v>2</v>
      </c>
      <c r="E1620" s="23">
        <v>6138.58</v>
      </c>
      <c r="F1620" s="23" t="s">
        <v>8075</v>
      </c>
      <c r="G1620" s="23" t="s">
        <v>8077</v>
      </c>
      <c r="H1620" t="s">
        <v>8078</v>
      </c>
    </row>
    <row r="1621" spans="1:8" ht="15" customHeight="1" x14ac:dyDescent="0.3">
      <c r="A1621" s="23" t="s">
        <v>2794</v>
      </c>
      <c r="B1621" s="23" t="s">
        <v>6671</v>
      </c>
      <c r="C1621" s="26">
        <v>53.580555555555556</v>
      </c>
      <c r="D1621" s="23">
        <v>0</v>
      </c>
      <c r="E1621" s="23">
        <v>6138.5</v>
      </c>
      <c r="F1621" s="23" t="s">
        <v>8075</v>
      </c>
      <c r="G1621" s="23" t="s">
        <v>8075</v>
      </c>
      <c r="H1621" t="s">
        <v>8080</v>
      </c>
    </row>
    <row r="1622" spans="1:8" ht="15" customHeight="1" x14ac:dyDescent="0.3">
      <c r="A1622" s="23" t="s">
        <v>2796</v>
      </c>
      <c r="B1622" s="23" t="s">
        <v>6670</v>
      </c>
      <c r="C1622" s="26">
        <v>32.805555555555557</v>
      </c>
      <c r="D1622" s="23">
        <v>3</v>
      </c>
      <c r="E1622" s="23">
        <v>6128.8</v>
      </c>
      <c r="F1622" s="23" t="s">
        <v>8075</v>
      </c>
      <c r="G1622" s="23" t="s">
        <v>8076</v>
      </c>
      <c r="H1622" t="s">
        <v>8079</v>
      </c>
    </row>
    <row r="1623" spans="1:8" ht="15" customHeight="1" x14ac:dyDescent="0.3">
      <c r="A1623" s="23" t="s">
        <v>2798</v>
      </c>
      <c r="B1623" s="23" t="s">
        <v>6669</v>
      </c>
      <c r="C1623" s="26">
        <v>39.56111111111111</v>
      </c>
      <c r="D1623" s="23">
        <v>1</v>
      </c>
      <c r="E1623" s="23">
        <v>6123.57</v>
      </c>
      <c r="F1623" s="23" t="s">
        <v>8076</v>
      </c>
      <c r="G1623" s="23" t="s">
        <v>8075</v>
      </c>
      <c r="H1623" t="s">
        <v>8079</v>
      </c>
    </row>
    <row r="1624" spans="1:8" ht="15" customHeight="1" x14ac:dyDescent="0.3">
      <c r="A1624" s="23" t="s">
        <v>2799</v>
      </c>
      <c r="B1624" s="23" t="s">
        <v>6668</v>
      </c>
      <c r="C1624" s="26">
        <v>39.825000000000003</v>
      </c>
      <c r="D1624" s="23">
        <v>1</v>
      </c>
      <c r="E1624" s="23">
        <v>6117.49</v>
      </c>
      <c r="F1624" s="23" t="s">
        <v>8075</v>
      </c>
      <c r="G1624" s="23" t="s">
        <v>8076</v>
      </c>
      <c r="H1624" t="s">
        <v>8079</v>
      </c>
    </row>
    <row r="1625" spans="1:8" ht="15" customHeight="1" x14ac:dyDescent="0.3">
      <c r="A1625" s="23" t="s">
        <v>2800</v>
      </c>
      <c r="B1625" s="23" t="s">
        <v>6385</v>
      </c>
      <c r="C1625" s="26">
        <v>31.869444444444444</v>
      </c>
      <c r="D1625" s="23">
        <v>3</v>
      </c>
      <c r="E1625" s="23">
        <v>6113.23</v>
      </c>
      <c r="F1625" s="23" t="s">
        <v>8075</v>
      </c>
      <c r="G1625" s="23" t="s">
        <v>8075</v>
      </c>
      <c r="H1625" t="s">
        <v>8086</v>
      </c>
    </row>
    <row r="1626" spans="1:8" ht="15" customHeight="1" x14ac:dyDescent="0.3">
      <c r="A1626" s="23" t="s">
        <v>2801</v>
      </c>
      <c r="B1626" s="23" t="s">
        <v>6667</v>
      </c>
      <c r="C1626" s="26">
        <v>37.880555555555553</v>
      </c>
      <c r="D1626" s="23">
        <v>1</v>
      </c>
      <c r="E1626" s="23">
        <v>6112.35</v>
      </c>
      <c r="F1626" s="23" t="s">
        <v>8075</v>
      </c>
      <c r="G1626" s="23" t="s">
        <v>8077</v>
      </c>
      <c r="H1626" t="s">
        <v>8079</v>
      </c>
    </row>
    <row r="1627" spans="1:8" ht="15" customHeight="1" x14ac:dyDescent="0.3">
      <c r="A1627" s="23" t="s">
        <v>2802</v>
      </c>
      <c r="B1627" s="23" t="s">
        <v>6666</v>
      </c>
      <c r="C1627" s="26">
        <v>27.747222222222224</v>
      </c>
      <c r="D1627" s="23">
        <v>0</v>
      </c>
      <c r="E1627" s="23">
        <v>6111.95</v>
      </c>
      <c r="F1627" s="23" t="s">
        <v>8075</v>
      </c>
      <c r="G1627" s="23" t="s">
        <v>8076</v>
      </c>
      <c r="H1627" t="s">
        <v>8092</v>
      </c>
    </row>
    <row r="1628" spans="1:8" ht="15" customHeight="1" x14ac:dyDescent="0.3">
      <c r="A1628" s="23" t="s">
        <v>2804</v>
      </c>
      <c r="B1628" s="23" t="s">
        <v>6665</v>
      </c>
      <c r="C1628" s="26">
        <v>52.99722222222222</v>
      </c>
      <c r="D1628" s="23">
        <v>0</v>
      </c>
      <c r="E1628" s="23">
        <v>6098.38</v>
      </c>
      <c r="F1628" s="23" t="s">
        <v>8075</v>
      </c>
      <c r="G1628" s="23" t="s">
        <v>8075</v>
      </c>
      <c r="H1628" t="s">
        <v>8078</v>
      </c>
    </row>
    <row r="1629" spans="1:8" ht="15" customHeight="1" x14ac:dyDescent="0.3">
      <c r="A1629" s="23" t="s">
        <v>2806</v>
      </c>
      <c r="B1629" s="23" t="s">
        <v>6664</v>
      </c>
      <c r="C1629" s="26">
        <v>38.869444444444447</v>
      </c>
      <c r="D1629" s="23">
        <v>2</v>
      </c>
      <c r="E1629" s="23">
        <v>6082.41</v>
      </c>
      <c r="F1629" s="23" t="s">
        <v>8077</v>
      </c>
      <c r="G1629" s="23" t="s">
        <v>8075</v>
      </c>
      <c r="H1629" t="s">
        <v>8080</v>
      </c>
    </row>
    <row r="1630" spans="1:8" ht="15" customHeight="1" x14ac:dyDescent="0.3">
      <c r="A1630" s="23" t="s">
        <v>2807</v>
      </c>
      <c r="B1630" s="23" t="s">
        <v>6663</v>
      </c>
      <c r="C1630" s="26">
        <v>38.65</v>
      </c>
      <c r="D1630" s="23">
        <v>1</v>
      </c>
      <c r="E1630" s="23">
        <v>6079.67</v>
      </c>
      <c r="F1630" s="23" t="s">
        <v>8077</v>
      </c>
      <c r="G1630" s="23" t="s">
        <v>8077</v>
      </c>
      <c r="H1630" t="s">
        <v>8088</v>
      </c>
    </row>
    <row r="1631" spans="1:8" ht="15" customHeight="1" x14ac:dyDescent="0.3">
      <c r="A1631" s="23" t="s">
        <v>2809</v>
      </c>
      <c r="B1631" s="23" t="s">
        <v>6662</v>
      </c>
      <c r="C1631" s="26">
        <v>43.833333333333336</v>
      </c>
      <c r="D1631" s="23">
        <v>2</v>
      </c>
      <c r="E1631" s="23">
        <v>6074.37</v>
      </c>
      <c r="F1631" s="23" t="s">
        <v>8075</v>
      </c>
      <c r="G1631" s="23" t="s">
        <v>8075</v>
      </c>
      <c r="H1631" t="s">
        <v>8079</v>
      </c>
    </row>
    <row r="1632" spans="1:8" ht="15" customHeight="1" x14ac:dyDescent="0.3">
      <c r="A1632" s="23" t="s">
        <v>2811</v>
      </c>
      <c r="B1632" s="23" t="s">
        <v>6661</v>
      </c>
      <c r="C1632" s="26">
        <v>38.713888888888889</v>
      </c>
      <c r="D1632" s="23">
        <v>1</v>
      </c>
      <c r="E1632" s="23">
        <v>6067.13</v>
      </c>
      <c r="F1632" s="23" t="s">
        <v>8076</v>
      </c>
      <c r="G1632" s="23" t="s">
        <v>8077</v>
      </c>
      <c r="H1632" t="s">
        <v>8083</v>
      </c>
    </row>
    <row r="1633" spans="1:8" ht="15" customHeight="1" x14ac:dyDescent="0.3">
      <c r="A1633" s="23" t="s">
        <v>2812</v>
      </c>
      <c r="B1633" s="23" t="s">
        <v>6660</v>
      </c>
      <c r="C1633" s="26">
        <v>28.583333333333332</v>
      </c>
      <c r="D1633" s="23">
        <v>0</v>
      </c>
      <c r="E1633" s="23">
        <v>6064.37</v>
      </c>
      <c r="F1633" s="23" t="s">
        <v>8075</v>
      </c>
      <c r="G1633" s="23" t="s">
        <v>8075</v>
      </c>
      <c r="H1633" t="s">
        <v>8080</v>
      </c>
    </row>
    <row r="1634" spans="1:8" ht="15" customHeight="1" x14ac:dyDescent="0.3">
      <c r="A1634" s="23" t="s">
        <v>2814</v>
      </c>
      <c r="B1634" s="23" t="s">
        <v>6659</v>
      </c>
      <c r="C1634" s="26">
        <v>26.861111111111111</v>
      </c>
      <c r="D1634" s="23">
        <v>0</v>
      </c>
      <c r="E1634" s="23">
        <v>6061.8</v>
      </c>
      <c r="F1634" s="23" t="s">
        <v>8075</v>
      </c>
      <c r="G1634" s="23" t="s">
        <v>8076</v>
      </c>
      <c r="H1634" t="s">
        <v>8079</v>
      </c>
    </row>
    <row r="1635" spans="1:8" ht="15" customHeight="1" x14ac:dyDescent="0.3">
      <c r="A1635" s="23" t="s">
        <v>2815</v>
      </c>
      <c r="B1635" s="23" t="s">
        <v>6658</v>
      </c>
      <c r="C1635" s="26">
        <v>33.81111111111111</v>
      </c>
      <c r="D1635" s="23">
        <v>4</v>
      </c>
      <c r="E1635" s="23">
        <v>6059.17</v>
      </c>
      <c r="F1635" s="23" t="s">
        <v>8075</v>
      </c>
      <c r="G1635" s="23" t="s">
        <v>8077</v>
      </c>
      <c r="H1635" t="s">
        <v>8080</v>
      </c>
    </row>
    <row r="1636" spans="1:8" ht="15" customHeight="1" x14ac:dyDescent="0.3">
      <c r="A1636" s="23" t="s">
        <v>2817</v>
      </c>
      <c r="B1636" s="23" t="s">
        <v>6657</v>
      </c>
      <c r="C1636" s="26">
        <v>42.833333333333336</v>
      </c>
      <c r="D1636" s="23">
        <v>2</v>
      </c>
      <c r="E1636" s="23">
        <v>5993.62</v>
      </c>
      <c r="F1636" s="23" t="s">
        <v>8075</v>
      </c>
      <c r="G1636" s="23" t="s">
        <v>8076</v>
      </c>
      <c r="H1636" t="s">
        <v>8078</v>
      </c>
    </row>
    <row r="1637" spans="1:8" ht="15" customHeight="1" x14ac:dyDescent="0.3">
      <c r="A1637" s="23" t="s">
        <v>2819</v>
      </c>
      <c r="B1637" s="23" t="s">
        <v>6656</v>
      </c>
      <c r="C1637" s="26">
        <v>48.80833333333333</v>
      </c>
      <c r="D1637" s="23">
        <v>0</v>
      </c>
      <c r="E1637" s="23">
        <v>5990.17</v>
      </c>
      <c r="F1637" s="23" t="s">
        <v>8075</v>
      </c>
      <c r="G1637" s="23" t="s">
        <v>8075</v>
      </c>
      <c r="H1637" t="s">
        <v>8078</v>
      </c>
    </row>
    <row r="1638" spans="1:8" ht="15" customHeight="1" x14ac:dyDescent="0.3">
      <c r="A1638" s="23" t="s">
        <v>2820</v>
      </c>
      <c r="B1638" s="23" t="s">
        <v>6655</v>
      </c>
      <c r="C1638" s="26">
        <v>34.994444444444447</v>
      </c>
      <c r="D1638" s="23">
        <v>2</v>
      </c>
      <c r="E1638" s="23">
        <v>5989.52</v>
      </c>
      <c r="F1638" s="23" t="s">
        <v>8075</v>
      </c>
      <c r="G1638" s="23" t="s">
        <v>8077</v>
      </c>
      <c r="H1638" t="s">
        <v>8079</v>
      </c>
    </row>
    <row r="1639" spans="1:8" ht="15" customHeight="1" x14ac:dyDescent="0.3">
      <c r="A1639" s="23" t="s">
        <v>2822</v>
      </c>
      <c r="B1639" s="23" t="s">
        <v>6654</v>
      </c>
      <c r="C1639" s="26">
        <v>48.658333333333331</v>
      </c>
      <c r="D1639" s="23">
        <v>0</v>
      </c>
      <c r="E1639" s="23">
        <v>5979.99</v>
      </c>
      <c r="F1639" s="23" t="s">
        <v>8075</v>
      </c>
      <c r="G1639" s="23" t="s">
        <v>8076</v>
      </c>
      <c r="H1639" t="s">
        <v>8078</v>
      </c>
    </row>
    <row r="1640" spans="1:8" ht="15" customHeight="1" x14ac:dyDescent="0.3">
      <c r="A1640" s="23" t="s">
        <v>2824</v>
      </c>
      <c r="B1640" s="23" t="s">
        <v>6653</v>
      </c>
      <c r="C1640" s="26">
        <v>42.661111111111111</v>
      </c>
      <c r="D1640" s="23">
        <v>0</v>
      </c>
      <c r="E1640" s="23">
        <v>5979.73</v>
      </c>
      <c r="F1640" s="23" t="s">
        <v>8075</v>
      </c>
      <c r="G1640" s="23" t="s">
        <v>8075</v>
      </c>
      <c r="H1640" t="s">
        <v>8080</v>
      </c>
    </row>
    <row r="1641" spans="1:8" ht="15" customHeight="1" x14ac:dyDescent="0.3">
      <c r="A1641" s="23" t="s">
        <v>2826</v>
      </c>
      <c r="B1641" s="23" t="s">
        <v>6652</v>
      </c>
      <c r="C1641" s="26">
        <v>52.952777777777776</v>
      </c>
      <c r="D1641" s="23">
        <v>0</v>
      </c>
      <c r="E1641" s="23">
        <v>5979.66</v>
      </c>
      <c r="F1641" s="23" t="s">
        <v>8075</v>
      </c>
      <c r="G1641" s="23" t="s">
        <v>8076</v>
      </c>
      <c r="H1641" t="s">
        <v>8078</v>
      </c>
    </row>
    <row r="1642" spans="1:8" ht="15" customHeight="1" x14ac:dyDescent="0.3">
      <c r="A1642" s="23" t="s">
        <v>2828</v>
      </c>
      <c r="B1642" s="23" t="s">
        <v>6651</v>
      </c>
      <c r="C1642" s="26">
        <v>38.575000000000003</v>
      </c>
      <c r="D1642" s="23">
        <v>1</v>
      </c>
      <c r="E1642" s="23">
        <v>5976.83</v>
      </c>
      <c r="F1642" s="23" t="s">
        <v>8075</v>
      </c>
      <c r="G1642" s="23" t="s">
        <v>8075</v>
      </c>
      <c r="H1642" t="s">
        <v>8078</v>
      </c>
    </row>
    <row r="1643" spans="1:8" ht="15" customHeight="1" x14ac:dyDescent="0.3">
      <c r="A1643" s="23" t="s">
        <v>2830</v>
      </c>
      <c r="B1643" s="23" t="s">
        <v>6650</v>
      </c>
      <c r="C1643" s="26">
        <v>38.719444444444441</v>
      </c>
      <c r="D1643" s="23">
        <v>1</v>
      </c>
      <c r="E1643" s="23">
        <v>5974.38</v>
      </c>
      <c r="F1643" s="23" t="s">
        <v>8075</v>
      </c>
      <c r="G1643" s="23" t="s">
        <v>8076</v>
      </c>
      <c r="H1643" t="s">
        <v>8078</v>
      </c>
    </row>
    <row r="1644" spans="1:8" ht="15" customHeight="1" x14ac:dyDescent="0.3">
      <c r="A1644" s="23" t="s">
        <v>2831</v>
      </c>
      <c r="B1644" s="23" t="s">
        <v>6649</v>
      </c>
      <c r="C1644" s="26">
        <v>33.87777777777778</v>
      </c>
      <c r="D1644" s="23">
        <v>3</v>
      </c>
      <c r="E1644" s="23">
        <v>5972.38</v>
      </c>
      <c r="F1644" s="23" t="s">
        <v>8075</v>
      </c>
      <c r="G1644" s="23" t="s">
        <v>8075</v>
      </c>
      <c r="H1644" t="s">
        <v>8080</v>
      </c>
    </row>
    <row r="1645" spans="1:8" ht="15" customHeight="1" x14ac:dyDescent="0.3">
      <c r="A1645" s="23" t="s">
        <v>2832</v>
      </c>
      <c r="B1645" s="23" t="s">
        <v>6648</v>
      </c>
      <c r="C1645" s="26">
        <v>42.880555555555553</v>
      </c>
      <c r="D1645" s="23">
        <v>0</v>
      </c>
      <c r="E1645" s="23">
        <v>5969.72</v>
      </c>
      <c r="F1645" s="23" t="s">
        <v>8076</v>
      </c>
      <c r="G1645" s="23" t="s">
        <v>8076</v>
      </c>
      <c r="H1645" t="s">
        <v>8080</v>
      </c>
    </row>
    <row r="1646" spans="1:8" ht="15" customHeight="1" x14ac:dyDescent="0.3">
      <c r="A1646" s="23" t="s">
        <v>2833</v>
      </c>
      <c r="B1646" s="23" t="s">
        <v>6647</v>
      </c>
      <c r="C1646" s="26">
        <v>42.841666666666669</v>
      </c>
      <c r="D1646" s="23">
        <v>0</v>
      </c>
      <c r="E1646" s="23">
        <v>5966.89</v>
      </c>
      <c r="F1646" s="23" t="s">
        <v>8075</v>
      </c>
      <c r="G1646" s="23" t="s">
        <v>8076</v>
      </c>
      <c r="H1646" t="s">
        <v>8078</v>
      </c>
    </row>
    <row r="1647" spans="1:8" ht="15" customHeight="1" x14ac:dyDescent="0.3">
      <c r="A1647" s="23" t="s">
        <v>2835</v>
      </c>
      <c r="B1647" s="23" t="s">
        <v>6646</v>
      </c>
      <c r="C1647" s="26">
        <v>18.897222222222222</v>
      </c>
      <c r="D1647" s="23">
        <v>0</v>
      </c>
      <c r="E1647" s="23">
        <v>5960.91</v>
      </c>
      <c r="F1647" s="23" t="s">
        <v>8075</v>
      </c>
      <c r="G1647" s="23" t="s">
        <v>8077</v>
      </c>
      <c r="H1647" t="s">
        <v>8092</v>
      </c>
    </row>
    <row r="1648" spans="1:8" ht="15" customHeight="1" x14ac:dyDescent="0.3">
      <c r="A1648" s="23" t="s">
        <v>2836</v>
      </c>
      <c r="B1648" s="23" t="s">
        <v>6645</v>
      </c>
      <c r="C1648" s="26">
        <v>19.819444444444443</v>
      </c>
      <c r="D1648" s="23">
        <v>0</v>
      </c>
      <c r="E1648" s="23">
        <v>5957.35</v>
      </c>
      <c r="F1648" s="23" t="s">
        <v>8075</v>
      </c>
      <c r="G1648" s="23" t="s">
        <v>8075</v>
      </c>
      <c r="H1648" t="s">
        <v>8079</v>
      </c>
    </row>
    <row r="1649" spans="1:8" ht="15" customHeight="1" x14ac:dyDescent="0.3">
      <c r="A1649" s="23" t="s">
        <v>2837</v>
      </c>
      <c r="B1649" s="23" t="s">
        <v>6644</v>
      </c>
      <c r="C1649" s="26">
        <v>35.9</v>
      </c>
      <c r="D1649" s="23">
        <v>3</v>
      </c>
      <c r="E1649" s="23">
        <v>5934.38</v>
      </c>
      <c r="F1649" s="23" t="s">
        <v>8076</v>
      </c>
      <c r="G1649" s="23" t="s">
        <v>8075</v>
      </c>
      <c r="H1649" t="s">
        <v>8078</v>
      </c>
    </row>
    <row r="1650" spans="1:8" ht="15" customHeight="1" x14ac:dyDescent="0.3">
      <c r="A1650" s="23" t="s">
        <v>2838</v>
      </c>
      <c r="B1650" s="23" t="s">
        <v>6643</v>
      </c>
      <c r="C1650" s="26">
        <v>28.855555555555554</v>
      </c>
      <c r="D1650" s="23">
        <v>0</v>
      </c>
      <c r="E1650" s="23">
        <v>5927.65</v>
      </c>
      <c r="F1650" s="23" t="s">
        <v>8075</v>
      </c>
      <c r="G1650" s="23" t="s">
        <v>8077</v>
      </c>
      <c r="H1650" t="s">
        <v>8079</v>
      </c>
    </row>
    <row r="1651" spans="1:8" ht="15" customHeight="1" x14ac:dyDescent="0.3">
      <c r="A1651" s="23" t="s">
        <v>2839</v>
      </c>
      <c r="B1651" s="23" t="s">
        <v>6411</v>
      </c>
      <c r="C1651" s="26">
        <v>29.819444444444443</v>
      </c>
      <c r="D1651" s="23">
        <v>0</v>
      </c>
      <c r="E1651" s="23">
        <v>5926.93</v>
      </c>
      <c r="F1651" s="23" t="s">
        <v>8075</v>
      </c>
      <c r="G1651" s="23" t="s">
        <v>8075</v>
      </c>
      <c r="H1651" t="s">
        <v>8085</v>
      </c>
    </row>
    <row r="1652" spans="1:8" ht="15" customHeight="1" x14ac:dyDescent="0.3">
      <c r="A1652" s="23" t="s">
        <v>2840</v>
      </c>
      <c r="B1652" s="23" t="s">
        <v>6642</v>
      </c>
      <c r="C1652" s="26">
        <v>35.858333333333334</v>
      </c>
      <c r="D1652" s="23">
        <v>3</v>
      </c>
      <c r="E1652" s="23">
        <v>5926.85</v>
      </c>
      <c r="F1652" s="23" t="s">
        <v>8076</v>
      </c>
      <c r="G1652" s="23" t="s">
        <v>8076</v>
      </c>
      <c r="H1652" t="s">
        <v>8080</v>
      </c>
    </row>
    <row r="1653" spans="1:8" ht="15" customHeight="1" x14ac:dyDescent="0.3">
      <c r="A1653" s="23" t="s">
        <v>2842</v>
      </c>
      <c r="B1653" s="23" t="s">
        <v>6641</v>
      </c>
      <c r="C1653" s="26">
        <v>40.463888888888889</v>
      </c>
      <c r="D1653" s="23">
        <v>0</v>
      </c>
      <c r="E1653" s="23">
        <v>5920.1</v>
      </c>
      <c r="F1653" s="23" t="s">
        <v>8075</v>
      </c>
      <c r="G1653" s="23" t="s">
        <v>8077</v>
      </c>
      <c r="H1653" t="s">
        <v>8078</v>
      </c>
    </row>
    <row r="1654" spans="1:8" ht="15" customHeight="1" x14ac:dyDescent="0.3">
      <c r="A1654" s="23" t="s">
        <v>2844</v>
      </c>
      <c r="B1654" s="23" t="s">
        <v>6640</v>
      </c>
      <c r="C1654" s="26">
        <v>40.916666666666664</v>
      </c>
      <c r="D1654" s="23">
        <v>0</v>
      </c>
      <c r="E1654" s="23">
        <v>5910.94</v>
      </c>
      <c r="F1654" s="23" t="s">
        <v>8075</v>
      </c>
      <c r="G1654" s="23" t="s">
        <v>8077</v>
      </c>
      <c r="H1654" t="s">
        <v>8080</v>
      </c>
    </row>
    <row r="1655" spans="1:8" ht="15" customHeight="1" x14ac:dyDescent="0.3">
      <c r="A1655" s="23" t="s">
        <v>2845</v>
      </c>
      <c r="B1655" s="23" t="s">
        <v>6639</v>
      </c>
      <c r="C1655" s="26">
        <v>29.636111111111113</v>
      </c>
      <c r="D1655" s="23">
        <v>0</v>
      </c>
      <c r="E1655" s="23">
        <v>5877.02</v>
      </c>
      <c r="F1655" s="23" t="s">
        <v>8075</v>
      </c>
      <c r="G1655" s="23" t="s">
        <v>8075</v>
      </c>
      <c r="H1655" t="s">
        <v>8089</v>
      </c>
    </row>
    <row r="1656" spans="1:8" ht="15" customHeight="1" x14ac:dyDescent="0.3">
      <c r="A1656" s="23" t="s">
        <v>2847</v>
      </c>
      <c r="B1656" s="23" t="s">
        <v>6638</v>
      </c>
      <c r="C1656" s="26">
        <v>38.544444444444444</v>
      </c>
      <c r="D1656" s="23">
        <v>1</v>
      </c>
      <c r="E1656" s="23">
        <v>5855.9</v>
      </c>
      <c r="F1656" s="23" t="s">
        <v>8075</v>
      </c>
      <c r="G1656" s="23" t="s">
        <v>8076</v>
      </c>
      <c r="H1656" t="s">
        <v>8079</v>
      </c>
    </row>
    <row r="1657" spans="1:8" ht="15" customHeight="1" x14ac:dyDescent="0.3">
      <c r="A1657" s="23" t="s">
        <v>2849</v>
      </c>
      <c r="B1657" s="23" t="s">
        <v>6637</v>
      </c>
      <c r="C1657" s="26">
        <v>37.972222222222221</v>
      </c>
      <c r="D1657" s="23">
        <v>3</v>
      </c>
      <c r="E1657" s="23">
        <v>5847.24</v>
      </c>
      <c r="F1657" s="23" t="s">
        <v>8075</v>
      </c>
      <c r="G1657" s="23" t="s">
        <v>8077</v>
      </c>
      <c r="H1657" t="s">
        <v>8078</v>
      </c>
    </row>
    <row r="1658" spans="1:8" ht="15" customHeight="1" x14ac:dyDescent="0.3">
      <c r="A1658" s="23" t="s">
        <v>2850</v>
      </c>
      <c r="B1658" s="23" t="s">
        <v>6636</v>
      </c>
      <c r="C1658" s="26">
        <v>35.68888888888889</v>
      </c>
      <c r="D1658" s="23">
        <v>2</v>
      </c>
      <c r="E1658" s="23">
        <v>5846.92</v>
      </c>
      <c r="F1658" s="23" t="s">
        <v>8075</v>
      </c>
      <c r="G1658" s="23" t="s">
        <v>8075</v>
      </c>
      <c r="H1658" t="s">
        <v>8078</v>
      </c>
    </row>
    <row r="1659" spans="1:8" ht="15" customHeight="1" x14ac:dyDescent="0.3">
      <c r="A1659" s="23" t="s">
        <v>2852</v>
      </c>
      <c r="B1659" s="23" t="s">
        <v>6635</v>
      </c>
      <c r="C1659" s="26">
        <v>27.8</v>
      </c>
      <c r="D1659" s="23">
        <v>0</v>
      </c>
      <c r="E1659" s="23">
        <v>5843.99</v>
      </c>
      <c r="F1659" s="23" t="s">
        <v>8075</v>
      </c>
      <c r="G1659" s="23" t="s">
        <v>8075</v>
      </c>
      <c r="H1659" t="s">
        <v>8085</v>
      </c>
    </row>
    <row r="1660" spans="1:8" ht="15" customHeight="1" x14ac:dyDescent="0.3">
      <c r="A1660" s="23" t="s">
        <v>2854</v>
      </c>
      <c r="B1660" s="23" t="s">
        <v>6634</v>
      </c>
      <c r="C1660" s="26">
        <v>35.863888888888887</v>
      </c>
      <c r="D1660" s="23">
        <v>2</v>
      </c>
      <c r="E1660" s="23">
        <v>5836.52</v>
      </c>
      <c r="F1660" s="23" t="s">
        <v>8075</v>
      </c>
      <c r="G1660" s="23" t="s">
        <v>8076</v>
      </c>
      <c r="H1660" t="s">
        <v>8078</v>
      </c>
    </row>
    <row r="1661" spans="1:8" ht="15" customHeight="1" x14ac:dyDescent="0.3">
      <c r="A1661" s="23" t="s">
        <v>2855</v>
      </c>
      <c r="B1661" s="23" t="s">
        <v>6633</v>
      </c>
      <c r="C1661" s="26">
        <v>51.697222222222223</v>
      </c>
      <c r="D1661" s="23">
        <v>0</v>
      </c>
      <c r="E1661" s="23">
        <v>5832.6</v>
      </c>
      <c r="F1661" s="23" t="s">
        <v>8075</v>
      </c>
      <c r="G1661" s="23" t="s">
        <v>8076</v>
      </c>
      <c r="H1661" t="s">
        <v>8079</v>
      </c>
    </row>
    <row r="1662" spans="1:8" ht="15" customHeight="1" x14ac:dyDescent="0.3">
      <c r="A1662" s="23" t="s">
        <v>2857</v>
      </c>
      <c r="B1662" s="23" t="s">
        <v>6632</v>
      </c>
      <c r="C1662" s="26">
        <v>20.877777777777776</v>
      </c>
      <c r="D1662" s="23">
        <v>0</v>
      </c>
      <c r="E1662" s="23">
        <v>5816.58</v>
      </c>
      <c r="F1662" s="23" t="s">
        <v>8075</v>
      </c>
      <c r="G1662" s="23" t="s">
        <v>8075</v>
      </c>
      <c r="H1662" t="s">
        <v>8092</v>
      </c>
    </row>
    <row r="1663" spans="1:8" ht="15" customHeight="1" x14ac:dyDescent="0.3">
      <c r="A1663" s="23" t="s">
        <v>2859</v>
      </c>
      <c r="B1663" s="23" t="s">
        <v>6631</v>
      </c>
      <c r="C1663" s="26">
        <v>50.6</v>
      </c>
      <c r="D1663" s="23">
        <v>0</v>
      </c>
      <c r="E1663" s="23">
        <v>5812.9</v>
      </c>
      <c r="F1663" s="23" t="s">
        <v>8075</v>
      </c>
      <c r="G1663" s="23" t="s">
        <v>8075</v>
      </c>
      <c r="H1663" t="s">
        <v>8078</v>
      </c>
    </row>
    <row r="1664" spans="1:8" ht="15" customHeight="1" x14ac:dyDescent="0.3">
      <c r="A1664" s="23" t="s">
        <v>2860</v>
      </c>
      <c r="B1664" s="23" t="s">
        <v>6630</v>
      </c>
      <c r="C1664" s="26">
        <v>42.722222222222221</v>
      </c>
      <c r="D1664" s="23">
        <v>2</v>
      </c>
      <c r="E1664" s="23">
        <v>5807.06</v>
      </c>
      <c r="F1664" s="23" t="s">
        <v>8075</v>
      </c>
      <c r="G1664" s="23" t="s">
        <v>8076</v>
      </c>
      <c r="H1664" t="s">
        <v>8078</v>
      </c>
    </row>
    <row r="1665" spans="1:8" ht="15" customHeight="1" x14ac:dyDescent="0.3">
      <c r="A1665" s="23" t="s">
        <v>2862</v>
      </c>
      <c r="B1665" s="23" t="s">
        <v>6629</v>
      </c>
      <c r="C1665" s="26">
        <v>18.602777777777778</v>
      </c>
      <c r="D1665" s="23">
        <v>0</v>
      </c>
      <c r="E1665" s="23">
        <v>5778.71</v>
      </c>
      <c r="F1665" s="23" t="s">
        <v>8075</v>
      </c>
      <c r="G1665" s="23" t="s">
        <v>8076</v>
      </c>
      <c r="H1665" t="s">
        <v>8094</v>
      </c>
    </row>
    <row r="1666" spans="1:8" ht="15" customHeight="1" x14ac:dyDescent="0.3">
      <c r="A1666" s="23" t="s">
        <v>2864</v>
      </c>
      <c r="B1666" s="23" t="s">
        <v>6628</v>
      </c>
      <c r="C1666" s="26">
        <v>39.772222222222226</v>
      </c>
      <c r="D1666" s="23">
        <v>0</v>
      </c>
      <c r="E1666" s="23">
        <v>5757.41</v>
      </c>
      <c r="F1666" s="23" t="s">
        <v>8075</v>
      </c>
      <c r="G1666" s="23" t="s">
        <v>8076</v>
      </c>
      <c r="H1666" t="s">
        <v>8082</v>
      </c>
    </row>
    <row r="1667" spans="1:8" ht="15" customHeight="1" x14ac:dyDescent="0.3">
      <c r="A1667" s="23" t="s">
        <v>2866</v>
      </c>
      <c r="B1667" s="23" t="s">
        <v>6627</v>
      </c>
      <c r="C1667" s="26">
        <v>29.994444444444444</v>
      </c>
      <c r="D1667" s="23">
        <v>0</v>
      </c>
      <c r="E1667" s="23">
        <v>5748.13</v>
      </c>
      <c r="F1667" s="23" t="s">
        <v>8075</v>
      </c>
      <c r="G1667" s="23" t="s">
        <v>8077</v>
      </c>
      <c r="H1667" t="s">
        <v>8089</v>
      </c>
    </row>
    <row r="1668" spans="1:8" ht="15" customHeight="1" x14ac:dyDescent="0.3">
      <c r="A1668" s="23" t="s">
        <v>2868</v>
      </c>
      <c r="B1668" s="23" t="s">
        <v>6626</v>
      </c>
      <c r="C1668" s="26">
        <v>50.797222222222224</v>
      </c>
      <c r="D1668" s="23">
        <v>0</v>
      </c>
      <c r="E1668" s="23">
        <v>5741.67</v>
      </c>
      <c r="F1668" s="23" t="s">
        <v>8075</v>
      </c>
      <c r="G1668" s="23" t="s">
        <v>8076</v>
      </c>
      <c r="H1668" t="s">
        <v>8078</v>
      </c>
    </row>
    <row r="1669" spans="1:8" ht="15" customHeight="1" x14ac:dyDescent="0.3">
      <c r="A1669" s="23" t="s">
        <v>2869</v>
      </c>
      <c r="B1669" s="23" t="s">
        <v>6625</v>
      </c>
      <c r="C1669" s="26">
        <v>35.636111111111113</v>
      </c>
      <c r="D1669" s="23">
        <v>2</v>
      </c>
      <c r="E1669" s="23">
        <v>5729.01</v>
      </c>
      <c r="F1669" s="23" t="s">
        <v>8077</v>
      </c>
      <c r="G1669" s="23" t="s">
        <v>8075</v>
      </c>
      <c r="H1669" t="s">
        <v>8079</v>
      </c>
    </row>
    <row r="1670" spans="1:8" ht="15" customHeight="1" x14ac:dyDescent="0.3">
      <c r="A1670" s="23" t="s">
        <v>2871</v>
      </c>
      <c r="B1670" s="23" t="s">
        <v>6624</v>
      </c>
      <c r="C1670" s="26">
        <v>51.472222222222221</v>
      </c>
      <c r="D1670" s="23">
        <v>0</v>
      </c>
      <c r="E1670" s="23">
        <v>5720.38</v>
      </c>
      <c r="F1670" s="23" t="s">
        <v>8075</v>
      </c>
      <c r="G1670" s="23" t="s">
        <v>8077</v>
      </c>
      <c r="H1670" t="s">
        <v>8078</v>
      </c>
    </row>
    <row r="1671" spans="1:8" ht="15" customHeight="1" x14ac:dyDescent="0.3">
      <c r="A1671" s="23" t="s">
        <v>2872</v>
      </c>
      <c r="B1671" s="23" t="s">
        <v>6623</v>
      </c>
      <c r="C1671" s="26">
        <v>41.772222222222226</v>
      </c>
      <c r="D1671" s="23">
        <v>0</v>
      </c>
      <c r="E1671" s="23">
        <v>5709.16</v>
      </c>
      <c r="F1671" s="23" t="s">
        <v>8076</v>
      </c>
      <c r="G1671" s="23" t="s">
        <v>8076</v>
      </c>
      <c r="H1671" t="s">
        <v>8078</v>
      </c>
    </row>
    <row r="1672" spans="1:8" ht="15" customHeight="1" x14ac:dyDescent="0.3">
      <c r="A1672" s="23" t="s">
        <v>2874</v>
      </c>
      <c r="B1672" s="23" t="s">
        <v>6622</v>
      </c>
      <c r="C1672" s="26">
        <v>29.597222222222221</v>
      </c>
      <c r="D1672" s="23">
        <v>4</v>
      </c>
      <c r="E1672" s="23">
        <v>5708.87</v>
      </c>
      <c r="F1672" s="23" t="s">
        <v>8075</v>
      </c>
      <c r="G1672" s="23" t="s">
        <v>8077</v>
      </c>
      <c r="H1672" t="s">
        <v>8080</v>
      </c>
    </row>
    <row r="1673" spans="1:8" ht="15" customHeight="1" x14ac:dyDescent="0.3">
      <c r="A1673" s="23" t="s">
        <v>2876</v>
      </c>
      <c r="B1673" s="23" t="s">
        <v>6621</v>
      </c>
      <c r="C1673" s="26">
        <v>41.980555555555554</v>
      </c>
      <c r="D1673" s="23">
        <v>0</v>
      </c>
      <c r="E1673" s="23">
        <v>5699.84</v>
      </c>
      <c r="F1673" s="23" t="s">
        <v>8075</v>
      </c>
      <c r="G1673" s="23" t="s">
        <v>8076</v>
      </c>
      <c r="H1673" t="s">
        <v>8078</v>
      </c>
    </row>
    <row r="1674" spans="1:8" ht="15" customHeight="1" x14ac:dyDescent="0.3">
      <c r="A1674" s="23" t="s">
        <v>2877</v>
      </c>
      <c r="B1674" s="23" t="s">
        <v>6620</v>
      </c>
      <c r="C1674" s="26">
        <v>48.922222222222224</v>
      </c>
      <c r="D1674" s="23">
        <v>0</v>
      </c>
      <c r="E1674" s="23">
        <v>5698.74</v>
      </c>
      <c r="F1674" s="23" t="s">
        <v>8075</v>
      </c>
      <c r="G1674" s="23" t="s">
        <v>8075</v>
      </c>
      <c r="H1674" t="s">
        <v>8079</v>
      </c>
    </row>
    <row r="1675" spans="1:8" ht="15" customHeight="1" x14ac:dyDescent="0.3">
      <c r="A1675" s="23" t="s">
        <v>2878</v>
      </c>
      <c r="B1675" s="23" t="s">
        <v>6619</v>
      </c>
      <c r="C1675" s="26">
        <v>30.597222222222221</v>
      </c>
      <c r="D1675" s="23">
        <v>3</v>
      </c>
      <c r="E1675" s="23">
        <v>5693.43</v>
      </c>
      <c r="F1675" s="23" t="s">
        <v>8075</v>
      </c>
      <c r="G1675" s="23" t="s">
        <v>8076</v>
      </c>
      <c r="H1675" t="s">
        <v>8079</v>
      </c>
    </row>
    <row r="1676" spans="1:8" ht="15" customHeight="1" x14ac:dyDescent="0.3">
      <c r="A1676" s="23" t="s">
        <v>2879</v>
      </c>
      <c r="B1676" s="23" t="s">
        <v>6618</v>
      </c>
      <c r="C1676" s="26">
        <v>50.611111111111114</v>
      </c>
      <c r="D1676" s="23">
        <v>0</v>
      </c>
      <c r="E1676" s="23">
        <v>5690.79</v>
      </c>
      <c r="F1676" s="23" t="s">
        <v>8075</v>
      </c>
      <c r="G1676" s="23" t="s">
        <v>8077</v>
      </c>
      <c r="H1676" t="s">
        <v>8078</v>
      </c>
    </row>
    <row r="1677" spans="1:8" ht="15" customHeight="1" x14ac:dyDescent="0.3">
      <c r="A1677" s="23" t="s">
        <v>2881</v>
      </c>
      <c r="B1677" s="23" t="s">
        <v>6617</v>
      </c>
      <c r="C1677" s="26">
        <v>38.822222222222223</v>
      </c>
      <c r="D1677" s="23">
        <v>3</v>
      </c>
      <c r="E1677" s="23">
        <v>5679.13</v>
      </c>
      <c r="F1677" s="23" t="s">
        <v>8075</v>
      </c>
      <c r="G1677" s="23" t="s">
        <v>8075</v>
      </c>
      <c r="H1677" t="s">
        <v>8078</v>
      </c>
    </row>
    <row r="1678" spans="1:8" ht="15" customHeight="1" x14ac:dyDescent="0.3">
      <c r="A1678" s="23" t="s">
        <v>2883</v>
      </c>
      <c r="B1678" s="23" t="s">
        <v>6616</v>
      </c>
      <c r="C1678" s="26">
        <v>39.763888888888886</v>
      </c>
      <c r="D1678" s="23">
        <v>0</v>
      </c>
      <c r="E1678" s="23">
        <v>5662.23</v>
      </c>
      <c r="F1678" s="23" t="s">
        <v>8075</v>
      </c>
      <c r="G1678" s="23" t="s">
        <v>8077</v>
      </c>
      <c r="H1678" t="s">
        <v>8078</v>
      </c>
    </row>
    <row r="1679" spans="1:8" ht="15" customHeight="1" x14ac:dyDescent="0.3">
      <c r="A1679" s="23" t="s">
        <v>2885</v>
      </c>
      <c r="B1679" s="23" t="s">
        <v>6615</v>
      </c>
      <c r="C1679" s="26">
        <v>44.697222222222223</v>
      </c>
      <c r="D1679" s="23">
        <v>2</v>
      </c>
      <c r="E1679" s="23">
        <v>5650.14</v>
      </c>
      <c r="F1679" s="23" t="s">
        <v>8075</v>
      </c>
      <c r="G1679" s="23" t="s">
        <v>8077</v>
      </c>
      <c r="H1679" t="s">
        <v>8078</v>
      </c>
    </row>
    <row r="1680" spans="1:8" ht="15" customHeight="1" x14ac:dyDescent="0.3">
      <c r="A1680" s="23" t="s">
        <v>2887</v>
      </c>
      <c r="B1680" s="23" t="s">
        <v>6614</v>
      </c>
      <c r="C1680" s="26">
        <v>40</v>
      </c>
      <c r="D1680" s="23">
        <v>0</v>
      </c>
      <c r="E1680" s="23">
        <v>5649.72</v>
      </c>
      <c r="F1680" s="23" t="s">
        <v>8075</v>
      </c>
      <c r="G1680" s="23" t="s">
        <v>8076</v>
      </c>
      <c r="H1680" t="s">
        <v>8080</v>
      </c>
    </row>
    <row r="1681" spans="1:8" ht="15" customHeight="1" x14ac:dyDescent="0.3">
      <c r="A1681" s="23" t="s">
        <v>2889</v>
      </c>
      <c r="B1681" s="23" t="s">
        <v>6613</v>
      </c>
      <c r="C1681" s="26">
        <v>35.49722222222222</v>
      </c>
      <c r="D1681" s="23">
        <v>1</v>
      </c>
      <c r="E1681" s="23">
        <v>5630.46</v>
      </c>
      <c r="F1681" s="23" t="s">
        <v>8075</v>
      </c>
      <c r="G1681" s="23" t="s">
        <v>8076</v>
      </c>
      <c r="H1681" t="s">
        <v>8079</v>
      </c>
    </row>
    <row r="1682" spans="1:8" ht="15" customHeight="1" x14ac:dyDescent="0.3">
      <c r="A1682" s="23" t="s">
        <v>2891</v>
      </c>
      <c r="B1682" s="23" t="s">
        <v>6612</v>
      </c>
      <c r="C1682" s="26">
        <v>28.56388888888889</v>
      </c>
      <c r="D1682" s="23">
        <v>5</v>
      </c>
      <c r="E1682" s="23">
        <v>5615.37</v>
      </c>
      <c r="F1682" s="23" t="s">
        <v>8075</v>
      </c>
      <c r="G1682" s="23" t="s">
        <v>8076</v>
      </c>
      <c r="H1682" t="s">
        <v>8080</v>
      </c>
    </row>
    <row r="1683" spans="1:8" ht="15" customHeight="1" x14ac:dyDescent="0.3">
      <c r="A1683" s="23" t="s">
        <v>2893</v>
      </c>
      <c r="B1683" s="23" t="s">
        <v>6611</v>
      </c>
      <c r="C1683" s="26">
        <v>44.741666666666667</v>
      </c>
      <c r="D1683" s="23">
        <v>2</v>
      </c>
      <c r="E1683" s="23">
        <v>5612.83</v>
      </c>
      <c r="F1683" s="23" t="s">
        <v>8075</v>
      </c>
      <c r="G1683" s="23" t="s">
        <v>8076</v>
      </c>
      <c r="H1683" t="s">
        <v>8078</v>
      </c>
    </row>
    <row r="1684" spans="1:8" ht="15" customHeight="1" x14ac:dyDescent="0.3">
      <c r="A1684" s="23" t="s">
        <v>2894</v>
      </c>
      <c r="B1684" s="23" t="s">
        <v>6610</v>
      </c>
      <c r="C1684" s="26">
        <v>34.555555555555557</v>
      </c>
      <c r="D1684" s="23">
        <v>1</v>
      </c>
      <c r="E1684" s="23">
        <v>5594.85</v>
      </c>
      <c r="F1684" s="23" t="s">
        <v>8075</v>
      </c>
      <c r="G1684" s="23" t="s">
        <v>8076</v>
      </c>
      <c r="H1684" t="s">
        <v>8086</v>
      </c>
    </row>
    <row r="1685" spans="1:8" ht="15" customHeight="1" x14ac:dyDescent="0.3">
      <c r="A1685" s="23" t="s">
        <v>2896</v>
      </c>
      <c r="B1685" s="23" t="s">
        <v>6609</v>
      </c>
      <c r="C1685" s="26">
        <v>39.680555555555557</v>
      </c>
      <c r="D1685" s="23">
        <v>3</v>
      </c>
      <c r="E1685" s="23">
        <v>5587.59</v>
      </c>
      <c r="F1685" s="23" t="s">
        <v>8075</v>
      </c>
      <c r="G1685" s="23" t="s">
        <v>8077</v>
      </c>
      <c r="H1685" t="s">
        <v>8078</v>
      </c>
    </row>
    <row r="1686" spans="1:8" ht="15" customHeight="1" x14ac:dyDescent="0.3">
      <c r="A1686" s="23" t="s">
        <v>2898</v>
      </c>
      <c r="B1686" s="23" t="s">
        <v>6608</v>
      </c>
      <c r="C1686" s="26">
        <v>36.547222222222224</v>
      </c>
      <c r="D1686" s="23">
        <v>2</v>
      </c>
      <c r="E1686" s="23">
        <v>5584.31</v>
      </c>
      <c r="F1686" s="23" t="s">
        <v>8076</v>
      </c>
      <c r="G1686" s="23" t="s">
        <v>8077</v>
      </c>
      <c r="H1686" t="s">
        <v>8078</v>
      </c>
    </row>
    <row r="1687" spans="1:8" ht="15" customHeight="1" x14ac:dyDescent="0.3">
      <c r="A1687" s="23" t="s">
        <v>2899</v>
      </c>
      <c r="B1687" s="23" t="s">
        <v>6607</v>
      </c>
      <c r="C1687" s="26">
        <v>37.758333333333333</v>
      </c>
      <c r="D1687" s="23">
        <v>3</v>
      </c>
      <c r="E1687" s="23">
        <v>5582.95</v>
      </c>
      <c r="F1687" s="23" t="s">
        <v>8075</v>
      </c>
      <c r="G1687" s="23" t="s">
        <v>8077</v>
      </c>
      <c r="H1687" t="s">
        <v>8079</v>
      </c>
    </row>
    <row r="1688" spans="1:8" ht="15" customHeight="1" x14ac:dyDescent="0.3">
      <c r="A1688" s="23" t="s">
        <v>2901</v>
      </c>
      <c r="B1688" s="23" t="s">
        <v>6606</v>
      </c>
      <c r="C1688" s="26">
        <v>48.722222222222221</v>
      </c>
      <c r="D1688" s="23">
        <v>0</v>
      </c>
      <c r="E1688" s="23">
        <v>5576.35</v>
      </c>
      <c r="F1688" s="23" t="s">
        <v>8075</v>
      </c>
      <c r="G1688" s="23" t="s">
        <v>8076</v>
      </c>
      <c r="H1688" t="s">
        <v>8078</v>
      </c>
    </row>
    <row r="1689" spans="1:8" ht="15" customHeight="1" x14ac:dyDescent="0.3">
      <c r="A1689" s="23" t="s">
        <v>2903</v>
      </c>
      <c r="B1689" s="23" t="s">
        <v>6340</v>
      </c>
      <c r="C1689" s="26">
        <v>23.711111111111112</v>
      </c>
      <c r="D1689" s="23">
        <v>0</v>
      </c>
      <c r="E1689" s="23">
        <v>5552.61</v>
      </c>
      <c r="F1689" s="23" t="s">
        <v>8075</v>
      </c>
      <c r="G1689" s="23" t="s">
        <v>8076</v>
      </c>
      <c r="H1689" t="s">
        <v>8092</v>
      </c>
    </row>
    <row r="1690" spans="1:8" ht="15" customHeight="1" x14ac:dyDescent="0.3">
      <c r="A1690" s="23" t="s">
        <v>2905</v>
      </c>
      <c r="B1690" s="23" t="s">
        <v>6605</v>
      </c>
      <c r="C1690" s="26">
        <v>42.50277777777778</v>
      </c>
      <c r="D1690" s="23">
        <v>2</v>
      </c>
      <c r="E1690" s="23">
        <v>5540.35</v>
      </c>
      <c r="F1690" s="23" t="s">
        <v>8075</v>
      </c>
      <c r="G1690" s="23" t="s">
        <v>8075</v>
      </c>
      <c r="H1690" t="s">
        <v>8079</v>
      </c>
    </row>
    <row r="1691" spans="1:8" ht="15" customHeight="1" x14ac:dyDescent="0.3">
      <c r="A1691" s="23" t="s">
        <v>2906</v>
      </c>
      <c r="B1691" s="23" t="s">
        <v>6604</v>
      </c>
      <c r="C1691" s="26">
        <v>41.586111111111109</v>
      </c>
      <c r="D1691" s="23">
        <v>1</v>
      </c>
      <c r="E1691" s="23">
        <v>5539.4</v>
      </c>
      <c r="F1691" s="23" t="s">
        <v>8075</v>
      </c>
      <c r="G1691" s="23" t="s">
        <v>8075</v>
      </c>
      <c r="H1691" t="s">
        <v>8078</v>
      </c>
    </row>
    <row r="1692" spans="1:8" ht="15" customHeight="1" x14ac:dyDescent="0.3">
      <c r="A1692" s="23" t="s">
        <v>2908</v>
      </c>
      <c r="B1692" s="23" t="s">
        <v>6603</v>
      </c>
      <c r="C1692" s="26">
        <v>34.858333333333334</v>
      </c>
      <c r="D1692" s="23">
        <v>3</v>
      </c>
      <c r="E1692" s="23">
        <v>5503.36</v>
      </c>
      <c r="F1692" s="23" t="s">
        <v>8075</v>
      </c>
      <c r="G1692" s="23" t="s">
        <v>8075</v>
      </c>
      <c r="H1692" t="s">
        <v>8079</v>
      </c>
    </row>
    <row r="1693" spans="1:8" ht="15" customHeight="1" x14ac:dyDescent="0.3">
      <c r="A1693" s="23" t="s">
        <v>2910</v>
      </c>
      <c r="B1693" s="23" t="s">
        <v>6602</v>
      </c>
      <c r="C1693" s="26">
        <v>38.80833333333333</v>
      </c>
      <c r="D1693" s="23">
        <v>1</v>
      </c>
      <c r="E1693" s="23">
        <v>5488.26</v>
      </c>
      <c r="F1693" s="23" t="s">
        <v>8075</v>
      </c>
      <c r="G1693" s="23" t="s">
        <v>8076</v>
      </c>
      <c r="H1693" t="s">
        <v>8080</v>
      </c>
    </row>
    <row r="1694" spans="1:8" ht="15" customHeight="1" x14ac:dyDescent="0.3">
      <c r="A1694" s="23" t="s">
        <v>2911</v>
      </c>
      <c r="B1694" s="23" t="s">
        <v>6601</v>
      </c>
      <c r="C1694" s="26">
        <v>38.783333333333331</v>
      </c>
      <c r="D1694" s="23">
        <v>1</v>
      </c>
      <c r="E1694" s="23">
        <v>5484.47</v>
      </c>
      <c r="F1694" s="23" t="s">
        <v>8075</v>
      </c>
      <c r="G1694" s="23" t="s">
        <v>8075</v>
      </c>
      <c r="H1694" t="s">
        <v>8078</v>
      </c>
    </row>
    <row r="1695" spans="1:8" ht="15" customHeight="1" x14ac:dyDescent="0.3">
      <c r="A1695" s="23" t="s">
        <v>2913</v>
      </c>
      <c r="B1695" s="23" t="s">
        <v>6600</v>
      </c>
      <c r="C1695" s="26">
        <v>36.68888888888889</v>
      </c>
      <c r="D1695" s="23">
        <v>1</v>
      </c>
      <c r="E1695" s="23">
        <v>5478.04</v>
      </c>
      <c r="F1695" s="23" t="s">
        <v>8075</v>
      </c>
      <c r="G1695" s="23" t="s">
        <v>8076</v>
      </c>
      <c r="H1695" t="s">
        <v>8078</v>
      </c>
    </row>
    <row r="1696" spans="1:8" ht="15" customHeight="1" x14ac:dyDescent="0.3">
      <c r="A1696" s="23" t="s">
        <v>2914</v>
      </c>
      <c r="B1696" s="23" t="s">
        <v>6599</v>
      </c>
      <c r="C1696" s="26">
        <v>36.905555555555559</v>
      </c>
      <c r="D1696" s="23">
        <v>1</v>
      </c>
      <c r="E1696" s="23">
        <v>5472.45</v>
      </c>
      <c r="F1696" s="23" t="s">
        <v>8075</v>
      </c>
      <c r="G1696" s="23" t="s">
        <v>8076</v>
      </c>
      <c r="H1696" t="s">
        <v>8080</v>
      </c>
    </row>
    <row r="1697" spans="1:8" ht="15" customHeight="1" x14ac:dyDescent="0.3">
      <c r="A1697" s="23" t="s">
        <v>2916</v>
      </c>
      <c r="B1697" s="23" t="s">
        <v>6598</v>
      </c>
      <c r="C1697" s="26">
        <v>36.516666666666666</v>
      </c>
      <c r="D1697" s="23">
        <v>0</v>
      </c>
      <c r="E1697" s="23">
        <v>5469.01</v>
      </c>
      <c r="F1697" s="23" t="s">
        <v>8075</v>
      </c>
      <c r="G1697" s="23" t="s">
        <v>8075</v>
      </c>
      <c r="H1697" t="s">
        <v>8086</v>
      </c>
    </row>
    <row r="1698" spans="1:8" ht="15" customHeight="1" x14ac:dyDescent="0.3">
      <c r="A1698" s="23" t="s">
        <v>2918</v>
      </c>
      <c r="B1698" s="23" t="s">
        <v>6597</v>
      </c>
      <c r="C1698" s="26">
        <v>49.62222222222222</v>
      </c>
      <c r="D1698" s="23">
        <v>0</v>
      </c>
      <c r="E1698" s="23">
        <v>5466.88</v>
      </c>
      <c r="F1698" s="23" t="s">
        <v>8075</v>
      </c>
      <c r="G1698" s="23" t="s">
        <v>8075</v>
      </c>
      <c r="H1698" t="s">
        <v>8078</v>
      </c>
    </row>
    <row r="1699" spans="1:8" ht="15" customHeight="1" x14ac:dyDescent="0.3">
      <c r="A1699" s="23" t="s">
        <v>2920</v>
      </c>
      <c r="B1699" s="23" t="s">
        <v>6596</v>
      </c>
      <c r="C1699" s="26">
        <v>36.452777777777776</v>
      </c>
      <c r="D1699" s="23">
        <v>0</v>
      </c>
      <c r="E1699" s="23">
        <v>5458.05</v>
      </c>
      <c r="F1699" s="23" t="s">
        <v>8075</v>
      </c>
      <c r="G1699" s="23" t="s">
        <v>8075</v>
      </c>
      <c r="H1699" t="s">
        <v>8086</v>
      </c>
    </row>
    <row r="1700" spans="1:8" ht="15" customHeight="1" x14ac:dyDescent="0.3">
      <c r="A1700" s="23" t="s">
        <v>2921</v>
      </c>
      <c r="B1700" s="23" t="s">
        <v>6595</v>
      </c>
      <c r="C1700" s="26">
        <v>40.786111111111111</v>
      </c>
      <c r="D1700" s="23">
        <v>0</v>
      </c>
      <c r="E1700" s="23">
        <v>5438.75</v>
      </c>
      <c r="F1700" s="23" t="s">
        <v>8076</v>
      </c>
      <c r="G1700" s="23" t="s">
        <v>8075</v>
      </c>
      <c r="H1700" t="s">
        <v>8078</v>
      </c>
    </row>
    <row r="1701" spans="1:8" ht="15" customHeight="1" x14ac:dyDescent="0.3">
      <c r="A1701" s="23" t="s">
        <v>2922</v>
      </c>
      <c r="B1701" s="23" t="s">
        <v>6594</v>
      </c>
      <c r="C1701" s="26">
        <v>45</v>
      </c>
      <c r="D1701" s="23">
        <v>2</v>
      </c>
      <c r="E1701" s="23">
        <v>5428.98</v>
      </c>
      <c r="F1701" s="23" t="s">
        <v>8075</v>
      </c>
      <c r="G1701" s="23" t="s">
        <v>8075</v>
      </c>
      <c r="H1701" t="s">
        <v>8079</v>
      </c>
    </row>
    <row r="1702" spans="1:8" ht="15" customHeight="1" x14ac:dyDescent="0.3">
      <c r="A1702" s="23" t="s">
        <v>2924</v>
      </c>
      <c r="B1702" s="23" t="s">
        <v>6593</v>
      </c>
      <c r="C1702" s="26">
        <v>30.725000000000001</v>
      </c>
      <c r="D1702" s="23">
        <v>3</v>
      </c>
      <c r="E1702" s="23">
        <v>5428.73</v>
      </c>
      <c r="F1702" s="23" t="s">
        <v>8076</v>
      </c>
      <c r="G1702" s="23" t="s">
        <v>8077</v>
      </c>
      <c r="H1702" t="s">
        <v>8090</v>
      </c>
    </row>
    <row r="1703" spans="1:8" ht="15" customHeight="1" x14ac:dyDescent="0.3">
      <c r="A1703" s="23" t="s">
        <v>2925</v>
      </c>
      <c r="B1703" s="23" t="s">
        <v>6592</v>
      </c>
      <c r="C1703" s="26">
        <v>31.922222222222221</v>
      </c>
      <c r="D1703" s="23">
        <v>3</v>
      </c>
      <c r="E1703" s="23">
        <v>5425.02</v>
      </c>
      <c r="F1703" s="23" t="s">
        <v>8075</v>
      </c>
      <c r="G1703" s="23" t="s">
        <v>8077</v>
      </c>
      <c r="H1703" t="s">
        <v>8079</v>
      </c>
    </row>
    <row r="1704" spans="1:8" ht="15" customHeight="1" x14ac:dyDescent="0.3">
      <c r="A1704" s="23" t="s">
        <v>2926</v>
      </c>
      <c r="B1704" s="23" t="s">
        <v>6463</v>
      </c>
      <c r="C1704" s="26">
        <v>40.697222222222223</v>
      </c>
      <c r="D1704" s="23">
        <v>0</v>
      </c>
      <c r="E1704" s="23">
        <v>5415.66</v>
      </c>
      <c r="F1704" s="23" t="s">
        <v>8075</v>
      </c>
      <c r="G1704" s="23" t="s">
        <v>8076</v>
      </c>
      <c r="H1704" t="s">
        <v>8078</v>
      </c>
    </row>
    <row r="1705" spans="1:8" ht="15" customHeight="1" x14ac:dyDescent="0.3">
      <c r="A1705" s="23" t="s">
        <v>2927</v>
      </c>
      <c r="B1705" s="23" t="s">
        <v>6591</v>
      </c>
      <c r="C1705" s="26">
        <v>47.697222222222223</v>
      </c>
      <c r="D1705" s="23">
        <v>1</v>
      </c>
      <c r="E1705" s="23">
        <v>5411.99</v>
      </c>
      <c r="F1705" s="23" t="s">
        <v>8075</v>
      </c>
      <c r="G1705" s="23" t="s">
        <v>8076</v>
      </c>
      <c r="H1705" t="s">
        <v>8079</v>
      </c>
    </row>
    <row r="1706" spans="1:8" ht="15" customHeight="1" x14ac:dyDescent="0.3">
      <c r="A1706" s="23" t="s">
        <v>2928</v>
      </c>
      <c r="B1706" s="23" t="s">
        <v>6590</v>
      </c>
      <c r="C1706" s="26">
        <v>37.458333333333336</v>
      </c>
      <c r="D1706" s="23">
        <v>3</v>
      </c>
      <c r="E1706" s="23">
        <v>5402.89</v>
      </c>
      <c r="F1706" s="23" t="s">
        <v>8075</v>
      </c>
      <c r="G1706" s="23" t="s">
        <v>8077</v>
      </c>
      <c r="H1706" t="s">
        <v>8078</v>
      </c>
    </row>
    <row r="1707" spans="1:8" ht="15" customHeight="1" x14ac:dyDescent="0.3">
      <c r="A1707" s="23" t="s">
        <v>2930</v>
      </c>
      <c r="B1707" s="23" t="s">
        <v>6589</v>
      </c>
      <c r="C1707" s="26">
        <v>38.852777777777774</v>
      </c>
      <c r="D1707" s="23">
        <v>0</v>
      </c>
      <c r="E1707" s="23">
        <v>5400.98</v>
      </c>
      <c r="F1707" s="23" t="s">
        <v>8075</v>
      </c>
      <c r="G1707" s="23" t="s">
        <v>8075</v>
      </c>
      <c r="H1707" t="s">
        <v>8078</v>
      </c>
    </row>
    <row r="1708" spans="1:8" ht="15" customHeight="1" x14ac:dyDescent="0.3">
      <c r="A1708" s="23" t="s">
        <v>2932</v>
      </c>
      <c r="B1708" s="23" t="s">
        <v>6588</v>
      </c>
      <c r="C1708" s="26">
        <v>38.763888888888886</v>
      </c>
      <c r="D1708" s="23">
        <v>0</v>
      </c>
      <c r="E1708" s="23">
        <v>5397.62</v>
      </c>
      <c r="F1708" s="23" t="s">
        <v>8075</v>
      </c>
      <c r="G1708" s="23" t="s">
        <v>8075</v>
      </c>
      <c r="H1708" t="s">
        <v>8078</v>
      </c>
    </row>
    <row r="1709" spans="1:8" ht="15" customHeight="1" x14ac:dyDescent="0.3">
      <c r="A1709" s="23" t="s">
        <v>2933</v>
      </c>
      <c r="B1709" s="23" t="s">
        <v>6587</v>
      </c>
      <c r="C1709" s="26">
        <v>33.588888888888889</v>
      </c>
      <c r="D1709" s="23">
        <v>3</v>
      </c>
      <c r="E1709" s="23">
        <v>5396.44</v>
      </c>
      <c r="F1709" s="23" t="s">
        <v>8075</v>
      </c>
      <c r="G1709" s="23" t="s">
        <v>8076</v>
      </c>
      <c r="H1709" t="s">
        <v>8078</v>
      </c>
    </row>
    <row r="1710" spans="1:8" ht="15" customHeight="1" x14ac:dyDescent="0.3">
      <c r="A1710" s="23" t="s">
        <v>2935</v>
      </c>
      <c r="B1710" s="23" t="s">
        <v>6586</v>
      </c>
      <c r="C1710" s="26">
        <v>34.833333333333336</v>
      </c>
      <c r="D1710" s="23">
        <v>1</v>
      </c>
      <c r="E1710" s="23">
        <v>5385.34</v>
      </c>
      <c r="F1710" s="23" t="s">
        <v>8075</v>
      </c>
      <c r="G1710" s="23" t="s">
        <v>8076</v>
      </c>
      <c r="H1710" t="s">
        <v>8079</v>
      </c>
    </row>
    <row r="1711" spans="1:8" ht="15" customHeight="1" x14ac:dyDescent="0.3">
      <c r="A1711" s="23" t="s">
        <v>2936</v>
      </c>
      <c r="B1711" s="23" t="s">
        <v>6585</v>
      </c>
      <c r="C1711" s="26">
        <v>39.019444444444446</v>
      </c>
      <c r="D1711" s="23">
        <v>0</v>
      </c>
      <c r="E1711" s="23">
        <v>5383.54</v>
      </c>
      <c r="F1711" s="23" t="s">
        <v>8075</v>
      </c>
      <c r="G1711" s="23" t="s">
        <v>8076</v>
      </c>
      <c r="H1711" t="s">
        <v>8080</v>
      </c>
    </row>
    <row r="1712" spans="1:8" ht="15" customHeight="1" x14ac:dyDescent="0.3">
      <c r="A1712" s="23" t="s">
        <v>2938</v>
      </c>
      <c r="B1712" s="23" t="s">
        <v>6584</v>
      </c>
      <c r="C1712" s="26">
        <v>36.87777777777778</v>
      </c>
      <c r="D1712" s="23">
        <v>1</v>
      </c>
      <c r="E1712" s="23">
        <v>5377.46</v>
      </c>
      <c r="F1712" s="23" t="s">
        <v>8075</v>
      </c>
      <c r="G1712" s="23" t="s">
        <v>8076</v>
      </c>
      <c r="H1712" t="s">
        <v>8079</v>
      </c>
    </row>
    <row r="1713" spans="1:8" ht="15" customHeight="1" x14ac:dyDescent="0.3">
      <c r="A1713" s="23" t="s">
        <v>2940</v>
      </c>
      <c r="B1713" s="23" t="s">
        <v>6583</v>
      </c>
      <c r="C1713" s="26">
        <v>33.555555555555557</v>
      </c>
      <c r="D1713" s="23">
        <v>2</v>
      </c>
      <c r="E1713" s="23">
        <v>5375.04</v>
      </c>
      <c r="F1713" s="23" t="s">
        <v>8075</v>
      </c>
      <c r="G1713" s="23" t="s">
        <v>8077</v>
      </c>
      <c r="H1713" t="s">
        <v>8080</v>
      </c>
    </row>
    <row r="1714" spans="1:8" ht="15" customHeight="1" x14ac:dyDescent="0.3">
      <c r="A1714" s="23" t="s">
        <v>2941</v>
      </c>
      <c r="B1714" s="23" t="s">
        <v>6582</v>
      </c>
      <c r="C1714" s="26">
        <v>37.019444444444446</v>
      </c>
      <c r="D1714" s="23">
        <v>1</v>
      </c>
      <c r="E1714" s="23">
        <v>5373.36</v>
      </c>
      <c r="F1714" s="23" t="s">
        <v>8075</v>
      </c>
      <c r="G1714" s="23" t="s">
        <v>8075</v>
      </c>
      <c r="H1714" t="s">
        <v>8079</v>
      </c>
    </row>
    <row r="1715" spans="1:8" ht="15" customHeight="1" x14ac:dyDescent="0.3">
      <c r="A1715" s="23" t="s">
        <v>2942</v>
      </c>
      <c r="B1715" s="23" t="s">
        <v>6581</v>
      </c>
      <c r="C1715" s="26">
        <v>28.502777777777776</v>
      </c>
      <c r="D1715" s="23">
        <v>0</v>
      </c>
      <c r="E1715" s="23">
        <v>5364.66</v>
      </c>
      <c r="F1715" s="23" t="s">
        <v>8075</v>
      </c>
      <c r="G1715" s="23" t="s">
        <v>8077</v>
      </c>
      <c r="H1715" t="s">
        <v>8080</v>
      </c>
    </row>
    <row r="1716" spans="1:8" ht="15" customHeight="1" x14ac:dyDescent="0.3">
      <c r="A1716" s="23" t="s">
        <v>2944</v>
      </c>
      <c r="B1716" s="23" t="s">
        <v>6580</v>
      </c>
      <c r="C1716" s="26">
        <v>33.586111111111109</v>
      </c>
      <c r="D1716" s="23">
        <v>1</v>
      </c>
      <c r="E1716" s="23">
        <v>5354.07</v>
      </c>
      <c r="F1716" s="23" t="s">
        <v>8075</v>
      </c>
      <c r="G1716" s="23" t="s">
        <v>8076</v>
      </c>
      <c r="H1716" t="s">
        <v>8086</v>
      </c>
    </row>
    <row r="1717" spans="1:8" ht="15" customHeight="1" x14ac:dyDescent="0.3">
      <c r="A1717" s="23" t="s">
        <v>2945</v>
      </c>
      <c r="B1717" s="23" t="s">
        <v>6579</v>
      </c>
      <c r="C1717" s="26">
        <v>50.480555555555554</v>
      </c>
      <c r="D1717" s="23">
        <v>0</v>
      </c>
      <c r="E1717" s="23">
        <v>5344.81</v>
      </c>
      <c r="F1717" s="23" t="s">
        <v>8075</v>
      </c>
      <c r="G1717" s="23" t="s">
        <v>8076</v>
      </c>
      <c r="H1717" t="s">
        <v>8078</v>
      </c>
    </row>
    <row r="1718" spans="1:8" ht="15" customHeight="1" x14ac:dyDescent="0.3">
      <c r="A1718" s="23" t="s">
        <v>2946</v>
      </c>
      <c r="B1718" s="23" t="s">
        <v>6578</v>
      </c>
      <c r="C1718" s="26">
        <v>31.777777777777779</v>
      </c>
      <c r="D1718" s="23">
        <v>2</v>
      </c>
      <c r="E1718" s="23">
        <v>5327.4</v>
      </c>
      <c r="F1718" s="23" t="s">
        <v>8075</v>
      </c>
      <c r="G1718" s="23" t="s">
        <v>8077</v>
      </c>
      <c r="H1718" t="s">
        <v>8079</v>
      </c>
    </row>
    <row r="1719" spans="1:8" ht="15" customHeight="1" x14ac:dyDescent="0.3">
      <c r="A1719" s="23" t="s">
        <v>2948</v>
      </c>
      <c r="B1719" s="23" t="s">
        <v>6419</v>
      </c>
      <c r="C1719" s="26">
        <v>30.972222222222221</v>
      </c>
      <c r="D1719" s="23">
        <v>3</v>
      </c>
      <c r="E1719" s="23">
        <v>5325.65</v>
      </c>
      <c r="F1719" s="23" t="s">
        <v>8075</v>
      </c>
      <c r="G1719" s="23" t="s">
        <v>8077</v>
      </c>
      <c r="H1719" t="s">
        <v>8080</v>
      </c>
    </row>
    <row r="1720" spans="1:8" ht="15" customHeight="1" x14ac:dyDescent="0.3">
      <c r="A1720" s="23" t="s">
        <v>2950</v>
      </c>
      <c r="B1720" s="23" t="s">
        <v>6577</v>
      </c>
      <c r="C1720" s="26">
        <v>48.766666666666666</v>
      </c>
      <c r="D1720" s="23">
        <v>0</v>
      </c>
      <c r="E1720" s="23">
        <v>5322.24</v>
      </c>
      <c r="F1720" s="23" t="s">
        <v>8075</v>
      </c>
      <c r="G1720" s="23" t="s">
        <v>8077</v>
      </c>
      <c r="H1720" t="s">
        <v>8079</v>
      </c>
    </row>
    <row r="1721" spans="1:8" ht="15" customHeight="1" x14ac:dyDescent="0.3">
      <c r="A1721" s="23" t="s">
        <v>2951</v>
      </c>
      <c r="B1721" s="23" t="s">
        <v>6576</v>
      </c>
      <c r="C1721" s="26">
        <v>28.569444444444443</v>
      </c>
      <c r="D1721" s="23">
        <v>3</v>
      </c>
      <c r="E1721" s="23">
        <v>5312.17</v>
      </c>
      <c r="F1721" s="23" t="s">
        <v>8075</v>
      </c>
      <c r="G1721" s="23" t="s">
        <v>8075</v>
      </c>
      <c r="H1721" t="s">
        <v>8079</v>
      </c>
    </row>
    <row r="1722" spans="1:8" ht="15" customHeight="1" x14ac:dyDescent="0.3">
      <c r="A1722" s="23" t="s">
        <v>2953</v>
      </c>
      <c r="B1722" s="23" t="s">
        <v>6575</v>
      </c>
      <c r="C1722" s="26">
        <v>22.747222222222224</v>
      </c>
      <c r="D1722" s="23">
        <v>0</v>
      </c>
      <c r="E1722" s="23">
        <v>5306.7</v>
      </c>
      <c r="F1722" s="23" t="s">
        <v>8075</v>
      </c>
      <c r="G1722" s="23" t="s">
        <v>8076</v>
      </c>
      <c r="H1722" t="s">
        <v>8079</v>
      </c>
    </row>
    <row r="1723" spans="1:8" ht="15" customHeight="1" x14ac:dyDescent="0.3">
      <c r="A1723" s="23" t="s">
        <v>2954</v>
      </c>
      <c r="B1723" s="23" t="s">
        <v>6574</v>
      </c>
      <c r="C1723" s="26">
        <v>18.794444444444444</v>
      </c>
      <c r="D1723" s="23">
        <v>0</v>
      </c>
      <c r="E1723" s="23">
        <v>5293.67</v>
      </c>
      <c r="F1723" s="23" t="s">
        <v>8075</v>
      </c>
      <c r="G1723" s="23" t="s">
        <v>8075</v>
      </c>
      <c r="H1723" t="s">
        <v>8094</v>
      </c>
    </row>
    <row r="1724" spans="1:8" ht="15" customHeight="1" x14ac:dyDescent="0.3">
      <c r="A1724" s="23" t="s">
        <v>2956</v>
      </c>
      <c r="B1724" s="23" t="s">
        <v>6573</v>
      </c>
      <c r="C1724" s="26">
        <v>48.572222222222223</v>
      </c>
      <c r="D1724" s="23">
        <v>0</v>
      </c>
      <c r="E1724" s="23">
        <v>5291.71</v>
      </c>
      <c r="F1724" s="23" t="s">
        <v>8075</v>
      </c>
      <c r="G1724" s="23" t="s">
        <v>8075</v>
      </c>
      <c r="H1724" t="s">
        <v>8079</v>
      </c>
    </row>
    <row r="1725" spans="1:8" ht="15" customHeight="1" x14ac:dyDescent="0.3">
      <c r="A1725" s="23" t="s">
        <v>2958</v>
      </c>
      <c r="B1725" s="23" t="s">
        <v>6572</v>
      </c>
      <c r="C1725" s="26">
        <v>35.769444444444446</v>
      </c>
      <c r="D1725" s="23">
        <v>3</v>
      </c>
      <c r="E1725" s="23">
        <v>5275.86</v>
      </c>
      <c r="F1725" s="23" t="s">
        <v>8075</v>
      </c>
      <c r="G1725" s="23" t="s">
        <v>8075</v>
      </c>
      <c r="H1725" t="s">
        <v>8078</v>
      </c>
    </row>
    <row r="1726" spans="1:8" ht="15" customHeight="1" x14ac:dyDescent="0.3">
      <c r="A1726" s="23" t="s">
        <v>2960</v>
      </c>
      <c r="B1726" s="23" t="s">
        <v>6571</v>
      </c>
      <c r="C1726" s="26">
        <v>36.633333333333333</v>
      </c>
      <c r="D1726" s="23">
        <v>0</v>
      </c>
      <c r="E1726" s="23">
        <v>5272.18</v>
      </c>
      <c r="F1726" s="23" t="s">
        <v>8075</v>
      </c>
      <c r="G1726" s="23" t="s">
        <v>8076</v>
      </c>
      <c r="H1726" t="s">
        <v>8079</v>
      </c>
    </row>
    <row r="1727" spans="1:8" ht="15" customHeight="1" x14ac:dyDescent="0.3">
      <c r="A1727" s="23" t="s">
        <v>2962</v>
      </c>
      <c r="B1727" s="23" t="s">
        <v>6570</v>
      </c>
      <c r="C1727" s="26">
        <v>36.716666666666669</v>
      </c>
      <c r="D1727" s="23">
        <v>0</v>
      </c>
      <c r="E1727" s="23">
        <v>5267.82</v>
      </c>
      <c r="F1727" s="23" t="s">
        <v>8075</v>
      </c>
      <c r="G1727" s="23" t="s">
        <v>8075</v>
      </c>
      <c r="H1727" t="s">
        <v>8079</v>
      </c>
    </row>
    <row r="1728" spans="1:8" ht="15" customHeight="1" x14ac:dyDescent="0.3">
      <c r="A1728" s="23" t="s">
        <v>2964</v>
      </c>
      <c r="B1728" s="23" t="s">
        <v>6569</v>
      </c>
      <c r="C1728" s="26">
        <v>36.619444444444447</v>
      </c>
      <c r="D1728" s="23">
        <v>0</v>
      </c>
      <c r="E1728" s="23">
        <v>5266.37</v>
      </c>
      <c r="F1728" s="23" t="s">
        <v>8075</v>
      </c>
      <c r="G1728" s="23" t="s">
        <v>8075</v>
      </c>
      <c r="H1728" t="s">
        <v>8079</v>
      </c>
    </row>
    <row r="1729" spans="1:8" ht="15" customHeight="1" x14ac:dyDescent="0.3">
      <c r="A1729" s="23" t="s">
        <v>2965</v>
      </c>
      <c r="B1729" s="23" t="s">
        <v>6568</v>
      </c>
      <c r="C1729" s="26">
        <v>33.886111111111113</v>
      </c>
      <c r="D1729" s="23">
        <v>2</v>
      </c>
      <c r="E1729" s="23">
        <v>5261.47</v>
      </c>
      <c r="F1729" s="23" t="s">
        <v>8075</v>
      </c>
      <c r="G1729" s="23" t="s">
        <v>8075</v>
      </c>
      <c r="H1729" t="s">
        <v>8079</v>
      </c>
    </row>
    <row r="1730" spans="1:8" ht="15" customHeight="1" x14ac:dyDescent="0.3">
      <c r="A1730" s="23" t="s">
        <v>2967</v>
      </c>
      <c r="B1730" s="23" t="s">
        <v>6567</v>
      </c>
      <c r="C1730" s="26">
        <v>33.536111111111111</v>
      </c>
      <c r="D1730" s="23">
        <v>2</v>
      </c>
      <c r="E1730" s="23">
        <v>5257.51</v>
      </c>
      <c r="F1730" s="23" t="s">
        <v>8075</v>
      </c>
      <c r="G1730" s="23" t="s">
        <v>8075</v>
      </c>
      <c r="H1730" t="s">
        <v>8079</v>
      </c>
    </row>
    <row r="1731" spans="1:8" ht="15" customHeight="1" x14ac:dyDescent="0.3">
      <c r="A1731" s="23" t="s">
        <v>2969</v>
      </c>
      <c r="B1731" s="23" t="s">
        <v>6566</v>
      </c>
      <c r="C1731" s="26">
        <v>32.922222222222224</v>
      </c>
      <c r="D1731" s="23">
        <v>3</v>
      </c>
      <c r="E1731" s="23">
        <v>5253.52</v>
      </c>
      <c r="F1731" s="23" t="s">
        <v>8076</v>
      </c>
      <c r="G1731" s="23" t="s">
        <v>8076</v>
      </c>
      <c r="H1731" t="s">
        <v>8080</v>
      </c>
    </row>
    <row r="1732" spans="1:8" ht="15" customHeight="1" x14ac:dyDescent="0.3">
      <c r="A1732" s="23" t="s">
        <v>2971</v>
      </c>
      <c r="B1732" s="23" t="s">
        <v>6565</v>
      </c>
      <c r="C1732" s="26">
        <v>35.74722222222222</v>
      </c>
      <c r="D1732" s="23">
        <v>1</v>
      </c>
      <c r="E1732" s="23">
        <v>5246.05</v>
      </c>
      <c r="F1732" s="23" t="s">
        <v>8075</v>
      </c>
      <c r="G1732" s="23" t="s">
        <v>8076</v>
      </c>
      <c r="H1732" t="s">
        <v>8080</v>
      </c>
    </row>
    <row r="1733" spans="1:8" ht="15" customHeight="1" x14ac:dyDescent="0.3">
      <c r="A1733" s="23" t="s">
        <v>2973</v>
      </c>
      <c r="B1733" s="23" t="s">
        <v>6564</v>
      </c>
      <c r="C1733" s="26">
        <v>35.924999999999997</v>
      </c>
      <c r="D1733" s="23">
        <v>1</v>
      </c>
      <c r="E1733" s="23">
        <v>5245.23</v>
      </c>
      <c r="F1733" s="23" t="s">
        <v>8075</v>
      </c>
      <c r="G1733" s="23" t="s">
        <v>8075</v>
      </c>
      <c r="H1733" t="s">
        <v>8078</v>
      </c>
    </row>
    <row r="1734" spans="1:8" ht="15" customHeight="1" x14ac:dyDescent="0.3">
      <c r="A1734" s="23" t="s">
        <v>2974</v>
      </c>
      <c r="B1734" s="23" t="s">
        <v>6563</v>
      </c>
      <c r="C1734" s="26">
        <v>35.450000000000003</v>
      </c>
      <c r="D1734" s="23">
        <v>1</v>
      </c>
      <c r="E1734" s="23">
        <v>5240.7700000000004</v>
      </c>
      <c r="F1734" s="23" t="s">
        <v>8075</v>
      </c>
      <c r="G1734" s="23" t="s">
        <v>8075</v>
      </c>
      <c r="H1734" t="s">
        <v>8080</v>
      </c>
    </row>
    <row r="1735" spans="1:8" ht="15" customHeight="1" x14ac:dyDescent="0.3">
      <c r="A1735" s="23" t="s">
        <v>2976</v>
      </c>
      <c r="B1735" s="23" t="s">
        <v>6562</v>
      </c>
      <c r="C1735" s="26">
        <v>35.94166666666667</v>
      </c>
      <c r="D1735" s="23">
        <v>0</v>
      </c>
      <c r="E1735" s="23">
        <v>5227.99</v>
      </c>
      <c r="F1735" s="23" t="s">
        <v>8075</v>
      </c>
      <c r="G1735" s="23" t="s">
        <v>8077</v>
      </c>
      <c r="H1735" t="s">
        <v>8086</v>
      </c>
    </row>
    <row r="1736" spans="1:8" ht="15" customHeight="1" x14ac:dyDescent="0.3">
      <c r="A1736" s="23" t="s">
        <v>2978</v>
      </c>
      <c r="B1736" s="23" t="s">
        <v>6561</v>
      </c>
      <c r="C1736" s="26">
        <v>28.005555555555556</v>
      </c>
      <c r="D1736" s="23">
        <v>0</v>
      </c>
      <c r="E1736" s="23">
        <v>5216.4799999999996</v>
      </c>
      <c r="F1736" s="23" t="s">
        <v>8075</v>
      </c>
      <c r="G1736" s="23" t="s">
        <v>8075</v>
      </c>
      <c r="H1736" t="s">
        <v>8085</v>
      </c>
    </row>
    <row r="1737" spans="1:8" ht="15" customHeight="1" x14ac:dyDescent="0.3">
      <c r="A1737" s="23" t="s">
        <v>2980</v>
      </c>
      <c r="B1737" s="23" t="s">
        <v>6560</v>
      </c>
      <c r="C1737" s="26">
        <v>23.519444444444446</v>
      </c>
      <c r="D1737" s="23">
        <v>0</v>
      </c>
      <c r="E1737" s="23">
        <v>5213.22</v>
      </c>
      <c r="F1737" s="23" t="s">
        <v>8075</v>
      </c>
      <c r="G1737" s="23" t="s">
        <v>8077</v>
      </c>
      <c r="H1737" t="s">
        <v>8079</v>
      </c>
    </row>
    <row r="1738" spans="1:8" ht="15" customHeight="1" x14ac:dyDescent="0.3">
      <c r="A1738" s="23" t="s">
        <v>2982</v>
      </c>
      <c r="B1738" s="23" t="s">
        <v>6559</v>
      </c>
      <c r="C1738" s="26">
        <v>29.975000000000001</v>
      </c>
      <c r="D1738" s="23">
        <v>3</v>
      </c>
      <c r="E1738" s="23">
        <v>5209.58</v>
      </c>
      <c r="F1738" s="23" t="s">
        <v>8076</v>
      </c>
      <c r="G1738" s="23" t="s">
        <v>8076</v>
      </c>
      <c r="H1738" t="s">
        <v>8090</v>
      </c>
    </row>
    <row r="1739" spans="1:8" ht="15" customHeight="1" x14ac:dyDescent="0.3">
      <c r="A1739" s="23" t="s">
        <v>2984</v>
      </c>
      <c r="B1739" s="23" t="s">
        <v>6558</v>
      </c>
      <c r="C1739" s="26">
        <v>39.62222222222222</v>
      </c>
      <c r="D1739" s="23">
        <v>3</v>
      </c>
      <c r="E1739" s="23">
        <v>5207.97</v>
      </c>
      <c r="F1739" s="23" t="s">
        <v>8075</v>
      </c>
      <c r="G1739" s="23" t="s">
        <v>8075</v>
      </c>
      <c r="H1739" t="s">
        <v>8079</v>
      </c>
    </row>
    <row r="1740" spans="1:8" ht="15" customHeight="1" x14ac:dyDescent="0.3">
      <c r="A1740" s="23" t="s">
        <v>2985</v>
      </c>
      <c r="B1740" s="23" t="s">
        <v>6557</v>
      </c>
      <c r="C1740" s="26">
        <v>19.005555555555556</v>
      </c>
      <c r="D1740" s="23">
        <v>0</v>
      </c>
      <c r="E1740" s="23">
        <v>5198.6899999999996</v>
      </c>
      <c r="F1740" s="23" t="s">
        <v>8075</v>
      </c>
      <c r="G1740" s="23" t="s">
        <v>8075</v>
      </c>
      <c r="H1740" t="s">
        <v>8094</v>
      </c>
    </row>
    <row r="1741" spans="1:8" ht="15" customHeight="1" x14ac:dyDescent="0.3">
      <c r="A1741" s="23" t="s">
        <v>2987</v>
      </c>
      <c r="B1741" s="23" t="s">
        <v>6556</v>
      </c>
      <c r="C1741" s="26">
        <v>43.738888888888887</v>
      </c>
      <c r="D1741" s="23">
        <v>2</v>
      </c>
      <c r="E1741" s="23">
        <v>5195.58</v>
      </c>
      <c r="F1741" s="23" t="s">
        <v>8075</v>
      </c>
      <c r="G1741" s="23" t="s">
        <v>8075</v>
      </c>
      <c r="H1741" t="s">
        <v>8078</v>
      </c>
    </row>
    <row r="1742" spans="1:8" ht="15" customHeight="1" x14ac:dyDescent="0.3">
      <c r="A1742" s="23" t="s">
        <v>2989</v>
      </c>
      <c r="B1742" s="23" t="s">
        <v>6555</v>
      </c>
      <c r="C1742" s="26">
        <v>38.644444444444446</v>
      </c>
      <c r="D1742" s="23">
        <v>3</v>
      </c>
      <c r="E1742" s="23">
        <v>5177.12</v>
      </c>
      <c r="F1742" s="23" t="s">
        <v>8075</v>
      </c>
      <c r="G1742" s="23" t="s">
        <v>8077</v>
      </c>
      <c r="H1742" t="s">
        <v>8078</v>
      </c>
    </row>
    <row r="1743" spans="1:8" ht="15" customHeight="1" x14ac:dyDescent="0.3">
      <c r="A1743" s="23" t="s">
        <v>2991</v>
      </c>
      <c r="B1743" s="23" t="s">
        <v>6554</v>
      </c>
      <c r="C1743" s="26">
        <v>31.774999999999999</v>
      </c>
      <c r="D1743" s="23">
        <v>3</v>
      </c>
      <c r="E1743" s="23">
        <v>5166.96</v>
      </c>
      <c r="F1743" s="23" t="s">
        <v>8075</v>
      </c>
      <c r="G1743" s="23" t="s">
        <v>8075</v>
      </c>
      <c r="H1743" t="s">
        <v>8079</v>
      </c>
    </row>
    <row r="1744" spans="1:8" ht="15" customHeight="1" x14ac:dyDescent="0.3">
      <c r="A1744" s="23" t="s">
        <v>2993</v>
      </c>
      <c r="B1744" s="23" t="s">
        <v>6553</v>
      </c>
      <c r="C1744" s="26">
        <v>32.663888888888891</v>
      </c>
      <c r="D1744" s="23">
        <v>2</v>
      </c>
      <c r="E1744" s="23">
        <v>5152.13</v>
      </c>
      <c r="F1744" s="23" t="s">
        <v>8075</v>
      </c>
      <c r="G1744" s="23" t="s">
        <v>8075</v>
      </c>
      <c r="H1744" t="s">
        <v>8080</v>
      </c>
    </row>
    <row r="1745" spans="1:8" ht="15" customHeight="1" x14ac:dyDescent="0.3">
      <c r="A1745" s="23" t="s">
        <v>2995</v>
      </c>
      <c r="B1745" s="23" t="s">
        <v>6552</v>
      </c>
      <c r="C1745" s="26">
        <v>32.794444444444444</v>
      </c>
      <c r="D1745" s="23">
        <v>1</v>
      </c>
      <c r="E1745" s="23">
        <v>5148.55</v>
      </c>
      <c r="F1745" s="23" t="s">
        <v>8075</v>
      </c>
      <c r="G1745" s="23" t="s">
        <v>8075</v>
      </c>
      <c r="H1745" t="s">
        <v>8086</v>
      </c>
    </row>
    <row r="1746" spans="1:8" ht="15" customHeight="1" x14ac:dyDescent="0.3">
      <c r="A1746" s="23" t="s">
        <v>2996</v>
      </c>
      <c r="B1746" s="23" t="s">
        <v>6551</v>
      </c>
      <c r="C1746" s="26">
        <v>38.794444444444444</v>
      </c>
      <c r="D1746" s="23">
        <v>3</v>
      </c>
      <c r="E1746" s="23">
        <v>5144.18</v>
      </c>
      <c r="F1746" s="23" t="s">
        <v>8075</v>
      </c>
      <c r="G1746" s="23" t="s">
        <v>8077</v>
      </c>
      <c r="H1746" t="s">
        <v>8078</v>
      </c>
    </row>
    <row r="1747" spans="1:8" ht="15" customHeight="1" x14ac:dyDescent="0.3">
      <c r="A1747" s="23" t="s">
        <v>2997</v>
      </c>
      <c r="B1747" s="23" t="s">
        <v>6550</v>
      </c>
      <c r="C1747" s="26">
        <v>29.494444444444444</v>
      </c>
      <c r="D1747" s="23">
        <v>3</v>
      </c>
      <c r="E1747" s="23">
        <v>5138.26</v>
      </c>
      <c r="F1747" s="23" t="s">
        <v>8075</v>
      </c>
      <c r="G1747" s="23" t="s">
        <v>8075</v>
      </c>
      <c r="H1747" t="s">
        <v>8078</v>
      </c>
    </row>
    <row r="1748" spans="1:8" ht="15" customHeight="1" x14ac:dyDescent="0.3">
      <c r="A1748" s="23" t="s">
        <v>2998</v>
      </c>
      <c r="B1748" s="23" t="s">
        <v>6549</v>
      </c>
      <c r="C1748" s="26">
        <v>34.730555555555554</v>
      </c>
      <c r="D1748" s="23">
        <v>3</v>
      </c>
      <c r="E1748" s="23">
        <v>5136.75</v>
      </c>
      <c r="F1748" s="23" t="s">
        <v>8075</v>
      </c>
      <c r="G1748" s="23" t="s">
        <v>8077</v>
      </c>
      <c r="H1748" t="s">
        <v>8078</v>
      </c>
    </row>
    <row r="1749" spans="1:8" ht="15" customHeight="1" x14ac:dyDescent="0.3">
      <c r="A1749" s="23" t="s">
        <v>3000</v>
      </c>
      <c r="B1749" s="23" t="s">
        <v>6548</v>
      </c>
      <c r="C1749" s="26">
        <v>35.736111111111114</v>
      </c>
      <c r="D1749" s="23">
        <v>1</v>
      </c>
      <c r="E1749" s="23">
        <v>5125.22</v>
      </c>
      <c r="F1749" s="23" t="s">
        <v>8077</v>
      </c>
      <c r="G1749" s="23" t="s">
        <v>8075</v>
      </c>
      <c r="H1749" t="s">
        <v>8079</v>
      </c>
    </row>
    <row r="1750" spans="1:8" ht="15" customHeight="1" x14ac:dyDescent="0.3">
      <c r="A1750" s="23" t="s">
        <v>3002</v>
      </c>
      <c r="B1750" s="23" t="s">
        <v>6547</v>
      </c>
      <c r="C1750" s="26">
        <v>34.602777777777774</v>
      </c>
      <c r="D1750" s="23">
        <v>2</v>
      </c>
      <c r="E1750" s="23">
        <v>5124.1899999999996</v>
      </c>
      <c r="F1750" s="23" t="s">
        <v>8075</v>
      </c>
      <c r="G1750" s="23" t="s">
        <v>8076</v>
      </c>
      <c r="H1750" t="s">
        <v>8078</v>
      </c>
    </row>
    <row r="1751" spans="1:8" ht="15" customHeight="1" x14ac:dyDescent="0.3">
      <c r="A1751" s="23" t="s">
        <v>3003</v>
      </c>
      <c r="B1751" s="23" t="s">
        <v>6546</v>
      </c>
      <c r="C1751" s="26">
        <v>35.555555555555557</v>
      </c>
      <c r="D1751" s="23">
        <v>1</v>
      </c>
      <c r="E1751" s="23">
        <v>5116.5</v>
      </c>
      <c r="F1751" s="23" t="s">
        <v>8075</v>
      </c>
      <c r="G1751" s="23" t="s">
        <v>8075</v>
      </c>
      <c r="H1751" t="s">
        <v>8079</v>
      </c>
    </row>
    <row r="1752" spans="1:8" ht="15" customHeight="1" x14ac:dyDescent="0.3">
      <c r="A1752" s="23" t="s">
        <v>3005</v>
      </c>
      <c r="B1752" s="23" t="s">
        <v>6545</v>
      </c>
      <c r="C1752" s="26">
        <v>23.969444444444445</v>
      </c>
      <c r="D1752" s="23">
        <v>0</v>
      </c>
      <c r="E1752" s="23">
        <v>5087.92</v>
      </c>
      <c r="F1752" s="23" t="s">
        <v>8075</v>
      </c>
      <c r="G1752" s="23" t="s">
        <v>8075</v>
      </c>
      <c r="H1752" t="s">
        <v>8092</v>
      </c>
    </row>
    <row r="1753" spans="1:8" ht="15" customHeight="1" x14ac:dyDescent="0.3">
      <c r="A1753" s="23" t="s">
        <v>3007</v>
      </c>
      <c r="B1753" s="23" t="s">
        <v>6544</v>
      </c>
      <c r="C1753" s="26">
        <v>25.9</v>
      </c>
      <c r="D1753" s="23">
        <v>5</v>
      </c>
      <c r="E1753" s="23">
        <v>5080.1000000000004</v>
      </c>
      <c r="F1753" s="23" t="s">
        <v>8076</v>
      </c>
      <c r="G1753" s="23" t="s">
        <v>8075</v>
      </c>
      <c r="H1753" t="s">
        <v>8080</v>
      </c>
    </row>
    <row r="1754" spans="1:8" ht="15" customHeight="1" x14ac:dyDescent="0.3">
      <c r="A1754" s="23" t="s">
        <v>3008</v>
      </c>
      <c r="B1754" s="23" t="s">
        <v>6543</v>
      </c>
      <c r="C1754" s="26">
        <v>44.544444444444444</v>
      </c>
      <c r="D1754" s="23">
        <v>2</v>
      </c>
      <c r="E1754" s="23">
        <v>5077.1899999999996</v>
      </c>
      <c r="F1754" s="23" t="s">
        <v>8075</v>
      </c>
      <c r="G1754" s="23" t="s">
        <v>8076</v>
      </c>
      <c r="H1754" t="s">
        <v>8079</v>
      </c>
    </row>
    <row r="1755" spans="1:8" ht="15" customHeight="1" x14ac:dyDescent="0.3">
      <c r="A1755" s="23" t="s">
        <v>3010</v>
      </c>
      <c r="B1755" s="23" t="s">
        <v>6542</v>
      </c>
      <c r="C1755" s="26">
        <v>29.991666666666667</v>
      </c>
      <c r="D1755" s="23">
        <v>0</v>
      </c>
      <c r="E1755" s="23">
        <v>5059.5600000000004</v>
      </c>
      <c r="F1755" s="23" t="s">
        <v>8075</v>
      </c>
      <c r="G1755" s="23" t="s">
        <v>8077</v>
      </c>
      <c r="H1755" t="s">
        <v>8089</v>
      </c>
    </row>
    <row r="1756" spans="1:8" ht="15" customHeight="1" x14ac:dyDescent="0.3">
      <c r="A1756" s="23" t="s">
        <v>3012</v>
      </c>
      <c r="B1756" s="23" t="s">
        <v>6541</v>
      </c>
      <c r="C1756" s="26">
        <v>42.75277777777778</v>
      </c>
      <c r="D1756" s="23">
        <v>2</v>
      </c>
      <c r="E1756" s="23">
        <v>5054.05</v>
      </c>
      <c r="F1756" s="23" t="s">
        <v>8075</v>
      </c>
      <c r="G1756" s="23" t="s">
        <v>8075</v>
      </c>
      <c r="H1756" t="s">
        <v>8078</v>
      </c>
    </row>
    <row r="1757" spans="1:8" ht="15" customHeight="1" x14ac:dyDescent="0.3">
      <c r="A1757" s="23" t="s">
        <v>3014</v>
      </c>
      <c r="B1757" s="23" t="s">
        <v>6540</v>
      </c>
      <c r="C1757" s="26">
        <v>25.858333333333334</v>
      </c>
      <c r="D1757" s="23">
        <v>0</v>
      </c>
      <c r="E1757" s="23">
        <v>5045.1499999999996</v>
      </c>
      <c r="F1757" s="23" t="s">
        <v>8075</v>
      </c>
      <c r="G1757" s="23" t="s">
        <v>8075</v>
      </c>
      <c r="H1757" t="s">
        <v>8079</v>
      </c>
    </row>
    <row r="1758" spans="1:8" ht="15" customHeight="1" x14ac:dyDescent="0.3">
      <c r="A1758" s="23" t="s">
        <v>3016</v>
      </c>
      <c r="B1758" s="23" t="s">
        <v>6539</v>
      </c>
      <c r="C1758" s="26">
        <v>21.644444444444446</v>
      </c>
      <c r="D1758" s="23">
        <v>0</v>
      </c>
      <c r="E1758" s="23">
        <v>5043.13</v>
      </c>
      <c r="F1758" s="23" t="s">
        <v>8075</v>
      </c>
      <c r="G1758" s="23" t="s">
        <v>8076</v>
      </c>
      <c r="H1758" t="s">
        <v>8080</v>
      </c>
    </row>
    <row r="1759" spans="1:8" ht="15" customHeight="1" x14ac:dyDescent="0.3">
      <c r="A1759" s="23" t="s">
        <v>3018</v>
      </c>
      <c r="B1759" s="23" t="s">
        <v>6538</v>
      </c>
      <c r="C1759" s="26">
        <v>25.511111111111113</v>
      </c>
      <c r="D1759" s="23">
        <v>0</v>
      </c>
      <c r="E1759" s="23">
        <v>5038.57</v>
      </c>
      <c r="F1759" s="23" t="s">
        <v>8075</v>
      </c>
      <c r="G1759" s="23" t="s">
        <v>8075</v>
      </c>
      <c r="H1759" t="s">
        <v>8085</v>
      </c>
    </row>
    <row r="1760" spans="1:8" ht="15" customHeight="1" x14ac:dyDescent="0.3">
      <c r="A1760" s="23" t="s">
        <v>3020</v>
      </c>
      <c r="B1760" s="23" t="s">
        <v>6537</v>
      </c>
      <c r="C1760" s="26">
        <v>36.94166666666667</v>
      </c>
      <c r="D1760" s="23">
        <v>3</v>
      </c>
      <c r="E1760" s="23">
        <v>5034.1000000000004</v>
      </c>
      <c r="F1760" s="23" t="s">
        <v>8075</v>
      </c>
      <c r="G1760" s="23" t="s">
        <v>8075</v>
      </c>
      <c r="H1760" t="s">
        <v>8078</v>
      </c>
    </row>
    <row r="1761" spans="1:8" ht="15" customHeight="1" x14ac:dyDescent="0.3">
      <c r="A1761" s="23" t="s">
        <v>3022</v>
      </c>
      <c r="B1761" s="23" t="s">
        <v>6536</v>
      </c>
      <c r="C1761" s="26">
        <v>31.744444444444444</v>
      </c>
      <c r="D1761" s="23">
        <v>2</v>
      </c>
      <c r="E1761" s="23">
        <v>5031.2700000000004</v>
      </c>
      <c r="F1761" s="23" t="s">
        <v>8076</v>
      </c>
      <c r="G1761" s="23" t="s">
        <v>8077</v>
      </c>
      <c r="H1761" t="s">
        <v>8083</v>
      </c>
    </row>
    <row r="1762" spans="1:8" ht="15" customHeight="1" x14ac:dyDescent="0.3">
      <c r="A1762" s="23" t="s">
        <v>3024</v>
      </c>
      <c r="B1762" s="23" t="s">
        <v>6535</v>
      </c>
      <c r="C1762" s="26">
        <v>37.444444444444443</v>
      </c>
      <c r="D1762" s="23">
        <v>0</v>
      </c>
      <c r="E1762" s="23">
        <v>5028.1499999999996</v>
      </c>
      <c r="F1762" s="23" t="s">
        <v>8077</v>
      </c>
      <c r="G1762" s="23" t="s">
        <v>8075</v>
      </c>
      <c r="H1762" t="s">
        <v>8079</v>
      </c>
    </row>
    <row r="1763" spans="1:8" ht="15" customHeight="1" x14ac:dyDescent="0.3">
      <c r="A1763" s="23" t="s">
        <v>3026</v>
      </c>
      <c r="B1763" s="23" t="s">
        <v>6534</v>
      </c>
      <c r="C1763" s="26">
        <v>34.580555555555556</v>
      </c>
      <c r="D1763" s="23">
        <v>1</v>
      </c>
      <c r="E1763" s="23">
        <v>5012.47</v>
      </c>
      <c r="F1763" s="23" t="s">
        <v>8075</v>
      </c>
      <c r="G1763" s="23" t="s">
        <v>8076</v>
      </c>
      <c r="H1763" t="s">
        <v>8080</v>
      </c>
    </row>
    <row r="1764" spans="1:8" ht="15" customHeight="1" x14ac:dyDescent="0.3">
      <c r="A1764" s="23" t="s">
        <v>3028</v>
      </c>
      <c r="B1764" s="23" t="s">
        <v>6533</v>
      </c>
      <c r="C1764" s="26">
        <v>34.916666666666664</v>
      </c>
      <c r="D1764" s="23">
        <v>1</v>
      </c>
      <c r="E1764" s="23">
        <v>5003.8500000000004</v>
      </c>
      <c r="F1764" s="23" t="s">
        <v>8075</v>
      </c>
      <c r="G1764" s="23" t="s">
        <v>8076</v>
      </c>
      <c r="H1764" t="s">
        <v>8080</v>
      </c>
    </row>
    <row r="1765" spans="1:8" ht="15" customHeight="1" x14ac:dyDescent="0.3">
      <c r="A1765" s="23" t="s">
        <v>3030</v>
      </c>
      <c r="B1765" s="23" t="s">
        <v>6532</v>
      </c>
      <c r="C1765" s="26">
        <v>45.99722222222222</v>
      </c>
      <c r="D1765" s="23">
        <v>2</v>
      </c>
      <c r="E1765" s="23">
        <v>5003.7700000000004</v>
      </c>
      <c r="F1765" s="23" t="s">
        <v>8075</v>
      </c>
      <c r="G1765" s="23" t="s">
        <v>8076</v>
      </c>
      <c r="H1765" t="s">
        <v>8078</v>
      </c>
    </row>
    <row r="1766" spans="1:8" ht="15" customHeight="1" x14ac:dyDescent="0.3">
      <c r="A1766" s="23" t="s">
        <v>3032</v>
      </c>
      <c r="B1766" s="23" t="s">
        <v>6531</v>
      </c>
      <c r="C1766" s="26">
        <v>34.761111111111113</v>
      </c>
      <c r="D1766" s="23">
        <v>1</v>
      </c>
      <c r="E1766" s="23">
        <v>5002.78</v>
      </c>
      <c r="F1766" s="23" t="s">
        <v>8075</v>
      </c>
      <c r="G1766" s="23" t="s">
        <v>8075</v>
      </c>
      <c r="H1766" t="s">
        <v>8078</v>
      </c>
    </row>
    <row r="1767" spans="1:8" ht="15" customHeight="1" x14ac:dyDescent="0.3">
      <c r="A1767" s="23" t="s">
        <v>3034</v>
      </c>
      <c r="B1767" s="23" t="s">
        <v>6530</v>
      </c>
      <c r="C1767" s="26">
        <v>21.675000000000001</v>
      </c>
      <c r="D1767" s="23">
        <v>0</v>
      </c>
      <c r="E1767" s="23">
        <v>4999.04</v>
      </c>
      <c r="F1767" s="23" t="s">
        <v>8075</v>
      </c>
      <c r="G1767" s="23" t="s">
        <v>8075</v>
      </c>
      <c r="H1767" t="s">
        <v>8080</v>
      </c>
    </row>
    <row r="1768" spans="1:8" ht="15" customHeight="1" x14ac:dyDescent="0.3">
      <c r="A1768" s="23" t="s">
        <v>3035</v>
      </c>
      <c r="B1768" s="23" t="s">
        <v>6529</v>
      </c>
      <c r="C1768" s="26">
        <v>34.955555555555556</v>
      </c>
      <c r="D1768" s="23">
        <v>0</v>
      </c>
      <c r="E1768" s="23">
        <v>4992.38</v>
      </c>
      <c r="F1768" s="23" t="s">
        <v>8075</v>
      </c>
      <c r="G1768" s="23" t="s">
        <v>8076</v>
      </c>
      <c r="H1768" t="s">
        <v>8086</v>
      </c>
    </row>
    <row r="1769" spans="1:8" ht="15" customHeight="1" x14ac:dyDescent="0.3">
      <c r="A1769" s="23" t="s">
        <v>3036</v>
      </c>
      <c r="B1769" s="23" t="s">
        <v>6528</v>
      </c>
      <c r="C1769" s="26">
        <v>49.586111111111109</v>
      </c>
      <c r="D1769" s="23">
        <v>0</v>
      </c>
      <c r="E1769" s="23">
        <v>4985.22</v>
      </c>
      <c r="F1769" s="23" t="s">
        <v>8075</v>
      </c>
      <c r="G1769" s="23" t="s">
        <v>8076</v>
      </c>
      <c r="H1769" t="s">
        <v>8078</v>
      </c>
    </row>
    <row r="1770" spans="1:8" ht="15" customHeight="1" x14ac:dyDescent="0.3">
      <c r="A1770" s="23" t="s">
        <v>3037</v>
      </c>
      <c r="B1770" s="23" t="s">
        <v>6527</v>
      </c>
      <c r="C1770" s="26">
        <v>31.772222222222222</v>
      </c>
      <c r="D1770" s="23">
        <v>2</v>
      </c>
      <c r="E1770" s="23">
        <v>4949.76</v>
      </c>
      <c r="F1770" s="23" t="s">
        <v>8075</v>
      </c>
      <c r="G1770" s="23" t="s">
        <v>8077</v>
      </c>
      <c r="H1770" t="s">
        <v>8078</v>
      </c>
    </row>
    <row r="1771" spans="1:8" ht="15" customHeight="1" x14ac:dyDescent="0.3">
      <c r="A1771" s="23" t="s">
        <v>3038</v>
      </c>
      <c r="B1771" s="23" t="s">
        <v>6526</v>
      </c>
      <c r="C1771" s="26">
        <v>48.95</v>
      </c>
      <c r="D1771" s="23">
        <v>0</v>
      </c>
      <c r="E1771" s="23">
        <v>4942.0600000000004</v>
      </c>
      <c r="F1771" s="23" t="s">
        <v>8075</v>
      </c>
      <c r="G1771" s="23" t="s">
        <v>8075</v>
      </c>
      <c r="H1771" t="s">
        <v>8078</v>
      </c>
    </row>
    <row r="1772" spans="1:8" ht="15" customHeight="1" x14ac:dyDescent="0.3">
      <c r="A1772" s="23" t="s">
        <v>3040</v>
      </c>
      <c r="B1772" s="23" t="s">
        <v>6525</v>
      </c>
      <c r="C1772" s="26">
        <v>31.530555555555555</v>
      </c>
      <c r="D1772" s="23">
        <v>2</v>
      </c>
      <c r="E1772" s="23">
        <v>4934.71</v>
      </c>
      <c r="F1772" s="23" t="s">
        <v>8075</v>
      </c>
      <c r="G1772" s="23" t="s">
        <v>8076</v>
      </c>
      <c r="H1772" t="s">
        <v>8080</v>
      </c>
    </row>
    <row r="1773" spans="1:8" ht="15" customHeight="1" x14ac:dyDescent="0.3">
      <c r="A1773" s="23" t="s">
        <v>3042</v>
      </c>
      <c r="B1773" s="23" t="s">
        <v>6524</v>
      </c>
      <c r="C1773" s="26">
        <v>31.791666666666668</v>
      </c>
      <c r="D1773" s="23">
        <v>2</v>
      </c>
      <c r="E1773" s="23">
        <v>4931.6499999999996</v>
      </c>
      <c r="F1773" s="23" t="s">
        <v>8075</v>
      </c>
      <c r="G1773" s="23" t="s">
        <v>8076</v>
      </c>
      <c r="H1773" t="s">
        <v>8080</v>
      </c>
    </row>
    <row r="1774" spans="1:8" ht="15" customHeight="1" x14ac:dyDescent="0.3">
      <c r="A1774" s="23" t="s">
        <v>3043</v>
      </c>
      <c r="B1774" s="23" t="s">
        <v>6523</v>
      </c>
      <c r="C1774" s="26">
        <v>29.827777777777779</v>
      </c>
      <c r="D1774" s="23">
        <v>2</v>
      </c>
      <c r="E1774" s="23">
        <v>4922.92</v>
      </c>
      <c r="F1774" s="23" t="s">
        <v>8075</v>
      </c>
      <c r="G1774" s="23" t="s">
        <v>8075</v>
      </c>
      <c r="H1774" t="s">
        <v>8079</v>
      </c>
    </row>
    <row r="1775" spans="1:8" ht="15" customHeight="1" x14ac:dyDescent="0.3">
      <c r="A1775" s="23" t="s">
        <v>3045</v>
      </c>
      <c r="B1775" s="23" t="s">
        <v>6166</v>
      </c>
      <c r="C1775" s="26">
        <v>20.797222222222221</v>
      </c>
      <c r="D1775" s="23">
        <v>5</v>
      </c>
      <c r="E1775" s="23">
        <v>4915.0600000000004</v>
      </c>
      <c r="F1775" s="23" t="s">
        <v>8075</v>
      </c>
      <c r="G1775" s="23" t="s">
        <v>8077</v>
      </c>
      <c r="H1775" t="s">
        <v>8090</v>
      </c>
    </row>
    <row r="1776" spans="1:8" ht="15" customHeight="1" x14ac:dyDescent="0.3">
      <c r="A1776" s="23" t="s">
        <v>3046</v>
      </c>
      <c r="B1776" s="23" t="s">
        <v>6522</v>
      </c>
      <c r="C1776" s="26">
        <v>41.638888888888886</v>
      </c>
      <c r="D1776" s="23">
        <v>1</v>
      </c>
      <c r="E1776" s="23">
        <v>4911.8900000000003</v>
      </c>
      <c r="F1776" s="23" t="s">
        <v>8075</v>
      </c>
      <c r="G1776" s="23" t="s">
        <v>8076</v>
      </c>
      <c r="H1776" t="s">
        <v>8078</v>
      </c>
    </row>
    <row r="1777" spans="1:8" ht="15" customHeight="1" x14ac:dyDescent="0.3">
      <c r="A1777" s="23" t="s">
        <v>3047</v>
      </c>
      <c r="B1777" s="23" t="s">
        <v>6521</v>
      </c>
      <c r="C1777" s="26">
        <v>29.911111111111111</v>
      </c>
      <c r="D1777" s="23">
        <v>2</v>
      </c>
      <c r="E1777" s="23">
        <v>4906.41</v>
      </c>
      <c r="F1777" s="23" t="s">
        <v>8075</v>
      </c>
      <c r="G1777" s="23" t="s">
        <v>8077</v>
      </c>
      <c r="H1777" t="s">
        <v>8079</v>
      </c>
    </row>
    <row r="1778" spans="1:8" ht="15" customHeight="1" x14ac:dyDescent="0.3">
      <c r="A1778" s="23" t="s">
        <v>3048</v>
      </c>
      <c r="B1778" s="23" t="s">
        <v>6520</v>
      </c>
      <c r="C1778" s="26">
        <v>34.708333333333336</v>
      </c>
      <c r="D1778" s="23">
        <v>1</v>
      </c>
      <c r="E1778" s="23">
        <v>4894.75</v>
      </c>
      <c r="F1778" s="23" t="s">
        <v>8076</v>
      </c>
      <c r="G1778" s="23" t="s">
        <v>8076</v>
      </c>
      <c r="H1778" t="s">
        <v>8079</v>
      </c>
    </row>
    <row r="1779" spans="1:8" ht="15" customHeight="1" x14ac:dyDescent="0.3">
      <c r="A1779" s="23" t="s">
        <v>3050</v>
      </c>
      <c r="B1779" s="23" t="s">
        <v>6519</v>
      </c>
      <c r="C1779" s="26">
        <v>32.527777777777779</v>
      </c>
      <c r="D1779" s="23">
        <v>3</v>
      </c>
      <c r="E1779" s="23">
        <v>4894.3900000000003</v>
      </c>
      <c r="F1779" s="23" t="s">
        <v>8075</v>
      </c>
      <c r="G1779" s="23" t="s">
        <v>8076</v>
      </c>
      <c r="H1779" t="s">
        <v>8078</v>
      </c>
    </row>
    <row r="1780" spans="1:8" ht="15" customHeight="1" x14ac:dyDescent="0.3">
      <c r="A1780" s="23" t="s">
        <v>3052</v>
      </c>
      <c r="B1780" s="23" t="s">
        <v>6404</v>
      </c>
      <c r="C1780" s="26">
        <v>33.911111111111111</v>
      </c>
      <c r="D1780" s="23">
        <v>2</v>
      </c>
      <c r="E1780" s="23">
        <v>4890</v>
      </c>
      <c r="F1780" s="23" t="s">
        <v>8076</v>
      </c>
      <c r="G1780" s="23" t="s">
        <v>8075</v>
      </c>
      <c r="H1780" t="s">
        <v>8078</v>
      </c>
    </row>
    <row r="1781" spans="1:8" ht="15" customHeight="1" x14ac:dyDescent="0.3">
      <c r="A1781" s="23" t="s">
        <v>3054</v>
      </c>
      <c r="B1781" s="23" t="s">
        <v>6518</v>
      </c>
      <c r="C1781" s="26">
        <v>36.613888888888887</v>
      </c>
      <c r="D1781" s="23">
        <v>0</v>
      </c>
      <c r="E1781" s="23">
        <v>4889.04</v>
      </c>
      <c r="F1781" s="23" t="s">
        <v>8075</v>
      </c>
      <c r="G1781" s="23" t="s">
        <v>8077</v>
      </c>
      <c r="H1781" t="s">
        <v>8078</v>
      </c>
    </row>
    <row r="1782" spans="1:8" ht="15" customHeight="1" x14ac:dyDescent="0.3">
      <c r="A1782" s="23" t="s">
        <v>3055</v>
      </c>
      <c r="B1782" s="23" t="s">
        <v>6517</v>
      </c>
      <c r="C1782" s="26">
        <v>36.458333333333336</v>
      </c>
      <c r="D1782" s="23">
        <v>0</v>
      </c>
      <c r="E1782" s="23">
        <v>4883.87</v>
      </c>
      <c r="F1782" s="23" t="s">
        <v>8075</v>
      </c>
      <c r="G1782" s="23" t="s">
        <v>8077</v>
      </c>
      <c r="H1782" t="s">
        <v>8080</v>
      </c>
    </row>
    <row r="1783" spans="1:8" ht="15" customHeight="1" x14ac:dyDescent="0.3">
      <c r="A1783" s="23" t="s">
        <v>3056</v>
      </c>
      <c r="B1783" s="23" t="s">
        <v>6516</v>
      </c>
      <c r="C1783" s="26">
        <v>25.691666666666666</v>
      </c>
      <c r="D1783" s="23">
        <v>4</v>
      </c>
      <c r="E1783" s="23">
        <v>4877.9799999999996</v>
      </c>
      <c r="F1783" s="23" t="s">
        <v>8075</v>
      </c>
      <c r="G1783" s="23" t="s">
        <v>8076</v>
      </c>
      <c r="H1783" t="s">
        <v>8079</v>
      </c>
    </row>
    <row r="1784" spans="1:8" ht="15" customHeight="1" x14ac:dyDescent="0.3">
      <c r="A1784" s="23" t="s">
        <v>3058</v>
      </c>
      <c r="B1784" s="23" t="s">
        <v>6515</v>
      </c>
      <c r="C1784" s="26">
        <v>33.769444444444446</v>
      </c>
      <c r="D1784" s="23">
        <v>3</v>
      </c>
      <c r="E1784" s="23">
        <v>4859.8900000000003</v>
      </c>
      <c r="F1784" s="23" t="s">
        <v>8075</v>
      </c>
      <c r="G1784" s="23" t="s">
        <v>8076</v>
      </c>
      <c r="H1784" t="s">
        <v>8080</v>
      </c>
    </row>
    <row r="1785" spans="1:8" ht="15" customHeight="1" x14ac:dyDescent="0.3">
      <c r="A1785" s="23" t="s">
        <v>3060</v>
      </c>
      <c r="B1785" s="23" t="s">
        <v>6514</v>
      </c>
      <c r="C1785" s="26">
        <v>27.447222222222223</v>
      </c>
      <c r="D1785" s="23">
        <v>3</v>
      </c>
      <c r="E1785" s="23">
        <v>4846.92</v>
      </c>
      <c r="F1785" s="23" t="s">
        <v>8075</v>
      </c>
      <c r="G1785" s="23" t="s">
        <v>8076</v>
      </c>
      <c r="H1785" t="s">
        <v>8090</v>
      </c>
    </row>
    <row r="1786" spans="1:8" ht="15" customHeight="1" x14ac:dyDescent="0.3">
      <c r="A1786" s="23" t="s">
        <v>3061</v>
      </c>
      <c r="B1786" s="23" t="s">
        <v>6513</v>
      </c>
      <c r="C1786" s="26">
        <v>22.002777777777776</v>
      </c>
      <c r="D1786" s="23">
        <v>0</v>
      </c>
      <c r="E1786" s="23">
        <v>4846.53</v>
      </c>
      <c r="F1786" s="23" t="s">
        <v>8075</v>
      </c>
      <c r="G1786" s="23" t="s">
        <v>8076</v>
      </c>
      <c r="H1786" t="s">
        <v>8089</v>
      </c>
    </row>
    <row r="1787" spans="1:8" ht="15" customHeight="1" x14ac:dyDescent="0.3">
      <c r="A1787" s="23" t="s">
        <v>3063</v>
      </c>
      <c r="B1787" s="23" t="s">
        <v>6512</v>
      </c>
      <c r="C1787" s="26">
        <v>48.741666666666667</v>
      </c>
      <c r="D1787" s="23">
        <v>0</v>
      </c>
      <c r="E1787" s="23">
        <v>4844.67</v>
      </c>
      <c r="F1787" s="23" t="s">
        <v>8075</v>
      </c>
      <c r="G1787" s="23" t="s">
        <v>8075</v>
      </c>
      <c r="H1787" t="s">
        <v>8078</v>
      </c>
    </row>
    <row r="1788" spans="1:8" ht="15" customHeight="1" x14ac:dyDescent="0.3">
      <c r="A1788" s="23" t="s">
        <v>3064</v>
      </c>
      <c r="B1788" s="23" t="s">
        <v>6511</v>
      </c>
      <c r="C1788" s="26">
        <v>43.486111111111114</v>
      </c>
      <c r="D1788" s="23">
        <v>2</v>
      </c>
      <c r="E1788" s="23">
        <v>4843.79</v>
      </c>
      <c r="F1788" s="23" t="s">
        <v>8075</v>
      </c>
      <c r="G1788" s="23" t="s">
        <v>8076</v>
      </c>
      <c r="H1788" t="s">
        <v>8078</v>
      </c>
    </row>
    <row r="1789" spans="1:8" ht="15" customHeight="1" x14ac:dyDescent="0.3">
      <c r="A1789" s="23" t="s">
        <v>3066</v>
      </c>
      <c r="B1789" s="23" t="s">
        <v>6510</v>
      </c>
      <c r="C1789" s="26">
        <v>27.691666666666666</v>
      </c>
      <c r="D1789" s="23">
        <v>0</v>
      </c>
      <c r="E1789" s="23">
        <v>4840.95</v>
      </c>
      <c r="F1789" s="23" t="s">
        <v>8075</v>
      </c>
      <c r="G1789" s="23" t="s">
        <v>8077</v>
      </c>
      <c r="H1789" t="s">
        <v>8089</v>
      </c>
    </row>
    <row r="1790" spans="1:8" ht="15" customHeight="1" x14ac:dyDescent="0.3">
      <c r="A1790" s="23" t="s">
        <v>3068</v>
      </c>
      <c r="B1790" s="23" t="s">
        <v>6509</v>
      </c>
      <c r="C1790" s="26">
        <v>38.647222222222226</v>
      </c>
      <c r="D1790" s="23">
        <v>3</v>
      </c>
      <c r="E1790" s="23">
        <v>4839.18</v>
      </c>
      <c r="F1790" s="23" t="s">
        <v>8075</v>
      </c>
      <c r="G1790" s="23" t="s">
        <v>8077</v>
      </c>
      <c r="H1790" t="s">
        <v>8079</v>
      </c>
    </row>
    <row r="1791" spans="1:8" ht="15" customHeight="1" x14ac:dyDescent="0.3">
      <c r="A1791" s="23" t="s">
        <v>3069</v>
      </c>
      <c r="B1791" s="23" t="s">
        <v>6508</v>
      </c>
      <c r="C1791" s="26">
        <v>30.744444444444444</v>
      </c>
      <c r="D1791" s="23">
        <v>3</v>
      </c>
      <c r="E1791" s="23">
        <v>4837.58</v>
      </c>
      <c r="F1791" s="23" t="s">
        <v>8076</v>
      </c>
      <c r="G1791" s="23" t="s">
        <v>8075</v>
      </c>
      <c r="H1791" t="s">
        <v>8078</v>
      </c>
    </row>
    <row r="1792" spans="1:8" ht="15" customHeight="1" x14ac:dyDescent="0.3">
      <c r="A1792" s="23" t="s">
        <v>3071</v>
      </c>
      <c r="B1792" s="23" t="s">
        <v>6211</v>
      </c>
      <c r="C1792" s="26">
        <v>22.491666666666667</v>
      </c>
      <c r="D1792" s="23">
        <v>0</v>
      </c>
      <c r="E1792" s="23">
        <v>4835.43</v>
      </c>
      <c r="F1792" s="23" t="s">
        <v>8075</v>
      </c>
      <c r="G1792" s="23" t="s">
        <v>8075</v>
      </c>
      <c r="H1792" t="s">
        <v>8089</v>
      </c>
    </row>
    <row r="1793" spans="1:8" ht="15" customHeight="1" x14ac:dyDescent="0.3">
      <c r="A1793" s="23" t="s">
        <v>3073</v>
      </c>
      <c r="B1793" s="23" t="s">
        <v>6507</v>
      </c>
      <c r="C1793" s="26">
        <v>20.947222222222223</v>
      </c>
      <c r="D1793" s="23">
        <v>5</v>
      </c>
      <c r="E1793" s="23">
        <v>4830.63</v>
      </c>
      <c r="F1793" s="23" t="s">
        <v>8075</v>
      </c>
      <c r="G1793" s="23" t="s">
        <v>8077</v>
      </c>
      <c r="H1793" t="s">
        <v>8080</v>
      </c>
    </row>
    <row r="1794" spans="1:8" ht="15" customHeight="1" x14ac:dyDescent="0.3">
      <c r="A1794" s="23" t="s">
        <v>3074</v>
      </c>
      <c r="B1794" s="23" t="s">
        <v>6506</v>
      </c>
      <c r="C1794" s="26">
        <v>27.519444444444446</v>
      </c>
      <c r="D1794" s="23">
        <v>3</v>
      </c>
      <c r="E1794" s="23">
        <v>4827.8999999999996</v>
      </c>
      <c r="F1794" s="23" t="s">
        <v>8077</v>
      </c>
      <c r="G1794" s="23" t="s">
        <v>8075</v>
      </c>
      <c r="H1794" t="s">
        <v>8093</v>
      </c>
    </row>
    <row r="1795" spans="1:8" ht="15" customHeight="1" x14ac:dyDescent="0.3">
      <c r="A1795" s="23" t="s">
        <v>3075</v>
      </c>
      <c r="B1795" s="23" t="s">
        <v>6505</v>
      </c>
      <c r="C1795" s="26">
        <v>41.930555555555557</v>
      </c>
      <c r="D1795" s="23">
        <v>1</v>
      </c>
      <c r="E1795" s="23">
        <v>4827.1000000000004</v>
      </c>
      <c r="F1795" s="23" t="s">
        <v>8075</v>
      </c>
      <c r="G1795" s="23" t="s">
        <v>8077</v>
      </c>
      <c r="H1795" t="s">
        <v>8078</v>
      </c>
    </row>
    <row r="1796" spans="1:8" ht="15" customHeight="1" x14ac:dyDescent="0.3">
      <c r="A1796" s="23" t="s">
        <v>3076</v>
      </c>
      <c r="B1796" s="23" t="s">
        <v>6504</v>
      </c>
      <c r="C1796" s="26">
        <v>44.680555555555557</v>
      </c>
      <c r="D1796" s="23">
        <v>2</v>
      </c>
      <c r="E1796" s="23">
        <v>4812.34</v>
      </c>
      <c r="F1796" s="23" t="s">
        <v>8075</v>
      </c>
      <c r="G1796" s="23" t="s">
        <v>8076</v>
      </c>
      <c r="H1796" t="s">
        <v>8078</v>
      </c>
    </row>
    <row r="1797" spans="1:8" ht="15" customHeight="1" x14ac:dyDescent="0.3">
      <c r="A1797" s="23" t="s">
        <v>3077</v>
      </c>
      <c r="B1797" s="23" t="s">
        <v>6503</v>
      </c>
      <c r="C1797" s="26">
        <v>33.477777777777774</v>
      </c>
      <c r="D1797" s="23">
        <v>1</v>
      </c>
      <c r="E1797" s="23">
        <v>4795.66</v>
      </c>
      <c r="F1797" s="23" t="s">
        <v>8075</v>
      </c>
      <c r="G1797" s="23" t="s">
        <v>8077</v>
      </c>
      <c r="H1797" t="s">
        <v>8078</v>
      </c>
    </row>
    <row r="1798" spans="1:8" ht="15" customHeight="1" x14ac:dyDescent="0.3">
      <c r="A1798" s="23" t="s">
        <v>3078</v>
      </c>
      <c r="B1798" s="23" t="s">
        <v>6502</v>
      </c>
      <c r="C1798" s="26">
        <v>35.961111111111109</v>
      </c>
      <c r="D1798" s="23">
        <v>3</v>
      </c>
      <c r="E1798" s="23">
        <v>4787.42</v>
      </c>
      <c r="F1798" s="23" t="s">
        <v>8075</v>
      </c>
      <c r="G1798" s="23" t="s">
        <v>8076</v>
      </c>
      <c r="H1798" t="s">
        <v>8078</v>
      </c>
    </row>
    <row r="1799" spans="1:8" ht="15" customHeight="1" x14ac:dyDescent="0.3">
      <c r="A1799" s="23" t="s">
        <v>3080</v>
      </c>
      <c r="B1799" s="23" t="s">
        <v>6501</v>
      </c>
      <c r="C1799" s="26">
        <v>33.49722222222222</v>
      </c>
      <c r="D1799" s="23">
        <v>1</v>
      </c>
      <c r="E1799" s="23">
        <v>4779.6000000000004</v>
      </c>
      <c r="F1799" s="23" t="s">
        <v>8075</v>
      </c>
      <c r="G1799" s="23" t="s">
        <v>8076</v>
      </c>
      <c r="H1799" t="s">
        <v>8078</v>
      </c>
    </row>
    <row r="1800" spans="1:8" ht="15" customHeight="1" x14ac:dyDescent="0.3">
      <c r="A1800" s="23" t="s">
        <v>3081</v>
      </c>
      <c r="B1800" s="23" t="s">
        <v>6500</v>
      </c>
      <c r="C1800" s="26">
        <v>33.852777777777774</v>
      </c>
      <c r="D1800" s="23">
        <v>1</v>
      </c>
      <c r="E1800" s="23">
        <v>4766.0200000000004</v>
      </c>
      <c r="F1800" s="23" t="s">
        <v>8075</v>
      </c>
      <c r="G1800" s="23" t="s">
        <v>8076</v>
      </c>
      <c r="H1800" t="s">
        <v>8080</v>
      </c>
    </row>
    <row r="1801" spans="1:8" ht="15" customHeight="1" x14ac:dyDescent="0.3">
      <c r="A1801" s="23" t="s">
        <v>3082</v>
      </c>
      <c r="B1801" s="23" t="s">
        <v>6499</v>
      </c>
      <c r="C1801" s="26">
        <v>35.697222222222223</v>
      </c>
      <c r="D1801" s="23">
        <v>1</v>
      </c>
      <c r="E1801" s="23">
        <v>4762.33</v>
      </c>
      <c r="F1801" s="23" t="s">
        <v>8076</v>
      </c>
      <c r="G1801" s="23" t="s">
        <v>8076</v>
      </c>
      <c r="H1801" t="s">
        <v>8080</v>
      </c>
    </row>
    <row r="1802" spans="1:8" ht="15" customHeight="1" x14ac:dyDescent="0.3">
      <c r="A1802" s="23" t="s">
        <v>3084</v>
      </c>
      <c r="B1802" s="23" t="s">
        <v>6498</v>
      </c>
      <c r="C1802" s="26">
        <v>30.81111111111111</v>
      </c>
      <c r="D1802" s="23">
        <v>2</v>
      </c>
      <c r="E1802" s="23">
        <v>4753.6400000000003</v>
      </c>
      <c r="F1802" s="23" t="s">
        <v>8075</v>
      </c>
      <c r="G1802" s="23" t="s">
        <v>8076</v>
      </c>
      <c r="H1802" t="s">
        <v>8078</v>
      </c>
    </row>
    <row r="1803" spans="1:8" ht="15" customHeight="1" x14ac:dyDescent="0.3">
      <c r="A1803" s="23" t="s">
        <v>3085</v>
      </c>
      <c r="B1803" s="23" t="s">
        <v>6497</v>
      </c>
      <c r="C1803" s="26">
        <v>35.544444444444444</v>
      </c>
      <c r="D1803" s="23">
        <v>1</v>
      </c>
      <c r="E1803" s="23">
        <v>4751.07</v>
      </c>
      <c r="F1803" s="23" t="s">
        <v>8076</v>
      </c>
      <c r="G1803" s="23" t="s">
        <v>8077</v>
      </c>
      <c r="H1803" t="s">
        <v>8080</v>
      </c>
    </row>
    <row r="1804" spans="1:8" ht="15" customHeight="1" x14ac:dyDescent="0.3">
      <c r="A1804" s="23" t="s">
        <v>3086</v>
      </c>
      <c r="B1804" s="23" t="s">
        <v>6496</v>
      </c>
      <c r="C1804" s="26">
        <v>35.766666666666666</v>
      </c>
      <c r="D1804" s="23">
        <v>1</v>
      </c>
      <c r="E1804" s="23">
        <v>4747.05</v>
      </c>
      <c r="F1804" s="23" t="s">
        <v>8075</v>
      </c>
      <c r="G1804" s="23" t="s">
        <v>8075</v>
      </c>
      <c r="H1804" t="s">
        <v>8078</v>
      </c>
    </row>
    <row r="1805" spans="1:8" ht="15" customHeight="1" x14ac:dyDescent="0.3">
      <c r="A1805" s="23" t="s">
        <v>3087</v>
      </c>
      <c r="B1805" s="23" t="s">
        <v>6495</v>
      </c>
      <c r="C1805" s="26">
        <v>36.008333333333333</v>
      </c>
      <c r="D1805" s="23">
        <v>1</v>
      </c>
      <c r="E1805" s="23">
        <v>4746.34</v>
      </c>
      <c r="F1805" s="23" t="s">
        <v>8075</v>
      </c>
      <c r="G1805" s="23" t="s">
        <v>8075</v>
      </c>
      <c r="H1805" t="s">
        <v>8080</v>
      </c>
    </row>
    <row r="1806" spans="1:8" ht="15" customHeight="1" x14ac:dyDescent="0.3">
      <c r="A1806" s="23" t="s">
        <v>3089</v>
      </c>
      <c r="B1806" s="23" t="s">
        <v>6494</v>
      </c>
      <c r="C1806" s="26">
        <v>18.538888888888888</v>
      </c>
      <c r="D1806" s="23">
        <v>0</v>
      </c>
      <c r="E1806" s="23">
        <v>4740.78</v>
      </c>
      <c r="F1806" s="23" t="s">
        <v>8075</v>
      </c>
      <c r="G1806" s="23" t="s">
        <v>8076</v>
      </c>
      <c r="H1806" t="s">
        <v>8089</v>
      </c>
    </row>
    <row r="1807" spans="1:8" ht="15" customHeight="1" x14ac:dyDescent="0.3">
      <c r="A1807" s="23" t="s">
        <v>3090</v>
      </c>
      <c r="B1807" s="23" t="s">
        <v>6493</v>
      </c>
      <c r="C1807" s="26">
        <v>31.655555555555555</v>
      </c>
      <c r="D1807" s="23">
        <v>1</v>
      </c>
      <c r="E1807" s="23">
        <v>4738.2700000000004</v>
      </c>
      <c r="F1807" s="23" t="s">
        <v>8075</v>
      </c>
      <c r="G1807" s="23" t="s">
        <v>8076</v>
      </c>
      <c r="H1807" t="s">
        <v>8079</v>
      </c>
    </row>
    <row r="1808" spans="1:8" ht="15" customHeight="1" x14ac:dyDescent="0.3">
      <c r="A1808" s="23" t="s">
        <v>3091</v>
      </c>
      <c r="B1808" s="23" t="s">
        <v>6492</v>
      </c>
      <c r="C1808" s="26">
        <v>36.758333333333333</v>
      </c>
      <c r="D1808" s="23">
        <v>3</v>
      </c>
      <c r="E1808" s="23">
        <v>4734.6400000000003</v>
      </c>
      <c r="F1808" s="23" t="s">
        <v>8075</v>
      </c>
      <c r="G1808" s="23" t="s">
        <v>8077</v>
      </c>
      <c r="H1808" t="s">
        <v>8078</v>
      </c>
    </row>
    <row r="1809" spans="1:8" ht="15" customHeight="1" x14ac:dyDescent="0.3">
      <c r="A1809" s="23" t="s">
        <v>3093</v>
      </c>
      <c r="B1809" s="23" t="s">
        <v>6491</v>
      </c>
      <c r="C1809" s="26">
        <v>42.93333333333333</v>
      </c>
      <c r="D1809" s="23">
        <v>2</v>
      </c>
      <c r="E1809" s="23">
        <v>4728.71</v>
      </c>
      <c r="F1809" s="23" t="s">
        <v>8075</v>
      </c>
      <c r="G1809" s="23" t="s">
        <v>8076</v>
      </c>
      <c r="H1809" t="s">
        <v>8079</v>
      </c>
    </row>
    <row r="1810" spans="1:8" ht="15" customHeight="1" x14ac:dyDescent="0.3">
      <c r="A1810" s="23" t="s">
        <v>3095</v>
      </c>
      <c r="B1810" s="23" t="s">
        <v>6380</v>
      </c>
      <c r="C1810" s="26">
        <v>28.822222222222223</v>
      </c>
      <c r="D1810" s="23">
        <v>2</v>
      </c>
      <c r="E1810" s="23">
        <v>4719.74</v>
      </c>
      <c r="F1810" s="23" t="s">
        <v>8075</v>
      </c>
      <c r="G1810" s="23" t="s">
        <v>8077</v>
      </c>
      <c r="H1810" t="s">
        <v>8079</v>
      </c>
    </row>
    <row r="1811" spans="1:8" ht="15" customHeight="1" x14ac:dyDescent="0.3">
      <c r="A1811" s="23" t="s">
        <v>3096</v>
      </c>
      <c r="B1811" s="23" t="s">
        <v>6490</v>
      </c>
      <c r="C1811" s="26">
        <v>30.694444444444443</v>
      </c>
      <c r="D1811" s="23">
        <v>1</v>
      </c>
      <c r="E1811" s="23">
        <v>4719.5200000000004</v>
      </c>
      <c r="F1811" s="23" t="s">
        <v>8075</v>
      </c>
      <c r="G1811" s="23" t="s">
        <v>8075</v>
      </c>
      <c r="H1811" t="s">
        <v>8086</v>
      </c>
    </row>
    <row r="1812" spans="1:8" ht="15" customHeight="1" x14ac:dyDescent="0.3">
      <c r="A1812" s="23" t="s">
        <v>3097</v>
      </c>
      <c r="B1812" s="23" t="s">
        <v>6489</v>
      </c>
      <c r="C1812" s="26">
        <v>30.663888888888888</v>
      </c>
      <c r="D1812" s="23">
        <v>1</v>
      </c>
      <c r="E1812" s="23">
        <v>4718.2</v>
      </c>
      <c r="F1812" s="23" t="s">
        <v>8075</v>
      </c>
      <c r="G1812" s="23" t="s">
        <v>8076</v>
      </c>
      <c r="H1812" t="s">
        <v>8086</v>
      </c>
    </row>
    <row r="1813" spans="1:8" ht="15" customHeight="1" x14ac:dyDescent="0.3">
      <c r="A1813" s="23" t="s">
        <v>3099</v>
      </c>
      <c r="B1813" s="23" t="s">
        <v>6488</v>
      </c>
      <c r="C1813" s="26">
        <v>41.822222222222223</v>
      </c>
      <c r="D1813" s="23">
        <v>1</v>
      </c>
      <c r="E1813" s="23">
        <v>4712.12</v>
      </c>
      <c r="F1813" s="23" t="s">
        <v>8075</v>
      </c>
      <c r="G1813" s="23" t="s">
        <v>8076</v>
      </c>
      <c r="H1813" t="s">
        <v>8080</v>
      </c>
    </row>
    <row r="1814" spans="1:8" ht="15" customHeight="1" x14ac:dyDescent="0.3">
      <c r="A1814" s="23" t="s">
        <v>3101</v>
      </c>
      <c r="B1814" s="23" t="s">
        <v>6487</v>
      </c>
      <c r="C1814" s="26">
        <v>45.511111111111113</v>
      </c>
      <c r="D1814" s="23">
        <v>2</v>
      </c>
      <c r="E1814" s="23">
        <v>4699.47</v>
      </c>
      <c r="F1814" s="23" t="s">
        <v>8075</v>
      </c>
      <c r="G1814" s="23" t="s">
        <v>8076</v>
      </c>
      <c r="H1814" t="s">
        <v>8078</v>
      </c>
    </row>
    <row r="1815" spans="1:8" ht="15" customHeight="1" x14ac:dyDescent="0.3">
      <c r="A1815" s="23" t="s">
        <v>3103</v>
      </c>
      <c r="B1815" s="23" t="s">
        <v>6486</v>
      </c>
      <c r="C1815" s="26">
        <v>19.961111111111112</v>
      </c>
      <c r="D1815" s="23">
        <v>5</v>
      </c>
      <c r="E1815" s="23">
        <v>4687.8</v>
      </c>
      <c r="F1815" s="23" t="s">
        <v>8075</v>
      </c>
      <c r="G1815" s="23" t="s">
        <v>8076</v>
      </c>
      <c r="H1815" t="s">
        <v>8080</v>
      </c>
    </row>
    <row r="1816" spans="1:8" ht="15" customHeight="1" x14ac:dyDescent="0.3">
      <c r="A1816" s="23" t="s">
        <v>3104</v>
      </c>
      <c r="B1816" s="23" t="s">
        <v>6485</v>
      </c>
      <c r="C1816" s="26">
        <v>32.761111111111113</v>
      </c>
      <c r="D1816" s="23">
        <v>2</v>
      </c>
      <c r="E1816" s="23">
        <v>4686.3900000000003</v>
      </c>
      <c r="F1816" s="23" t="s">
        <v>8076</v>
      </c>
      <c r="G1816" s="23" t="s">
        <v>8076</v>
      </c>
      <c r="H1816" t="s">
        <v>8078</v>
      </c>
    </row>
    <row r="1817" spans="1:8" ht="15" customHeight="1" x14ac:dyDescent="0.3">
      <c r="A1817" s="23" t="s">
        <v>3105</v>
      </c>
      <c r="B1817" s="23" t="s">
        <v>6484</v>
      </c>
      <c r="C1817" s="26">
        <v>19.677777777777777</v>
      </c>
      <c r="D1817" s="23">
        <v>0</v>
      </c>
      <c r="E1817" s="23">
        <v>4678.8</v>
      </c>
      <c r="F1817" s="23" t="s">
        <v>8075</v>
      </c>
      <c r="G1817" s="23" t="s">
        <v>8077</v>
      </c>
      <c r="H1817" t="s">
        <v>8089</v>
      </c>
    </row>
    <row r="1818" spans="1:8" ht="15" customHeight="1" x14ac:dyDescent="0.3">
      <c r="A1818" s="23" t="s">
        <v>3107</v>
      </c>
      <c r="B1818" s="23" t="s">
        <v>6483</v>
      </c>
      <c r="C1818" s="26">
        <v>43.638888888888886</v>
      </c>
      <c r="D1818" s="23">
        <v>2</v>
      </c>
      <c r="E1818" s="23">
        <v>4674.2</v>
      </c>
      <c r="F1818" s="23" t="s">
        <v>8075</v>
      </c>
      <c r="G1818" s="23" t="s">
        <v>8077</v>
      </c>
      <c r="H1818" t="s">
        <v>8078</v>
      </c>
    </row>
    <row r="1819" spans="1:8" ht="15" customHeight="1" x14ac:dyDescent="0.3">
      <c r="A1819" s="23" t="s">
        <v>3108</v>
      </c>
      <c r="B1819" s="23" t="s">
        <v>6482</v>
      </c>
      <c r="C1819" s="26">
        <v>32.902777777777779</v>
      </c>
      <c r="D1819" s="23">
        <v>2</v>
      </c>
      <c r="E1819" s="23">
        <v>4673.3900000000003</v>
      </c>
      <c r="F1819" s="23" t="s">
        <v>8075</v>
      </c>
      <c r="G1819" s="23" t="s">
        <v>8077</v>
      </c>
      <c r="H1819" t="s">
        <v>8078</v>
      </c>
    </row>
    <row r="1820" spans="1:8" ht="15" customHeight="1" x14ac:dyDescent="0.3">
      <c r="A1820" s="23" t="s">
        <v>3109</v>
      </c>
      <c r="B1820" s="23" t="s">
        <v>6481</v>
      </c>
      <c r="C1820" s="26">
        <v>32.700000000000003</v>
      </c>
      <c r="D1820" s="23">
        <v>2</v>
      </c>
      <c r="E1820" s="23">
        <v>4670.6400000000003</v>
      </c>
      <c r="F1820" s="23" t="s">
        <v>8075</v>
      </c>
      <c r="G1820" s="23" t="s">
        <v>8075</v>
      </c>
      <c r="H1820" t="s">
        <v>8080</v>
      </c>
    </row>
    <row r="1821" spans="1:8" ht="15" customHeight="1" x14ac:dyDescent="0.3">
      <c r="A1821" s="23" t="s">
        <v>3110</v>
      </c>
      <c r="B1821" s="23" t="s">
        <v>6480</v>
      </c>
      <c r="C1821" s="26">
        <v>32.841666666666669</v>
      </c>
      <c r="D1821" s="23">
        <v>1</v>
      </c>
      <c r="E1821" s="23">
        <v>4667.6099999999997</v>
      </c>
      <c r="F1821" s="23" t="s">
        <v>8076</v>
      </c>
      <c r="G1821" s="23" t="s">
        <v>8076</v>
      </c>
      <c r="H1821" t="s">
        <v>8083</v>
      </c>
    </row>
    <row r="1822" spans="1:8" ht="15" customHeight="1" x14ac:dyDescent="0.3">
      <c r="A1822" s="23" t="s">
        <v>3112</v>
      </c>
      <c r="B1822" s="23" t="s">
        <v>6479</v>
      </c>
      <c r="C1822" s="26">
        <v>26.619444444444444</v>
      </c>
      <c r="D1822" s="23">
        <v>3</v>
      </c>
      <c r="E1822" s="23">
        <v>4661.29</v>
      </c>
      <c r="F1822" s="23" t="s">
        <v>8075</v>
      </c>
      <c r="G1822" s="23" t="s">
        <v>8077</v>
      </c>
      <c r="H1822" t="s">
        <v>8090</v>
      </c>
    </row>
    <row r="1823" spans="1:8" ht="15" customHeight="1" x14ac:dyDescent="0.3">
      <c r="A1823" s="23" t="s">
        <v>3113</v>
      </c>
      <c r="B1823" s="23" t="s">
        <v>6478</v>
      </c>
      <c r="C1823" s="26">
        <v>37.961111111111109</v>
      </c>
      <c r="D1823" s="23">
        <v>0</v>
      </c>
      <c r="E1823" s="23">
        <v>4646.76</v>
      </c>
      <c r="F1823" s="23" t="s">
        <v>8077</v>
      </c>
      <c r="G1823" s="23" t="s">
        <v>8077</v>
      </c>
      <c r="H1823" t="s">
        <v>8080</v>
      </c>
    </row>
    <row r="1824" spans="1:8" ht="15" customHeight="1" x14ac:dyDescent="0.3">
      <c r="A1824" s="23" t="s">
        <v>3115</v>
      </c>
      <c r="B1824" s="23" t="s">
        <v>6477</v>
      </c>
      <c r="C1824" s="26">
        <v>24.941666666666666</v>
      </c>
      <c r="D1824" s="23">
        <v>3</v>
      </c>
      <c r="E1824" s="23">
        <v>4618.08</v>
      </c>
      <c r="F1824" s="23" t="s">
        <v>8075</v>
      </c>
      <c r="G1824" s="23" t="s">
        <v>8077</v>
      </c>
      <c r="H1824" t="s">
        <v>8079</v>
      </c>
    </row>
    <row r="1825" spans="1:8" ht="15" customHeight="1" x14ac:dyDescent="0.3">
      <c r="A1825" s="23" t="s">
        <v>3117</v>
      </c>
      <c r="B1825" s="23" t="s">
        <v>6476</v>
      </c>
      <c r="C1825" s="26">
        <v>22.933333333333334</v>
      </c>
      <c r="D1825" s="23">
        <v>0</v>
      </c>
      <c r="E1825" s="23">
        <v>4608.03</v>
      </c>
      <c r="F1825" s="23" t="s">
        <v>8075</v>
      </c>
      <c r="G1825" s="23" t="s">
        <v>8076</v>
      </c>
      <c r="H1825" t="s">
        <v>8080</v>
      </c>
    </row>
    <row r="1826" spans="1:8" ht="15" customHeight="1" x14ac:dyDescent="0.3">
      <c r="A1826" s="23" t="s">
        <v>3118</v>
      </c>
      <c r="B1826" s="23" t="s">
        <v>6475</v>
      </c>
      <c r="C1826" s="26">
        <v>33.722222222222221</v>
      </c>
      <c r="D1826" s="23">
        <v>0</v>
      </c>
      <c r="E1826" s="23">
        <v>4571.41</v>
      </c>
      <c r="F1826" s="23" t="s">
        <v>8075</v>
      </c>
      <c r="G1826" s="23" t="s">
        <v>8075</v>
      </c>
      <c r="H1826" t="s">
        <v>8079</v>
      </c>
    </row>
    <row r="1827" spans="1:8" ht="15" customHeight="1" x14ac:dyDescent="0.3">
      <c r="A1827" s="23" t="s">
        <v>3120</v>
      </c>
      <c r="B1827" s="23" t="s">
        <v>6474</v>
      </c>
      <c r="C1827" s="26">
        <v>26.452777777777779</v>
      </c>
      <c r="D1827" s="23">
        <v>2</v>
      </c>
      <c r="E1827" s="23">
        <v>4564.1899999999996</v>
      </c>
      <c r="F1827" s="23" t="s">
        <v>8075</v>
      </c>
      <c r="G1827" s="23" t="s">
        <v>8075</v>
      </c>
      <c r="H1827" t="s">
        <v>8086</v>
      </c>
    </row>
    <row r="1828" spans="1:8" ht="15" customHeight="1" x14ac:dyDescent="0.3">
      <c r="A1828" s="23" t="s">
        <v>3122</v>
      </c>
      <c r="B1828" s="23" t="s">
        <v>6473</v>
      </c>
      <c r="C1828" s="26">
        <v>32.716666666666669</v>
      </c>
      <c r="D1828" s="23">
        <v>1</v>
      </c>
      <c r="E1828" s="23">
        <v>4562.84</v>
      </c>
      <c r="F1828" s="23" t="s">
        <v>8075</v>
      </c>
      <c r="G1828" s="23" t="s">
        <v>8075</v>
      </c>
      <c r="H1828" t="s">
        <v>8078</v>
      </c>
    </row>
    <row r="1829" spans="1:8" ht="15" customHeight="1" x14ac:dyDescent="0.3">
      <c r="A1829" s="23" t="s">
        <v>3124</v>
      </c>
      <c r="B1829" s="23" t="s">
        <v>6472</v>
      </c>
      <c r="C1829" s="26">
        <v>18.461111111111112</v>
      </c>
      <c r="D1829" s="23">
        <v>4</v>
      </c>
      <c r="E1829" s="23">
        <v>4561.1899999999996</v>
      </c>
      <c r="F1829" s="23" t="s">
        <v>8075</v>
      </c>
      <c r="G1829" s="23" t="s">
        <v>8075</v>
      </c>
      <c r="H1829" t="s">
        <v>8086</v>
      </c>
    </row>
    <row r="1830" spans="1:8" ht="15" customHeight="1" x14ac:dyDescent="0.3">
      <c r="A1830" s="23" t="s">
        <v>3125</v>
      </c>
      <c r="B1830" s="23" t="s">
        <v>6471</v>
      </c>
      <c r="C1830" s="26">
        <v>32.55833333333333</v>
      </c>
      <c r="D1830" s="23">
        <v>0</v>
      </c>
      <c r="E1830" s="23">
        <v>4544.2299999999996</v>
      </c>
      <c r="F1830" s="23" t="s">
        <v>8075</v>
      </c>
      <c r="G1830" s="23" t="s">
        <v>8077</v>
      </c>
      <c r="H1830" t="s">
        <v>8086</v>
      </c>
    </row>
    <row r="1831" spans="1:8" ht="15" customHeight="1" x14ac:dyDescent="0.3">
      <c r="A1831" s="23" t="s">
        <v>3126</v>
      </c>
      <c r="B1831" s="23" t="s">
        <v>6470</v>
      </c>
      <c r="C1831" s="26">
        <v>34.986111111111114</v>
      </c>
      <c r="D1831" s="23">
        <v>1</v>
      </c>
      <c r="E1831" s="23">
        <v>4536.26</v>
      </c>
      <c r="F1831" s="23" t="s">
        <v>8075</v>
      </c>
      <c r="G1831" s="23" t="s">
        <v>8075</v>
      </c>
      <c r="H1831" t="s">
        <v>8080</v>
      </c>
    </row>
    <row r="1832" spans="1:8" ht="15" customHeight="1" x14ac:dyDescent="0.3">
      <c r="A1832" s="23" t="s">
        <v>3128</v>
      </c>
      <c r="B1832" s="23" t="s">
        <v>6469</v>
      </c>
      <c r="C1832" s="26">
        <v>29.941666666666666</v>
      </c>
      <c r="D1832" s="23">
        <v>2</v>
      </c>
      <c r="E1832" s="23">
        <v>4529.4799999999996</v>
      </c>
      <c r="F1832" s="23" t="s">
        <v>8075</v>
      </c>
      <c r="G1832" s="23" t="s">
        <v>8077</v>
      </c>
      <c r="H1832" t="s">
        <v>8080</v>
      </c>
    </row>
    <row r="1833" spans="1:8" ht="15" customHeight="1" x14ac:dyDescent="0.3">
      <c r="A1833" s="23" t="s">
        <v>3129</v>
      </c>
      <c r="B1833" s="23" t="s">
        <v>6468</v>
      </c>
      <c r="C1833" s="26">
        <v>30.819444444444443</v>
      </c>
      <c r="D1833" s="23">
        <v>1</v>
      </c>
      <c r="E1833" s="23">
        <v>4527.18</v>
      </c>
      <c r="F1833" s="23" t="s">
        <v>8075</v>
      </c>
      <c r="G1833" s="23" t="s">
        <v>8075</v>
      </c>
      <c r="H1833" t="s">
        <v>8079</v>
      </c>
    </row>
    <row r="1834" spans="1:8" ht="15" customHeight="1" x14ac:dyDescent="0.3">
      <c r="A1834" s="23" t="s">
        <v>3130</v>
      </c>
      <c r="B1834" s="23" t="s">
        <v>6467</v>
      </c>
      <c r="C1834" s="26">
        <v>34.463888888888889</v>
      </c>
      <c r="D1834" s="23">
        <v>0</v>
      </c>
      <c r="E1834" s="23">
        <v>4518.83</v>
      </c>
      <c r="F1834" s="23" t="s">
        <v>8075</v>
      </c>
      <c r="G1834" s="23" t="s">
        <v>8075</v>
      </c>
      <c r="H1834" t="s">
        <v>8090</v>
      </c>
    </row>
    <row r="1835" spans="1:8" ht="15" customHeight="1" x14ac:dyDescent="0.3">
      <c r="A1835" s="23" t="s">
        <v>3132</v>
      </c>
      <c r="B1835" s="23" t="s">
        <v>6466</v>
      </c>
      <c r="C1835" s="26">
        <v>35.508333333333333</v>
      </c>
      <c r="D1835" s="23">
        <v>3</v>
      </c>
      <c r="E1835" s="23">
        <v>4518.7700000000004</v>
      </c>
      <c r="F1835" s="23" t="s">
        <v>8075</v>
      </c>
      <c r="G1835" s="23" t="s">
        <v>8076</v>
      </c>
      <c r="H1835" t="s">
        <v>8079</v>
      </c>
    </row>
    <row r="1836" spans="1:8" ht="15" customHeight="1" x14ac:dyDescent="0.3">
      <c r="A1836" s="23" t="s">
        <v>3134</v>
      </c>
      <c r="B1836" s="23" t="s">
        <v>6465</v>
      </c>
      <c r="C1836" s="26">
        <v>19.683333333333334</v>
      </c>
      <c r="D1836" s="23">
        <v>0</v>
      </c>
      <c r="E1836" s="23">
        <v>4518.3999999999996</v>
      </c>
      <c r="F1836" s="23" t="s">
        <v>8075</v>
      </c>
      <c r="G1836" s="23" t="s">
        <v>8076</v>
      </c>
      <c r="H1836" t="s">
        <v>8092</v>
      </c>
    </row>
    <row r="1837" spans="1:8" ht="15" customHeight="1" x14ac:dyDescent="0.3">
      <c r="A1837" s="23" t="s">
        <v>3135</v>
      </c>
      <c r="B1837" s="23" t="s">
        <v>6464</v>
      </c>
      <c r="C1837" s="26">
        <v>42.977777777777774</v>
      </c>
      <c r="D1837" s="23">
        <v>2</v>
      </c>
      <c r="E1837" s="23">
        <v>4515.71</v>
      </c>
      <c r="F1837" s="23" t="s">
        <v>8075</v>
      </c>
      <c r="G1837" s="23" t="s">
        <v>8076</v>
      </c>
      <c r="H1837" t="s">
        <v>8078</v>
      </c>
    </row>
    <row r="1838" spans="1:8" ht="15" customHeight="1" x14ac:dyDescent="0.3">
      <c r="A1838" s="23" t="s">
        <v>3136</v>
      </c>
      <c r="B1838" s="23" t="s">
        <v>6463</v>
      </c>
      <c r="C1838" s="26">
        <v>40.697222222222223</v>
      </c>
      <c r="D1838" s="23">
        <v>3</v>
      </c>
      <c r="E1838" s="23">
        <v>4511.41</v>
      </c>
      <c r="F1838" s="23" t="s">
        <v>8075</v>
      </c>
      <c r="G1838" s="23" t="s">
        <v>8076</v>
      </c>
      <c r="H1838" t="s">
        <v>8078</v>
      </c>
    </row>
    <row r="1839" spans="1:8" ht="15" customHeight="1" x14ac:dyDescent="0.3">
      <c r="A1839" s="23" t="s">
        <v>3138</v>
      </c>
      <c r="B1839" s="23" t="s">
        <v>6462</v>
      </c>
      <c r="C1839" s="26">
        <v>25.652777777777779</v>
      </c>
      <c r="D1839" s="23">
        <v>4</v>
      </c>
      <c r="E1839" s="23">
        <v>4504.66</v>
      </c>
      <c r="F1839" s="23" t="s">
        <v>8077</v>
      </c>
      <c r="G1839" s="23" t="s">
        <v>8075</v>
      </c>
      <c r="H1839" t="s">
        <v>8078</v>
      </c>
    </row>
    <row r="1840" spans="1:8" ht="15" customHeight="1" x14ac:dyDescent="0.3">
      <c r="A1840" s="23" t="s">
        <v>3140</v>
      </c>
      <c r="B1840" s="23" t="s">
        <v>6461</v>
      </c>
      <c r="C1840" s="26">
        <v>34.950000000000003</v>
      </c>
      <c r="D1840" s="23">
        <v>0</v>
      </c>
      <c r="E1840" s="23">
        <v>4500.34</v>
      </c>
      <c r="F1840" s="23" t="s">
        <v>8075</v>
      </c>
      <c r="G1840" s="23" t="s">
        <v>8077</v>
      </c>
      <c r="H1840" t="s">
        <v>8090</v>
      </c>
    </row>
    <row r="1841" spans="1:8" ht="15" customHeight="1" x14ac:dyDescent="0.3">
      <c r="A1841" s="23" t="s">
        <v>3142</v>
      </c>
      <c r="B1841" s="23" t="s">
        <v>6460</v>
      </c>
      <c r="C1841" s="26">
        <v>30.905555555555555</v>
      </c>
      <c r="D1841" s="23">
        <v>0</v>
      </c>
      <c r="E1841" s="23">
        <v>4488.58</v>
      </c>
      <c r="F1841" s="23" t="s">
        <v>8075</v>
      </c>
      <c r="G1841" s="23" t="s">
        <v>8076</v>
      </c>
      <c r="H1841" t="s">
        <v>8079</v>
      </c>
    </row>
    <row r="1842" spans="1:8" ht="15" customHeight="1" x14ac:dyDescent="0.3">
      <c r="A1842" s="23" t="s">
        <v>3144</v>
      </c>
      <c r="B1842" s="23" t="s">
        <v>6048</v>
      </c>
      <c r="C1842" s="26">
        <v>18.888888888888889</v>
      </c>
      <c r="D1842" s="23">
        <v>0</v>
      </c>
      <c r="E1842" s="23">
        <v>4468.25</v>
      </c>
      <c r="F1842" s="23" t="s">
        <v>8075</v>
      </c>
      <c r="G1842" s="23" t="s">
        <v>8075</v>
      </c>
      <c r="H1842" t="s">
        <v>8079</v>
      </c>
    </row>
    <row r="1843" spans="1:8" ht="15" customHeight="1" x14ac:dyDescent="0.3">
      <c r="A1843" s="23" t="s">
        <v>3145</v>
      </c>
      <c r="B1843" s="23" t="s">
        <v>6459</v>
      </c>
      <c r="C1843" s="26">
        <v>23.55</v>
      </c>
      <c r="D1843" s="23">
        <v>3</v>
      </c>
      <c r="E1843" s="23">
        <v>4466.62</v>
      </c>
      <c r="F1843" s="23" t="s">
        <v>8075</v>
      </c>
      <c r="G1843" s="23" t="s">
        <v>8075</v>
      </c>
      <c r="H1843" t="s">
        <v>8079</v>
      </c>
    </row>
    <row r="1844" spans="1:8" ht="15" customHeight="1" x14ac:dyDescent="0.3">
      <c r="A1844" s="23" t="s">
        <v>3147</v>
      </c>
      <c r="B1844" s="23" t="s">
        <v>6458</v>
      </c>
      <c r="C1844" s="26">
        <v>31.927777777777777</v>
      </c>
      <c r="D1844" s="23">
        <v>2</v>
      </c>
      <c r="E1844" s="23">
        <v>4463.21</v>
      </c>
      <c r="F1844" s="23" t="s">
        <v>8076</v>
      </c>
      <c r="G1844" s="23" t="s">
        <v>8076</v>
      </c>
      <c r="H1844" t="s">
        <v>8078</v>
      </c>
    </row>
    <row r="1845" spans="1:8" ht="15" customHeight="1" x14ac:dyDescent="0.3">
      <c r="A1845" s="23" t="s">
        <v>3149</v>
      </c>
      <c r="B1845" s="23" t="s">
        <v>6457</v>
      </c>
      <c r="C1845" s="26">
        <v>32.897222222222226</v>
      </c>
      <c r="D1845" s="23">
        <v>1</v>
      </c>
      <c r="E1845" s="23">
        <v>4462.72</v>
      </c>
      <c r="F1845" s="23" t="s">
        <v>8075</v>
      </c>
      <c r="G1845" s="23" t="s">
        <v>8076</v>
      </c>
      <c r="H1845" t="s">
        <v>8079</v>
      </c>
    </row>
    <row r="1846" spans="1:8" ht="15" customHeight="1" x14ac:dyDescent="0.3">
      <c r="A1846" s="23" t="s">
        <v>3151</v>
      </c>
      <c r="B1846" s="23" t="s">
        <v>6456</v>
      </c>
      <c r="C1846" s="26">
        <v>32.833333333333336</v>
      </c>
      <c r="D1846" s="23">
        <v>1</v>
      </c>
      <c r="E1846" s="23">
        <v>4454.3999999999996</v>
      </c>
      <c r="F1846" s="23" t="s">
        <v>8075</v>
      </c>
      <c r="G1846" s="23" t="s">
        <v>8076</v>
      </c>
      <c r="H1846" t="s">
        <v>8079</v>
      </c>
    </row>
    <row r="1847" spans="1:8" ht="15" customHeight="1" x14ac:dyDescent="0.3">
      <c r="A1847" s="23" t="s">
        <v>3152</v>
      </c>
      <c r="B1847" s="23" t="s">
        <v>6455</v>
      </c>
      <c r="C1847" s="26">
        <v>28.944444444444443</v>
      </c>
      <c r="D1847" s="23">
        <v>3</v>
      </c>
      <c r="E1847" s="23">
        <v>4449.46</v>
      </c>
      <c r="F1847" s="23" t="s">
        <v>8077</v>
      </c>
      <c r="G1847" s="23" t="s">
        <v>8075</v>
      </c>
      <c r="H1847" t="s">
        <v>8078</v>
      </c>
    </row>
    <row r="1848" spans="1:8" ht="15" customHeight="1" x14ac:dyDescent="0.3">
      <c r="A1848" s="23" t="s">
        <v>3154</v>
      </c>
      <c r="B1848" s="23" t="s">
        <v>6454</v>
      </c>
      <c r="C1848" s="26">
        <v>31.763888888888889</v>
      </c>
      <c r="D1848" s="23">
        <v>1</v>
      </c>
      <c r="E1848" s="23">
        <v>4441.21</v>
      </c>
      <c r="F1848" s="23" t="s">
        <v>8077</v>
      </c>
      <c r="G1848" s="23" t="s">
        <v>8075</v>
      </c>
      <c r="H1848" t="s">
        <v>8088</v>
      </c>
    </row>
    <row r="1849" spans="1:8" ht="15" customHeight="1" x14ac:dyDescent="0.3">
      <c r="A1849" s="23" t="s">
        <v>3156</v>
      </c>
      <c r="B1849" s="23" t="s">
        <v>6453</v>
      </c>
      <c r="C1849" s="26">
        <v>28.622222222222224</v>
      </c>
      <c r="D1849" s="23">
        <v>2</v>
      </c>
      <c r="E1849" s="23">
        <v>4438.26</v>
      </c>
      <c r="F1849" s="23" t="s">
        <v>8075</v>
      </c>
      <c r="G1849" s="23" t="s">
        <v>8076</v>
      </c>
      <c r="H1849" t="s">
        <v>8090</v>
      </c>
    </row>
    <row r="1850" spans="1:8" ht="15" customHeight="1" x14ac:dyDescent="0.3">
      <c r="A1850" s="23" t="s">
        <v>3158</v>
      </c>
      <c r="B1850" s="23" t="s">
        <v>6452</v>
      </c>
      <c r="C1850" s="26">
        <v>28.666666666666668</v>
      </c>
      <c r="D1850" s="23">
        <v>2</v>
      </c>
      <c r="E1850" s="23">
        <v>4435.09</v>
      </c>
      <c r="F1850" s="23" t="s">
        <v>8076</v>
      </c>
      <c r="G1850" s="23" t="s">
        <v>8075</v>
      </c>
      <c r="H1850" t="s">
        <v>8083</v>
      </c>
    </row>
    <row r="1851" spans="1:8" ht="15" customHeight="1" x14ac:dyDescent="0.3">
      <c r="A1851" s="23" t="s">
        <v>3160</v>
      </c>
      <c r="B1851" s="23" t="s">
        <v>6451</v>
      </c>
      <c r="C1851" s="26">
        <v>29.458333333333332</v>
      </c>
      <c r="D1851" s="23">
        <v>2</v>
      </c>
      <c r="E1851" s="23">
        <v>4433.92</v>
      </c>
      <c r="F1851" s="23" t="s">
        <v>8075</v>
      </c>
      <c r="G1851" s="23" t="s">
        <v>8075</v>
      </c>
      <c r="H1851" t="s">
        <v>8079</v>
      </c>
    </row>
    <row r="1852" spans="1:8" ht="15" customHeight="1" x14ac:dyDescent="0.3">
      <c r="A1852" s="23" t="s">
        <v>3161</v>
      </c>
      <c r="B1852" s="23" t="s">
        <v>6450</v>
      </c>
      <c r="C1852" s="26">
        <v>29.761111111111113</v>
      </c>
      <c r="D1852" s="23">
        <v>2</v>
      </c>
      <c r="E1852" s="23">
        <v>4433.3900000000003</v>
      </c>
      <c r="F1852" s="23" t="s">
        <v>8075</v>
      </c>
      <c r="G1852" s="23" t="s">
        <v>8076</v>
      </c>
      <c r="H1852" t="s">
        <v>8079</v>
      </c>
    </row>
    <row r="1853" spans="1:8" ht="15" customHeight="1" x14ac:dyDescent="0.3">
      <c r="A1853" s="23" t="s">
        <v>3162</v>
      </c>
      <c r="B1853" s="23" t="s">
        <v>6449</v>
      </c>
      <c r="C1853" s="26">
        <v>28.441666666666666</v>
      </c>
      <c r="D1853" s="23">
        <v>2</v>
      </c>
      <c r="E1853" s="23">
        <v>4428.8900000000003</v>
      </c>
      <c r="F1853" s="23" t="s">
        <v>8076</v>
      </c>
      <c r="G1853" s="23" t="s">
        <v>8077</v>
      </c>
      <c r="H1853" t="s">
        <v>8090</v>
      </c>
    </row>
    <row r="1854" spans="1:8" ht="15" customHeight="1" x14ac:dyDescent="0.3">
      <c r="A1854" s="23" t="s">
        <v>3164</v>
      </c>
      <c r="B1854" s="23" t="s">
        <v>6448</v>
      </c>
      <c r="C1854" s="26">
        <v>30.81388888888889</v>
      </c>
      <c r="D1854" s="23">
        <v>0</v>
      </c>
      <c r="E1854" s="23">
        <v>4420.95</v>
      </c>
      <c r="F1854" s="23" t="s">
        <v>8075</v>
      </c>
      <c r="G1854" s="23" t="s">
        <v>8076</v>
      </c>
      <c r="H1854" t="s">
        <v>8091</v>
      </c>
    </row>
    <row r="1855" spans="1:8" ht="15" customHeight="1" x14ac:dyDescent="0.3">
      <c r="A1855" s="23" t="s">
        <v>3165</v>
      </c>
      <c r="B1855" s="23" t="s">
        <v>6447</v>
      </c>
      <c r="C1855" s="26">
        <v>34.727777777777774</v>
      </c>
      <c r="D1855" s="23">
        <v>0</v>
      </c>
      <c r="E1855" s="23">
        <v>4415.16</v>
      </c>
      <c r="F1855" s="23" t="s">
        <v>8075</v>
      </c>
      <c r="G1855" s="23" t="s">
        <v>8077</v>
      </c>
      <c r="H1855" t="s">
        <v>8078</v>
      </c>
    </row>
    <row r="1856" spans="1:8" ht="15" customHeight="1" x14ac:dyDescent="0.3">
      <c r="A1856" s="23" t="s">
        <v>3167</v>
      </c>
      <c r="B1856" s="23" t="s">
        <v>6446</v>
      </c>
      <c r="C1856" s="26">
        <v>36.902777777777779</v>
      </c>
      <c r="D1856" s="23">
        <v>0</v>
      </c>
      <c r="E1856" s="23">
        <v>4402.2299999999996</v>
      </c>
      <c r="F1856" s="23" t="s">
        <v>8075</v>
      </c>
      <c r="G1856" s="23" t="s">
        <v>8075</v>
      </c>
      <c r="H1856" t="s">
        <v>8080</v>
      </c>
    </row>
    <row r="1857" spans="1:8" ht="15" customHeight="1" x14ac:dyDescent="0.3">
      <c r="A1857" s="23" t="s">
        <v>3168</v>
      </c>
      <c r="B1857" s="23" t="s">
        <v>6445</v>
      </c>
      <c r="C1857" s="26">
        <v>36.825000000000003</v>
      </c>
      <c r="D1857" s="23">
        <v>0</v>
      </c>
      <c r="E1857" s="23">
        <v>4399.7299999999996</v>
      </c>
      <c r="F1857" s="23" t="s">
        <v>8076</v>
      </c>
      <c r="G1857" s="23" t="s">
        <v>8075</v>
      </c>
      <c r="H1857" t="s">
        <v>8078</v>
      </c>
    </row>
    <row r="1858" spans="1:8" ht="15" customHeight="1" x14ac:dyDescent="0.3">
      <c r="A1858" s="23" t="s">
        <v>3169</v>
      </c>
      <c r="B1858" s="23" t="s">
        <v>6444</v>
      </c>
      <c r="C1858" s="26">
        <v>34.888888888888886</v>
      </c>
      <c r="D1858" s="23">
        <v>3</v>
      </c>
      <c r="E1858" s="23">
        <v>4397.3100000000004</v>
      </c>
      <c r="F1858" s="23" t="s">
        <v>8075</v>
      </c>
      <c r="G1858" s="23" t="s">
        <v>8075</v>
      </c>
      <c r="H1858" t="s">
        <v>8078</v>
      </c>
    </row>
    <row r="1859" spans="1:8" ht="15" customHeight="1" x14ac:dyDescent="0.3">
      <c r="A1859" s="23" t="s">
        <v>3171</v>
      </c>
      <c r="B1859" s="23" t="s">
        <v>6443</v>
      </c>
      <c r="C1859" s="26">
        <v>40.94166666666667</v>
      </c>
      <c r="D1859" s="23">
        <v>3</v>
      </c>
      <c r="E1859" s="23">
        <v>4392.7</v>
      </c>
      <c r="F1859" s="23" t="s">
        <v>8075</v>
      </c>
      <c r="G1859" s="23" t="s">
        <v>8075</v>
      </c>
      <c r="H1859" t="s">
        <v>8078</v>
      </c>
    </row>
    <row r="1860" spans="1:8" ht="15" customHeight="1" x14ac:dyDescent="0.3">
      <c r="A1860" s="23" t="s">
        <v>3173</v>
      </c>
      <c r="B1860" s="23" t="s">
        <v>6442</v>
      </c>
      <c r="C1860" s="26">
        <v>25.524999999999999</v>
      </c>
      <c r="D1860" s="23">
        <v>3</v>
      </c>
      <c r="E1860" s="23">
        <v>4391.6499999999996</v>
      </c>
      <c r="F1860" s="23" t="s">
        <v>8075</v>
      </c>
      <c r="G1860" s="23" t="s">
        <v>8075</v>
      </c>
      <c r="H1860" t="s">
        <v>8080</v>
      </c>
    </row>
    <row r="1861" spans="1:8" ht="15" customHeight="1" x14ac:dyDescent="0.3">
      <c r="A1861" s="23" t="s">
        <v>3174</v>
      </c>
      <c r="B1861" s="23" t="s">
        <v>6441</v>
      </c>
      <c r="C1861" s="26">
        <v>32.777777777777779</v>
      </c>
      <c r="D1861" s="23">
        <v>0</v>
      </c>
      <c r="E1861" s="23">
        <v>4357.04</v>
      </c>
      <c r="F1861" s="23" t="s">
        <v>8075</v>
      </c>
      <c r="G1861" s="23" t="s">
        <v>8076</v>
      </c>
      <c r="H1861" t="s">
        <v>8079</v>
      </c>
    </row>
    <row r="1862" spans="1:8" ht="15" customHeight="1" x14ac:dyDescent="0.3">
      <c r="A1862" s="23" t="s">
        <v>3176</v>
      </c>
      <c r="B1862" s="23" t="s">
        <v>6440</v>
      </c>
      <c r="C1862" s="26">
        <v>31.736111111111111</v>
      </c>
      <c r="D1862" s="23">
        <v>1</v>
      </c>
      <c r="E1862" s="23">
        <v>4350.51</v>
      </c>
      <c r="F1862" s="23" t="s">
        <v>8075</v>
      </c>
      <c r="G1862" s="23" t="s">
        <v>8075</v>
      </c>
      <c r="H1862" t="s">
        <v>8078</v>
      </c>
    </row>
    <row r="1863" spans="1:8" ht="15" customHeight="1" x14ac:dyDescent="0.3">
      <c r="A1863" s="23" t="s">
        <v>3178</v>
      </c>
      <c r="B1863" s="23" t="s">
        <v>6439</v>
      </c>
      <c r="C1863" s="26">
        <v>28.602777777777778</v>
      </c>
      <c r="D1863" s="23">
        <v>2</v>
      </c>
      <c r="E1863" s="23">
        <v>4349.46</v>
      </c>
      <c r="F1863" s="23" t="s">
        <v>8075</v>
      </c>
      <c r="G1863" s="23" t="s">
        <v>8075</v>
      </c>
      <c r="H1863" t="s">
        <v>8078</v>
      </c>
    </row>
    <row r="1864" spans="1:8" ht="15" customHeight="1" x14ac:dyDescent="0.3">
      <c r="A1864" s="23" t="s">
        <v>3179</v>
      </c>
      <c r="B1864" s="23" t="s">
        <v>6438</v>
      </c>
      <c r="C1864" s="26">
        <v>32.019444444444446</v>
      </c>
      <c r="D1864" s="23">
        <v>0</v>
      </c>
      <c r="E1864" s="23">
        <v>4347.0200000000004</v>
      </c>
      <c r="F1864" s="23" t="s">
        <v>8075</v>
      </c>
      <c r="G1864" s="23" t="s">
        <v>8077</v>
      </c>
      <c r="H1864" t="s">
        <v>8086</v>
      </c>
    </row>
    <row r="1865" spans="1:8" ht="15" customHeight="1" x14ac:dyDescent="0.3">
      <c r="A1865" s="23" t="s">
        <v>3181</v>
      </c>
      <c r="B1865" s="23" t="s">
        <v>6437</v>
      </c>
      <c r="C1865" s="26">
        <v>28.616666666666667</v>
      </c>
      <c r="D1865" s="23">
        <v>2</v>
      </c>
      <c r="E1865" s="23">
        <v>4340.4399999999996</v>
      </c>
      <c r="F1865" s="23" t="s">
        <v>8075</v>
      </c>
      <c r="G1865" s="23" t="s">
        <v>8077</v>
      </c>
      <c r="H1865" t="s">
        <v>8078</v>
      </c>
    </row>
    <row r="1866" spans="1:8" ht="15" customHeight="1" x14ac:dyDescent="0.3">
      <c r="A1866" s="23" t="s">
        <v>3183</v>
      </c>
      <c r="B1866" s="23" t="s">
        <v>6436</v>
      </c>
      <c r="C1866" s="26">
        <v>28.6</v>
      </c>
      <c r="D1866" s="23">
        <v>1</v>
      </c>
      <c r="E1866" s="23">
        <v>4337.74</v>
      </c>
      <c r="F1866" s="23" t="s">
        <v>8075</v>
      </c>
      <c r="G1866" s="23" t="s">
        <v>8077</v>
      </c>
      <c r="H1866" t="s">
        <v>8086</v>
      </c>
    </row>
    <row r="1867" spans="1:8" ht="15" customHeight="1" x14ac:dyDescent="0.3">
      <c r="A1867" s="23" t="s">
        <v>3185</v>
      </c>
      <c r="B1867" s="23" t="s">
        <v>6435</v>
      </c>
      <c r="C1867" s="26">
        <v>34.469444444444441</v>
      </c>
      <c r="D1867" s="23">
        <v>0</v>
      </c>
      <c r="E1867" s="23">
        <v>4320.41</v>
      </c>
      <c r="F1867" s="23" t="s">
        <v>8075</v>
      </c>
      <c r="G1867" s="23" t="s">
        <v>8077</v>
      </c>
      <c r="H1867" t="s">
        <v>8079</v>
      </c>
    </row>
    <row r="1868" spans="1:8" ht="15" customHeight="1" x14ac:dyDescent="0.3">
      <c r="A1868" s="23" t="s">
        <v>3187</v>
      </c>
      <c r="B1868" s="23" t="s">
        <v>6434</v>
      </c>
      <c r="C1868" s="26">
        <v>22.536111111111111</v>
      </c>
      <c r="D1868" s="23">
        <v>3</v>
      </c>
      <c r="E1868" s="23">
        <v>4296.2700000000004</v>
      </c>
      <c r="F1868" s="23" t="s">
        <v>8075</v>
      </c>
      <c r="G1868" s="23" t="s">
        <v>8076</v>
      </c>
      <c r="H1868" t="s">
        <v>8079</v>
      </c>
    </row>
    <row r="1869" spans="1:8" ht="15" customHeight="1" x14ac:dyDescent="0.3">
      <c r="A1869" s="23" t="s">
        <v>3188</v>
      </c>
      <c r="B1869" s="23" t="s">
        <v>6433</v>
      </c>
      <c r="C1869" s="26">
        <v>20</v>
      </c>
      <c r="D1869" s="23">
        <v>0</v>
      </c>
      <c r="E1869" s="23">
        <v>4278.55</v>
      </c>
      <c r="F1869" s="23" t="s">
        <v>8075</v>
      </c>
      <c r="G1869" s="23" t="s">
        <v>8077</v>
      </c>
      <c r="H1869" t="s">
        <v>8089</v>
      </c>
    </row>
    <row r="1870" spans="1:8" ht="15" customHeight="1" x14ac:dyDescent="0.3">
      <c r="A1870" s="23" t="s">
        <v>3190</v>
      </c>
      <c r="B1870" s="23" t="s">
        <v>6419</v>
      </c>
      <c r="C1870" s="26">
        <v>30.972222222222221</v>
      </c>
      <c r="D1870" s="23">
        <v>2</v>
      </c>
      <c r="E1870" s="23">
        <v>4266.17</v>
      </c>
      <c r="F1870" s="23" t="s">
        <v>8076</v>
      </c>
      <c r="G1870" s="23" t="s">
        <v>8075</v>
      </c>
      <c r="H1870" t="s">
        <v>8078</v>
      </c>
    </row>
    <row r="1871" spans="1:8" ht="15" customHeight="1" x14ac:dyDescent="0.3">
      <c r="A1871" s="23" t="s">
        <v>3191</v>
      </c>
      <c r="B1871" s="23" t="s">
        <v>6432</v>
      </c>
      <c r="C1871" s="26">
        <v>39.549999999999997</v>
      </c>
      <c r="D1871" s="23">
        <v>3</v>
      </c>
      <c r="E1871" s="23">
        <v>4265.01</v>
      </c>
      <c r="F1871" s="23" t="s">
        <v>8075</v>
      </c>
      <c r="G1871" s="23" t="s">
        <v>8077</v>
      </c>
      <c r="H1871" t="s">
        <v>8079</v>
      </c>
    </row>
    <row r="1872" spans="1:8" ht="15" customHeight="1" x14ac:dyDescent="0.3">
      <c r="A1872" s="23" t="s">
        <v>3192</v>
      </c>
      <c r="B1872" s="23" t="s">
        <v>6234</v>
      </c>
      <c r="C1872" s="26">
        <v>27.65</v>
      </c>
      <c r="D1872" s="23">
        <v>3</v>
      </c>
      <c r="E1872" s="23">
        <v>4260.74</v>
      </c>
      <c r="F1872" s="23" t="s">
        <v>8076</v>
      </c>
      <c r="G1872" s="23" t="s">
        <v>8075</v>
      </c>
      <c r="H1872" t="s">
        <v>8080</v>
      </c>
    </row>
    <row r="1873" spans="1:8" ht="15" customHeight="1" x14ac:dyDescent="0.3">
      <c r="A1873" s="23" t="s">
        <v>3194</v>
      </c>
      <c r="B1873" s="23" t="s">
        <v>6431</v>
      </c>
      <c r="C1873" s="26">
        <v>40.977777777777774</v>
      </c>
      <c r="D1873" s="23">
        <v>3</v>
      </c>
      <c r="E1873" s="23">
        <v>4250.24</v>
      </c>
      <c r="F1873" s="23" t="s">
        <v>8075</v>
      </c>
      <c r="G1873" s="23" t="s">
        <v>8076</v>
      </c>
      <c r="H1873" t="s">
        <v>8078</v>
      </c>
    </row>
    <row r="1874" spans="1:8" ht="15" customHeight="1" x14ac:dyDescent="0.3">
      <c r="A1874" s="23" t="s">
        <v>3196</v>
      </c>
      <c r="B1874" s="23" t="s">
        <v>6430</v>
      </c>
      <c r="C1874" s="26">
        <v>31.519444444444446</v>
      </c>
      <c r="D1874" s="23">
        <v>1</v>
      </c>
      <c r="E1874" s="23">
        <v>4243.59</v>
      </c>
      <c r="F1874" s="23" t="s">
        <v>8076</v>
      </c>
      <c r="G1874" s="23" t="s">
        <v>8077</v>
      </c>
      <c r="H1874" t="s">
        <v>8079</v>
      </c>
    </row>
    <row r="1875" spans="1:8" ht="15" customHeight="1" x14ac:dyDescent="0.3">
      <c r="A1875" s="23" t="s">
        <v>3198</v>
      </c>
      <c r="B1875" s="23" t="s">
        <v>6429</v>
      </c>
      <c r="C1875" s="26">
        <v>31.597222222222221</v>
      </c>
      <c r="D1875" s="23">
        <v>1</v>
      </c>
      <c r="E1875" s="23">
        <v>4239.8900000000003</v>
      </c>
      <c r="F1875" s="23" t="s">
        <v>8075</v>
      </c>
      <c r="G1875" s="23" t="s">
        <v>8075</v>
      </c>
      <c r="H1875" t="s">
        <v>8079</v>
      </c>
    </row>
    <row r="1876" spans="1:8" ht="15" customHeight="1" x14ac:dyDescent="0.3">
      <c r="A1876" s="23" t="s">
        <v>3200</v>
      </c>
      <c r="B1876" s="23" t="s">
        <v>6428</v>
      </c>
      <c r="C1876" s="26">
        <v>30.947222222222223</v>
      </c>
      <c r="D1876" s="23">
        <v>1</v>
      </c>
      <c r="E1876" s="23">
        <v>4237.13</v>
      </c>
      <c r="F1876" s="23" t="s">
        <v>8076</v>
      </c>
      <c r="G1876" s="23" t="s">
        <v>8077</v>
      </c>
      <c r="H1876" t="s">
        <v>8083</v>
      </c>
    </row>
    <row r="1877" spans="1:8" ht="15" customHeight="1" x14ac:dyDescent="0.3">
      <c r="A1877" s="23" t="s">
        <v>3202</v>
      </c>
      <c r="B1877" s="23" t="s">
        <v>6427</v>
      </c>
      <c r="C1877" s="26">
        <v>24.483333333333334</v>
      </c>
      <c r="D1877" s="23">
        <v>3</v>
      </c>
      <c r="E1877" s="23">
        <v>4234.93</v>
      </c>
      <c r="F1877" s="23" t="s">
        <v>8075</v>
      </c>
      <c r="G1877" s="23" t="s">
        <v>8077</v>
      </c>
      <c r="H1877" t="s">
        <v>8080</v>
      </c>
    </row>
    <row r="1878" spans="1:8" ht="15" customHeight="1" x14ac:dyDescent="0.3">
      <c r="A1878" s="23" t="s">
        <v>3204</v>
      </c>
      <c r="B1878" s="23" t="s">
        <v>6426</v>
      </c>
      <c r="C1878" s="26">
        <v>25.755555555555556</v>
      </c>
      <c r="D1878" s="23">
        <v>2</v>
      </c>
      <c r="E1878" s="23">
        <v>4189.1099999999997</v>
      </c>
      <c r="F1878" s="23" t="s">
        <v>8075</v>
      </c>
      <c r="G1878" s="23" t="s">
        <v>8075</v>
      </c>
      <c r="H1878" t="s">
        <v>8079</v>
      </c>
    </row>
    <row r="1879" spans="1:8" ht="15" customHeight="1" x14ac:dyDescent="0.3">
      <c r="A1879" s="23" t="s">
        <v>3205</v>
      </c>
      <c r="B1879" s="23" t="s">
        <v>6425</v>
      </c>
      <c r="C1879" s="26">
        <v>27.680555555555557</v>
      </c>
      <c r="D1879" s="23">
        <v>0</v>
      </c>
      <c r="E1879" s="23">
        <v>4188.7299999999996</v>
      </c>
      <c r="F1879" s="23" t="s">
        <v>8075</v>
      </c>
      <c r="G1879" s="23" t="s">
        <v>8075</v>
      </c>
      <c r="H1879" t="s">
        <v>8085</v>
      </c>
    </row>
    <row r="1880" spans="1:8" ht="15" customHeight="1" x14ac:dyDescent="0.3">
      <c r="A1880" s="23" t="s">
        <v>3207</v>
      </c>
      <c r="B1880" s="23" t="s">
        <v>6424</v>
      </c>
      <c r="C1880" s="26">
        <v>33.952777777777776</v>
      </c>
      <c r="D1880" s="23">
        <v>0</v>
      </c>
      <c r="E1880" s="23">
        <v>4185.1000000000004</v>
      </c>
      <c r="F1880" s="23" t="s">
        <v>8075</v>
      </c>
      <c r="G1880" s="23" t="s">
        <v>8076</v>
      </c>
      <c r="H1880" t="s">
        <v>8078</v>
      </c>
    </row>
    <row r="1881" spans="1:8" ht="15" customHeight="1" x14ac:dyDescent="0.3">
      <c r="A1881" s="23" t="s">
        <v>3209</v>
      </c>
      <c r="B1881" s="23" t="s">
        <v>6423</v>
      </c>
      <c r="C1881" s="26">
        <v>38.727777777777774</v>
      </c>
      <c r="D1881" s="23">
        <v>3</v>
      </c>
      <c r="E1881" s="23">
        <v>4163.21</v>
      </c>
      <c r="F1881" s="23" t="s">
        <v>8075</v>
      </c>
      <c r="G1881" s="23" t="s">
        <v>8075</v>
      </c>
      <c r="H1881" t="s">
        <v>8079</v>
      </c>
    </row>
    <row r="1882" spans="1:8" ht="15" customHeight="1" x14ac:dyDescent="0.3">
      <c r="A1882" s="23" t="s">
        <v>3211</v>
      </c>
      <c r="B1882" s="23" t="s">
        <v>6422</v>
      </c>
      <c r="C1882" s="26">
        <v>24.533333333333335</v>
      </c>
      <c r="D1882" s="23">
        <v>0</v>
      </c>
      <c r="E1882" s="23">
        <v>4154.97</v>
      </c>
      <c r="F1882" s="23" t="s">
        <v>8075</v>
      </c>
      <c r="G1882" s="23" t="s">
        <v>8077</v>
      </c>
      <c r="H1882" t="s">
        <v>8079</v>
      </c>
    </row>
    <row r="1883" spans="1:8" ht="15" customHeight="1" x14ac:dyDescent="0.3">
      <c r="A1883" s="23" t="s">
        <v>3213</v>
      </c>
      <c r="B1883" s="23" t="s">
        <v>6421</v>
      </c>
      <c r="C1883" s="26">
        <v>30.844444444444445</v>
      </c>
      <c r="D1883" s="23">
        <v>1</v>
      </c>
      <c r="E1883" s="23">
        <v>4151.03</v>
      </c>
      <c r="F1883" s="23" t="s">
        <v>8075</v>
      </c>
      <c r="G1883" s="23" t="s">
        <v>8075</v>
      </c>
      <c r="H1883" t="s">
        <v>8078</v>
      </c>
    </row>
    <row r="1884" spans="1:8" ht="15" customHeight="1" x14ac:dyDescent="0.3">
      <c r="A1884" s="23" t="s">
        <v>3214</v>
      </c>
      <c r="B1884" s="23" t="s">
        <v>6420</v>
      </c>
      <c r="C1884" s="26">
        <v>30.944444444444443</v>
      </c>
      <c r="D1884" s="23">
        <v>1</v>
      </c>
      <c r="E1884" s="23">
        <v>4149.74</v>
      </c>
      <c r="F1884" s="23" t="s">
        <v>8075</v>
      </c>
      <c r="G1884" s="23" t="s">
        <v>8077</v>
      </c>
      <c r="H1884" t="s">
        <v>8080</v>
      </c>
    </row>
    <row r="1885" spans="1:8" ht="15" customHeight="1" x14ac:dyDescent="0.3">
      <c r="A1885" s="23" t="s">
        <v>3216</v>
      </c>
      <c r="B1885" s="23" t="s">
        <v>6419</v>
      </c>
      <c r="C1885" s="26">
        <v>30.972222222222221</v>
      </c>
      <c r="D1885" s="23">
        <v>0</v>
      </c>
      <c r="E1885" s="23">
        <v>4137.5200000000004</v>
      </c>
      <c r="F1885" s="23" t="s">
        <v>8075</v>
      </c>
      <c r="G1885" s="23" t="s">
        <v>8076</v>
      </c>
      <c r="H1885" t="s">
        <v>8086</v>
      </c>
    </row>
    <row r="1886" spans="1:8" ht="15" customHeight="1" x14ac:dyDescent="0.3">
      <c r="A1886" s="23" t="s">
        <v>3218</v>
      </c>
      <c r="B1886" s="23" t="s">
        <v>6418</v>
      </c>
      <c r="C1886" s="26">
        <v>31.838888888888889</v>
      </c>
      <c r="D1886" s="23">
        <v>0</v>
      </c>
      <c r="E1886" s="23">
        <v>4134.08</v>
      </c>
      <c r="F1886" s="23" t="s">
        <v>8075</v>
      </c>
      <c r="G1886" s="23" t="s">
        <v>8077</v>
      </c>
      <c r="H1886" t="s">
        <v>8079</v>
      </c>
    </row>
    <row r="1887" spans="1:8" ht="15" customHeight="1" x14ac:dyDescent="0.3">
      <c r="A1887" s="23" t="s">
        <v>3220</v>
      </c>
      <c r="B1887" s="23" t="s">
        <v>6417</v>
      </c>
      <c r="C1887" s="26">
        <v>28.797222222222221</v>
      </c>
      <c r="D1887" s="23">
        <v>1</v>
      </c>
      <c r="E1887" s="23">
        <v>4133.6400000000003</v>
      </c>
      <c r="F1887" s="23" t="s">
        <v>8075</v>
      </c>
      <c r="G1887" s="23" t="s">
        <v>8076</v>
      </c>
      <c r="H1887" t="s">
        <v>8079</v>
      </c>
    </row>
    <row r="1888" spans="1:8" ht="15" customHeight="1" x14ac:dyDescent="0.3">
      <c r="A1888" s="23" t="s">
        <v>3222</v>
      </c>
      <c r="B1888" s="23" t="s">
        <v>6416</v>
      </c>
      <c r="C1888" s="26">
        <v>32.483333333333334</v>
      </c>
      <c r="D1888" s="23">
        <v>1</v>
      </c>
      <c r="E1888" s="23">
        <v>4076.5</v>
      </c>
      <c r="F1888" s="23" t="s">
        <v>8075</v>
      </c>
      <c r="G1888" s="23" t="s">
        <v>8076</v>
      </c>
      <c r="H1888" t="s">
        <v>8080</v>
      </c>
    </row>
    <row r="1889" spans="1:8" ht="15" customHeight="1" x14ac:dyDescent="0.3">
      <c r="A1889" s="23" t="s">
        <v>3224</v>
      </c>
      <c r="B1889" s="23" t="s">
        <v>6415</v>
      </c>
      <c r="C1889" s="26">
        <v>32.519444444444446</v>
      </c>
      <c r="D1889" s="23">
        <v>1</v>
      </c>
      <c r="E1889" s="23">
        <v>4074.45</v>
      </c>
      <c r="F1889" s="23" t="s">
        <v>8076</v>
      </c>
      <c r="G1889" s="23" t="s">
        <v>8075</v>
      </c>
      <c r="H1889" t="s">
        <v>8078</v>
      </c>
    </row>
    <row r="1890" spans="1:8" ht="15" customHeight="1" x14ac:dyDescent="0.3">
      <c r="A1890" s="23" t="s">
        <v>3225</v>
      </c>
      <c r="B1890" s="23" t="s">
        <v>6414</v>
      </c>
      <c r="C1890" s="26">
        <v>20.638888888888889</v>
      </c>
      <c r="D1890" s="23">
        <v>0</v>
      </c>
      <c r="E1890" s="23">
        <v>4070.51</v>
      </c>
      <c r="F1890" s="23" t="s">
        <v>8075</v>
      </c>
      <c r="G1890" s="23" t="s">
        <v>8077</v>
      </c>
      <c r="H1890" t="s">
        <v>8079</v>
      </c>
    </row>
    <row r="1891" spans="1:8" ht="15" customHeight="1" x14ac:dyDescent="0.3">
      <c r="A1891" s="23" t="s">
        <v>3227</v>
      </c>
      <c r="B1891" s="23" t="s">
        <v>6413</v>
      </c>
      <c r="C1891" s="26">
        <v>39.727777777777774</v>
      </c>
      <c r="D1891" s="23">
        <v>3</v>
      </c>
      <c r="E1891" s="23">
        <v>4070.42</v>
      </c>
      <c r="F1891" s="23" t="s">
        <v>8075</v>
      </c>
      <c r="G1891" s="23" t="s">
        <v>8077</v>
      </c>
      <c r="H1891" t="s">
        <v>8078</v>
      </c>
    </row>
    <row r="1892" spans="1:8" ht="15" customHeight="1" x14ac:dyDescent="0.3">
      <c r="A1892" s="23" t="s">
        <v>3228</v>
      </c>
      <c r="B1892" s="23" t="s">
        <v>6412</v>
      </c>
      <c r="C1892" s="26">
        <v>27.733333333333334</v>
      </c>
      <c r="D1892" s="23">
        <v>2</v>
      </c>
      <c r="E1892" s="23">
        <v>4058.71</v>
      </c>
      <c r="F1892" s="23" t="s">
        <v>8076</v>
      </c>
      <c r="G1892" s="23" t="s">
        <v>8076</v>
      </c>
      <c r="H1892" t="s">
        <v>8079</v>
      </c>
    </row>
    <row r="1893" spans="1:8" ht="15" customHeight="1" x14ac:dyDescent="0.3">
      <c r="A1893" s="23" t="s">
        <v>3229</v>
      </c>
      <c r="B1893" s="23" t="s">
        <v>6411</v>
      </c>
      <c r="C1893" s="26">
        <v>29.819444444444443</v>
      </c>
      <c r="D1893" s="23">
        <v>2</v>
      </c>
      <c r="E1893" s="23">
        <v>4058.12</v>
      </c>
      <c r="F1893" s="23" t="s">
        <v>8075</v>
      </c>
      <c r="G1893" s="23" t="s">
        <v>8077</v>
      </c>
      <c r="H1893" t="s">
        <v>8078</v>
      </c>
    </row>
    <row r="1894" spans="1:8" ht="15" customHeight="1" x14ac:dyDescent="0.3">
      <c r="A1894" s="23" t="s">
        <v>3231</v>
      </c>
      <c r="B1894" s="23" t="s">
        <v>6410</v>
      </c>
      <c r="C1894" s="26">
        <v>34.522222222222226</v>
      </c>
      <c r="D1894" s="23">
        <v>3</v>
      </c>
      <c r="E1894" s="23">
        <v>4047.94</v>
      </c>
      <c r="F1894" s="23" t="s">
        <v>8075</v>
      </c>
      <c r="G1894" s="23" t="s">
        <v>8077</v>
      </c>
      <c r="H1894" t="s">
        <v>8078</v>
      </c>
    </row>
    <row r="1895" spans="1:8" ht="15" customHeight="1" x14ac:dyDescent="0.3">
      <c r="A1895" s="23" t="s">
        <v>3233</v>
      </c>
      <c r="B1895" s="23" t="s">
        <v>6409</v>
      </c>
      <c r="C1895" s="26">
        <v>29.45</v>
      </c>
      <c r="D1895" s="23">
        <v>1</v>
      </c>
      <c r="E1895" s="23">
        <v>4040.56</v>
      </c>
      <c r="F1895" s="23" t="s">
        <v>8076</v>
      </c>
      <c r="G1895" s="23" t="s">
        <v>8076</v>
      </c>
      <c r="H1895" t="s">
        <v>8081</v>
      </c>
    </row>
    <row r="1896" spans="1:8" ht="15" customHeight="1" x14ac:dyDescent="0.3">
      <c r="A1896" s="23" t="s">
        <v>3234</v>
      </c>
      <c r="B1896" s="23" t="s">
        <v>6408</v>
      </c>
      <c r="C1896" s="26">
        <v>39.577777777777776</v>
      </c>
      <c r="D1896" s="23">
        <v>3</v>
      </c>
      <c r="E1896" s="23">
        <v>4039.9</v>
      </c>
      <c r="F1896" s="23" t="s">
        <v>8075</v>
      </c>
      <c r="G1896" s="23" t="s">
        <v>8077</v>
      </c>
      <c r="H1896" t="s">
        <v>8078</v>
      </c>
    </row>
    <row r="1897" spans="1:8" ht="15" customHeight="1" x14ac:dyDescent="0.3">
      <c r="A1897" s="23" t="s">
        <v>3236</v>
      </c>
      <c r="B1897" s="23" t="s">
        <v>6407</v>
      </c>
      <c r="C1897" s="26">
        <v>38.919444444444444</v>
      </c>
      <c r="D1897" s="23">
        <v>3</v>
      </c>
      <c r="E1897" s="23">
        <v>4038.41</v>
      </c>
      <c r="F1897" s="23" t="s">
        <v>8075</v>
      </c>
      <c r="G1897" s="23" t="s">
        <v>8077</v>
      </c>
      <c r="H1897" t="s">
        <v>8078</v>
      </c>
    </row>
    <row r="1898" spans="1:8" ht="15" customHeight="1" x14ac:dyDescent="0.3">
      <c r="A1898" s="23" t="s">
        <v>3238</v>
      </c>
      <c r="B1898" s="23" t="s">
        <v>6406</v>
      </c>
      <c r="C1898" s="26">
        <v>30.658333333333335</v>
      </c>
      <c r="D1898" s="23">
        <v>1</v>
      </c>
      <c r="E1898" s="23">
        <v>4032.24</v>
      </c>
      <c r="F1898" s="23" t="s">
        <v>8076</v>
      </c>
      <c r="G1898" s="23" t="s">
        <v>8076</v>
      </c>
      <c r="H1898" t="s">
        <v>8079</v>
      </c>
    </row>
    <row r="1899" spans="1:8" ht="15" customHeight="1" x14ac:dyDescent="0.3">
      <c r="A1899" s="23" t="s">
        <v>3239</v>
      </c>
      <c r="B1899" s="23" t="s">
        <v>6405</v>
      </c>
      <c r="C1899" s="26">
        <v>22.736111111111111</v>
      </c>
      <c r="D1899" s="23">
        <v>3</v>
      </c>
      <c r="E1899" s="23">
        <v>4005.42</v>
      </c>
      <c r="F1899" s="23" t="s">
        <v>8075</v>
      </c>
      <c r="G1899" s="23" t="s">
        <v>8077</v>
      </c>
      <c r="H1899" t="s">
        <v>8081</v>
      </c>
    </row>
    <row r="1900" spans="1:8" ht="15" customHeight="1" x14ac:dyDescent="0.3">
      <c r="A1900" s="23" t="s">
        <v>3241</v>
      </c>
      <c r="B1900" s="23" t="s">
        <v>6404</v>
      </c>
      <c r="C1900" s="26">
        <v>33.911111111111111</v>
      </c>
      <c r="D1900" s="23">
        <v>3</v>
      </c>
      <c r="E1900" s="23">
        <v>4002.36</v>
      </c>
      <c r="F1900" s="23" t="s">
        <v>8075</v>
      </c>
      <c r="G1900" s="23" t="s">
        <v>8077</v>
      </c>
      <c r="H1900" t="s">
        <v>8078</v>
      </c>
    </row>
    <row r="1901" spans="1:8" ht="15" customHeight="1" x14ac:dyDescent="0.3">
      <c r="A1901" s="23" t="s">
        <v>3242</v>
      </c>
      <c r="B1901" s="23" t="s">
        <v>6403</v>
      </c>
      <c r="C1901" s="26">
        <v>32.602777777777774</v>
      </c>
      <c r="D1901" s="23">
        <v>0</v>
      </c>
      <c r="E1901" s="23">
        <v>3994.18</v>
      </c>
      <c r="F1901" s="23" t="s">
        <v>8075</v>
      </c>
      <c r="G1901" s="23" t="s">
        <v>8075</v>
      </c>
      <c r="H1901" t="s">
        <v>8078</v>
      </c>
    </row>
    <row r="1902" spans="1:8" ht="15" customHeight="1" x14ac:dyDescent="0.3">
      <c r="A1902" s="23" t="s">
        <v>3243</v>
      </c>
      <c r="B1902" s="23" t="s">
        <v>6402</v>
      </c>
      <c r="C1902" s="26">
        <v>32.544444444444444</v>
      </c>
      <c r="D1902" s="23">
        <v>0</v>
      </c>
      <c r="E1902" s="23">
        <v>3989.84</v>
      </c>
      <c r="F1902" s="23" t="s">
        <v>8075</v>
      </c>
      <c r="G1902" s="23" t="s">
        <v>8075</v>
      </c>
      <c r="H1902" t="s">
        <v>8080</v>
      </c>
    </row>
    <row r="1903" spans="1:8" ht="15" customHeight="1" x14ac:dyDescent="0.3">
      <c r="A1903" s="23" t="s">
        <v>3245</v>
      </c>
      <c r="B1903" s="23" t="s">
        <v>6401</v>
      </c>
      <c r="C1903" s="26">
        <v>26.75</v>
      </c>
      <c r="D1903" s="23">
        <v>2</v>
      </c>
      <c r="E1903" s="23">
        <v>3987.93</v>
      </c>
      <c r="F1903" s="23" t="s">
        <v>8075</v>
      </c>
      <c r="G1903" s="23" t="s">
        <v>8075</v>
      </c>
      <c r="H1903" t="s">
        <v>8080</v>
      </c>
    </row>
    <row r="1904" spans="1:8" ht="15" customHeight="1" x14ac:dyDescent="0.3">
      <c r="A1904" s="23" t="s">
        <v>3246</v>
      </c>
      <c r="B1904" s="23" t="s">
        <v>6400</v>
      </c>
      <c r="C1904" s="26">
        <v>26.808333333333334</v>
      </c>
      <c r="D1904" s="23">
        <v>2</v>
      </c>
      <c r="E1904" s="23">
        <v>3981.98</v>
      </c>
      <c r="F1904" s="23" t="s">
        <v>8075</v>
      </c>
      <c r="G1904" s="23" t="s">
        <v>8075</v>
      </c>
      <c r="H1904" t="s">
        <v>8078</v>
      </c>
    </row>
    <row r="1905" spans="1:8" ht="15" customHeight="1" x14ac:dyDescent="0.3">
      <c r="A1905" s="23" t="s">
        <v>3247</v>
      </c>
      <c r="B1905" s="23" t="s">
        <v>6399</v>
      </c>
      <c r="C1905" s="26">
        <v>32.858333333333334</v>
      </c>
      <c r="D1905" s="23">
        <v>0</v>
      </c>
      <c r="E1905" s="23">
        <v>3972.92</v>
      </c>
      <c r="F1905" s="23" t="s">
        <v>8075</v>
      </c>
      <c r="G1905" s="23" t="s">
        <v>8076</v>
      </c>
      <c r="H1905" t="s">
        <v>8078</v>
      </c>
    </row>
    <row r="1906" spans="1:8" ht="15" customHeight="1" x14ac:dyDescent="0.3">
      <c r="A1906" s="23" t="s">
        <v>3249</v>
      </c>
      <c r="B1906" s="23" t="s">
        <v>6398</v>
      </c>
      <c r="C1906" s="26">
        <v>27.908333333333335</v>
      </c>
      <c r="D1906" s="23">
        <v>1</v>
      </c>
      <c r="E1906" s="23">
        <v>3956.07</v>
      </c>
      <c r="F1906" s="23" t="s">
        <v>8075</v>
      </c>
      <c r="G1906" s="23" t="s">
        <v>8075</v>
      </c>
      <c r="H1906" t="s">
        <v>8079</v>
      </c>
    </row>
    <row r="1907" spans="1:8" ht="15" customHeight="1" x14ac:dyDescent="0.3">
      <c r="A1907" s="23" t="s">
        <v>3251</v>
      </c>
      <c r="B1907" s="23" t="s">
        <v>6397</v>
      </c>
      <c r="C1907" s="26">
        <v>23.911111111111111</v>
      </c>
      <c r="D1907" s="23">
        <v>0</v>
      </c>
      <c r="E1907" s="23">
        <v>3955.98</v>
      </c>
      <c r="F1907" s="23" t="s">
        <v>8075</v>
      </c>
      <c r="G1907" s="23" t="s">
        <v>8076</v>
      </c>
      <c r="H1907" t="s">
        <v>8089</v>
      </c>
    </row>
    <row r="1908" spans="1:8" ht="15" customHeight="1" x14ac:dyDescent="0.3">
      <c r="A1908" s="23" t="s">
        <v>3253</v>
      </c>
      <c r="B1908" s="23" t="s">
        <v>6396</v>
      </c>
      <c r="C1908" s="26">
        <v>29.574999999999999</v>
      </c>
      <c r="D1908" s="23">
        <v>1</v>
      </c>
      <c r="E1908" s="23">
        <v>3947.41</v>
      </c>
      <c r="F1908" s="23" t="s">
        <v>8075</v>
      </c>
      <c r="G1908" s="23" t="s">
        <v>8075</v>
      </c>
      <c r="H1908" t="s">
        <v>8078</v>
      </c>
    </row>
    <row r="1909" spans="1:8" ht="15" customHeight="1" x14ac:dyDescent="0.3">
      <c r="A1909" s="23" t="s">
        <v>3255</v>
      </c>
      <c r="B1909" s="23" t="s">
        <v>6395</v>
      </c>
      <c r="C1909" s="26">
        <v>29.691666666666666</v>
      </c>
      <c r="D1909" s="23">
        <v>0</v>
      </c>
      <c r="E1909" s="23">
        <v>3943.6</v>
      </c>
      <c r="F1909" s="23" t="s">
        <v>8075</v>
      </c>
      <c r="G1909" s="23" t="s">
        <v>8076</v>
      </c>
      <c r="H1909" t="s">
        <v>8086</v>
      </c>
    </row>
    <row r="1910" spans="1:8" ht="15" customHeight="1" x14ac:dyDescent="0.3">
      <c r="A1910" s="23" t="s">
        <v>3257</v>
      </c>
      <c r="B1910" s="23" t="s">
        <v>6394</v>
      </c>
      <c r="C1910" s="26">
        <v>34.62222222222222</v>
      </c>
      <c r="D1910" s="23">
        <v>0</v>
      </c>
      <c r="E1910" s="23">
        <v>3935.18</v>
      </c>
      <c r="F1910" s="23" t="s">
        <v>8076</v>
      </c>
      <c r="G1910" s="23" t="s">
        <v>8077</v>
      </c>
      <c r="H1910" t="s">
        <v>8078</v>
      </c>
    </row>
    <row r="1911" spans="1:8" ht="15" customHeight="1" x14ac:dyDescent="0.3">
      <c r="A1911" s="23" t="s">
        <v>3259</v>
      </c>
      <c r="B1911" s="23" t="s">
        <v>6393</v>
      </c>
      <c r="C1911" s="26">
        <v>20.980555555555554</v>
      </c>
      <c r="D1911" s="23">
        <v>0</v>
      </c>
      <c r="E1911" s="23">
        <v>3931.51</v>
      </c>
      <c r="F1911" s="23" t="s">
        <v>8075</v>
      </c>
      <c r="G1911" s="23" t="s">
        <v>8076</v>
      </c>
      <c r="H1911" t="s">
        <v>8080</v>
      </c>
    </row>
    <row r="1912" spans="1:8" ht="15" customHeight="1" x14ac:dyDescent="0.3">
      <c r="A1912" s="23" t="s">
        <v>3261</v>
      </c>
      <c r="B1912" s="23" t="s">
        <v>6392</v>
      </c>
      <c r="C1912" s="26">
        <v>22.911111111111111</v>
      </c>
      <c r="D1912" s="23">
        <v>2</v>
      </c>
      <c r="E1912" s="23">
        <v>3925.76</v>
      </c>
      <c r="F1912" s="23" t="s">
        <v>8075</v>
      </c>
      <c r="G1912" s="23" t="s">
        <v>8075</v>
      </c>
      <c r="H1912" t="s">
        <v>8086</v>
      </c>
    </row>
    <row r="1913" spans="1:8" ht="15" customHeight="1" x14ac:dyDescent="0.3">
      <c r="A1913" s="23" t="s">
        <v>3263</v>
      </c>
      <c r="B1913" s="23" t="s">
        <v>6391</v>
      </c>
      <c r="C1913" s="26">
        <v>37.924999999999997</v>
      </c>
      <c r="D1913" s="23">
        <v>3</v>
      </c>
      <c r="E1913" s="23">
        <v>3910.44</v>
      </c>
      <c r="F1913" s="23" t="s">
        <v>8075</v>
      </c>
      <c r="G1913" s="23" t="s">
        <v>8075</v>
      </c>
      <c r="H1913" t="s">
        <v>8078</v>
      </c>
    </row>
    <row r="1914" spans="1:8" ht="15" customHeight="1" x14ac:dyDescent="0.3">
      <c r="A1914" s="23" t="s">
        <v>3265</v>
      </c>
      <c r="B1914" s="23" t="s">
        <v>6390</v>
      </c>
      <c r="C1914" s="26">
        <v>25.538888888888888</v>
      </c>
      <c r="D1914" s="23">
        <v>3</v>
      </c>
      <c r="E1914" s="23">
        <v>3906.13</v>
      </c>
      <c r="F1914" s="23" t="s">
        <v>8076</v>
      </c>
      <c r="G1914" s="23" t="s">
        <v>8076</v>
      </c>
      <c r="H1914" t="s">
        <v>8080</v>
      </c>
    </row>
    <row r="1915" spans="1:8" ht="15" customHeight="1" x14ac:dyDescent="0.3">
      <c r="A1915" s="23" t="s">
        <v>3267</v>
      </c>
      <c r="B1915" s="23" t="s">
        <v>6389</v>
      </c>
      <c r="C1915" s="26">
        <v>41.780555555555559</v>
      </c>
      <c r="D1915" s="23">
        <v>1</v>
      </c>
      <c r="E1915" s="23">
        <v>3902.07</v>
      </c>
      <c r="F1915" s="23" t="s">
        <v>8075</v>
      </c>
      <c r="G1915" s="23" t="s">
        <v>8075</v>
      </c>
      <c r="H1915" t="s">
        <v>8078</v>
      </c>
    </row>
    <row r="1916" spans="1:8" ht="15" customHeight="1" x14ac:dyDescent="0.3">
      <c r="A1916" s="23" t="s">
        <v>3269</v>
      </c>
      <c r="B1916" s="23" t="s">
        <v>6388</v>
      </c>
      <c r="C1916" s="26">
        <v>29.733333333333334</v>
      </c>
      <c r="D1916" s="23">
        <v>0</v>
      </c>
      <c r="E1916" s="23">
        <v>3898.35</v>
      </c>
      <c r="F1916" s="23" t="s">
        <v>8075</v>
      </c>
      <c r="G1916" s="23" t="s">
        <v>8075</v>
      </c>
      <c r="H1916" t="s">
        <v>8079</v>
      </c>
    </row>
    <row r="1917" spans="1:8" ht="15" customHeight="1" x14ac:dyDescent="0.3">
      <c r="A1917" s="23" t="s">
        <v>3271</v>
      </c>
      <c r="B1917" s="23" t="s">
        <v>6387</v>
      </c>
      <c r="C1917" s="26">
        <v>18.902777777777779</v>
      </c>
      <c r="D1917" s="23">
        <v>0</v>
      </c>
      <c r="E1917" s="23">
        <v>3889.2</v>
      </c>
      <c r="F1917" s="23" t="s">
        <v>8075</v>
      </c>
      <c r="G1917" s="23" t="s">
        <v>8075</v>
      </c>
      <c r="H1917" t="s">
        <v>8079</v>
      </c>
    </row>
    <row r="1918" spans="1:8" ht="15" customHeight="1" x14ac:dyDescent="0.3">
      <c r="A1918" s="23" t="s">
        <v>3273</v>
      </c>
      <c r="B1918" s="23" t="s">
        <v>6386</v>
      </c>
      <c r="C1918" s="26">
        <v>26.625</v>
      </c>
      <c r="D1918" s="23">
        <v>2</v>
      </c>
      <c r="E1918" s="23">
        <v>3877.3</v>
      </c>
      <c r="F1918" s="23" t="s">
        <v>8077</v>
      </c>
      <c r="G1918" s="23" t="s">
        <v>8076</v>
      </c>
      <c r="H1918" t="s">
        <v>8079</v>
      </c>
    </row>
    <row r="1919" spans="1:8" ht="15" customHeight="1" x14ac:dyDescent="0.3">
      <c r="A1919" s="23" t="s">
        <v>3274</v>
      </c>
      <c r="B1919" s="23" t="s">
        <v>6385</v>
      </c>
      <c r="C1919" s="26">
        <v>31.869444444444444</v>
      </c>
      <c r="D1919" s="23">
        <v>1</v>
      </c>
      <c r="E1919" s="23">
        <v>3875.73</v>
      </c>
      <c r="F1919" s="23" t="s">
        <v>8075</v>
      </c>
      <c r="G1919" s="23" t="s">
        <v>8076</v>
      </c>
      <c r="H1919" t="s">
        <v>8078</v>
      </c>
    </row>
    <row r="1920" spans="1:8" ht="15" customHeight="1" x14ac:dyDescent="0.3">
      <c r="A1920" s="23" t="s">
        <v>3275</v>
      </c>
      <c r="B1920" s="23" t="s">
        <v>6384</v>
      </c>
      <c r="C1920" s="26">
        <v>32.955555555555556</v>
      </c>
      <c r="D1920" s="23">
        <v>0</v>
      </c>
      <c r="E1920" s="23">
        <v>3866.86</v>
      </c>
      <c r="F1920" s="23" t="s">
        <v>8077</v>
      </c>
      <c r="G1920" s="23" t="s">
        <v>8077</v>
      </c>
      <c r="H1920" t="s">
        <v>8079</v>
      </c>
    </row>
    <row r="1921" spans="1:8" ht="15" customHeight="1" x14ac:dyDescent="0.3">
      <c r="A1921" s="23" t="s">
        <v>3277</v>
      </c>
      <c r="B1921" s="23" t="s">
        <v>6383</v>
      </c>
      <c r="C1921" s="26">
        <v>21.638888888888889</v>
      </c>
      <c r="D1921" s="23">
        <v>3</v>
      </c>
      <c r="E1921" s="23">
        <v>3861.21</v>
      </c>
      <c r="F1921" s="23" t="s">
        <v>8075</v>
      </c>
      <c r="G1921" s="23" t="s">
        <v>8075</v>
      </c>
      <c r="H1921" t="s">
        <v>8083</v>
      </c>
    </row>
    <row r="1922" spans="1:8" ht="15" customHeight="1" x14ac:dyDescent="0.3">
      <c r="A1922" s="23" t="s">
        <v>3278</v>
      </c>
      <c r="B1922" s="23" t="s">
        <v>6382</v>
      </c>
      <c r="C1922" s="26">
        <v>22.005555555555556</v>
      </c>
      <c r="D1922" s="23">
        <v>0</v>
      </c>
      <c r="E1922" s="23">
        <v>3858.51</v>
      </c>
      <c r="F1922" s="23" t="s">
        <v>8075</v>
      </c>
      <c r="G1922" s="23" t="s">
        <v>8076</v>
      </c>
      <c r="H1922" t="s">
        <v>8085</v>
      </c>
    </row>
    <row r="1923" spans="1:8" ht="15" customHeight="1" x14ac:dyDescent="0.3">
      <c r="A1923" s="23" t="s">
        <v>3280</v>
      </c>
      <c r="B1923" s="23" t="s">
        <v>6381</v>
      </c>
      <c r="C1923" s="26">
        <v>31.802777777777777</v>
      </c>
      <c r="D1923" s="23">
        <v>0</v>
      </c>
      <c r="E1923" s="23">
        <v>3857.76</v>
      </c>
      <c r="F1923" s="23" t="s">
        <v>8076</v>
      </c>
      <c r="G1923" s="23" t="s">
        <v>8077</v>
      </c>
      <c r="H1923" t="s">
        <v>8083</v>
      </c>
    </row>
    <row r="1924" spans="1:8" ht="15" customHeight="1" x14ac:dyDescent="0.3">
      <c r="A1924" s="23" t="s">
        <v>3281</v>
      </c>
      <c r="B1924" s="23" t="s">
        <v>6380</v>
      </c>
      <c r="C1924" s="26">
        <v>28.822222222222223</v>
      </c>
      <c r="D1924" s="23">
        <v>2</v>
      </c>
      <c r="E1924" s="23">
        <v>3847.67</v>
      </c>
      <c r="F1924" s="23" t="s">
        <v>8076</v>
      </c>
      <c r="G1924" s="23" t="s">
        <v>8075</v>
      </c>
      <c r="H1924" t="s">
        <v>8080</v>
      </c>
    </row>
    <row r="1925" spans="1:8" ht="15" customHeight="1" x14ac:dyDescent="0.3">
      <c r="A1925" s="23" t="s">
        <v>3282</v>
      </c>
      <c r="B1925" s="23" t="s">
        <v>6379</v>
      </c>
      <c r="C1925" s="26">
        <v>41.69166666666667</v>
      </c>
      <c r="D1925" s="23">
        <v>1</v>
      </c>
      <c r="E1925" s="23">
        <v>3797.2</v>
      </c>
      <c r="F1925" s="23" t="s">
        <v>8075</v>
      </c>
      <c r="G1925" s="23" t="s">
        <v>8076</v>
      </c>
      <c r="H1925" t="s">
        <v>8079</v>
      </c>
    </row>
    <row r="1926" spans="1:8" ht="15" customHeight="1" x14ac:dyDescent="0.3">
      <c r="A1926" s="23" t="s">
        <v>3284</v>
      </c>
      <c r="B1926" s="23" t="s">
        <v>6378</v>
      </c>
      <c r="C1926" s="26">
        <v>23.955555555555556</v>
      </c>
      <c r="D1926" s="23">
        <v>0</v>
      </c>
      <c r="E1926" s="23">
        <v>3796.36</v>
      </c>
      <c r="F1926" s="23" t="s">
        <v>8075</v>
      </c>
      <c r="G1926" s="23" t="s">
        <v>8076</v>
      </c>
      <c r="H1926" t="s">
        <v>8079</v>
      </c>
    </row>
    <row r="1927" spans="1:8" ht="15" customHeight="1" x14ac:dyDescent="0.3">
      <c r="A1927" s="23" t="s">
        <v>3285</v>
      </c>
      <c r="B1927" s="23" t="s">
        <v>6377</v>
      </c>
      <c r="C1927" s="26">
        <v>34.777777777777779</v>
      </c>
      <c r="D1927" s="23">
        <v>3</v>
      </c>
      <c r="E1927" s="23">
        <v>3793.55</v>
      </c>
      <c r="F1927" s="23" t="s">
        <v>8075</v>
      </c>
      <c r="G1927" s="23" t="s">
        <v>8076</v>
      </c>
      <c r="H1927" t="s">
        <v>8078</v>
      </c>
    </row>
    <row r="1928" spans="1:8" ht="15" customHeight="1" x14ac:dyDescent="0.3">
      <c r="A1928" s="23" t="s">
        <v>3287</v>
      </c>
      <c r="B1928" s="23" t="s">
        <v>6376</v>
      </c>
      <c r="C1928" s="26">
        <v>41.486111111111114</v>
      </c>
      <c r="D1928" s="23">
        <v>1</v>
      </c>
      <c r="E1928" s="23">
        <v>3785.77</v>
      </c>
      <c r="F1928" s="23" t="s">
        <v>8075</v>
      </c>
      <c r="G1928" s="23" t="s">
        <v>8077</v>
      </c>
      <c r="H1928" t="s">
        <v>8078</v>
      </c>
    </row>
    <row r="1929" spans="1:8" ht="15" customHeight="1" x14ac:dyDescent="0.3">
      <c r="A1929" s="23" t="s">
        <v>3289</v>
      </c>
      <c r="B1929" s="23" t="s">
        <v>6375</v>
      </c>
      <c r="C1929" s="26">
        <v>35.62222222222222</v>
      </c>
      <c r="D1929" s="23">
        <v>3</v>
      </c>
      <c r="E1929" s="23">
        <v>3773.23</v>
      </c>
      <c r="F1929" s="23" t="s">
        <v>8075</v>
      </c>
      <c r="G1929" s="23" t="s">
        <v>8076</v>
      </c>
      <c r="H1929" t="s">
        <v>8078</v>
      </c>
    </row>
    <row r="1930" spans="1:8" ht="15" customHeight="1" x14ac:dyDescent="0.3">
      <c r="A1930" s="23" t="s">
        <v>3290</v>
      </c>
      <c r="B1930" s="23" t="s">
        <v>6374</v>
      </c>
      <c r="C1930" s="26">
        <v>28.547222222222221</v>
      </c>
      <c r="D1930" s="23">
        <v>1</v>
      </c>
      <c r="E1930" s="23">
        <v>3766.88</v>
      </c>
      <c r="F1930" s="23" t="s">
        <v>8075</v>
      </c>
      <c r="G1930" s="23" t="s">
        <v>8077</v>
      </c>
      <c r="H1930" t="s">
        <v>8078</v>
      </c>
    </row>
    <row r="1931" spans="1:8" ht="15" customHeight="1" x14ac:dyDescent="0.3">
      <c r="A1931" s="23" t="s">
        <v>3292</v>
      </c>
      <c r="B1931" s="23" t="s">
        <v>6373</v>
      </c>
      <c r="C1931" s="26">
        <v>31.622222222222224</v>
      </c>
      <c r="D1931" s="23">
        <v>0</v>
      </c>
      <c r="E1931" s="23">
        <v>3761.29</v>
      </c>
      <c r="F1931" s="23" t="s">
        <v>8075</v>
      </c>
      <c r="G1931" s="23" t="s">
        <v>8076</v>
      </c>
      <c r="H1931" t="s">
        <v>8080</v>
      </c>
    </row>
    <row r="1932" spans="1:8" ht="15" customHeight="1" x14ac:dyDescent="0.3">
      <c r="A1932" s="23" t="s">
        <v>3293</v>
      </c>
      <c r="B1932" s="23" t="s">
        <v>6372</v>
      </c>
      <c r="C1932" s="26">
        <v>31.786111111111111</v>
      </c>
      <c r="D1932" s="23">
        <v>0</v>
      </c>
      <c r="E1932" s="23">
        <v>3757.84</v>
      </c>
      <c r="F1932" s="23" t="s">
        <v>8075</v>
      </c>
      <c r="G1932" s="23" t="s">
        <v>8077</v>
      </c>
      <c r="H1932" t="s">
        <v>8078</v>
      </c>
    </row>
    <row r="1933" spans="1:8" ht="15" customHeight="1" x14ac:dyDescent="0.3">
      <c r="A1933" s="23" t="s">
        <v>3295</v>
      </c>
      <c r="B1933" s="23" t="s">
        <v>6371</v>
      </c>
      <c r="C1933" s="26">
        <v>31.611111111111111</v>
      </c>
      <c r="D1933" s="23">
        <v>0</v>
      </c>
      <c r="E1933" s="23">
        <v>3756.62</v>
      </c>
      <c r="F1933" s="23" t="s">
        <v>8075</v>
      </c>
      <c r="G1933" s="23" t="s">
        <v>8075</v>
      </c>
      <c r="H1933" t="s">
        <v>8078</v>
      </c>
    </row>
    <row r="1934" spans="1:8" ht="15" customHeight="1" x14ac:dyDescent="0.3">
      <c r="A1934" s="23" t="s">
        <v>3297</v>
      </c>
      <c r="B1934" s="23" t="s">
        <v>6370</v>
      </c>
      <c r="C1934" s="26">
        <v>36.74722222222222</v>
      </c>
      <c r="D1934" s="23">
        <v>3</v>
      </c>
      <c r="E1934" s="23">
        <v>3748.56</v>
      </c>
      <c r="F1934" s="23" t="s">
        <v>8075</v>
      </c>
      <c r="G1934" s="23" t="s">
        <v>8075</v>
      </c>
      <c r="H1934" t="s">
        <v>8078</v>
      </c>
    </row>
    <row r="1935" spans="1:8" ht="15" customHeight="1" x14ac:dyDescent="0.3">
      <c r="A1935" s="23" t="s">
        <v>3298</v>
      </c>
      <c r="B1935" s="23" t="s">
        <v>6369</v>
      </c>
      <c r="C1935" s="26">
        <v>29.961111111111112</v>
      </c>
      <c r="D1935" s="23">
        <v>0</v>
      </c>
      <c r="E1935" s="23">
        <v>3736.46</v>
      </c>
      <c r="F1935" s="23" t="s">
        <v>8075</v>
      </c>
      <c r="G1935" s="23" t="s">
        <v>8075</v>
      </c>
      <c r="H1935" t="s">
        <v>8079</v>
      </c>
    </row>
    <row r="1936" spans="1:8" ht="15" customHeight="1" x14ac:dyDescent="0.3">
      <c r="A1936" s="23" t="s">
        <v>3299</v>
      </c>
      <c r="B1936" s="23" t="s">
        <v>6368</v>
      </c>
      <c r="C1936" s="26">
        <v>28.794444444444444</v>
      </c>
      <c r="D1936" s="23">
        <v>0</v>
      </c>
      <c r="E1936" s="23">
        <v>3732.63</v>
      </c>
      <c r="F1936" s="23" t="s">
        <v>8075</v>
      </c>
      <c r="G1936" s="23" t="s">
        <v>8076</v>
      </c>
      <c r="H1936" t="s">
        <v>8086</v>
      </c>
    </row>
    <row r="1937" spans="1:8" ht="15" customHeight="1" x14ac:dyDescent="0.3">
      <c r="A1937" s="23" t="s">
        <v>3301</v>
      </c>
      <c r="B1937" s="23" t="s">
        <v>6367</v>
      </c>
      <c r="C1937" s="26">
        <v>36.519444444444446</v>
      </c>
      <c r="D1937" s="23">
        <v>3</v>
      </c>
      <c r="E1937" s="23">
        <v>3731.6</v>
      </c>
      <c r="F1937" s="23" t="s">
        <v>8075</v>
      </c>
      <c r="G1937" s="23" t="s">
        <v>8075</v>
      </c>
      <c r="H1937" t="s">
        <v>8078</v>
      </c>
    </row>
    <row r="1938" spans="1:8" ht="15" customHeight="1" x14ac:dyDescent="0.3">
      <c r="A1938" s="23" t="s">
        <v>3303</v>
      </c>
      <c r="B1938" s="23" t="s">
        <v>6366</v>
      </c>
      <c r="C1938" s="26">
        <v>18.591666666666665</v>
      </c>
      <c r="D1938" s="23">
        <v>0</v>
      </c>
      <c r="E1938" s="23">
        <v>3722.23</v>
      </c>
      <c r="F1938" s="23" t="s">
        <v>8075</v>
      </c>
      <c r="G1938" s="23" t="s">
        <v>8075</v>
      </c>
      <c r="H1938" t="s">
        <v>8085</v>
      </c>
    </row>
    <row r="1939" spans="1:8" ht="15" customHeight="1" x14ac:dyDescent="0.3">
      <c r="A1939" s="23" t="s">
        <v>3305</v>
      </c>
      <c r="B1939" s="23" t="s">
        <v>6365</v>
      </c>
      <c r="C1939" s="26">
        <v>33.516666666666666</v>
      </c>
      <c r="D1939" s="23">
        <v>0</v>
      </c>
      <c r="E1939" s="23">
        <v>3704.35</v>
      </c>
      <c r="F1939" s="23" t="s">
        <v>8075</v>
      </c>
      <c r="G1939" s="23" t="s">
        <v>8075</v>
      </c>
      <c r="H1939" t="s">
        <v>8078</v>
      </c>
    </row>
    <row r="1940" spans="1:8" ht="15" customHeight="1" x14ac:dyDescent="0.3">
      <c r="A1940" s="23" t="s">
        <v>3306</v>
      </c>
      <c r="B1940" s="23" t="s">
        <v>6349</v>
      </c>
      <c r="C1940" s="26">
        <v>34.805555555555557</v>
      </c>
      <c r="D1940" s="23">
        <v>3</v>
      </c>
      <c r="E1940" s="23">
        <v>3699.54</v>
      </c>
      <c r="F1940" s="23" t="s">
        <v>8075</v>
      </c>
      <c r="G1940" s="23" t="s">
        <v>8076</v>
      </c>
      <c r="H1940" t="s">
        <v>8078</v>
      </c>
    </row>
    <row r="1941" spans="1:8" ht="15" customHeight="1" x14ac:dyDescent="0.3">
      <c r="A1941" s="23" t="s">
        <v>3308</v>
      </c>
      <c r="B1941" s="23" t="s">
        <v>6364</v>
      </c>
      <c r="C1941" s="26">
        <v>27.630555555555556</v>
      </c>
      <c r="D1941" s="23">
        <v>2</v>
      </c>
      <c r="E1941" s="23">
        <v>3693.43</v>
      </c>
      <c r="F1941" s="23" t="s">
        <v>8075</v>
      </c>
      <c r="G1941" s="23" t="s">
        <v>8076</v>
      </c>
      <c r="H1941" t="s">
        <v>8080</v>
      </c>
    </row>
    <row r="1942" spans="1:8" ht="15" customHeight="1" x14ac:dyDescent="0.3">
      <c r="A1942" s="23" t="s">
        <v>3309</v>
      </c>
      <c r="B1942" s="23" t="s">
        <v>6363</v>
      </c>
      <c r="C1942" s="26">
        <v>41.483333333333334</v>
      </c>
      <c r="D1942" s="23">
        <v>1</v>
      </c>
      <c r="E1942" s="23">
        <v>3688.38</v>
      </c>
      <c r="F1942" s="23" t="s">
        <v>8075</v>
      </c>
      <c r="G1942" s="23" t="s">
        <v>8075</v>
      </c>
      <c r="H1942" t="s">
        <v>8078</v>
      </c>
    </row>
    <row r="1943" spans="1:8" ht="15" customHeight="1" x14ac:dyDescent="0.3">
      <c r="A1943" s="23" t="s">
        <v>3311</v>
      </c>
      <c r="B1943" s="23" t="s">
        <v>6362</v>
      </c>
      <c r="C1943" s="26">
        <v>19.911111111111111</v>
      </c>
      <c r="D1943" s="23">
        <v>0</v>
      </c>
      <c r="E1943" s="23">
        <v>3688.35</v>
      </c>
      <c r="F1943" s="23" t="s">
        <v>8075</v>
      </c>
      <c r="G1943" s="23" t="s">
        <v>8075</v>
      </c>
      <c r="H1943" t="s">
        <v>8089</v>
      </c>
    </row>
    <row r="1944" spans="1:8" ht="15" customHeight="1" x14ac:dyDescent="0.3">
      <c r="A1944" s="23" t="s">
        <v>3313</v>
      </c>
      <c r="B1944" s="23" t="s">
        <v>6361</v>
      </c>
      <c r="C1944" s="26">
        <v>38.922222222222224</v>
      </c>
      <c r="D1944" s="23">
        <v>3</v>
      </c>
      <c r="E1944" s="23">
        <v>3678.86</v>
      </c>
      <c r="F1944" s="23" t="s">
        <v>8075</v>
      </c>
      <c r="G1944" s="23" t="s">
        <v>8076</v>
      </c>
      <c r="H1944" t="s">
        <v>8078</v>
      </c>
    </row>
    <row r="1945" spans="1:8" ht="15" customHeight="1" x14ac:dyDescent="0.3">
      <c r="A1945" s="23" t="s">
        <v>3314</v>
      </c>
      <c r="B1945" s="23" t="s">
        <v>6360</v>
      </c>
      <c r="C1945" s="26">
        <v>30.733333333333334</v>
      </c>
      <c r="D1945" s="23">
        <v>1</v>
      </c>
      <c r="E1945" s="23">
        <v>3659.35</v>
      </c>
      <c r="F1945" s="23" t="s">
        <v>8076</v>
      </c>
      <c r="G1945" s="23" t="s">
        <v>8077</v>
      </c>
      <c r="H1945" t="s">
        <v>8080</v>
      </c>
    </row>
    <row r="1946" spans="1:8" ht="15" customHeight="1" x14ac:dyDescent="0.3">
      <c r="A1946" s="23" t="s">
        <v>3316</v>
      </c>
      <c r="B1946" s="23" t="s">
        <v>6359</v>
      </c>
      <c r="C1946" s="26">
        <v>32.583333333333336</v>
      </c>
      <c r="D1946" s="23">
        <v>3</v>
      </c>
      <c r="E1946" s="23">
        <v>3653.29</v>
      </c>
      <c r="F1946" s="23" t="s">
        <v>8075</v>
      </c>
      <c r="G1946" s="23" t="s">
        <v>8076</v>
      </c>
      <c r="H1946" t="s">
        <v>8080</v>
      </c>
    </row>
    <row r="1947" spans="1:8" ht="15" customHeight="1" x14ac:dyDescent="0.3">
      <c r="A1947" s="23" t="s">
        <v>3317</v>
      </c>
      <c r="B1947" s="23" t="s">
        <v>6358</v>
      </c>
      <c r="C1947" s="26">
        <v>30.558333333333334</v>
      </c>
      <c r="D1947" s="23">
        <v>0</v>
      </c>
      <c r="E1947" s="23">
        <v>3645.09</v>
      </c>
      <c r="F1947" s="23" t="s">
        <v>8077</v>
      </c>
      <c r="G1947" s="23" t="s">
        <v>8075</v>
      </c>
      <c r="H1947" t="s">
        <v>8088</v>
      </c>
    </row>
    <row r="1948" spans="1:8" ht="15" customHeight="1" x14ac:dyDescent="0.3">
      <c r="A1948" s="23" t="s">
        <v>3318</v>
      </c>
      <c r="B1948" s="23" t="s">
        <v>6357</v>
      </c>
      <c r="C1948" s="26">
        <v>37.983333333333334</v>
      </c>
      <c r="D1948" s="23">
        <v>3</v>
      </c>
      <c r="E1948" s="23">
        <v>3622.13</v>
      </c>
      <c r="F1948" s="23" t="s">
        <v>8075</v>
      </c>
      <c r="G1948" s="23" t="s">
        <v>8077</v>
      </c>
      <c r="H1948" t="s">
        <v>8078</v>
      </c>
    </row>
    <row r="1949" spans="1:8" ht="15" customHeight="1" x14ac:dyDescent="0.3">
      <c r="A1949" s="23" t="s">
        <v>3320</v>
      </c>
      <c r="B1949" s="23" t="s">
        <v>6356</v>
      </c>
      <c r="C1949" s="26">
        <v>32.658333333333331</v>
      </c>
      <c r="D1949" s="23">
        <v>3</v>
      </c>
      <c r="E1949" s="23">
        <v>3606.43</v>
      </c>
      <c r="F1949" s="23" t="s">
        <v>8075</v>
      </c>
      <c r="G1949" s="23" t="s">
        <v>8077</v>
      </c>
      <c r="H1949" t="s">
        <v>8078</v>
      </c>
    </row>
    <row r="1950" spans="1:8" ht="15" customHeight="1" x14ac:dyDescent="0.3">
      <c r="A1950" s="23" t="s">
        <v>3322</v>
      </c>
      <c r="B1950" s="23" t="s">
        <v>6355</v>
      </c>
      <c r="C1950" s="26">
        <v>34.594444444444441</v>
      </c>
      <c r="D1950" s="23">
        <v>3</v>
      </c>
      <c r="E1950" s="23">
        <v>3603.6</v>
      </c>
      <c r="F1950" s="23" t="s">
        <v>8075</v>
      </c>
      <c r="G1950" s="23" t="s">
        <v>8077</v>
      </c>
      <c r="H1950" t="s">
        <v>8078</v>
      </c>
    </row>
    <row r="1951" spans="1:8" ht="15" customHeight="1" x14ac:dyDescent="0.3">
      <c r="A1951" s="23" t="s">
        <v>3324</v>
      </c>
      <c r="B1951" s="23" t="s">
        <v>6354</v>
      </c>
      <c r="C1951" s="26">
        <v>23.822222222222223</v>
      </c>
      <c r="D1951" s="23">
        <v>3</v>
      </c>
      <c r="E1951" s="23">
        <v>3597.6</v>
      </c>
      <c r="F1951" s="23" t="s">
        <v>8075</v>
      </c>
      <c r="G1951" s="23" t="s">
        <v>8075</v>
      </c>
      <c r="H1951" t="s">
        <v>8080</v>
      </c>
    </row>
    <row r="1952" spans="1:8" ht="15" customHeight="1" x14ac:dyDescent="0.3">
      <c r="A1952" s="23" t="s">
        <v>3325</v>
      </c>
      <c r="B1952" s="23" t="s">
        <v>6068</v>
      </c>
      <c r="C1952" s="26">
        <v>25.594444444444445</v>
      </c>
      <c r="D1952" s="23">
        <v>1</v>
      </c>
      <c r="E1952" s="23">
        <v>3594.17</v>
      </c>
      <c r="F1952" s="23" t="s">
        <v>8075</v>
      </c>
      <c r="G1952" s="23" t="s">
        <v>8075</v>
      </c>
      <c r="H1952" t="s">
        <v>8079</v>
      </c>
    </row>
    <row r="1953" spans="1:8" ht="15" customHeight="1" x14ac:dyDescent="0.3">
      <c r="A1953" s="23" t="s">
        <v>3327</v>
      </c>
      <c r="B1953" s="23" t="s">
        <v>6353</v>
      </c>
      <c r="C1953" s="26">
        <v>24.005555555555556</v>
      </c>
      <c r="D1953" s="23">
        <v>3</v>
      </c>
      <c r="E1953" s="23">
        <v>3591.48</v>
      </c>
      <c r="F1953" s="23" t="s">
        <v>8075</v>
      </c>
      <c r="G1953" s="23" t="s">
        <v>8076</v>
      </c>
      <c r="H1953" t="s">
        <v>8080</v>
      </c>
    </row>
    <row r="1954" spans="1:8" ht="15" customHeight="1" x14ac:dyDescent="0.3">
      <c r="A1954" s="23" t="s">
        <v>3329</v>
      </c>
      <c r="B1954" s="23" t="s">
        <v>6352</v>
      </c>
      <c r="C1954" s="26">
        <v>36.447222222222223</v>
      </c>
      <c r="D1954" s="23">
        <v>3</v>
      </c>
      <c r="E1954" s="23">
        <v>3589.14</v>
      </c>
      <c r="F1954" s="23" t="s">
        <v>8075</v>
      </c>
      <c r="G1954" s="23" t="s">
        <v>8075</v>
      </c>
      <c r="H1954" t="s">
        <v>8078</v>
      </c>
    </row>
    <row r="1955" spans="1:8" ht="15" customHeight="1" x14ac:dyDescent="0.3">
      <c r="A1955" s="23" t="s">
        <v>3331</v>
      </c>
      <c r="B1955" s="23" t="s">
        <v>6351</v>
      </c>
      <c r="C1955" s="26">
        <v>21.574999999999999</v>
      </c>
      <c r="D1955" s="23">
        <v>2</v>
      </c>
      <c r="E1955" s="23">
        <v>3579.83</v>
      </c>
      <c r="F1955" s="23" t="s">
        <v>8075</v>
      </c>
      <c r="G1955" s="23" t="s">
        <v>8075</v>
      </c>
      <c r="H1955" t="s">
        <v>8079</v>
      </c>
    </row>
    <row r="1956" spans="1:8" ht="15" customHeight="1" x14ac:dyDescent="0.3">
      <c r="A1956" s="23" t="s">
        <v>3333</v>
      </c>
      <c r="B1956" s="23" t="s">
        <v>6350</v>
      </c>
      <c r="C1956" s="26">
        <v>27.791666666666668</v>
      </c>
      <c r="D1956" s="23">
        <v>1</v>
      </c>
      <c r="E1956" s="23">
        <v>3578</v>
      </c>
      <c r="F1956" s="23" t="s">
        <v>8075</v>
      </c>
      <c r="G1956" s="23" t="s">
        <v>8076</v>
      </c>
      <c r="H1956" t="s">
        <v>8080</v>
      </c>
    </row>
    <row r="1957" spans="1:8" ht="15" customHeight="1" x14ac:dyDescent="0.3">
      <c r="A1957" s="23" t="s">
        <v>3335</v>
      </c>
      <c r="B1957" s="23" t="s">
        <v>6349</v>
      </c>
      <c r="C1957" s="26">
        <v>34.805555555555557</v>
      </c>
      <c r="D1957" s="23">
        <v>3</v>
      </c>
      <c r="E1957" s="23">
        <v>3569.96</v>
      </c>
      <c r="F1957" s="23" t="s">
        <v>8075</v>
      </c>
      <c r="G1957" s="23" t="s">
        <v>8077</v>
      </c>
      <c r="H1957" t="s">
        <v>8079</v>
      </c>
    </row>
    <row r="1958" spans="1:8" ht="15" customHeight="1" x14ac:dyDescent="0.3">
      <c r="A1958" s="23" t="s">
        <v>3337</v>
      </c>
      <c r="B1958" s="23" t="s">
        <v>6348</v>
      </c>
      <c r="C1958" s="26">
        <v>41.661111111111111</v>
      </c>
      <c r="D1958" s="23">
        <v>1</v>
      </c>
      <c r="E1958" s="23">
        <v>3562.87</v>
      </c>
      <c r="F1958" s="23" t="s">
        <v>8075</v>
      </c>
      <c r="G1958" s="23" t="s">
        <v>8077</v>
      </c>
      <c r="H1958" t="s">
        <v>8078</v>
      </c>
    </row>
    <row r="1959" spans="1:8" ht="15" customHeight="1" x14ac:dyDescent="0.3">
      <c r="A1959" s="23" t="s">
        <v>3339</v>
      </c>
      <c r="B1959" s="23" t="s">
        <v>6347</v>
      </c>
      <c r="C1959" s="26">
        <v>27.977777777777778</v>
      </c>
      <c r="D1959" s="23">
        <v>1</v>
      </c>
      <c r="E1959" s="23">
        <v>3561.89</v>
      </c>
      <c r="F1959" s="23" t="s">
        <v>8075</v>
      </c>
      <c r="G1959" s="23" t="s">
        <v>8077</v>
      </c>
      <c r="H1959" t="s">
        <v>8078</v>
      </c>
    </row>
    <row r="1960" spans="1:8" ht="15" customHeight="1" x14ac:dyDescent="0.3">
      <c r="A1960" s="23" t="s">
        <v>3340</v>
      </c>
      <c r="B1960" s="23" t="s">
        <v>6346</v>
      </c>
      <c r="C1960" s="26">
        <v>27.663888888888888</v>
      </c>
      <c r="D1960" s="23">
        <v>0</v>
      </c>
      <c r="E1960" s="23">
        <v>3558.62</v>
      </c>
      <c r="F1960" s="23" t="s">
        <v>8075</v>
      </c>
      <c r="G1960" s="23" t="s">
        <v>8076</v>
      </c>
      <c r="H1960" t="s">
        <v>8086</v>
      </c>
    </row>
    <row r="1961" spans="1:8" ht="15" customHeight="1" x14ac:dyDescent="0.3">
      <c r="A1961" s="23" t="s">
        <v>3341</v>
      </c>
      <c r="B1961" s="23" t="s">
        <v>6345</v>
      </c>
      <c r="C1961" s="26">
        <v>28.705555555555556</v>
      </c>
      <c r="D1961" s="23">
        <v>0</v>
      </c>
      <c r="E1961" s="23">
        <v>3556.92</v>
      </c>
      <c r="F1961" s="23" t="s">
        <v>8075</v>
      </c>
      <c r="G1961" s="23" t="s">
        <v>8076</v>
      </c>
      <c r="H1961" t="s">
        <v>8079</v>
      </c>
    </row>
    <row r="1962" spans="1:8" ht="15" customHeight="1" x14ac:dyDescent="0.3">
      <c r="A1962" s="23" t="s">
        <v>3342</v>
      </c>
      <c r="B1962" s="23" t="s">
        <v>6344</v>
      </c>
      <c r="C1962" s="26">
        <v>30.461111111111112</v>
      </c>
      <c r="D1962" s="23">
        <v>0</v>
      </c>
      <c r="E1962" s="23">
        <v>3554.2</v>
      </c>
      <c r="F1962" s="23" t="s">
        <v>8075</v>
      </c>
      <c r="G1962" s="23" t="s">
        <v>8076</v>
      </c>
      <c r="H1962" t="s">
        <v>8080</v>
      </c>
    </row>
    <row r="1963" spans="1:8" ht="15" customHeight="1" x14ac:dyDescent="0.3">
      <c r="A1963" s="23" t="s">
        <v>3344</v>
      </c>
      <c r="B1963" s="23" t="s">
        <v>6343</v>
      </c>
      <c r="C1963" s="26">
        <v>34.647222222222226</v>
      </c>
      <c r="D1963" s="23">
        <v>3</v>
      </c>
      <c r="E1963" s="23">
        <v>3540.12</v>
      </c>
      <c r="F1963" s="23" t="s">
        <v>8075</v>
      </c>
      <c r="G1963" s="23" t="s">
        <v>8077</v>
      </c>
      <c r="H1963" t="s">
        <v>8078</v>
      </c>
    </row>
    <row r="1964" spans="1:8" ht="15" customHeight="1" x14ac:dyDescent="0.3">
      <c r="A1964" s="23" t="s">
        <v>3345</v>
      </c>
      <c r="B1964" s="23" t="s">
        <v>6342</v>
      </c>
      <c r="C1964" s="26">
        <v>19.788888888888888</v>
      </c>
      <c r="D1964" s="23">
        <v>0</v>
      </c>
      <c r="E1964" s="23">
        <v>3538.9</v>
      </c>
      <c r="F1964" s="23" t="s">
        <v>8075</v>
      </c>
      <c r="G1964" s="23" t="s">
        <v>8075</v>
      </c>
      <c r="H1964" t="s">
        <v>8079</v>
      </c>
    </row>
    <row r="1965" spans="1:8" ht="15" customHeight="1" x14ac:dyDescent="0.3">
      <c r="A1965" s="23" t="s">
        <v>3347</v>
      </c>
      <c r="B1965" s="23" t="s">
        <v>6341</v>
      </c>
      <c r="C1965" s="26">
        <v>24.727777777777778</v>
      </c>
      <c r="D1965" s="23">
        <v>2</v>
      </c>
      <c r="E1965" s="23">
        <v>3537.7</v>
      </c>
      <c r="F1965" s="23" t="s">
        <v>8076</v>
      </c>
      <c r="G1965" s="23" t="s">
        <v>8076</v>
      </c>
      <c r="H1965" t="s">
        <v>8079</v>
      </c>
    </row>
    <row r="1966" spans="1:8" ht="15" customHeight="1" x14ac:dyDescent="0.3">
      <c r="A1966" s="23" t="s">
        <v>3349</v>
      </c>
      <c r="B1966" s="23" t="s">
        <v>6340</v>
      </c>
      <c r="C1966" s="26">
        <v>23.711111111111112</v>
      </c>
      <c r="D1966" s="23">
        <v>2</v>
      </c>
      <c r="E1966" s="23">
        <v>3500.61</v>
      </c>
      <c r="F1966" s="23" t="s">
        <v>8075</v>
      </c>
      <c r="G1966" s="23" t="s">
        <v>8075</v>
      </c>
      <c r="H1966" t="s">
        <v>8078</v>
      </c>
    </row>
    <row r="1967" spans="1:8" ht="15" customHeight="1" x14ac:dyDescent="0.3">
      <c r="A1967" s="23" t="s">
        <v>3351</v>
      </c>
      <c r="B1967" s="23" t="s">
        <v>6012</v>
      </c>
      <c r="C1967" s="26">
        <v>26.722222222222221</v>
      </c>
      <c r="D1967" s="23">
        <v>1</v>
      </c>
      <c r="E1967" s="23">
        <v>3490.55</v>
      </c>
      <c r="F1967" s="23" t="s">
        <v>8077</v>
      </c>
      <c r="G1967" s="23" t="s">
        <v>8075</v>
      </c>
      <c r="H1967" t="s">
        <v>8081</v>
      </c>
    </row>
    <row r="1968" spans="1:8" ht="15" customHeight="1" x14ac:dyDescent="0.3">
      <c r="A1968" s="23" t="s">
        <v>3353</v>
      </c>
      <c r="B1968" s="23" t="s">
        <v>6339</v>
      </c>
      <c r="C1968" s="26">
        <v>26.719444444444445</v>
      </c>
      <c r="D1968" s="23">
        <v>2</v>
      </c>
      <c r="E1968" s="23">
        <v>3484.33</v>
      </c>
      <c r="F1968" s="23" t="s">
        <v>8076</v>
      </c>
      <c r="G1968" s="23" t="s">
        <v>8076</v>
      </c>
      <c r="H1968" t="s">
        <v>8080</v>
      </c>
    </row>
    <row r="1969" spans="1:8" ht="15" customHeight="1" x14ac:dyDescent="0.3">
      <c r="A1969" s="23" t="s">
        <v>3355</v>
      </c>
      <c r="B1969" s="23" t="s">
        <v>6338</v>
      </c>
      <c r="C1969" s="26">
        <v>18.95</v>
      </c>
      <c r="D1969" s="23">
        <v>3</v>
      </c>
      <c r="E1969" s="23">
        <v>3481.87</v>
      </c>
      <c r="F1969" s="23" t="s">
        <v>8075</v>
      </c>
      <c r="G1969" s="23" t="s">
        <v>8076</v>
      </c>
      <c r="H1969" t="s">
        <v>8083</v>
      </c>
    </row>
    <row r="1970" spans="1:8" ht="15" customHeight="1" x14ac:dyDescent="0.3">
      <c r="A1970" s="23" t="s">
        <v>3357</v>
      </c>
      <c r="B1970" s="23" t="s">
        <v>6337</v>
      </c>
      <c r="C1970" s="26">
        <v>29.655555555555555</v>
      </c>
      <c r="D1970" s="23">
        <v>1</v>
      </c>
      <c r="E1970" s="23">
        <v>3471.41</v>
      </c>
      <c r="F1970" s="23" t="s">
        <v>8075</v>
      </c>
      <c r="G1970" s="23" t="s">
        <v>8075</v>
      </c>
      <c r="H1970" t="s">
        <v>8078</v>
      </c>
    </row>
    <row r="1971" spans="1:8" ht="15" customHeight="1" x14ac:dyDescent="0.3">
      <c r="A1971" s="23" t="s">
        <v>3359</v>
      </c>
      <c r="B1971" s="23" t="s">
        <v>6336</v>
      </c>
      <c r="C1971" s="26">
        <v>19.858333333333334</v>
      </c>
      <c r="D1971" s="23">
        <v>0</v>
      </c>
      <c r="E1971" s="23">
        <v>3463.51</v>
      </c>
      <c r="F1971" s="23" t="s">
        <v>8075</v>
      </c>
      <c r="G1971" s="23" t="s">
        <v>8077</v>
      </c>
      <c r="H1971" t="s">
        <v>8085</v>
      </c>
    </row>
    <row r="1972" spans="1:8" ht="15" customHeight="1" x14ac:dyDescent="0.3">
      <c r="A1972" s="23" t="s">
        <v>3361</v>
      </c>
      <c r="B1972" s="23" t="s">
        <v>6335</v>
      </c>
      <c r="C1972" s="26">
        <v>35.733333333333334</v>
      </c>
      <c r="D1972" s="23">
        <v>3</v>
      </c>
      <c r="E1972" s="23">
        <v>3453.77</v>
      </c>
      <c r="F1972" s="23" t="s">
        <v>8075</v>
      </c>
      <c r="G1972" s="23" t="s">
        <v>8077</v>
      </c>
      <c r="H1972" t="s">
        <v>8080</v>
      </c>
    </row>
    <row r="1973" spans="1:8" ht="15" customHeight="1" x14ac:dyDescent="0.3">
      <c r="A1973" s="23" t="s">
        <v>3363</v>
      </c>
      <c r="B1973" s="23" t="s">
        <v>6334</v>
      </c>
      <c r="C1973" s="26">
        <v>22.966666666666665</v>
      </c>
      <c r="D1973" s="23">
        <v>3</v>
      </c>
      <c r="E1973" s="23">
        <v>3443.06</v>
      </c>
      <c r="F1973" s="23" t="s">
        <v>8075</v>
      </c>
      <c r="G1973" s="23" t="s">
        <v>8077</v>
      </c>
      <c r="H1973" t="s">
        <v>8080</v>
      </c>
    </row>
    <row r="1974" spans="1:8" ht="15" customHeight="1" x14ac:dyDescent="0.3">
      <c r="A1974" s="23" t="s">
        <v>3364</v>
      </c>
      <c r="B1974" s="23" t="s">
        <v>6333</v>
      </c>
      <c r="C1974" s="26">
        <v>36.780555555555559</v>
      </c>
      <c r="D1974" s="23">
        <v>3</v>
      </c>
      <c r="E1974" s="23">
        <v>3436.5</v>
      </c>
      <c r="F1974" s="23" t="s">
        <v>8075</v>
      </c>
      <c r="G1974" s="23" t="s">
        <v>8077</v>
      </c>
      <c r="H1974" t="s">
        <v>8078</v>
      </c>
    </row>
    <row r="1975" spans="1:8" ht="15" customHeight="1" x14ac:dyDescent="0.3">
      <c r="A1975" s="23" t="s">
        <v>3366</v>
      </c>
      <c r="B1975" s="23" t="s">
        <v>6332</v>
      </c>
      <c r="C1975" s="26">
        <v>21.45</v>
      </c>
      <c r="D1975" s="23">
        <v>0</v>
      </c>
      <c r="E1975" s="23">
        <v>3434.38</v>
      </c>
      <c r="F1975" s="23" t="s">
        <v>8075</v>
      </c>
      <c r="G1975" s="23" t="s">
        <v>8075</v>
      </c>
      <c r="H1975" t="s">
        <v>8080</v>
      </c>
    </row>
    <row r="1976" spans="1:8" ht="15" customHeight="1" x14ac:dyDescent="0.3">
      <c r="A1976" s="23" t="s">
        <v>3368</v>
      </c>
      <c r="B1976" s="23" t="s">
        <v>6331</v>
      </c>
      <c r="C1976" s="26">
        <v>26.469444444444445</v>
      </c>
      <c r="D1976" s="23">
        <v>1</v>
      </c>
      <c r="E1976" s="23">
        <v>3410.32</v>
      </c>
      <c r="F1976" s="23" t="s">
        <v>8075</v>
      </c>
      <c r="G1976" s="23" t="s">
        <v>8075</v>
      </c>
      <c r="H1976" t="s">
        <v>8080</v>
      </c>
    </row>
    <row r="1977" spans="1:8" ht="15" customHeight="1" x14ac:dyDescent="0.3">
      <c r="A1977" s="23" t="s">
        <v>3370</v>
      </c>
      <c r="B1977" s="23" t="s">
        <v>6330</v>
      </c>
      <c r="C1977" s="26">
        <v>18.894444444444446</v>
      </c>
      <c r="D1977" s="23">
        <v>2</v>
      </c>
      <c r="E1977" s="23">
        <v>3393.36</v>
      </c>
      <c r="F1977" s="23" t="s">
        <v>8075</v>
      </c>
      <c r="G1977" s="23" t="s">
        <v>8075</v>
      </c>
      <c r="H1977" t="s">
        <v>8087</v>
      </c>
    </row>
    <row r="1978" spans="1:8" ht="15" customHeight="1" x14ac:dyDescent="0.3">
      <c r="A1978" s="23" t="s">
        <v>3372</v>
      </c>
      <c r="B1978" s="23" t="s">
        <v>6329</v>
      </c>
      <c r="C1978" s="26">
        <v>26.613888888888887</v>
      </c>
      <c r="D1978" s="23">
        <v>1</v>
      </c>
      <c r="E1978" s="23">
        <v>3392.98</v>
      </c>
      <c r="F1978" s="23" t="s">
        <v>8075</v>
      </c>
      <c r="G1978" s="23" t="s">
        <v>8076</v>
      </c>
      <c r="H1978" t="s">
        <v>8078</v>
      </c>
    </row>
    <row r="1979" spans="1:8" ht="15" customHeight="1" x14ac:dyDescent="0.3">
      <c r="A1979" s="23" t="s">
        <v>3373</v>
      </c>
      <c r="B1979" s="23" t="s">
        <v>6328</v>
      </c>
      <c r="C1979" s="26">
        <v>26.827777777777779</v>
      </c>
      <c r="D1979" s="23">
        <v>1</v>
      </c>
      <c r="E1979" s="23">
        <v>3392.37</v>
      </c>
      <c r="F1979" s="23" t="s">
        <v>8075</v>
      </c>
      <c r="G1979" s="23" t="s">
        <v>8076</v>
      </c>
      <c r="H1979" t="s">
        <v>8078</v>
      </c>
    </row>
    <row r="1980" spans="1:8" ht="15" customHeight="1" x14ac:dyDescent="0.3">
      <c r="A1980" s="23" t="s">
        <v>3375</v>
      </c>
      <c r="B1980" s="23" t="s">
        <v>6327</v>
      </c>
      <c r="C1980" s="26">
        <v>26.569444444444443</v>
      </c>
      <c r="D1980" s="23">
        <v>0</v>
      </c>
      <c r="E1980" s="23">
        <v>3385.4</v>
      </c>
      <c r="F1980" s="23" t="s">
        <v>8075</v>
      </c>
      <c r="G1980" s="23" t="s">
        <v>8075</v>
      </c>
      <c r="H1980" t="s">
        <v>8086</v>
      </c>
    </row>
    <row r="1981" spans="1:8" ht="15" customHeight="1" x14ac:dyDescent="0.3">
      <c r="A1981" s="23" t="s">
        <v>3377</v>
      </c>
      <c r="B1981" s="23" t="s">
        <v>6326</v>
      </c>
      <c r="C1981" s="26">
        <v>26.483333333333334</v>
      </c>
      <c r="D1981" s="23">
        <v>1</v>
      </c>
      <c r="E1981" s="23">
        <v>3378.91</v>
      </c>
      <c r="F1981" s="23" t="s">
        <v>8075</v>
      </c>
      <c r="G1981" s="23" t="s">
        <v>8077</v>
      </c>
      <c r="H1981" t="s">
        <v>8080</v>
      </c>
    </row>
    <row r="1982" spans="1:8" ht="15" customHeight="1" x14ac:dyDescent="0.3">
      <c r="A1982" s="23" t="s">
        <v>3379</v>
      </c>
      <c r="B1982" s="23" t="s">
        <v>6325</v>
      </c>
      <c r="C1982" s="26">
        <v>29.669444444444444</v>
      </c>
      <c r="D1982" s="23">
        <v>0</v>
      </c>
      <c r="E1982" s="23">
        <v>3366.67</v>
      </c>
      <c r="F1982" s="23" t="s">
        <v>8075</v>
      </c>
      <c r="G1982" s="23" t="s">
        <v>8075</v>
      </c>
      <c r="H1982" t="s">
        <v>8078</v>
      </c>
    </row>
    <row r="1983" spans="1:8" ht="15" customHeight="1" x14ac:dyDescent="0.3">
      <c r="A1983" s="23" t="s">
        <v>3381</v>
      </c>
      <c r="B1983" s="23" t="s">
        <v>6324</v>
      </c>
      <c r="C1983" s="26">
        <v>27.958333333333332</v>
      </c>
      <c r="D1983" s="23">
        <v>0</v>
      </c>
      <c r="E1983" s="23">
        <v>3353.47</v>
      </c>
      <c r="F1983" s="23" t="s">
        <v>8075</v>
      </c>
      <c r="G1983" s="23" t="s">
        <v>8076</v>
      </c>
      <c r="H1983" t="s">
        <v>8079</v>
      </c>
    </row>
    <row r="1984" spans="1:8" ht="15" customHeight="1" x14ac:dyDescent="0.3">
      <c r="A1984" s="23" t="s">
        <v>3383</v>
      </c>
      <c r="B1984" s="23" t="s">
        <v>6323</v>
      </c>
      <c r="C1984" s="26">
        <v>29.611111111111111</v>
      </c>
      <c r="D1984" s="23">
        <v>0</v>
      </c>
      <c r="E1984" s="23">
        <v>3353.28</v>
      </c>
      <c r="F1984" s="23" t="s">
        <v>8075</v>
      </c>
      <c r="G1984" s="23" t="s">
        <v>8077</v>
      </c>
      <c r="H1984" t="s">
        <v>8080</v>
      </c>
    </row>
    <row r="1985" spans="1:8" ht="15" customHeight="1" x14ac:dyDescent="0.3">
      <c r="A1985" s="23" t="s">
        <v>3385</v>
      </c>
      <c r="B1985" s="23" t="s">
        <v>6322</v>
      </c>
      <c r="C1985" s="26">
        <v>31.769444444444446</v>
      </c>
      <c r="D1985" s="23">
        <v>3</v>
      </c>
      <c r="E1985" s="23">
        <v>3342.79</v>
      </c>
      <c r="F1985" s="23" t="s">
        <v>8075</v>
      </c>
      <c r="G1985" s="23" t="s">
        <v>8077</v>
      </c>
      <c r="H1985" t="s">
        <v>8078</v>
      </c>
    </row>
    <row r="1986" spans="1:8" ht="15" customHeight="1" x14ac:dyDescent="0.3">
      <c r="A1986" s="23" t="s">
        <v>3387</v>
      </c>
      <c r="B1986" s="23" t="s">
        <v>6321</v>
      </c>
      <c r="C1986" s="26">
        <v>25.966666666666665</v>
      </c>
      <c r="D1986" s="23">
        <v>1</v>
      </c>
      <c r="E1986" s="23">
        <v>3309.79</v>
      </c>
      <c r="F1986" s="23" t="s">
        <v>8076</v>
      </c>
      <c r="G1986" s="23" t="s">
        <v>8076</v>
      </c>
      <c r="H1986" t="s">
        <v>8090</v>
      </c>
    </row>
    <row r="1987" spans="1:8" ht="15" customHeight="1" x14ac:dyDescent="0.3">
      <c r="A1987" s="23" t="s">
        <v>3388</v>
      </c>
      <c r="B1987" s="23" t="s">
        <v>6219</v>
      </c>
      <c r="C1987" s="26">
        <v>19.555555555555557</v>
      </c>
      <c r="D1987" s="23">
        <v>0</v>
      </c>
      <c r="E1987" s="23">
        <v>3308.46</v>
      </c>
      <c r="F1987" s="23" t="s">
        <v>8075</v>
      </c>
      <c r="G1987" s="23" t="s">
        <v>8077</v>
      </c>
      <c r="H1987" t="s">
        <v>8089</v>
      </c>
    </row>
    <row r="1988" spans="1:8" ht="15" customHeight="1" x14ac:dyDescent="0.3">
      <c r="A1988" s="23" t="s">
        <v>3389</v>
      </c>
      <c r="B1988" s="23" t="s">
        <v>6320</v>
      </c>
      <c r="C1988" s="26">
        <v>19.508333333333333</v>
      </c>
      <c r="D1988" s="23">
        <v>0</v>
      </c>
      <c r="E1988" s="23">
        <v>3300.7</v>
      </c>
      <c r="F1988" s="23" t="s">
        <v>8075</v>
      </c>
      <c r="G1988" s="23" t="s">
        <v>8075</v>
      </c>
      <c r="H1988" t="s">
        <v>8085</v>
      </c>
    </row>
    <row r="1989" spans="1:8" ht="15" customHeight="1" x14ac:dyDescent="0.3">
      <c r="A1989" s="23" t="s">
        <v>3390</v>
      </c>
      <c r="B1989" s="23" t="s">
        <v>6319</v>
      </c>
      <c r="C1989" s="26">
        <v>26.558333333333334</v>
      </c>
      <c r="D1989" s="23">
        <v>1</v>
      </c>
      <c r="E1989" s="23">
        <v>3292.53</v>
      </c>
      <c r="F1989" s="23" t="s">
        <v>8075</v>
      </c>
      <c r="G1989" s="23" t="s">
        <v>8075</v>
      </c>
      <c r="H1989" t="s">
        <v>8079</v>
      </c>
    </row>
    <row r="1990" spans="1:8" ht="15" customHeight="1" x14ac:dyDescent="0.3">
      <c r="A1990" s="23" t="s">
        <v>3392</v>
      </c>
      <c r="B1990" s="23" t="s">
        <v>6318</v>
      </c>
      <c r="C1990" s="26">
        <v>19.930555555555557</v>
      </c>
      <c r="D1990" s="23">
        <v>0</v>
      </c>
      <c r="E1990" s="23">
        <v>3280.22</v>
      </c>
      <c r="F1990" s="23" t="s">
        <v>8075</v>
      </c>
      <c r="G1990" s="23" t="s">
        <v>8076</v>
      </c>
      <c r="H1990" t="s">
        <v>8080</v>
      </c>
    </row>
    <row r="1991" spans="1:8" ht="15" customHeight="1" x14ac:dyDescent="0.3">
      <c r="A1991" s="23" t="s">
        <v>3393</v>
      </c>
      <c r="B1991" s="23" t="s">
        <v>6317</v>
      </c>
      <c r="C1991" s="26">
        <v>21.672222222222221</v>
      </c>
      <c r="D1991" s="23">
        <v>2</v>
      </c>
      <c r="E1991" s="23">
        <v>3279.87</v>
      </c>
      <c r="F1991" s="23" t="s">
        <v>8075</v>
      </c>
      <c r="G1991" s="23" t="s">
        <v>8077</v>
      </c>
      <c r="H1991" t="s">
        <v>8090</v>
      </c>
    </row>
    <row r="1992" spans="1:8" ht="15" customHeight="1" x14ac:dyDescent="0.3">
      <c r="A1992" s="23" t="s">
        <v>3395</v>
      </c>
      <c r="B1992" s="23" t="s">
        <v>6316</v>
      </c>
      <c r="C1992" s="26">
        <v>28.93611111111111</v>
      </c>
      <c r="D1992" s="23">
        <v>1</v>
      </c>
      <c r="E1992" s="23">
        <v>3277.16</v>
      </c>
      <c r="F1992" s="23" t="s">
        <v>8075</v>
      </c>
      <c r="G1992" s="23" t="s">
        <v>8076</v>
      </c>
      <c r="H1992" t="s">
        <v>8080</v>
      </c>
    </row>
    <row r="1993" spans="1:8" ht="15" customHeight="1" x14ac:dyDescent="0.3">
      <c r="A1993" s="23" t="s">
        <v>3396</v>
      </c>
      <c r="B1993" s="23" t="s">
        <v>6315</v>
      </c>
      <c r="C1993" s="26">
        <v>28.516666666666666</v>
      </c>
      <c r="D1993" s="23">
        <v>0</v>
      </c>
      <c r="E1993" s="23">
        <v>3268.85</v>
      </c>
      <c r="F1993" s="23" t="s">
        <v>8076</v>
      </c>
      <c r="G1993" s="23" t="s">
        <v>8077</v>
      </c>
      <c r="H1993" t="s">
        <v>8083</v>
      </c>
    </row>
    <row r="1994" spans="1:8" ht="15" customHeight="1" x14ac:dyDescent="0.3">
      <c r="A1994" s="23" t="s">
        <v>3398</v>
      </c>
      <c r="B1994" s="23" t="s">
        <v>6314</v>
      </c>
      <c r="C1994" s="26">
        <v>31.569444444444443</v>
      </c>
      <c r="D1994" s="23">
        <v>0</v>
      </c>
      <c r="E1994" s="23">
        <v>3260.2</v>
      </c>
      <c r="F1994" s="23" t="s">
        <v>8076</v>
      </c>
      <c r="G1994" s="23" t="s">
        <v>8075</v>
      </c>
      <c r="H1994" t="s">
        <v>8080</v>
      </c>
    </row>
    <row r="1995" spans="1:8" ht="15" customHeight="1" x14ac:dyDescent="0.3">
      <c r="A1995" s="23" t="s">
        <v>3400</v>
      </c>
      <c r="B1995" s="23" t="s">
        <v>6313</v>
      </c>
      <c r="C1995" s="26">
        <v>25.766666666666666</v>
      </c>
      <c r="D1995" s="23">
        <v>1</v>
      </c>
      <c r="E1995" s="23">
        <v>3238.44</v>
      </c>
      <c r="F1995" s="23" t="s">
        <v>8075</v>
      </c>
      <c r="G1995" s="23" t="s">
        <v>8076</v>
      </c>
      <c r="H1995" t="s">
        <v>8078</v>
      </c>
    </row>
    <row r="1996" spans="1:8" ht="15" customHeight="1" x14ac:dyDescent="0.3">
      <c r="A1996" s="23" t="s">
        <v>3401</v>
      </c>
      <c r="B1996" s="23" t="s">
        <v>6312</v>
      </c>
      <c r="C1996" s="26">
        <v>25.85</v>
      </c>
      <c r="D1996" s="23">
        <v>1</v>
      </c>
      <c r="E1996" s="23">
        <v>3227.12</v>
      </c>
      <c r="F1996" s="23" t="s">
        <v>8075</v>
      </c>
      <c r="G1996" s="23" t="s">
        <v>8076</v>
      </c>
      <c r="H1996" t="s">
        <v>8078</v>
      </c>
    </row>
    <row r="1997" spans="1:8" ht="15" customHeight="1" x14ac:dyDescent="0.3">
      <c r="A1997" s="23" t="s">
        <v>3403</v>
      </c>
      <c r="B1997" s="23" t="s">
        <v>6311</v>
      </c>
      <c r="C1997" s="26">
        <v>25.922222222222221</v>
      </c>
      <c r="D1997" s="23">
        <v>0</v>
      </c>
      <c r="E1997" s="23">
        <v>3213.62</v>
      </c>
      <c r="F1997" s="23" t="s">
        <v>8075</v>
      </c>
      <c r="G1997" s="23" t="s">
        <v>8075</v>
      </c>
      <c r="H1997" t="s">
        <v>8086</v>
      </c>
    </row>
    <row r="1998" spans="1:8" ht="15" customHeight="1" x14ac:dyDescent="0.3">
      <c r="A1998" s="23" t="s">
        <v>3405</v>
      </c>
      <c r="B1998" s="23" t="s">
        <v>6292</v>
      </c>
      <c r="C1998" s="26">
        <v>25.461111111111112</v>
      </c>
      <c r="D1998" s="23">
        <v>1</v>
      </c>
      <c r="E1998" s="23">
        <v>3208.79</v>
      </c>
      <c r="F1998" s="23" t="s">
        <v>8075</v>
      </c>
      <c r="G1998" s="23" t="s">
        <v>8076</v>
      </c>
      <c r="H1998" t="s">
        <v>8080</v>
      </c>
    </row>
    <row r="1999" spans="1:8" ht="15" customHeight="1" x14ac:dyDescent="0.3">
      <c r="A1999" s="23" t="s">
        <v>3406</v>
      </c>
      <c r="B1999" s="23" t="s">
        <v>6310</v>
      </c>
      <c r="C1999" s="26">
        <v>25.925000000000001</v>
      </c>
      <c r="D1999" s="23">
        <v>0</v>
      </c>
      <c r="E1999" s="23">
        <v>3206.49</v>
      </c>
      <c r="F1999" s="23" t="s">
        <v>8075</v>
      </c>
      <c r="G1999" s="23" t="s">
        <v>8076</v>
      </c>
      <c r="H1999" t="s">
        <v>8086</v>
      </c>
    </row>
    <row r="2000" spans="1:8" ht="15" customHeight="1" x14ac:dyDescent="0.3">
      <c r="A2000" s="23" t="s">
        <v>3408</v>
      </c>
      <c r="B2000" s="23" t="s">
        <v>6309</v>
      </c>
      <c r="C2000" s="26">
        <v>26.658333333333335</v>
      </c>
      <c r="D2000" s="23">
        <v>0</v>
      </c>
      <c r="E2000" s="23">
        <v>3201.25</v>
      </c>
      <c r="F2000" s="23" t="s">
        <v>8075</v>
      </c>
      <c r="G2000" s="23" t="s">
        <v>8076</v>
      </c>
      <c r="H2000" t="s">
        <v>8079</v>
      </c>
    </row>
    <row r="2001" spans="1:8" ht="15" customHeight="1" x14ac:dyDescent="0.3">
      <c r="A2001" s="23" t="s">
        <v>3409</v>
      </c>
      <c r="B2001" s="23" t="s">
        <v>6308</v>
      </c>
      <c r="C2001" s="26">
        <v>21.766666666666666</v>
      </c>
      <c r="D2001" s="23">
        <v>2</v>
      </c>
      <c r="E2001" s="23">
        <v>3180.51</v>
      </c>
      <c r="F2001" s="23" t="s">
        <v>8075</v>
      </c>
      <c r="G2001" s="23" t="s">
        <v>8075</v>
      </c>
      <c r="H2001" t="s">
        <v>8078</v>
      </c>
    </row>
    <row r="2002" spans="1:8" ht="15" customHeight="1" x14ac:dyDescent="0.3">
      <c r="A2002" s="23" t="s">
        <v>3411</v>
      </c>
      <c r="B2002" s="23" t="s">
        <v>6307</v>
      </c>
      <c r="C2002" s="26">
        <v>22.708333333333332</v>
      </c>
      <c r="D2002" s="23">
        <v>0</v>
      </c>
      <c r="E2002" s="23">
        <v>3179.96</v>
      </c>
      <c r="F2002" s="23" t="s">
        <v>8075</v>
      </c>
      <c r="G2002" s="23" t="s">
        <v>8075</v>
      </c>
      <c r="H2002" t="s">
        <v>8079</v>
      </c>
    </row>
    <row r="2003" spans="1:8" ht="15" customHeight="1" x14ac:dyDescent="0.3">
      <c r="A2003" s="23" t="s">
        <v>3413</v>
      </c>
      <c r="B2003" s="23" t="s">
        <v>6306</v>
      </c>
      <c r="C2003" s="26">
        <v>26.930555555555557</v>
      </c>
      <c r="D2003" s="23">
        <v>0</v>
      </c>
      <c r="E2003" s="23">
        <v>3176.82</v>
      </c>
      <c r="F2003" s="23" t="s">
        <v>8075</v>
      </c>
      <c r="G2003" s="23" t="s">
        <v>8077</v>
      </c>
      <c r="H2003" t="s">
        <v>8079</v>
      </c>
    </row>
    <row r="2004" spans="1:8" ht="15" customHeight="1" x14ac:dyDescent="0.3">
      <c r="A2004" s="23" t="s">
        <v>3415</v>
      </c>
      <c r="B2004" s="23" t="s">
        <v>6305</v>
      </c>
      <c r="C2004" s="26">
        <v>26.816666666666666</v>
      </c>
      <c r="D2004" s="23">
        <v>0</v>
      </c>
      <c r="E2004" s="23">
        <v>3176.29</v>
      </c>
      <c r="F2004" s="23" t="s">
        <v>8075</v>
      </c>
      <c r="G2004" s="23" t="s">
        <v>8075</v>
      </c>
      <c r="H2004" t="s">
        <v>8079</v>
      </c>
    </row>
    <row r="2005" spans="1:8" ht="15" customHeight="1" x14ac:dyDescent="0.3">
      <c r="A2005" s="23" t="s">
        <v>3416</v>
      </c>
      <c r="B2005" s="23" t="s">
        <v>6304</v>
      </c>
      <c r="C2005" s="26">
        <v>28.922222222222221</v>
      </c>
      <c r="D2005" s="23">
        <v>0</v>
      </c>
      <c r="E2005" s="23">
        <v>3172.02</v>
      </c>
      <c r="F2005" s="23" t="s">
        <v>8075</v>
      </c>
      <c r="G2005" s="23" t="s">
        <v>8077</v>
      </c>
      <c r="H2005" t="s">
        <v>8080</v>
      </c>
    </row>
    <row r="2006" spans="1:8" ht="15" customHeight="1" x14ac:dyDescent="0.3">
      <c r="A2006" s="23" t="s">
        <v>3418</v>
      </c>
      <c r="B2006" s="23" t="s">
        <v>6303</v>
      </c>
      <c r="C2006" s="26">
        <v>28.619444444444444</v>
      </c>
      <c r="D2006" s="23">
        <v>0</v>
      </c>
      <c r="E2006" s="23">
        <v>3171.61</v>
      </c>
      <c r="F2006" s="23" t="s">
        <v>8075</v>
      </c>
      <c r="G2006" s="23" t="s">
        <v>8076</v>
      </c>
      <c r="H2006" t="s">
        <v>8078</v>
      </c>
    </row>
    <row r="2007" spans="1:8" ht="15" customHeight="1" x14ac:dyDescent="0.3">
      <c r="A2007" s="23" t="s">
        <v>3420</v>
      </c>
      <c r="B2007" s="23" t="s">
        <v>6302</v>
      </c>
      <c r="C2007" s="26">
        <v>21.774999999999999</v>
      </c>
      <c r="D2007" s="23">
        <v>1</v>
      </c>
      <c r="E2007" s="23">
        <v>3167.46</v>
      </c>
      <c r="F2007" s="23" t="s">
        <v>8075</v>
      </c>
      <c r="G2007" s="23" t="s">
        <v>8076</v>
      </c>
      <c r="H2007" t="s">
        <v>8086</v>
      </c>
    </row>
    <row r="2008" spans="1:8" ht="15" customHeight="1" x14ac:dyDescent="0.3">
      <c r="A2008" s="23" t="s">
        <v>3421</v>
      </c>
      <c r="B2008" s="23" t="s">
        <v>6301</v>
      </c>
      <c r="C2008" s="26">
        <v>29.702777777777779</v>
      </c>
      <c r="D2008" s="23">
        <v>0</v>
      </c>
      <c r="E2008" s="23">
        <v>3162.02</v>
      </c>
      <c r="F2008" s="23" t="s">
        <v>8075</v>
      </c>
      <c r="G2008" s="23" t="s">
        <v>8076</v>
      </c>
      <c r="H2008" t="s">
        <v>8078</v>
      </c>
    </row>
    <row r="2009" spans="1:8" ht="15" customHeight="1" x14ac:dyDescent="0.3">
      <c r="A2009" s="23" t="s">
        <v>3423</v>
      </c>
      <c r="B2009" s="23" t="s">
        <v>6300</v>
      </c>
      <c r="C2009" s="26">
        <v>28.911111111111111</v>
      </c>
      <c r="D2009" s="23">
        <v>0</v>
      </c>
      <c r="E2009" s="23">
        <v>3161.45</v>
      </c>
      <c r="F2009" s="23" t="s">
        <v>8075</v>
      </c>
      <c r="G2009" s="23" t="s">
        <v>8077</v>
      </c>
      <c r="H2009" t="s">
        <v>8080</v>
      </c>
    </row>
    <row r="2010" spans="1:8" ht="15" customHeight="1" x14ac:dyDescent="0.3">
      <c r="A2010" s="23" t="s">
        <v>3425</v>
      </c>
      <c r="B2010" s="23" t="s">
        <v>6299</v>
      </c>
      <c r="C2010" s="26">
        <v>23.952777777777779</v>
      </c>
      <c r="D2010" s="23">
        <v>0</v>
      </c>
      <c r="E2010" s="23">
        <v>3128.35</v>
      </c>
      <c r="F2010" s="23" t="s">
        <v>8075</v>
      </c>
      <c r="G2010" s="23" t="s">
        <v>8076</v>
      </c>
      <c r="H2010" t="s">
        <v>8089</v>
      </c>
    </row>
    <row r="2011" spans="1:8" ht="15" customHeight="1" x14ac:dyDescent="0.3">
      <c r="A2011" s="23" t="s">
        <v>3427</v>
      </c>
      <c r="B2011" s="23" t="s">
        <v>6298</v>
      </c>
      <c r="C2011" s="26">
        <v>35.852777777777774</v>
      </c>
      <c r="D2011" s="23">
        <v>3</v>
      </c>
      <c r="E2011" s="23">
        <v>3088.06</v>
      </c>
      <c r="F2011" s="23" t="s">
        <v>8075</v>
      </c>
      <c r="G2011" s="23" t="s">
        <v>8075</v>
      </c>
      <c r="H2011" t="s">
        <v>8078</v>
      </c>
    </row>
    <row r="2012" spans="1:8" ht="15" customHeight="1" x14ac:dyDescent="0.3">
      <c r="A2012" s="23" t="s">
        <v>3428</v>
      </c>
      <c r="B2012" s="23" t="s">
        <v>6297</v>
      </c>
      <c r="C2012" s="26">
        <v>21.652777777777779</v>
      </c>
      <c r="D2012" s="23">
        <v>2</v>
      </c>
      <c r="E2012" s="23">
        <v>3077.1</v>
      </c>
      <c r="F2012" s="23" t="s">
        <v>8075</v>
      </c>
      <c r="G2012" s="23" t="s">
        <v>8077</v>
      </c>
      <c r="H2012" t="s">
        <v>8079</v>
      </c>
    </row>
    <row r="2013" spans="1:8" ht="15" customHeight="1" x14ac:dyDescent="0.3">
      <c r="A2013" s="23" t="s">
        <v>3429</v>
      </c>
      <c r="B2013" s="23" t="s">
        <v>6296</v>
      </c>
      <c r="C2013" s="26">
        <v>27.744444444444444</v>
      </c>
      <c r="D2013" s="23">
        <v>0</v>
      </c>
      <c r="E2013" s="23">
        <v>3070.81</v>
      </c>
      <c r="F2013" s="23" t="s">
        <v>8076</v>
      </c>
      <c r="G2013" s="23" t="s">
        <v>8077</v>
      </c>
      <c r="H2013" t="s">
        <v>8090</v>
      </c>
    </row>
    <row r="2014" spans="1:8" ht="15" customHeight="1" x14ac:dyDescent="0.3">
      <c r="A2014" s="23" t="s">
        <v>3430</v>
      </c>
      <c r="B2014" s="23" t="s">
        <v>6295</v>
      </c>
      <c r="C2014" s="26">
        <v>33.68611111111111</v>
      </c>
      <c r="D2014" s="23">
        <v>3</v>
      </c>
      <c r="E2014" s="23">
        <v>3065.49</v>
      </c>
      <c r="F2014" s="23" t="s">
        <v>8075</v>
      </c>
      <c r="G2014" s="23" t="s">
        <v>8077</v>
      </c>
      <c r="H2014" t="s">
        <v>8079</v>
      </c>
    </row>
    <row r="2015" spans="1:8" ht="15" customHeight="1" x14ac:dyDescent="0.3">
      <c r="A2015" s="23" t="s">
        <v>3432</v>
      </c>
      <c r="B2015" s="23" t="s">
        <v>6294</v>
      </c>
      <c r="C2015" s="26">
        <v>28.7</v>
      </c>
      <c r="D2015" s="23">
        <v>0</v>
      </c>
      <c r="E2015" s="23">
        <v>3062.51</v>
      </c>
      <c r="F2015" s="23" t="s">
        <v>8076</v>
      </c>
      <c r="G2015" s="23" t="s">
        <v>8077</v>
      </c>
      <c r="H2015" t="s">
        <v>8079</v>
      </c>
    </row>
    <row r="2016" spans="1:8" ht="15" customHeight="1" x14ac:dyDescent="0.3">
      <c r="A2016" s="23" t="s">
        <v>3434</v>
      </c>
      <c r="B2016" s="23" t="s">
        <v>6293</v>
      </c>
      <c r="C2016" s="26">
        <v>20.963888888888889</v>
      </c>
      <c r="D2016" s="23">
        <v>2</v>
      </c>
      <c r="E2016" s="23">
        <v>3056.39</v>
      </c>
      <c r="F2016" s="23" t="s">
        <v>8075</v>
      </c>
      <c r="G2016" s="23" t="s">
        <v>8076</v>
      </c>
      <c r="H2016" t="s">
        <v>8078</v>
      </c>
    </row>
    <row r="2017" spans="1:8" ht="15" customHeight="1" x14ac:dyDescent="0.3">
      <c r="A2017" s="23" t="s">
        <v>3436</v>
      </c>
      <c r="B2017" s="23" t="s">
        <v>6292</v>
      </c>
      <c r="C2017" s="26">
        <v>25.461111111111112</v>
      </c>
      <c r="D2017" s="23">
        <v>0</v>
      </c>
      <c r="E2017" s="23">
        <v>3051.73</v>
      </c>
      <c r="F2017" s="23" t="s">
        <v>8075</v>
      </c>
      <c r="G2017" s="23" t="s">
        <v>8075</v>
      </c>
      <c r="H2017" t="s">
        <v>8080</v>
      </c>
    </row>
    <row r="2018" spans="1:8" ht="15" customHeight="1" x14ac:dyDescent="0.3">
      <c r="A2018" s="23" t="s">
        <v>3437</v>
      </c>
      <c r="B2018" s="23" t="s">
        <v>6291</v>
      </c>
      <c r="C2018" s="26">
        <v>24.830555555555556</v>
      </c>
      <c r="D2018" s="23">
        <v>0</v>
      </c>
      <c r="E2018" s="23">
        <v>3046.06</v>
      </c>
      <c r="F2018" s="23" t="s">
        <v>8075</v>
      </c>
      <c r="G2018" s="23" t="s">
        <v>8077</v>
      </c>
      <c r="H2018" t="s">
        <v>8087</v>
      </c>
    </row>
    <row r="2019" spans="1:8" ht="15" customHeight="1" x14ac:dyDescent="0.3">
      <c r="A2019" s="23" t="s">
        <v>3439</v>
      </c>
      <c r="B2019" s="23" t="s">
        <v>6290</v>
      </c>
      <c r="C2019" s="26">
        <v>24.730555555555554</v>
      </c>
      <c r="D2019" s="23">
        <v>0</v>
      </c>
      <c r="E2019" s="23">
        <v>3044.21</v>
      </c>
      <c r="F2019" s="23" t="s">
        <v>8075</v>
      </c>
      <c r="G2019" s="23" t="s">
        <v>8076</v>
      </c>
      <c r="H2019" t="s">
        <v>8086</v>
      </c>
    </row>
    <row r="2020" spans="1:8" ht="15" customHeight="1" x14ac:dyDescent="0.3">
      <c r="A2020" s="23" t="s">
        <v>3440</v>
      </c>
      <c r="B2020" s="23" t="s">
        <v>6289</v>
      </c>
      <c r="C2020" s="26">
        <v>25.469444444444445</v>
      </c>
      <c r="D2020" s="23">
        <v>0</v>
      </c>
      <c r="E2020" s="23">
        <v>3021.81</v>
      </c>
      <c r="F2020" s="23" t="s">
        <v>8075</v>
      </c>
      <c r="G2020" s="23" t="s">
        <v>8076</v>
      </c>
      <c r="H2020" t="s">
        <v>8079</v>
      </c>
    </row>
    <row r="2021" spans="1:8" ht="15" customHeight="1" x14ac:dyDescent="0.3">
      <c r="A2021" s="23" t="s">
        <v>3442</v>
      </c>
      <c r="B2021" s="23" t="s">
        <v>6288</v>
      </c>
      <c r="C2021" s="26">
        <v>34.694444444444443</v>
      </c>
      <c r="D2021" s="23">
        <v>3</v>
      </c>
      <c r="E2021" s="23">
        <v>3018.04</v>
      </c>
      <c r="F2021" s="23" t="s">
        <v>8075</v>
      </c>
      <c r="G2021" s="23" t="s">
        <v>8075</v>
      </c>
      <c r="H2021" t="s">
        <v>8079</v>
      </c>
    </row>
    <row r="2022" spans="1:8" ht="15" customHeight="1" x14ac:dyDescent="0.3">
      <c r="A2022" s="23" t="s">
        <v>3444</v>
      </c>
      <c r="B2022" s="23" t="s">
        <v>6287</v>
      </c>
      <c r="C2022" s="26">
        <v>20.480555555555554</v>
      </c>
      <c r="D2022" s="23">
        <v>0</v>
      </c>
      <c r="E2022" s="23">
        <v>3012.22</v>
      </c>
      <c r="F2022" s="23" t="s">
        <v>8075</v>
      </c>
      <c r="G2022" s="23" t="s">
        <v>8076</v>
      </c>
      <c r="H2022" t="s">
        <v>8079</v>
      </c>
    </row>
    <row r="2023" spans="1:8" ht="15" customHeight="1" x14ac:dyDescent="0.3">
      <c r="A2023" s="23" t="s">
        <v>3445</v>
      </c>
      <c r="B2023" s="23" t="s">
        <v>6286</v>
      </c>
      <c r="C2023" s="26">
        <v>31.55</v>
      </c>
      <c r="D2023" s="23">
        <v>3</v>
      </c>
      <c r="E2023" s="23">
        <v>2985.67</v>
      </c>
      <c r="F2023" s="23" t="s">
        <v>8075</v>
      </c>
      <c r="G2023" s="23" t="s">
        <v>8075</v>
      </c>
      <c r="H2023" t="s">
        <v>8078</v>
      </c>
    </row>
    <row r="2024" spans="1:8" ht="15" customHeight="1" x14ac:dyDescent="0.3">
      <c r="A2024" s="23" t="s">
        <v>3447</v>
      </c>
      <c r="B2024" s="23" t="s">
        <v>6285</v>
      </c>
      <c r="C2024" s="26">
        <v>35.972222222222221</v>
      </c>
      <c r="D2024" s="23">
        <v>3</v>
      </c>
      <c r="E2024" s="23">
        <v>2979.52</v>
      </c>
      <c r="F2024" s="23" t="s">
        <v>8075</v>
      </c>
      <c r="G2024" s="23" t="s">
        <v>8076</v>
      </c>
      <c r="H2024" t="s">
        <v>8078</v>
      </c>
    </row>
    <row r="2025" spans="1:8" ht="15" customHeight="1" x14ac:dyDescent="0.3">
      <c r="A2025" s="23" t="s">
        <v>3449</v>
      </c>
      <c r="B2025" s="23" t="s">
        <v>6284</v>
      </c>
      <c r="C2025" s="26">
        <v>27.705555555555556</v>
      </c>
      <c r="D2025" s="23">
        <v>0</v>
      </c>
      <c r="E2025" s="23">
        <v>2974.13</v>
      </c>
      <c r="F2025" s="23" t="s">
        <v>8075</v>
      </c>
      <c r="G2025" s="23" t="s">
        <v>8077</v>
      </c>
      <c r="H2025" t="s">
        <v>8080</v>
      </c>
    </row>
    <row r="2026" spans="1:8" ht="15" customHeight="1" x14ac:dyDescent="0.3">
      <c r="A2026" s="23" t="s">
        <v>3451</v>
      </c>
      <c r="B2026" s="23" t="s">
        <v>6283</v>
      </c>
      <c r="C2026" s="26">
        <v>20.68888888888889</v>
      </c>
      <c r="D2026" s="23">
        <v>0</v>
      </c>
      <c r="E2026" s="23">
        <v>2943.41</v>
      </c>
      <c r="F2026" s="23" t="s">
        <v>8075</v>
      </c>
      <c r="G2026" s="23" t="s">
        <v>8076</v>
      </c>
      <c r="H2026" t="s">
        <v>8079</v>
      </c>
    </row>
    <row r="2027" spans="1:8" ht="15" customHeight="1" x14ac:dyDescent="0.3">
      <c r="A2027" s="23" t="s">
        <v>3453</v>
      </c>
      <c r="B2027" s="23" t="s">
        <v>6282</v>
      </c>
      <c r="C2027" s="26">
        <v>26.93888888888889</v>
      </c>
      <c r="D2027" s="23">
        <v>1</v>
      </c>
      <c r="E2027" s="23">
        <v>2927.06</v>
      </c>
      <c r="F2027" s="23" t="s">
        <v>8075</v>
      </c>
      <c r="G2027" s="23" t="s">
        <v>8075</v>
      </c>
      <c r="H2027" t="s">
        <v>8078</v>
      </c>
    </row>
    <row r="2028" spans="1:8" ht="15" customHeight="1" x14ac:dyDescent="0.3">
      <c r="A2028" s="23" t="s">
        <v>3455</v>
      </c>
      <c r="B2028" s="23" t="s">
        <v>6281</v>
      </c>
      <c r="C2028" s="26">
        <v>20.008333333333333</v>
      </c>
      <c r="D2028" s="23">
        <v>2</v>
      </c>
      <c r="E2028" s="23">
        <v>2913.57</v>
      </c>
      <c r="F2028" s="23" t="s">
        <v>8075</v>
      </c>
      <c r="G2028" s="23" t="s">
        <v>8075</v>
      </c>
      <c r="H2028" t="s">
        <v>8080</v>
      </c>
    </row>
    <row r="2029" spans="1:8" ht="15" customHeight="1" x14ac:dyDescent="0.3">
      <c r="A2029" s="23" t="s">
        <v>3457</v>
      </c>
      <c r="B2029" s="23" t="s">
        <v>6254</v>
      </c>
      <c r="C2029" s="26">
        <v>26.986111111111111</v>
      </c>
      <c r="D2029" s="23">
        <v>1</v>
      </c>
      <c r="E2029" s="23">
        <v>2904.09</v>
      </c>
      <c r="F2029" s="23" t="s">
        <v>8075</v>
      </c>
      <c r="G2029" s="23" t="s">
        <v>8075</v>
      </c>
      <c r="H2029" t="s">
        <v>8080</v>
      </c>
    </row>
    <row r="2030" spans="1:8" ht="15" customHeight="1" x14ac:dyDescent="0.3">
      <c r="A2030" s="23" t="s">
        <v>3459</v>
      </c>
      <c r="B2030" s="23" t="s">
        <v>6280</v>
      </c>
      <c r="C2030" s="26">
        <v>26.622222222222224</v>
      </c>
      <c r="D2030" s="23">
        <v>1</v>
      </c>
      <c r="E2030" s="23">
        <v>2902.91</v>
      </c>
      <c r="F2030" s="23" t="s">
        <v>8075</v>
      </c>
      <c r="G2030" s="23" t="s">
        <v>8075</v>
      </c>
      <c r="H2030" t="s">
        <v>8078</v>
      </c>
    </row>
    <row r="2031" spans="1:8" ht="15" customHeight="1" x14ac:dyDescent="0.3">
      <c r="A2031" s="23" t="s">
        <v>3460</v>
      </c>
      <c r="B2031" s="23" t="s">
        <v>6279</v>
      </c>
      <c r="C2031" s="26">
        <v>23.602777777777778</v>
      </c>
      <c r="D2031" s="23">
        <v>0</v>
      </c>
      <c r="E2031" s="23">
        <v>2899.49</v>
      </c>
      <c r="F2031" s="23" t="s">
        <v>8075</v>
      </c>
      <c r="G2031" s="23" t="s">
        <v>8075</v>
      </c>
      <c r="H2031" t="s">
        <v>8086</v>
      </c>
    </row>
    <row r="2032" spans="1:8" ht="15" customHeight="1" x14ac:dyDescent="0.3">
      <c r="A2032" s="23" t="s">
        <v>3462</v>
      </c>
      <c r="B2032" s="23" t="s">
        <v>6278</v>
      </c>
      <c r="C2032" s="26">
        <v>22.9</v>
      </c>
      <c r="D2032" s="23">
        <v>0</v>
      </c>
      <c r="E2032" s="23">
        <v>2897.46</v>
      </c>
      <c r="F2032" s="23" t="s">
        <v>8075</v>
      </c>
      <c r="G2032" s="23" t="s">
        <v>8077</v>
      </c>
      <c r="H2032" t="s">
        <v>8079</v>
      </c>
    </row>
    <row r="2033" spans="1:8" ht="15" customHeight="1" x14ac:dyDescent="0.3">
      <c r="A2033" s="23" t="s">
        <v>3464</v>
      </c>
      <c r="B2033" s="23" t="s">
        <v>6277</v>
      </c>
      <c r="C2033" s="26">
        <v>26.963888888888889</v>
      </c>
      <c r="D2033" s="23">
        <v>0</v>
      </c>
      <c r="E2033" s="23">
        <v>2897.32</v>
      </c>
      <c r="F2033" s="23" t="s">
        <v>8076</v>
      </c>
      <c r="G2033" s="23" t="s">
        <v>8076</v>
      </c>
      <c r="H2033" t="s">
        <v>8083</v>
      </c>
    </row>
    <row r="2034" spans="1:8" ht="15" customHeight="1" x14ac:dyDescent="0.3">
      <c r="A2034" s="23" t="s">
        <v>3466</v>
      </c>
      <c r="B2034" s="23" t="s">
        <v>6276</v>
      </c>
      <c r="C2034" s="26">
        <v>29.822222222222223</v>
      </c>
      <c r="D2034" s="23">
        <v>0</v>
      </c>
      <c r="E2034" s="23">
        <v>2867.12</v>
      </c>
      <c r="F2034" s="23" t="s">
        <v>8077</v>
      </c>
      <c r="G2034" s="23" t="s">
        <v>8076</v>
      </c>
      <c r="H2034" t="s">
        <v>8078</v>
      </c>
    </row>
    <row r="2035" spans="1:8" ht="15" customHeight="1" x14ac:dyDescent="0.3">
      <c r="A2035" s="23" t="s">
        <v>3468</v>
      </c>
      <c r="B2035" s="23" t="s">
        <v>6275</v>
      </c>
      <c r="C2035" s="26">
        <v>29.602777777777778</v>
      </c>
      <c r="D2035" s="23">
        <v>0</v>
      </c>
      <c r="E2035" s="23">
        <v>2866.09</v>
      </c>
      <c r="F2035" s="23" t="s">
        <v>8076</v>
      </c>
      <c r="G2035" s="23" t="s">
        <v>8076</v>
      </c>
      <c r="H2035" t="s">
        <v>8080</v>
      </c>
    </row>
    <row r="2036" spans="1:8" ht="15" customHeight="1" x14ac:dyDescent="0.3">
      <c r="A2036" s="23" t="s">
        <v>3469</v>
      </c>
      <c r="B2036" s="23" t="s">
        <v>6274</v>
      </c>
      <c r="C2036" s="26">
        <v>24.761111111111113</v>
      </c>
      <c r="D2036" s="23">
        <v>0</v>
      </c>
      <c r="E2036" s="23">
        <v>2855.44</v>
      </c>
      <c r="F2036" s="23" t="s">
        <v>8075</v>
      </c>
      <c r="G2036" s="23" t="s">
        <v>8076</v>
      </c>
      <c r="H2036" t="s">
        <v>8079</v>
      </c>
    </row>
    <row r="2037" spans="1:8" ht="15" customHeight="1" x14ac:dyDescent="0.3">
      <c r="A2037" s="23" t="s">
        <v>3471</v>
      </c>
      <c r="B2037" s="23" t="s">
        <v>6273</v>
      </c>
      <c r="C2037" s="26">
        <v>24.975000000000001</v>
      </c>
      <c r="D2037" s="23">
        <v>0</v>
      </c>
      <c r="E2037" s="23">
        <v>2850.68</v>
      </c>
      <c r="F2037" s="23" t="s">
        <v>8075</v>
      </c>
      <c r="G2037" s="23" t="s">
        <v>8076</v>
      </c>
      <c r="H2037" t="s">
        <v>8079</v>
      </c>
    </row>
    <row r="2038" spans="1:8" ht="15" customHeight="1" x14ac:dyDescent="0.3">
      <c r="A2038" s="23" t="s">
        <v>3473</v>
      </c>
      <c r="B2038" s="23" t="s">
        <v>6272</v>
      </c>
      <c r="C2038" s="26">
        <v>24.56388888888889</v>
      </c>
      <c r="D2038" s="23">
        <v>0</v>
      </c>
      <c r="E2038" s="23">
        <v>2842.76</v>
      </c>
      <c r="F2038" s="23" t="s">
        <v>8075</v>
      </c>
      <c r="G2038" s="23" t="s">
        <v>8076</v>
      </c>
      <c r="H2038" t="s">
        <v>8079</v>
      </c>
    </row>
    <row r="2039" spans="1:8" ht="15" customHeight="1" x14ac:dyDescent="0.3">
      <c r="A2039" s="23" t="s">
        <v>3474</v>
      </c>
      <c r="B2039" s="23" t="s">
        <v>6271</v>
      </c>
      <c r="C2039" s="26">
        <v>22.68611111111111</v>
      </c>
      <c r="D2039" s="23">
        <v>0</v>
      </c>
      <c r="E2039" s="23">
        <v>2819.51</v>
      </c>
      <c r="F2039" s="23" t="s">
        <v>8075</v>
      </c>
      <c r="G2039" s="23" t="s">
        <v>8076</v>
      </c>
      <c r="H2039" t="s">
        <v>8080</v>
      </c>
    </row>
    <row r="2040" spans="1:8" ht="15" customHeight="1" x14ac:dyDescent="0.3">
      <c r="A2040" s="23" t="s">
        <v>3475</v>
      </c>
      <c r="B2040" s="23" t="s">
        <v>6270</v>
      </c>
      <c r="C2040" s="26">
        <v>19.708333333333332</v>
      </c>
      <c r="D2040" s="23">
        <v>2</v>
      </c>
      <c r="E2040" s="23">
        <v>2803.7</v>
      </c>
      <c r="F2040" s="23" t="s">
        <v>8075</v>
      </c>
      <c r="G2040" s="23" t="s">
        <v>8077</v>
      </c>
      <c r="H2040" t="s">
        <v>8079</v>
      </c>
    </row>
    <row r="2041" spans="1:8" ht="15" customHeight="1" x14ac:dyDescent="0.3">
      <c r="A2041" s="23" t="s">
        <v>3476</v>
      </c>
      <c r="B2041" s="23" t="s">
        <v>6269</v>
      </c>
      <c r="C2041" s="26">
        <v>18.844444444444445</v>
      </c>
      <c r="D2041" s="23">
        <v>2</v>
      </c>
      <c r="E2041" s="23">
        <v>2801.26</v>
      </c>
      <c r="F2041" s="23" t="s">
        <v>8075</v>
      </c>
      <c r="G2041" s="23" t="s">
        <v>8076</v>
      </c>
      <c r="H2041" t="s">
        <v>8078</v>
      </c>
    </row>
    <row r="2042" spans="1:8" ht="15" customHeight="1" x14ac:dyDescent="0.3">
      <c r="A2042" s="23" t="s">
        <v>3478</v>
      </c>
      <c r="B2042" s="23" t="s">
        <v>6268</v>
      </c>
      <c r="C2042" s="26">
        <v>23.455555555555556</v>
      </c>
      <c r="D2042" s="23">
        <v>1</v>
      </c>
      <c r="E2042" s="23">
        <v>2789.06</v>
      </c>
      <c r="F2042" s="23" t="s">
        <v>8075</v>
      </c>
      <c r="G2042" s="23" t="s">
        <v>8076</v>
      </c>
      <c r="H2042" t="s">
        <v>8079</v>
      </c>
    </row>
    <row r="2043" spans="1:8" ht="15" customHeight="1" x14ac:dyDescent="0.3">
      <c r="A2043" s="23" t="s">
        <v>3479</v>
      </c>
      <c r="B2043" s="23" t="s">
        <v>6267</v>
      </c>
      <c r="C2043" s="26">
        <v>23.774999999999999</v>
      </c>
      <c r="D2043" s="23">
        <v>1</v>
      </c>
      <c r="E2043" s="23">
        <v>2775.19</v>
      </c>
      <c r="F2043" s="23" t="s">
        <v>8075</v>
      </c>
      <c r="G2043" s="23" t="s">
        <v>8077</v>
      </c>
      <c r="H2043" t="s">
        <v>8079</v>
      </c>
    </row>
    <row r="2044" spans="1:8" ht="15" customHeight="1" x14ac:dyDescent="0.3">
      <c r="A2044" s="23" t="s">
        <v>3481</v>
      </c>
      <c r="B2044" s="23" t="s">
        <v>6265</v>
      </c>
      <c r="C2044" s="26">
        <v>18.566666666666666</v>
      </c>
      <c r="D2044" s="23">
        <v>0</v>
      </c>
      <c r="E2044" s="23">
        <v>2773.46</v>
      </c>
      <c r="F2044" s="23" t="s">
        <v>8075</v>
      </c>
      <c r="G2044" s="23" t="s">
        <v>8077</v>
      </c>
      <c r="H2044" t="s">
        <v>8089</v>
      </c>
    </row>
    <row r="2045" spans="1:8" ht="15" customHeight="1" x14ac:dyDescent="0.3">
      <c r="A2045" s="23" t="s">
        <v>3483</v>
      </c>
      <c r="B2045" s="23" t="s">
        <v>6264</v>
      </c>
      <c r="C2045" s="26">
        <v>25.827777777777779</v>
      </c>
      <c r="D2045" s="23">
        <v>0</v>
      </c>
      <c r="E2045" s="23">
        <v>2758.99</v>
      </c>
      <c r="F2045" s="23" t="s">
        <v>8075</v>
      </c>
      <c r="G2045" s="23" t="s">
        <v>8077</v>
      </c>
      <c r="H2045" t="s">
        <v>8079</v>
      </c>
    </row>
    <row r="2046" spans="1:8" ht="15" customHeight="1" x14ac:dyDescent="0.3">
      <c r="A2046" s="23" t="s">
        <v>3485</v>
      </c>
      <c r="B2046" s="23" t="s">
        <v>6263</v>
      </c>
      <c r="C2046" s="26">
        <v>22.658333333333335</v>
      </c>
      <c r="D2046" s="23">
        <v>0</v>
      </c>
      <c r="E2046" s="23">
        <v>2755.02</v>
      </c>
      <c r="F2046" s="23" t="s">
        <v>8075</v>
      </c>
      <c r="G2046" s="23" t="s">
        <v>8077</v>
      </c>
      <c r="H2046" t="s">
        <v>8086</v>
      </c>
    </row>
    <row r="2047" spans="1:8" ht="15" customHeight="1" x14ac:dyDescent="0.3">
      <c r="A2047" s="23" t="s">
        <v>3487</v>
      </c>
      <c r="B2047" s="23" t="s">
        <v>6262</v>
      </c>
      <c r="C2047" s="26">
        <v>22.680555555555557</v>
      </c>
      <c r="D2047" s="23">
        <v>0</v>
      </c>
      <c r="E2047" s="23">
        <v>2741.95</v>
      </c>
      <c r="F2047" s="23" t="s">
        <v>8075</v>
      </c>
      <c r="G2047" s="23" t="s">
        <v>8076</v>
      </c>
      <c r="H2047" t="s">
        <v>8086</v>
      </c>
    </row>
    <row r="2048" spans="1:8" ht="15" customHeight="1" x14ac:dyDescent="0.3">
      <c r="A2048" s="23" t="s">
        <v>3489</v>
      </c>
      <c r="B2048" s="23" t="s">
        <v>6261</v>
      </c>
      <c r="C2048" s="26">
        <v>22.475000000000001</v>
      </c>
      <c r="D2048" s="23">
        <v>0</v>
      </c>
      <c r="E2048" s="23">
        <v>2731.91</v>
      </c>
      <c r="F2048" s="23" t="s">
        <v>8075</v>
      </c>
      <c r="G2048" s="23" t="s">
        <v>8076</v>
      </c>
      <c r="H2048" t="s">
        <v>8086</v>
      </c>
    </row>
    <row r="2049" spans="1:8" ht="15" customHeight="1" x14ac:dyDescent="0.3">
      <c r="A2049" s="23" t="s">
        <v>3490</v>
      </c>
      <c r="B2049" s="23" t="s">
        <v>6260</v>
      </c>
      <c r="C2049" s="26">
        <v>19.513888888888889</v>
      </c>
      <c r="D2049" s="23">
        <v>1</v>
      </c>
      <c r="E2049" s="23">
        <v>2730.11</v>
      </c>
      <c r="F2049" s="23" t="s">
        <v>8075</v>
      </c>
      <c r="G2049" s="23" t="s">
        <v>8076</v>
      </c>
      <c r="H2049" t="s">
        <v>8079</v>
      </c>
    </row>
    <row r="2050" spans="1:8" ht="15" customHeight="1" x14ac:dyDescent="0.3">
      <c r="A2050" s="23" t="s">
        <v>3492</v>
      </c>
      <c r="B2050" s="23" t="s">
        <v>6259</v>
      </c>
      <c r="C2050" s="26">
        <v>25.672222222222221</v>
      </c>
      <c r="D2050" s="23">
        <v>0</v>
      </c>
      <c r="E2050" s="23">
        <v>2727.4</v>
      </c>
      <c r="F2050" s="23" t="s">
        <v>8076</v>
      </c>
      <c r="G2050" s="23" t="s">
        <v>8076</v>
      </c>
      <c r="H2050" t="s">
        <v>8083</v>
      </c>
    </row>
    <row r="2051" spans="1:8" ht="15" customHeight="1" x14ac:dyDescent="0.3">
      <c r="A2051" s="23" t="s">
        <v>3494</v>
      </c>
      <c r="B2051" s="23" t="s">
        <v>6258</v>
      </c>
      <c r="C2051" s="26">
        <v>34.799999999999997</v>
      </c>
      <c r="D2051" s="23">
        <v>3</v>
      </c>
      <c r="E2051" s="23">
        <v>2726.06</v>
      </c>
      <c r="F2051" s="23" t="s">
        <v>8075</v>
      </c>
      <c r="G2051" s="23" t="s">
        <v>8075</v>
      </c>
      <c r="H2051" t="s">
        <v>8078</v>
      </c>
    </row>
    <row r="2052" spans="1:8" ht="15" customHeight="1" x14ac:dyDescent="0.3">
      <c r="A2052" s="23" t="s">
        <v>3495</v>
      </c>
      <c r="B2052" s="23" t="s">
        <v>6257</v>
      </c>
      <c r="C2052" s="26">
        <v>25.605555555555554</v>
      </c>
      <c r="D2052" s="23">
        <v>0</v>
      </c>
      <c r="E2052" s="23">
        <v>2721.32</v>
      </c>
      <c r="F2052" s="23" t="s">
        <v>8077</v>
      </c>
      <c r="G2052" s="23" t="s">
        <v>8076</v>
      </c>
      <c r="H2052" t="s">
        <v>8088</v>
      </c>
    </row>
    <row r="2053" spans="1:8" ht="15" customHeight="1" x14ac:dyDescent="0.3">
      <c r="A2053" s="23" t="s">
        <v>3497</v>
      </c>
      <c r="B2053" s="23" t="s">
        <v>6256</v>
      </c>
      <c r="C2053" s="26">
        <v>19.838888888888889</v>
      </c>
      <c r="D2053" s="23">
        <v>1</v>
      </c>
      <c r="E2053" s="23">
        <v>2719.28</v>
      </c>
      <c r="F2053" s="23" t="s">
        <v>8075</v>
      </c>
      <c r="G2053" s="23" t="s">
        <v>8075</v>
      </c>
      <c r="H2053" t="s">
        <v>8079</v>
      </c>
    </row>
    <row r="2054" spans="1:8" ht="15" customHeight="1" x14ac:dyDescent="0.3">
      <c r="A2054" s="23" t="s">
        <v>3499</v>
      </c>
      <c r="B2054" s="23" t="s">
        <v>6255</v>
      </c>
      <c r="C2054" s="26">
        <v>19.519444444444446</v>
      </c>
      <c r="D2054" s="23">
        <v>1</v>
      </c>
      <c r="E2054" s="23">
        <v>2710.83</v>
      </c>
      <c r="F2054" s="23" t="s">
        <v>8075</v>
      </c>
      <c r="G2054" s="23" t="s">
        <v>8076</v>
      </c>
      <c r="H2054" t="s">
        <v>8079</v>
      </c>
    </row>
    <row r="2055" spans="1:8" ht="15" customHeight="1" x14ac:dyDescent="0.3">
      <c r="A2055" s="23" t="s">
        <v>3501</v>
      </c>
      <c r="B2055" s="23" t="s">
        <v>6073</v>
      </c>
      <c r="C2055" s="26">
        <v>19.547222222222221</v>
      </c>
      <c r="D2055" s="23">
        <v>1</v>
      </c>
      <c r="E2055" s="23">
        <v>2709.24</v>
      </c>
      <c r="F2055" s="23" t="s">
        <v>8075</v>
      </c>
      <c r="G2055" s="23" t="s">
        <v>8075</v>
      </c>
      <c r="H2055" t="s">
        <v>8079</v>
      </c>
    </row>
    <row r="2056" spans="1:8" ht="15" customHeight="1" x14ac:dyDescent="0.3">
      <c r="A2056" s="23" t="s">
        <v>3502</v>
      </c>
      <c r="B2056" s="23" t="s">
        <v>6118</v>
      </c>
      <c r="C2056" s="26">
        <v>19.891666666666666</v>
      </c>
      <c r="D2056" s="23">
        <v>1</v>
      </c>
      <c r="E2056" s="23">
        <v>2709.11</v>
      </c>
      <c r="F2056" s="23" t="s">
        <v>8075</v>
      </c>
      <c r="G2056" s="23" t="s">
        <v>8075</v>
      </c>
      <c r="H2056" t="s">
        <v>8079</v>
      </c>
    </row>
    <row r="2057" spans="1:8" ht="15" customHeight="1" x14ac:dyDescent="0.3">
      <c r="A2057" s="23" t="s">
        <v>3504</v>
      </c>
      <c r="B2057" s="23" t="s">
        <v>6254</v>
      </c>
      <c r="C2057" s="26">
        <v>26.986111111111111</v>
      </c>
      <c r="D2057" s="23">
        <v>0</v>
      </c>
      <c r="E2057" s="23">
        <v>2699.57</v>
      </c>
      <c r="F2057" s="23" t="s">
        <v>8075</v>
      </c>
      <c r="G2057" s="23" t="s">
        <v>8077</v>
      </c>
      <c r="H2057" t="s">
        <v>8079</v>
      </c>
    </row>
    <row r="2058" spans="1:8" ht="15" customHeight="1" x14ac:dyDescent="0.3">
      <c r="A2058" s="23" t="s">
        <v>3506</v>
      </c>
      <c r="B2058" s="23" t="s">
        <v>6253</v>
      </c>
      <c r="C2058" s="26">
        <v>23.991666666666667</v>
      </c>
      <c r="D2058" s="23">
        <v>0</v>
      </c>
      <c r="E2058" s="23">
        <v>2690.11</v>
      </c>
      <c r="F2058" s="23" t="s">
        <v>8075</v>
      </c>
      <c r="G2058" s="23" t="s">
        <v>8075</v>
      </c>
      <c r="H2058" t="s">
        <v>8079</v>
      </c>
    </row>
    <row r="2059" spans="1:8" ht="15" customHeight="1" x14ac:dyDescent="0.3">
      <c r="A2059" s="23" t="s">
        <v>3508</v>
      </c>
      <c r="B2059" s="23" t="s">
        <v>6252</v>
      </c>
      <c r="C2059" s="26">
        <v>28.683333333333334</v>
      </c>
      <c r="D2059" s="23">
        <v>0</v>
      </c>
      <c r="E2059" s="23">
        <v>2689.5</v>
      </c>
      <c r="F2059" s="23" t="s">
        <v>8076</v>
      </c>
      <c r="G2059" s="23" t="s">
        <v>8075</v>
      </c>
      <c r="H2059" t="s">
        <v>8078</v>
      </c>
    </row>
    <row r="2060" spans="1:8" ht="15" customHeight="1" x14ac:dyDescent="0.3">
      <c r="A2060" s="23" t="s">
        <v>3509</v>
      </c>
      <c r="B2060" s="23" t="s">
        <v>6251</v>
      </c>
      <c r="C2060" s="26">
        <v>28.725000000000001</v>
      </c>
      <c r="D2060" s="23">
        <v>0</v>
      </c>
      <c r="E2060" s="23">
        <v>2684.69</v>
      </c>
      <c r="F2060" s="23" t="s">
        <v>8075</v>
      </c>
      <c r="G2060" s="23" t="s">
        <v>8075</v>
      </c>
      <c r="H2060" t="s">
        <v>8078</v>
      </c>
    </row>
    <row r="2061" spans="1:8" ht="15" customHeight="1" x14ac:dyDescent="0.3">
      <c r="A2061" s="23" t="s">
        <v>3511</v>
      </c>
      <c r="B2061" s="23" t="s">
        <v>6250</v>
      </c>
      <c r="C2061" s="26">
        <v>26.841666666666665</v>
      </c>
      <c r="D2061" s="23">
        <v>0</v>
      </c>
      <c r="E2061" s="23">
        <v>2680.95</v>
      </c>
      <c r="F2061" s="23" t="s">
        <v>8076</v>
      </c>
      <c r="G2061" s="23" t="s">
        <v>8075</v>
      </c>
      <c r="H2061" t="s">
        <v>8079</v>
      </c>
    </row>
    <row r="2062" spans="1:8" ht="15" customHeight="1" x14ac:dyDescent="0.3">
      <c r="A2062" s="23" t="s">
        <v>3512</v>
      </c>
      <c r="B2062" s="23" t="s">
        <v>6249</v>
      </c>
      <c r="C2062" s="26">
        <v>22.497222222222224</v>
      </c>
      <c r="D2062" s="23">
        <v>1</v>
      </c>
      <c r="E2062" s="23">
        <v>2643.27</v>
      </c>
      <c r="F2062" s="23" t="s">
        <v>8075</v>
      </c>
      <c r="G2062" s="23" t="s">
        <v>8077</v>
      </c>
      <c r="H2062" t="s">
        <v>8079</v>
      </c>
    </row>
    <row r="2063" spans="1:8" ht="15" customHeight="1" x14ac:dyDescent="0.3">
      <c r="A2063" s="23" t="s">
        <v>3514</v>
      </c>
      <c r="B2063" s="23" t="s">
        <v>6248</v>
      </c>
      <c r="C2063" s="26">
        <v>22.955555555555556</v>
      </c>
      <c r="D2063" s="23">
        <v>1</v>
      </c>
      <c r="E2063" s="23">
        <v>2639.04</v>
      </c>
      <c r="F2063" s="23" t="s">
        <v>8075</v>
      </c>
      <c r="G2063" s="23" t="s">
        <v>8075</v>
      </c>
      <c r="H2063" t="s">
        <v>8079</v>
      </c>
    </row>
    <row r="2064" spans="1:8" ht="15" customHeight="1" x14ac:dyDescent="0.3">
      <c r="A2064" s="23" t="s">
        <v>3516</v>
      </c>
      <c r="B2064" s="23" t="s">
        <v>6247</v>
      </c>
      <c r="C2064" s="26">
        <v>25.783333333333335</v>
      </c>
      <c r="D2064" s="23">
        <v>0</v>
      </c>
      <c r="E2064" s="23">
        <v>2632.99</v>
      </c>
      <c r="F2064" s="23" t="s">
        <v>8075</v>
      </c>
      <c r="G2064" s="23" t="s">
        <v>8077</v>
      </c>
      <c r="H2064" t="s">
        <v>8080</v>
      </c>
    </row>
    <row r="2065" spans="1:8" ht="15" customHeight="1" x14ac:dyDescent="0.3">
      <c r="A2065" s="23" t="s">
        <v>3518</v>
      </c>
      <c r="B2065" s="23" t="s">
        <v>6246</v>
      </c>
      <c r="C2065" s="26">
        <v>21.783333333333335</v>
      </c>
      <c r="D2065" s="23">
        <v>1</v>
      </c>
      <c r="E2065" s="23">
        <v>2597.7800000000002</v>
      </c>
      <c r="F2065" s="23" t="s">
        <v>8075</v>
      </c>
      <c r="G2065" s="23" t="s">
        <v>8077</v>
      </c>
      <c r="H2065" t="s">
        <v>8080</v>
      </c>
    </row>
    <row r="2066" spans="1:8" ht="15" customHeight="1" x14ac:dyDescent="0.3">
      <c r="A2066" s="23" t="s">
        <v>3519</v>
      </c>
      <c r="B2066" s="23" t="s">
        <v>6245</v>
      </c>
      <c r="C2066" s="26">
        <v>21.861111111111111</v>
      </c>
      <c r="D2066" s="23">
        <v>0</v>
      </c>
      <c r="E2066" s="23">
        <v>2585.85</v>
      </c>
      <c r="F2066" s="23" t="s">
        <v>8075</v>
      </c>
      <c r="G2066" s="23" t="s">
        <v>8075</v>
      </c>
      <c r="H2066" t="s">
        <v>8086</v>
      </c>
    </row>
    <row r="2067" spans="1:8" ht="15" customHeight="1" x14ac:dyDescent="0.3">
      <c r="A2067" s="23" t="s">
        <v>3521</v>
      </c>
      <c r="B2067" s="23" t="s">
        <v>6244</v>
      </c>
      <c r="C2067" s="26">
        <v>21.647222222222222</v>
      </c>
      <c r="D2067" s="23">
        <v>1</v>
      </c>
      <c r="E2067" s="23">
        <v>2585.27</v>
      </c>
      <c r="F2067" s="23" t="s">
        <v>8075</v>
      </c>
      <c r="G2067" s="23" t="s">
        <v>8076</v>
      </c>
      <c r="H2067" t="s">
        <v>8080</v>
      </c>
    </row>
    <row r="2068" spans="1:8" ht="15" customHeight="1" x14ac:dyDescent="0.3">
      <c r="A2068" s="23" t="s">
        <v>3523</v>
      </c>
      <c r="B2068" s="23" t="s">
        <v>6025</v>
      </c>
      <c r="C2068" s="26">
        <v>20.883333333333333</v>
      </c>
      <c r="D2068" s="23">
        <v>0</v>
      </c>
      <c r="E2068" s="23">
        <v>2585.04</v>
      </c>
      <c r="F2068" s="23" t="s">
        <v>8075</v>
      </c>
      <c r="G2068" s="23" t="s">
        <v>8075</v>
      </c>
      <c r="H2068" t="s">
        <v>8089</v>
      </c>
    </row>
    <row r="2069" spans="1:8" ht="15" customHeight="1" x14ac:dyDescent="0.3">
      <c r="A2069" s="23" t="s">
        <v>3524</v>
      </c>
      <c r="B2069" s="23" t="s">
        <v>6243</v>
      </c>
      <c r="C2069" s="26">
        <v>20.658333333333335</v>
      </c>
      <c r="D2069" s="23">
        <v>2</v>
      </c>
      <c r="E2069" s="23">
        <v>2566.4699999999998</v>
      </c>
      <c r="F2069" s="23" t="s">
        <v>8075</v>
      </c>
      <c r="G2069" s="23" t="s">
        <v>8076</v>
      </c>
      <c r="H2069" t="s">
        <v>8078</v>
      </c>
    </row>
    <row r="2070" spans="1:8" ht="15" customHeight="1" x14ac:dyDescent="0.3">
      <c r="A2070" s="23" t="s">
        <v>3526</v>
      </c>
      <c r="B2070" s="23" t="s">
        <v>6242</v>
      </c>
      <c r="C2070" s="26">
        <v>31.558333333333334</v>
      </c>
      <c r="D2070" s="23">
        <v>3</v>
      </c>
      <c r="E2070" s="23">
        <v>2545.6799999999998</v>
      </c>
      <c r="F2070" s="23" t="s">
        <v>8075</v>
      </c>
      <c r="G2070" s="23" t="s">
        <v>8077</v>
      </c>
      <c r="H2070" t="s">
        <v>8078</v>
      </c>
    </row>
    <row r="2071" spans="1:8" ht="15" customHeight="1" x14ac:dyDescent="0.3">
      <c r="A2071" s="23" t="s">
        <v>3528</v>
      </c>
      <c r="B2071" s="23" t="s">
        <v>6241</v>
      </c>
      <c r="C2071" s="26">
        <v>32.68611111111111</v>
      </c>
      <c r="D2071" s="23">
        <v>3</v>
      </c>
      <c r="E2071" s="23">
        <v>2540.39</v>
      </c>
      <c r="F2071" s="23" t="s">
        <v>8075</v>
      </c>
      <c r="G2071" s="23" t="s">
        <v>8075</v>
      </c>
      <c r="H2071" t="s">
        <v>8078</v>
      </c>
    </row>
    <row r="2072" spans="1:8" ht="15" customHeight="1" x14ac:dyDescent="0.3">
      <c r="A2072" s="23" t="s">
        <v>3529</v>
      </c>
      <c r="B2072" s="23" t="s">
        <v>6240</v>
      </c>
      <c r="C2072" s="26">
        <v>25.861111111111111</v>
      </c>
      <c r="D2072" s="23">
        <v>0</v>
      </c>
      <c r="E2072" s="23">
        <v>2534.39</v>
      </c>
      <c r="F2072" s="23" t="s">
        <v>8076</v>
      </c>
      <c r="G2072" s="23" t="s">
        <v>8076</v>
      </c>
      <c r="H2072" t="s">
        <v>8079</v>
      </c>
    </row>
    <row r="2073" spans="1:8" ht="15" customHeight="1" x14ac:dyDescent="0.3">
      <c r="A2073" s="23" t="s">
        <v>3530</v>
      </c>
      <c r="B2073" s="23" t="s">
        <v>6239</v>
      </c>
      <c r="C2073" s="26">
        <v>22.786111111111111</v>
      </c>
      <c r="D2073" s="23">
        <v>0</v>
      </c>
      <c r="E2073" s="23">
        <v>2527.8200000000002</v>
      </c>
      <c r="F2073" s="23" t="s">
        <v>8075</v>
      </c>
      <c r="G2073" s="23" t="s">
        <v>8076</v>
      </c>
      <c r="H2073" t="s">
        <v>8079</v>
      </c>
    </row>
    <row r="2074" spans="1:8" ht="15" customHeight="1" x14ac:dyDescent="0.3">
      <c r="A2074" s="23" t="s">
        <v>3532</v>
      </c>
      <c r="B2074" s="23" t="s">
        <v>6238</v>
      </c>
      <c r="C2074" s="26">
        <v>25.6</v>
      </c>
      <c r="D2074" s="23">
        <v>0</v>
      </c>
      <c r="E2074" s="23">
        <v>2523.17</v>
      </c>
      <c r="F2074" s="23" t="s">
        <v>8076</v>
      </c>
      <c r="G2074" s="23" t="s">
        <v>8077</v>
      </c>
      <c r="H2074" t="s">
        <v>8079</v>
      </c>
    </row>
    <row r="2075" spans="1:8" ht="15" customHeight="1" x14ac:dyDescent="0.3">
      <c r="A2075" s="23" t="s">
        <v>3534</v>
      </c>
      <c r="B2075" s="23" t="s">
        <v>6237</v>
      </c>
      <c r="C2075" s="26">
        <v>31.841666666666665</v>
      </c>
      <c r="D2075" s="23">
        <v>3</v>
      </c>
      <c r="E2075" s="23">
        <v>2510.79</v>
      </c>
      <c r="F2075" s="23" t="s">
        <v>8075</v>
      </c>
      <c r="G2075" s="23" t="s">
        <v>8077</v>
      </c>
      <c r="H2075" t="s">
        <v>8078</v>
      </c>
    </row>
    <row r="2076" spans="1:8" ht="15" customHeight="1" x14ac:dyDescent="0.3">
      <c r="A2076" s="23" t="s">
        <v>3536</v>
      </c>
      <c r="B2076" s="23" t="s">
        <v>6217</v>
      </c>
      <c r="C2076" s="26">
        <v>18.755555555555556</v>
      </c>
      <c r="D2076" s="23">
        <v>0</v>
      </c>
      <c r="E2076" s="23">
        <v>2500.9299999999998</v>
      </c>
      <c r="F2076" s="23" t="s">
        <v>8075</v>
      </c>
      <c r="G2076" s="23" t="s">
        <v>8075</v>
      </c>
      <c r="H2076" t="s">
        <v>8079</v>
      </c>
    </row>
    <row r="2077" spans="1:8" ht="15" customHeight="1" x14ac:dyDescent="0.3">
      <c r="A2077" s="23" t="s">
        <v>3538</v>
      </c>
      <c r="B2077" s="23" t="s">
        <v>6236</v>
      </c>
      <c r="C2077" s="26">
        <v>27.647222222222222</v>
      </c>
      <c r="D2077" s="23">
        <v>0</v>
      </c>
      <c r="E2077" s="23">
        <v>2498.41</v>
      </c>
      <c r="F2077" s="23" t="s">
        <v>8076</v>
      </c>
      <c r="G2077" s="23" t="s">
        <v>8076</v>
      </c>
      <c r="H2077" t="s">
        <v>8078</v>
      </c>
    </row>
    <row r="2078" spans="1:8" ht="15" customHeight="1" x14ac:dyDescent="0.3">
      <c r="A2078" s="23" t="s">
        <v>3539</v>
      </c>
      <c r="B2078" s="23" t="s">
        <v>6235</v>
      </c>
      <c r="C2078" s="26">
        <v>27.913888888888888</v>
      </c>
      <c r="D2078" s="23">
        <v>0</v>
      </c>
      <c r="E2078" s="23">
        <v>2497.04</v>
      </c>
      <c r="F2078" s="23" t="s">
        <v>8076</v>
      </c>
      <c r="G2078" s="23" t="s">
        <v>8076</v>
      </c>
      <c r="H2078" t="s">
        <v>8078</v>
      </c>
    </row>
    <row r="2079" spans="1:8" ht="15" customHeight="1" x14ac:dyDescent="0.3">
      <c r="A2079" s="23" t="s">
        <v>3540</v>
      </c>
      <c r="B2079" s="23" t="s">
        <v>6234</v>
      </c>
      <c r="C2079" s="26">
        <v>27.65</v>
      </c>
      <c r="D2079" s="23">
        <v>0</v>
      </c>
      <c r="E2079" s="23">
        <v>2494.02</v>
      </c>
      <c r="F2079" s="23" t="s">
        <v>8076</v>
      </c>
      <c r="G2079" s="23" t="s">
        <v>8077</v>
      </c>
      <c r="H2079" t="s">
        <v>8080</v>
      </c>
    </row>
    <row r="2080" spans="1:8" ht="15" customHeight="1" x14ac:dyDescent="0.3">
      <c r="A2080" s="23" t="s">
        <v>3541</v>
      </c>
      <c r="B2080" s="23" t="s">
        <v>6233</v>
      </c>
      <c r="C2080" s="26">
        <v>27.588888888888889</v>
      </c>
      <c r="D2080" s="23">
        <v>0</v>
      </c>
      <c r="E2080" s="23">
        <v>2483.7399999999998</v>
      </c>
      <c r="F2080" s="23" t="s">
        <v>8076</v>
      </c>
      <c r="G2080" s="23" t="s">
        <v>8075</v>
      </c>
      <c r="H2080" t="s">
        <v>8078</v>
      </c>
    </row>
    <row r="2081" spans="1:8" ht="15" customHeight="1" x14ac:dyDescent="0.3">
      <c r="A2081" s="23" t="s">
        <v>3542</v>
      </c>
      <c r="B2081" s="23" t="s">
        <v>6232</v>
      </c>
      <c r="C2081" s="26">
        <v>24.966666666666665</v>
      </c>
      <c r="D2081" s="23">
        <v>0</v>
      </c>
      <c r="E2081" s="23">
        <v>2480.98</v>
      </c>
      <c r="F2081" s="23" t="s">
        <v>8075</v>
      </c>
      <c r="G2081" s="23" t="s">
        <v>8075</v>
      </c>
      <c r="H2081" t="s">
        <v>8078</v>
      </c>
    </row>
    <row r="2082" spans="1:8" ht="15" customHeight="1" x14ac:dyDescent="0.3">
      <c r="A2082" s="23" t="s">
        <v>3544</v>
      </c>
      <c r="B2082" s="23" t="s">
        <v>6231</v>
      </c>
      <c r="C2082" s="26">
        <v>24.933333333333334</v>
      </c>
      <c r="D2082" s="23">
        <v>0</v>
      </c>
      <c r="E2082" s="23">
        <v>2473.33</v>
      </c>
      <c r="F2082" s="23" t="s">
        <v>8075</v>
      </c>
      <c r="G2082" s="23" t="s">
        <v>8076</v>
      </c>
      <c r="H2082" t="s">
        <v>8078</v>
      </c>
    </row>
    <row r="2083" spans="1:8" ht="15" customHeight="1" x14ac:dyDescent="0.3">
      <c r="A2083" s="23" t="s">
        <v>3545</v>
      </c>
      <c r="B2083" s="23" t="s">
        <v>6230</v>
      </c>
      <c r="C2083" s="26">
        <v>24.808333333333334</v>
      </c>
      <c r="D2083" s="23">
        <v>0</v>
      </c>
      <c r="E2083" s="23">
        <v>2464.62</v>
      </c>
      <c r="F2083" s="23" t="s">
        <v>8075</v>
      </c>
      <c r="G2083" s="23" t="s">
        <v>8076</v>
      </c>
      <c r="H2083" t="s">
        <v>8078</v>
      </c>
    </row>
    <row r="2084" spans="1:8" ht="15" customHeight="1" x14ac:dyDescent="0.3">
      <c r="A2084" s="23" t="s">
        <v>3546</v>
      </c>
      <c r="B2084" s="23" t="s">
        <v>6229</v>
      </c>
      <c r="C2084" s="26">
        <v>20.908333333333335</v>
      </c>
      <c r="D2084" s="23">
        <v>0</v>
      </c>
      <c r="E2084" s="23">
        <v>2459.7199999999998</v>
      </c>
      <c r="F2084" s="23" t="s">
        <v>8075</v>
      </c>
      <c r="G2084" s="23" t="s">
        <v>8075</v>
      </c>
      <c r="H2084" t="s">
        <v>8086</v>
      </c>
    </row>
    <row r="2085" spans="1:8" ht="15" customHeight="1" x14ac:dyDescent="0.3">
      <c r="A2085" s="23" t="s">
        <v>3548</v>
      </c>
      <c r="B2085" s="23" t="s">
        <v>6228</v>
      </c>
      <c r="C2085" s="26">
        <v>24.552777777777777</v>
      </c>
      <c r="D2085" s="23">
        <v>0</v>
      </c>
      <c r="E2085" s="23">
        <v>2457.5</v>
      </c>
      <c r="F2085" s="23" t="s">
        <v>8075</v>
      </c>
      <c r="G2085" s="23" t="s">
        <v>8077</v>
      </c>
      <c r="H2085" t="s">
        <v>8080</v>
      </c>
    </row>
    <row r="2086" spans="1:8" ht="15" customHeight="1" x14ac:dyDescent="0.3">
      <c r="A2086" s="23" t="s">
        <v>3550</v>
      </c>
      <c r="B2086" s="23" t="s">
        <v>6172</v>
      </c>
      <c r="C2086" s="26">
        <v>20.858333333333334</v>
      </c>
      <c r="D2086" s="23">
        <v>0</v>
      </c>
      <c r="E2086" s="23">
        <v>2457.21</v>
      </c>
      <c r="F2086" s="23" t="s">
        <v>8075</v>
      </c>
      <c r="G2086" s="23" t="s">
        <v>8077</v>
      </c>
      <c r="H2086" t="s">
        <v>8086</v>
      </c>
    </row>
    <row r="2087" spans="1:8" ht="15" customHeight="1" x14ac:dyDescent="0.3">
      <c r="A2087" s="23" t="s">
        <v>3552</v>
      </c>
      <c r="B2087" s="23" t="s">
        <v>6227</v>
      </c>
      <c r="C2087" s="26">
        <v>23.547222222222221</v>
      </c>
      <c r="D2087" s="23">
        <v>1</v>
      </c>
      <c r="E2087" s="23">
        <v>2438.06</v>
      </c>
      <c r="F2087" s="23" t="s">
        <v>8075</v>
      </c>
      <c r="G2087" s="23" t="s">
        <v>8075</v>
      </c>
      <c r="H2087" t="s">
        <v>8078</v>
      </c>
    </row>
    <row r="2088" spans="1:8" ht="15" customHeight="1" x14ac:dyDescent="0.3">
      <c r="A2088" s="23" t="s">
        <v>3554</v>
      </c>
      <c r="B2088" s="23" t="s">
        <v>6226</v>
      </c>
      <c r="C2088" s="26">
        <v>23.572222222222223</v>
      </c>
      <c r="D2088" s="23">
        <v>1</v>
      </c>
      <c r="E2088" s="23">
        <v>2416.96</v>
      </c>
      <c r="F2088" s="23" t="s">
        <v>8075</v>
      </c>
      <c r="G2088" s="23" t="s">
        <v>8075</v>
      </c>
      <c r="H2088" t="s">
        <v>8080</v>
      </c>
    </row>
    <row r="2089" spans="1:8" ht="15" customHeight="1" x14ac:dyDescent="0.3">
      <c r="A2089" s="23" t="s">
        <v>3555</v>
      </c>
      <c r="B2089" s="23" t="s">
        <v>6225</v>
      </c>
      <c r="C2089" s="26">
        <v>22.013888888888889</v>
      </c>
      <c r="D2089" s="23">
        <v>0</v>
      </c>
      <c r="E2089" s="23">
        <v>2404.73</v>
      </c>
      <c r="F2089" s="23" t="s">
        <v>8075</v>
      </c>
      <c r="G2089" s="23" t="s">
        <v>8076</v>
      </c>
      <c r="H2089" t="s">
        <v>8079</v>
      </c>
    </row>
    <row r="2090" spans="1:8" ht="15" customHeight="1" x14ac:dyDescent="0.3">
      <c r="A2090" s="23" t="s">
        <v>3557</v>
      </c>
      <c r="B2090" s="23" t="s">
        <v>6224</v>
      </c>
      <c r="C2090" s="26">
        <v>23.827777777777779</v>
      </c>
      <c r="D2090" s="23">
        <v>0</v>
      </c>
      <c r="E2090" s="23">
        <v>2396.1</v>
      </c>
      <c r="F2090" s="23" t="s">
        <v>8075</v>
      </c>
      <c r="G2090" s="23" t="s">
        <v>8077</v>
      </c>
      <c r="H2090" t="s">
        <v>8082</v>
      </c>
    </row>
    <row r="2091" spans="1:8" ht="15" customHeight="1" x14ac:dyDescent="0.3">
      <c r="A2091" s="23" t="s">
        <v>3558</v>
      </c>
      <c r="B2091" s="23" t="s">
        <v>6223</v>
      </c>
      <c r="C2091" s="26">
        <v>23.475000000000001</v>
      </c>
      <c r="D2091" s="23">
        <v>0</v>
      </c>
      <c r="E2091" s="23">
        <v>2395.17</v>
      </c>
      <c r="F2091" s="23" t="s">
        <v>8075</v>
      </c>
      <c r="G2091" s="23" t="s">
        <v>8077</v>
      </c>
      <c r="H2091" t="s">
        <v>8088</v>
      </c>
    </row>
    <row r="2092" spans="1:8" ht="15" customHeight="1" x14ac:dyDescent="0.3">
      <c r="A2092" s="23" t="s">
        <v>3560</v>
      </c>
      <c r="B2092" s="23" t="s">
        <v>6222</v>
      </c>
      <c r="C2092" s="26">
        <v>34.488888888888887</v>
      </c>
      <c r="D2092" s="23">
        <v>3</v>
      </c>
      <c r="E2092" s="23">
        <v>2373.3000000000002</v>
      </c>
      <c r="F2092" s="23" t="s">
        <v>8075</v>
      </c>
      <c r="G2092" s="23" t="s">
        <v>8075</v>
      </c>
      <c r="H2092" t="s">
        <v>8078</v>
      </c>
    </row>
    <row r="2093" spans="1:8" ht="15" customHeight="1" x14ac:dyDescent="0.3">
      <c r="A2093" s="23" t="s">
        <v>3562</v>
      </c>
      <c r="B2093" s="23" t="s">
        <v>6221</v>
      </c>
      <c r="C2093" s="26">
        <v>20.591666666666665</v>
      </c>
      <c r="D2093" s="23">
        <v>1</v>
      </c>
      <c r="E2093" s="23">
        <v>2362.23</v>
      </c>
      <c r="F2093" s="23" t="s">
        <v>8075</v>
      </c>
      <c r="G2093" s="23" t="s">
        <v>8077</v>
      </c>
      <c r="H2093" t="s">
        <v>8079</v>
      </c>
    </row>
    <row r="2094" spans="1:8" ht="15" customHeight="1" x14ac:dyDescent="0.3">
      <c r="A2094" s="23" t="s">
        <v>3563</v>
      </c>
      <c r="B2094" s="23" t="s">
        <v>6220</v>
      </c>
      <c r="C2094" s="26">
        <v>24.630555555555556</v>
      </c>
      <c r="D2094" s="23">
        <v>0</v>
      </c>
      <c r="E2094" s="23">
        <v>2352.9699999999998</v>
      </c>
      <c r="F2094" s="23" t="s">
        <v>8076</v>
      </c>
      <c r="G2094" s="23" t="s">
        <v>8076</v>
      </c>
      <c r="H2094" t="s">
        <v>8079</v>
      </c>
    </row>
    <row r="2095" spans="1:8" ht="15" customHeight="1" x14ac:dyDescent="0.3">
      <c r="A2095" s="23" t="s">
        <v>3564</v>
      </c>
      <c r="B2095" s="23" t="s">
        <v>6219</v>
      </c>
      <c r="C2095" s="26">
        <v>19.555555555555557</v>
      </c>
      <c r="D2095" s="23">
        <v>1</v>
      </c>
      <c r="E2095" s="23">
        <v>2331.52</v>
      </c>
      <c r="F2095" s="23" t="s">
        <v>8075</v>
      </c>
      <c r="G2095" s="23" t="s">
        <v>8076</v>
      </c>
      <c r="H2095" t="s">
        <v>8080</v>
      </c>
    </row>
    <row r="2096" spans="1:8" ht="15" customHeight="1" x14ac:dyDescent="0.3">
      <c r="A2096" s="23" t="s">
        <v>3565</v>
      </c>
      <c r="B2096" s="23" t="s">
        <v>6218</v>
      </c>
      <c r="C2096" s="26">
        <v>26.475000000000001</v>
      </c>
      <c r="D2096" s="23">
        <v>0</v>
      </c>
      <c r="E2096" s="23">
        <v>2322.62</v>
      </c>
      <c r="F2096" s="23" t="s">
        <v>8075</v>
      </c>
      <c r="G2096" s="23" t="s">
        <v>8077</v>
      </c>
      <c r="H2096" t="s">
        <v>8078</v>
      </c>
    </row>
    <row r="2097" spans="1:8" ht="15" customHeight="1" x14ac:dyDescent="0.3">
      <c r="A2097" s="23" t="s">
        <v>3567</v>
      </c>
      <c r="B2097" s="23" t="s">
        <v>6217</v>
      </c>
      <c r="C2097" s="26">
        <v>18.755555555555556</v>
      </c>
      <c r="D2097" s="23">
        <v>2</v>
      </c>
      <c r="E2097" s="23">
        <v>2304</v>
      </c>
      <c r="F2097" s="23" t="s">
        <v>8075</v>
      </c>
      <c r="G2097" s="23" t="s">
        <v>8076</v>
      </c>
      <c r="H2097" t="s">
        <v>8078</v>
      </c>
    </row>
    <row r="2098" spans="1:8" ht="15" customHeight="1" x14ac:dyDescent="0.3">
      <c r="A2098" s="23" t="s">
        <v>3568</v>
      </c>
      <c r="B2098" s="23" t="s">
        <v>6216</v>
      </c>
      <c r="C2098" s="26">
        <v>26.527777777777779</v>
      </c>
      <c r="D2098" s="23">
        <v>0</v>
      </c>
      <c r="E2098" s="23">
        <v>2302.3000000000002</v>
      </c>
      <c r="F2098" s="23" t="s">
        <v>8077</v>
      </c>
      <c r="G2098" s="23" t="s">
        <v>8075</v>
      </c>
      <c r="H2098" t="s">
        <v>8080</v>
      </c>
    </row>
    <row r="2099" spans="1:8" ht="15" customHeight="1" x14ac:dyDescent="0.3">
      <c r="A2099" s="23" t="s">
        <v>3570</v>
      </c>
      <c r="B2099" s="23" t="s">
        <v>6215</v>
      </c>
      <c r="C2099" s="26">
        <v>33.674999999999997</v>
      </c>
      <c r="D2099" s="23">
        <v>3</v>
      </c>
      <c r="E2099" s="23">
        <v>2295.2399999999998</v>
      </c>
      <c r="F2099" s="23" t="s">
        <v>8075</v>
      </c>
      <c r="G2099" s="23" t="s">
        <v>8077</v>
      </c>
      <c r="H2099" t="s">
        <v>8078</v>
      </c>
    </row>
    <row r="2100" spans="1:8" ht="15" customHeight="1" x14ac:dyDescent="0.3">
      <c r="A2100" s="23" t="s">
        <v>3571</v>
      </c>
      <c r="B2100" s="23" t="s">
        <v>6214</v>
      </c>
      <c r="C2100" s="26">
        <v>31.977777777777778</v>
      </c>
      <c r="D2100" s="23">
        <v>3</v>
      </c>
      <c r="E2100" s="23">
        <v>2277.7199999999998</v>
      </c>
      <c r="F2100" s="23" t="s">
        <v>8075</v>
      </c>
      <c r="G2100" s="23" t="s">
        <v>8077</v>
      </c>
      <c r="H2100" t="s">
        <v>8078</v>
      </c>
    </row>
    <row r="2101" spans="1:8" ht="15" customHeight="1" x14ac:dyDescent="0.3">
      <c r="A2101" s="23" t="s">
        <v>3572</v>
      </c>
      <c r="B2101" s="23" t="s">
        <v>6213</v>
      </c>
      <c r="C2101" s="26">
        <v>20.572222222222223</v>
      </c>
      <c r="D2101" s="23">
        <v>0</v>
      </c>
      <c r="E2101" s="23">
        <v>2261.5700000000002</v>
      </c>
      <c r="F2101" s="23" t="s">
        <v>8075</v>
      </c>
      <c r="G2101" s="23" t="s">
        <v>8077</v>
      </c>
      <c r="H2101" t="s">
        <v>8079</v>
      </c>
    </row>
    <row r="2102" spans="1:8" ht="15" customHeight="1" x14ac:dyDescent="0.3">
      <c r="A2102" s="23" t="s">
        <v>3574</v>
      </c>
      <c r="B2102" s="23" t="s">
        <v>6212</v>
      </c>
      <c r="C2102" s="26">
        <v>20.897222222222222</v>
      </c>
      <c r="D2102" s="23">
        <v>0</v>
      </c>
      <c r="E2102" s="23">
        <v>2257.48</v>
      </c>
      <c r="F2102" s="23" t="s">
        <v>8075</v>
      </c>
      <c r="G2102" s="23" t="s">
        <v>8077</v>
      </c>
      <c r="H2102" t="s">
        <v>8079</v>
      </c>
    </row>
    <row r="2103" spans="1:8" ht="15" customHeight="1" x14ac:dyDescent="0.3">
      <c r="A2103" s="23" t="s">
        <v>3576</v>
      </c>
      <c r="B2103" s="23" t="s">
        <v>6211</v>
      </c>
      <c r="C2103" s="26">
        <v>22.491666666666667</v>
      </c>
      <c r="D2103" s="23">
        <v>0</v>
      </c>
      <c r="E2103" s="23">
        <v>2254.8000000000002</v>
      </c>
      <c r="F2103" s="23" t="s">
        <v>8075</v>
      </c>
      <c r="G2103" s="23" t="s">
        <v>8076</v>
      </c>
      <c r="H2103" t="s">
        <v>8083</v>
      </c>
    </row>
    <row r="2104" spans="1:8" ht="15" customHeight="1" x14ac:dyDescent="0.3">
      <c r="A2104" s="23" t="s">
        <v>3577</v>
      </c>
      <c r="B2104" s="23" t="s">
        <v>6210</v>
      </c>
      <c r="C2104" s="26">
        <v>22.93888888888889</v>
      </c>
      <c r="D2104" s="23">
        <v>0</v>
      </c>
      <c r="E2104" s="23">
        <v>2250.84</v>
      </c>
      <c r="F2104" s="23" t="s">
        <v>8075</v>
      </c>
      <c r="G2104" s="23" t="s">
        <v>8075</v>
      </c>
      <c r="H2104" t="s">
        <v>8084</v>
      </c>
    </row>
    <row r="2105" spans="1:8" ht="15" customHeight="1" x14ac:dyDescent="0.3">
      <c r="A2105" s="23" t="s">
        <v>3579</v>
      </c>
      <c r="B2105" s="23" t="s">
        <v>6069</v>
      </c>
      <c r="C2105" s="26">
        <v>19.494444444444444</v>
      </c>
      <c r="D2105" s="23">
        <v>1</v>
      </c>
      <c r="E2105" s="23">
        <v>2221.56</v>
      </c>
      <c r="F2105" s="23" t="s">
        <v>8075</v>
      </c>
      <c r="G2105" s="23" t="s">
        <v>8076</v>
      </c>
      <c r="H2105" t="s">
        <v>8079</v>
      </c>
    </row>
    <row r="2106" spans="1:8" ht="15" customHeight="1" x14ac:dyDescent="0.3">
      <c r="A2106" s="23" t="s">
        <v>3580</v>
      </c>
      <c r="B2106" s="23" t="s">
        <v>6137</v>
      </c>
      <c r="C2106" s="26">
        <v>18.488888888888887</v>
      </c>
      <c r="D2106" s="23">
        <v>1</v>
      </c>
      <c r="E2106" s="23">
        <v>2219.4499999999998</v>
      </c>
      <c r="F2106" s="23" t="s">
        <v>8075</v>
      </c>
      <c r="G2106" s="23" t="s">
        <v>8077</v>
      </c>
      <c r="H2106" t="s">
        <v>8078</v>
      </c>
    </row>
    <row r="2107" spans="1:8" ht="15" customHeight="1" x14ac:dyDescent="0.3">
      <c r="A2107" s="23" t="s">
        <v>3582</v>
      </c>
      <c r="B2107" s="23" t="s">
        <v>6209</v>
      </c>
      <c r="C2107" s="26">
        <v>18.702777777777779</v>
      </c>
      <c r="D2107" s="23">
        <v>0</v>
      </c>
      <c r="E2107" s="23">
        <v>2217.6</v>
      </c>
      <c r="F2107" s="23" t="s">
        <v>8075</v>
      </c>
      <c r="G2107" s="23" t="s">
        <v>8077</v>
      </c>
      <c r="H2107" t="s">
        <v>8086</v>
      </c>
    </row>
    <row r="2108" spans="1:8" ht="15" customHeight="1" x14ac:dyDescent="0.3">
      <c r="A2108" s="23" t="s">
        <v>3584</v>
      </c>
      <c r="B2108" s="23" t="s">
        <v>6125</v>
      </c>
      <c r="C2108" s="26">
        <v>18.986111111111111</v>
      </c>
      <c r="D2108" s="23">
        <v>0</v>
      </c>
      <c r="E2108" s="23">
        <v>2217.4699999999998</v>
      </c>
      <c r="F2108" s="23" t="s">
        <v>8075</v>
      </c>
      <c r="G2108" s="23" t="s">
        <v>8077</v>
      </c>
      <c r="H2108" t="s">
        <v>8086</v>
      </c>
    </row>
    <row r="2109" spans="1:8" ht="15" customHeight="1" x14ac:dyDescent="0.3">
      <c r="A2109" s="23" t="s">
        <v>3586</v>
      </c>
      <c r="B2109" s="23" t="s">
        <v>6024</v>
      </c>
      <c r="C2109" s="26">
        <v>28.558333333333334</v>
      </c>
      <c r="D2109" s="23">
        <v>0</v>
      </c>
      <c r="E2109" s="23">
        <v>2213.21</v>
      </c>
      <c r="F2109" s="23" t="s">
        <v>8075</v>
      </c>
      <c r="G2109" s="23" t="s">
        <v>8075</v>
      </c>
      <c r="H2109" t="s">
        <v>8078</v>
      </c>
    </row>
    <row r="2110" spans="1:8" ht="15" customHeight="1" x14ac:dyDescent="0.3">
      <c r="A2110" s="23" t="s">
        <v>3588</v>
      </c>
      <c r="B2110" s="23" t="s">
        <v>6205</v>
      </c>
      <c r="C2110" s="26">
        <v>18.863888888888887</v>
      </c>
      <c r="D2110" s="23">
        <v>0</v>
      </c>
      <c r="E2110" s="23">
        <v>2211.13</v>
      </c>
      <c r="F2110" s="23" t="s">
        <v>8075</v>
      </c>
      <c r="G2110" s="23" t="s">
        <v>8075</v>
      </c>
      <c r="H2110" t="s">
        <v>8086</v>
      </c>
    </row>
    <row r="2111" spans="1:8" ht="15" customHeight="1" x14ac:dyDescent="0.3">
      <c r="A2111" s="23" t="s">
        <v>3590</v>
      </c>
      <c r="B2111" s="23" t="s">
        <v>6206</v>
      </c>
      <c r="C2111" s="26">
        <v>18.838888888888889</v>
      </c>
      <c r="D2111" s="23">
        <v>0</v>
      </c>
      <c r="E2111" s="23">
        <v>2207.6999999999998</v>
      </c>
      <c r="F2111" s="23" t="s">
        <v>8075</v>
      </c>
      <c r="G2111" s="23" t="s">
        <v>8075</v>
      </c>
      <c r="H2111" t="s">
        <v>8086</v>
      </c>
    </row>
    <row r="2112" spans="1:8" ht="15" customHeight="1" x14ac:dyDescent="0.3">
      <c r="A2112" s="23" t="s">
        <v>3592</v>
      </c>
      <c r="B2112" s="23" t="s">
        <v>6208</v>
      </c>
      <c r="C2112" s="26">
        <v>18.569444444444443</v>
      </c>
      <c r="D2112" s="23">
        <v>0</v>
      </c>
      <c r="E2112" s="23">
        <v>2205.98</v>
      </c>
      <c r="F2112" s="23" t="s">
        <v>8075</v>
      </c>
      <c r="G2112" s="23" t="s">
        <v>8076</v>
      </c>
      <c r="H2112" t="s">
        <v>8086</v>
      </c>
    </row>
    <row r="2113" spans="1:8" ht="15" customHeight="1" x14ac:dyDescent="0.3">
      <c r="A2113" s="23" t="s">
        <v>3594</v>
      </c>
      <c r="B2113" s="23" t="s">
        <v>6207</v>
      </c>
      <c r="C2113" s="26">
        <v>18.611111111111111</v>
      </c>
      <c r="D2113" s="23">
        <v>0</v>
      </c>
      <c r="E2113" s="23">
        <v>2203.7399999999998</v>
      </c>
      <c r="F2113" s="23" t="s">
        <v>8075</v>
      </c>
      <c r="G2113" s="23" t="s">
        <v>8075</v>
      </c>
      <c r="H2113" t="s">
        <v>8086</v>
      </c>
    </row>
    <row r="2114" spans="1:8" ht="15" customHeight="1" x14ac:dyDescent="0.3">
      <c r="A2114" s="23" t="s">
        <v>3596</v>
      </c>
      <c r="B2114" s="23" t="s">
        <v>6206</v>
      </c>
      <c r="C2114" s="26">
        <v>18.838888888888889</v>
      </c>
      <c r="D2114" s="23">
        <v>0</v>
      </c>
      <c r="E2114" s="23">
        <v>2203.4699999999998</v>
      </c>
      <c r="F2114" s="23" t="s">
        <v>8075</v>
      </c>
      <c r="G2114" s="23" t="s">
        <v>8075</v>
      </c>
      <c r="H2114" t="s">
        <v>8086</v>
      </c>
    </row>
    <row r="2115" spans="1:8" ht="15" customHeight="1" x14ac:dyDescent="0.3">
      <c r="A2115" s="23" t="s">
        <v>3597</v>
      </c>
      <c r="B2115" s="23" t="s">
        <v>6205</v>
      </c>
      <c r="C2115" s="26">
        <v>18.863888888888887</v>
      </c>
      <c r="D2115" s="23">
        <v>1</v>
      </c>
      <c r="E2115" s="23">
        <v>2201.1</v>
      </c>
      <c r="F2115" s="23" t="s">
        <v>8075</v>
      </c>
      <c r="G2115" s="23" t="s">
        <v>8076</v>
      </c>
      <c r="H2115" t="s">
        <v>8078</v>
      </c>
    </row>
    <row r="2116" spans="1:8" ht="15" customHeight="1" x14ac:dyDescent="0.3">
      <c r="A2116" s="23" t="s">
        <v>3598</v>
      </c>
      <c r="B2116" s="23" t="s">
        <v>6044</v>
      </c>
      <c r="C2116" s="26">
        <v>18.738888888888887</v>
      </c>
      <c r="D2116" s="23">
        <v>0</v>
      </c>
      <c r="E2116" s="23">
        <v>2200.83</v>
      </c>
      <c r="F2116" s="23" t="s">
        <v>8075</v>
      </c>
      <c r="G2116" s="23" t="s">
        <v>8075</v>
      </c>
      <c r="H2116" t="s">
        <v>8086</v>
      </c>
    </row>
    <row r="2117" spans="1:8" ht="15" customHeight="1" x14ac:dyDescent="0.3">
      <c r="A2117" s="23" t="s">
        <v>3599</v>
      </c>
      <c r="B2117" s="23" t="s">
        <v>6204</v>
      </c>
      <c r="C2117" s="26">
        <v>18.763888888888889</v>
      </c>
      <c r="D2117" s="23">
        <v>0</v>
      </c>
      <c r="E2117" s="23">
        <v>2198.19</v>
      </c>
      <c r="F2117" s="23" t="s">
        <v>8075</v>
      </c>
      <c r="G2117" s="23" t="s">
        <v>8077</v>
      </c>
      <c r="H2117" t="s">
        <v>8087</v>
      </c>
    </row>
    <row r="2118" spans="1:8" ht="15" customHeight="1" x14ac:dyDescent="0.3">
      <c r="A2118" s="23" t="s">
        <v>3601</v>
      </c>
      <c r="B2118" s="23" t="s">
        <v>6203</v>
      </c>
      <c r="C2118" s="26">
        <v>18.502777777777776</v>
      </c>
      <c r="D2118" s="23">
        <v>0</v>
      </c>
      <c r="E2118" s="23">
        <v>2196.4699999999998</v>
      </c>
      <c r="F2118" s="23" t="s">
        <v>8075</v>
      </c>
      <c r="G2118" s="23" t="s">
        <v>8076</v>
      </c>
      <c r="H2118" t="s">
        <v>8086</v>
      </c>
    </row>
    <row r="2119" spans="1:8" ht="15" customHeight="1" x14ac:dyDescent="0.3">
      <c r="A2119" s="23" t="s">
        <v>3603</v>
      </c>
      <c r="B2119" s="23" t="s">
        <v>6202</v>
      </c>
      <c r="C2119" s="26">
        <v>31.477777777777778</v>
      </c>
      <c r="D2119" s="23">
        <v>3</v>
      </c>
      <c r="E2119" s="23">
        <v>2193.1999999999998</v>
      </c>
      <c r="F2119" s="23" t="s">
        <v>8075</v>
      </c>
      <c r="G2119" s="23" t="s">
        <v>8075</v>
      </c>
      <c r="H2119" t="s">
        <v>8079</v>
      </c>
    </row>
    <row r="2120" spans="1:8" ht="15" customHeight="1" x14ac:dyDescent="0.3">
      <c r="A2120" s="23" t="s">
        <v>3605</v>
      </c>
      <c r="B2120" s="23" t="s">
        <v>6201</v>
      </c>
      <c r="C2120" s="26">
        <v>28.697222222222223</v>
      </c>
      <c r="D2120" s="23">
        <v>0</v>
      </c>
      <c r="E2120" s="23">
        <v>2170.08</v>
      </c>
      <c r="F2120" s="23" t="s">
        <v>8075</v>
      </c>
      <c r="G2120" s="23" t="s">
        <v>8075</v>
      </c>
      <c r="H2120" t="s">
        <v>8078</v>
      </c>
    </row>
    <row r="2121" spans="1:8" ht="15" customHeight="1" x14ac:dyDescent="0.3">
      <c r="A2121" s="23" t="s">
        <v>3606</v>
      </c>
      <c r="B2121" s="23" t="s">
        <v>6200</v>
      </c>
      <c r="C2121" s="26">
        <v>22.791666666666668</v>
      </c>
      <c r="D2121" s="23">
        <v>0</v>
      </c>
      <c r="E2121" s="23">
        <v>2166.73</v>
      </c>
      <c r="F2121" s="23" t="s">
        <v>8075</v>
      </c>
      <c r="G2121" s="23" t="s">
        <v>8075</v>
      </c>
      <c r="H2121" t="s">
        <v>8080</v>
      </c>
    </row>
    <row r="2122" spans="1:8" ht="15" customHeight="1" x14ac:dyDescent="0.3">
      <c r="A2122" s="23" t="s">
        <v>3607</v>
      </c>
      <c r="B2122" s="23" t="s">
        <v>6199</v>
      </c>
      <c r="C2122" s="26">
        <v>22.494444444444444</v>
      </c>
      <c r="D2122" s="23">
        <v>0</v>
      </c>
      <c r="E2122" s="23">
        <v>2156.75</v>
      </c>
      <c r="F2122" s="23" t="s">
        <v>8075</v>
      </c>
      <c r="G2122" s="23" t="s">
        <v>8075</v>
      </c>
      <c r="H2122" t="s">
        <v>8078</v>
      </c>
    </row>
    <row r="2123" spans="1:8" ht="15" customHeight="1" x14ac:dyDescent="0.3">
      <c r="A2123" s="23" t="s">
        <v>3609</v>
      </c>
      <c r="B2123" s="23" t="s">
        <v>6198</v>
      </c>
      <c r="C2123" s="26">
        <v>22.524999999999999</v>
      </c>
      <c r="D2123" s="23">
        <v>0</v>
      </c>
      <c r="E2123" s="23">
        <v>2155.6799999999998</v>
      </c>
      <c r="F2123" s="23" t="s">
        <v>8075</v>
      </c>
      <c r="G2123" s="23" t="s">
        <v>8076</v>
      </c>
      <c r="H2123" t="s">
        <v>8078</v>
      </c>
    </row>
    <row r="2124" spans="1:8" ht="15" customHeight="1" x14ac:dyDescent="0.3">
      <c r="A2124" s="23" t="s">
        <v>3611</v>
      </c>
      <c r="B2124" s="23" t="s">
        <v>6197</v>
      </c>
      <c r="C2124" s="26">
        <v>22.627777777777776</v>
      </c>
      <c r="D2124" s="23">
        <v>0</v>
      </c>
      <c r="E2124" s="23">
        <v>2154.36</v>
      </c>
      <c r="F2124" s="23" t="s">
        <v>8075</v>
      </c>
      <c r="G2124" s="23" t="s">
        <v>8075</v>
      </c>
      <c r="H2124" t="s">
        <v>8080</v>
      </c>
    </row>
    <row r="2125" spans="1:8" ht="15" customHeight="1" x14ac:dyDescent="0.3">
      <c r="A2125" s="23" t="s">
        <v>3613</v>
      </c>
      <c r="B2125" s="23" t="s">
        <v>6196</v>
      </c>
      <c r="C2125" s="26">
        <v>22.447222222222223</v>
      </c>
      <c r="D2125" s="23">
        <v>0</v>
      </c>
      <c r="E2125" s="23">
        <v>2150.4699999999998</v>
      </c>
      <c r="F2125" s="23" t="s">
        <v>8075</v>
      </c>
      <c r="G2125" s="23" t="s">
        <v>8076</v>
      </c>
      <c r="H2125" t="s">
        <v>8080</v>
      </c>
    </row>
    <row r="2126" spans="1:8" ht="15" customHeight="1" x14ac:dyDescent="0.3">
      <c r="A2126" s="23" t="s">
        <v>3615</v>
      </c>
      <c r="B2126" s="23" t="s">
        <v>6119</v>
      </c>
      <c r="C2126" s="26">
        <v>18.677777777777777</v>
      </c>
      <c r="D2126" s="23">
        <v>0</v>
      </c>
      <c r="E2126" s="23">
        <v>2144.85</v>
      </c>
      <c r="F2126" s="23" t="s">
        <v>8075</v>
      </c>
      <c r="G2126" s="23" t="s">
        <v>8077</v>
      </c>
      <c r="H2126" t="s">
        <v>8080</v>
      </c>
    </row>
    <row r="2127" spans="1:8" ht="15" customHeight="1" x14ac:dyDescent="0.3">
      <c r="A2127" s="23" t="s">
        <v>3617</v>
      </c>
      <c r="B2127" s="23" t="s">
        <v>6195</v>
      </c>
      <c r="C2127" s="26">
        <v>19.802777777777777</v>
      </c>
      <c r="D2127" s="23">
        <v>0</v>
      </c>
      <c r="E2127" s="23">
        <v>2138.0700000000002</v>
      </c>
      <c r="F2127" s="23" t="s">
        <v>8075</v>
      </c>
      <c r="G2127" s="23" t="s">
        <v>8077</v>
      </c>
      <c r="H2127" t="s">
        <v>8079</v>
      </c>
    </row>
    <row r="2128" spans="1:8" ht="15" customHeight="1" x14ac:dyDescent="0.3">
      <c r="A2128" s="23" t="s">
        <v>3618</v>
      </c>
      <c r="B2128" s="23" t="s">
        <v>6194</v>
      </c>
      <c r="C2128" s="26">
        <v>25.763888888888889</v>
      </c>
      <c r="D2128" s="23">
        <v>0</v>
      </c>
      <c r="E2128" s="23">
        <v>2137.65</v>
      </c>
      <c r="F2128" s="23" t="s">
        <v>8076</v>
      </c>
      <c r="G2128" s="23" t="s">
        <v>8077</v>
      </c>
      <c r="H2128" t="s">
        <v>8078</v>
      </c>
    </row>
    <row r="2129" spans="1:8" ht="15" customHeight="1" x14ac:dyDescent="0.3">
      <c r="A2129" s="23" t="s">
        <v>3620</v>
      </c>
      <c r="B2129" s="23" t="s">
        <v>6148</v>
      </c>
      <c r="C2129" s="26">
        <v>19.7</v>
      </c>
      <c r="D2129" s="23">
        <v>0</v>
      </c>
      <c r="E2129" s="23">
        <v>2136.88</v>
      </c>
      <c r="F2129" s="23" t="s">
        <v>8075</v>
      </c>
      <c r="G2129" s="23" t="s">
        <v>8075</v>
      </c>
      <c r="H2129" t="s">
        <v>8079</v>
      </c>
    </row>
    <row r="2130" spans="1:8" ht="15" customHeight="1" x14ac:dyDescent="0.3">
      <c r="A2130" s="23" t="s">
        <v>3621</v>
      </c>
      <c r="B2130" s="23" t="s">
        <v>6143</v>
      </c>
      <c r="C2130" s="26">
        <v>19.769444444444446</v>
      </c>
      <c r="D2130" s="23">
        <v>0</v>
      </c>
      <c r="E2130" s="23">
        <v>2134.9</v>
      </c>
      <c r="F2130" s="23" t="s">
        <v>8075</v>
      </c>
      <c r="G2130" s="23" t="s">
        <v>8076</v>
      </c>
      <c r="H2130" t="s">
        <v>8079</v>
      </c>
    </row>
    <row r="2131" spans="1:8" ht="15" customHeight="1" x14ac:dyDescent="0.3">
      <c r="A2131" s="23" t="s">
        <v>3623</v>
      </c>
      <c r="B2131" s="23" t="s">
        <v>6193</v>
      </c>
      <c r="C2131" s="26">
        <v>19.461111111111112</v>
      </c>
      <c r="D2131" s="23">
        <v>0</v>
      </c>
      <c r="E2131" s="23">
        <v>2130.6799999999998</v>
      </c>
      <c r="F2131" s="23" t="s">
        <v>8075</v>
      </c>
      <c r="G2131" s="23" t="s">
        <v>8076</v>
      </c>
      <c r="H2131" t="s">
        <v>8079</v>
      </c>
    </row>
    <row r="2132" spans="1:8" ht="15" customHeight="1" x14ac:dyDescent="0.3">
      <c r="A2132" s="23" t="s">
        <v>3624</v>
      </c>
      <c r="B2132" s="23" t="s">
        <v>6192</v>
      </c>
      <c r="C2132" s="26">
        <v>19.772222222222222</v>
      </c>
      <c r="D2132" s="23">
        <v>0</v>
      </c>
      <c r="E2132" s="23">
        <v>2128.4299999999998</v>
      </c>
      <c r="F2132" s="23" t="s">
        <v>8075</v>
      </c>
      <c r="G2132" s="23" t="s">
        <v>8077</v>
      </c>
      <c r="H2132" t="s">
        <v>8079</v>
      </c>
    </row>
    <row r="2133" spans="1:8" ht="15" customHeight="1" x14ac:dyDescent="0.3">
      <c r="A2133" s="23" t="s">
        <v>3626</v>
      </c>
      <c r="B2133" s="23" t="s">
        <v>6191</v>
      </c>
      <c r="C2133" s="26">
        <v>18.594444444444445</v>
      </c>
      <c r="D2133" s="23">
        <v>0</v>
      </c>
      <c r="E2133" s="23">
        <v>2118.61</v>
      </c>
      <c r="F2133" s="23" t="s">
        <v>8075</v>
      </c>
      <c r="G2133" s="23" t="s">
        <v>8077</v>
      </c>
      <c r="H2133" t="s">
        <v>8079</v>
      </c>
    </row>
    <row r="2134" spans="1:8" ht="15" customHeight="1" x14ac:dyDescent="0.3">
      <c r="A2134" s="23" t="s">
        <v>3628</v>
      </c>
      <c r="B2134" s="23" t="s">
        <v>6190</v>
      </c>
      <c r="C2134" s="26">
        <v>19.68888888888889</v>
      </c>
      <c r="D2134" s="23">
        <v>0</v>
      </c>
      <c r="E2134" s="23">
        <v>2117.34</v>
      </c>
      <c r="F2134" s="23" t="s">
        <v>8075</v>
      </c>
      <c r="G2134" s="23" t="s">
        <v>8076</v>
      </c>
      <c r="H2134" t="s">
        <v>8079</v>
      </c>
    </row>
    <row r="2135" spans="1:8" ht="15" customHeight="1" x14ac:dyDescent="0.3">
      <c r="A2135" s="23" t="s">
        <v>3629</v>
      </c>
      <c r="B2135" s="23" t="s">
        <v>6189</v>
      </c>
      <c r="C2135" s="26">
        <v>33.880555555555553</v>
      </c>
      <c r="D2135" s="23">
        <v>3</v>
      </c>
      <c r="E2135" s="23">
        <v>2106.2600000000002</v>
      </c>
      <c r="F2135" s="23" t="s">
        <v>8075</v>
      </c>
      <c r="G2135" s="23" t="s">
        <v>8075</v>
      </c>
      <c r="H2135" t="s">
        <v>8078</v>
      </c>
    </row>
    <row r="2136" spans="1:8" ht="15" customHeight="1" x14ac:dyDescent="0.3">
      <c r="A2136" s="23" t="s">
        <v>3630</v>
      </c>
      <c r="B2136" s="23" t="s">
        <v>6188</v>
      </c>
      <c r="C2136" s="26">
        <v>21.527777777777779</v>
      </c>
      <c r="D2136" s="23">
        <v>0</v>
      </c>
      <c r="E2136" s="23">
        <v>2104.11</v>
      </c>
      <c r="F2136" s="23" t="s">
        <v>8075</v>
      </c>
      <c r="G2136" s="23" t="s">
        <v>8077</v>
      </c>
      <c r="H2136" t="s">
        <v>8083</v>
      </c>
    </row>
    <row r="2137" spans="1:8" ht="15" customHeight="1" x14ac:dyDescent="0.3">
      <c r="A2137" s="23" t="s">
        <v>3632</v>
      </c>
      <c r="B2137" s="23" t="s">
        <v>6187</v>
      </c>
      <c r="C2137" s="26">
        <v>21.961111111111112</v>
      </c>
      <c r="D2137" s="23">
        <v>1</v>
      </c>
      <c r="E2137" s="23">
        <v>2103.08</v>
      </c>
      <c r="F2137" s="23" t="s">
        <v>8076</v>
      </c>
      <c r="G2137" s="23" t="s">
        <v>8075</v>
      </c>
      <c r="H2137" t="s">
        <v>8080</v>
      </c>
    </row>
    <row r="2138" spans="1:8" ht="15" customHeight="1" x14ac:dyDescent="0.3">
      <c r="A2138" s="23" t="s">
        <v>3634</v>
      </c>
      <c r="B2138" s="23" t="s">
        <v>6180</v>
      </c>
      <c r="C2138" s="26">
        <v>21.816666666666666</v>
      </c>
      <c r="D2138" s="23">
        <v>0</v>
      </c>
      <c r="E2138" s="23">
        <v>2102.2600000000002</v>
      </c>
      <c r="F2138" s="23" t="s">
        <v>8076</v>
      </c>
      <c r="G2138" s="23" t="s">
        <v>8075</v>
      </c>
      <c r="H2138" t="s">
        <v>8082</v>
      </c>
    </row>
    <row r="2139" spans="1:8" ht="15" customHeight="1" x14ac:dyDescent="0.3">
      <c r="A2139" s="23" t="s">
        <v>3636</v>
      </c>
      <c r="B2139" s="23" t="s">
        <v>6186</v>
      </c>
      <c r="C2139" s="26">
        <v>18.988888888888887</v>
      </c>
      <c r="D2139" s="23">
        <v>0</v>
      </c>
      <c r="E2139" s="23">
        <v>2094.1</v>
      </c>
      <c r="F2139" s="23" t="s">
        <v>8076</v>
      </c>
      <c r="G2139" s="23" t="s">
        <v>8075</v>
      </c>
      <c r="H2139" t="s">
        <v>8085</v>
      </c>
    </row>
    <row r="2140" spans="1:8" ht="15" customHeight="1" x14ac:dyDescent="0.3">
      <c r="A2140" s="23" t="s">
        <v>3637</v>
      </c>
      <c r="B2140" s="23" t="s">
        <v>6185</v>
      </c>
      <c r="C2140" s="26">
        <v>22.866666666666667</v>
      </c>
      <c r="D2140" s="23">
        <v>0</v>
      </c>
      <c r="E2140" s="23">
        <v>2055.3200000000002</v>
      </c>
      <c r="F2140" s="23" t="s">
        <v>8076</v>
      </c>
      <c r="G2140" s="23" t="s">
        <v>8076</v>
      </c>
      <c r="H2140" t="s">
        <v>8079</v>
      </c>
    </row>
    <row r="2141" spans="1:8" ht="15" customHeight="1" x14ac:dyDescent="0.3">
      <c r="A2141" s="23" t="s">
        <v>3639</v>
      </c>
      <c r="B2141" s="23" t="s">
        <v>6184</v>
      </c>
      <c r="C2141" s="26">
        <v>22.766666666666666</v>
      </c>
      <c r="D2141" s="23">
        <v>0</v>
      </c>
      <c r="E2141" s="23">
        <v>2045.69</v>
      </c>
      <c r="F2141" s="23" t="s">
        <v>8076</v>
      </c>
      <c r="G2141" s="23" t="s">
        <v>8076</v>
      </c>
      <c r="H2141" t="s">
        <v>8079</v>
      </c>
    </row>
    <row r="2142" spans="1:8" ht="15" customHeight="1" x14ac:dyDescent="0.3">
      <c r="A2142" s="23" t="s">
        <v>3640</v>
      </c>
      <c r="B2142" s="23" t="s">
        <v>6183</v>
      </c>
      <c r="C2142" s="26">
        <v>21.844444444444445</v>
      </c>
      <c r="D2142" s="23">
        <v>0</v>
      </c>
      <c r="E2142" s="23">
        <v>2026.97</v>
      </c>
      <c r="F2142" s="23" t="s">
        <v>8076</v>
      </c>
      <c r="G2142" s="23" t="s">
        <v>8075</v>
      </c>
      <c r="H2142" t="s">
        <v>8078</v>
      </c>
    </row>
    <row r="2143" spans="1:8" ht="15" customHeight="1" x14ac:dyDescent="0.3">
      <c r="A2143" s="23" t="s">
        <v>3641</v>
      </c>
      <c r="B2143" s="23" t="s">
        <v>6182</v>
      </c>
      <c r="C2143" s="26">
        <v>21.755555555555556</v>
      </c>
      <c r="D2143" s="23">
        <v>0</v>
      </c>
      <c r="E2143" s="23">
        <v>2020.55</v>
      </c>
      <c r="F2143" s="23" t="s">
        <v>8076</v>
      </c>
      <c r="G2143" s="23" t="s">
        <v>8075</v>
      </c>
      <c r="H2143" t="s">
        <v>8078</v>
      </c>
    </row>
    <row r="2144" spans="1:8" ht="15" customHeight="1" x14ac:dyDescent="0.3">
      <c r="A2144" s="23" t="s">
        <v>3643</v>
      </c>
      <c r="B2144" s="23" t="s">
        <v>6181</v>
      </c>
      <c r="C2144" s="26">
        <v>21.93611111111111</v>
      </c>
      <c r="D2144" s="23">
        <v>0</v>
      </c>
      <c r="E2144" s="23">
        <v>2020.18</v>
      </c>
      <c r="F2144" s="23" t="s">
        <v>8076</v>
      </c>
      <c r="G2144" s="23" t="s">
        <v>8077</v>
      </c>
      <c r="H2144" t="s">
        <v>8080</v>
      </c>
    </row>
    <row r="2145" spans="1:8" ht="15" customHeight="1" x14ac:dyDescent="0.3">
      <c r="A2145" s="23" t="s">
        <v>3645</v>
      </c>
      <c r="B2145" s="23" t="s">
        <v>6180</v>
      </c>
      <c r="C2145" s="26">
        <v>21.816666666666666</v>
      </c>
      <c r="D2145" s="23">
        <v>0</v>
      </c>
      <c r="E2145" s="23">
        <v>2007.95</v>
      </c>
      <c r="F2145" s="23" t="s">
        <v>8076</v>
      </c>
      <c r="G2145" s="23" t="s">
        <v>8075</v>
      </c>
      <c r="H2145" t="s">
        <v>8080</v>
      </c>
    </row>
    <row r="2146" spans="1:8" ht="15" customHeight="1" x14ac:dyDescent="0.3">
      <c r="A2146" s="23" t="s">
        <v>3647</v>
      </c>
      <c r="B2146" s="23" t="s">
        <v>6179</v>
      </c>
      <c r="C2146" s="26">
        <v>24.733333333333334</v>
      </c>
      <c r="D2146" s="23">
        <v>0</v>
      </c>
      <c r="E2146" s="23">
        <v>1986.93</v>
      </c>
      <c r="F2146" s="23" t="s">
        <v>8076</v>
      </c>
      <c r="G2146" s="23" t="s">
        <v>8075</v>
      </c>
      <c r="H2146" t="s">
        <v>8078</v>
      </c>
    </row>
    <row r="2147" spans="1:8" ht="15" customHeight="1" x14ac:dyDescent="0.3">
      <c r="A2147" s="23" t="s">
        <v>3649</v>
      </c>
      <c r="B2147" s="23" t="s">
        <v>6178</v>
      </c>
      <c r="C2147" s="26">
        <v>20.691666666666666</v>
      </c>
      <c r="D2147" s="23">
        <v>0</v>
      </c>
      <c r="E2147" s="23">
        <v>1984.45</v>
      </c>
      <c r="F2147" s="23" t="s">
        <v>8076</v>
      </c>
      <c r="G2147" s="23" t="s">
        <v>8076</v>
      </c>
      <c r="H2147" t="s">
        <v>8083</v>
      </c>
    </row>
    <row r="2148" spans="1:8" ht="15" customHeight="1" x14ac:dyDescent="0.3">
      <c r="A2148" s="23" t="s">
        <v>3651</v>
      </c>
      <c r="B2148" s="23" t="s">
        <v>6177</v>
      </c>
      <c r="C2148" s="26">
        <v>24.441666666666666</v>
      </c>
      <c r="D2148" s="23">
        <v>0</v>
      </c>
      <c r="E2148" s="23">
        <v>1981.58</v>
      </c>
      <c r="F2148" s="23" t="s">
        <v>8076</v>
      </c>
      <c r="G2148" s="23" t="s">
        <v>8077</v>
      </c>
      <c r="H2148" t="s">
        <v>8078</v>
      </c>
    </row>
    <row r="2149" spans="1:8" ht="15" customHeight="1" x14ac:dyDescent="0.3">
      <c r="A2149" s="23" t="s">
        <v>3653</v>
      </c>
      <c r="B2149" s="23" t="s">
        <v>6176</v>
      </c>
      <c r="C2149" s="26">
        <v>20.894444444444446</v>
      </c>
      <c r="D2149" s="23">
        <v>1</v>
      </c>
      <c r="E2149" s="23">
        <v>1980.07</v>
      </c>
      <c r="F2149" s="23" t="s">
        <v>8076</v>
      </c>
      <c r="G2149" s="23" t="s">
        <v>8076</v>
      </c>
      <c r="H2149" t="s">
        <v>8080</v>
      </c>
    </row>
    <row r="2150" spans="1:8" ht="15" customHeight="1" x14ac:dyDescent="0.3">
      <c r="A2150" s="23" t="s">
        <v>3655</v>
      </c>
      <c r="B2150" s="23" t="s">
        <v>6175</v>
      </c>
      <c r="C2150" s="26">
        <v>24.691666666666666</v>
      </c>
      <c r="D2150" s="23">
        <v>0</v>
      </c>
      <c r="E2150" s="23">
        <v>1977.82</v>
      </c>
      <c r="F2150" s="23" t="s">
        <v>8076</v>
      </c>
      <c r="G2150" s="23" t="s">
        <v>8077</v>
      </c>
      <c r="H2150" t="s">
        <v>8080</v>
      </c>
    </row>
    <row r="2151" spans="1:8" ht="15" customHeight="1" x14ac:dyDescent="0.3">
      <c r="A2151" s="23" t="s">
        <v>3656</v>
      </c>
      <c r="B2151" s="23" t="s">
        <v>6174</v>
      </c>
      <c r="C2151" s="26">
        <v>24.675000000000001</v>
      </c>
      <c r="D2151" s="23">
        <v>0</v>
      </c>
      <c r="E2151" s="23">
        <v>1972.95</v>
      </c>
      <c r="F2151" s="23" t="s">
        <v>8076</v>
      </c>
      <c r="G2151" s="23" t="s">
        <v>8077</v>
      </c>
      <c r="H2151" t="s">
        <v>8080</v>
      </c>
    </row>
    <row r="2152" spans="1:8" ht="15" customHeight="1" x14ac:dyDescent="0.3">
      <c r="A2152" s="23" t="s">
        <v>3658</v>
      </c>
      <c r="B2152" s="23" t="s">
        <v>6173</v>
      </c>
      <c r="C2152" s="26">
        <v>24.694444444444443</v>
      </c>
      <c r="D2152" s="23">
        <v>0</v>
      </c>
      <c r="E2152" s="23">
        <v>1969.61</v>
      </c>
      <c r="F2152" s="23" t="s">
        <v>8076</v>
      </c>
      <c r="G2152" s="23" t="s">
        <v>8076</v>
      </c>
      <c r="H2152" t="s">
        <v>8080</v>
      </c>
    </row>
    <row r="2153" spans="1:8" ht="15" customHeight="1" x14ac:dyDescent="0.3">
      <c r="A2153" s="23" t="s">
        <v>3660</v>
      </c>
      <c r="B2153" s="23" t="s">
        <v>6172</v>
      </c>
      <c r="C2153" s="26">
        <v>20.858333333333334</v>
      </c>
      <c r="D2153" s="23">
        <v>0</v>
      </c>
      <c r="E2153" s="23">
        <v>1967.02</v>
      </c>
      <c r="F2153" s="23" t="s">
        <v>8076</v>
      </c>
      <c r="G2153" s="23" t="s">
        <v>8075</v>
      </c>
      <c r="H2153" t="s">
        <v>8083</v>
      </c>
    </row>
    <row r="2154" spans="1:8" ht="15" customHeight="1" x14ac:dyDescent="0.3">
      <c r="A2154" s="23" t="s">
        <v>3662</v>
      </c>
      <c r="B2154" s="23" t="s">
        <v>6171</v>
      </c>
      <c r="C2154" s="26">
        <v>20.752777777777776</v>
      </c>
      <c r="D2154" s="23">
        <v>1</v>
      </c>
      <c r="E2154" s="23">
        <v>1964.78</v>
      </c>
      <c r="F2154" s="23" t="s">
        <v>8076</v>
      </c>
      <c r="G2154" s="23" t="s">
        <v>8077</v>
      </c>
      <c r="H2154" t="s">
        <v>8080</v>
      </c>
    </row>
    <row r="2155" spans="1:8" ht="15" customHeight="1" x14ac:dyDescent="0.3">
      <c r="A2155" s="23" t="s">
        <v>3664</v>
      </c>
      <c r="B2155" s="23" t="s">
        <v>6170</v>
      </c>
      <c r="C2155" s="26">
        <v>21.497222222222224</v>
      </c>
      <c r="D2155" s="23">
        <v>0</v>
      </c>
      <c r="E2155" s="23">
        <v>1917.32</v>
      </c>
      <c r="F2155" s="23" t="s">
        <v>8076</v>
      </c>
      <c r="G2155" s="23" t="s">
        <v>8075</v>
      </c>
      <c r="H2155" t="s">
        <v>8079</v>
      </c>
    </row>
    <row r="2156" spans="1:8" ht="15" customHeight="1" x14ac:dyDescent="0.3">
      <c r="A2156" s="23" t="s">
        <v>3666</v>
      </c>
      <c r="B2156" s="23" t="s">
        <v>6169</v>
      </c>
      <c r="C2156" s="26">
        <v>21.847222222222221</v>
      </c>
      <c r="D2156" s="23">
        <v>0</v>
      </c>
      <c r="E2156" s="23">
        <v>1909.53</v>
      </c>
      <c r="F2156" s="23" t="s">
        <v>8076</v>
      </c>
      <c r="G2156" s="23" t="s">
        <v>8076</v>
      </c>
      <c r="H2156" t="s">
        <v>8079</v>
      </c>
    </row>
    <row r="2157" spans="1:8" ht="15" customHeight="1" x14ac:dyDescent="0.3">
      <c r="A2157" s="23" t="s">
        <v>3668</v>
      </c>
      <c r="B2157" s="23" t="s">
        <v>6168</v>
      </c>
      <c r="C2157" s="26">
        <v>28.672222222222221</v>
      </c>
      <c r="D2157" s="23">
        <v>0</v>
      </c>
      <c r="E2157" s="23">
        <v>1908.9</v>
      </c>
      <c r="F2157" s="23" t="s">
        <v>8076</v>
      </c>
      <c r="G2157" s="23" t="s">
        <v>8076</v>
      </c>
      <c r="H2157" t="s">
        <v>8078</v>
      </c>
    </row>
    <row r="2158" spans="1:8" ht="15" customHeight="1" x14ac:dyDescent="0.3">
      <c r="A2158" s="23" t="s">
        <v>3669</v>
      </c>
      <c r="B2158" s="23" t="s">
        <v>6167</v>
      </c>
      <c r="C2158" s="26">
        <v>21.827777777777779</v>
      </c>
      <c r="D2158" s="23">
        <v>0</v>
      </c>
      <c r="E2158" s="23">
        <v>1906.36</v>
      </c>
      <c r="F2158" s="23" t="s">
        <v>8076</v>
      </c>
      <c r="G2158" s="23" t="s">
        <v>8077</v>
      </c>
      <c r="H2158" t="s">
        <v>8079</v>
      </c>
    </row>
    <row r="2159" spans="1:8" ht="15" customHeight="1" x14ac:dyDescent="0.3">
      <c r="A2159" s="23" t="s">
        <v>3670</v>
      </c>
      <c r="B2159" s="23" t="s">
        <v>6166</v>
      </c>
      <c r="C2159" s="26">
        <v>20.797222222222221</v>
      </c>
      <c r="D2159" s="23">
        <v>0</v>
      </c>
      <c r="E2159" s="23">
        <v>1880.49</v>
      </c>
      <c r="F2159" s="23" t="s">
        <v>8076</v>
      </c>
      <c r="G2159" s="23" t="s">
        <v>8077</v>
      </c>
      <c r="H2159" t="s">
        <v>8080</v>
      </c>
    </row>
    <row r="2160" spans="1:8" ht="15" customHeight="1" x14ac:dyDescent="0.3">
      <c r="A2160" s="23" t="s">
        <v>3672</v>
      </c>
      <c r="B2160" s="23" t="s">
        <v>6165</v>
      </c>
      <c r="C2160" s="26">
        <v>20.774999999999999</v>
      </c>
      <c r="D2160" s="23">
        <v>0</v>
      </c>
      <c r="E2160" s="23">
        <v>1880.07</v>
      </c>
      <c r="F2160" s="23" t="s">
        <v>8076</v>
      </c>
      <c r="G2160" s="23" t="s">
        <v>8075</v>
      </c>
      <c r="H2160" t="s">
        <v>8078</v>
      </c>
    </row>
    <row r="2161" spans="1:8" ht="15" customHeight="1" x14ac:dyDescent="0.3">
      <c r="A2161" s="23" t="s">
        <v>3673</v>
      </c>
      <c r="B2161" s="23" t="s">
        <v>6164</v>
      </c>
      <c r="C2161" s="26">
        <v>20.608333333333334</v>
      </c>
      <c r="D2161" s="23">
        <v>0</v>
      </c>
      <c r="E2161" s="23">
        <v>1877.93</v>
      </c>
      <c r="F2161" s="23" t="s">
        <v>8076</v>
      </c>
      <c r="G2161" s="23" t="s">
        <v>8077</v>
      </c>
      <c r="H2161" t="s">
        <v>8078</v>
      </c>
    </row>
    <row r="2162" spans="1:8" ht="15" customHeight="1" x14ac:dyDescent="0.3">
      <c r="A2162" s="23" t="s">
        <v>3675</v>
      </c>
      <c r="B2162" s="23" t="s">
        <v>6163</v>
      </c>
      <c r="C2162" s="26">
        <v>20.711111111111112</v>
      </c>
      <c r="D2162" s="23">
        <v>0</v>
      </c>
      <c r="E2162" s="23">
        <v>1875.34</v>
      </c>
      <c r="F2162" s="23" t="s">
        <v>8076</v>
      </c>
      <c r="G2162" s="23" t="s">
        <v>8075</v>
      </c>
      <c r="H2162" t="s">
        <v>8080</v>
      </c>
    </row>
    <row r="2163" spans="1:8" ht="15" customHeight="1" x14ac:dyDescent="0.3">
      <c r="A2163" s="23" t="s">
        <v>3676</v>
      </c>
      <c r="B2163" s="23" t="s">
        <v>6162</v>
      </c>
      <c r="C2163" s="26">
        <v>26.933333333333334</v>
      </c>
      <c r="D2163" s="23">
        <v>0</v>
      </c>
      <c r="E2163" s="23">
        <v>1865.98</v>
      </c>
      <c r="F2163" s="23" t="s">
        <v>8076</v>
      </c>
      <c r="G2163" s="23" t="s">
        <v>8076</v>
      </c>
      <c r="H2163" t="s">
        <v>8079</v>
      </c>
    </row>
    <row r="2164" spans="1:8" ht="15" customHeight="1" x14ac:dyDescent="0.3">
      <c r="A2164" s="23" t="s">
        <v>3677</v>
      </c>
      <c r="B2164" s="23" t="s">
        <v>6161</v>
      </c>
      <c r="C2164" s="26">
        <v>18.447222222222223</v>
      </c>
      <c r="D2164" s="23">
        <v>0</v>
      </c>
      <c r="E2164" s="23">
        <v>1863.45</v>
      </c>
      <c r="F2164" s="23" t="s">
        <v>8076</v>
      </c>
      <c r="G2164" s="23" t="s">
        <v>8077</v>
      </c>
      <c r="H2164" t="s">
        <v>8085</v>
      </c>
    </row>
    <row r="2165" spans="1:8" ht="15" customHeight="1" x14ac:dyDescent="0.3">
      <c r="A2165" s="23" t="s">
        <v>3679</v>
      </c>
      <c r="B2165" s="23" t="s">
        <v>6160</v>
      </c>
      <c r="C2165" s="26">
        <v>28.505555555555556</v>
      </c>
      <c r="D2165" s="23">
        <v>0</v>
      </c>
      <c r="E2165" s="23">
        <v>1850.55</v>
      </c>
      <c r="F2165" s="23" t="s">
        <v>8076</v>
      </c>
      <c r="G2165" s="23" t="s">
        <v>8075</v>
      </c>
      <c r="H2165" t="s">
        <v>8079</v>
      </c>
    </row>
    <row r="2166" spans="1:8" ht="15" customHeight="1" x14ac:dyDescent="0.3">
      <c r="A2166" s="23" t="s">
        <v>3681</v>
      </c>
      <c r="B2166" s="23" t="s">
        <v>6159</v>
      </c>
      <c r="C2166" s="26">
        <v>19.883333333333333</v>
      </c>
      <c r="D2166" s="23">
        <v>1</v>
      </c>
      <c r="E2166" s="23">
        <v>1842.52</v>
      </c>
      <c r="F2166" s="23" t="s">
        <v>8076</v>
      </c>
      <c r="G2166" s="23" t="s">
        <v>8075</v>
      </c>
      <c r="H2166" t="s">
        <v>8080</v>
      </c>
    </row>
    <row r="2167" spans="1:8" ht="15" customHeight="1" x14ac:dyDescent="0.3">
      <c r="A2167" s="23" t="s">
        <v>3682</v>
      </c>
      <c r="B2167" s="23" t="s">
        <v>6158</v>
      </c>
      <c r="C2167" s="26">
        <v>23.488888888888887</v>
      </c>
      <c r="D2167" s="23">
        <v>0</v>
      </c>
      <c r="E2167" s="23">
        <v>1837.28</v>
      </c>
      <c r="F2167" s="23" t="s">
        <v>8076</v>
      </c>
      <c r="G2167" s="23" t="s">
        <v>8075</v>
      </c>
      <c r="H2167" t="s">
        <v>8078</v>
      </c>
    </row>
    <row r="2168" spans="1:8" ht="15" customHeight="1" x14ac:dyDescent="0.3">
      <c r="A2168" s="23" t="s">
        <v>3684</v>
      </c>
      <c r="B2168" s="23" t="s">
        <v>6157</v>
      </c>
      <c r="C2168" s="26">
        <v>19.844444444444445</v>
      </c>
      <c r="D2168" s="23">
        <v>1</v>
      </c>
      <c r="E2168" s="23">
        <v>1837.24</v>
      </c>
      <c r="F2168" s="23" t="s">
        <v>8076</v>
      </c>
      <c r="G2168" s="23" t="s">
        <v>8075</v>
      </c>
      <c r="H2168" t="s">
        <v>8080</v>
      </c>
    </row>
    <row r="2169" spans="1:8" ht="15" customHeight="1" x14ac:dyDescent="0.3">
      <c r="A2169" s="23" t="s">
        <v>3686</v>
      </c>
      <c r="B2169" s="23" t="s">
        <v>6156</v>
      </c>
      <c r="C2169" s="26">
        <v>19.824999999999999</v>
      </c>
      <c r="D2169" s="23">
        <v>1</v>
      </c>
      <c r="E2169" s="23">
        <v>1832.09</v>
      </c>
      <c r="F2169" s="23" t="s">
        <v>8076</v>
      </c>
      <c r="G2169" s="23" t="s">
        <v>8076</v>
      </c>
      <c r="H2169" t="s">
        <v>8080</v>
      </c>
    </row>
    <row r="2170" spans="1:8" ht="15" customHeight="1" x14ac:dyDescent="0.3">
      <c r="A2170" s="23" t="s">
        <v>3687</v>
      </c>
      <c r="B2170" s="23" t="s">
        <v>6155</v>
      </c>
      <c r="C2170" s="26">
        <v>23.68611111111111</v>
      </c>
      <c r="D2170" s="23">
        <v>0</v>
      </c>
      <c r="E2170" s="23">
        <v>1826.84</v>
      </c>
      <c r="F2170" s="23" t="s">
        <v>8076</v>
      </c>
      <c r="G2170" s="23" t="s">
        <v>8075</v>
      </c>
      <c r="H2170" t="s">
        <v>8080</v>
      </c>
    </row>
    <row r="2171" spans="1:8" ht="15" customHeight="1" x14ac:dyDescent="0.3">
      <c r="A2171" s="23" t="s">
        <v>3689</v>
      </c>
      <c r="B2171" s="23" t="s">
        <v>6154</v>
      </c>
      <c r="C2171" s="26">
        <v>23.558333333333334</v>
      </c>
      <c r="D2171" s="23">
        <v>0</v>
      </c>
      <c r="E2171" s="23">
        <v>1824.29</v>
      </c>
      <c r="F2171" s="23" t="s">
        <v>8076</v>
      </c>
      <c r="G2171" s="23" t="s">
        <v>8076</v>
      </c>
      <c r="H2171" t="s">
        <v>8078</v>
      </c>
    </row>
    <row r="2172" spans="1:8" ht="15" customHeight="1" x14ac:dyDescent="0.3">
      <c r="A2172" s="23" t="s">
        <v>3690</v>
      </c>
      <c r="B2172" s="23" t="s">
        <v>6153</v>
      </c>
      <c r="C2172" s="26">
        <v>18.802777777777777</v>
      </c>
      <c r="D2172" s="23">
        <v>0</v>
      </c>
      <c r="E2172" s="23">
        <v>1822.54</v>
      </c>
      <c r="F2172" s="23" t="s">
        <v>8076</v>
      </c>
      <c r="G2172" s="23" t="s">
        <v>8077</v>
      </c>
      <c r="H2172" t="s">
        <v>8079</v>
      </c>
    </row>
    <row r="2173" spans="1:8" ht="15" customHeight="1" x14ac:dyDescent="0.3">
      <c r="A2173" s="23" t="s">
        <v>3691</v>
      </c>
      <c r="B2173" s="23" t="s">
        <v>6152</v>
      </c>
      <c r="C2173" s="26">
        <v>23.702777777777779</v>
      </c>
      <c r="D2173" s="23">
        <v>0</v>
      </c>
      <c r="E2173" s="23">
        <v>1815.88</v>
      </c>
      <c r="F2173" s="23" t="s">
        <v>8076</v>
      </c>
      <c r="G2173" s="23" t="s">
        <v>8076</v>
      </c>
      <c r="H2173" t="s">
        <v>8078</v>
      </c>
    </row>
    <row r="2174" spans="1:8" ht="15" customHeight="1" x14ac:dyDescent="0.3">
      <c r="A2174" s="23" t="s">
        <v>3692</v>
      </c>
      <c r="B2174" s="23" t="s">
        <v>6151</v>
      </c>
      <c r="C2174" s="26">
        <v>20.486111111111111</v>
      </c>
      <c r="D2174" s="23">
        <v>0</v>
      </c>
      <c r="E2174" s="23">
        <v>1769.53</v>
      </c>
      <c r="F2174" s="23" t="s">
        <v>8076</v>
      </c>
      <c r="G2174" s="23" t="s">
        <v>8076</v>
      </c>
      <c r="H2174" t="s">
        <v>8079</v>
      </c>
    </row>
    <row r="2175" spans="1:8" ht="15" customHeight="1" x14ac:dyDescent="0.3">
      <c r="A2175" s="23" t="s">
        <v>3694</v>
      </c>
      <c r="B2175" s="23" t="s">
        <v>6150</v>
      </c>
      <c r="C2175" s="26">
        <v>19.552777777777777</v>
      </c>
      <c r="D2175" s="23">
        <v>0</v>
      </c>
      <c r="E2175" s="23">
        <v>1759.34</v>
      </c>
      <c r="F2175" s="23" t="s">
        <v>8076</v>
      </c>
      <c r="G2175" s="23" t="s">
        <v>8077</v>
      </c>
      <c r="H2175" t="s">
        <v>8080</v>
      </c>
    </row>
    <row r="2176" spans="1:8" ht="15" customHeight="1" x14ac:dyDescent="0.3">
      <c r="A2176" s="23" t="s">
        <v>3696</v>
      </c>
      <c r="B2176" s="23" t="s">
        <v>6149</v>
      </c>
      <c r="C2176" s="26">
        <v>24.669444444444444</v>
      </c>
      <c r="D2176" s="23">
        <v>0</v>
      </c>
      <c r="E2176" s="23">
        <v>1756.6</v>
      </c>
      <c r="F2176" s="23" t="s">
        <v>8076</v>
      </c>
      <c r="G2176" s="23" t="s">
        <v>8076</v>
      </c>
      <c r="H2176" t="s">
        <v>8078</v>
      </c>
    </row>
    <row r="2177" spans="1:8" ht="15" customHeight="1" x14ac:dyDescent="0.3">
      <c r="A2177" s="23" t="s">
        <v>3698</v>
      </c>
      <c r="B2177" s="23" t="s">
        <v>6148</v>
      </c>
      <c r="C2177" s="26">
        <v>19.7</v>
      </c>
      <c r="D2177" s="23">
        <v>0</v>
      </c>
      <c r="E2177" s="23">
        <v>1748.77</v>
      </c>
      <c r="F2177" s="23" t="s">
        <v>8076</v>
      </c>
      <c r="G2177" s="23" t="s">
        <v>8077</v>
      </c>
      <c r="H2177" t="s">
        <v>8080</v>
      </c>
    </row>
    <row r="2178" spans="1:8" ht="15" customHeight="1" x14ac:dyDescent="0.3">
      <c r="A2178" s="23" t="s">
        <v>3700</v>
      </c>
      <c r="B2178" s="23" t="s">
        <v>6147</v>
      </c>
      <c r="C2178" s="26">
        <v>19.861111111111111</v>
      </c>
      <c r="D2178" s="23">
        <v>0</v>
      </c>
      <c r="E2178" s="23">
        <v>1744.47</v>
      </c>
      <c r="F2178" s="23" t="s">
        <v>8076</v>
      </c>
      <c r="G2178" s="23" t="s">
        <v>8077</v>
      </c>
      <c r="H2178" t="s">
        <v>8080</v>
      </c>
    </row>
    <row r="2179" spans="1:8" ht="15" customHeight="1" x14ac:dyDescent="0.3">
      <c r="A2179" s="23" t="s">
        <v>3702</v>
      </c>
      <c r="B2179" s="23" t="s">
        <v>6146</v>
      </c>
      <c r="C2179" s="26">
        <v>19.869444444444444</v>
      </c>
      <c r="D2179" s="23">
        <v>0</v>
      </c>
      <c r="E2179" s="23">
        <v>1743.21</v>
      </c>
      <c r="F2179" s="23" t="s">
        <v>8076</v>
      </c>
      <c r="G2179" s="23" t="s">
        <v>8077</v>
      </c>
      <c r="H2179" t="s">
        <v>8080</v>
      </c>
    </row>
    <row r="2180" spans="1:8" ht="15" customHeight="1" x14ac:dyDescent="0.3">
      <c r="A2180" s="23" t="s">
        <v>3703</v>
      </c>
      <c r="B2180" s="23" t="s">
        <v>6145</v>
      </c>
      <c r="C2180" s="26">
        <v>19.566666666666666</v>
      </c>
      <c r="D2180" s="23">
        <v>0</v>
      </c>
      <c r="E2180" s="23">
        <v>1737.38</v>
      </c>
      <c r="F2180" s="23" t="s">
        <v>8076</v>
      </c>
      <c r="G2180" s="23" t="s">
        <v>8075</v>
      </c>
      <c r="H2180" t="s">
        <v>8080</v>
      </c>
    </row>
    <row r="2181" spans="1:8" ht="15" customHeight="1" x14ac:dyDescent="0.3">
      <c r="A2181" s="23" t="s">
        <v>3705</v>
      </c>
      <c r="B2181" s="23" t="s">
        <v>6144</v>
      </c>
      <c r="C2181" s="26">
        <v>19.580555555555556</v>
      </c>
      <c r="D2181" s="23">
        <v>0</v>
      </c>
      <c r="E2181" s="23">
        <v>1731.68</v>
      </c>
      <c r="F2181" s="23" t="s">
        <v>8076</v>
      </c>
      <c r="G2181" s="23" t="s">
        <v>8075</v>
      </c>
      <c r="H2181" t="s">
        <v>8080</v>
      </c>
    </row>
    <row r="2182" spans="1:8" ht="15" customHeight="1" x14ac:dyDescent="0.3">
      <c r="A2182" s="23" t="s">
        <v>3706</v>
      </c>
      <c r="B2182" s="23" t="s">
        <v>6143</v>
      </c>
      <c r="C2182" s="26">
        <v>19.769444444444446</v>
      </c>
      <c r="D2182" s="23">
        <v>0</v>
      </c>
      <c r="E2182" s="23">
        <v>1728.9</v>
      </c>
      <c r="F2182" s="23" t="s">
        <v>8076</v>
      </c>
      <c r="G2182" s="23" t="s">
        <v>8075</v>
      </c>
      <c r="H2182" t="s">
        <v>8080</v>
      </c>
    </row>
    <row r="2183" spans="1:8" ht="15" customHeight="1" x14ac:dyDescent="0.3">
      <c r="A2183" s="23" t="s">
        <v>3708</v>
      </c>
      <c r="B2183" s="23" t="s">
        <v>6073</v>
      </c>
      <c r="C2183" s="26">
        <v>19.547222222222221</v>
      </c>
      <c r="D2183" s="23">
        <v>0</v>
      </c>
      <c r="E2183" s="23">
        <v>1727.79</v>
      </c>
      <c r="F2183" s="23" t="s">
        <v>8076</v>
      </c>
      <c r="G2183" s="23" t="s">
        <v>8076</v>
      </c>
      <c r="H2183" t="s">
        <v>8080</v>
      </c>
    </row>
    <row r="2184" spans="1:8" ht="15" customHeight="1" x14ac:dyDescent="0.3">
      <c r="A2184" s="23" t="s">
        <v>3709</v>
      </c>
      <c r="B2184" s="23" t="s">
        <v>6142</v>
      </c>
      <c r="C2184" s="26">
        <v>18.747222222222224</v>
      </c>
      <c r="D2184" s="23">
        <v>1</v>
      </c>
      <c r="E2184" s="23">
        <v>1727.54</v>
      </c>
      <c r="F2184" s="23" t="s">
        <v>8076</v>
      </c>
      <c r="G2184" s="23" t="s">
        <v>8077</v>
      </c>
      <c r="H2184" t="s">
        <v>8078</v>
      </c>
    </row>
    <row r="2185" spans="1:8" ht="15" customHeight="1" x14ac:dyDescent="0.3">
      <c r="A2185" s="23" t="s">
        <v>3710</v>
      </c>
      <c r="B2185" s="23" t="s">
        <v>6141</v>
      </c>
      <c r="C2185" s="26">
        <v>18.630555555555556</v>
      </c>
      <c r="D2185" s="23">
        <v>1</v>
      </c>
      <c r="E2185" s="23">
        <v>1725.55</v>
      </c>
      <c r="F2185" s="23" t="s">
        <v>8076</v>
      </c>
      <c r="G2185" s="23" t="s">
        <v>8075</v>
      </c>
      <c r="H2185" t="s">
        <v>8078</v>
      </c>
    </row>
    <row r="2186" spans="1:8" ht="15" customHeight="1" x14ac:dyDescent="0.3">
      <c r="A2186" s="23" t="s">
        <v>3712</v>
      </c>
      <c r="B2186" s="23" t="s">
        <v>6140</v>
      </c>
      <c r="C2186" s="26">
        <v>18.741666666666667</v>
      </c>
      <c r="D2186" s="23">
        <v>1</v>
      </c>
      <c r="E2186" s="23">
        <v>1720.35</v>
      </c>
      <c r="F2186" s="23" t="s">
        <v>8076</v>
      </c>
      <c r="G2186" s="23" t="s">
        <v>8076</v>
      </c>
      <c r="H2186" t="s">
        <v>8078</v>
      </c>
    </row>
    <row r="2187" spans="1:8" ht="15" customHeight="1" x14ac:dyDescent="0.3">
      <c r="A2187" s="23" t="s">
        <v>3713</v>
      </c>
      <c r="B2187" s="23" t="s">
        <v>6046</v>
      </c>
      <c r="C2187" s="26">
        <v>18.994444444444444</v>
      </c>
      <c r="D2187" s="23">
        <v>1</v>
      </c>
      <c r="E2187" s="23">
        <v>1719.44</v>
      </c>
      <c r="F2187" s="23" t="s">
        <v>8076</v>
      </c>
      <c r="G2187" s="23" t="s">
        <v>8076</v>
      </c>
      <c r="H2187" t="s">
        <v>8078</v>
      </c>
    </row>
    <row r="2188" spans="1:8" ht="15" customHeight="1" x14ac:dyDescent="0.3">
      <c r="A2188" s="23" t="s">
        <v>3715</v>
      </c>
      <c r="B2188" s="23" t="s">
        <v>6139</v>
      </c>
      <c r="C2188" s="26">
        <v>18.713888888888889</v>
      </c>
      <c r="D2188" s="23">
        <v>0</v>
      </c>
      <c r="E2188" s="23">
        <v>1712.23</v>
      </c>
      <c r="F2188" s="23" t="s">
        <v>8076</v>
      </c>
      <c r="G2188" s="23" t="s">
        <v>8077</v>
      </c>
      <c r="H2188" t="s">
        <v>8083</v>
      </c>
    </row>
    <row r="2189" spans="1:8" ht="15" customHeight="1" x14ac:dyDescent="0.3">
      <c r="A2189" s="23" t="s">
        <v>3716</v>
      </c>
      <c r="B2189" s="23" t="s">
        <v>6138</v>
      </c>
      <c r="C2189" s="26">
        <v>18.719444444444445</v>
      </c>
      <c r="D2189" s="23">
        <v>1</v>
      </c>
      <c r="E2189" s="23">
        <v>1711.03</v>
      </c>
      <c r="F2189" s="23" t="s">
        <v>8076</v>
      </c>
      <c r="G2189" s="23" t="s">
        <v>8076</v>
      </c>
      <c r="H2189" t="s">
        <v>8078</v>
      </c>
    </row>
    <row r="2190" spans="1:8" ht="15" customHeight="1" x14ac:dyDescent="0.3">
      <c r="A2190" s="23" t="s">
        <v>3717</v>
      </c>
      <c r="B2190" s="23" t="s">
        <v>6137</v>
      </c>
      <c r="C2190" s="26">
        <v>18.488888888888887</v>
      </c>
      <c r="D2190" s="23">
        <v>0</v>
      </c>
      <c r="E2190" s="23">
        <v>1708.93</v>
      </c>
      <c r="F2190" s="23" t="s">
        <v>8076</v>
      </c>
      <c r="G2190" s="23" t="s">
        <v>8077</v>
      </c>
      <c r="H2190" t="s">
        <v>8082</v>
      </c>
    </row>
    <row r="2191" spans="1:8" ht="15" customHeight="1" x14ac:dyDescent="0.3">
      <c r="A2191" s="23" t="s">
        <v>3719</v>
      </c>
      <c r="B2191" s="23" t="s">
        <v>6136</v>
      </c>
      <c r="C2191" s="26">
        <v>18.641666666666666</v>
      </c>
      <c r="D2191" s="23">
        <v>0</v>
      </c>
      <c r="E2191" s="23">
        <v>1708</v>
      </c>
      <c r="F2191" s="23" t="s">
        <v>8076</v>
      </c>
      <c r="G2191" s="23" t="s">
        <v>8075</v>
      </c>
      <c r="H2191" t="s">
        <v>8083</v>
      </c>
    </row>
    <row r="2192" spans="1:8" ht="15" customHeight="1" x14ac:dyDescent="0.3">
      <c r="A2192" s="23" t="s">
        <v>3721</v>
      </c>
      <c r="B2192" s="23" t="s">
        <v>6135</v>
      </c>
      <c r="C2192" s="26">
        <v>18.505555555555556</v>
      </c>
      <c r="D2192" s="23">
        <v>0</v>
      </c>
      <c r="E2192" s="23">
        <v>1705.62</v>
      </c>
      <c r="F2192" s="23" t="s">
        <v>8075</v>
      </c>
      <c r="G2192" s="23" t="s">
        <v>8075</v>
      </c>
      <c r="H2192" t="s">
        <v>8081</v>
      </c>
    </row>
    <row r="2193" spans="1:8" ht="15" customHeight="1" x14ac:dyDescent="0.3">
      <c r="A2193" s="23" t="s">
        <v>3723</v>
      </c>
      <c r="B2193" s="23" t="s">
        <v>6134</v>
      </c>
      <c r="C2193" s="26">
        <v>18.483333333333334</v>
      </c>
      <c r="D2193" s="23">
        <v>0</v>
      </c>
      <c r="E2193" s="23">
        <v>1704.7</v>
      </c>
      <c r="F2193" s="23" t="s">
        <v>8075</v>
      </c>
      <c r="G2193" s="23" t="s">
        <v>8076</v>
      </c>
      <c r="H2193" t="s">
        <v>8084</v>
      </c>
    </row>
    <row r="2194" spans="1:8" ht="15" customHeight="1" x14ac:dyDescent="0.3">
      <c r="A2194" s="23" t="s">
        <v>3725</v>
      </c>
      <c r="B2194" s="23" t="s">
        <v>6133</v>
      </c>
      <c r="C2194" s="26">
        <v>18.586111111111112</v>
      </c>
      <c r="D2194" s="23">
        <v>0</v>
      </c>
      <c r="E2194" s="23">
        <v>1704.57</v>
      </c>
      <c r="F2194" s="23" t="s">
        <v>8075</v>
      </c>
      <c r="G2194" s="23" t="s">
        <v>8077</v>
      </c>
      <c r="H2194" t="s">
        <v>8083</v>
      </c>
    </row>
    <row r="2195" spans="1:8" ht="15" customHeight="1" x14ac:dyDescent="0.3">
      <c r="A2195" s="23" t="s">
        <v>3726</v>
      </c>
      <c r="B2195" s="23" t="s">
        <v>6132</v>
      </c>
      <c r="C2195" s="26">
        <v>18.494444444444444</v>
      </c>
      <c r="D2195" s="23">
        <v>0</v>
      </c>
      <c r="E2195" s="23">
        <v>1702.46</v>
      </c>
      <c r="F2195" s="23" t="s">
        <v>8075</v>
      </c>
      <c r="G2195" s="23" t="s">
        <v>8076</v>
      </c>
      <c r="H2195" t="s">
        <v>8082</v>
      </c>
    </row>
    <row r="2196" spans="1:8" ht="15" customHeight="1" x14ac:dyDescent="0.3">
      <c r="A2196" s="23" t="s">
        <v>3728</v>
      </c>
      <c r="B2196" s="23" t="s">
        <v>6131</v>
      </c>
      <c r="C2196" s="26">
        <v>18.558333333333334</v>
      </c>
      <c r="D2196" s="23">
        <v>0</v>
      </c>
      <c r="E2196" s="23">
        <v>1694.8</v>
      </c>
      <c r="F2196" s="23" t="s">
        <v>8075</v>
      </c>
      <c r="G2196" s="23" t="s">
        <v>8075</v>
      </c>
      <c r="H2196" t="s">
        <v>8081</v>
      </c>
    </row>
    <row r="2197" spans="1:8" ht="15" customHeight="1" x14ac:dyDescent="0.3">
      <c r="A2197" s="23" t="s">
        <v>3730</v>
      </c>
      <c r="B2197" s="23" t="s">
        <v>6130</v>
      </c>
      <c r="C2197" s="26">
        <v>22.630555555555556</v>
      </c>
      <c r="D2197" s="23">
        <v>0</v>
      </c>
      <c r="E2197" s="23">
        <v>1682.6</v>
      </c>
      <c r="F2197" s="23" t="s">
        <v>8075</v>
      </c>
      <c r="G2197" s="23" t="s">
        <v>8075</v>
      </c>
      <c r="H2197" t="s">
        <v>8080</v>
      </c>
    </row>
    <row r="2198" spans="1:8" ht="15" customHeight="1" x14ac:dyDescent="0.3">
      <c r="A2198" s="23" t="s">
        <v>3732</v>
      </c>
      <c r="B2198" s="23" t="s">
        <v>6129</v>
      </c>
      <c r="C2198" s="26">
        <v>22.994444444444444</v>
      </c>
      <c r="D2198" s="23">
        <v>0</v>
      </c>
      <c r="E2198" s="23">
        <v>1674.63</v>
      </c>
      <c r="F2198" s="23" t="s">
        <v>8075</v>
      </c>
      <c r="G2198" s="23" t="s">
        <v>8075</v>
      </c>
      <c r="H2198" t="s">
        <v>8078</v>
      </c>
    </row>
    <row r="2199" spans="1:8" ht="15" customHeight="1" x14ac:dyDescent="0.3">
      <c r="A2199" s="23" t="s">
        <v>3734</v>
      </c>
      <c r="B2199" s="23" t="s">
        <v>6128</v>
      </c>
      <c r="C2199" s="26">
        <v>22.625</v>
      </c>
      <c r="D2199" s="23">
        <v>0</v>
      </c>
      <c r="E2199" s="23">
        <v>1665</v>
      </c>
      <c r="F2199" s="23" t="s">
        <v>8075</v>
      </c>
      <c r="G2199" s="23" t="s">
        <v>8075</v>
      </c>
      <c r="H2199" t="s">
        <v>8078</v>
      </c>
    </row>
    <row r="2200" spans="1:8" ht="15" customHeight="1" x14ac:dyDescent="0.3">
      <c r="A2200" s="23" t="s">
        <v>3735</v>
      </c>
      <c r="B2200" s="23" t="s">
        <v>6126</v>
      </c>
      <c r="C2200" s="26">
        <v>19.43888888888889</v>
      </c>
      <c r="D2200" s="23">
        <v>0</v>
      </c>
      <c r="E2200" s="23">
        <v>1646.43</v>
      </c>
      <c r="F2200" s="23" t="s">
        <v>8075</v>
      </c>
      <c r="G2200" s="23" t="s">
        <v>8077</v>
      </c>
      <c r="H2200" t="s">
        <v>8079</v>
      </c>
    </row>
    <row r="2201" spans="1:8" ht="15" customHeight="1" x14ac:dyDescent="0.3">
      <c r="A2201" s="23" t="s">
        <v>3737</v>
      </c>
      <c r="B2201" s="23" t="s">
        <v>6127</v>
      </c>
      <c r="C2201" s="26">
        <v>19.797222222222221</v>
      </c>
      <c r="D2201" s="23">
        <v>0</v>
      </c>
      <c r="E2201" s="23">
        <v>1639.56</v>
      </c>
      <c r="F2201" s="23" t="s">
        <v>8075</v>
      </c>
      <c r="G2201" s="23" t="s">
        <v>8075</v>
      </c>
      <c r="H2201" t="s">
        <v>8079</v>
      </c>
    </row>
    <row r="2202" spans="1:8" ht="15" customHeight="1" x14ac:dyDescent="0.3">
      <c r="A2202" s="23" t="s">
        <v>3739</v>
      </c>
      <c r="B2202" s="23" t="s">
        <v>6122</v>
      </c>
      <c r="C2202" s="26">
        <v>19.727777777777778</v>
      </c>
      <c r="D2202" s="23">
        <v>0</v>
      </c>
      <c r="E2202" s="23">
        <v>1639.56</v>
      </c>
      <c r="F2202" s="23" t="s">
        <v>8075</v>
      </c>
      <c r="G2202" s="23" t="s">
        <v>8075</v>
      </c>
      <c r="H2202" t="s">
        <v>8079</v>
      </c>
    </row>
    <row r="2203" spans="1:8" ht="15" customHeight="1" x14ac:dyDescent="0.3">
      <c r="A2203" s="23" t="s">
        <v>3741</v>
      </c>
      <c r="B2203" s="23" t="s">
        <v>6126</v>
      </c>
      <c r="C2203" s="26">
        <v>19.43888888888889</v>
      </c>
      <c r="D2203" s="23">
        <v>0</v>
      </c>
      <c r="E2203" s="23">
        <v>1635.73</v>
      </c>
      <c r="F2203" s="23" t="s">
        <v>8075</v>
      </c>
      <c r="G2203" s="23" t="s">
        <v>8076</v>
      </c>
      <c r="H2203" t="s">
        <v>8079</v>
      </c>
    </row>
    <row r="2204" spans="1:8" ht="15" customHeight="1" x14ac:dyDescent="0.3">
      <c r="A2204" s="23" t="s">
        <v>3742</v>
      </c>
      <c r="B2204" s="23" t="s">
        <v>6125</v>
      </c>
      <c r="C2204" s="26">
        <v>18.986111111111111</v>
      </c>
      <c r="D2204" s="23">
        <v>0</v>
      </c>
      <c r="E2204" s="23">
        <v>1634.57</v>
      </c>
      <c r="F2204" s="23" t="s">
        <v>8075</v>
      </c>
      <c r="G2204" s="23" t="s">
        <v>8075</v>
      </c>
      <c r="H2204" t="s">
        <v>8078</v>
      </c>
    </row>
    <row r="2205" spans="1:8" ht="15" customHeight="1" x14ac:dyDescent="0.3">
      <c r="A2205" s="23" t="s">
        <v>3744</v>
      </c>
      <c r="B2205" s="23" t="s">
        <v>6124</v>
      </c>
      <c r="C2205" s="26">
        <v>18.833333333333332</v>
      </c>
      <c r="D2205" s="23">
        <v>0</v>
      </c>
      <c r="E2205" s="23">
        <v>1633.96</v>
      </c>
      <c r="F2205" s="23" t="s">
        <v>8075</v>
      </c>
      <c r="G2205" s="23" t="s">
        <v>8077</v>
      </c>
      <c r="H2205" t="s">
        <v>8078</v>
      </c>
    </row>
    <row r="2206" spans="1:8" ht="15" customHeight="1" x14ac:dyDescent="0.3">
      <c r="A2206" s="23" t="s">
        <v>3745</v>
      </c>
      <c r="B2206" s="23" t="s">
        <v>6123</v>
      </c>
      <c r="C2206" s="26">
        <v>18.486111111111111</v>
      </c>
      <c r="D2206" s="23">
        <v>0</v>
      </c>
      <c r="E2206" s="23">
        <v>1633.04</v>
      </c>
      <c r="F2206" s="23" t="s">
        <v>8075</v>
      </c>
      <c r="G2206" s="23" t="s">
        <v>8075</v>
      </c>
      <c r="H2206" t="s">
        <v>8078</v>
      </c>
    </row>
    <row r="2207" spans="1:8" ht="15" customHeight="1" x14ac:dyDescent="0.3">
      <c r="A2207" s="23" t="s">
        <v>3747</v>
      </c>
      <c r="B2207" s="23" t="s">
        <v>6122</v>
      </c>
      <c r="C2207" s="26">
        <v>19.727777777777778</v>
      </c>
      <c r="D2207" s="23">
        <v>0</v>
      </c>
      <c r="E2207" s="23">
        <v>1632.56</v>
      </c>
      <c r="F2207" s="23" t="s">
        <v>8075</v>
      </c>
      <c r="G2207" s="23" t="s">
        <v>8075</v>
      </c>
      <c r="H2207" t="s">
        <v>8079</v>
      </c>
    </row>
    <row r="2208" spans="1:8" ht="15" customHeight="1" x14ac:dyDescent="0.3">
      <c r="A2208" s="23" t="s">
        <v>3749</v>
      </c>
      <c r="B2208" s="23" t="s">
        <v>6121</v>
      </c>
      <c r="C2208" s="26">
        <v>19.680555555555557</v>
      </c>
      <c r="D2208" s="23">
        <v>0</v>
      </c>
      <c r="E2208" s="23">
        <v>1632.04</v>
      </c>
      <c r="F2208" s="23" t="s">
        <v>8075</v>
      </c>
      <c r="G2208" s="23" t="s">
        <v>8075</v>
      </c>
      <c r="H2208" t="s">
        <v>8079</v>
      </c>
    </row>
    <row r="2209" spans="1:8" ht="15" customHeight="1" x14ac:dyDescent="0.3">
      <c r="A2209" s="23" t="s">
        <v>3750</v>
      </c>
      <c r="B2209" s="23" t="s">
        <v>6060</v>
      </c>
      <c r="C2209" s="26">
        <v>18.913888888888888</v>
      </c>
      <c r="D2209" s="23">
        <v>0</v>
      </c>
      <c r="E2209" s="23">
        <v>1631.82</v>
      </c>
      <c r="F2209" s="23" t="s">
        <v>8075</v>
      </c>
      <c r="G2209" s="23" t="s">
        <v>8077</v>
      </c>
      <c r="H2209" t="s">
        <v>8078</v>
      </c>
    </row>
    <row r="2210" spans="1:8" ht="15" customHeight="1" x14ac:dyDescent="0.3">
      <c r="A2210" s="23" t="s">
        <v>3752</v>
      </c>
      <c r="B2210" s="23" t="s">
        <v>6120</v>
      </c>
      <c r="C2210" s="26">
        <v>18.508333333333333</v>
      </c>
      <c r="D2210" s="23">
        <v>0</v>
      </c>
      <c r="E2210" s="23">
        <v>1631.67</v>
      </c>
      <c r="F2210" s="23" t="s">
        <v>8075</v>
      </c>
      <c r="G2210" s="23" t="s">
        <v>8076</v>
      </c>
      <c r="H2210" t="s">
        <v>8078</v>
      </c>
    </row>
    <row r="2211" spans="1:8" ht="15" customHeight="1" x14ac:dyDescent="0.3">
      <c r="A2211" s="23" t="s">
        <v>3754</v>
      </c>
      <c r="B2211" s="23" t="s">
        <v>6119</v>
      </c>
      <c r="C2211" s="26">
        <v>18.677777777777777</v>
      </c>
      <c r="D2211" s="23">
        <v>0</v>
      </c>
      <c r="E2211" s="23">
        <v>1629.83</v>
      </c>
      <c r="F2211" s="23" t="s">
        <v>8075</v>
      </c>
      <c r="G2211" s="23" t="s">
        <v>8075</v>
      </c>
      <c r="H2211" t="s">
        <v>8078</v>
      </c>
    </row>
    <row r="2212" spans="1:8" ht="15" customHeight="1" x14ac:dyDescent="0.3">
      <c r="A2212" s="23" t="s">
        <v>3755</v>
      </c>
      <c r="B2212" s="23" t="s">
        <v>6118</v>
      </c>
      <c r="C2212" s="26">
        <v>19.891666666666666</v>
      </c>
      <c r="D2212" s="23">
        <v>0</v>
      </c>
      <c r="E2212" s="23">
        <v>1628.47</v>
      </c>
      <c r="F2212" s="23" t="s">
        <v>8075</v>
      </c>
      <c r="G2212" s="23" t="s">
        <v>8077</v>
      </c>
      <c r="H2212" t="s">
        <v>8079</v>
      </c>
    </row>
    <row r="2213" spans="1:8" ht="15" customHeight="1" x14ac:dyDescent="0.3">
      <c r="A2213" s="23" t="s">
        <v>3756</v>
      </c>
      <c r="B2213" s="23" t="s">
        <v>6117</v>
      </c>
      <c r="C2213" s="26">
        <v>19.511111111111113</v>
      </c>
      <c r="D2213" s="23">
        <v>0</v>
      </c>
      <c r="E2213" s="23">
        <v>1627.28</v>
      </c>
      <c r="F2213" s="23" t="s">
        <v>8075</v>
      </c>
      <c r="G2213" s="23" t="s">
        <v>8075</v>
      </c>
      <c r="H2213" t="s">
        <v>8079</v>
      </c>
    </row>
    <row r="2214" spans="1:8" ht="15" customHeight="1" x14ac:dyDescent="0.3">
      <c r="A2214" s="23" t="s">
        <v>3757</v>
      </c>
      <c r="B2214" s="23" t="s">
        <v>6116</v>
      </c>
      <c r="C2214" s="26">
        <v>19.747222222222224</v>
      </c>
      <c r="D2214" s="23">
        <v>0</v>
      </c>
      <c r="E2214" s="23">
        <v>1625.43</v>
      </c>
      <c r="F2214" s="23" t="s">
        <v>8075</v>
      </c>
      <c r="G2214" s="23" t="s">
        <v>8076</v>
      </c>
      <c r="H2214" t="s">
        <v>8079</v>
      </c>
    </row>
    <row r="2215" spans="1:8" ht="15" customHeight="1" x14ac:dyDescent="0.3">
      <c r="A2215" s="23" t="s">
        <v>3758</v>
      </c>
      <c r="B2215" s="23" t="s">
        <v>6115</v>
      </c>
      <c r="C2215" s="26">
        <v>18.869444444444444</v>
      </c>
      <c r="D2215" s="23">
        <v>0</v>
      </c>
      <c r="E2215" s="23">
        <v>1622.19</v>
      </c>
      <c r="F2215" s="23" t="s">
        <v>8075</v>
      </c>
      <c r="G2215" s="23" t="s">
        <v>8077</v>
      </c>
      <c r="H2215" t="s">
        <v>8078</v>
      </c>
    </row>
    <row r="2216" spans="1:8" ht="15" customHeight="1" x14ac:dyDescent="0.3">
      <c r="A2216" s="23" t="s">
        <v>3760</v>
      </c>
      <c r="B2216" s="23" t="s">
        <v>6114</v>
      </c>
      <c r="C2216" s="26">
        <v>18.797222222222221</v>
      </c>
      <c r="D2216" s="23">
        <v>0</v>
      </c>
      <c r="E2216" s="23">
        <v>1621.88</v>
      </c>
      <c r="F2216" s="23" t="s">
        <v>8075</v>
      </c>
      <c r="G2216" s="23" t="s">
        <v>8075</v>
      </c>
      <c r="H2216" t="s">
        <v>8078</v>
      </c>
    </row>
    <row r="2217" spans="1:8" ht="15" customHeight="1" x14ac:dyDescent="0.3">
      <c r="A2217" s="23" t="s">
        <v>3761</v>
      </c>
      <c r="B2217" s="23" t="s">
        <v>6113</v>
      </c>
      <c r="C2217" s="26">
        <v>19.733333333333334</v>
      </c>
      <c r="D2217" s="23">
        <v>0</v>
      </c>
      <c r="E2217" s="23">
        <v>1621.34</v>
      </c>
      <c r="F2217" s="23" t="s">
        <v>8075</v>
      </c>
      <c r="G2217" s="23" t="s">
        <v>8075</v>
      </c>
      <c r="H2217" t="s">
        <v>8079</v>
      </c>
    </row>
    <row r="2218" spans="1:8" ht="15" customHeight="1" x14ac:dyDescent="0.3">
      <c r="A2218" s="23" t="s">
        <v>3763</v>
      </c>
      <c r="B2218" s="23" t="s">
        <v>6112</v>
      </c>
      <c r="C2218" s="26">
        <v>27.841666666666665</v>
      </c>
      <c r="D2218" s="23">
        <v>0</v>
      </c>
      <c r="E2218" s="23">
        <v>1617.16</v>
      </c>
      <c r="F2218" s="23" t="s">
        <v>8075</v>
      </c>
      <c r="G2218" s="23" t="s">
        <v>8077</v>
      </c>
      <c r="H2218" t="s">
        <v>8078</v>
      </c>
    </row>
    <row r="2219" spans="1:8" ht="15" customHeight="1" x14ac:dyDescent="0.3">
      <c r="A2219" s="23" t="s">
        <v>3765</v>
      </c>
      <c r="B2219" s="23" t="s">
        <v>6111</v>
      </c>
      <c r="C2219" s="26">
        <v>18.877777777777776</v>
      </c>
      <c r="D2219" s="23">
        <v>0</v>
      </c>
      <c r="E2219" s="23">
        <v>1615.77</v>
      </c>
      <c r="F2219" s="23" t="s">
        <v>8075</v>
      </c>
      <c r="G2219" s="23" t="s">
        <v>8077</v>
      </c>
      <c r="H2219" t="s">
        <v>8078</v>
      </c>
    </row>
    <row r="2220" spans="1:8" ht="15" customHeight="1" x14ac:dyDescent="0.3">
      <c r="A2220" s="23" t="s">
        <v>3766</v>
      </c>
      <c r="B2220" s="23" t="s">
        <v>6110</v>
      </c>
      <c r="C2220" s="26">
        <v>18.552777777777777</v>
      </c>
      <c r="D2220" s="23">
        <v>0</v>
      </c>
      <c r="E2220" s="23">
        <v>1607.51</v>
      </c>
      <c r="F2220" s="23" t="s">
        <v>8075</v>
      </c>
      <c r="G2220" s="23" t="s">
        <v>8076</v>
      </c>
      <c r="H2220" t="s">
        <v>8078</v>
      </c>
    </row>
    <row r="2221" spans="1:8" ht="15" customHeight="1" x14ac:dyDescent="0.3">
      <c r="A2221" s="23" t="s">
        <v>3767</v>
      </c>
      <c r="B2221" s="23" t="s">
        <v>6109</v>
      </c>
      <c r="C2221" s="26">
        <v>30.711111111111112</v>
      </c>
      <c r="D2221" s="23">
        <v>0</v>
      </c>
      <c r="E2221" s="23">
        <v>1566.88</v>
      </c>
      <c r="F2221" s="23" t="s">
        <v>8075</v>
      </c>
      <c r="G2221" s="23" t="s">
        <v>8077</v>
      </c>
      <c r="H2221" t="s">
        <v>8078</v>
      </c>
    </row>
    <row r="2222" spans="1:8" ht="15" customHeight="1" x14ac:dyDescent="0.3">
      <c r="A2222" s="23" t="s">
        <v>3768</v>
      </c>
      <c r="B2222" s="23" t="s">
        <v>6108</v>
      </c>
      <c r="C2222" s="26">
        <v>21.508333333333333</v>
      </c>
      <c r="D2222" s="23">
        <v>0</v>
      </c>
      <c r="E2222" s="23">
        <v>1534.3</v>
      </c>
      <c r="F2222" s="23" t="s">
        <v>8075</v>
      </c>
      <c r="G2222" s="23" t="s">
        <v>8075</v>
      </c>
      <c r="H2222" t="s">
        <v>8078</v>
      </c>
    </row>
    <row r="2223" spans="1:8" ht="15" customHeight="1" x14ac:dyDescent="0.3">
      <c r="A2223" s="23" t="s">
        <v>3769</v>
      </c>
      <c r="B2223" s="23" t="s">
        <v>6107</v>
      </c>
      <c r="C2223" s="26">
        <v>22.016666666666666</v>
      </c>
      <c r="D2223" s="23">
        <v>0</v>
      </c>
      <c r="E2223" s="23">
        <v>1532.47</v>
      </c>
      <c r="F2223" s="23" t="s">
        <v>8075</v>
      </c>
      <c r="G2223" s="23" t="s">
        <v>8075</v>
      </c>
      <c r="H2223" t="s">
        <v>8078</v>
      </c>
    </row>
    <row r="2224" spans="1:8" ht="15" customHeight="1" x14ac:dyDescent="0.3">
      <c r="A2224" s="23" t="s">
        <v>3770</v>
      </c>
      <c r="B2224" s="23" t="s">
        <v>6106</v>
      </c>
      <c r="C2224" s="26">
        <v>21.919444444444444</v>
      </c>
      <c r="D2224" s="23">
        <v>0</v>
      </c>
      <c r="E2224" s="23">
        <v>1526.31</v>
      </c>
      <c r="F2224" s="23" t="s">
        <v>8075</v>
      </c>
      <c r="G2224" s="23" t="s">
        <v>8076</v>
      </c>
      <c r="H2224" t="s">
        <v>8080</v>
      </c>
    </row>
    <row r="2225" spans="1:8" ht="15" customHeight="1" x14ac:dyDescent="0.3">
      <c r="A2225" s="23" t="s">
        <v>3771</v>
      </c>
      <c r="B2225" s="23" t="s">
        <v>6105</v>
      </c>
      <c r="C2225" s="26">
        <v>21.786111111111111</v>
      </c>
      <c r="D2225" s="23">
        <v>0</v>
      </c>
      <c r="E2225" s="23">
        <v>1515.34</v>
      </c>
      <c r="F2225" s="23" t="s">
        <v>8075</v>
      </c>
      <c r="G2225" s="23" t="s">
        <v>8076</v>
      </c>
      <c r="H2225" t="s">
        <v>8078</v>
      </c>
    </row>
    <row r="2226" spans="1:8" ht="15" customHeight="1" x14ac:dyDescent="0.3">
      <c r="A2226" s="23" t="s">
        <v>3772</v>
      </c>
      <c r="B2226" s="23" t="s">
        <v>6104</v>
      </c>
      <c r="C2226" s="26">
        <v>24.969444444444445</v>
      </c>
      <c r="D2226" s="23">
        <v>0</v>
      </c>
      <c r="E2226" s="23">
        <v>1497</v>
      </c>
      <c r="F2226" s="23" t="s">
        <v>8075</v>
      </c>
      <c r="G2226" s="23" t="s">
        <v>8075</v>
      </c>
      <c r="H2226" t="s">
        <v>8078</v>
      </c>
    </row>
    <row r="2227" spans="1:8" ht="15" customHeight="1" x14ac:dyDescent="0.3">
      <c r="A2227" s="23" t="s">
        <v>3774</v>
      </c>
      <c r="B2227" s="23" t="s">
        <v>6103</v>
      </c>
      <c r="C2227" s="26">
        <v>27.669444444444444</v>
      </c>
      <c r="D2227" s="23">
        <v>0</v>
      </c>
      <c r="E2227" s="23">
        <v>1493</v>
      </c>
      <c r="F2227" s="23" t="s">
        <v>8075</v>
      </c>
      <c r="G2227" s="23" t="s">
        <v>8076</v>
      </c>
      <c r="H2227" t="s">
        <v>8078</v>
      </c>
    </row>
    <row r="2228" spans="1:8" ht="15" customHeight="1" x14ac:dyDescent="0.3">
      <c r="A2228" s="23" t="s">
        <v>3775</v>
      </c>
      <c r="B2228" s="23" t="s">
        <v>6102</v>
      </c>
      <c r="C2228" s="26">
        <v>25.997222222222224</v>
      </c>
      <c r="D2228" s="23">
        <v>0</v>
      </c>
      <c r="E2228" s="23">
        <v>1481</v>
      </c>
      <c r="F2228" s="23" t="s">
        <v>8075</v>
      </c>
      <c r="G2228" s="23" t="s">
        <v>8077</v>
      </c>
      <c r="H2228" t="s">
        <v>8079</v>
      </c>
    </row>
    <row r="2229" spans="1:8" ht="15" customHeight="1" x14ac:dyDescent="0.3">
      <c r="A2229" s="23" t="s">
        <v>3776</v>
      </c>
      <c r="B2229" s="23" t="s">
        <v>6101</v>
      </c>
      <c r="C2229" s="26">
        <v>24.502777777777776</v>
      </c>
      <c r="D2229" s="23">
        <v>0</v>
      </c>
      <c r="E2229" s="23">
        <v>1477</v>
      </c>
      <c r="F2229" s="23" t="s">
        <v>8075</v>
      </c>
      <c r="G2229" s="23" t="s">
        <v>8077</v>
      </c>
      <c r="H2229" t="s">
        <v>8078</v>
      </c>
    </row>
    <row r="2230" spans="1:8" ht="15" customHeight="1" x14ac:dyDescent="0.3">
      <c r="A2230" s="23" t="s">
        <v>3778</v>
      </c>
      <c r="B2230" s="23" t="s">
        <v>6100</v>
      </c>
      <c r="C2230" s="26">
        <v>19.966666666666665</v>
      </c>
      <c r="D2230" s="23">
        <v>0</v>
      </c>
      <c r="E2230" s="23">
        <v>1467</v>
      </c>
      <c r="F2230" s="23" t="s">
        <v>8075</v>
      </c>
      <c r="G2230" s="23" t="s">
        <v>8075</v>
      </c>
      <c r="H2230" t="s">
        <v>8078</v>
      </c>
    </row>
    <row r="2231" spans="1:8" ht="15" customHeight="1" x14ac:dyDescent="0.3">
      <c r="A2231" s="23" t="s">
        <v>3780</v>
      </c>
      <c r="B2231" s="23" t="s">
        <v>6099</v>
      </c>
      <c r="C2231" s="26">
        <v>25.969444444444445</v>
      </c>
      <c r="D2231" s="23">
        <v>0</v>
      </c>
      <c r="E2231" s="23">
        <v>1445</v>
      </c>
      <c r="F2231" s="23" t="s">
        <v>8075</v>
      </c>
      <c r="G2231" s="23" t="s">
        <v>8077</v>
      </c>
      <c r="H2231" t="s">
        <v>8078</v>
      </c>
    </row>
    <row r="2232" spans="1:8" ht="15" customHeight="1" x14ac:dyDescent="0.3">
      <c r="A2232" s="23" t="s">
        <v>3782</v>
      </c>
      <c r="B2232" s="23" t="s">
        <v>6098</v>
      </c>
      <c r="C2232" s="26">
        <v>22.769444444444446</v>
      </c>
      <c r="D2232" s="23">
        <v>0</v>
      </c>
      <c r="E2232" s="23">
        <v>1438</v>
      </c>
      <c r="F2232" s="23" t="s">
        <v>8075</v>
      </c>
      <c r="G2232" s="23" t="s">
        <v>8075</v>
      </c>
      <c r="H2232" t="s">
        <v>8078</v>
      </c>
    </row>
    <row r="2233" spans="1:8" ht="15" customHeight="1" x14ac:dyDescent="0.3">
      <c r="A2233" s="23" t="s">
        <v>3784</v>
      </c>
      <c r="B2233" s="23" t="s">
        <v>6097</v>
      </c>
      <c r="C2233" s="26">
        <v>25.508333333333333</v>
      </c>
      <c r="D2233" s="23">
        <v>0</v>
      </c>
      <c r="E2233" s="23">
        <v>1422</v>
      </c>
      <c r="F2233" s="23" t="s">
        <v>8075</v>
      </c>
      <c r="G2233" s="23" t="s">
        <v>8075</v>
      </c>
      <c r="H2233" t="s">
        <v>8078</v>
      </c>
    </row>
    <row r="2234" spans="1:8" ht="15" customHeight="1" x14ac:dyDescent="0.3">
      <c r="A2234" s="23" t="s">
        <v>3786</v>
      </c>
      <c r="B2234" s="23" t="s">
        <v>6096</v>
      </c>
      <c r="C2234" s="26">
        <v>21.791666666666668</v>
      </c>
      <c r="D2234" s="23">
        <v>0</v>
      </c>
      <c r="E2234" s="23">
        <v>1421</v>
      </c>
      <c r="F2234" s="23" t="s">
        <v>8075</v>
      </c>
      <c r="G2234" s="23" t="s">
        <v>8075</v>
      </c>
      <c r="H2234" t="s">
        <v>8078</v>
      </c>
    </row>
    <row r="2235" spans="1:8" ht="15" customHeight="1" x14ac:dyDescent="0.3">
      <c r="A2235" s="23" t="s">
        <v>3788</v>
      </c>
      <c r="B2235" s="23" t="s">
        <v>6095</v>
      </c>
      <c r="C2235" s="26">
        <v>26.958333333333332</v>
      </c>
      <c r="D2235" s="23">
        <v>0</v>
      </c>
      <c r="E2235" s="23">
        <v>1417</v>
      </c>
      <c r="F2235" s="23" t="s">
        <v>8075</v>
      </c>
      <c r="G2235" s="23" t="s">
        <v>8076</v>
      </c>
      <c r="H2235" t="s">
        <v>8078</v>
      </c>
    </row>
    <row r="2236" spans="1:8" ht="15" customHeight="1" x14ac:dyDescent="0.3">
      <c r="A2236" s="23" t="s">
        <v>3789</v>
      </c>
      <c r="B2236" s="23" t="s">
        <v>6094</v>
      </c>
      <c r="C2236" s="26">
        <v>25.613888888888887</v>
      </c>
      <c r="D2236" s="23">
        <v>0</v>
      </c>
      <c r="E2236" s="23">
        <v>1402</v>
      </c>
      <c r="F2236" s="23" t="s">
        <v>8075</v>
      </c>
      <c r="G2236" s="23" t="s">
        <v>8076</v>
      </c>
      <c r="H2236" t="s">
        <v>8080</v>
      </c>
    </row>
    <row r="2237" spans="1:8" ht="15" customHeight="1" x14ac:dyDescent="0.3">
      <c r="A2237" s="23" t="s">
        <v>3790</v>
      </c>
      <c r="B2237" s="23" t="s">
        <v>6093</v>
      </c>
      <c r="C2237" s="26">
        <v>24.758333333333333</v>
      </c>
      <c r="D2237" s="23">
        <v>0</v>
      </c>
      <c r="E2237" s="23">
        <v>1400.44</v>
      </c>
      <c r="F2237" s="23" t="s">
        <v>8075</v>
      </c>
      <c r="G2237" s="23" t="s">
        <v>8075</v>
      </c>
      <c r="H2237" t="s">
        <v>8078</v>
      </c>
    </row>
    <row r="2238" spans="1:8" ht="15" customHeight="1" x14ac:dyDescent="0.3">
      <c r="A2238" s="23" t="s">
        <v>3792</v>
      </c>
      <c r="B2238" s="23" t="s">
        <v>6092</v>
      </c>
      <c r="C2238" s="26">
        <v>20.461111111111112</v>
      </c>
      <c r="D2238" s="23">
        <v>0</v>
      </c>
      <c r="E2238" s="23">
        <v>1391.53</v>
      </c>
      <c r="F2238" s="23" t="s">
        <v>8075</v>
      </c>
      <c r="G2238" s="23" t="s">
        <v>8077</v>
      </c>
      <c r="H2238" t="s">
        <v>8078</v>
      </c>
    </row>
    <row r="2239" spans="1:8" ht="15" customHeight="1" x14ac:dyDescent="0.3">
      <c r="A2239" s="23" t="s">
        <v>3793</v>
      </c>
      <c r="B2239" s="23" t="s">
        <v>6091</v>
      </c>
      <c r="C2239" s="26">
        <v>20.566666666666666</v>
      </c>
      <c r="D2239" s="23">
        <v>0</v>
      </c>
      <c r="E2239" s="23">
        <v>1390</v>
      </c>
      <c r="F2239" s="23" t="s">
        <v>8075</v>
      </c>
      <c r="G2239" s="23" t="s">
        <v>8075</v>
      </c>
      <c r="H2239" t="s">
        <v>8078</v>
      </c>
    </row>
    <row r="2240" spans="1:8" ht="15" customHeight="1" x14ac:dyDescent="0.3">
      <c r="A2240" s="23" t="s">
        <v>3795</v>
      </c>
      <c r="B2240" s="23" t="s">
        <v>6090</v>
      </c>
      <c r="C2240" s="26">
        <v>23.922222222222221</v>
      </c>
      <c r="D2240" s="23">
        <v>0</v>
      </c>
      <c r="E2240" s="23">
        <v>1389</v>
      </c>
      <c r="F2240" s="23" t="s">
        <v>8075</v>
      </c>
      <c r="G2240" s="23" t="s">
        <v>8075</v>
      </c>
      <c r="H2240" t="s">
        <v>8078</v>
      </c>
    </row>
    <row r="2241" spans="1:8" ht="15" customHeight="1" x14ac:dyDescent="0.3">
      <c r="A2241" s="23" t="s">
        <v>3796</v>
      </c>
      <c r="B2241" s="23" t="s">
        <v>6089</v>
      </c>
      <c r="C2241" s="26">
        <v>20.81388888888889</v>
      </c>
      <c r="D2241" s="23">
        <v>0</v>
      </c>
      <c r="E2241" s="23">
        <v>1382</v>
      </c>
      <c r="F2241" s="23" t="s">
        <v>8075</v>
      </c>
      <c r="G2241" s="23" t="s">
        <v>8077</v>
      </c>
      <c r="H2241" t="s">
        <v>8078</v>
      </c>
    </row>
    <row r="2242" spans="1:8" ht="15" customHeight="1" x14ac:dyDescent="0.3">
      <c r="A2242" s="23" t="s">
        <v>3798</v>
      </c>
      <c r="B2242" s="23" t="s">
        <v>6088</v>
      </c>
      <c r="C2242" s="26">
        <v>24.513888888888889</v>
      </c>
      <c r="D2242" s="23">
        <v>0</v>
      </c>
      <c r="E2242" s="23">
        <v>1359</v>
      </c>
      <c r="F2242" s="23" t="s">
        <v>8075</v>
      </c>
      <c r="G2242" s="23" t="s">
        <v>8077</v>
      </c>
      <c r="H2242" t="s">
        <v>8078</v>
      </c>
    </row>
    <row r="2243" spans="1:8" ht="15" customHeight="1" x14ac:dyDescent="0.3">
      <c r="A2243" s="23" t="s">
        <v>3799</v>
      </c>
      <c r="B2243" s="23" t="s">
        <v>6087</v>
      </c>
      <c r="C2243" s="26">
        <v>25.586111111111112</v>
      </c>
      <c r="D2243" s="23">
        <v>0</v>
      </c>
      <c r="E2243" s="23">
        <v>1341.16</v>
      </c>
      <c r="F2243" s="23" t="s">
        <v>8075</v>
      </c>
      <c r="G2243" s="23" t="s">
        <v>8075</v>
      </c>
      <c r="H2243" t="s">
        <v>8079</v>
      </c>
    </row>
    <row r="2244" spans="1:8" ht="15" customHeight="1" x14ac:dyDescent="0.3">
      <c r="A2244" s="23" t="s">
        <v>3801</v>
      </c>
      <c r="B2244" s="23" t="s">
        <v>6086</v>
      </c>
      <c r="C2244" s="26">
        <v>27.855555555555554</v>
      </c>
      <c r="D2244" s="23">
        <v>0</v>
      </c>
      <c r="E2244" s="23">
        <v>1338</v>
      </c>
      <c r="F2244" s="23" t="s">
        <v>8075</v>
      </c>
      <c r="G2244" s="23" t="s">
        <v>8076</v>
      </c>
      <c r="H2244" t="s">
        <v>8079</v>
      </c>
    </row>
    <row r="2245" spans="1:8" ht="15" customHeight="1" x14ac:dyDescent="0.3">
      <c r="A2245" s="23" t="s">
        <v>3802</v>
      </c>
      <c r="B2245" s="23" t="s">
        <v>6085</v>
      </c>
      <c r="C2245" s="26">
        <v>24.905555555555555</v>
      </c>
      <c r="D2245" s="23">
        <v>0</v>
      </c>
      <c r="E2245" s="23">
        <v>1332.61</v>
      </c>
      <c r="F2245" s="23" t="s">
        <v>8075</v>
      </c>
      <c r="G2245" s="23" t="s">
        <v>8076</v>
      </c>
      <c r="H2245" t="s">
        <v>8078</v>
      </c>
    </row>
    <row r="2246" spans="1:8" ht="15" customHeight="1" x14ac:dyDescent="0.3">
      <c r="A2246" s="23" t="s">
        <v>3803</v>
      </c>
      <c r="B2246" s="23" t="s">
        <v>6084</v>
      </c>
      <c r="C2246" s="26">
        <v>23.65</v>
      </c>
      <c r="D2246" s="23">
        <v>0</v>
      </c>
      <c r="E2246" s="23">
        <v>1329.17</v>
      </c>
      <c r="F2246" s="23" t="s">
        <v>8075</v>
      </c>
      <c r="G2246" s="23" t="s">
        <v>8076</v>
      </c>
      <c r="H2246" t="s">
        <v>8078</v>
      </c>
    </row>
    <row r="2247" spans="1:8" ht="15" customHeight="1" x14ac:dyDescent="0.3">
      <c r="A2247" s="23" t="s">
        <v>3804</v>
      </c>
      <c r="B2247" s="23" t="s">
        <v>6083</v>
      </c>
      <c r="C2247" s="26">
        <v>20.652777777777779</v>
      </c>
      <c r="D2247" s="23">
        <v>0</v>
      </c>
      <c r="E2247" s="23">
        <v>1315</v>
      </c>
      <c r="F2247" s="23" t="s">
        <v>8075</v>
      </c>
      <c r="G2247" s="23" t="s">
        <v>8075</v>
      </c>
      <c r="H2247" t="s">
        <v>8078</v>
      </c>
    </row>
    <row r="2248" spans="1:8" ht="15" customHeight="1" x14ac:dyDescent="0.3">
      <c r="A2248" s="23" t="s">
        <v>3805</v>
      </c>
      <c r="B2248" s="23" t="s">
        <v>6082</v>
      </c>
      <c r="C2248" s="26">
        <v>23.516666666666666</v>
      </c>
      <c r="D2248" s="23">
        <v>0</v>
      </c>
      <c r="E2248" s="23">
        <v>1304</v>
      </c>
      <c r="F2248" s="23" t="s">
        <v>8075</v>
      </c>
      <c r="G2248" s="23" t="s">
        <v>8075</v>
      </c>
      <c r="H2248" t="s">
        <v>8078</v>
      </c>
    </row>
    <row r="2249" spans="1:8" ht="15" customHeight="1" x14ac:dyDescent="0.3">
      <c r="A2249" s="23" t="s">
        <v>3806</v>
      </c>
      <c r="B2249" s="23" t="s">
        <v>6081</v>
      </c>
      <c r="C2249" s="26">
        <v>20.494444444444444</v>
      </c>
      <c r="D2249" s="23">
        <v>0</v>
      </c>
      <c r="E2249" s="23">
        <v>1304</v>
      </c>
      <c r="F2249" s="23" t="s">
        <v>8075</v>
      </c>
      <c r="G2249" s="23" t="s">
        <v>8075</v>
      </c>
      <c r="H2249" t="s">
        <v>8079</v>
      </c>
    </row>
    <row r="2250" spans="1:8" ht="15" customHeight="1" x14ac:dyDescent="0.3">
      <c r="A2250" s="23" t="s">
        <v>3808</v>
      </c>
      <c r="B2250" s="23" t="s">
        <v>6080</v>
      </c>
      <c r="C2250" s="26">
        <v>21.524999999999999</v>
      </c>
      <c r="D2250" s="23">
        <v>0</v>
      </c>
      <c r="E2250" s="23">
        <v>1293</v>
      </c>
      <c r="F2250" s="23" t="s">
        <v>8075</v>
      </c>
      <c r="G2250" s="23" t="s">
        <v>8076</v>
      </c>
      <c r="H2250" t="s">
        <v>8079</v>
      </c>
    </row>
    <row r="2251" spans="1:8" ht="15" customHeight="1" x14ac:dyDescent="0.3">
      <c r="A2251" s="23" t="s">
        <v>3809</v>
      </c>
      <c r="B2251" s="23" t="s">
        <v>6079</v>
      </c>
      <c r="C2251" s="26">
        <v>25.011111111111113</v>
      </c>
      <c r="D2251" s="23">
        <v>0</v>
      </c>
      <c r="E2251" s="23">
        <v>1290.93</v>
      </c>
      <c r="F2251" s="23" t="s">
        <v>8075</v>
      </c>
      <c r="G2251" s="23" t="s">
        <v>8075</v>
      </c>
      <c r="H2251" t="s">
        <v>8078</v>
      </c>
    </row>
    <row r="2252" spans="1:8" ht="15" customHeight="1" x14ac:dyDescent="0.3">
      <c r="A2252" s="23" t="s">
        <v>3810</v>
      </c>
      <c r="B2252" s="23" t="s">
        <v>6078</v>
      </c>
      <c r="C2252" s="26">
        <v>22.95</v>
      </c>
      <c r="D2252" s="23">
        <v>0</v>
      </c>
      <c r="E2252" s="23">
        <v>1286</v>
      </c>
      <c r="F2252" s="23" t="s">
        <v>8075</v>
      </c>
      <c r="G2252" s="23" t="s">
        <v>8075</v>
      </c>
      <c r="H2252" t="s">
        <v>8078</v>
      </c>
    </row>
    <row r="2253" spans="1:8" ht="15" customHeight="1" x14ac:dyDescent="0.3">
      <c r="A2253" s="23" t="s">
        <v>3811</v>
      </c>
      <c r="B2253" s="23" t="s">
        <v>6077</v>
      </c>
      <c r="C2253" s="26">
        <v>18.861111111111111</v>
      </c>
      <c r="D2253" s="23">
        <v>0</v>
      </c>
      <c r="E2253" s="23">
        <v>1285</v>
      </c>
      <c r="F2253" s="23" t="s">
        <v>8075</v>
      </c>
      <c r="G2253" s="23" t="s">
        <v>8076</v>
      </c>
      <c r="H2253" t="s">
        <v>8078</v>
      </c>
    </row>
    <row r="2254" spans="1:8" ht="15" customHeight="1" x14ac:dyDescent="0.3">
      <c r="A2254" s="23" t="s">
        <v>3812</v>
      </c>
      <c r="B2254" s="23" t="s">
        <v>6076</v>
      </c>
      <c r="C2254" s="26">
        <v>18.68888888888889</v>
      </c>
      <c r="D2254" s="23">
        <v>0</v>
      </c>
      <c r="E2254" s="23">
        <v>1283</v>
      </c>
      <c r="F2254" s="23" t="s">
        <v>8075</v>
      </c>
      <c r="G2254" s="23" t="s">
        <v>8077</v>
      </c>
      <c r="H2254" t="s">
        <v>8078</v>
      </c>
    </row>
    <row r="2255" spans="1:8" ht="15" customHeight="1" x14ac:dyDescent="0.3">
      <c r="A2255" s="23" t="s">
        <v>3814</v>
      </c>
      <c r="B2255" s="23" t="s">
        <v>6075</v>
      </c>
      <c r="C2255" s="26">
        <v>25.616666666666667</v>
      </c>
      <c r="D2255" s="23">
        <v>0</v>
      </c>
      <c r="E2255" s="23">
        <v>1276</v>
      </c>
      <c r="F2255" s="23" t="s">
        <v>8075</v>
      </c>
      <c r="G2255" s="23" t="s">
        <v>8075</v>
      </c>
      <c r="H2255" t="s">
        <v>8079</v>
      </c>
    </row>
    <row r="2256" spans="1:8" ht="15" customHeight="1" x14ac:dyDescent="0.3">
      <c r="A2256" s="23" t="s">
        <v>3815</v>
      </c>
      <c r="B2256" s="23" t="s">
        <v>6074</v>
      </c>
      <c r="C2256" s="26">
        <v>20.511111111111113</v>
      </c>
      <c r="D2256" s="23">
        <v>0</v>
      </c>
      <c r="E2256" s="23">
        <v>1267</v>
      </c>
      <c r="F2256" s="23" t="s">
        <v>8075</v>
      </c>
      <c r="G2256" s="23" t="s">
        <v>8077</v>
      </c>
      <c r="H2256" t="s">
        <v>8078</v>
      </c>
    </row>
    <row r="2257" spans="1:8" ht="15" customHeight="1" x14ac:dyDescent="0.3">
      <c r="A2257" s="23" t="s">
        <v>3817</v>
      </c>
      <c r="B2257" s="23" t="s">
        <v>6073</v>
      </c>
      <c r="C2257" s="26">
        <v>19.547222222222221</v>
      </c>
      <c r="D2257" s="23">
        <v>0</v>
      </c>
      <c r="E2257" s="23">
        <v>1263.25</v>
      </c>
      <c r="F2257" s="23" t="s">
        <v>8075</v>
      </c>
      <c r="G2257" s="23" t="s">
        <v>8076</v>
      </c>
      <c r="H2257" t="s">
        <v>8080</v>
      </c>
    </row>
    <row r="2258" spans="1:8" ht="15" customHeight="1" x14ac:dyDescent="0.3">
      <c r="A2258" s="23" t="s">
        <v>3818</v>
      </c>
      <c r="B2258" s="23" t="s">
        <v>6072</v>
      </c>
      <c r="C2258" s="26">
        <v>19.81388888888889</v>
      </c>
      <c r="D2258" s="23">
        <v>0</v>
      </c>
      <c r="E2258" s="23">
        <v>1261.8599999999999</v>
      </c>
      <c r="F2258" s="23" t="s">
        <v>8075</v>
      </c>
      <c r="G2258" s="23" t="s">
        <v>8076</v>
      </c>
      <c r="H2258" t="s">
        <v>8080</v>
      </c>
    </row>
    <row r="2259" spans="1:8" ht="15" customHeight="1" x14ac:dyDescent="0.3">
      <c r="A2259" s="23" t="s">
        <v>3820</v>
      </c>
      <c r="B2259" s="23" t="s">
        <v>6071</v>
      </c>
      <c r="C2259" s="26">
        <v>19.605555555555554</v>
      </c>
      <c r="D2259" s="23">
        <v>0</v>
      </c>
      <c r="E2259" s="23">
        <v>1261.44</v>
      </c>
      <c r="F2259" s="23" t="s">
        <v>8075</v>
      </c>
      <c r="G2259" s="23" t="s">
        <v>8076</v>
      </c>
      <c r="H2259" t="s">
        <v>8080</v>
      </c>
    </row>
    <row r="2260" spans="1:8" ht="15" customHeight="1" x14ac:dyDescent="0.3">
      <c r="A2260" s="23" t="s">
        <v>3822</v>
      </c>
      <c r="B2260" s="23" t="s">
        <v>6070</v>
      </c>
      <c r="C2260" s="26">
        <v>19.652777777777779</v>
      </c>
      <c r="D2260" s="23">
        <v>0</v>
      </c>
      <c r="E2260" s="23">
        <v>1256.3</v>
      </c>
      <c r="F2260" s="23" t="s">
        <v>8075</v>
      </c>
      <c r="G2260" s="23" t="s">
        <v>8076</v>
      </c>
      <c r="H2260" t="s">
        <v>8080</v>
      </c>
    </row>
    <row r="2261" spans="1:8" ht="15" customHeight="1" x14ac:dyDescent="0.3">
      <c r="A2261" s="23" t="s">
        <v>3824</v>
      </c>
      <c r="B2261" s="23" t="s">
        <v>6069</v>
      </c>
      <c r="C2261" s="26">
        <v>19.494444444444444</v>
      </c>
      <c r="D2261" s="23">
        <v>0</v>
      </c>
      <c r="E2261" s="23">
        <v>1253.94</v>
      </c>
      <c r="F2261" s="23" t="s">
        <v>8075</v>
      </c>
      <c r="G2261" s="23" t="s">
        <v>8075</v>
      </c>
      <c r="H2261" t="s">
        <v>8080</v>
      </c>
    </row>
    <row r="2262" spans="1:8" ht="15" customHeight="1" x14ac:dyDescent="0.3">
      <c r="A2262" s="23" t="s">
        <v>3825</v>
      </c>
      <c r="B2262" s="23" t="s">
        <v>6068</v>
      </c>
      <c r="C2262" s="26">
        <v>25.594444444444445</v>
      </c>
      <c r="D2262" s="23">
        <v>0</v>
      </c>
      <c r="E2262" s="23">
        <v>1253</v>
      </c>
      <c r="F2262" s="23" t="s">
        <v>8075</v>
      </c>
      <c r="G2262" s="23" t="s">
        <v>8075</v>
      </c>
      <c r="H2262" t="s">
        <v>8078</v>
      </c>
    </row>
    <row r="2263" spans="1:8" ht="15" customHeight="1" x14ac:dyDescent="0.3">
      <c r="A2263" s="23" t="s">
        <v>3826</v>
      </c>
      <c r="B2263" s="23" t="s">
        <v>6066</v>
      </c>
      <c r="C2263" s="26">
        <v>19.730555555555554</v>
      </c>
      <c r="D2263" s="23">
        <v>0</v>
      </c>
      <c r="E2263" s="23">
        <v>1252.4100000000001</v>
      </c>
      <c r="F2263" s="23" t="s">
        <v>8075</v>
      </c>
      <c r="G2263" s="23" t="s">
        <v>8076</v>
      </c>
      <c r="H2263" t="s">
        <v>8080</v>
      </c>
    </row>
    <row r="2264" spans="1:8" ht="15" customHeight="1" x14ac:dyDescent="0.3">
      <c r="A2264" s="23" t="s">
        <v>3827</v>
      </c>
      <c r="B2264" s="23" t="s">
        <v>6067</v>
      </c>
      <c r="C2264" s="26">
        <v>19.75</v>
      </c>
      <c r="D2264" s="23">
        <v>0</v>
      </c>
      <c r="E2264" s="23">
        <v>1242.82</v>
      </c>
      <c r="F2264" s="23" t="s">
        <v>8075</v>
      </c>
      <c r="G2264" s="23" t="s">
        <v>8077</v>
      </c>
      <c r="H2264" t="s">
        <v>8080</v>
      </c>
    </row>
    <row r="2265" spans="1:8" ht="15" customHeight="1" x14ac:dyDescent="0.3">
      <c r="A2265" s="23" t="s">
        <v>3828</v>
      </c>
      <c r="B2265" s="23" t="s">
        <v>6066</v>
      </c>
      <c r="C2265" s="26">
        <v>19.730555555555554</v>
      </c>
      <c r="D2265" s="23">
        <v>0</v>
      </c>
      <c r="E2265" s="23">
        <v>1242.26</v>
      </c>
      <c r="F2265" s="23" t="s">
        <v>8075</v>
      </c>
      <c r="G2265" s="23" t="s">
        <v>8077</v>
      </c>
      <c r="H2265" t="s">
        <v>8080</v>
      </c>
    </row>
    <row r="2266" spans="1:8" ht="15" customHeight="1" x14ac:dyDescent="0.3">
      <c r="A2266" s="23" t="s">
        <v>3830</v>
      </c>
      <c r="B2266" s="23" t="s">
        <v>6065</v>
      </c>
      <c r="C2266" s="26">
        <v>19.850000000000001</v>
      </c>
      <c r="D2266" s="23">
        <v>0</v>
      </c>
      <c r="E2266" s="23">
        <v>1241.57</v>
      </c>
      <c r="F2266" s="23" t="s">
        <v>8075</v>
      </c>
      <c r="G2266" s="23" t="s">
        <v>8075</v>
      </c>
      <c r="H2266" t="s">
        <v>8080</v>
      </c>
    </row>
    <row r="2267" spans="1:8" ht="15" customHeight="1" x14ac:dyDescent="0.3">
      <c r="A2267" s="23" t="s">
        <v>3831</v>
      </c>
      <c r="B2267" s="23" t="s">
        <v>6026</v>
      </c>
      <c r="C2267" s="26">
        <v>20.93611111111111</v>
      </c>
      <c r="D2267" s="23">
        <v>0</v>
      </c>
      <c r="E2267" s="23">
        <v>1241</v>
      </c>
      <c r="F2267" s="23" t="s">
        <v>8075</v>
      </c>
      <c r="G2267" s="23" t="s">
        <v>8075</v>
      </c>
      <c r="H2267" t="s">
        <v>8078</v>
      </c>
    </row>
    <row r="2268" spans="1:8" ht="15" customHeight="1" x14ac:dyDescent="0.3">
      <c r="A2268" s="23" t="s">
        <v>3832</v>
      </c>
      <c r="B2268" s="23" t="s">
        <v>6064</v>
      </c>
      <c r="C2268" s="26">
        <v>24.658333333333335</v>
      </c>
      <c r="D2268" s="23">
        <v>0</v>
      </c>
      <c r="E2268" s="23">
        <v>1240</v>
      </c>
      <c r="F2268" s="23" t="s">
        <v>8075</v>
      </c>
      <c r="G2268" s="23" t="s">
        <v>8077</v>
      </c>
      <c r="H2268" t="s">
        <v>8079</v>
      </c>
    </row>
    <row r="2269" spans="1:8" ht="15" customHeight="1" x14ac:dyDescent="0.3">
      <c r="A2269" s="23" t="s">
        <v>3833</v>
      </c>
      <c r="B2269" s="23" t="s">
        <v>6063</v>
      </c>
      <c r="C2269" s="26">
        <v>20.488888888888887</v>
      </c>
      <c r="D2269" s="23">
        <v>0</v>
      </c>
      <c r="E2269" s="23">
        <v>1237</v>
      </c>
      <c r="F2269" s="23" t="s">
        <v>8075</v>
      </c>
      <c r="G2269" s="23" t="s">
        <v>8075</v>
      </c>
      <c r="H2269" t="s">
        <v>8078</v>
      </c>
    </row>
    <row r="2270" spans="1:8" ht="15" customHeight="1" x14ac:dyDescent="0.3">
      <c r="A2270" s="23" t="s">
        <v>3835</v>
      </c>
      <c r="B2270" s="23" t="s">
        <v>6062</v>
      </c>
      <c r="C2270" s="26">
        <v>24.902777777777779</v>
      </c>
      <c r="D2270" s="23">
        <v>0</v>
      </c>
      <c r="E2270" s="23">
        <v>1234</v>
      </c>
      <c r="F2270" s="23" t="s">
        <v>8075</v>
      </c>
      <c r="G2270" s="23" t="s">
        <v>8077</v>
      </c>
      <c r="H2270" t="s">
        <v>8078</v>
      </c>
    </row>
    <row r="2271" spans="1:8" ht="15" customHeight="1" x14ac:dyDescent="0.3">
      <c r="A2271" s="23" t="s">
        <v>3837</v>
      </c>
      <c r="B2271" s="23" t="s">
        <v>6061</v>
      </c>
      <c r="C2271" s="26">
        <v>18.644444444444446</v>
      </c>
      <c r="D2271" s="23">
        <v>0</v>
      </c>
      <c r="E2271" s="23">
        <v>1228</v>
      </c>
      <c r="F2271" s="23" t="s">
        <v>8075</v>
      </c>
      <c r="G2271" s="23" t="s">
        <v>8077</v>
      </c>
      <c r="H2271" t="s">
        <v>8079</v>
      </c>
    </row>
    <row r="2272" spans="1:8" ht="15" customHeight="1" x14ac:dyDescent="0.3">
      <c r="A2272" s="23" t="s">
        <v>3838</v>
      </c>
      <c r="B2272" s="23" t="s">
        <v>6060</v>
      </c>
      <c r="C2272" s="26">
        <v>18.913888888888888</v>
      </c>
      <c r="D2272" s="23">
        <v>0</v>
      </c>
      <c r="E2272" s="23">
        <v>1224</v>
      </c>
      <c r="F2272" s="23" t="s">
        <v>8075</v>
      </c>
      <c r="G2272" s="23" t="s">
        <v>8077</v>
      </c>
      <c r="H2272" t="s">
        <v>8078</v>
      </c>
    </row>
    <row r="2273" spans="1:8" ht="15" customHeight="1" x14ac:dyDescent="0.3">
      <c r="A2273" s="23" t="s">
        <v>3840</v>
      </c>
      <c r="B2273" s="23" t="s">
        <v>6059</v>
      </c>
      <c r="C2273" s="26">
        <v>26.594444444444445</v>
      </c>
      <c r="D2273" s="23">
        <v>0</v>
      </c>
      <c r="E2273" s="23">
        <v>1220</v>
      </c>
      <c r="F2273" s="23" t="s">
        <v>8075</v>
      </c>
      <c r="G2273" s="23" t="s">
        <v>8076</v>
      </c>
      <c r="H2273" t="s">
        <v>8079</v>
      </c>
    </row>
    <row r="2274" spans="1:8" ht="15" customHeight="1" x14ac:dyDescent="0.3">
      <c r="A2274" s="23" t="s">
        <v>3842</v>
      </c>
      <c r="B2274" s="23" t="s">
        <v>6058</v>
      </c>
      <c r="C2274" s="26">
        <v>19.016666666666666</v>
      </c>
      <c r="D2274" s="23">
        <v>0</v>
      </c>
      <c r="E2274" s="23">
        <v>1210</v>
      </c>
      <c r="F2274" s="23" t="s">
        <v>8075</v>
      </c>
      <c r="G2274" s="23" t="s">
        <v>8077</v>
      </c>
      <c r="H2274" t="s">
        <v>8078</v>
      </c>
    </row>
    <row r="2275" spans="1:8" ht="15" customHeight="1" x14ac:dyDescent="0.3">
      <c r="A2275" s="23" t="s">
        <v>3844</v>
      </c>
      <c r="B2275" s="23" t="s">
        <v>6057</v>
      </c>
      <c r="C2275" s="26">
        <v>30.672222222222221</v>
      </c>
      <c r="D2275" s="23">
        <v>0</v>
      </c>
      <c r="E2275" s="23">
        <v>1200.55</v>
      </c>
      <c r="F2275" s="23" t="s">
        <v>8075</v>
      </c>
      <c r="G2275" s="23" t="s">
        <v>8076</v>
      </c>
      <c r="H2275" t="s">
        <v>8078</v>
      </c>
    </row>
    <row r="2276" spans="1:8" ht="15" customHeight="1" x14ac:dyDescent="0.3">
      <c r="A2276" s="23" t="s">
        <v>3845</v>
      </c>
      <c r="B2276" s="23" t="s">
        <v>6056</v>
      </c>
      <c r="C2276" s="26">
        <v>23.944444444444443</v>
      </c>
      <c r="D2276" s="23">
        <v>0</v>
      </c>
      <c r="E2276" s="23">
        <v>1200</v>
      </c>
      <c r="F2276" s="23" t="s">
        <v>8075</v>
      </c>
      <c r="G2276" s="23" t="s">
        <v>8076</v>
      </c>
      <c r="H2276" t="s">
        <v>8079</v>
      </c>
    </row>
    <row r="2277" spans="1:8" ht="15" customHeight="1" x14ac:dyDescent="0.3">
      <c r="A2277" s="23" t="s">
        <v>3846</v>
      </c>
      <c r="B2277" s="23" t="s">
        <v>6055</v>
      </c>
      <c r="C2277" s="26">
        <v>20.783333333333335</v>
      </c>
      <c r="D2277" s="23">
        <v>0</v>
      </c>
      <c r="E2277" s="23">
        <v>1191</v>
      </c>
      <c r="F2277" s="23" t="s">
        <v>8075</v>
      </c>
      <c r="G2277" s="23" t="s">
        <v>8077</v>
      </c>
      <c r="H2277" t="s">
        <v>8078</v>
      </c>
    </row>
    <row r="2278" spans="1:8" ht="15" customHeight="1" x14ac:dyDescent="0.3">
      <c r="A2278" s="23" t="s">
        <v>3847</v>
      </c>
      <c r="B2278" s="23" t="s">
        <v>6054</v>
      </c>
      <c r="C2278" s="26">
        <v>25.944444444444443</v>
      </c>
      <c r="D2278" s="23">
        <v>0</v>
      </c>
      <c r="E2278" s="23">
        <v>1178.07</v>
      </c>
      <c r="F2278" s="23" t="s">
        <v>8075</v>
      </c>
      <c r="G2278" s="23" t="s">
        <v>8075</v>
      </c>
      <c r="H2278" t="s">
        <v>8078</v>
      </c>
    </row>
    <row r="2279" spans="1:8" ht="15" customHeight="1" x14ac:dyDescent="0.3">
      <c r="A2279" s="23" t="s">
        <v>3849</v>
      </c>
      <c r="B2279" s="23" t="s">
        <v>6053</v>
      </c>
      <c r="C2279" s="26">
        <v>26.824999999999999</v>
      </c>
      <c r="D2279" s="23">
        <v>0</v>
      </c>
      <c r="E2279" s="23">
        <v>1178</v>
      </c>
      <c r="F2279" s="23" t="s">
        <v>8075</v>
      </c>
      <c r="G2279" s="23" t="s">
        <v>8076</v>
      </c>
      <c r="H2279" t="s">
        <v>8078</v>
      </c>
    </row>
    <row r="2280" spans="1:8" ht="15" customHeight="1" x14ac:dyDescent="0.3">
      <c r="A2280" s="23" t="s">
        <v>3850</v>
      </c>
      <c r="B2280" s="23" t="s">
        <v>6052</v>
      </c>
      <c r="C2280" s="26">
        <v>21.572222222222223</v>
      </c>
      <c r="D2280" s="23">
        <v>0</v>
      </c>
      <c r="E2280" s="23">
        <v>1167</v>
      </c>
      <c r="F2280" s="23" t="s">
        <v>8075</v>
      </c>
      <c r="G2280" s="23" t="s">
        <v>8077</v>
      </c>
      <c r="H2280" t="s">
        <v>8078</v>
      </c>
    </row>
    <row r="2281" spans="1:8" ht="15" customHeight="1" x14ac:dyDescent="0.3">
      <c r="A2281" s="23" t="s">
        <v>3852</v>
      </c>
      <c r="B2281" s="23" t="s">
        <v>6051</v>
      </c>
      <c r="C2281" s="26">
        <v>20.991666666666667</v>
      </c>
      <c r="D2281" s="23">
        <v>0</v>
      </c>
      <c r="E2281" s="23">
        <v>1165</v>
      </c>
      <c r="F2281" s="23" t="s">
        <v>8075</v>
      </c>
      <c r="G2281" s="23" t="s">
        <v>8076</v>
      </c>
      <c r="H2281" t="s">
        <v>8079</v>
      </c>
    </row>
    <row r="2282" spans="1:8" ht="15" customHeight="1" x14ac:dyDescent="0.3">
      <c r="A2282" s="23" t="s">
        <v>3853</v>
      </c>
      <c r="B2282" s="23" t="s">
        <v>6050</v>
      </c>
      <c r="C2282" s="26">
        <v>18.574999999999999</v>
      </c>
      <c r="D2282" s="23">
        <v>0</v>
      </c>
      <c r="E2282" s="23">
        <v>1163.46</v>
      </c>
      <c r="F2282" s="23" t="s">
        <v>8075</v>
      </c>
      <c r="G2282" s="23" t="s">
        <v>8076</v>
      </c>
      <c r="H2282" t="s">
        <v>8078</v>
      </c>
    </row>
    <row r="2283" spans="1:8" ht="15" customHeight="1" x14ac:dyDescent="0.3">
      <c r="A2283" s="23" t="s">
        <v>3855</v>
      </c>
      <c r="B2283" s="23" t="s">
        <v>6049</v>
      </c>
      <c r="C2283" s="26">
        <v>28.866666666666667</v>
      </c>
      <c r="D2283" s="23">
        <v>0</v>
      </c>
      <c r="E2283" s="23">
        <v>1158.32</v>
      </c>
      <c r="F2283" s="23" t="s">
        <v>8075</v>
      </c>
      <c r="G2283" s="23" t="s">
        <v>8077</v>
      </c>
      <c r="H2283" t="s">
        <v>8078</v>
      </c>
    </row>
    <row r="2284" spans="1:8" ht="15" customHeight="1" x14ac:dyDescent="0.3">
      <c r="A2284" s="23" t="s">
        <v>3856</v>
      </c>
      <c r="B2284" s="23" t="s">
        <v>6048</v>
      </c>
      <c r="C2284" s="26">
        <v>18.888888888888889</v>
      </c>
      <c r="D2284" s="23">
        <v>0</v>
      </c>
      <c r="E2284" s="23">
        <v>1149.4000000000001</v>
      </c>
      <c r="F2284" s="23" t="s">
        <v>8075</v>
      </c>
      <c r="G2284" s="23" t="s">
        <v>8075</v>
      </c>
      <c r="H2284" t="s">
        <v>8078</v>
      </c>
    </row>
    <row r="2285" spans="1:8" ht="15" customHeight="1" x14ac:dyDescent="0.3">
      <c r="A2285" s="23" t="s">
        <v>3857</v>
      </c>
      <c r="B2285" s="23" t="s">
        <v>6047</v>
      </c>
      <c r="C2285" s="26">
        <v>19.988888888888887</v>
      </c>
      <c r="D2285" s="23">
        <v>0</v>
      </c>
      <c r="E2285" s="23">
        <v>1149</v>
      </c>
      <c r="F2285" s="23" t="s">
        <v>8075</v>
      </c>
      <c r="G2285" s="23" t="s">
        <v>8077</v>
      </c>
      <c r="H2285" t="s">
        <v>8079</v>
      </c>
    </row>
    <row r="2286" spans="1:8" ht="15" customHeight="1" x14ac:dyDescent="0.3">
      <c r="A2286" s="23" t="s">
        <v>3858</v>
      </c>
      <c r="B2286" s="23" t="s">
        <v>6046</v>
      </c>
      <c r="C2286" s="26">
        <v>18.994444444444444</v>
      </c>
      <c r="D2286" s="23">
        <v>0</v>
      </c>
      <c r="E2286" s="23">
        <v>1146.8</v>
      </c>
      <c r="F2286" s="23" t="s">
        <v>8075</v>
      </c>
      <c r="G2286" s="23" t="s">
        <v>8075</v>
      </c>
      <c r="H2286" t="s">
        <v>8078</v>
      </c>
    </row>
    <row r="2287" spans="1:8" ht="15" customHeight="1" x14ac:dyDescent="0.3">
      <c r="A2287" s="23" t="s">
        <v>3860</v>
      </c>
      <c r="B2287" s="23" t="s">
        <v>6045</v>
      </c>
      <c r="C2287" s="26">
        <v>20.68611111111111</v>
      </c>
      <c r="D2287" s="23">
        <v>0</v>
      </c>
      <c r="E2287" s="23">
        <v>1142</v>
      </c>
      <c r="F2287" s="23" t="s">
        <v>8076</v>
      </c>
      <c r="G2287" s="23" t="s">
        <v>8075</v>
      </c>
      <c r="H2287" t="s">
        <v>8080</v>
      </c>
    </row>
    <row r="2288" spans="1:8" ht="15" customHeight="1" x14ac:dyDescent="0.3">
      <c r="A2288" s="23" t="s">
        <v>3861</v>
      </c>
      <c r="B2288" s="23" t="s">
        <v>6044</v>
      </c>
      <c r="C2288" s="26">
        <v>18.738888888888887</v>
      </c>
      <c r="D2288" s="23">
        <v>0</v>
      </c>
      <c r="E2288" s="23">
        <v>1141.45</v>
      </c>
      <c r="F2288" s="23" t="s">
        <v>8076</v>
      </c>
      <c r="G2288" s="23" t="s">
        <v>8076</v>
      </c>
      <c r="H2288" t="s">
        <v>8078</v>
      </c>
    </row>
    <row r="2289" spans="1:8" ht="15" customHeight="1" x14ac:dyDescent="0.3">
      <c r="A2289" s="23" t="s">
        <v>3863</v>
      </c>
      <c r="B2289" s="23" t="s">
        <v>6043</v>
      </c>
      <c r="C2289" s="26">
        <v>21.619444444444444</v>
      </c>
      <c r="D2289" s="23">
        <v>0</v>
      </c>
      <c r="E2289" s="23">
        <v>1141</v>
      </c>
      <c r="F2289" s="23" t="s">
        <v>8076</v>
      </c>
      <c r="G2289" s="23" t="s">
        <v>8077</v>
      </c>
      <c r="H2289" t="s">
        <v>8078</v>
      </c>
    </row>
    <row r="2290" spans="1:8" ht="15" customHeight="1" x14ac:dyDescent="0.3">
      <c r="A2290" s="23" t="s">
        <v>3864</v>
      </c>
      <c r="B2290" s="23" t="s">
        <v>6042</v>
      </c>
      <c r="C2290" s="26">
        <v>18.530555555555555</v>
      </c>
      <c r="D2290" s="23">
        <v>0</v>
      </c>
      <c r="E2290" s="23">
        <v>1137.47</v>
      </c>
      <c r="F2290" s="23" t="s">
        <v>8076</v>
      </c>
      <c r="G2290" s="23" t="s">
        <v>8075</v>
      </c>
      <c r="H2290" t="s">
        <v>8078</v>
      </c>
    </row>
    <row r="2291" spans="1:8" ht="15" customHeight="1" x14ac:dyDescent="0.3">
      <c r="A2291" s="23" t="s">
        <v>3866</v>
      </c>
      <c r="B2291" s="23" t="s">
        <v>6041</v>
      </c>
      <c r="C2291" s="26">
        <v>18.647222222222222</v>
      </c>
      <c r="D2291" s="23">
        <v>0</v>
      </c>
      <c r="E2291" s="23">
        <v>1137.01</v>
      </c>
      <c r="F2291" s="23" t="s">
        <v>8076</v>
      </c>
      <c r="G2291" s="23" t="s">
        <v>8077</v>
      </c>
      <c r="H2291" t="s">
        <v>8078</v>
      </c>
    </row>
    <row r="2292" spans="1:8" ht="15" customHeight="1" x14ac:dyDescent="0.3">
      <c r="A2292" s="23" t="s">
        <v>3868</v>
      </c>
      <c r="B2292" s="23" t="s">
        <v>6039</v>
      </c>
      <c r="C2292" s="26">
        <v>20.824999999999999</v>
      </c>
      <c r="D2292" s="23">
        <v>0</v>
      </c>
      <c r="E2292" s="23">
        <v>1137</v>
      </c>
      <c r="F2292" s="23" t="s">
        <v>8076</v>
      </c>
      <c r="G2292" s="23" t="s">
        <v>8077</v>
      </c>
      <c r="H2292" t="s">
        <v>8078</v>
      </c>
    </row>
    <row r="2293" spans="1:8" ht="15" customHeight="1" x14ac:dyDescent="0.3">
      <c r="A2293" s="23" t="s">
        <v>3869</v>
      </c>
      <c r="B2293" s="23" t="s">
        <v>6038</v>
      </c>
      <c r="C2293" s="26">
        <v>18.527777777777779</v>
      </c>
      <c r="D2293" s="23">
        <v>0</v>
      </c>
      <c r="E2293" s="23">
        <v>1136.4000000000001</v>
      </c>
      <c r="F2293" s="23" t="s">
        <v>8076</v>
      </c>
      <c r="G2293" s="23" t="s">
        <v>8076</v>
      </c>
      <c r="H2293" t="s">
        <v>8078</v>
      </c>
    </row>
    <row r="2294" spans="1:8" ht="15" customHeight="1" x14ac:dyDescent="0.3">
      <c r="A2294" s="23" t="s">
        <v>3871</v>
      </c>
      <c r="B2294" s="23" t="s">
        <v>6037</v>
      </c>
      <c r="C2294" s="26">
        <v>18.991666666666667</v>
      </c>
      <c r="D2294" s="23">
        <v>0</v>
      </c>
      <c r="E2294" s="23">
        <v>1135.94</v>
      </c>
      <c r="F2294" s="23" t="s">
        <v>8076</v>
      </c>
      <c r="G2294" s="23" t="s">
        <v>8076</v>
      </c>
      <c r="H2294" t="s">
        <v>8078</v>
      </c>
    </row>
    <row r="2295" spans="1:8" ht="15" customHeight="1" x14ac:dyDescent="0.3">
      <c r="A2295" s="23" t="s">
        <v>3872</v>
      </c>
      <c r="B2295" s="23" t="s">
        <v>6036</v>
      </c>
      <c r="C2295" s="26">
        <v>18.672222222222221</v>
      </c>
      <c r="D2295" s="23">
        <v>0</v>
      </c>
      <c r="E2295" s="23">
        <v>1135</v>
      </c>
      <c r="F2295" s="23" t="s">
        <v>8076</v>
      </c>
      <c r="G2295" s="23" t="s">
        <v>8076</v>
      </c>
      <c r="H2295" t="s">
        <v>8078</v>
      </c>
    </row>
    <row r="2296" spans="1:8" ht="15" customHeight="1" x14ac:dyDescent="0.3">
      <c r="A2296" s="23" t="s">
        <v>3873</v>
      </c>
      <c r="B2296" s="23" t="s">
        <v>6035</v>
      </c>
      <c r="C2296" s="26">
        <v>20.886111111111113</v>
      </c>
      <c r="D2296" s="23">
        <v>0</v>
      </c>
      <c r="E2296" s="23">
        <v>1132</v>
      </c>
      <c r="F2296" s="23" t="s">
        <v>8076</v>
      </c>
      <c r="G2296" s="23" t="s">
        <v>8077</v>
      </c>
      <c r="H2296" t="s">
        <v>8078</v>
      </c>
    </row>
    <row r="2297" spans="1:8" ht="15" customHeight="1" x14ac:dyDescent="0.3">
      <c r="A2297" s="23" t="s">
        <v>3874</v>
      </c>
      <c r="B2297" s="23" t="s">
        <v>6034</v>
      </c>
      <c r="C2297" s="26">
        <v>18.983333333333334</v>
      </c>
      <c r="D2297" s="23">
        <v>0</v>
      </c>
      <c r="E2297" s="23">
        <v>1131.51</v>
      </c>
      <c r="F2297" s="23" t="s">
        <v>8076</v>
      </c>
      <c r="G2297" s="23" t="s">
        <v>8077</v>
      </c>
      <c r="H2297" t="s">
        <v>8078</v>
      </c>
    </row>
    <row r="2298" spans="1:8" ht="15" customHeight="1" x14ac:dyDescent="0.3">
      <c r="A2298" s="23" t="s">
        <v>3876</v>
      </c>
      <c r="B2298" s="23" t="s">
        <v>6033</v>
      </c>
      <c r="C2298" s="26">
        <v>18.572222222222223</v>
      </c>
      <c r="D2298" s="23">
        <v>0</v>
      </c>
      <c r="E2298" s="23">
        <v>1121.8699999999999</v>
      </c>
      <c r="F2298" s="23" t="s">
        <v>8076</v>
      </c>
      <c r="G2298" s="23" t="s">
        <v>8077</v>
      </c>
      <c r="H2298" t="s">
        <v>8078</v>
      </c>
    </row>
    <row r="2299" spans="1:8" ht="15" customHeight="1" x14ac:dyDescent="0.3">
      <c r="A2299" s="23" t="s">
        <v>3878</v>
      </c>
      <c r="B2299" s="23" t="s">
        <v>6032</v>
      </c>
      <c r="C2299" s="26">
        <v>20.819444444444443</v>
      </c>
      <c r="D2299" s="23">
        <v>0</v>
      </c>
      <c r="E2299" s="23">
        <v>1086</v>
      </c>
      <c r="F2299" s="23" t="s">
        <v>8076</v>
      </c>
      <c r="G2299" s="23" t="s">
        <v>8076</v>
      </c>
      <c r="H2299" t="s">
        <v>8078</v>
      </c>
    </row>
    <row r="2300" spans="1:8" ht="15" customHeight="1" x14ac:dyDescent="0.3">
      <c r="A2300" s="23" t="s">
        <v>3880</v>
      </c>
      <c r="B2300" s="23" t="s">
        <v>6031</v>
      </c>
      <c r="C2300" s="26">
        <v>24.45</v>
      </c>
      <c r="D2300" s="23">
        <v>0</v>
      </c>
      <c r="E2300" s="23">
        <v>1082</v>
      </c>
      <c r="F2300" s="23" t="s">
        <v>8076</v>
      </c>
      <c r="G2300" s="23" t="s">
        <v>8075</v>
      </c>
      <c r="H2300" t="s">
        <v>8078</v>
      </c>
    </row>
    <row r="2301" spans="1:8" ht="15" customHeight="1" x14ac:dyDescent="0.3">
      <c r="A2301" s="23" t="s">
        <v>3882</v>
      </c>
      <c r="B2301" s="23" t="s">
        <v>6030</v>
      </c>
      <c r="C2301" s="26">
        <v>25.819444444444443</v>
      </c>
      <c r="D2301" s="23">
        <v>0</v>
      </c>
      <c r="E2301" s="23">
        <v>1071</v>
      </c>
      <c r="F2301" s="23" t="s">
        <v>8076</v>
      </c>
      <c r="G2301" s="23" t="s">
        <v>8076</v>
      </c>
      <c r="H2301" t="s">
        <v>8078</v>
      </c>
    </row>
    <row r="2302" spans="1:8" ht="15" customHeight="1" x14ac:dyDescent="0.3">
      <c r="A2302" s="23" t="s">
        <v>3883</v>
      </c>
      <c r="B2302" s="23" t="s">
        <v>6029</v>
      </c>
      <c r="C2302" s="26">
        <v>18.788888888888888</v>
      </c>
      <c r="D2302" s="23">
        <v>0</v>
      </c>
      <c r="E2302" s="23">
        <v>1070</v>
      </c>
      <c r="F2302" s="23" t="s">
        <v>8076</v>
      </c>
      <c r="G2302" s="23" t="s">
        <v>8076</v>
      </c>
      <c r="H2302" t="s">
        <v>8078</v>
      </c>
    </row>
    <row r="2303" spans="1:8" ht="15" customHeight="1" x14ac:dyDescent="0.3">
      <c r="A2303" s="23" t="s">
        <v>3885</v>
      </c>
      <c r="B2303" s="23" t="s">
        <v>6028</v>
      </c>
      <c r="C2303" s="26">
        <v>29.694444444444443</v>
      </c>
      <c r="D2303" s="23">
        <v>0</v>
      </c>
      <c r="E2303" s="23">
        <v>1068</v>
      </c>
      <c r="F2303" s="23" t="s">
        <v>8076</v>
      </c>
      <c r="G2303" s="23" t="s">
        <v>8077</v>
      </c>
      <c r="H2303" t="s">
        <v>8078</v>
      </c>
    </row>
    <row r="2304" spans="1:8" ht="15" customHeight="1" x14ac:dyDescent="0.3">
      <c r="A2304" s="23" t="s">
        <v>3886</v>
      </c>
      <c r="B2304" s="23" t="s">
        <v>6027</v>
      </c>
      <c r="C2304" s="26">
        <v>28.019444444444446</v>
      </c>
      <c r="D2304" s="23">
        <v>0</v>
      </c>
      <c r="E2304" s="23">
        <v>1056</v>
      </c>
      <c r="F2304" s="23" t="s">
        <v>8076</v>
      </c>
      <c r="G2304" s="23" t="s">
        <v>8075</v>
      </c>
      <c r="H2304" t="s">
        <v>8078</v>
      </c>
    </row>
    <row r="2305" spans="1:8" ht="15" customHeight="1" x14ac:dyDescent="0.3">
      <c r="A2305" s="23" t="s">
        <v>3888</v>
      </c>
      <c r="B2305" s="23" t="s">
        <v>6026</v>
      </c>
      <c r="C2305" s="26">
        <v>20.93611111111111</v>
      </c>
      <c r="D2305" s="23">
        <v>0</v>
      </c>
      <c r="E2305" s="23">
        <v>1049</v>
      </c>
      <c r="F2305" s="23" t="s">
        <v>8076</v>
      </c>
      <c r="G2305" s="23" t="s">
        <v>8075</v>
      </c>
      <c r="H2305" t="s">
        <v>8079</v>
      </c>
    </row>
    <row r="2306" spans="1:8" ht="15" customHeight="1" x14ac:dyDescent="0.3">
      <c r="A2306" s="23" t="s">
        <v>3889</v>
      </c>
      <c r="B2306" s="23" t="s">
        <v>6025</v>
      </c>
      <c r="C2306" s="26">
        <v>20.883333333333333</v>
      </c>
      <c r="D2306" s="23">
        <v>0</v>
      </c>
      <c r="E2306" s="23">
        <v>1047</v>
      </c>
      <c r="F2306" s="23" t="s">
        <v>8076</v>
      </c>
      <c r="G2306" s="23" t="s">
        <v>8077</v>
      </c>
      <c r="H2306" t="s">
        <v>8078</v>
      </c>
    </row>
    <row r="2307" spans="1:8" ht="15" customHeight="1" x14ac:dyDescent="0.3">
      <c r="A2307" s="23" t="s">
        <v>3890</v>
      </c>
      <c r="B2307" s="23" t="s">
        <v>6024</v>
      </c>
      <c r="C2307" s="26">
        <v>28.558333333333334</v>
      </c>
      <c r="D2307" s="23">
        <v>0</v>
      </c>
      <c r="E2307" s="23">
        <v>1044</v>
      </c>
      <c r="F2307" s="23" t="s">
        <v>8076</v>
      </c>
      <c r="G2307" s="23" t="s">
        <v>8075</v>
      </c>
      <c r="H2307" t="s">
        <v>8078</v>
      </c>
    </row>
    <row r="2308" spans="1:8" ht="15" customHeight="1" x14ac:dyDescent="0.3">
      <c r="A2308" s="23" t="s">
        <v>3891</v>
      </c>
      <c r="B2308" s="23" t="s">
        <v>6023</v>
      </c>
      <c r="C2308" s="26">
        <v>27.675000000000001</v>
      </c>
      <c r="D2308" s="23">
        <v>0</v>
      </c>
      <c r="E2308" s="23">
        <v>1033.74</v>
      </c>
      <c r="F2308" s="23" t="s">
        <v>8076</v>
      </c>
      <c r="G2308" s="23" t="s">
        <v>8077</v>
      </c>
      <c r="H2308" t="s">
        <v>8078</v>
      </c>
    </row>
    <row r="2309" spans="1:8" ht="15" customHeight="1" x14ac:dyDescent="0.3">
      <c r="A2309" s="23" t="s">
        <v>3892</v>
      </c>
      <c r="B2309" s="23" t="s">
        <v>6022</v>
      </c>
      <c r="C2309" s="26">
        <v>23.841666666666665</v>
      </c>
      <c r="D2309" s="23">
        <v>0</v>
      </c>
      <c r="E2309" s="23">
        <v>1019</v>
      </c>
      <c r="F2309" s="23" t="s">
        <v>8076</v>
      </c>
      <c r="G2309" s="23" t="s">
        <v>8075</v>
      </c>
      <c r="H2309" t="s">
        <v>8078</v>
      </c>
    </row>
    <row r="2310" spans="1:8" ht="15" customHeight="1" x14ac:dyDescent="0.3">
      <c r="A2310" s="23" t="s">
        <v>3893</v>
      </c>
      <c r="B2310" s="23" t="s">
        <v>6021</v>
      </c>
      <c r="C2310" s="26">
        <v>22.663888888888888</v>
      </c>
      <c r="D2310" s="23">
        <v>0</v>
      </c>
      <c r="E2310" s="23">
        <v>1012</v>
      </c>
      <c r="F2310" s="23" t="s">
        <v>8076</v>
      </c>
      <c r="G2310" s="23" t="s">
        <v>8075</v>
      </c>
      <c r="H2310" t="s">
        <v>8078</v>
      </c>
    </row>
    <row r="2311" spans="1:8" ht="15" customHeight="1" x14ac:dyDescent="0.3">
      <c r="A2311" s="23" t="s">
        <v>3894</v>
      </c>
      <c r="B2311" s="23" t="s">
        <v>6020</v>
      </c>
      <c r="C2311" s="26">
        <v>28.544444444444444</v>
      </c>
      <c r="D2311" s="23">
        <v>0</v>
      </c>
      <c r="E2311" s="23">
        <v>1006.65</v>
      </c>
      <c r="F2311" s="23" t="s">
        <v>8076</v>
      </c>
      <c r="G2311" s="23" t="s">
        <v>8075</v>
      </c>
      <c r="H2311" t="s">
        <v>8078</v>
      </c>
    </row>
    <row r="2312" spans="1:8" ht="15" customHeight="1" x14ac:dyDescent="0.3">
      <c r="A2312" s="23" t="s">
        <v>3895</v>
      </c>
      <c r="B2312" s="23" t="s">
        <v>6019</v>
      </c>
      <c r="C2312" s="26">
        <v>21.802777777777777</v>
      </c>
      <c r="D2312" s="23">
        <v>0</v>
      </c>
      <c r="E2312" s="23">
        <v>964.71</v>
      </c>
      <c r="F2312" s="23" t="s">
        <v>8076</v>
      </c>
      <c r="G2312" s="23" t="s">
        <v>8075</v>
      </c>
      <c r="H2312" t="s">
        <v>8078</v>
      </c>
    </row>
    <row r="2313" spans="1:8" ht="15" customHeight="1" x14ac:dyDescent="0.3">
      <c r="A2313" s="23" t="s">
        <v>3896</v>
      </c>
      <c r="B2313" s="23" t="s">
        <v>6018</v>
      </c>
      <c r="C2313" s="26">
        <v>27.611111111111111</v>
      </c>
      <c r="D2313" s="23">
        <v>0</v>
      </c>
      <c r="E2313" s="23">
        <v>928.59</v>
      </c>
      <c r="F2313" s="23" t="s">
        <v>8076</v>
      </c>
      <c r="G2313" s="23" t="s">
        <v>8077</v>
      </c>
      <c r="H2313" t="s">
        <v>8078</v>
      </c>
    </row>
    <row r="2314" spans="1:8" ht="15" customHeight="1" x14ac:dyDescent="0.3">
      <c r="A2314" s="23" t="s">
        <v>3897</v>
      </c>
      <c r="B2314" s="23" t="s">
        <v>6017</v>
      </c>
      <c r="C2314" s="26">
        <v>28.605555555555554</v>
      </c>
      <c r="D2314" s="23">
        <v>0</v>
      </c>
      <c r="E2314" s="23">
        <v>915.07</v>
      </c>
      <c r="F2314" s="23" t="s">
        <v>8076</v>
      </c>
      <c r="G2314" s="23" t="s">
        <v>8077</v>
      </c>
      <c r="H2314" t="s">
        <v>8078</v>
      </c>
    </row>
    <row r="2315" spans="1:8" ht="15" customHeight="1" x14ac:dyDescent="0.3">
      <c r="A2315" s="23" t="s">
        <v>3898</v>
      </c>
      <c r="B2315" s="23" t="s">
        <v>6016</v>
      </c>
      <c r="C2315" s="26">
        <v>29.530555555555555</v>
      </c>
      <c r="D2315" s="23">
        <v>0</v>
      </c>
      <c r="E2315" s="23">
        <v>896.21</v>
      </c>
      <c r="F2315" s="23" t="s">
        <v>8076</v>
      </c>
      <c r="G2315" s="23" t="s">
        <v>8077</v>
      </c>
      <c r="H2315" t="s">
        <v>8078</v>
      </c>
    </row>
    <row r="2316" spans="1:8" ht="15" customHeight="1" x14ac:dyDescent="0.3">
      <c r="A2316" s="23" t="s">
        <v>3899</v>
      </c>
      <c r="B2316" s="23" t="s">
        <v>6015</v>
      </c>
      <c r="C2316" s="26">
        <v>22.555555555555557</v>
      </c>
      <c r="D2316" s="23">
        <v>0</v>
      </c>
      <c r="E2316" s="23">
        <v>865.41</v>
      </c>
      <c r="F2316" s="23" t="s">
        <v>8076</v>
      </c>
      <c r="G2316" s="23" t="s">
        <v>8077</v>
      </c>
      <c r="H2316" t="s">
        <v>8078</v>
      </c>
    </row>
    <row r="2317" spans="1:8" ht="15" customHeight="1" x14ac:dyDescent="0.3">
      <c r="A2317" s="23" t="s">
        <v>3901</v>
      </c>
      <c r="B2317" s="23" t="s">
        <v>6014</v>
      </c>
      <c r="C2317" s="26">
        <v>18.669444444444444</v>
      </c>
      <c r="D2317" s="23">
        <v>0</v>
      </c>
      <c r="E2317" s="23">
        <v>830.52</v>
      </c>
      <c r="F2317" s="23" t="s">
        <v>8076</v>
      </c>
      <c r="G2317" s="23" t="s">
        <v>8075</v>
      </c>
      <c r="H2317" t="s">
        <v>8080</v>
      </c>
    </row>
    <row r="2318" spans="1:8" ht="15" customHeight="1" x14ac:dyDescent="0.3">
      <c r="A2318" s="23" t="s">
        <v>3903</v>
      </c>
      <c r="B2318" s="23" t="s">
        <v>6013</v>
      </c>
      <c r="C2318" s="26">
        <v>27.502777777777776</v>
      </c>
      <c r="D2318" s="23">
        <v>0</v>
      </c>
      <c r="E2318" s="23">
        <v>773.54</v>
      </c>
      <c r="F2318" s="23" t="s">
        <v>8076</v>
      </c>
      <c r="G2318" s="23" t="s">
        <v>8075</v>
      </c>
      <c r="H2318" t="s">
        <v>8078</v>
      </c>
    </row>
    <row r="2319" spans="1:8" ht="15" customHeight="1" x14ac:dyDescent="0.3">
      <c r="A2319" s="23" t="s">
        <v>3904</v>
      </c>
      <c r="B2319" s="23" t="s">
        <v>6012</v>
      </c>
      <c r="C2319" s="26">
        <v>26.722222222222221</v>
      </c>
      <c r="D2319" s="23">
        <v>0</v>
      </c>
      <c r="E2319" s="23">
        <v>770.38</v>
      </c>
      <c r="F2319" s="23" t="s">
        <v>8076</v>
      </c>
      <c r="G2319" s="23" t="s">
        <v>8075</v>
      </c>
      <c r="H2319" t="s">
        <v>8079</v>
      </c>
    </row>
    <row r="2320" spans="1:8" ht="15" customHeight="1" x14ac:dyDescent="0.3">
      <c r="A2320" s="23" t="s">
        <v>3906</v>
      </c>
      <c r="B2320" s="23" t="s">
        <v>6011</v>
      </c>
      <c r="C2320" s="26">
        <v>29.944444444444443</v>
      </c>
      <c r="D2320" s="23">
        <v>0</v>
      </c>
      <c r="E2320" s="23">
        <v>770</v>
      </c>
      <c r="F2320" s="23" t="s">
        <v>8076</v>
      </c>
      <c r="G2320" s="23" t="s">
        <v>8076</v>
      </c>
      <c r="H2320" t="s">
        <v>8078</v>
      </c>
    </row>
    <row r="2321" spans="1:8" ht="15" customHeight="1" x14ac:dyDescent="0.3">
      <c r="A2321" s="23" t="s">
        <v>3908</v>
      </c>
      <c r="B2321" s="23" t="s">
        <v>6010</v>
      </c>
      <c r="C2321" s="26">
        <v>26.627777777777776</v>
      </c>
      <c r="D2321" s="23">
        <v>0</v>
      </c>
      <c r="E2321" s="23">
        <v>760</v>
      </c>
      <c r="F2321" s="23" t="s">
        <v>8076</v>
      </c>
      <c r="G2321" s="23" t="s">
        <v>8076</v>
      </c>
      <c r="H2321" t="s">
        <v>8078</v>
      </c>
    </row>
    <row r="2322" spans="1:8" ht="15" customHeight="1" x14ac:dyDescent="0.3">
      <c r="A2322" s="23" t="s">
        <v>3910</v>
      </c>
      <c r="B2322" s="23" t="s">
        <v>6009</v>
      </c>
      <c r="C2322" s="26">
        <v>29.830555555555556</v>
      </c>
      <c r="D2322" s="23">
        <v>0</v>
      </c>
      <c r="E2322" s="23">
        <v>760</v>
      </c>
      <c r="F2322" s="23" t="s">
        <v>8076</v>
      </c>
      <c r="G2322" s="23" t="s">
        <v>8077</v>
      </c>
      <c r="H2322" t="s">
        <v>8078</v>
      </c>
    </row>
    <row r="2323" spans="1:8" ht="15" customHeight="1" x14ac:dyDescent="0.3">
      <c r="A2323" s="23" t="s">
        <v>3911</v>
      </c>
      <c r="B2323" s="23" t="s">
        <v>6008</v>
      </c>
      <c r="C2323" s="26">
        <v>20.719444444444445</v>
      </c>
      <c r="D2323" s="23">
        <v>0</v>
      </c>
      <c r="E2323" s="23">
        <v>750</v>
      </c>
      <c r="F2323" s="23" t="s">
        <v>8076</v>
      </c>
      <c r="G2323" s="23" t="s">
        <v>8077</v>
      </c>
      <c r="H2323" t="s">
        <v>8079</v>
      </c>
    </row>
    <row r="2324" spans="1:8" ht="15" customHeight="1" x14ac:dyDescent="0.3">
      <c r="A2324" s="23" t="s">
        <v>3913</v>
      </c>
      <c r="B2324" s="23" t="s">
        <v>6007</v>
      </c>
      <c r="C2324" s="26">
        <v>23.483333333333334</v>
      </c>
      <c r="D2324" s="23">
        <v>0</v>
      </c>
      <c r="E2324" s="23">
        <v>722.99</v>
      </c>
      <c r="F2324" s="23" t="s">
        <v>8076</v>
      </c>
      <c r="G2324" s="23" t="s">
        <v>8077</v>
      </c>
      <c r="H2324" t="s">
        <v>8078</v>
      </c>
    </row>
    <row r="2325" spans="1:8" ht="15" customHeight="1" x14ac:dyDescent="0.3">
      <c r="A2325" s="23" t="s">
        <v>3914</v>
      </c>
      <c r="B2325" s="23" t="s">
        <v>6006</v>
      </c>
      <c r="C2325" s="26">
        <v>23.45</v>
      </c>
      <c r="D2325" s="23">
        <v>0</v>
      </c>
      <c r="E2325" s="23">
        <v>700</v>
      </c>
      <c r="F2325" s="23" t="s">
        <v>8075</v>
      </c>
      <c r="G2325" s="23" t="s">
        <v>8076</v>
      </c>
      <c r="H2325" t="s">
        <v>8078</v>
      </c>
    </row>
    <row r="2326" spans="1:8" ht="15" customHeight="1" x14ac:dyDescent="0.3">
      <c r="A2326" s="23" t="s">
        <v>3916</v>
      </c>
      <c r="B2326" s="23" t="s">
        <v>6005</v>
      </c>
      <c r="C2326" s="26">
        <v>21.738888888888887</v>
      </c>
      <c r="D2326" s="23">
        <v>0</v>
      </c>
      <c r="E2326" s="23">
        <v>687.54</v>
      </c>
      <c r="F2326" s="23" t="s">
        <v>8076</v>
      </c>
      <c r="G2326" s="23" t="s">
        <v>8075</v>
      </c>
      <c r="H2326" t="s">
        <v>8078</v>
      </c>
    </row>
    <row r="2327" spans="1:8" ht="15" customHeight="1" x14ac:dyDescent="0.3">
      <c r="A2327" s="23" t="s">
        <v>3918</v>
      </c>
      <c r="B2327" s="23" t="s">
        <v>6004</v>
      </c>
      <c r="C2327" s="26">
        <v>25.580555555555556</v>
      </c>
      <c r="D2327" s="23">
        <v>0</v>
      </c>
      <c r="E2327" s="23">
        <v>670</v>
      </c>
      <c r="F2327" s="23" t="s">
        <v>8076</v>
      </c>
      <c r="G2327" s="23" t="s">
        <v>8076</v>
      </c>
      <c r="H2327" t="s">
        <v>8078</v>
      </c>
    </row>
    <row r="2328" spans="1:8" ht="15" customHeight="1" x14ac:dyDescent="0.3">
      <c r="A2328" s="23" t="s">
        <v>3920</v>
      </c>
      <c r="B2328" s="23" t="s">
        <v>6003</v>
      </c>
      <c r="C2328" s="26">
        <v>20.524999999999999</v>
      </c>
      <c r="D2328" s="23">
        <v>0</v>
      </c>
      <c r="E2328" s="23">
        <v>668</v>
      </c>
      <c r="F2328" s="23" t="s">
        <v>8076</v>
      </c>
      <c r="G2328" s="23" t="s">
        <v>8075</v>
      </c>
      <c r="H2328" t="s">
        <v>8079</v>
      </c>
    </row>
    <row r="2329" spans="1:8" ht="15" customHeight="1" x14ac:dyDescent="0.3">
      <c r="A2329" s="23" t="s">
        <v>3921</v>
      </c>
      <c r="B2329" s="23" t="s">
        <v>6002</v>
      </c>
      <c r="C2329" s="26">
        <v>27.927777777777777</v>
      </c>
      <c r="D2329" s="23">
        <v>0</v>
      </c>
      <c r="E2329" s="23">
        <v>650</v>
      </c>
      <c r="F2329" s="23" t="s">
        <v>8076</v>
      </c>
      <c r="G2329" s="23" t="s">
        <v>8076</v>
      </c>
      <c r="H2329" t="s">
        <v>8078</v>
      </c>
    </row>
    <row r="2330" spans="1:8" ht="15" customHeight="1" x14ac:dyDescent="0.3">
      <c r="A2330" s="23" t="s">
        <v>3922</v>
      </c>
      <c r="B2330" s="23" t="s">
        <v>6001</v>
      </c>
      <c r="C2330" s="26">
        <v>30.019444444444446</v>
      </c>
      <c r="D2330" s="23">
        <v>0</v>
      </c>
      <c r="E2330" s="23">
        <v>650</v>
      </c>
      <c r="F2330" s="23" t="s">
        <v>8076</v>
      </c>
      <c r="G2330" s="23" t="s">
        <v>8076</v>
      </c>
      <c r="H2330" t="s">
        <v>8078</v>
      </c>
    </row>
    <row r="2331" spans="1:8" ht="15" customHeight="1" x14ac:dyDescent="0.3">
      <c r="A2331" s="23" t="s">
        <v>3924</v>
      </c>
      <c r="B2331" s="23" t="s">
        <v>6000</v>
      </c>
      <c r="C2331" s="26">
        <v>21.55</v>
      </c>
      <c r="D2331" s="23">
        <v>0</v>
      </c>
      <c r="E2331" s="23">
        <v>646.14</v>
      </c>
      <c r="F2331" s="23" t="s">
        <v>8076</v>
      </c>
      <c r="G2331" s="23" t="s">
        <v>8076</v>
      </c>
      <c r="H2331" t="s">
        <v>8079</v>
      </c>
    </row>
    <row r="2332" spans="1:8" ht="15" customHeight="1" x14ac:dyDescent="0.3">
      <c r="A2332" s="23" t="s">
        <v>3926</v>
      </c>
      <c r="B2332" s="23" t="s">
        <v>5999</v>
      </c>
      <c r="C2332" s="26">
        <v>24.863888888888887</v>
      </c>
      <c r="D2332" s="23">
        <v>0</v>
      </c>
      <c r="E2332" s="23">
        <v>637.26</v>
      </c>
      <c r="F2332" s="23" t="s">
        <v>8076</v>
      </c>
      <c r="G2332" s="23" t="s">
        <v>8076</v>
      </c>
      <c r="H2332" t="s">
        <v>8078</v>
      </c>
    </row>
    <row r="2333" spans="1:8" ht="15" customHeight="1" x14ac:dyDescent="0.3">
      <c r="A2333" s="23" t="s">
        <v>3927</v>
      </c>
      <c r="B2333" s="23" t="s">
        <v>5998</v>
      </c>
      <c r="C2333" s="26">
        <v>30.736111111111111</v>
      </c>
      <c r="D2333" s="23">
        <v>0</v>
      </c>
      <c r="E2333" s="23">
        <v>604.54</v>
      </c>
      <c r="F2333" s="23" t="s">
        <v>8076</v>
      </c>
      <c r="G2333" s="23" t="s">
        <v>8076</v>
      </c>
      <c r="H2333" t="s">
        <v>8078</v>
      </c>
    </row>
    <row r="2334" spans="1:8" ht="15" customHeight="1" x14ac:dyDescent="0.3">
      <c r="A2334" s="23" t="s">
        <v>3929</v>
      </c>
      <c r="B2334" s="23" t="s">
        <v>5997</v>
      </c>
      <c r="C2334" s="26">
        <v>29.93888888888889</v>
      </c>
      <c r="D2334" s="23">
        <v>0</v>
      </c>
      <c r="E2334" s="23">
        <v>600</v>
      </c>
      <c r="F2334" s="23" t="s">
        <v>8075</v>
      </c>
      <c r="G2334" s="23" t="s">
        <v>8077</v>
      </c>
      <c r="H2334" t="s">
        <v>8078</v>
      </c>
    </row>
    <row r="2335" spans="1:8" ht="15" customHeight="1" x14ac:dyDescent="0.3">
      <c r="A2335" s="23" t="s">
        <v>3930</v>
      </c>
      <c r="B2335" s="23" t="s">
        <v>5996</v>
      </c>
      <c r="C2335" s="26">
        <v>30.522222222222222</v>
      </c>
      <c r="D2335" s="23">
        <v>0</v>
      </c>
      <c r="E2335" s="23">
        <v>570.62</v>
      </c>
      <c r="F2335" s="23" t="s">
        <v>8075</v>
      </c>
      <c r="G2335" s="23" t="s">
        <v>8077</v>
      </c>
      <c r="H2335" t="s">
        <v>8078</v>
      </c>
    </row>
    <row r="2336" spans="1:8" ht="15" customHeight="1" x14ac:dyDescent="0.3">
      <c r="A2336" s="23" t="s">
        <v>3932</v>
      </c>
      <c r="B2336" s="23" t="s">
        <v>5995</v>
      </c>
      <c r="C2336" s="26">
        <v>30.913888888888888</v>
      </c>
      <c r="D2336" s="23">
        <v>0</v>
      </c>
      <c r="E2336" s="23">
        <v>563.84</v>
      </c>
      <c r="F2336" s="23" t="s">
        <v>8075</v>
      </c>
      <c r="G2336" s="23" t="s">
        <v>8076</v>
      </c>
      <c r="H2336" t="s">
        <v>8078</v>
      </c>
    </row>
    <row r="2337" spans="1:8" ht="15" customHeight="1" x14ac:dyDescent="0.3">
      <c r="A2337" s="23" t="s">
        <v>8095</v>
      </c>
      <c r="B2337" s="23" t="s">
        <v>7696</v>
      </c>
      <c r="C2337" s="26">
        <v>35.530555555555559</v>
      </c>
      <c r="D2337" s="23">
        <v>2</v>
      </c>
      <c r="E2337" s="23">
        <v>20984.09</v>
      </c>
      <c r="F2337" s="23" t="s">
        <v>8075</v>
      </c>
      <c r="G2337" s="23" t="s">
        <v>8075</v>
      </c>
      <c r="H2337" t="s">
        <v>8081</v>
      </c>
    </row>
    <row r="2338" spans="1:8" ht="15" customHeight="1" x14ac:dyDescent="0.3">
      <c r="A2338" s="23" t="s">
        <v>8096</v>
      </c>
      <c r="B2338" s="23" t="s">
        <v>6629</v>
      </c>
      <c r="C2338" s="26">
        <v>18.602777777777778</v>
      </c>
      <c r="D2338" s="23">
        <v>2</v>
      </c>
      <c r="E2338" s="23">
        <v>34303.17</v>
      </c>
      <c r="F2338" s="23" t="s">
        <v>8077</v>
      </c>
      <c r="G2338" s="23" t="s">
        <v>8076</v>
      </c>
      <c r="H2338" t="s">
        <v>8078</v>
      </c>
    </row>
    <row r="2339" spans="1:8" ht="15" customHeight="1" x14ac:dyDescent="0.3">
      <c r="A2339" s="23" t="s">
        <v>8097</v>
      </c>
      <c r="B2339" s="23" t="s">
        <v>6040</v>
      </c>
      <c r="C2339" s="26">
        <v>18.588888888888889</v>
      </c>
      <c r="D2339" s="23">
        <v>0</v>
      </c>
      <c r="E2339" s="23">
        <v>1137.01</v>
      </c>
      <c r="F2339" s="23" t="s">
        <v>8076</v>
      </c>
      <c r="G2339" s="23" t="s">
        <v>8077</v>
      </c>
      <c r="H2339" t="s">
        <v>8078</v>
      </c>
    </row>
    <row r="2340" spans="1:8" ht="15" customHeight="1" x14ac:dyDescent="0.3">
      <c r="A2340" s="23" t="s">
        <v>8098</v>
      </c>
      <c r="B2340" s="23" t="s">
        <v>6266</v>
      </c>
      <c r="C2340" s="26">
        <v>23.997222222222224</v>
      </c>
      <c r="D2340" s="23">
        <v>1</v>
      </c>
      <c r="E2340" s="23">
        <v>2775.19</v>
      </c>
      <c r="F2340" s="23" t="s">
        <v>8075</v>
      </c>
      <c r="G2340" s="23" t="s">
        <v>8077</v>
      </c>
      <c r="H2340" t="s">
        <v>8079</v>
      </c>
    </row>
    <row r="2341" spans="1:8" ht="15" customHeight="1" x14ac:dyDescent="0.3">
      <c r="A2341" s="23" t="s">
        <v>8099</v>
      </c>
      <c r="B2341" s="23" t="s">
        <v>6684</v>
      </c>
      <c r="C2341" s="26">
        <v>37.466666666666669</v>
      </c>
      <c r="D2341" s="23">
        <v>2</v>
      </c>
      <c r="E2341" s="23">
        <v>6203.9</v>
      </c>
      <c r="F2341" s="23" t="s">
        <v>8077</v>
      </c>
      <c r="G2341" s="23" t="s">
        <v>8075</v>
      </c>
      <c r="H2341" t="s">
        <v>8079</v>
      </c>
    </row>
    <row r="2342" spans="1:8" ht="15" customHeight="1" x14ac:dyDescent="0.3">
      <c r="A2342" s="23" t="s">
        <v>8100</v>
      </c>
      <c r="B2342" s="23" t="s">
        <v>7904</v>
      </c>
      <c r="C2342" s="26">
        <v>22.652777777777779</v>
      </c>
      <c r="D2342" s="23">
        <v>0</v>
      </c>
      <c r="E2342" s="23">
        <v>35585.58</v>
      </c>
      <c r="F2342" s="23" t="s">
        <v>8077</v>
      </c>
      <c r="G2342" s="23" t="s">
        <v>8075</v>
      </c>
      <c r="H2342" t="s">
        <v>8080</v>
      </c>
    </row>
    <row r="2343" spans="1:8" ht="15" customHeight="1" x14ac:dyDescent="0.3">
      <c r="A2343" s="23" t="s">
        <v>8101</v>
      </c>
      <c r="B2343" s="23" t="s">
        <v>6057</v>
      </c>
      <c r="C2343" s="26">
        <v>30.672222222222221</v>
      </c>
      <c r="D2343" s="23">
        <v>0</v>
      </c>
      <c r="E2343" s="23">
        <v>36837.47</v>
      </c>
      <c r="F2343" s="23" t="s">
        <v>8077</v>
      </c>
      <c r="G2343" s="23" t="s">
        <v>8075</v>
      </c>
      <c r="H2343" t="s">
        <v>8080</v>
      </c>
    </row>
    <row r="2344" spans="1:8" ht="15" customHeight="1" x14ac:dyDescent="0.3">
      <c r="A2344" s="23" t="s">
        <v>8102</v>
      </c>
      <c r="B2344" s="23" t="s">
        <v>7959</v>
      </c>
      <c r="C2344" s="26">
        <v>31.544444444444444</v>
      </c>
      <c r="D2344" s="23">
        <v>2</v>
      </c>
      <c r="E2344" s="23">
        <v>38711</v>
      </c>
      <c r="F2344" s="23" t="s">
        <v>8077</v>
      </c>
      <c r="G2344" s="23" t="s">
        <v>8076</v>
      </c>
      <c r="H2344" t="s">
        <v>8080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336"/>
  <sheetViews>
    <sheetView topLeftCell="C4" workbookViewId="0">
      <selection activeCell="Q1" activeCellId="1" sqref="M1:M1048576 Q1:Q1048576"/>
    </sheetView>
  </sheetViews>
  <sheetFormatPr defaultColWidth="14.44140625" defaultRowHeight="15" customHeight="1" x14ac:dyDescent="0.3"/>
  <cols>
    <col min="1" max="1" width="14.5546875" style="23" customWidth="1"/>
    <col min="2" max="2" width="14.44140625" style="23" customWidth="1"/>
    <col min="3" max="3" width="8.88671875" style="23" bestFit="1" customWidth="1"/>
    <col min="4" max="4" width="11.109375" style="23" bestFit="1" customWidth="1"/>
    <col min="5" max="5" width="10.88671875" style="23" customWidth="1"/>
    <col min="6" max="6" width="14.33203125" style="23" customWidth="1"/>
    <col min="7" max="7" width="13.5546875" style="23" customWidth="1"/>
    <col min="8" max="8" width="23.109375" style="23" customWidth="1"/>
    <col min="9" max="9" width="7.21875" style="23" customWidth="1"/>
    <col min="10" max="10" width="13.5546875" style="23" customWidth="1"/>
    <col min="11" max="11" width="18.44140625" style="23" bestFit="1" customWidth="1"/>
    <col min="12" max="12" width="17.5546875" style="23" bestFit="1" customWidth="1"/>
    <col min="13" max="13" width="12.44140625" style="23" bestFit="1" customWidth="1"/>
    <col min="14" max="14" width="17" style="23" bestFit="1" customWidth="1"/>
    <col min="15" max="16" width="12.77734375" style="23" bestFit="1" customWidth="1"/>
    <col min="17" max="17" width="8.88671875" style="23" bestFit="1" customWidth="1"/>
  </cols>
  <sheetData>
    <row r="1" spans="1:17" ht="15.6" x14ac:dyDescent="0.3">
      <c r="A1" s="13" t="s">
        <v>22</v>
      </c>
      <c r="B1" s="14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6" t="s">
        <v>31</v>
      </c>
      <c r="K1" s="16" t="s">
        <v>32</v>
      </c>
      <c r="L1" s="29" t="s">
        <v>33</v>
      </c>
      <c r="M1" s="17" t="s">
        <v>34</v>
      </c>
      <c r="N1" s="17" t="s">
        <v>35</v>
      </c>
      <c r="O1" s="17" t="s">
        <v>36</v>
      </c>
      <c r="P1" s="17" t="s">
        <v>37</v>
      </c>
      <c r="Q1" s="18" t="s">
        <v>38</v>
      </c>
    </row>
    <row r="2" spans="1:17" ht="15.6" x14ac:dyDescent="0.3">
      <c r="A2" s="31" t="s">
        <v>39</v>
      </c>
      <c r="B2" s="23" t="str">
        <f>VLOOKUP(A2,'Customer Names'!A2:D2336,3,FALSE)</f>
        <v xml:space="preserve">  Kelly</v>
      </c>
      <c r="C2" s="23">
        <f>VLOOKUP(Healthcare!A2,'Medical Examinations'!A2:H2336,2,FALSE)</f>
        <v>47.41</v>
      </c>
      <c r="D2" s="23">
        <f>VLOOKUP(A2,'Medical Examinations'!A2:H2336,3,FALSE)</f>
        <v>7.47</v>
      </c>
      <c r="E2" s="23" t="str">
        <f>VLOOKUP(A2,'Medical Examinations'!A2:H2336,4,FALSE)</f>
        <v>No</v>
      </c>
      <c r="F2" s="23" t="str">
        <f>VLOOKUP(A2,'Medical Examinations'!A2:H2336,5,FALSE)</f>
        <v>No</v>
      </c>
      <c r="G2" s="23" t="str">
        <f>VLOOKUP(A2,'Medical Examinations'!A2:H2336,6,FALSE)</f>
        <v>No</v>
      </c>
      <c r="H2" s="23">
        <f>VLOOKUP(A2,'Medical Examinations'!A2:H2336,7,FALSE)</f>
        <v>0</v>
      </c>
      <c r="I2" s="23" t="str">
        <f>VLOOKUP(A2,'Medical Examinations'!A2:H2336,8,FALSE)</f>
        <v>Yes</v>
      </c>
      <c r="J2" s="23" t="str" cm="1">
        <f t="array" ref="J2">_xlfn.IFS(C2&lt;18.5,"Under Weight",C2&lt;25,"Healthy Weight",C2&lt;30,"Over Weight",C2&gt;=30,"Obesity")</f>
        <v>Obesity</v>
      </c>
      <c r="K2" s="23" t="str" cm="1">
        <f t="array" ref="K2">_xlfn.IFS(D2&lt;5.7,"Normal",D2&lt;=6.5,"Prediabetes",D2&gt;6.5,"Diabetes")</f>
        <v>Diabetes</v>
      </c>
      <c r="L2" s="30" t="str">
        <f>VLOOKUP(A2,'Hospitalisation Details'!A2:H2344,2,FALSE)</f>
        <v>12-Oct-1968</v>
      </c>
      <c r="M2" s="23">
        <f>VLOOKUP(A2,'Hospitalisation Details'!A2:H2344,5,FALSE)</f>
        <v>63770.43</v>
      </c>
      <c r="N2" s="23" t="str">
        <f>VLOOKUP(A2,'Hospitalisation Details'!A2:H2344,6,FALSE)</f>
        <v>tier - 1</v>
      </c>
      <c r="O2" s="23" t="str">
        <f>VLOOKUP(A2,'Hospitalisation Details'!A2:H2344,7,FALSE)</f>
        <v>tier - 3</v>
      </c>
      <c r="P2" s="23" t="str">
        <f>VLOOKUP(A2,'Hospitalisation Details'!A2:H2344,8,FALSE)</f>
        <v>R1013</v>
      </c>
      <c r="Q2" s="26">
        <f>VLOOKUP(A2,'Hospitalisation Details'!A2:H2344,3,FALSE)</f>
        <v>54.655555555555559</v>
      </c>
    </row>
    <row r="3" spans="1:17" ht="15.6" x14ac:dyDescent="0.3">
      <c r="A3" s="31" t="s">
        <v>40</v>
      </c>
      <c r="B3" s="23" t="str">
        <f>VLOOKUP(A3,'Customer Names'!A3:D2337,3,FALSE)</f>
        <v xml:space="preserve">  Matthew D</v>
      </c>
      <c r="C3" s="23">
        <f>VLOOKUP(Healthcare!A3,'Medical Examinations'!A3:H2337,2,FALSE)</f>
        <v>30.36</v>
      </c>
      <c r="D3" s="23">
        <f>VLOOKUP(A3,'Medical Examinations'!A3:H2337,3,FALSE)</f>
        <v>5.77</v>
      </c>
      <c r="E3" s="23" t="str">
        <f>VLOOKUP(A3,'Medical Examinations'!A3:H2337,4,FALSE)</f>
        <v>No</v>
      </c>
      <c r="F3" s="23" t="str">
        <f>VLOOKUP(A3,'Medical Examinations'!A3:H2337,5,FALSE)</f>
        <v>No</v>
      </c>
      <c r="G3" s="23" t="str">
        <f>VLOOKUP(A3,'Medical Examinations'!A3:H2337,6,FALSE)</f>
        <v>No</v>
      </c>
      <c r="H3" s="23">
        <f>VLOOKUP(A3,'Medical Examinations'!A3:H2337,7,FALSE)</f>
        <v>0</v>
      </c>
      <c r="I3" s="23" t="str">
        <f>VLOOKUP(A3,'Medical Examinations'!A3:H2337,8,FALSE)</f>
        <v>Yes</v>
      </c>
      <c r="J3" s="23" t="str" cm="1">
        <f t="array" ref="J3">_xlfn.IFS(C3&lt;18.5,"Under Weight",C3&lt;25,"Healthy Weight",C3&lt;30,"Over Weight",C3&gt;=30,"Obesity")</f>
        <v>Obesity</v>
      </c>
      <c r="K3" s="23" t="str" cm="1">
        <f t="array" ref="K3">_xlfn.IFS(D3&lt;5.7,"Normal",D3&lt;=6.5,"Prediabetes",D3&gt;6.5,"Diabetes")</f>
        <v>Prediabetes</v>
      </c>
      <c r="L3" s="30" t="str">
        <f>VLOOKUP(A3,'Hospitalisation Details'!A3:H2345,2,FALSE)</f>
        <v>08-Jun-1977</v>
      </c>
      <c r="M3" s="23">
        <f>VLOOKUP(A3,'Hospitalisation Details'!A3:H2345,5,FALSE)</f>
        <v>62592.87</v>
      </c>
      <c r="N3" s="23" t="str">
        <f>VLOOKUP(A3,'Hospitalisation Details'!A3:H2345,6,FALSE)</f>
        <v>tier - 2</v>
      </c>
      <c r="O3" s="23" t="str">
        <f>VLOOKUP(A3,'Hospitalisation Details'!A3:H2345,7,FALSE)</f>
        <v>tier - 3</v>
      </c>
      <c r="P3" s="23" t="str">
        <f>VLOOKUP(A3,'Hospitalisation Details'!A3:H2345,8,FALSE)</f>
        <v>R1013</v>
      </c>
      <c r="Q3" s="26">
        <f>VLOOKUP(A3,'Hospitalisation Details'!A3:H2345,3,FALSE)</f>
        <v>46</v>
      </c>
    </row>
    <row r="4" spans="1:17" ht="15.6" x14ac:dyDescent="0.3">
      <c r="A4" s="31" t="s">
        <v>41</v>
      </c>
      <c r="B4" s="23" t="str">
        <f>VLOOKUP(A4,'Customer Names'!A4:D2338,3,FALSE)</f>
        <v xml:space="preserve">  Phil</v>
      </c>
      <c r="C4" s="23">
        <f>VLOOKUP(Healthcare!A4,'Medical Examinations'!A4:H2338,2,FALSE)</f>
        <v>34.484999999999999</v>
      </c>
      <c r="D4" s="23">
        <f>VLOOKUP(A4,'Medical Examinations'!A4:H2338,3,FALSE)</f>
        <v>11.87</v>
      </c>
      <c r="E4" s="23" t="str">
        <f>VLOOKUP(A4,'Medical Examinations'!A4:H2338,4,FALSE)</f>
        <v>Yes</v>
      </c>
      <c r="F4" s="23" t="str">
        <f>VLOOKUP(A4,'Medical Examinations'!A4:H2338,5,FALSE)</f>
        <v>No</v>
      </c>
      <c r="G4" s="23" t="str">
        <f>VLOOKUP(A4,'Medical Examinations'!A4:H2338,6,FALSE)</f>
        <v>No</v>
      </c>
      <c r="H4" s="23">
        <f>VLOOKUP(A4,'Medical Examinations'!A4:H2338,7,FALSE)</f>
        <v>2</v>
      </c>
      <c r="I4" s="23" t="str">
        <f>VLOOKUP(A4,'Medical Examinations'!A4:H2338,8,FALSE)</f>
        <v>Yes</v>
      </c>
      <c r="J4" s="23" t="str" cm="1">
        <f t="array" ref="J4">_xlfn.IFS(C4&lt;18.5,"Under Weight",C4&lt;25,"Healthy Weight",C4&lt;30,"Over Weight",C4&gt;=30,"Obesity")</f>
        <v>Obesity</v>
      </c>
      <c r="K4" s="23" t="str" cm="1">
        <f t="array" ref="K4">_xlfn.IFS(D4&lt;5.7,"Normal",D4&lt;=6.5,"Prediabetes",D4&gt;6.5,"Diabetes")</f>
        <v>Diabetes</v>
      </c>
      <c r="L4" s="30" t="str">
        <f>VLOOKUP(A4,'Hospitalisation Details'!A4:H2346,2,FALSE)</f>
        <v>11-Sep-1970</v>
      </c>
      <c r="M4" s="23">
        <f>VLOOKUP(A4,'Hospitalisation Details'!A4:H2346,5,FALSE)</f>
        <v>60021.4</v>
      </c>
      <c r="N4" s="23" t="str">
        <f>VLOOKUP(A4,'Hospitalisation Details'!A4:H2346,6,FALSE)</f>
        <v>tier - 1</v>
      </c>
      <c r="O4" s="23" t="str">
        <f>VLOOKUP(A4,'Hospitalisation Details'!A4:H2346,7,FALSE)</f>
        <v>tier - 1</v>
      </c>
      <c r="P4" s="23" t="str">
        <f>VLOOKUP(A4,'Hospitalisation Details'!A4:H2346,8,FALSE)</f>
        <v>R1012</v>
      </c>
      <c r="Q4" s="26">
        <f>VLOOKUP(A4,'Hospitalisation Details'!A4:H2346,3,FALSE)</f>
        <v>52.741666666666667</v>
      </c>
    </row>
    <row r="5" spans="1:17" ht="15.6" x14ac:dyDescent="0.3">
      <c r="A5" s="31" t="s">
        <v>42</v>
      </c>
      <c r="B5" s="23" t="str">
        <f>VLOOKUP(A5,'Customer Names'!A5:D2339,3,FALSE)</f>
        <v xml:space="preserve">  Kelsey</v>
      </c>
      <c r="C5" s="23">
        <f>VLOOKUP(Healthcare!A5,'Medical Examinations'!A5:H2339,2,FALSE)</f>
        <v>38.094999999999999</v>
      </c>
      <c r="D5" s="23">
        <f>VLOOKUP(A5,'Medical Examinations'!A5:H2339,3,FALSE)</f>
        <v>6.05</v>
      </c>
      <c r="E5" s="23" t="str">
        <f>VLOOKUP(A5,'Medical Examinations'!A5:H2339,4,FALSE)</f>
        <v>No</v>
      </c>
      <c r="F5" s="23" t="str">
        <f>VLOOKUP(A5,'Medical Examinations'!A5:H2339,5,FALSE)</f>
        <v>No</v>
      </c>
      <c r="G5" s="23" t="str">
        <f>VLOOKUP(A5,'Medical Examinations'!A5:H2339,6,FALSE)</f>
        <v>No</v>
      </c>
      <c r="H5" s="23">
        <f>VLOOKUP(A5,'Medical Examinations'!A5:H2339,7,FALSE)</f>
        <v>0</v>
      </c>
      <c r="I5" s="23" t="str">
        <f>VLOOKUP(A5,'Medical Examinations'!A5:H2339,8,FALSE)</f>
        <v>Yes</v>
      </c>
      <c r="J5" s="23" t="str" cm="1">
        <f t="array" ref="J5">_xlfn.IFS(C5&lt;18.5,"Under Weight",C5&lt;25,"Healthy Weight",C5&lt;30,"Over Weight",C5&gt;=30,"Obesity")</f>
        <v>Obesity</v>
      </c>
      <c r="K5" s="23" t="str" cm="1">
        <f t="array" ref="K5">_xlfn.IFS(D5&lt;5.7,"Normal",D5&lt;=6.5,"Prediabetes",D5&gt;6.5,"Diabetes")</f>
        <v>Prediabetes</v>
      </c>
      <c r="L5" s="30" t="str">
        <f>VLOOKUP(A5,'Hospitalisation Details'!A5:H2347,2,FALSE)</f>
        <v>06-Jun-1991</v>
      </c>
      <c r="M5" s="23">
        <f>VLOOKUP(A5,'Hospitalisation Details'!A5:H2347,5,FALSE)</f>
        <v>58571.07</v>
      </c>
      <c r="N5" s="23" t="str">
        <f>VLOOKUP(A5,'Hospitalisation Details'!A5:H2347,6,FALSE)</f>
        <v>tier - 1</v>
      </c>
      <c r="O5" s="23" t="str">
        <f>VLOOKUP(A5,'Hospitalisation Details'!A5:H2347,7,FALSE)</f>
        <v>tier - 3</v>
      </c>
      <c r="P5" s="23" t="str">
        <f>VLOOKUP(A5,'Hospitalisation Details'!A5:H2347,8,FALSE)</f>
        <v>R1024</v>
      </c>
      <c r="Q5" s="26">
        <f>VLOOKUP(A5,'Hospitalisation Details'!A5:H2347,3,FALSE)</f>
        <v>32.005555555555553</v>
      </c>
    </row>
    <row r="6" spans="1:17" ht="15.6" x14ac:dyDescent="0.3">
      <c r="A6" s="31" t="s">
        <v>43</v>
      </c>
      <c r="B6" s="23" t="str">
        <f>VLOOKUP(A6,'Customer Names'!A6:D2340,3,FALSE)</f>
        <v xml:space="preserve">  Kristyn</v>
      </c>
      <c r="C6" s="23">
        <f>VLOOKUP(Healthcare!A6,'Medical Examinations'!A6:H2340,2,FALSE)</f>
        <v>35.53</v>
      </c>
      <c r="D6" s="23">
        <f>VLOOKUP(A6,'Medical Examinations'!A6:H2340,3,FALSE)</f>
        <v>5.45</v>
      </c>
      <c r="E6" s="23" t="str">
        <f>VLOOKUP(A6,'Medical Examinations'!A6:H2340,4,FALSE)</f>
        <v>No</v>
      </c>
      <c r="F6" s="23" t="str">
        <f>VLOOKUP(A6,'Medical Examinations'!A6:H2340,5,FALSE)</f>
        <v>No</v>
      </c>
      <c r="G6" s="23" t="str">
        <f>VLOOKUP(A6,'Medical Examinations'!A6:H2340,6,FALSE)</f>
        <v>No</v>
      </c>
      <c r="H6" s="23">
        <f>VLOOKUP(A6,'Medical Examinations'!A6:H2340,7,FALSE)</f>
        <v>0</v>
      </c>
      <c r="I6" s="23" t="str">
        <f>VLOOKUP(A6,'Medical Examinations'!A6:H2340,8,FALSE)</f>
        <v>Yes</v>
      </c>
      <c r="J6" s="23" t="str" cm="1">
        <f t="array" ref="J6">_xlfn.IFS(C6&lt;18.5,"Under Weight",C6&lt;25,"Healthy Weight",C6&lt;30,"Over Weight",C6&gt;=30,"Obesity")</f>
        <v>Obesity</v>
      </c>
      <c r="K6" s="23" t="str" cm="1">
        <f t="array" ref="K6">_xlfn.IFS(D6&lt;5.7,"Normal",D6&lt;=6.5,"Prediabetes",D6&gt;6.5,"Diabetes")</f>
        <v>Normal</v>
      </c>
      <c r="L6" s="30" t="str">
        <f>VLOOKUP(A6,'Hospitalisation Details'!A6:H2348,2,FALSE)</f>
        <v>19-Jun-1989</v>
      </c>
      <c r="M6" s="23">
        <f>VLOOKUP(A6,'Hospitalisation Details'!A6:H2348,5,FALSE)</f>
        <v>55135.4</v>
      </c>
      <c r="N6" s="23" t="str">
        <f>VLOOKUP(A6,'Hospitalisation Details'!A6:H2348,6,FALSE)</f>
        <v>tier - 1</v>
      </c>
      <c r="O6" s="23" t="str">
        <f>VLOOKUP(A6,'Hospitalisation Details'!A6:H2348,7,FALSE)</f>
        <v>tier - 2</v>
      </c>
      <c r="P6" s="23" t="str">
        <f>VLOOKUP(A6,'Hospitalisation Details'!A6:H2348,8,FALSE)</f>
        <v>R1012</v>
      </c>
      <c r="Q6" s="26">
        <f>VLOOKUP(A6,'Hospitalisation Details'!A6:H2348,3,FALSE)</f>
        <v>33.969444444444441</v>
      </c>
    </row>
    <row r="7" spans="1:17" ht="15.6" x14ac:dyDescent="0.3">
      <c r="A7" s="31" t="s">
        <v>44</v>
      </c>
      <c r="B7" s="23" t="str">
        <f>VLOOKUP(A7,'Customer Names'!A7:D2341,3,FALSE)</f>
        <v xml:space="preserve">  Russell B</v>
      </c>
      <c r="C7" s="23">
        <f>VLOOKUP(Healthcare!A7,'Medical Examinations'!A7:H2341,2,FALSE)</f>
        <v>32.799999999999997</v>
      </c>
      <c r="D7" s="23">
        <f>VLOOKUP(A7,'Medical Examinations'!A7:H2341,3,FALSE)</f>
        <v>6.59</v>
      </c>
      <c r="E7" s="23" t="str">
        <f>VLOOKUP(A7,'Medical Examinations'!A7:H2341,4,FALSE)</f>
        <v>No</v>
      </c>
      <c r="F7" s="23" t="str">
        <f>VLOOKUP(A7,'Medical Examinations'!A7:H2341,5,FALSE)</f>
        <v>No</v>
      </c>
      <c r="G7" s="23" t="str">
        <f>VLOOKUP(A7,'Medical Examinations'!A7:H2341,6,FALSE)</f>
        <v>No</v>
      </c>
      <c r="H7" s="23">
        <f>VLOOKUP(A7,'Medical Examinations'!A7:H2341,7,FALSE)</f>
        <v>0</v>
      </c>
      <c r="I7" s="23" t="str">
        <f>VLOOKUP(A7,'Medical Examinations'!A7:H2341,8,FALSE)</f>
        <v>Yes</v>
      </c>
      <c r="J7" s="23" t="str" cm="1">
        <f t="array" ref="J7">_xlfn.IFS(C7&lt;18.5,"Under Weight",C7&lt;25,"Healthy Weight",C7&lt;30,"Over Weight",C7&gt;=30,"Obesity")</f>
        <v>Obesity</v>
      </c>
      <c r="K7" s="23" t="str" cm="1">
        <f t="array" ref="K7">_xlfn.IFS(D7&lt;5.7,"Normal",D7&lt;=6.5,"Prediabetes",D7&gt;6.5,"Diabetes")</f>
        <v>Diabetes</v>
      </c>
      <c r="L7" s="30" t="str">
        <f>VLOOKUP(A7,'Hospitalisation Details'!A7:H2349,2,FALSE)</f>
        <v>04-Aug-1962</v>
      </c>
      <c r="M7" s="23">
        <f>VLOOKUP(A7,'Hospitalisation Details'!A7:H2349,5,FALSE)</f>
        <v>52590.83</v>
      </c>
      <c r="N7" s="23" t="str">
        <f>VLOOKUP(A7,'Hospitalisation Details'!A7:H2349,6,FALSE)</f>
        <v>tier - 1</v>
      </c>
      <c r="O7" s="23" t="str">
        <f>VLOOKUP(A7,'Hospitalisation Details'!A7:H2349,7,FALSE)</f>
        <v>tier - 3</v>
      </c>
      <c r="P7" s="23" t="str">
        <f>VLOOKUP(A7,'Hospitalisation Details'!A7:H2349,8,FALSE)</f>
        <v>R1011</v>
      </c>
      <c r="Q7" s="26">
        <f>VLOOKUP(A7,'Hospitalisation Details'!A7:H2349,3,FALSE)</f>
        <v>60.844444444444441</v>
      </c>
    </row>
    <row r="8" spans="1:17" ht="15.6" x14ac:dyDescent="0.3">
      <c r="A8" s="31" t="s">
        <v>45</v>
      </c>
      <c r="B8" s="23" t="str">
        <f>VLOOKUP(A8,'Customer Names'!A8:D2342,3,FALSE)</f>
        <v xml:space="preserve">  Scott</v>
      </c>
      <c r="C8" s="23">
        <f>VLOOKUP(Healthcare!A8,'Medical Examinations'!A8:H2342,2,FALSE)</f>
        <v>36.4</v>
      </c>
      <c r="D8" s="23">
        <f>VLOOKUP(A8,'Medical Examinations'!A8:H2342,3,FALSE)</f>
        <v>6.07</v>
      </c>
      <c r="E8" s="23" t="str">
        <f>VLOOKUP(A8,'Medical Examinations'!A8:H2342,4,FALSE)</f>
        <v>No</v>
      </c>
      <c r="F8" s="23" t="str">
        <f>VLOOKUP(A8,'Medical Examinations'!A8:H2342,5,FALSE)</f>
        <v>No</v>
      </c>
      <c r="G8" s="23" t="str">
        <f>VLOOKUP(A8,'Medical Examinations'!A8:H2342,6,FALSE)</f>
        <v>No</v>
      </c>
      <c r="H8" s="23">
        <f>VLOOKUP(A8,'Medical Examinations'!A8:H2342,7,FALSE)</f>
        <v>0</v>
      </c>
      <c r="I8" s="23" t="str">
        <f>VLOOKUP(A8,'Medical Examinations'!A8:H2342,8,FALSE)</f>
        <v>Yes</v>
      </c>
      <c r="J8" s="23" t="str" cm="1">
        <f t="array" ref="J8">_xlfn.IFS(C8&lt;18.5,"Under Weight",C8&lt;25,"Healthy Weight",C8&lt;30,"Over Weight",C8&gt;=30,"Obesity")</f>
        <v>Obesity</v>
      </c>
      <c r="K8" s="23" t="str" cm="1">
        <f t="array" ref="K8">_xlfn.IFS(D8&lt;5.7,"Normal",D8&lt;=6.5,"Prediabetes",D8&gt;6.5,"Diabetes")</f>
        <v>Prediabetes</v>
      </c>
      <c r="L8" s="30" t="str">
        <f>VLOOKUP(A8,'Hospitalisation Details'!A8:H2350,2,FALSE)</f>
        <v>27-Oct-1994</v>
      </c>
      <c r="M8" s="23">
        <f>VLOOKUP(A8,'Hospitalisation Details'!A8:H2350,5,FALSE)</f>
        <v>51194.559999999998</v>
      </c>
      <c r="N8" s="23" t="str">
        <f>VLOOKUP(A8,'Hospitalisation Details'!A8:H2350,6,FALSE)</f>
        <v>tier - 1</v>
      </c>
      <c r="O8" s="23" t="str">
        <f>VLOOKUP(A8,'Hospitalisation Details'!A8:H2350,7,FALSE)</f>
        <v>tier - 3</v>
      </c>
      <c r="P8" s="23" t="str">
        <f>VLOOKUP(A8,'Hospitalisation Details'!A8:H2350,8,FALSE)</f>
        <v>R1011</v>
      </c>
      <c r="Q8" s="26">
        <f>VLOOKUP(A8,'Hospitalisation Details'!A8:H2350,3,FALSE)</f>
        <v>28.613888888888887</v>
      </c>
    </row>
    <row r="9" spans="1:17" ht="15.6" x14ac:dyDescent="0.3">
      <c r="A9" s="31" t="s">
        <v>46</v>
      </c>
      <c r="B9" s="23" t="str">
        <f>VLOOKUP(A9,'Customer Names'!A9:D2343,3,FALSE)</f>
        <v xml:space="preserve">  Stephen</v>
      </c>
      <c r="C9" s="23">
        <f>VLOOKUP(Healthcare!A9,'Medical Examinations'!A9:H2343,2,FALSE)</f>
        <v>36.96</v>
      </c>
      <c r="D9" s="23">
        <f>VLOOKUP(A9,'Medical Examinations'!A9:H2343,3,FALSE)</f>
        <v>7.93</v>
      </c>
      <c r="E9" s="23" t="str">
        <f>VLOOKUP(A9,'Medical Examinations'!A9:H2343,4,FALSE)</f>
        <v>No</v>
      </c>
      <c r="F9" s="23" t="str">
        <f>VLOOKUP(A9,'Medical Examinations'!A9:H2343,5,FALSE)</f>
        <v>No</v>
      </c>
      <c r="G9" s="23" t="str">
        <f>VLOOKUP(A9,'Medical Examinations'!A9:H2343,6,FALSE)</f>
        <v>No</v>
      </c>
      <c r="H9" s="23">
        <f>VLOOKUP(A9,'Medical Examinations'!A9:H2343,7,FALSE)</f>
        <v>3</v>
      </c>
      <c r="I9" s="23" t="str">
        <f>VLOOKUP(A9,'Medical Examinations'!A9:H2343,8,FALSE)</f>
        <v>Yes</v>
      </c>
      <c r="J9" s="23" t="str" cm="1">
        <f t="array" ref="J9">_xlfn.IFS(C9&lt;18.5,"Under Weight",C9&lt;25,"Healthy Weight",C9&lt;30,"Over Weight",C9&gt;=30,"Obesity")</f>
        <v>Obesity</v>
      </c>
      <c r="K9" s="23" t="str" cm="1">
        <f t="array" ref="K9">_xlfn.IFS(D9&lt;5.7,"Normal",D9&lt;=6.5,"Prediabetes",D9&gt;6.5,"Diabetes")</f>
        <v>Diabetes</v>
      </c>
      <c r="L9" s="30" t="str">
        <f>VLOOKUP(A9,'Hospitalisation Details'!A9:H2351,2,FALSE)</f>
        <v>27-Jun-1958</v>
      </c>
      <c r="M9" s="23">
        <f>VLOOKUP(A9,'Hospitalisation Details'!A9:H2351,5,FALSE)</f>
        <v>49577.66</v>
      </c>
      <c r="N9" s="23" t="str">
        <f>VLOOKUP(A9,'Hospitalisation Details'!A9:H2351,6,FALSE)</f>
        <v>tier - 2</v>
      </c>
      <c r="O9" s="23" t="str">
        <f>VLOOKUP(A9,'Hospitalisation Details'!A9:H2351,7,FALSE)</f>
        <v>tier - 2</v>
      </c>
      <c r="P9" s="23" t="str">
        <f>VLOOKUP(A9,'Hospitalisation Details'!A9:H2351,8,FALSE)</f>
        <v>R1013</v>
      </c>
      <c r="Q9" s="26">
        <f>VLOOKUP(A9,'Hospitalisation Details'!A9:H2351,3,FALSE)</f>
        <v>64.947222222222223</v>
      </c>
    </row>
    <row r="10" spans="1:17" ht="15.6" x14ac:dyDescent="0.3">
      <c r="A10" s="31" t="s">
        <v>47</v>
      </c>
      <c r="B10" s="23" t="str">
        <f>VLOOKUP(A10,'Customer Names'!A10:D2344,3,FALSE)</f>
        <v xml:space="preserve">  Patrick R</v>
      </c>
      <c r="C10" s="23">
        <f>VLOOKUP(Healthcare!A10,'Medical Examinations'!A10:H2344,2,FALSE)</f>
        <v>41.14</v>
      </c>
      <c r="D10" s="23">
        <f>VLOOKUP(A10,'Medical Examinations'!A10:H2344,3,FALSE)</f>
        <v>9.58</v>
      </c>
      <c r="E10" s="23" t="str">
        <f>VLOOKUP(A10,'Medical Examinations'!A10:H2344,4,FALSE)</f>
        <v>Yes</v>
      </c>
      <c r="F10" s="23" t="str">
        <f>VLOOKUP(A10,'Medical Examinations'!A10:H2344,5,FALSE)</f>
        <v>No</v>
      </c>
      <c r="G10" s="23" t="str">
        <f>VLOOKUP(A10,'Medical Examinations'!A10:H2344,6,FALSE)</f>
        <v>Yes</v>
      </c>
      <c r="H10" s="23">
        <f>VLOOKUP(A10,'Medical Examinations'!A10:H2344,7,FALSE)</f>
        <v>1</v>
      </c>
      <c r="I10" s="23" t="str">
        <f>VLOOKUP(A10,'Medical Examinations'!A10:H2344,8,FALSE)</f>
        <v>Yes</v>
      </c>
      <c r="J10" s="23" t="str" cm="1">
        <f t="array" ref="J10">_xlfn.IFS(C10&lt;18.5,"Under Weight",C10&lt;25,"Healthy Weight",C10&lt;30,"Over Weight",C10&gt;=30,"Obesity")</f>
        <v>Obesity</v>
      </c>
      <c r="K10" s="23" t="str" cm="1">
        <f t="array" ref="K10">_xlfn.IFS(D10&lt;5.7,"Normal",D10&lt;=6.5,"Prediabetes",D10&gt;6.5,"Diabetes")</f>
        <v>Diabetes</v>
      </c>
      <c r="L10" s="30" t="str">
        <f>VLOOKUP(A10,'Hospitalisation Details'!A10:H2352,2,FALSE)</f>
        <v>04-Sep-1963</v>
      </c>
      <c r="M10" s="23">
        <f>VLOOKUP(A10,'Hospitalisation Details'!A10:H2352,5,FALSE)</f>
        <v>48970.25</v>
      </c>
      <c r="N10" s="23" t="str">
        <f>VLOOKUP(A10,'Hospitalisation Details'!A10:H2352,6,FALSE)</f>
        <v>tier - 1</v>
      </c>
      <c r="O10" s="23" t="str">
        <f>VLOOKUP(A10,'Hospitalisation Details'!A10:H2352,7,FALSE)</f>
        <v>tier - 2</v>
      </c>
      <c r="P10" s="23" t="str">
        <f>VLOOKUP(A10,'Hospitalisation Details'!A10:H2352,8,FALSE)</f>
        <v>R1013</v>
      </c>
      <c r="Q10" s="26">
        <f>VLOOKUP(A10,'Hospitalisation Details'!A10:H2352,3,FALSE)</f>
        <v>59.761111111111113</v>
      </c>
    </row>
    <row r="11" spans="1:17" ht="15.6" x14ac:dyDescent="0.3">
      <c r="A11" s="31" t="s">
        <v>48</v>
      </c>
      <c r="B11" s="23" t="str">
        <f>VLOOKUP(A11,'Customer Names'!A11:D2345,3,FALSE)</f>
        <v xml:space="preserve">  Brooke N</v>
      </c>
      <c r="C11" s="23">
        <f>VLOOKUP(Healthcare!A11,'Medical Examinations'!A11:H2345,2,FALSE)</f>
        <v>38.06</v>
      </c>
      <c r="D11" s="23">
        <f>VLOOKUP(A11,'Medical Examinations'!A11:H2345,3,FALSE)</f>
        <v>10.79</v>
      </c>
      <c r="E11" s="23" t="str">
        <f>VLOOKUP(A11,'Medical Examinations'!A11:H2345,4,FALSE)</f>
        <v>No</v>
      </c>
      <c r="F11" s="23" t="str">
        <f>VLOOKUP(A11,'Medical Examinations'!A11:H2345,5,FALSE)</f>
        <v>No</v>
      </c>
      <c r="G11" s="23" t="str">
        <f>VLOOKUP(A11,'Medical Examinations'!A11:H2345,6,FALSE)</f>
        <v>No</v>
      </c>
      <c r="H11" s="23">
        <f>VLOOKUP(A11,'Medical Examinations'!A11:H2345,7,FALSE)</f>
        <v>0</v>
      </c>
      <c r="I11" s="23" t="str">
        <f>VLOOKUP(A11,'Medical Examinations'!A11:H2345,8,FALSE)</f>
        <v>Yes</v>
      </c>
      <c r="J11" s="23" t="str" cm="1">
        <f t="array" ref="J11">_xlfn.IFS(C11&lt;18.5,"Under Weight",C11&lt;25,"Healthy Weight",C11&lt;30,"Over Weight",C11&gt;=30,"Obesity")</f>
        <v>Obesity</v>
      </c>
      <c r="K11" s="23" t="str" cm="1">
        <f t="array" ref="K11">_xlfn.IFS(D11&lt;5.7,"Normal",D11&lt;=6.5,"Prediabetes",D11&gt;6.5,"Diabetes")</f>
        <v>Diabetes</v>
      </c>
      <c r="L11" s="30" t="str">
        <f>VLOOKUP(A11,'Hospitalisation Details'!A11:H2353,2,FALSE)</f>
        <v>29-Dec-1978</v>
      </c>
      <c r="M11" s="23">
        <f>VLOOKUP(A11,'Hospitalisation Details'!A11:H2353,5,FALSE)</f>
        <v>48885.14</v>
      </c>
      <c r="N11" s="23" t="str">
        <f>VLOOKUP(A11,'Hospitalisation Details'!A11:H2353,6,FALSE)</f>
        <v>tier - 1</v>
      </c>
      <c r="O11" s="23" t="str">
        <f>VLOOKUP(A11,'Hospitalisation Details'!A11:H2353,7,FALSE)</f>
        <v>tier - 2</v>
      </c>
      <c r="P11" s="23" t="str">
        <f>VLOOKUP(A11,'Hospitalisation Details'!A11:H2353,8,FALSE)</f>
        <v>R1013</v>
      </c>
      <c r="Q11" s="26">
        <f>VLOOKUP(A11,'Hospitalisation Details'!A11:H2353,3,FALSE)</f>
        <v>44.44166666666667</v>
      </c>
    </row>
    <row r="12" spans="1:17" ht="15.6" x14ac:dyDescent="0.3">
      <c r="A12" s="31" t="s">
        <v>49</v>
      </c>
      <c r="B12" s="23" t="str">
        <f>VLOOKUP(A12,'Customer Names'!A12:D2346,3,FALSE)</f>
        <v xml:space="preserve">  Paola Andrea</v>
      </c>
      <c r="C12" s="23">
        <f>VLOOKUP(Healthcare!A12,'Medical Examinations'!A12:H2346,2,FALSE)</f>
        <v>37.700000000000003</v>
      </c>
      <c r="D12" s="23">
        <f>VLOOKUP(A12,'Medical Examinations'!A12:H2346,3,FALSE)</f>
        <v>5.96</v>
      </c>
      <c r="E12" s="23" t="str">
        <f>VLOOKUP(A12,'Medical Examinations'!A12:H2346,4,FALSE)</f>
        <v>Yes</v>
      </c>
      <c r="F12" s="23" t="str">
        <f>VLOOKUP(A12,'Medical Examinations'!A12:H2346,5,FALSE)</f>
        <v>No</v>
      </c>
      <c r="G12" s="23" t="str">
        <f>VLOOKUP(A12,'Medical Examinations'!A12:H2346,6,FALSE)</f>
        <v>No</v>
      </c>
      <c r="H12" s="23">
        <f>VLOOKUP(A12,'Medical Examinations'!A12:H2346,7,FALSE)</f>
        <v>2</v>
      </c>
      <c r="I12" s="23" t="str">
        <f>VLOOKUP(A12,'Medical Examinations'!A12:H2346,8,FALSE)</f>
        <v>Yes</v>
      </c>
      <c r="J12" s="23" t="str" cm="1">
        <f t="array" ref="J12">_xlfn.IFS(C12&lt;18.5,"Under Weight",C12&lt;25,"Healthy Weight",C12&lt;30,"Over Weight",C12&gt;=30,"Obesity")</f>
        <v>Obesity</v>
      </c>
      <c r="K12" s="23" t="str" cm="1">
        <f t="array" ref="K12">_xlfn.IFS(D12&lt;5.7,"Normal",D12&lt;=6.5,"Prediabetes",D12&gt;6.5,"Diabetes")</f>
        <v>Prediabetes</v>
      </c>
      <c r="L12" s="30" t="str">
        <f>VLOOKUP(A12,'Hospitalisation Details'!A12:H2354,2,FALSE)</f>
        <v>22-Jul-1959</v>
      </c>
      <c r="M12" s="23">
        <f>VLOOKUP(A12,'Hospitalisation Details'!A12:H2354,5,FALSE)</f>
        <v>48824.45</v>
      </c>
      <c r="N12" s="23" t="str">
        <f>VLOOKUP(A12,'Hospitalisation Details'!A12:H2354,6,FALSE)</f>
        <v>tier - 2</v>
      </c>
      <c r="O12" s="23" t="str">
        <f>VLOOKUP(A12,'Hospitalisation Details'!A12:H2354,7,FALSE)</f>
        <v>tier - 1</v>
      </c>
      <c r="P12" s="23" t="str">
        <f>VLOOKUP(A12,'Hospitalisation Details'!A12:H2354,8,FALSE)</f>
        <v>R1011</v>
      </c>
      <c r="Q12" s="26">
        <f>VLOOKUP(A12,'Hospitalisation Details'!A12:H2354,3,FALSE)</f>
        <v>63.87777777777778</v>
      </c>
    </row>
    <row r="13" spans="1:17" ht="15.6" x14ac:dyDescent="0.3">
      <c r="A13" s="31" t="s">
        <v>50</v>
      </c>
      <c r="B13" s="23" t="str">
        <f>VLOOKUP(A13,'Customer Names'!A13:D2347,3,FALSE)</f>
        <v xml:space="preserve">  David</v>
      </c>
      <c r="C13" s="23">
        <f>VLOOKUP(Healthcare!A13,'Medical Examinations'!A13:H2347,2,FALSE)</f>
        <v>42.13</v>
      </c>
      <c r="D13" s="23">
        <f>VLOOKUP(A13,'Medical Examinations'!A13:H2347,3,FALSE)</f>
        <v>11.9</v>
      </c>
      <c r="E13" s="23" t="str">
        <f>VLOOKUP(A13,'Medical Examinations'!A13:H2347,4,FALSE)</f>
        <v>No</v>
      </c>
      <c r="F13" s="23" t="str">
        <f>VLOOKUP(A13,'Medical Examinations'!A13:H2347,5,FALSE)</f>
        <v>No</v>
      </c>
      <c r="G13" s="23" t="str">
        <f>VLOOKUP(A13,'Medical Examinations'!A13:H2347,6,FALSE)</f>
        <v>No</v>
      </c>
      <c r="H13" s="23">
        <f>VLOOKUP(A13,'Medical Examinations'!A13:H2347,7,FALSE)</f>
        <v>0</v>
      </c>
      <c r="I13" s="23" t="str">
        <f>VLOOKUP(A13,'Medical Examinations'!A13:H2347,8,FALSE)</f>
        <v>Yes</v>
      </c>
      <c r="J13" s="23" t="str" cm="1">
        <f t="array" ref="J13">_xlfn.IFS(C13&lt;18.5,"Under Weight",C13&lt;25,"Healthy Weight",C13&lt;30,"Over Weight",C13&gt;=30,"Obesity")</f>
        <v>Obesity</v>
      </c>
      <c r="K13" s="23" t="str" cm="1">
        <f t="array" ref="K13">_xlfn.IFS(D13&lt;5.7,"Normal",D13&lt;=6.5,"Prediabetes",D13&gt;6.5,"Diabetes")</f>
        <v>Diabetes</v>
      </c>
      <c r="L13" s="30" t="str">
        <f>VLOOKUP(A13,'Hospitalisation Details'!A13:H2355,2,FALSE)</f>
        <v>27-Oct-1965</v>
      </c>
      <c r="M13" s="23">
        <f>VLOOKUP(A13,'Hospitalisation Details'!A13:H2355,5,FALSE)</f>
        <v>48675.519999999997</v>
      </c>
      <c r="N13" s="23" t="str">
        <f>VLOOKUP(A13,'Hospitalisation Details'!A13:H2355,6,FALSE)</f>
        <v>tier - 1</v>
      </c>
      <c r="O13" s="23" t="str">
        <f>VLOOKUP(A13,'Hospitalisation Details'!A13:H2355,7,FALSE)</f>
        <v>tier - 2</v>
      </c>
      <c r="P13" s="23" t="str">
        <f>VLOOKUP(A13,'Hospitalisation Details'!A13:H2355,8,FALSE)</f>
        <v>R1013</v>
      </c>
      <c r="Q13" s="26">
        <f>VLOOKUP(A13,'Hospitalisation Details'!A13:H2355,3,FALSE)</f>
        <v>57.613888888888887</v>
      </c>
    </row>
    <row r="14" spans="1:17" ht="15.6" x14ac:dyDescent="0.3">
      <c r="A14" s="31" t="s">
        <v>51</v>
      </c>
      <c r="B14" s="23" t="str">
        <f>VLOOKUP(A14,'Customer Names'!A14:D2348,3,FALSE)</f>
        <v xml:space="preserve">  Wade</v>
      </c>
      <c r="C14" s="23">
        <f>VLOOKUP(Healthcare!A14,'Medical Examinations'!A14:H2348,2,FALSE)</f>
        <v>40.92</v>
      </c>
      <c r="D14" s="23">
        <f>VLOOKUP(A14,'Medical Examinations'!A14:H2348,3,FALSE)</f>
        <v>8.41</v>
      </c>
      <c r="E14" s="23" t="str">
        <f>VLOOKUP(A14,'Medical Examinations'!A14:H2348,4,FALSE)</f>
        <v>No</v>
      </c>
      <c r="F14" s="23" t="str">
        <f>VLOOKUP(A14,'Medical Examinations'!A14:H2348,5,FALSE)</f>
        <v>No</v>
      </c>
      <c r="G14" s="23" t="str">
        <f>VLOOKUP(A14,'Medical Examinations'!A14:H2348,6,FALSE)</f>
        <v>No</v>
      </c>
      <c r="H14" s="23">
        <f>VLOOKUP(A14,'Medical Examinations'!A14:H2348,7,FALSE)</f>
        <v>0</v>
      </c>
      <c r="I14" s="23" t="str">
        <f>VLOOKUP(A14,'Medical Examinations'!A14:H2348,8,FALSE)</f>
        <v>Yes</v>
      </c>
      <c r="J14" s="23" t="str" cm="1">
        <f t="array" ref="J14">_xlfn.IFS(C14&lt;18.5,"Under Weight",C14&lt;25,"Healthy Weight",C14&lt;30,"Over Weight",C14&gt;=30,"Obesity")</f>
        <v>Obesity</v>
      </c>
      <c r="K14" s="23" t="str" cm="1">
        <f t="array" ref="K14">_xlfn.IFS(D14&lt;5.7,"Normal",D14&lt;=6.5,"Prediabetes",D14&gt;6.5,"Diabetes")</f>
        <v>Diabetes</v>
      </c>
      <c r="L14" s="30" t="str">
        <f>VLOOKUP(A14,'Hospitalisation Details'!A14:H2356,2,FALSE)</f>
        <v>11-Oct-1962</v>
      </c>
      <c r="M14" s="23">
        <f>VLOOKUP(A14,'Hospitalisation Details'!A14:H2356,5,FALSE)</f>
        <v>48673.56</v>
      </c>
      <c r="N14" s="23" t="str">
        <f>VLOOKUP(A14,'Hospitalisation Details'!A14:H2356,6,FALSE)</f>
        <v>tier - 1</v>
      </c>
      <c r="O14" s="23" t="str">
        <f>VLOOKUP(A14,'Hospitalisation Details'!A14:H2356,7,FALSE)</f>
        <v>tier - 2</v>
      </c>
      <c r="P14" s="23" t="str">
        <f>VLOOKUP(A14,'Hospitalisation Details'!A14:H2356,8,FALSE)</f>
        <v>R1013</v>
      </c>
      <c r="Q14" s="26">
        <f>VLOOKUP(A14,'Hospitalisation Details'!A14:H2356,3,FALSE)</f>
        <v>60.658333333333331</v>
      </c>
    </row>
    <row r="15" spans="1:17" ht="15.6" x14ac:dyDescent="0.3">
      <c r="A15" s="31" t="s">
        <v>52</v>
      </c>
      <c r="B15" s="23" t="str">
        <f>VLOOKUP(A15,'Customer Names'!A15:D2349,3,FALSE)</f>
        <v xml:space="preserve">  Franklin</v>
      </c>
      <c r="C15" s="23">
        <f>VLOOKUP(Healthcare!A15,'Medical Examinations'!A15:H2349,2,FALSE)</f>
        <v>40.564999999999998</v>
      </c>
      <c r="D15" s="23">
        <f>VLOOKUP(A15,'Medical Examinations'!A15:H2349,3,FALSE)</f>
        <v>7.02</v>
      </c>
      <c r="E15" s="23" t="str">
        <f>VLOOKUP(A15,'Medical Examinations'!A15:H2349,4,FALSE)</f>
        <v>No</v>
      </c>
      <c r="F15" s="23" t="str">
        <f>VLOOKUP(A15,'Medical Examinations'!A15:H2349,5,FALSE)</f>
        <v>No</v>
      </c>
      <c r="G15" s="23" t="str">
        <f>VLOOKUP(A15,'Medical Examinations'!A15:H2349,6,FALSE)</f>
        <v>No</v>
      </c>
      <c r="H15" s="23">
        <f>VLOOKUP(A15,'Medical Examinations'!A15:H2349,7,FALSE)</f>
        <v>0</v>
      </c>
      <c r="I15" s="23" t="str">
        <f>VLOOKUP(A15,'Medical Examinations'!A15:H2349,8,FALSE)</f>
        <v>Yes</v>
      </c>
      <c r="J15" s="23" t="str" cm="1">
        <f t="array" ref="J15">_xlfn.IFS(C15&lt;18.5,"Under Weight",C15&lt;25,"Healthy Weight",C15&lt;30,"Over Weight",C15&gt;=30,"Obesity")</f>
        <v>Obesity</v>
      </c>
      <c r="K15" s="23" t="str" cm="1">
        <f t="array" ref="K15">_xlfn.IFS(D15&lt;5.7,"Normal",D15&lt;=6.5,"Prediabetes",D15&gt;6.5,"Diabetes")</f>
        <v>Diabetes</v>
      </c>
      <c r="L15" s="30" t="str">
        <f>VLOOKUP(A15,'Hospitalisation Details'!A15:H2357,2,FALSE)</f>
        <v>01-Dec-1968</v>
      </c>
      <c r="M15" s="23">
        <f>VLOOKUP(A15,'Hospitalisation Details'!A15:H2357,5,FALSE)</f>
        <v>48549.18</v>
      </c>
      <c r="N15" s="23" t="str">
        <f>VLOOKUP(A15,'Hospitalisation Details'!A15:H2357,6,FALSE)</f>
        <v>tier - 1</v>
      </c>
      <c r="O15" s="23" t="str">
        <f>VLOOKUP(A15,'Hospitalisation Details'!A15:H2357,7,FALSE)</f>
        <v>tier - 3</v>
      </c>
      <c r="P15" s="23" t="str">
        <f>VLOOKUP(A15,'Hospitalisation Details'!A15:H2357,8,FALSE)</f>
        <v>R1016</v>
      </c>
      <c r="Q15" s="26">
        <f>VLOOKUP(A15,'Hospitalisation Details'!A15:H2357,3,FALSE)</f>
        <v>54.519444444444446</v>
      </c>
    </row>
    <row r="16" spans="1:17" ht="15.6" x14ac:dyDescent="0.3">
      <c r="A16" s="31" t="s">
        <v>53</v>
      </c>
      <c r="B16" s="23" t="str">
        <f>VLOOKUP(A16,'Customer Names'!A16:D2350,3,FALSE)</f>
        <v xml:space="preserve">  Leilani M</v>
      </c>
      <c r="C16" s="23">
        <f>VLOOKUP(Healthcare!A16,'Medical Examinations'!A16:H2350,2,FALSE)</f>
        <v>36.384999999999998</v>
      </c>
      <c r="D16" s="23">
        <f>VLOOKUP(A16,'Medical Examinations'!A16:H2350,3,FALSE)</f>
        <v>7.59</v>
      </c>
      <c r="E16" s="23" t="str">
        <f>VLOOKUP(A16,'Medical Examinations'!A16:H2350,4,FALSE)</f>
        <v>Yes</v>
      </c>
      <c r="F16" s="23" t="str">
        <f>VLOOKUP(A16,'Medical Examinations'!A16:H2350,5,FALSE)</f>
        <v>No</v>
      </c>
      <c r="G16" s="23" t="str">
        <f>VLOOKUP(A16,'Medical Examinations'!A16:H2350,6,FALSE)</f>
        <v>No</v>
      </c>
      <c r="H16" s="23">
        <f>VLOOKUP(A16,'Medical Examinations'!A16:H2350,7,FALSE)</f>
        <v>2</v>
      </c>
      <c r="I16" s="23" t="str">
        <f>VLOOKUP(A16,'Medical Examinations'!A16:H2350,8,FALSE)</f>
        <v>Yes</v>
      </c>
      <c r="J16" s="23" t="str" cm="1">
        <f t="array" ref="J16">_xlfn.IFS(C16&lt;18.5,"Under Weight",C16&lt;25,"Healthy Weight",C16&lt;30,"Over Weight",C16&gt;=30,"Obesity")</f>
        <v>Obesity</v>
      </c>
      <c r="K16" s="23" t="str" cm="1">
        <f t="array" ref="K16">_xlfn.IFS(D16&lt;5.7,"Normal",D16&lt;=6.5,"Prediabetes",D16&gt;6.5,"Diabetes")</f>
        <v>Diabetes</v>
      </c>
      <c r="L16" s="30" t="str">
        <f>VLOOKUP(A16,'Hospitalisation Details'!A16:H2358,2,FALSE)</f>
        <v>21-Dec-1961</v>
      </c>
      <c r="M16" s="23">
        <f>VLOOKUP(A16,'Hospitalisation Details'!A16:H2358,5,FALSE)</f>
        <v>48517.56</v>
      </c>
      <c r="N16" s="23" t="str">
        <f>VLOOKUP(A16,'Hospitalisation Details'!A16:H2358,6,FALSE)</f>
        <v>tier - 1</v>
      </c>
      <c r="O16" s="23" t="str">
        <f>VLOOKUP(A16,'Hospitalisation Details'!A16:H2358,7,FALSE)</f>
        <v>tier - 3</v>
      </c>
      <c r="P16" s="23" t="str">
        <f>VLOOKUP(A16,'Hospitalisation Details'!A16:H2358,8,FALSE)</f>
        <v>R1024</v>
      </c>
      <c r="Q16" s="26">
        <f>VLOOKUP(A16,'Hospitalisation Details'!A16:H2358,3,FALSE)</f>
        <v>61.463888888888889</v>
      </c>
    </row>
    <row r="17" spans="1:17" ht="15.6" x14ac:dyDescent="0.3">
      <c r="A17" s="31" t="s">
        <v>54</v>
      </c>
      <c r="B17" s="23" t="str">
        <f>VLOOKUP(A17,'Customer Names'!A17:D2351,3,FALSE)</f>
        <v xml:space="preserve">  Philippe</v>
      </c>
      <c r="C17" s="23">
        <f>VLOOKUP(Healthcare!A17,'Medical Examinations'!A17:H2351,2,FALSE)</f>
        <v>39.9</v>
      </c>
      <c r="D17" s="23">
        <f>VLOOKUP(A17,'Medical Examinations'!A17:H2351,3,FALSE)</f>
        <v>11.32</v>
      </c>
      <c r="E17" s="23" t="str">
        <f>VLOOKUP(A17,'Medical Examinations'!A17:H2351,4,FALSE)</f>
        <v>No</v>
      </c>
      <c r="F17" s="23" t="str">
        <f>VLOOKUP(A17,'Medical Examinations'!A17:H2351,5,FALSE)</f>
        <v>No</v>
      </c>
      <c r="G17" s="23" t="str">
        <f>VLOOKUP(A17,'Medical Examinations'!A17:H2351,6,FALSE)</f>
        <v>No</v>
      </c>
      <c r="H17" s="23">
        <f>VLOOKUP(A17,'Medical Examinations'!A17:H2351,7,FALSE)</f>
        <v>0</v>
      </c>
      <c r="I17" s="23" t="str">
        <f>VLOOKUP(A17,'Medical Examinations'!A17:H2351,8,FALSE)</f>
        <v>Yes</v>
      </c>
      <c r="J17" s="23" t="str" cm="1">
        <f t="array" ref="J17">_xlfn.IFS(C17&lt;18.5,"Under Weight",C17&lt;25,"Healthy Weight",C17&lt;30,"Over Weight",C17&gt;=30,"Obesity")</f>
        <v>Obesity</v>
      </c>
      <c r="K17" s="23" t="str" cm="1">
        <f t="array" ref="K17">_xlfn.IFS(D17&lt;5.7,"Normal",D17&lt;=6.5,"Prediabetes",D17&gt;6.5,"Diabetes")</f>
        <v>Diabetes</v>
      </c>
      <c r="L17" s="30" t="str">
        <f>VLOOKUP(A17,'Hospitalisation Details'!A17:H2359,2,FALSE)</f>
        <v>27-Aug-1962</v>
      </c>
      <c r="M17" s="23">
        <f>VLOOKUP(A17,'Hospitalisation Details'!A17:H2359,5,FALSE)</f>
        <v>48173.36</v>
      </c>
      <c r="N17" s="23" t="str">
        <f>VLOOKUP(A17,'Hospitalisation Details'!A17:H2359,6,FALSE)</f>
        <v>tier - 1</v>
      </c>
      <c r="O17" s="23" t="str">
        <f>VLOOKUP(A17,'Hospitalisation Details'!A17:H2359,7,FALSE)</f>
        <v>tier - 3</v>
      </c>
      <c r="P17" s="23" t="str">
        <f>VLOOKUP(A17,'Hospitalisation Details'!A17:H2359,8,FALSE)</f>
        <v>R1011</v>
      </c>
      <c r="Q17" s="26">
        <f>VLOOKUP(A17,'Hospitalisation Details'!A17:H2359,3,FALSE)</f>
        <v>60.780555555555559</v>
      </c>
    </row>
    <row r="18" spans="1:17" ht="15.6" x14ac:dyDescent="0.3">
      <c r="A18" s="31" t="s">
        <v>55</v>
      </c>
      <c r="B18" s="23" t="str">
        <f>VLOOKUP(A18,'Customer Names'!A18:D2352,3,FALSE)</f>
        <v xml:space="preserve">  Jennifer A</v>
      </c>
      <c r="C18" s="23">
        <f>VLOOKUP(Healthcare!A18,'Medical Examinations'!A18:H2352,2,FALSE)</f>
        <v>33.799999999999997</v>
      </c>
      <c r="D18" s="23">
        <f>VLOOKUP(A18,'Medical Examinations'!A18:H2352,3,FALSE)</f>
        <v>7.67</v>
      </c>
      <c r="E18" s="23" t="str">
        <f>VLOOKUP(A18,'Medical Examinations'!A18:H2352,4,FALSE)</f>
        <v>No</v>
      </c>
      <c r="F18" s="23" t="str">
        <f>VLOOKUP(A18,'Medical Examinations'!A18:H2352,5,FALSE)</f>
        <v>No</v>
      </c>
      <c r="G18" s="23" t="str">
        <f>VLOOKUP(A18,'Medical Examinations'!A18:H2352,6,FALSE)</f>
        <v>No</v>
      </c>
      <c r="H18" s="23">
        <f>VLOOKUP(A18,'Medical Examinations'!A18:H2352,7,FALSE)</f>
        <v>3</v>
      </c>
      <c r="I18" s="23" t="str">
        <f>VLOOKUP(A18,'Medical Examinations'!A18:H2352,8,FALSE)</f>
        <v>Yes</v>
      </c>
      <c r="J18" s="23" t="str" cm="1">
        <f t="array" ref="J18">_xlfn.IFS(C18&lt;18.5,"Under Weight",C18&lt;25,"Healthy Weight",C18&lt;30,"Over Weight",C18&gt;=30,"Obesity")</f>
        <v>Obesity</v>
      </c>
      <c r="K18" s="23" t="str" cm="1">
        <f t="array" ref="K18">_xlfn.IFS(D18&lt;5.7,"Normal",D18&lt;=6.5,"Prediabetes",D18&gt;6.5,"Diabetes")</f>
        <v>Diabetes</v>
      </c>
      <c r="L18" s="30" t="str">
        <f>VLOOKUP(A18,'Hospitalisation Details'!A18:H2360,2,FALSE)</f>
        <v>16-Nov-1958</v>
      </c>
      <c r="M18" s="23">
        <f>VLOOKUP(A18,'Hospitalisation Details'!A18:H2360,5,FALSE)</f>
        <v>47928.03</v>
      </c>
      <c r="N18" s="23" t="str">
        <f>VLOOKUP(A18,'Hospitalisation Details'!A18:H2360,6,FALSE)</f>
        <v>tier - 2</v>
      </c>
      <c r="O18" s="23" t="str">
        <f>VLOOKUP(A18,'Hospitalisation Details'!A18:H2360,7,FALSE)</f>
        <v>tier - 3</v>
      </c>
      <c r="P18" s="23" t="str">
        <f>VLOOKUP(A18,'Hospitalisation Details'!A18:H2360,8,FALSE)</f>
        <v>R1011</v>
      </c>
      <c r="Q18" s="26">
        <f>VLOOKUP(A18,'Hospitalisation Details'!A18:H2360,3,FALSE)</f>
        <v>64.561111111111117</v>
      </c>
    </row>
    <row r="19" spans="1:17" ht="15.6" x14ac:dyDescent="0.3">
      <c r="A19" s="31" t="s">
        <v>56</v>
      </c>
      <c r="B19" s="23" t="str">
        <f>VLOOKUP(A19,'Customer Names'!A19:D2353,3,FALSE)</f>
        <v xml:space="preserve">  Christina M</v>
      </c>
      <c r="C19" s="23">
        <f>VLOOKUP(Healthcare!A19,'Medical Examinations'!A19:H2353,2,FALSE)</f>
        <v>36.765000000000001</v>
      </c>
      <c r="D19" s="23">
        <f>VLOOKUP(A19,'Medical Examinations'!A19:H2353,3,FALSE)</f>
        <v>7.29</v>
      </c>
      <c r="E19" s="23" t="str">
        <f>VLOOKUP(A19,'Medical Examinations'!A19:H2353,4,FALSE)</f>
        <v>Yes</v>
      </c>
      <c r="F19" s="23" t="str">
        <f>VLOOKUP(A19,'Medical Examinations'!A19:H2353,5,FALSE)</f>
        <v>No</v>
      </c>
      <c r="G19" s="23" t="str">
        <f>VLOOKUP(A19,'Medical Examinations'!A19:H2353,6,FALSE)</f>
        <v>Yes</v>
      </c>
      <c r="H19" s="23">
        <f>VLOOKUP(A19,'Medical Examinations'!A19:H2353,7,FALSE)</f>
        <v>1</v>
      </c>
      <c r="I19" s="23" t="str">
        <f>VLOOKUP(A19,'Medical Examinations'!A19:H2353,8,FALSE)</f>
        <v>Yes</v>
      </c>
      <c r="J19" s="23" t="str" cm="1">
        <f t="array" ref="J19">_xlfn.IFS(C19&lt;18.5,"Under Weight",C19&lt;25,"Healthy Weight",C19&lt;30,"Over Weight",C19&gt;=30,"Obesity")</f>
        <v>Obesity</v>
      </c>
      <c r="K19" s="23" t="str" cm="1">
        <f t="array" ref="K19">_xlfn.IFS(D19&lt;5.7,"Normal",D19&lt;=6.5,"Prediabetes",D19&gt;6.5,"Diabetes")</f>
        <v>Diabetes</v>
      </c>
      <c r="L19" s="30" t="str">
        <f>VLOOKUP(A19,'Hospitalisation Details'!A19:H2361,2,FALSE)</f>
        <v>05-Aug-1963</v>
      </c>
      <c r="M19" s="23">
        <f>VLOOKUP(A19,'Hospitalisation Details'!A19:H2361,5,FALSE)</f>
        <v>47896.79</v>
      </c>
      <c r="N19" s="23" t="str">
        <f>VLOOKUP(A19,'Hospitalisation Details'!A19:H2361,6,FALSE)</f>
        <v>tier - 1</v>
      </c>
      <c r="O19" s="23" t="str">
        <f>VLOOKUP(A19,'Hospitalisation Details'!A19:H2361,7,FALSE)</f>
        <v>tier - 3</v>
      </c>
      <c r="P19" s="23" t="str">
        <f>VLOOKUP(A19,'Hospitalisation Details'!A19:H2361,8,FALSE)</f>
        <v>R1024</v>
      </c>
      <c r="Q19" s="26">
        <f>VLOOKUP(A19,'Hospitalisation Details'!A19:H2361,3,FALSE)</f>
        <v>59.841666666666669</v>
      </c>
    </row>
    <row r="20" spans="1:17" ht="15.6" x14ac:dyDescent="0.3">
      <c r="A20" s="31" t="s">
        <v>57</v>
      </c>
      <c r="B20" s="23" t="str">
        <f>VLOOKUP(A20,'Customer Names'!A20:D2354,3,FALSE)</f>
        <v xml:space="preserve">  Said Sr</v>
      </c>
      <c r="C20" s="23">
        <f>VLOOKUP(Healthcare!A20,'Medical Examinations'!A20:H2354,2,FALSE)</f>
        <v>36.954999999999998</v>
      </c>
      <c r="D20" s="23">
        <f>VLOOKUP(A20,'Medical Examinations'!A20:H2354,3,FALSE)</f>
        <v>4.72</v>
      </c>
      <c r="E20" s="23" t="str">
        <f>VLOOKUP(A20,'Medical Examinations'!A20:H2354,4,FALSE)</f>
        <v>Yes</v>
      </c>
      <c r="F20" s="23" t="str">
        <f>VLOOKUP(A20,'Medical Examinations'!A20:H2354,5,FALSE)</f>
        <v>No</v>
      </c>
      <c r="G20" s="23" t="str">
        <f>VLOOKUP(A20,'Medical Examinations'!A20:H2354,6,FALSE)</f>
        <v>No</v>
      </c>
      <c r="H20" s="23">
        <f>VLOOKUP(A20,'Medical Examinations'!A20:H2354,7,FALSE)</f>
        <v>1</v>
      </c>
      <c r="I20" s="23" t="str">
        <f>VLOOKUP(A20,'Medical Examinations'!A20:H2354,8,FALSE)</f>
        <v>Yes</v>
      </c>
      <c r="J20" s="23" t="str" cm="1">
        <f t="array" ref="J20">_xlfn.IFS(C20&lt;18.5,"Under Weight",C20&lt;25,"Healthy Weight",C20&lt;30,"Over Weight",C20&gt;=30,"Obesity")</f>
        <v>Obesity</v>
      </c>
      <c r="K20" s="23" t="str" cm="1">
        <f t="array" ref="K20">_xlfn.IFS(D20&lt;5.7,"Normal",D20&lt;=6.5,"Prediabetes",D20&gt;6.5,"Diabetes")</f>
        <v>Normal</v>
      </c>
      <c r="L20" s="30" t="str">
        <f>VLOOKUP(A20,'Hospitalisation Details'!A20:H2362,2,FALSE)</f>
        <v>07-Nov-1964</v>
      </c>
      <c r="M20" s="23">
        <f>VLOOKUP(A20,'Hospitalisation Details'!A20:H2362,5,FALSE)</f>
        <v>47496.49</v>
      </c>
      <c r="N20" s="23" t="str">
        <f>VLOOKUP(A20,'Hospitalisation Details'!A20:H2362,6,FALSE)</f>
        <v>tier - 1</v>
      </c>
      <c r="O20" s="23" t="str">
        <f>VLOOKUP(A20,'Hospitalisation Details'!A20:H2362,7,FALSE)</f>
        <v>tier - 3</v>
      </c>
      <c r="P20" s="23" t="str">
        <f>VLOOKUP(A20,'Hospitalisation Details'!A20:H2362,8,FALSE)</f>
        <v>R1012</v>
      </c>
      <c r="Q20" s="26">
        <f>VLOOKUP(A20,'Hospitalisation Details'!A20:H2362,3,FALSE)</f>
        <v>58.586111111111109</v>
      </c>
    </row>
    <row r="21" spans="1:17" ht="15.75" customHeight="1" x14ac:dyDescent="0.3">
      <c r="A21" s="31" t="s">
        <v>58</v>
      </c>
      <c r="B21" s="23" t="str">
        <f>VLOOKUP(A21,'Customer Names'!A21:D2355,3,FALSE)</f>
        <v xml:space="preserve">  John</v>
      </c>
      <c r="C21" s="23">
        <f>VLOOKUP(Healthcare!A21,'Medical Examinations'!A21:H2355,2,FALSE)</f>
        <v>42.9</v>
      </c>
      <c r="D21" s="23">
        <f>VLOOKUP(A21,'Medical Examinations'!A21:H2355,3,FALSE)</f>
        <v>11.41</v>
      </c>
      <c r="E21" s="23" t="str">
        <f>VLOOKUP(A21,'Medical Examinations'!A21:H2355,4,FALSE)</f>
        <v>No</v>
      </c>
      <c r="F21" s="23" t="str">
        <f>VLOOKUP(A21,'Medical Examinations'!A21:H2355,5,FALSE)</f>
        <v>No</v>
      </c>
      <c r="G21" s="23" t="str">
        <f>VLOOKUP(A21,'Medical Examinations'!A21:H2355,6,FALSE)</f>
        <v>No</v>
      </c>
      <c r="H21" s="23">
        <f>VLOOKUP(A21,'Medical Examinations'!A21:H2355,7,FALSE)</f>
        <v>0</v>
      </c>
      <c r="I21" s="23" t="str">
        <f>VLOOKUP(A21,'Medical Examinations'!A21:H2355,8,FALSE)</f>
        <v>Yes</v>
      </c>
      <c r="J21" s="23" t="str" cm="1">
        <f t="array" ref="J21">_xlfn.IFS(C21&lt;18.5,"Under Weight",C21&lt;25,"Healthy Weight",C21&lt;30,"Over Weight",C21&gt;=30,"Obesity")</f>
        <v>Obesity</v>
      </c>
      <c r="K21" s="23" t="str" cm="1">
        <f t="array" ref="K21">_xlfn.IFS(D21&lt;5.7,"Normal",D21&lt;=6.5,"Prediabetes",D21&gt;6.5,"Diabetes")</f>
        <v>Diabetes</v>
      </c>
      <c r="L21" s="30" t="str">
        <f>VLOOKUP(A21,'Hospitalisation Details'!A21:H2363,2,FALSE)</f>
        <v>27-Sep-1971</v>
      </c>
      <c r="M21" s="23">
        <f>VLOOKUP(A21,'Hospitalisation Details'!A21:H2363,5,FALSE)</f>
        <v>47462.89</v>
      </c>
      <c r="N21" s="23" t="str">
        <f>VLOOKUP(A21,'Hospitalisation Details'!A21:H2363,6,FALSE)</f>
        <v>tier - 1</v>
      </c>
      <c r="O21" s="23" t="str">
        <f>VLOOKUP(A21,'Hospitalisation Details'!A21:H2363,7,FALSE)</f>
        <v>tier - 2</v>
      </c>
      <c r="P21" s="23" t="str">
        <f>VLOOKUP(A21,'Hospitalisation Details'!A21:H2363,8,FALSE)</f>
        <v>R1013</v>
      </c>
      <c r="Q21" s="26">
        <f>VLOOKUP(A21,'Hospitalisation Details'!A21:H2363,3,FALSE)</f>
        <v>51.697222222222223</v>
      </c>
    </row>
    <row r="22" spans="1:17" ht="15.75" customHeight="1" x14ac:dyDescent="0.3">
      <c r="A22" s="31" t="s">
        <v>59</v>
      </c>
      <c r="B22" s="23" t="str">
        <f>VLOOKUP(A22,'Customer Names'!A22:D2356,3,FALSE)</f>
        <v xml:space="preserve">  Myles</v>
      </c>
      <c r="C22" s="23">
        <f>VLOOKUP(Healthcare!A22,'Medical Examinations'!A22:H2356,2,FALSE)</f>
        <v>36.299999999999997</v>
      </c>
      <c r="D22" s="23">
        <f>VLOOKUP(A22,'Medical Examinations'!A22:H2356,3,FALSE)</f>
        <v>11.5</v>
      </c>
      <c r="E22" s="23" t="str">
        <f>VLOOKUP(A22,'Medical Examinations'!A22:H2356,4,FALSE)</f>
        <v>Yes</v>
      </c>
      <c r="F22" s="23" t="str">
        <f>VLOOKUP(A22,'Medical Examinations'!A22:H2356,5,FALSE)</f>
        <v>No</v>
      </c>
      <c r="G22" s="23" t="str">
        <f>VLOOKUP(A22,'Medical Examinations'!A22:H2356,6,FALSE)</f>
        <v>No</v>
      </c>
      <c r="H22" s="23">
        <f>VLOOKUP(A22,'Medical Examinations'!A22:H2356,7,FALSE)</f>
        <v>2</v>
      </c>
      <c r="I22" s="23" t="str">
        <f>VLOOKUP(A22,'Medical Examinations'!A22:H2356,8,FALSE)</f>
        <v>Yes</v>
      </c>
      <c r="J22" s="23" t="str" cm="1">
        <f t="array" ref="J22">_xlfn.IFS(C22&lt;18.5,"Under Weight",C22&lt;25,"Healthy Weight",C22&lt;30,"Over Weight",C22&gt;=30,"Obesity")</f>
        <v>Obesity</v>
      </c>
      <c r="K22" s="23" t="str" cm="1">
        <f t="array" ref="K22">_xlfn.IFS(D22&lt;5.7,"Normal",D22&lt;=6.5,"Prediabetes",D22&gt;6.5,"Diabetes")</f>
        <v>Diabetes</v>
      </c>
      <c r="L22" s="30" t="str">
        <f>VLOOKUP(A22,'Hospitalisation Details'!A22:H2364,2,FALSE)</f>
        <v>13-Jun-1961</v>
      </c>
      <c r="M22" s="23">
        <f>VLOOKUP(A22,'Hospitalisation Details'!A22:H2364,5,FALSE)</f>
        <v>47403.88</v>
      </c>
      <c r="N22" s="23" t="str">
        <f>VLOOKUP(A22,'Hospitalisation Details'!A22:H2364,6,FALSE)</f>
        <v>tier - 1</v>
      </c>
      <c r="O22" s="23" t="str">
        <f>VLOOKUP(A22,'Hospitalisation Details'!A22:H2364,7,FALSE)</f>
        <v>tier - 3</v>
      </c>
      <c r="P22" s="23" t="str">
        <f>VLOOKUP(A22,'Hospitalisation Details'!A22:H2364,8,FALSE)</f>
        <v>R1011</v>
      </c>
      <c r="Q22" s="26">
        <f>VLOOKUP(A22,'Hospitalisation Details'!A22:H2364,3,FALSE)</f>
        <v>61.986111111111114</v>
      </c>
    </row>
    <row r="23" spans="1:17" ht="15.75" customHeight="1" x14ac:dyDescent="0.3">
      <c r="A23" s="31" t="s">
        <v>60</v>
      </c>
      <c r="B23" s="23" t="str">
        <f>VLOOKUP(A23,'Customer Names'!A23:D2357,3,FALSE)</f>
        <v xml:space="preserve">  Madelyn C</v>
      </c>
      <c r="C23" s="23">
        <f>VLOOKUP(Healthcare!A23,'Medical Examinations'!A23:H2357,2,FALSE)</f>
        <v>32.200000000000003</v>
      </c>
      <c r="D23" s="23">
        <f>VLOOKUP(A23,'Medical Examinations'!A23:H2357,3,FALSE)</f>
        <v>6.22</v>
      </c>
      <c r="E23" s="23" t="str">
        <f>VLOOKUP(A23,'Medical Examinations'!A23:H2357,4,FALSE)</f>
        <v>Yes</v>
      </c>
      <c r="F23" s="23" t="str">
        <f>VLOOKUP(A23,'Medical Examinations'!A23:H2357,5,FALSE)</f>
        <v>No</v>
      </c>
      <c r="G23" s="23" t="str">
        <f>VLOOKUP(A23,'Medical Examinations'!A23:H2357,6,FALSE)</f>
        <v>No</v>
      </c>
      <c r="H23" s="23">
        <f>VLOOKUP(A23,'Medical Examinations'!A23:H2357,7,FALSE)</f>
        <v>2</v>
      </c>
      <c r="I23" s="23" t="str">
        <f>VLOOKUP(A23,'Medical Examinations'!A23:H2357,8,FALSE)</f>
        <v>Yes</v>
      </c>
      <c r="J23" s="23" t="str" cm="1">
        <f t="array" ref="J23">_xlfn.IFS(C23&lt;18.5,"Under Weight",C23&lt;25,"Healthy Weight",C23&lt;30,"Over Weight",C23&gt;=30,"Obesity")</f>
        <v>Obesity</v>
      </c>
      <c r="K23" s="23" t="str" cm="1">
        <f t="array" ref="K23">_xlfn.IFS(D23&lt;5.7,"Normal",D23&lt;=6.5,"Prediabetes",D23&gt;6.5,"Diabetes")</f>
        <v>Prediabetes</v>
      </c>
      <c r="L23" s="30" t="str">
        <f>VLOOKUP(A23,'Hospitalisation Details'!A23:H2365,2,FALSE)</f>
        <v>04-Oct-1959</v>
      </c>
      <c r="M23" s="23">
        <f>VLOOKUP(A23,'Hospitalisation Details'!A23:H2365,5,FALSE)</f>
        <v>47305.31</v>
      </c>
      <c r="N23" s="23" t="str">
        <f>VLOOKUP(A23,'Hospitalisation Details'!A23:H2365,6,FALSE)</f>
        <v>tier - 2</v>
      </c>
      <c r="O23" s="23" t="str">
        <f>VLOOKUP(A23,'Hospitalisation Details'!A23:H2365,7,FALSE)</f>
        <v>tier - 1</v>
      </c>
      <c r="P23" s="23" t="str">
        <f>VLOOKUP(A23,'Hospitalisation Details'!A23:H2365,8,FALSE)</f>
        <v>R1011</v>
      </c>
      <c r="Q23" s="26">
        <f>VLOOKUP(A23,'Hospitalisation Details'!A23:H2365,3,FALSE)</f>
        <v>63.677777777777777</v>
      </c>
    </row>
    <row r="24" spans="1:17" ht="15.75" customHeight="1" x14ac:dyDescent="0.3">
      <c r="A24" s="31" t="s">
        <v>61</v>
      </c>
      <c r="B24" s="23" t="str">
        <f>VLOOKUP(A24,'Customer Names'!A24:D2358,3,FALSE)</f>
        <v xml:space="preserve">  Nicole</v>
      </c>
      <c r="C24" s="23">
        <f>VLOOKUP(Healthcare!A24,'Medical Examinations'!A24:H2358,2,FALSE)</f>
        <v>31.3</v>
      </c>
      <c r="D24" s="23">
        <f>VLOOKUP(A24,'Medical Examinations'!A24:H2358,3,FALSE)</f>
        <v>11.38</v>
      </c>
      <c r="E24" s="23" t="str">
        <f>VLOOKUP(A24,'Medical Examinations'!A24:H2358,4,FALSE)</f>
        <v>No</v>
      </c>
      <c r="F24" s="23" t="str">
        <f>VLOOKUP(A24,'Medical Examinations'!A24:H2358,5,FALSE)</f>
        <v>No</v>
      </c>
      <c r="G24" s="23" t="str">
        <f>VLOOKUP(A24,'Medical Examinations'!A24:H2358,6,FALSE)</f>
        <v>No</v>
      </c>
      <c r="H24" s="23">
        <f>VLOOKUP(A24,'Medical Examinations'!A24:H2358,7,FALSE)</f>
        <v>3</v>
      </c>
      <c r="I24" s="23" t="str">
        <f>VLOOKUP(A24,'Medical Examinations'!A24:H2358,8,FALSE)</f>
        <v>Yes</v>
      </c>
      <c r="J24" s="23" t="str" cm="1">
        <f t="array" ref="J24">_xlfn.IFS(C24&lt;18.5,"Under Weight",C24&lt;25,"Healthy Weight",C24&lt;30,"Over Weight",C24&gt;=30,"Obesity")</f>
        <v>Obesity</v>
      </c>
      <c r="K24" s="23" t="str" cm="1">
        <f t="array" ref="K24">_xlfn.IFS(D24&lt;5.7,"Normal",D24&lt;=6.5,"Prediabetes",D24&gt;6.5,"Diabetes")</f>
        <v>Diabetes</v>
      </c>
      <c r="L24" s="30" t="str">
        <f>VLOOKUP(A24,'Hospitalisation Details'!A24:H2366,2,FALSE)</f>
        <v>03-Sep-1958</v>
      </c>
      <c r="M24" s="23">
        <f>VLOOKUP(A24,'Hospitalisation Details'!A24:H2366,5,FALSE)</f>
        <v>47291.06</v>
      </c>
      <c r="N24" s="23" t="str">
        <f>VLOOKUP(A24,'Hospitalisation Details'!A24:H2366,6,FALSE)</f>
        <v>tier - 2</v>
      </c>
      <c r="O24" s="23" t="str">
        <f>VLOOKUP(A24,'Hospitalisation Details'!A24:H2366,7,FALSE)</f>
        <v>tier - 1</v>
      </c>
      <c r="P24" s="23" t="str">
        <f>VLOOKUP(A24,'Hospitalisation Details'!A24:H2366,8,FALSE)</f>
        <v>R1011</v>
      </c>
      <c r="Q24" s="26">
        <f>VLOOKUP(A24,'Hospitalisation Details'!A24:H2366,3,FALSE)</f>
        <v>64.763888888888886</v>
      </c>
    </row>
    <row r="25" spans="1:17" ht="15.75" customHeight="1" x14ac:dyDescent="0.3">
      <c r="A25" s="31" t="s">
        <v>62</v>
      </c>
      <c r="B25" s="23" t="str">
        <f>VLOOKUP(A25,'Customer Names'!A25:D2359,3,FALSE)</f>
        <v xml:space="preserve">  Eric A</v>
      </c>
      <c r="C25" s="23">
        <f>VLOOKUP(Healthcare!A25,'Medical Examinations'!A25:H2359,2,FALSE)</f>
        <v>41.8</v>
      </c>
      <c r="D25" s="23">
        <f>VLOOKUP(A25,'Medical Examinations'!A25:H2359,3,FALSE)</f>
        <v>7.89</v>
      </c>
      <c r="E25" s="23" t="str">
        <f>VLOOKUP(A25,'Medical Examinations'!A25:H2359,4,FALSE)</f>
        <v>Yes</v>
      </c>
      <c r="F25" s="23" t="str">
        <f>VLOOKUP(A25,'Medical Examinations'!A25:H2359,5,FALSE)</f>
        <v>No</v>
      </c>
      <c r="G25" s="23" t="str">
        <f>VLOOKUP(A25,'Medical Examinations'!A25:H2359,6,FALSE)</f>
        <v>No</v>
      </c>
      <c r="H25" s="23">
        <f>VLOOKUP(A25,'Medical Examinations'!A25:H2359,7,FALSE)</f>
        <v>2</v>
      </c>
      <c r="I25" s="23" t="str">
        <f>VLOOKUP(A25,'Medical Examinations'!A25:H2359,8,FALSE)</f>
        <v>Yes</v>
      </c>
      <c r="J25" s="23" t="str" cm="1">
        <f t="array" ref="J25">_xlfn.IFS(C25&lt;18.5,"Under Weight",C25&lt;25,"Healthy Weight",C25&lt;30,"Over Weight",C25&gt;=30,"Obesity")</f>
        <v>Obesity</v>
      </c>
      <c r="K25" s="23" t="str" cm="1">
        <f t="array" ref="K25">_xlfn.IFS(D25&lt;5.7,"Normal",D25&lt;=6.5,"Prediabetes",D25&gt;6.5,"Diabetes")</f>
        <v>Diabetes</v>
      </c>
      <c r="L25" s="30" t="str">
        <f>VLOOKUP(A25,'Hospitalisation Details'!A25:H2367,2,FALSE)</f>
        <v>28-Dec-1970</v>
      </c>
      <c r="M25" s="23">
        <f>VLOOKUP(A25,'Hospitalisation Details'!A25:H2367,5,FALSE)</f>
        <v>47269.85</v>
      </c>
      <c r="N25" s="23" t="str">
        <f>VLOOKUP(A25,'Hospitalisation Details'!A25:H2367,6,FALSE)</f>
        <v>tier - 1</v>
      </c>
      <c r="O25" s="23" t="str">
        <f>VLOOKUP(A25,'Hospitalisation Details'!A25:H2367,7,FALSE)</f>
        <v>tier - 2</v>
      </c>
      <c r="P25" s="23" t="str">
        <f>VLOOKUP(A25,'Hospitalisation Details'!A25:H2367,8,FALSE)</f>
        <v>R1013</v>
      </c>
      <c r="Q25" s="26">
        <f>VLOOKUP(A25,'Hospitalisation Details'!A25:H2367,3,FALSE)</f>
        <v>52.444444444444443</v>
      </c>
    </row>
    <row r="26" spans="1:17" ht="15.75" customHeight="1" x14ac:dyDescent="0.3">
      <c r="A26" s="31" t="s">
        <v>63</v>
      </c>
      <c r="B26" s="23" t="str">
        <f>VLOOKUP(A26,'Customer Names'!A26:D2360,3,FALSE)</f>
        <v xml:space="preserve">  Emiliano I</v>
      </c>
      <c r="C26" s="23">
        <f>VLOOKUP(Healthcare!A26,'Medical Examinations'!A26:H2360,2,FALSE)</f>
        <v>35.090000000000003</v>
      </c>
      <c r="D26" s="23">
        <f>VLOOKUP(A26,'Medical Examinations'!A26:H2360,3,FALSE)</f>
        <v>4.38</v>
      </c>
      <c r="E26" s="23" t="str">
        <f>VLOOKUP(A26,'Medical Examinations'!A26:H2360,4,FALSE)</f>
        <v>Yes</v>
      </c>
      <c r="F26" s="23" t="str">
        <f>VLOOKUP(A26,'Medical Examinations'!A26:H2360,5,FALSE)</f>
        <v>No</v>
      </c>
      <c r="G26" s="23" t="str">
        <f>VLOOKUP(A26,'Medical Examinations'!A26:H2360,6,FALSE)</f>
        <v>No</v>
      </c>
      <c r="H26" s="23">
        <f>VLOOKUP(A26,'Medical Examinations'!A26:H2360,7,FALSE)</f>
        <v>2</v>
      </c>
      <c r="I26" s="23" t="str">
        <f>VLOOKUP(A26,'Medical Examinations'!A26:H2360,8,FALSE)</f>
        <v>Yes</v>
      </c>
      <c r="J26" s="23" t="str" cm="1">
        <f t="array" ref="J26">_xlfn.IFS(C26&lt;18.5,"Under Weight",C26&lt;25,"Healthy Weight",C26&lt;30,"Over Weight",C26&gt;=30,"Obesity")</f>
        <v>Obesity</v>
      </c>
      <c r="K26" s="23" t="str" cm="1">
        <f t="array" ref="K26">_xlfn.IFS(D26&lt;5.7,"Normal",D26&lt;=6.5,"Prediabetes",D26&gt;6.5,"Diabetes")</f>
        <v>Normal</v>
      </c>
      <c r="L26" s="30" t="str">
        <f>VLOOKUP(A26,'Hospitalisation Details'!A26:H2368,2,FALSE)</f>
        <v>14-Jul-1959</v>
      </c>
      <c r="M26" s="23">
        <f>VLOOKUP(A26,'Hospitalisation Details'!A26:H2368,5,FALSE)</f>
        <v>47055.53</v>
      </c>
      <c r="N26" s="23" t="str">
        <f>VLOOKUP(A26,'Hospitalisation Details'!A26:H2368,6,FALSE)</f>
        <v>tier - 2</v>
      </c>
      <c r="O26" s="23" t="str">
        <f>VLOOKUP(A26,'Hospitalisation Details'!A26:H2368,7,FALSE)</f>
        <v>tier - 1</v>
      </c>
      <c r="P26" s="23" t="str">
        <f>VLOOKUP(A26,'Hospitalisation Details'!A26:H2368,8,FALSE)</f>
        <v>R1013</v>
      </c>
      <c r="Q26" s="26">
        <f>VLOOKUP(A26,'Hospitalisation Details'!A26:H2368,3,FALSE)</f>
        <v>63.9</v>
      </c>
    </row>
    <row r="27" spans="1:17" ht="15.75" customHeight="1" x14ac:dyDescent="0.3">
      <c r="A27" s="31" t="s">
        <v>64</v>
      </c>
      <c r="B27" s="23" t="str">
        <f>VLOOKUP(A27,'Customer Names'!A27:D2361,3,FALSE)</f>
        <v xml:space="preserve">  Adam</v>
      </c>
      <c r="C27" s="23">
        <f>VLOOKUP(Healthcare!A27,'Medical Examinations'!A27:H2361,2,FALSE)</f>
        <v>33.880000000000003</v>
      </c>
      <c r="D27" s="23">
        <f>VLOOKUP(A27,'Medical Examinations'!A27:H2361,3,FALSE)</f>
        <v>7.01</v>
      </c>
      <c r="E27" s="23" t="str">
        <f>VLOOKUP(A27,'Medical Examinations'!A27:H2361,4,FALSE)</f>
        <v>No</v>
      </c>
      <c r="F27" s="23" t="str">
        <f>VLOOKUP(A27,'Medical Examinations'!A27:H2361,5,FALSE)</f>
        <v>No</v>
      </c>
      <c r="G27" s="23" t="str">
        <f>VLOOKUP(A27,'Medical Examinations'!A27:H2361,6,FALSE)</f>
        <v>No</v>
      </c>
      <c r="H27" s="23">
        <f>VLOOKUP(A27,'Medical Examinations'!A27:H2361,7,FALSE)</f>
        <v>3</v>
      </c>
      <c r="I27" s="23" t="str">
        <f>VLOOKUP(A27,'Medical Examinations'!A27:H2361,8,FALSE)</f>
        <v>Yes</v>
      </c>
      <c r="J27" s="23" t="str" cm="1">
        <f t="array" ref="J27">_xlfn.IFS(C27&lt;18.5,"Under Weight",C27&lt;25,"Healthy Weight",C27&lt;30,"Over Weight",C27&gt;=30,"Obesity")</f>
        <v>Obesity</v>
      </c>
      <c r="K27" s="23" t="str" cm="1">
        <f t="array" ref="K27">_xlfn.IFS(D27&lt;5.7,"Normal",D27&lt;=6.5,"Prediabetes",D27&gt;6.5,"Diabetes")</f>
        <v>Diabetes</v>
      </c>
      <c r="L27" s="30" t="str">
        <f>VLOOKUP(A27,'Hospitalisation Details'!A27:H2369,2,FALSE)</f>
        <v>15-Sep-1958</v>
      </c>
      <c r="M27" s="23">
        <f>VLOOKUP(A27,'Hospitalisation Details'!A27:H2369,5,FALSE)</f>
        <v>46889.26</v>
      </c>
      <c r="N27" s="23" t="str">
        <f>VLOOKUP(A27,'Hospitalisation Details'!A27:H2369,6,FALSE)</f>
        <v>tier - 2</v>
      </c>
      <c r="O27" s="23" t="str">
        <f>VLOOKUP(A27,'Hospitalisation Details'!A27:H2369,7,FALSE)</f>
        <v>tier - 3</v>
      </c>
      <c r="P27" s="23" t="str">
        <f>VLOOKUP(A27,'Hospitalisation Details'!A27:H2369,8,FALSE)</f>
        <v>R1013</v>
      </c>
      <c r="Q27" s="26">
        <f>VLOOKUP(A27,'Hospitalisation Details'!A27:H2369,3,FALSE)</f>
        <v>64.730555555555554</v>
      </c>
    </row>
    <row r="28" spans="1:17" ht="15.75" customHeight="1" x14ac:dyDescent="0.3">
      <c r="A28" s="31" t="s">
        <v>65</v>
      </c>
      <c r="B28" s="23" t="str">
        <f>VLOOKUP(A28,'Customer Names'!A28:D2362,3,FALSE)</f>
        <v xml:space="preserve">  Zach</v>
      </c>
      <c r="C28" s="23">
        <f>VLOOKUP(Healthcare!A28,'Medical Examinations'!A28:H2362,2,FALSE)</f>
        <v>30.875</v>
      </c>
      <c r="D28" s="23">
        <f>VLOOKUP(A28,'Medical Examinations'!A28:H2362,3,FALSE)</f>
        <v>11.88</v>
      </c>
      <c r="E28" s="23" t="str">
        <f>VLOOKUP(A28,'Medical Examinations'!A28:H2362,4,FALSE)</f>
        <v>No</v>
      </c>
      <c r="F28" s="23" t="str">
        <f>VLOOKUP(A28,'Medical Examinations'!A28:H2362,5,FALSE)</f>
        <v>No</v>
      </c>
      <c r="G28" s="23" t="str">
        <f>VLOOKUP(A28,'Medical Examinations'!A28:H2362,6,FALSE)</f>
        <v>No</v>
      </c>
      <c r="H28" s="23">
        <f>VLOOKUP(A28,'Medical Examinations'!A28:H2362,7,FALSE)</f>
        <v>0</v>
      </c>
      <c r="I28" s="23" t="str">
        <f>VLOOKUP(A28,'Medical Examinations'!A28:H2362,8,FALSE)</f>
        <v>Yes</v>
      </c>
      <c r="J28" s="23" t="str" cm="1">
        <f t="array" ref="J28">_xlfn.IFS(C28&lt;18.5,"Under Weight",C28&lt;25,"Healthy Weight",C28&lt;30,"Over Weight",C28&gt;=30,"Obesity")</f>
        <v>Obesity</v>
      </c>
      <c r="K28" s="23" t="str" cm="1">
        <f t="array" ref="K28">_xlfn.IFS(D28&lt;5.7,"Normal",D28&lt;=6.5,"Prediabetes",D28&gt;6.5,"Diabetes")</f>
        <v>Diabetes</v>
      </c>
      <c r="L28" s="30" t="str">
        <f>VLOOKUP(A28,'Hospitalisation Details'!A28:H2370,2,FALSE)</f>
        <v>17-Nov-1960</v>
      </c>
      <c r="M28" s="23">
        <f>VLOOKUP(A28,'Hospitalisation Details'!A28:H2370,5,FALSE)</f>
        <v>46718.16</v>
      </c>
      <c r="N28" s="23" t="str">
        <f>VLOOKUP(A28,'Hospitalisation Details'!A28:H2370,6,FALSE)</f>
        <v>tier - 1</v>
      </c>
      <c r="O28" s="23" t="str">
        <f>VLOOKUP(A28,'Hospitalisation Details'!A28:H2370,7,FALSE)</f>
        <v>tier - 1</v>
      </c>
      <c r="P28" s="23" t="str">
        <f>VLOOKUP(A28,'Hospitalisation Details'!A28:H2370,8,FALSE)</f>
        <v>R1012</v>
      </c>
      <c r="Q28" s="26">
        <f>VLOOKUP(A28,'Hospitalisation Details'!A28:H2370,3,FALSE)</f>
        <v>62.55833333333333</v>
      </c>
    </row>
    <row r="29" spans="1:17" ht="15.75" customHeight="1" x14ac:dyDescent="0.3">
      <c r="A29" s="31" t="s">
        <v>66</v>
      </c>
      <c r="B29" s="23" t="str">
        <f>VLOOKUP(A29,'Customer Names'!A29:D2363,3,FALSE)</f>
        <v xml:space="preserve">  Stephanie W</v>
      </c>
      <c r="C29" s="23">
        <f>VLOOKUP(Healthcare!A29,'Medical Examinations'!A29:H2363,2,FALSE)</f>
        <v>36.86</v>
      </c>
      <c r="D29" s="23">
        <f>VLOOKUP(A29,'Medical Examinations'!A29:H2363,3,FALSE)</f>
        <v>5.19</v>
      </c>
      <c r="E29" s="23" t="str">
        <f>VLOOKUP(A29,'Medical Examinations'!A29:H2363,4,FALSE)</f>
        <v>Yes</v>
      </c>
      <c r="F29" s="23" t="str">
        <f>VLOOKUP(A29,'Medical Examinations'!A29:H2363,5,FALSE)</f>
        <v>No</v>
      </c>
      <c r="G29" s="23" t="str">
        <f>VLOOKUP(A29,'Medical Examinations'!A29:H2363,6,FALSE)</f>
        <v>Yes</v>
      </c>
      <c r="H29" s="23">
        <f>VLOOKUP(A29,'Medical Examinations'!A29:H2363,7,FALSE)</f>
        <v>1</v>
      </c>
      <c r="I29" s="23" t="str">
        <f>VLOOKUP(A29,'Medical Examinations'!A29:H2363,8,FALSE)</f>
        <v>Yes</v>
      </c>
      <c r="J29" s="23" t="str" cm="1">
        <f t="array" ref="J29">_xlfn.IFS(C29&lt;18.5,"Under Weight",C29&lt;25,"Healthy Weight",C29&lt;30,"Over Weight",C29&gt;=30,"Obesity")</f>
        <v>Obesity</v>
      </c>
      <c r="K29" s="23" t="str" cm="1">
        <f t="array" ref="K29">_xlfn.IFS(D29&lt;5.7,"Normal",D29&lt;=6.5,"Prediabetes",D29&gt;6.5,"Diabetes")</f>
        <v>Normal</v>
      </c>
      <c r="L29" s="30" t="str">
        <f>VLOOKUP(A29,'Hospitalisation Details'!A29:H2371,2,FALSE)</f>
        <v>23-Jun-1969</v>
      </c>
      <c r="M29" s="23">
        <f>VLOOKUP(A29,'Hospitalisation Details'!A29:H2371,5,FALSE)</f>
        <v>46661.440000000002</v>
      </c>
      <c r="N29" s="23" t="str">
        <f>VLOOKUP(A29,'Hospitalisation Details'!A29:H2371,6,FALSE)</f>
        <v>tier - 1</v>
      </c>
      <c r="O29" s="23" t="str">
        <f>VLOOKUP(A29,'Hospitalisation Details'!A29:H2371,7,FALSE)</f>
        <v>tier - 3</v>
      </c>
      <c r="P29" s="23" t="str">
        <f>VLOOKUP(A29,'Hospitalisation Details'!A29:H2371,8,FALSE)</f>
        <v>R1012</v>
      </c>
      <c r="Q29" s="26">
        <f>VLOOKUP(A29,'Hospitalisation Details'!A29:H2371,3,FALSE)</f>
        <v>53.958333333333336</v>
      </c>
    </row>
    <row r="30" spans="1:17" ht="15.75" customHeight="1" x14ac:dyDescent="0.3">
      <c r="A30" s="31" t="s">
        <v>67</v>
      </c>
      <c r="B30" s="23" t="str">
        <f>VLOOKUP(A30,'Customer Names'!A30:D2364,3,FALSE)</f>
        <v xml:space="preserve">  Stephen</v>
      </c>
      <c r="C30" s="23">
        <f>VLOOKUP(Healthcare!A30,'Medical Examinations'!A30:H2364,2,FALSE)</f>
        <v>35.86</v>
      </c>
      <c r="D30" s="23">
        <f>VLOOKUP(A30,'Medical Examinations'!A30:H2364,3,FALSE)</f>
        <v>6.74</v>
      </c>
      <c r="E30" s="23" t="str">
        <f>VLOOKUP(A30,'Medical Examinations'!A30:H2364,4,FALSE)</f>
        <v>Yes</v>
      </c>
      <c r="F30" s="23" t="str">
        <f>VLOOKUP(A30,'Medical Examinations'!A30:H2364,5,FALSE)</f>
        <v>No</v>
      </c>
      <c r="G30" s="23" t="str">
        <f>VLOOKUP(A30,'Medical Examinations'!A30:H2364,6,FALSE)</f>
        <v>No</v>
      </c>
      <c r="H30" s="23">
        <f>VLOOKUP(A30,'Medical Examinations'!A30:H2364,7,FALSE)</f>
        <v>2</v>
      </c>
      <c r="I30" s="23" t="str">
        <f>VLOOKUP(A30,'Medical Examinations'!A30:H2364,8,FALSE)</f>
        <v>Yes</v>
      </c>
      <c r="J30" s="23" t="str" cm="1">
        <f t="array" ref="J30">_xlfn.IFS(C30&lt;18.5,"Under Weight",C30&lt;25,"Healthy Weight",C30&lt;30,"Over Weight",C30&gt;=30,"Obesity")</f>
        <v>Obesity</v>
      </c>
      <c r="K30" s="23" t="str" cm="1">
        <f t="array" ref="K30">_xlfn.IFS(D30&lt;5.7,"Normal",D30&lt;=6.5,"Prediabetes",D30&gt;6.5,"Diabetes")</f>
        <v>Diabetes</v>
      </c>
      <c r="L30" s="30" t="str">
        <f>VLOOKUP(A30,'Hospitalisation Details'!A30:H2372,2,FALSE)</f>
        <v>08-Aug-1961</v>
      </c>
      <c r="M30" s="23">
        <f>VLOOKUP(A30,'Hospitalisation Details'!A30:H2372,5,FALSE)</f>
        <v>46599.11</v>
      </c>
      <c r="N30" s="23" t="str">
        <f>VLOOKUP(A30,'Hospitalisation Details'!A30:H2372,6,FALSE)</f>
        <v>tier - 1</v>
      </c>
      <c r="O30" s="23" t="str">
        <f>VLOOKUP(A30,'Hospitalisation Details'!A30:H2372,7,FALSE)</f>
        <v>tier - 1</v>
      </c>
      <c r="P30" s="23" t="str">
        <f>VLOOKUP(A30,'Hospitalisation Details'!A30:H2372,8,FALSE)</f>
        <v>R1013</v>
      </c>
      <c r="Q30" s="26">
        <f>VLOOKUP(A30,'Hospitalisation Details'!A30:H2372,3,FALSE)</f>
        <v>61.833333333333336</v>
      </c>
    </row>
    <row r="31" spans="1:17" ht="15.75" customHeight="1" x14ac:dyDescent="0.3">
      <c r="A31" s="31" t="s">
        <v>68</v>
      </c>
      <c r="B31" s="23" t="str">
        <f>VLOOKUP(A31,'Customer Names'!A31:D2365,3,FALSE)</f>
        <v xml:space="preserve">  Natalie</v>
      </c>
      <c r="C31" s="23">
        <f>VLOOKUP(Healthcare!A31,'Medical Examinations'!A31:H2365,2,FALSE)</f>
        <v>37.049999999999997</v>
      </c>
      <c r="D31" s="23">
        <f>VLOOKUP(A31,'Medical Examinations'!A31:H2365,3,FALSE)</f>
        <v>8.44</v>
      </c>
      <c r="E31" s="23" t="str">
        <f>VLOOKUP(A31,'Medical Examinations'!A31:H2365,4,FALSE)</f>
        <v>No</v>
      </c>
      <c r="F31" s="23" t="str">
        <f>VLOOKUP(A31,'Medical Examinations'!A31:H2365,5,FALSE)</f>
        <v>No</v>
      </c>
      <c r="G31" s="23" t="str">
        <f>VLOOKUP(A31,'Medical Examinations'!A31:H2365,6,FALSE)</f>
        <v>No</v>
      </c>
      <c r="H31" s="23">
        <f>VLOOKUP(A31,'Medical Examinations'!A31:H2365,7,FALSE)</f>
        <v>0</v>
      </c>
      <c r="I31" s="23" t="str">
        <f>VLOOKUP(A31,'Medical Examinations'!A31:H2365,8,FALSE)</f>
        <v>Yes</v>
      </c>
      <c r="J31" s="23" t="str" cm="1">
        <f t="array" ref="J31">_xlfn.IFS(C31&lt;18.5,"Under Weight",C31&lt;25,"Healthy Weight",C31&lt;30,"Over Weight",C31&gt;=30,"Obesity")</f>
        <v>Obesity</v>
      </c>
      <c r="K31" s="23" t="str" cm="1">
        <f t="array" ref="K31">_xlfn.IFS(D31&lt;5.7,"Normal",D31&lt;=6.5,"Prediabetes",D31&gt;6.5,"Diabetes")</f>
        <v>Diabetes</v>
      </c>
      <c r="L31" s="30" t="str">
        <f>VLOOKUP(A31,'Hospitalisation Details'!A31:H2373,2,FALSE)</f>
        <v>06-Dec-1971</v>
      </c>
      <c r="M31" s="23">
        <f>VLOOKUP(A31,'Hospitalisation Details'!A31:H2373,5,FALSE)</f>
        <v>46255.11</v>
      </c>
      <c r="N31" s="23" t="str">
        <f>VLOOKUP(A31,'Hospitalisation Details'!A31:H2373,6,FALSE)</f>
        <v>tier - 1</v>
      </c>
      <c r="O31" s="23" t="str">
        <f>VLOOKUP(A31,'Hospitalisation Details'!A31:H2373,7,FALSE)</f>
        <v>tier - 3</v>
      </c>
      <c r="P31" s="23" t="str">
        <f>VLOOKUP(A31,'Hospitalisation Details'!A31:H2373,8,FALSE)</f>
        <v>R1024</v>
      </c>
      <c r="Q31" s="26">
        <f>VLOOKUP(A31,'Hospitalisation Details'!A31:H2373,3,FALSE)</f>
        <v>51.505555555555553</v>
      </c>
    </row>
    <row r="32" spans="1:17" ht="15.75" customHeight="1" x14ac:dyDescent="0.3">
      <c r="A32" s="31" t="s">
        <v>69</v>
      </c>
      <c r="B32" s="23" t="str">
        <f>VLOOKUP(A32,'Customer Names'!A32:D2366,3,FALSE)</f>
        <v xml:space="preserve">  Nicole J</v>
      </c>
      <c r="C32" s="23">
        <f>VLOOKUP(Healthcare!A32,'Medical Examinations'!A32:H2366,2,FALSE)</f>
        <v>43.89</v>
      </c>
      <c r="D32" s="23">
        <f>VLOOKUP(A32,'Medical Examinations'!A32:H2366,3,FALSE)</f>
        <v>8.7100000000000009</v>
      </c>
      <c r="E32" s="23" t="str">
        <f>VLOOKUP(A32,'Medical Examinations'!A32:H2366,4,FALSE)</f>
        <v>No</v>
      </c>
      <c r="F32" s="23" t="str">
        <f>VLOOKUP(A32,'Medical Examinations'!A32:H2366,5,FALSE)</f>
        <v>No</v>
      </c>
      <c r="G32" s="23" t="str">
        <f>VLOOKUP(A32,'Medical Examinations'!A32:H2366,6,FALSE)</f>
        <v>No</v>
      </c>
      <c r="H32" s="23">
        <f>VLOOKUP(A32,'Medical Examinations'!A32:H2366,7,FALSE)</f>
        <v>0</v>
      </c>
      <c r="I32" s="23" t="str">
        <f>VLOOKUP(A32,'Medical Examinations'!A32:H2366,8,FALSE)</f>
        <v>Yes</v>
      </c>
      <c r="J32" s="23" t="str" cm="1">
        <f t="array" ref="J32">_xlfn.IFS(C32&lt;18.5,"Under Weight",C32&lt;25,"Healthy Weight",C32&lt;30,"Over Weight",C32&gt;=30,"Obesity")</f>
        <v>Obesity</v>
      </c>
      <c r="K32" s="23" t="str" cm="1">
        <f t="array" ref="K32">_xlfn.IFS(D32&lt;5.7,"Normal",D32&lt;=6.5,"Prediabetes",D32&gt;6.5,"Diabetes")</f>
        <v>Diabetes</v>
      </c>
      <c r="L32" s="30" t="str">
        <f>VLOOKUP(A32,'Hospitalisation Details'!A32:H2374,2,FALSE)</f>
        <v>17-Aug-1978</v>
      </c>
      <c r="M32" s="23">
        <f>VLOOKUP(A32,'Hospitalisation Details'!A32:H2374,5,FALSE)</f>
        <v>46200.99</v>
      </c>
      <c r="N32" s="23" t="str">
        <f>VLOOKUP(A32,'Hospitalisation Details'!A32:H2374,6,FALSE)</f>
        <v>tier - 1</v>
      </c>
      <c r="O32" s="23" t="str">
        <f>VLOOKUP(A32,'Hospitalisation Details'!A32:H2374,7,FALSE)</f>
        <v>tier - 1</v>
      </c>
      <c r="P32" s="23" t="str">
        <f>VLOOKUP(A32,'Hospitalisation Details'!A32:H2374,8,FALSE)</f>
        <v>R1013</v>
      </c>
      <c r="Q32" s="26">
        <f>VLOOKUP(A32,'Hospitalisation Details'!A32:H2374,3,FALSE)</f>
        <v>44.80833333333333</v>
      </c>
    </row>
    <row r="33" spans="1:17" ht="15.75" customHeight="1" x14ac:dyDescent="0.3">
      <c r="A33" s="31" t="s">
        <v>70</v>
      </c>
      <c r="B33" s="23" t="str">
        <f>VLOOKUP(A33,'Customer Names'!A33:D2367,3,FALSE)</f>
        <v xml:space="preserve">  Jefferson D</v>
      </c>
      <c r="C33" s="23">
        <f>VLOOKUP(Healthcare!A33,'Medical Examinations'!A33:H2367,2,FALSE)</f>
        <v>42.35</v>
      </c>
      <c r="D33" s="23">
        <f>VLOOKUP(A33,'Medical Examinations'!A33:H2367,3,FALSE)</f>
        <v>5.08</v>
      </c>
      <c r="E33" s="23" t="str">
        <f>VLOOKUP(A33,'Medical Examinations'!A33:H2367,4,FALSE)</f>
        <v>Yes</v>
      </c>
      <c r="F33" s="23" t="str">
        <f>VLOOKUP(A33,'Medical Examinations'!A33:H2367,5,FALSE)</f>
        <v>No</v>
      </c>
      <c r="G33" s="23" t="str">
        <f>VLOOKUP(A33,'Medical Examinations'!A33:H2367,6,FALSE)</f>
        <v>No</v>
      </c>
      <c r="H33" s="23">
        <f>VLOOKUP(A33,'Medical Examinations'!A33:H2367,7,FALSE)</f>
        <v>0</v>
      </c>
      <c r="I33" s="23" t="str">
        <f>VLOOKUP(A33,'Medical Examinations'!A33:H2367,8,FALSE)</f>
        <v>Yes</v>
      </c>
      <c r="J33" s="23" t="str" cm="1">
        <f t="array" ref="J33">_xlfn.IFS(C33&lt;18.5,"Under Weight",C33&lt;25,"Healthy Weight",C33&lt;30,"Over Weight",C33&gt;=30,"Obesity")</f>
        <v>Obesity</v>
      </c>
      <c r="K33" s="23" t="str" cm="1">
        <f t="array" ref="K33">_xlfn.IFS(D33&lt;5.7,"Normal",D33&lt;=6.5,"Prediabetes",D33&gt;6.5,"Diabetes")</f>
        <v>Normal</v>
      </c>
      <c r="L33" s="30" t="str">
        <f>VLOOKUP(A33,'Hospitalisation Details'!A33:H2375,2,FALSE)</f>
        <v>02-Dec-1976</v>
      </c>
      <c r="M33" s="23">
        <f>VLOOKUP(A33,'Hospitalisation Details'!A33:H2375,5,FALSE)</f>
        <v>46151.12</v>
      </c>
      <c r="N33" s="23" t="str">
        <f>VLOOKUP(A33,'Hospitalisation Details'!A33:H2375,6,FALSE)</f>
        <v>tier - 1</v>
      </c>
      <c r="O33" s="23" t="str">
        <f>VLOOKUP(A33,'Hospitalisation Details'!A33:H2375,7,FALSE)</f>
        <v>tier - 3</v>
      </c>
      <c r="P33" s="23" t="str">
        <f>VLOOKUP(A33,'Hospitalisation Details'!A33:H2375,8,FALSE)</f>
        <v>R1013</v>
      </c>
      <c r="Q33" s="26">
        <f>VLOOKUP(A33,'Hospitalisation Details'!A33:H2375,3,FALSE)</f>
        <v>46.516666666666666</v>
      </c>
    </row>
    <row r="34" spans="1:17" ht="15.75" customHeight="1" x14ac:dyDescent="0.3">
      <c r="A34" s="31" t="s">
        <v>71</v>
      </c>
      <c r="B34" s="23" t="str">
        <f>VLOOKUP(A34,'Customer Names'!A34:D2368,3,FALSE)</f>
        <v xml:space="preserve">  Brendan D</v>
      </c>
      <c r="C34" s="23">
        <f>VLOOKUP(Healthcare!A34,'Medical Examinations'!A34:H2368,2,FALSE)</f>
        <v>31.35</v>
      </c>
      <c r="D34" s="23">
        <f>VLOOKUP(A34,'Medical Examinations'!A34:H2368,3,FALSE)</f>
        <v>6.86</v>
      </c>
      <c r="E34" s="23" t="str">
        <f>VLOOKUP(A34,'Medical Examinations'!A34:H2368,4,FALSE)</f>
        <v>No</v>
      </c>
      <c r="F34" s="23" t="str">
        <f>VLOOKUP(A34,'Medical Examinations'!A34:H2368,5,FALSE)</f>
        <v>No</v>
      </c>
      <c r="G34" s="23" t="str">
        <f>VLOOKUP(A34,'Medical Examinations'!A34:H2368,6,FALSE)</f>
        <v>No</v>
      </c>
      <c r="H34" s="23">
        <f>VLOOKUP(A34,'Medical Examinations'!A34:H2368,7,FALSE)</f>
        <v>0</v>
      </c>
      <c r="I34" s="23" t="str">
        <f>VLOOKUP(A34,'Medical Examinations'!A34:H2368,8,FALSE)</f>
        <v>Yes</v>
      </c>
      <c r="J34" s="23" t="str" cm="1">
        <f t="array" ref="J34">_xlfn.IFS(C34&lt;18.5,"Under Weight",C34&lt;25,"Healthy Weight",C34&lt;30,"Over Weight",C34&gt;=30,"Obesity")</f>
        <v>Obesity</v>
      </c>
      <c r="K34" s="23" t="str" cm="1">
        <f t="array" ref="K34">_xlfn.IFS(D34&lt;5.7,"Normal",D34&lt;=6.5,"Prediabetes",D34&gt;6.5,"Diabetes")</f>
        <v>Diabetes</v>
      </c>
      <c r="L34" s="30" t="str">
        <f>VLOOKUP(A34,'Hospitalisation Details'!A34:H2376,2,FALSE)</f>
        <v>04-Dec-1962</v>
      </c>
      <c r="M34" s="23">
        <f>VLOOKUP(A34,'Hospitalisation Details'!A34:H2376,5,FALSE)</f>
        <v>46130.53</v>
      </c>
      <c r="N34" s="23" t="str">
        <f>VLOOKUP(A34,'Hospitalisation Details'!A34:H2376,6,FALSE)</f>
        <v>tier - 1</v>
      </c>
      <c r="O34" s="23" t="str">
        <f>VLOOKUP(A34,'Hospitalisation Details'!A34:H2376,7,FALSE)</f>
        <v>tier - 1</v>
      </c>
      <c r="P34" s="23" t="str">
        <f>VLOOKUP(A34,'Hospitalisation Details'!A34:H2376,8,FALSE)</f>
        <v>R1012</v>
      </c>
      <c r="Q34" s="26">
        <f>VLOOKUP(A34,'Hospitalisation Details'!A34:H2376,3,FALSE)</f>
        <v>60.511111111111113</v>
      </c>
    </row>
    <row r="35" spans="1:17" ht="15.75" customHeight="1" x14ac:dyDescent="0.3">
      <c r="A35" s="31" t="s">
        <v>72</v>
      </c>
      <c r="B35" s="23" t="str">
        <f>VLOOKUP(A35,'Customer Names'!A35:D2369,3,FALSE)</f>
        <v xml:space="preserve">  Courtney</v>
      </c>
      <c r="C35" s="23">
        <f>VLOOKUP(Healthcare!A35,'Medical Examinations'!A35:H2369,2,FALSE)</f>
        <v>47.6</v>
      </c>
      <c r="D35" s="23">
        <f>VLOOKUP(A35,'Medical Examinations'!A35:H2369,3,FALSE)</f>
        <v>5.95</v>
      </c>
      <c r="E35" s="23" t="str">
        <f>VLOOKUP(A35,'Medical Examinations'!A35:H2369,4,FALSE)</f>
        <v>Yes</v>
      </c>
      <c r="F35" s="23" t="str">
        <f>VLOOKUP(A35,'Medical Examinations'!A35:H2369,5,FALSE)</f>
        <v>No</v>
      </c>
      <c r="G35" s="23" t="str">
        <f>VLOOKUP(A35,'Medical Examinations'!A35:H2369,6,FALSE)</f>
        <v>No</v>
      </c>
      <c r="H35" s="23">
        <f>VLOOKUP(A35,'Medical Examinations'!A35:H2369,7,FALSE)</f>
        <v>0</v>
      </c>
      <c r="I35" s="23" t="str">
        <f>VLOOKUP(A35,'Medical Examinations'!A35:H2369,8,FALSE)</f>
        <v>Yes</v>
      </c>
      <c r="J35" s="23" t="str" cm="1">
        <f t="array" ref="J35">_xlfn.IFS(C35&lt;18.5,"Under Weight",C35&lt;25,"Healthy Weight",C35&lt;30,"Over Weight",C35&gt;=30,"Obesity")</f>
        <v>Obesity</v>
      </c>
      <c r="K35" s="23" t="str" cm="1">
        <f t="array" ref="K35">_xlfn.IFS(D35&lt;5.7,"Normal",D35&lt;=6.5,"Prediabetes",D35&gt;6.5,"Diabetes")</f>
        <v>Prediabetes</v>
      </c>
      <c r="L35" s="30" t="str">
        <f>VLOOKUP(A35,'Hospitalisation Details'!A35:H2377,2,FALSE)</f>
        <v>30-Sep-1985</v>
      </c>
      <c r="M35" s="23">
        <f>VLOOKUP(A35,'Hospitalisation Details'!A35:H2377,5,FALSE)</f>
        <v>46113.51</v>
      </c>
      <c r="N35" s="23" t="str">
        <f>VLOOKUP(A35,'Hospitalisation Details'!A35:H2377,6,FALSE)</f>
        <v>tier - 2</v>
      </c>
      <c r="O35" s="23" t="str">
        <f>VLOOKUP(A35,'Hospitalisation Details'!A35:H2377,7,FALSE)</f>
        <v>tier - 3</v>
      </c>
      <c r="P35" s="23" t="str">
        <f>VLOOKUP(A35,'Hospitalisation Details'!A35:H2377,8,FALSE)</f>
        <v>R1011</v>
      </c>
      <c r="Q35" s="26">
        <f>VLOOKUP(A35,'Hospitalisation Details'!A35:H2377,3,FALSE)</f>
        <v>37.68888888888889</v>
      </c>
    </row>
    <row r="36" spans="1:17" ht="15.75" customHeight="1" x14ac:dyDescent="0.3">
      <c r="A36" s="31" t="s">
        <v>73</v>
      </c>
      <c r="B36" s="23" t="str">
        <f>VLOOKUP(A36,'Customer Names'!A36:D2370,3,FALSE)</f>
        <v xml:space="preserve">  Sydney L</v>
      </c>
      <c r="C36" s="23">
        <f>VLOOKUP(Healthcare!A36,'Medical Examinations'!A36:H2370,2,FALSE)</f>
        <v>46.2</v>
      </c>
      <c r="D36" s="23">
        <f>VLOOKUP(A36,'Medical Examinations'!A36:H2370,3,FALSE)</f>
        <v>6.09</v>
      </c>
      <c r="E36" s="23" t="str">
        <f>VLOOKUP(A36,'Medical Examinations'!A36:H2370,4,FALSE)</f>
        <v>No</v>
      </c>
      <c r="F36" s="23" t="str">
        <f>VLOOKUP(A36,'Medical Examinations'!A36:H2370,5,FALSE)</f>
        <v>No</v>
      </c>
      <c r="G36" s="23" t="str">
        <f>VLOOKUP(A36,'Medical Examinations'!A36:H2370,6,FALSE)</f>
        <v>Yes</v>
      </c>
      <c r="H36" s="23">
        <f>VLOOKUP(A36,'Medical Examinations'!A36:H2370,7,FALSE)</f>
        <v>1</v>
      </c>
      <c r="I36" s="23" t="str">
        <f>VLOOKUP(A36,'Medical Examinations'!A36:H2370,8,FALSE)</f>
        <v>Yes</v>
      </c>
      <c r="J36" s="23" t="str" cm="1">
        <f t="array" ref="J36">_xlfn.IFS(C36&lt;18.5,"Under Weight",C36&lt;25,"Healthy Weight",C36&lt;30,"Over Weight",C36&gt;=30,"Obesity")</f>
        <v>Obesity</v>
      </c>
      <c r="K36" s="23" t="str" cm="1">
        <f t="array" ref="K36">_xlfn.IFS(D36&lt;5.7,"Normal",D36&lt;=6.5,"Prediabetes",D36&gt;6.5,"Diabetes")</f>
        <v>Prediabetes</v>
      </c>
      <c r="L36" s="30" t="str">
        <f>VLOOKUP(A36,'Hospitalisation Details'!A36:H2378,2,FALSE)</f>
        <v>12-Aug-1979</v>
      </c>
      <c r="M36" s="23">
        <f>VLOOKUP(A36,'Hospitalisation Details'!A36:H2378,5,FALSE)</f>
        <v>45863.21</v>
      </c>
      <c r="N36" s="23" t="str">
        <f>VLOOKUP(A36,'Hospitalisation Details'!A36:H2378,6,FALSE)</f>
        <v>tier - 2</v>
      </c>
      <c r="O36" s="23" t="str">
        <f>VLOOKUP(A36,'Hospitalisation Details'!A36:H2378,7,FALSE)</f>
        <v>tier - 1</v>
      </c>
      <c r="P36" s="23" t="str">
        <f>VLOOKUP(A36,'Hospitalisation Details'!A36:H2378,8,FALSE)</f>
        <v>R1013</v>
      </c>
      <c r="Q36" s="26">
        <f>VLOOKUP(A36,'Hospitalisation Details'!A36:H2378,3,FALSE)</f>
        <v>43.822222222222223</v>
      </c>
    </row>
    <row r="37" spans="1:17" ht="15.75" customHeight="1" x14ac:dyDescent="0.3">
      <c r="A37" s="31" t="s">
        <v>74</v>
      </c>
      <c r="B37" s="23" t="str">
        <f>VLOOKUP(A37,'Customer Names'!A37:D2371,3,FALSE)</f>
        <v xml:space="preserve">  Julien</v>
      </c>
      <c r="C37" s="23">
        <f>VLOOKUP(Healthcare!A37,'Medical Examinations'!A37:H2371,2,FALSE)</f>
        <v>32.015000000000001</v>
      </c>
      <c r="D37" s="23">
        <f>VLOOKUP(A37,'Medical Examinations'!A37:H2371,3,FALSE)</f>
        <v>11.75</v>
      </c>
      <c r="E37" s="23" t="str">
        <f>VLOOKUP(A37,'Medical Examinations'!A37:H2371,4,FALSE)</f>
        <v>No</v>
      </c>
      <c r="F37" s="23" t="str">
        <f>VLOOKUP(A37,'Medical Examinations'!A37:H2371,5,FALSE)</f>
        <v>No</v>
      </c>
      <c r="G37" s="23" t="str">
        <f>VLOOKUP(A37,'Medical Examinations'!A37:H2371,6,FALSE)</f>
        <v>No</v>
      </c>
      <c r="H37" s="23">
        <f>VLOOKUP(A37,'Medical Examinations'!A37:H2371,7,FALSE)</f>
        <v>0</v>
      </c>
      <c r="I37" s="23" t="str">
        <f>VLOOKUP(A37,'Medical Examinations'!A37:H2371,8,FALSE)</f>
        <v>Yes</v>
      </c>
      <c r="J37" s="23" t="str" cm="1">
        <f t="array" ref="J37">_xlfn.IFS(C37&lt;18.5,"Under Weight",C37&lt;25,"Healthy Weight",C37&lt;30,"Over Weight",C37&gt;=30,"Obesity")</f>
        <v>Obesity</v>
      </c>
      <c r="K37" s="23" t="str" cm="1">
        <f t="array" ref="K37">_xlfn.IFS(D37&lt;5.7,"Normal",D37&lt;=6.5,"Prediabetes",D37&gt;6.5,"Diabetes")</f>
        <v>Diabetes</v>
      </c>
      <c r="L37" s="30" t="str">
        <f>VLOOKUP(A37,'Hospitalisation Details'!A37:H2379,2,FALSE)</f>
        <v>21-Dec-1960</v>
      </c>
      <c r="M37" s="23">
        <f>VLOOKUP(A37,'Hospitalisation Details'!A37:H2379,5,FALSE)</f>
        <v>45710.21</v>
      </c>
      <c r="N37" s="23" t="str">
        <f>VLOOKUP(A37,'Hospitalisation Details'!A37:H2379,6,FALSE)</f>
        <v>tier - 2</v>
      </c>
      <c r="O37" s="23" t="str">
        <f>VLOOKUP(A37,'Hospitalisation Details'!A37:H2379,7,FALSE)</f>
        <v>tier - 2</v>
      </c>
      <c r="P37" s="23" t="str">
        <f>VLOOKUP(A37,'Hospitalisation Details'!A37:H2379,8,FALSE)</f>
        <v>R1016</v>
      </c>
      <c r="Q37" s="26">
        <f>VLOOKUP(A37,'Hospitalisation Details'!A37:H2379,3,FALSE)</f>
        <v>62.463888888888889</v>
      </c>
    </row>
    <row r="38" spans="1:17" ht="15.75" customHeight="1" x14ac:dyDescent="0.3">
      <c r="A38" s="31" t="s">
        <v>75</v>
      </c>
      <c r="B38" s="23" t="str">
        <f>VLOOKUP(A38,'Customer Names'!A38:D2372,3,FALSE)</f>
        <v xml:space="preserve">  Ryan M</v>
      </c>
      <c r="C38" s="23">
        <f>VLOOKUP(Healthcare!A38,'Medical Examinations'!A38:H2372,2,FALSE)</f>
        <v>40.564999999999998</v>
      </c>
      <c r="D38" s="23">
        <f>VLOOKUP(A38,'Medical Examinations'!A38:H2372,3,FALSE)</f>
        <v>7.37</v>
      </c>
      <c r="E38" s="23" t="str">
        <f>VLOOKUP(A38,'Medical Examinations'!A38:H2372,4,FALSE)</f>
        <v>No</v>
      </c>
      <c r="F38" s="23" t="str">
        <f>VLOOKUP(A38,'Medical Examinations'!A38:H2372,5,FALSE)</f>
        <v>No</v>
      </c>
      <c r="G38" s="23" t="str">
        <f>VLOOKUP(A38,'Medical Examinations'!A38:H2372,6,FALSE)</f>
        <v>No</v>
      </c>
      <c r="H38" s="23">
        <f>VLOOKUP(A38,'Medical Examinations'!A38:H2372,7,FALSE)</f>
        <v>0</v>
      </c>
      <c r="I38" s="23" t="str">
        <f>VLOOKUP(A38,'Medical Examinations'!A38:H2372,8,FALSE)</f>
        <v>Yes</v>
      </c>
      <c r="J38" s="23" t="str" cm="1">
        <f t="array" ref="J38">_xlfn.IFS(C38&lt;18.5,"Under Weight",C38&lt;25,"Healthy Weight",C38&lt;30,"Over Weight",C38&gt;=30,"Obesity")</f>
        <v>Obesity</v>
      </c>
      <c r="K38" s="23" t="str" cm="1">
        <f t="array" ref="K38">_xlfn.IFS(D38&lt;5.7,"Normal",D38&lt;=6.5,"Prediabetes",D38&gt;6.5,"Diabetes")</f>
        <v>Diabetes</v>
      </c>
      <c r="L38" s="30" t="str">
        <f>VLOOKUP(A38,'Hospitalisation Details'!A38:H2380,2,FALSE)</f>
        <v>09-Aug-1974</v>
      </c>
      <c r="M38" s="23">
        <f>VLOOKUP(A38,'Hospitalisation Details'!A38:H2380,5,FALSE)</f>
        <v>45702.02</v>
      </c>
      <c r="N38" s="23" t="str">
        <f>VLOOKUP(A38,'Hospitalisation Details'!A38:H2380,6,FALSE)</f>
        <v>tier - 2</v>
      </c>
      <c r="O38" s="23" t="str">
        <f>VLOOKUP(A38,'Hospitalisation Details'!A38:H2380,7,FALSE)</f>
        <v>tier - 2</v>
      </c>
      <c r="P38" s="23" t="str">
        <f>VLOOKUP(A38,'Hospitalisation Details'!A38:H2380,8,FALSE)</f>
        <v>R1012</v>
      </c>
      <c r="Q38" s="26">
        <f>VLOOKUP(A38,'Hospitalisation Details'!A38:H2380,3,FALSE)</f>
        <v>48.830555555555556</v>
      </c>
    </row>
    <row r="39" spans="1:17" ht="15.75" customHeight="1" x14ac:dyDescent="0.3">
      <c r="A39" s="31" t="s">
        <v>76</v>
      </c>
      <c r="B39" s="23" t="str">
        <f>VLOOKUP(A39,'Customer Names'!A39:D2373,3,FALSE)</f>
        <v xml:space="preserve">  Anna H</v>
      </c>
      <c r="C39" s="23">
        <f>VLOOKUP(Healthcare!A39,'Medical Examinations'!A39:H2373,2,FALSE)</f>
        <v>32.450000000000003</v>
      </c>
      <c r="D39" s="23">
        <f>VLOOKUP(A39,'Medical Examinations'!A39:H2373,3,FALSE)</f>
        <v>11.91</v>
      </c>
      <c r="E39" s="23" t="str">
        <f>VLOOKUP(A39,'Medical Examinations'!A39:H2373,4,FALSE)</f>
        <v>No</v>
      </c>
      <c r="F39" s="23" t="str">
        <f>VLOOKUP(A39,'Medical Examinations'!A39:H2373,5,FALSE)</f>
        <v>No</v>
      </c>
      <c r="G39" s="23" t="str">
        <f>VLOOKUP(A39,'Medical Examinations'!A39:H2373,6,FALSE)</f>
        <v>No</v>
      </c>
      <c r="H39" s="23">
        <f>VLOOKUP(A39,'Medical Examinations'!A39:H2373,7,FALSE)</f>
        <v>0</v>
      </c>
      <c r="I39" s="23" t="str">
        <f>VLOOKUP(A39,'Medical Examinations'!A39:H2373,8,FALSE)</f>
        <v>Yes</v>
      </c>
      <c r="J39" s="23" t="str" cm="1">
        <f t="array" ref="J39">_xlfn.IFS(C39&lt;18.5,"Under Weight",C39&lt;25,"Healthy Weight",C39&lt;30,"Over Weight",C39&gt;=30,"Obesity")</f>
        <v>Obesity</v>
      </c>
      <c r="K39" s="23" t="str" cm="1">
        <f t="array" ref="K39">_xlfn.IFS(D39&lt;5.7,"Normal",D39&lt;=6.5,"Prediabetes",D39&gt;6.5,"Diabetes")</f>
        <v>Diabetes</v>
      </c>
      <c r="L39" s="30" t="str">
        <f>VLOOKUP(A39,'Hospitalisation Details'!A39:H2381,2,FALSE)</f>
        <v>17-Dec-1962</v>
      </c>
      <c r="M39" s="23">
        <f>VLOOKUP(A39,'Hospitalisation Details'!A39:H2381,5,FALSE)</f>
        <v>45008.959999999999</v>
      </c>
      <c r="N39" s="23" t="str">
        <f>VLOOKUP(A39,'Hospitalisation Details'!A39:H2381,6,FALSE)</f>
        <v>tier - 2</v>
      </c>
      <c r="O39" s="23" t="str">
        <f>VLOOKUP(A39,'Hospitalisation Details'!A39:H2381,7,FALSE)</f>
        <v>tier - 2</v>
      </c>
      <c r="P39" s="23" t="str">
        <f>VLOOKUP(A39,'Hospitalisation Details'!A39:H2381,8,FALSE)</f>
        <v>R1013</v>
      </c>
      <c r="Q39" s="26">
        <f>VLOOKUP(A39,'Hospitalisation Details'!A39:H2381,3,FALSE)</f>
        <v>60.475000000000001</v>
      </c>
    </row>
    <row r="40" spans="1:17" ht="15.75" customHeight="1" x14ac:dyDescent="0.3">
      <c r="A40" s="31" t="s">
        <v>77</v>
      </c>
      <c r="B40" s="23" t="str">
        <f>VLOOKUP(A40,'Customer Names'!A40:D2374,3,FALSE)</f>
        <v xml:space="preserve">  Samantha</v>
      </c>
      <c r="C40" s="23">
        <f>VLOOKUP(Healthcare!A40,'Medical Examinations'!A40:H2374,2,FALSE)</f>
        <v>34.96</v>
      </c>
      <c r="D40" s="23">
        <f>VLOOKUP(A40,'Medical Examinations'!A40:H2374,3,FALSE)</f>
        <v>6.52</v>
      </c>
      <c r="E40" s="23" t="str">
        <f>VLOOKUP(A40,'Medical Examinations'!A40:H2374,4,FALSE)</f>
        <v>No</v>
      </c>
      <c r="F40" s="23" t="str">
        <f>VLOOKUP(A40,'Medical Examinations'!A40:H2374,5,FALSE)</f>
        <v>No</v>
      </c>
      <c r="G40" s="23" t="str">
        <f>VLOOKUP(A40,'Medical Examinations'!A40:H2374,6,FALSE)</f>
        <v>No</v>
      </c>
      <c r="H40" s="23">
        <f>VLOOKUP(A40,'Medical Examinations'!A40:H2374,7,FALSE)</f>
        <v>0</v>
      </c>
      <c r="I40" s="23" t="str">
        <f>VLOOKUP(A40,'Medical Examinations'!A40:H2374,8,FALSE)</f>
        <v>Yes</v>
      </c>
      <c r="J40" s="23" t="str" cm="1">
        <f t="array" ref="J40">_xlfn.IFS(C40&lt;18.5,"Under Weight",C40&lt;25,"Healthy Weight",C40&lt;30,"Over Weight",C40&gt;=30,"Obesity")</f>
        <v>Obesity</v>
      </c>
      <c r="K40" s="23" t="str" cm="1">
        <f t="array" ref="K40">_xlfn.IFS(D40&lt;5.7,"Normal",D40&lt;=6.5,"Prediabetes",D40&gt;6.5,"Diabetes")</f>
        <v>Diabetes</v>
      </c>
      <c r="L40" s="30" t="str">
        <f>VLOOKUP(A40,'Hospitalisation Details'!A40:H2382,2,FALSE)</f>
        <v>13-Aug-1971</v>
      </c>
      <c r="M40" s="23">
        <f>VLOOKUP(A40,'Hospitalisation Details'!A40:H2382,5,FALSE)</f>
        <v>44641.2</v>
      </c>
      <c r="N40" s="23" t="str">
        <f>VLOOKUP(A40,'Hospitalisation Details'!A40:H2382,6,FALSE)</f>
        <v>tier - 2</v>
      </c>
      <c r="O40" s="23" t="str">
        <f>VLOOKUP(A40,'Hospitalisation Details'!A40:H2382,7,FALSE)</f>
        <v>tier - 3</v>
      </c>
      <c r="P40" s="23" t="str">
        <f>VLOOKUP(A40,'Hospitalisation Details'!A40:H2382,8,FALSE)</f>
        <v>R1024</v>
      </c>
      <c r="Q40" s="26">
        <f>VLOOKUP(A40,'Hospitalisation Details'!A40:H2382,3,FALSE)</f>
        <v>51.819444444444443</v>
      </c>
    </row>
    <row r="41" spans="1:17" ht="15.75" customHeight="1" x14ac:dyDescent="0.3">
      <c r="A41" s="31" t="s">
        <v>78</v>
      </c>
      <c r="B41" s="23" t="str">
        <f>VLOOKUP(A41,'Customer Names'!A41:D2375,3,FALSE)</f>
        <v xml:space="preserve">  Robert</v>
      </c>
      <c r="C41" s="23">
        <f>VLOOKUP(Healthcare!A41,'Medical Examinations'!A41:H2375,2,FALSE)</f>
        <v>35.5</v>
      </c>
      <c r="D41" s="23">
        <f>VLOOKUP(A41,'Medical Examinations'!A41:H2375,3,FALSE)</f>
        <v>5.14</v>
      </c>
      <c r="E41" s="23" t="str">
        <f>VLOOKUP(A41,'Medical Examinations'!A41:H2375,4,FALSE)</f>
        <v>No</v>
      </c>
      <c r="F41" s="23" t="str">
        <f>VLOOKUP(A41,'Medical Examinations'!A41:H2375,5,FALSE)</f>
        <v>No</v>
      </c>
      <c r="G41" s="23" t="str">
        <f>VLOOKUP(A41,'Medical Examinations'!A41:H2375,6,FALSE)</f>
        <v>Yes</v>
      </c>
      <c r="H41" s="23">
        <f>VLOOKUP(A41,'Medical Examinations'!A41:H2375,7,FALSE)</f>
        <v>1</v>
      </c>
      <c r="I41" s="23" t="str">
        <f>VLOOKUP(A41,'Medical Examinations'!A41:H2375,8,FALSE)</f>
        <v>Yes</v>
      </c>
      <c r="J41" s="23" t="str" cm="1">
        <f t="array" ref="J41">_xlfn.IFS(C41&lt;18.5,"Under Weight",C41&lt;25,"Healthy Weight",C41&lt;30,"Over Weight",C41&gt;=30,"Obesity")</f>
        <v>Obesity</v>
      </c>
      <c r="K41" s="23" t="str" cm="1">
        <f t="array" ref="K41">_xlfn.IFS(D41&lt;5.7,"Normal",D41&lt;=6.5,"Prediabetes",D41&gt;6.5,"Diabetes")</f>
        <v>Normal</v>
      </c>
      <c r="L41" s="30" t="str">
        <f>VLOOKUP(A41,'Hospitalisation Details'!A41:H2383,2,FALSE)</f>
        <v>11-Oct-1993</v>
      </c>
      <c r="M41" s="23">
        <f>VLOOKUP(A41,'Hospitalisation Details'!A41:H2383,5,FALSE)</f>
        <v>44585.46</v>
      </c>
      <c r="N41" s="23" t="str">
        <f>VLOOKUP(A41,'Hospitalisation Details'!A41:H2383,6,FALSE)</f>
        <v>tier - 2</v>
      </c>
      <c r="O41" s="23" t="str">
        <f>VLOOKUP(A41,'Hospitalisation Details'!A41:H2383,7,FALSE)</f>
        <v>tier - 2</v>
      </c>
      <c r="P41" s="23" t="str">
        <f>VLOOKUP(A41,'Hospitalisation Details'!A41:H2383,8,FALSE)</f>
        <v>R1011</v>
      </c>
      <c r="Q41" s="26">
        <f>VLOOKUP(A41,'Hospitalisation Details'!A41:H2383,3,FALSE)</f>
        <v>29.658333333333335</v>
      </c>
    </row>
    <row r="42" spans="1:17" ht="15.75" customHeight="1" x14ac:dyDescent="0.3">
      <c r="A42" s="31" t="s">
        <v>79</v>
      </c>
      <c r="B42" s="23" t="str">
        <f>VLOOKUP(A42,'Customer Names'!A42:D2376,3,FALSE)</f>
        <v xml:space="preserve">  James R</v>
      </c>
      <c r="C42" s="23">
        <f>VLOOKUP(Healthcare!A42,'Medical Examinations'!A42:H2376,2,FALSE)</f>
        <v>52.58</v>
      </c>
      <c r="D42" s="23">
        <f>VLOOKUP(A42,'Medical Examinations'!A42:H2376,3,FALSE)</f>
        <v>4.1900000000000004</v>
      </c>
      <c r="E42" s="23" t="str">
        <f>VLOOKUP(A42,'Medical Examinations'!A42:H2376,4,FALSE)</f>
        <v>No</v>
      </c>
      <c r="F42" s="23" t="str">
        <f>VLOOKUP(A42,'Medical Examinations'!A42:H2376,5,FALSE)</f>
        <v>yes</v>
      </c>
      <c r="G42" s="23" t="str">
        <f>VLOOKUP(A42,'Medical Examinations'!A42:H2376,6,FALSE)</f>
        <v>No</v>
      </c>
      <c r="H42" s="23">
        <f>VLOOKUP(A42,'Medical Examinations'!A42:H2376,7,FALSE)</f>
        <v>1</v>
      </c>
      <c r="I42" s="23" t="str">
        <f>VLOOKUP(A42,'Medical Examinations'!A42:H2376,8,FALSE)</f>
        <v>Yes</v>
      </c>
      <c r="J42" s="23" t="str" cm="1">
        <f t="array" ref="J42">_xlfn.IFS(C42&lt;18.5,"Under Weight",C42&lt;25,"Healthy Weight",C42&lt;30,"Over Weight",C42&gt;=30,"Obesity")</f>
        <v>Obesity</v>
      </c>
      <c r="K42" s="23" t="str" cm="1">
        <f t="array" ref="K42">_xlfn.IFS(D42&lt;5.7,"Normal",D42&lt;=6.5,"Prediabetes",D42&gt;6.5,"Diabetes")</f>
        <v>Normal</v>
      </c>
      <c r="L42" s="30" t="str">
        <f>VLOOKUP(A42,'Hospitalisation Details'!A42:H2384,2,FALSE)</f>
        <v>02-Aug-2000</v>
      </c>
      <c r="M42" s="23">
        <f>VLOOKUP(A42,'Hospitalisation Details'!A42:H2384,5,FALSE)</f>
        <v>44501.4</v>
      </c>
      <c r="N42" s="23" t="str">
        <f>VLOOKUP(A42,'Hospitalisation Details'!A42:H2384,6,FALSE)</f>
        <v>tier - 2</v>
      </c>
      <c r="O42" s="23" t="str">
        <f>VLOOKUP(A42,'Hospitalisation Details'!A42:H2384,7,FALSE)</f>
        <v>tier - 3</v>
      </c>
      <c r="P42" s="23" t="str">
        <f>VLOOKUP(A42,'Hospitalisation Details'!A42:H2384,8,FALSE)</f>
        <v>R1013</v>
      </c>
      <c r="Q42" s="26">
        <f>VLOOKUP(A42,'Hospitalisation Details'!A42:H2384,3,FALSE)</f>
        <v>22.85</v>
      </c>
    </row>
    <row r="43" spans="1:17" ht="15.75" customHeight="1" x14ac:dyDescent="0.3">
      <c r="A43" s="31" t="s">
        <v>80</v>
      </c>
      <c r="B43" s="23" t="str">
        <f>VLOOKUP(A43,'Customer Names'!A43:D2377,3,FALSE)</f>
        <v xml:space="preserve">  Roseann</v>
      </c>
      <c r="C43" s="23">
        <f>VLOOKUP(Healthcare!A43,'Medical Examinations'!A43:H2377,2,FALSE)</f>
        <v>35.200000000000003</v>
      </c>
      <c r="D43" s="23">
        <f>VLOOKUP(A43,'Medical Examinations'!A43:H2377,3,FALSE)</f>
        <v>11.68</v>
      </c>
      <c r="E43" s="23" t="str">
        <f>VLOOKUP(A43,'Medical Examinations'!A43:H2377,4,FALSE)</f>
        <v>Yes</v>
      </c>
      <c r="F43" s="23" t="str">
        <f>VLOOKUP(A43,'Medical Examinations'!A43:H2377,5,FALSE)</f>
        <v>No</v>
      </c>
      <c r="G43" s="23" t="str">
        <f>VLOOKUP(A43,'Medical Examinations'!A43:H2377,6,FALSE)</f>
        <v>No</v>
      </c>
      <c r="H43" s="23">
        <f>VLOOKUP(A43,'Medical Examinations'!A43:H2377,7,FALSE)</f>
        <v>0</v>
      </c>
      <c r="I43" s="23" t="str">
        <f>VLOOKUP(A43,'Medical Examinations'!A43:H2377,8,FALSE)</f>
        <v>Yes</v>
      </c>
      <c r="J43" s="23" t="str" cm="1">
        <f t="array" ref="J43">_xlfn.IFS(C43&lt;18.5,"Under Weight",C43&lt;25,"Healthy Weight",C43&lt;30,"Over Weight",C43&gt;=30,"Obesity")</f>
        <v>Obesity</v>
      </c>
      <c r="K43" s="23" t="str" cm="1">
        <f t="array" ref="K43">_xlfn.IFS(D43&lt;5.7,"Normal",D43&lt;=6.5,"Prediabetes",D43&gt;6.5,"Diabetes")</f>
        <v>Diabetes</v>
      </c>
      <c r="L43" s="30" t="str">
        <f>VLOOKUP(A43,'Hospitalisation Details'!A43:H2385,2,FALSE)</f>
        <v>14-Sep-1967</v>
      </c>
      <c r="M43" s="23">
        <f>VLOOKUP(A43,'Hospitalisation Details'!A43:H2385,5,FALSE)</f>
        <v>44423.8</v>
      </c>
      <c r="N43" s="23" t="str">
        <f>VLOOKUP(A43,'Hospitalisation Details'!A43:H2385,6,FALSE)</f>
        <v>tier - 2</v>
      </c>
      <c r="O43" s="23" t="str">
        <f>VLOOKUP(A43,'Hospitalisation Details'!A43:H2385,7,FALSE)</f>
        <v>tier - 3</v>
      </c>
      <c r="P43" s="23" t="str">
        <f>VLOOKUP(A43,'Hospitalisation Details'!A43:H2385,8,FALSE)</f>
        <v>R1013</v>
      </c>
      <c r="Q43" s="26">
        <f>VLOOKUP(A43,'Hospitalisation Details'!A43:H2385,3,FALSE)</f>
        <v>55.733333333333334</v>
      </c>
    </row>
    <row r="44" spans="1:17" ht="15.75" customHeight="1" x14ac:dyDescent="0.3">
      <c r="A44" s="31" t="s">
        <v>81</v>
      </c>
      <c r="B44" s="23" t="str">
        <f>VLOOKUP(A44,'Customer Names'!A44:D2378,3,FALSE)</f>
        <v xml:space="preserve">  Nicole</v>
      </c>
      <c r="C44" s="23">
        <f>VLOOKUP(Healthcare!A44,'Medical Examinations'!A44:H2378,2,FALSE)</f>
        <v>38.06</v>
      </c>
      <c r="D44" s="23">
        <f>VLOOKUP(A44,'Medical Examinations'!A44:H2378,3,FALSE)</f>
        <v>6.98</v>
      </c>
      <c r="E44" s="23" t="str">
        <f>VLOOKUP(A44,'Medical Examinations'!A44:H2378,4,FALSE)</f>
        <v>No</v>
      </c>
      <c r="F44" s="23" t="str">
        <f>VLOOKUP(A44,'Medical Examinations'!A44:H2378,5,FALSE)</f>
        <v>No</v>
      </c>
      <c r="G44" s="23" t="str">
        <f>VLOOKUP(A44,'Medical Examinations'!A44:H2378,6,FALSE)</f>
        <v>No</v>
      </c>
      <c r="H44" s="23">
        <f>VLOOKUP(A44,'Medical Examinations'!A44:H2378,7,FALSE)</f>
        <v>0</v>
      </c>
      <c r="I44" s="23" t="str">
        <f>VLOOKUP(A44,'Medical Examinations'!A44:H2378,8,FALSE)</f>
        <v>Yes</v>
      </c>
      <c r="J44" s="23" t="str" cm="1">
        <f t="array" ref="J44">_xlfn.IFS(C44&lt;18.5,"Under Weight",C44&lt;25,"Healthy Weight",C44&lt;30,"Over Weight",C44&gt;=30,"Obesity")</f>
        <v>Obesity</v>
      </c>
      <c r="K44" s="23" t="str" cm="1">
        <f t="array" ref="K44">_xlfn.IFS(D44&lt;5.7,"Normal",D44&lt;=6.5,"Prediabetes",D44&gt;6.5,"Diabetes")</f>
        <v>Diabetes</v>
      </c>
      <c r="L44" s="30" t="str">
        <f>VLOOKUP(A44,'Hospitalisation Details'!A44:H2386,2,FALSE)</f>
        <v>29-Oct-1971</v>
      </c>
      <c r="M44" s="23">
        <f>VLOOKUP(A44,'Hospitalisation Details'!A44:H2386,5,FALSE)</f>
        <v>44400.41</v>
      </c>
      <c r="N44" s="23" t="str">
        <f>VLOOKUP(A44,'Hospitalisation Details'!A44:H2386,6,FALSE)</f>
        <v>tier - 2</v>
      </c>
      <c r="O44" s="23" t="str">
        <f>VLOOKUP(A44,'Hospitalisation Details'!A44:H2386,7,FALSE)</f>
        <v>tier - 2</v>
      </c>
      <c r="P44" s="23" t="str">
        <f>VLOOKUP(A44,'Hospitalisation Details'!A44:H2386,8,FALSE)</f>
        <v>R1013</v>
      </c>
      <c r="Q44" s="26">
        <f>VLOOKUP(A44,'Hospitalisation Details'!A44:H2386,3,FALSE)</f>
        <v>51.608333333333334</v>
      </c>
    </row>
    <row r="45" spans="1:17" ht="15.75" customHeight="1" x14ac:dyDescent="0.3">
      <c r="A45" s="31" t="s">
        <v>82</v>
      </c>
      <c r="B45" s="23" t="str">
        <f>VLOOKUP(A45,'Customer Names'!A45:D2379,3,FALSE)</f>
        <v xml:space="preserve">  Spencer</v>
      </c>
      <c r="C45" s="23">
        <f>VLOOKUP(Healthcare!A45,'Medical Examinations'!A45:H2379,2,FALSE)</f>
        <v>34.21</v>
      </c>
      <c r="D45" s="23">
        <f>VLOOKUP(A45,'Medical Examinations'!A45:H2379,3,FALSE)</f>
        <v>8.34</v>
      </c>
      <c r="E45" s="23" t="str">
        <f>VLOOKUP(A45,'Medical Examinations'!A45:H2379,4,FALSE)</f>
        <v>No</v>
      </c>
      <c r="F45" s="23" t="str">
        <f>VLOOKUP(A45,'Medical Examinations'!A45:H2379,5,FALSE)</f>
        <v>No</v>
      </c>
      <c r="G45" s="23" t="str">
        <f>VLOOKUP(A45,'Medical Examinations'!A45:H2379,6,FALSE)</f>
        <v>No</v>
      </c>
      <c r="H45" s="23">
        <f>VLOOKUP(A45,'Medical Examinations'!A45:H2379,7,FALSE)</f>
        <v>0</v>
      </c>
      <c r="I45" s="23" t="str">
        <f>VLOOKUP(A45,'Medical Examinations'!A45:H2379,8,FALSE)</f>
        <v>Yes</v>
      </c>
      <c r="J45" s="23" t="str" cm="1">
        <f t="array" ref="J45">_xlfn.IFS(C45&lt;18.5,"Under Weight",C45&lt;25,"Healthy Weight",C45&lt;30,"Over Weight",C45&gt;=30,"Obesity")</f>
        <v>Obesity</v>
      </c>
      <c r="K45" s="23" t="str" cm="1">
        <f t="array" ref="K45">_xlfn.IFS(D45&lt;5.7,"Normal",D45&lt;=6.5,"Prediabetes",D45&gt;6.5,"Diabetes")</f>
        <v>Diabetes</v>
      </c>
      <c r="L45" s="30" t="str">
        <f>VLOOKUP(A45,'Hospitalisation Details'!A45:H2387,2,FALSE)</f>
        <v>24-Nov-1968</v>
      </c>
      <c r="M45" s="23">
        <f>VLOOKUP(A45,'Hospitalisation Details'!A45:H2387,5,FALSE)</f>
        <v>44260.75</v>
      </c>
      <c r="N45" s="23" t="str">
        <f>VLOOKUP(A45,'Hospitalisation Details'!A45:H2387,6,FALSE)</f>
        <v>tier - 2</v>
      </c>
      <c r="O45" s="23" t="str">
        <f>VLOOKUP(A45,'Hospitalisation Details'!A45:H2387,7,FALSE)</f>
        <v>tier - 1</v>
      </c>
      <c r="P45" s="23" t="str">
        <f>VLOOKUP(A45,'Hospitalisation Details'!A45:H2387,8,FALSE)</f>
        <v>R1013</v>
      </c>
      <c r="Q45" s="26">
        <f>VLOOKUP(A45,'Hospitalisation Details'!A45:H2387,3,FALSE)</f>
        <v>54.538888888888891</v>
      </c>
    </row>
    <row r="46" spans="1:17" ht="15.75" customHeight="1" x14ac:dyDescent="0.3">
      <c r="A46" s="31" t="s">
        <v>83</v>
      </c>
      <c r="B46" s="23" t="str">
        <f>VLOOKUP(A46,'Customer Names'!A46:D2380,3,FALSE)</f>
        <v xml:space="preserve">  Eric W</v>
      </c>
      <c r="C46" s="23">
        <f>VLOOKUP(Healthcare!A46,'Medical Examinations'!A46:H2380,2,FALSE)</f>
        <v>38.94</v>
      </c>
      <c r="D46" s="23">
        <f>VLOOKUP(A46,'Medical Examinations'!A46:H2380,3,FALSE)</f>
        <v>8.49</v>
      </c>
      <c r="E46" s="23" t="str">
        <f>VLOOKUP(A46,'Medical Examinations'!A46:H2380,4,FALSE)</f>
        <v>Yes</v>
      </c>
      <c r="F46" s="23" t="str">
        <f>VLOOKUP(A46,'Medical Examinations'!A46:H2380,5,FALSE)</f>
        <v>No</v>
      </c>
      <c r="G46" s="23" t="str">
        <f>VLOOKUP(A46,'Medical Examinations'!A46:H2380,6,FALSE)</f>
        <v>No</v>
      </c>
      <c r="H46" s="23">
        <f>VLOOKUP(A46,'Medical Examinations'!A46:H2380,7,FALSE)</f>
        <v>1</v>
      </c>
      <c r="I46" s="23" t="str">
        <f>VLOOKUP(A46,'Medical Examinations'!A46:H2380,8,FALSE)</f>
        <v>Yes</v>
      </c>
      <c r="J46" s="23" t="str" cm="1">
        <f t="array" ref="J46">_xlfn.IFS(C46&lt;18.5,"Under Weight",C46&lt;25,"Healthy Weight",C46&lt;30,"Over Weight",C46&gt;=30,"Obesity")</f>
        <v>Obesity</v>
      </c>
      <c r="K46" s="23" t="str" cm="1">
        <f t="array" ref="K46">_xlfn.IFS(D46&lt;5.7,"Normal",D46&lt;=6.5,"Prediabetes",D46&gt;6.5,"Diabetes")</f>
        <v>Diabetes</v>
      </c>
      <c r="L46" s="30" t="str">
        <f>VLOOKUP(A46,'Hospitalisation Details'!A46:H2388,2,FALSE)</f>
        <v>01-Jun-1975</v>
      </c>
      <c r="M46" s="23">
        <f>VLOOKUP(A46,'Hospitalisation Details'!A46:H2388,5,FALSE)</f>
        <v>44202.65</v>
      </c>
      <c r="N46" s="23" t="str">
        <f>VLOOKUP(A46,'Hospitalisation Details'!A46:H2388,6,FALSE)</f>
        <v>tier - 2</v>
      </c>
      <c r="O46" s="23" t="str">
        <f>VLOOKUP(A46,'Hospitalisation Details'!A46:H2388,7,FALSE)</f>
        <v>tier - 2</v>
      </c>
      <c r="P46" s="23" t="str">
        <f>VLOOKUP(A46,'Hospitalisation Details'!A46:H2388,8,FALSE)</f>
        <v>R1013</v>
      </c>
      <c r="Q46" s="26">
        <f>VLOOKUP(A46,'Hospitalisation Details'!A46:H2388,3,FALSE)</f>
        <v>48.019444444444446</v>
      </c>
    </row>
    <row r="47" spans="1:17" ht="15.75" customHeight="1" x14ac:dyDescent="0.3">
      <c r="A47" s="31" t="s">
        <v>84</v>
      </c>
      <c r="B47" s="23" t="str">
        <f>VLOOKUP(A47,'Customer Names'!A47:D2381,3,FALSE)</f>
        <v xml:space="preserve">  Brianna L</v>
      </c>
      <c r="C47" s="23">
        <f>VLOOKUP(Healthcare!A47,'Medical Examinations'!A47:H2381,2,FALSE)</f>
        <v>30.21</v>
      </c>
      <c r="D47" s="23">
        <f>VLOOKUP(A47,'Medical Examinations'!A47:H2381,3,FALSE)</f>
        <v>5.34</v>
      </c>
      <c r="E47" s="23" t="str">
        <f>VLOOKUP(A47,'Medical Examinations'!A47:H2381,4,FALSE)</f>
        <v>Yes</v>
      </c>
      <c r="F47" s="23" t="str">
        <f>VLOOKUP(A47,'Medical Examinations'!A47:H2381,5,FALSE)</f>
        <v>No</v>
      </c>
      <c r="G47" s="23" t="str">
        <f>VLOOKUP(A47,'Medical Examinations'!A47:H2381,6,FALSE)</f>
        <v>No</v>
      </c>
      <c r="H47" s="23">
        <f>VLOOKUP(A47,'Medical Examinations'!A47:H2381,7,FALSE)</f>
        <v>1</v>
      </c>
      <c r="I47" s="23" t="str">
        <f>VLOOKUP(A47,'Medical Examinations'!A47:H2381,8,FALSE)</f>
        <v>Yes</v>
      </c>
      <c r="J47" s="23" t="str" cm="1">
        <f t="array" ref="J47">_xlfn.IFS(C47&lt;18.5,"Under Weight",C47&lt;25,"Healthy Weight",C47&lt;30,"Over Weight",C47&gt;=30,"Obesity")</f>
        <v>Obesity</v>
      </c>
      <c r="K47" s="23" t="str" cm="1">
        <f t="array" ref="K47">_xlfn.IFS(D47&lt;5.7,"Normal",D47&lt;=6.5,"Prediabetes",D47&gt;6.5,"Diabetes")</f>
        <v>Normal</v>
      </c>
      <c r="L47" s="30" t="str">
        <f>VLOOKUP(A47,'Hospitalisation Details'!A47:H2389,2,FALSE)</f>
        <v>16-Jul-1988</v>
      </c>
      <c r="M47" s="23">
        <f>VLOOKUP(A47,'Hospitalisation Details'!A47:H2389,5,FALSE)</f>
        <v>43943.88</v>
      </c>
      <c r="N47" s="23" t="str">
        <f>VLOOKUP(A47,'Hospitalisation Details'!A47:H2389,6,FALSE)</f>
        <v>tier - 2</v>
      </c>
      <c r="O47" s="23" t="str">
        <f>VLOOKUP(A47,'Hospitalisation Details'!A47:H2389,7,FALSE)</f>
        <v>tier - 1</v>
      </c>
      <c r="P47" s="23" t="str">
        <f>VLOOKUP(A47,'Hospitalisation Details'!A47:H2389,8,FALSE)</f>
        <v>R1012</v>
      </c>
      <c r="Q47" s="26">
        <f>VLOOKUP(A47,'Hospitalisation Details'!A47:H2389,3,FALSE)</f>
        <v>34.894444444444446</v>
      </c>
    </row>
    <row r="48" spans="1:17" ht="15.75" customHeight="1" x14ac:dyDescent="0.3">
      <c r="A48" s="31" t="s">
        <v>85</v>
      </c>
      <c r="B48" s="23" t="str">
        <f>VLOOKUP(A48,'Customer Names'!A48:D2382,3,FALSE)</f>
        <v xml:space="preserve">  Thomas J</v>
      </c>
      <c r="C48" s="23">
        <f>VLOOKUP(Healthcare!A48,'Medical Examinations'!A48:H2382,2,FALSE)</f>
        <v>33.630000000000003</v>
      </c>
      <c r="D48" s="23">
        <f>VLOOKUP(A48,'Medical Examinations'!A48:H2382,3,FALSE)</f>
        <v>4.43</v>
      </c>
      <c r="E48" s="23" t="str">
        <f>VLOOKUP(A48,'Medical Examinations'!A48:H2382,4,FALSE)</f>
        <v>Yes</v>
      </c>
      <c r="F48" s="23" t="str">
        <f>VLOOKUP(A48,'Medical Examinations'!A48:H2382,5,FALSE)</f>
        <v>No</v>
      </c>
      <c r="G48" s="23" t="str">
        <f>VLOOKUP(A48,'Medical Examinations'!A48:H2382,6,FALSE)</f>
        <v>No</v>
      </c>
      <c r="H48" s="23">
        <f>VLOOKUP(A48,'Medical Examinations'!A48:H2382,7,FALSE)</f>
        <v>2</v>
      </c>
      <c r="I48" s="23" t="str">
        <f>VLOOKUP(A48,'Medical Examinations'!A48:H2382,8,FALSE)</f>
        <v>Yes</v>
      </c>
      <c r="J48" s="23" t="str" cm="1">
        <f t="array" ref="J48">_xlfn.IFS(C48&lt;18.5,"Under Weight",C48&lt;25,"Healthy Weight",C48&lt;30,"Over Weight",C48&gt;=30,"Obesity")</f>
        <v>Obesity</v>
      </c>
      <c r="K48" s="23" t="str" cm="1">
        <f t="array" ref="K48">_xlfn.IFS(D48&lt;5.7,"Normal",D48&lt;=6.5,"Prediabetes",D48&gt;6.5,"Diabetes")</f>
        <v>Normal</v>
      </c>
      <c r="L48" s="30" t="str">
        <f>VLOOKUP(A48,'Hospitalisation Details'!A48:H2390,2,FALSE)</f>
        <v>05-Oct-1966</v>
      </c>
      <c r="M48" s="23">
        <f>VLOOKUP(A48,'Hospitalisation Details'!A48:H2390,5,FALSE)</f>
        <v>43921.18</v>
      </c>
      <c r="N48" s="23" t="str">
        <f>VLOOKUP(A48,'Hospitalisation Details'!A48:H2390,6,FALSE)</f>
        <v>tier - 2</v>
      </c>
      <c r="O48" s="23" t="str">
        <f>VLOOKUP(A48,'Hospitalisation Details'!A48:H2390,7,FALSE)</f>
        <v>tier - 2</v>
      </c>
      <c r="P48" s="23" t="str">
        <f>VLOOKUP(A48,'Hospitalisation Details'!A48:H2390,8,FALSE)</f>
        <v>R1012</v>
      </c>
      <c r="Q48" s="26">
        <f>VLOOKUP(A48,'Hospitalisation Details'!A48:H2390,3,FALSE)</f>
        <v>56.674999999999997</v>
      </c>
    </row>
    <row r="49" spans="1:17" ht="15.75" customHeight="1" x14ac:dyDescent="0.3">
      <c r="A49" s="31" t="s">
        <v>86</v>
      </c>
      <c r="B49" s="23" t="str">
        <f>VLOOKUP(A49,'Customer Names'!A49:D2383,3,FALSE)</f>
        <v xml:space="preserve">  Melissa L</v>
      </c>
      <c r="C49" s="23">
        <f>VLOOKUP(Healthcare!A49,'Medical Examinations'!A49:H2383,2,FALSE)</f>
        <v>40.369999999999997</v>
      </c>
      <c r="D49" s="23">
        <f>VLOOKUP(A49,'Medical Examinations'!A49:H2383,3,FALSE)</f>
        <v>4.47</v>
      </c>
      <c r="E49" s="23" t="str">
        <f>VLOOKUP(A49,'Medical Examinations'!A49:H2383,4,FALSE)</f>
        <v>No</v>
      </c>
      <c r="F49" s="23" t="str">
        <f>VLOOKUP(A49,'Medical Examinations'!A49:H2383,5,FALSE)</f>
        <v>No</v>
      </c>
      <c r="G49" s="23" t="str">
        <f>VLOOKUP(A49,'Medical Examinations'!A49:H2383,6,FALSE)</f>
        <v>No</v>
      </c>
      <c r="H49" s="23">
        <f>VLOOKUP(A49,'Medical Examinations'!A49:H2383,7,FALSE)</f>
        <v>0</v>
      </c>
      <c r="I49" s="23" t="str">
        <f>VLOOKUP(A49,'Medical Examinations'!A49:H2383,8,FALSE)</f>
        <v>Yes</v>
      </c>
      <c r="J49" s="23" t="str" cm="1">
        <f t="array" ref="J49">_xlfn.IFS(C49&lt;18.5,"Under Weight",C49&lt;25,"Healthy Weight",C49&lt;30,"Over Weight",C49&gt;=30,"Obesity")</f>
        <v>Obesity</v>
      </c>
      <c r="K49" s="23" t="str" cm="1">
        <f t="array" ref="K49">_xlfn.IFS(D49&lt;5.7,"Normal",D49&lt;=6.5,"Prediabetes",D49&gt;6.5,"Diabetes")</f>
        <v>Normal</v>
      </c>
      <c r="L49" s="30" t="str">
        <f>VLOOKUP(A49,'Hospitalisation Details'!A49:H2391,2,FALSE)</f>
        <v>10-Nov-1980</v>
      </c>
      <c r="M49" s="23">
        <f>VLOOKUP(A49,'Hospitalisation Details'!A49:H2391,5,FALSE)</f>
        <v>43896.38</v>
      </c>
      <c r="N49" s="23" t="str">
        <f>VLOOKUP(A49,'Hospitalisation Details'!A49:H2391,6,FALSE)</f>
        <v>tier - 2</v>
      </c>
      <c r="O49" s="23" t="str">
        <f>VLOOKUP(A49,'Hospitalisation Details'!A49:H2391,7,FALSE)</f>
        <v>tier - 1</v>
      </c>
      <c r="P49" s="23" t="str">
        <f>VLOOKUP(A49,'Hospitalisation Details'!A49:H2391,8,FALSE)</f>
        <v>R1013</v>
      </c>
      <c r="Q49" s="26">
        <f>VLOOKUP(A49,'Hospitalisation Details'!A49:H2391,3,FALSE)</f>
        <v>42.577777777777776</v>
      </c>
    </row>
    <row r="50" spans="1:17" ht="15.75" customHeight="1" x14ac:dyDescent="0.3">
      <c r="A50" s="31" t="s">
        <v>87</v>
      </c>
      <c r="B50" s="23" t="str">
        <f>VLOOKUP(A50,'Customer Names'!A50:D2384,3,FALSE)</f>
        <v xml:space="preserve">  Flavio</v>
      </c>
      <c r="C50" s="23">
        <f>VLOOKUP(Healthcare!A50,'Medical Examinations'!A50:H2384,2,FALSE)</f>
        <v>53.09</v>
      </c>
      <c r="D50" s="23">
        <f>VLOOKUP(A50,'Medical Examinations'!A50:H2384,3,FALSE)</f>
        <v>4.82</v>
      </c>
      <c r="E50" s="23" t="str">
        <f>VLOOKUP(A50,'Medical Examinations'!A50:H2384,4,FALSE)</f>
        <v>Yes</v>
      </c>
      <c r="F50" s="23" t="str">
        <f>VLOOKUP(A50,'Medical Examinations'!A50:H2384,5,FALSE)</f>
        <v>No</v>
      </c>
      <c r="G50" s="23" t="str">
        <f>VLOOKUP(A50,'Medical Examinations'!A50:H2384,6,FALSE)</f>
        <v>No</v>
      </c>
      <c r="H50" s="23">
        <f>VLOOKUP(A50,'Medical Examinations'!A50:H2384,7,FALSE)</f>
        <v>2</v>
      </c>
      <c r="I50" s="23" t="str">
        <f>VLOOKUP(A50,'Medical Examinations'!A50:H2384,8,FALSE)</f>
        <v>Yes</v>
      </c>
      <c r="J50" s="23" t="str" cm="1">
        <f t="array" ref="J50">_xlfn.IFS(C50&lt;18.5,"Under Weight",C50&lt;25,"Healthy Weight",C50&lt;30,"Over Weight",C50&gt;=30,"Obesity")</f>
        <v>Obesity</v>
      </c>
      <c r="K50" s="23" t="str" cm="1">
        <f t="array" ref="K50">_xlfn.IFS(D50&lt;5.7,"Normal",D50&lt;=6.5,"Prediabetes",D50&gt;6.5,"Diabetes")</f>
        <v>Normal</v>
      </c>
      <c r="L50" s="30" t="str">
        <f>VLOOKUP(A50,'Hospitalisation Details'!A50:H2392,2,FALSE)</f>
        <v>02-Jul-1966</v>
      </c>
      <c r="M50" s="23">
        <f>VLOOKUP(A50,'Hospitalisation Details'!A50:H2392,5,FALSE)</f>
        <v>43817.45</v>
      </c>
      <c r="N50" s="23" t="str">
        <f>VLOOKUP(A50,'Hospitalisation Details'!A50:H2392,6,FALSE)</f>
        <v>tier - 2</v>
      </c>
      <c r="O50" s="23" t="str">
        <f>VLOOKUP(A50,'Hospitalisation Details'!A50:H2392,7,FALSE)</f>
        <v>tier - 3</v>
      </c>
      <c r="P50" s="23" t="str">
        <f>VLOOKUP(A50,'Hospitalisation Details'!A50:H2392,8,FALSE)</f>
        <v>R1012</v>
      </c>
      <c r="Q50" s="26">
        <f>VLOOKUP(A50,'Hospitalisation Details'!A50:H2392,3,FALSE)</f>
        <v>56.93333333333333</v>
      </c>
    </row>
    <row r="51" spans="1:17" ht="15.75" customHeight="1" x14ac:dyDescent="0.3">
      <c r="A51" s="31" t="s">
        <v>88</v>
      </c>
      <c r="B51" s="23" t="str">
        <f>VLOOKUP(A51,'Customer Names'!A51:D2385,3,FALSE)</f>
        <v xml:space="preserve">  Ryan</v>
      </c>
      <c r="C51" s="23">
        <f>VLOOKUP(Healthcare!A51,'Medical Examinations'!A51:H2385,2,FALSE)</f>
        <v>31.79</v>
      </c>
      <c r="D51" s="23">
        <f>VLOOKUP(A51,'Medical Examinations'!A51:H2385,3,FALSE)</f>
        <v>5.51</v>
      </c>
      <c r="E51" s="23" t="str">
        <f>VLOOKUP(A51,'Medical Examinations'!A51:H2385,4,FALSE)</f>
        <v>Yes</v>
      </c>
      <c r="F51" s="23" t="str">
        <f>VLOOKUP(A51,'Medical Examinations'!A51:H2385,5,FALSE)</f>
        <v>No</v>
      </c>
      <c r="G51" s="23" t="str">
        <f>VLOOKUP(A51,'Medical Examinations'!A51:H2385,6,FALSE)</f>
        <v>No</v>
      </c>
      <c r="H51" s="23">
        <f>VLOOKUP(A51,'Medical Examinations'!A51:H2385,7,FALSE)</f>
        <v>2</v>
      </c>
      <c r="I51" s="23" t="str">
        <f>VLOOKUP(A51,'Medical Examinations'!A51:H2385,8,FALSE)</f>
        <v>Yes</v>
      </c>
      <c r="J51" s="23" t="str" cm="1">
        <f t="array" ref="J51">_xlfn.IFS(C51&lt;18.5,"Under Weight",C51&lt;25,"Healthy Weight",C51&lt;30,"Over Weight",C51&gt;=30,"Obesity")</f>
        <v>Obesity</v>
      </c>
      <c r="K51" s="23" t="str" cm="1">
        <f t="array" ref="K51">_xlfn.IFS(D51&lt;5.7,"Normal",D51&lt;=6.5,"Prediabetes",D51&gt;6.5,"Diabetes")</f>
        <v>Normal</v>
      </c>
      <c r="L51" s="30" t="str">
        <f>VLOOKUP(A51,'Hospitalisation Details'!A51:H2393,2,FALSE)</f>
        <v>25-Oct-1966</v>
      </c>
      <c r="M51" s="23">
        <f>VLOOKUP(A51,'Hospitalisation Details'!A51:H2393,5,FALSE)</f>
        <v>43813.87</v>
      </c>
      <c r="N51" s="23" t="str">
        <f>VLOOKUP(A51,'Hospitalisation Details'!A51:H2393,6,FALSE)</f>
        <v>tier - 2</v>
      </c>
      <c r="O51" s="23" t="str">
        <f>VLOOKUP(A51,'Hospitalisation Details'!A51:H2393,7,FALSE)</f>
        <v>tier - 2</v>
      </c>
      <c r="P51" s="23" t="str">
        <f>VLOOKUP(A51,'Hospitalisation Details'!A51:H2393,8,FALSE)</f>
        <v>R1013</v>
      </c>
      <c r="Q51" s="26">
        <f>VLOOKUP(A51,'Hospitalisation Details'!A51:H2393,3,FALSE)</f>
        <v>56.619444444444447</v>
      </c>
    </row>
    <row r="52" spans="1:17" ht="15.75" customHeight="1" x14ac:dyDescent="0.3">
      <c r="A52" s="31" t="s">
        <v>89</v>
      </c>
      <c r="B52" s="23" t="str">
        <f>VLOOKUP(A52,'Customer Names'!A52:D2386,3,FALSE)</f>
        <v xml:space="preserve">  Anthony J</v>
      </c>
      <c r="C52" s="23">
        <f>VLOOKUP(Healthcare!A52,'Medical Examinations'!A52:H2386,2,FALSE)</f>
        <v>41.895000000000003</v>
      </c>
      <c r="D52" s="23">
        <f>VLOOKUP(A52,'Medical Examinations'!A52:H2386,3,FALSE)</f>
        <v>10.87</v>
      </c>
      <c r="E52" s="23" t="str">
        <f>VLOOKUP(A52,'Medical Examinations'!A52:H2386,4,FALSE)</f>
        <v>Yes</v>
      </c>
      <c r="F52" s="23" t="str">
        <f>VLOOKUP(A52,'Medical Examinations'!A52:H2386,5,FALSE)</f>
        <v>No</v>
      </c>
      <c r="G52" s="23" t="str">
        <f>VLOOKUP(A52,'Medical Examinations'!A52:H2386,6,FALSE)</f>
        <v>No</v>
      </c>
      <c r="H52" s="23">
        <f>VLOOKUP(A52,'Medical Examinations'!A52:H2386,7,FALSE)</f>
        <v>1</v>
      </c>
      <c r="I52" s="23" t="str">
        <f>VLOOKUP(A52,'Medical Examinations'!A52:H2386,8,FALSE)</f>
        <v>Yes</v>
      </c>
      <c r="J52" s="23" t="str" cm="1">
        <f t="array" ref="J52">_xlfn.IFS(C52&lt;18.5,"Under Weight",C52&lt;25,"Healthy Weight",C52&lt;30,"Over Weight",C52&gt;=30,"Obesity")</f>
        <v>Obesity</v>
      </c>
      <c r="K52" s="23" t="str" cm="1">
        <f t="array" ref="K52">_xlfn.IFS(D52&lt;5.7,"Normal",D52&lt;=6.5,"Prediabetes",D52&gt;6.5,"Diabetes")</f>
        <v>Diabetes</v>
      </c>
      <c r="L52" s="30" t="str">
        <f>VLOOKUP(A52,'Hospitalisation Details'!A52:H2394,2,FALSE)</f>
        <v>29-Dec-1986</v>
      </c>
      <c r="M52" s="23">
        <f>VLOOKUP(A52,'Hospitalisation Details'!A52:H2394,5,FALSE)</f>
        <v>43753.34</v>
      </c>
      <c r="N52" s="23" t="str">
        <f>VLOOKUP(A52,'Hospitalisation Details'!A52:H2394,6,FALSE)</f>
        <v>tier - 2</v>
      </c>
      <c r="O52" s="23" t="str">
        <f>VLOOKUP(A52,'Hospitalisation Details'!A52:H2394,7,FALSE)</f>
        <v>tier - 1</v>
      </c>
      <c r="P52" s="23" t="str">
        <f>VLOOKUP(A52,'Hospitalisation Details'!A52:H2394,8,FALSE)</f>
        <v>R1015</v>
      </c>
      <c r="Q52" s="26">
        <f>VLOOKUP(A52,'Hospitalisation Details'!A52:H2394,3,FALSE)</f>
        <v>36.44166666666667</v>
      </c>
    </row>
    <row r="53" spans="1:17" ht="15.75" customHeight="1" x14ac:dyDescent="0.3">
      <c r="A53" s="31" t="s">
        <v>90</v>
      </c>
      <c r="B53" s="23" t="str">
        <f>VLOOKUP(A53,'Customer Names'!A53:D2387,3,FALSE)</f>
        <v xml:space="preserve">  Alex</v>
      </c>
      <c r="C53" s="23">
        <f>VLOOKUP(Healthcare!A53,'Medical Examinations'!A53:H2387,2,FALSE)</f>
        <v>31.16</v>
      </c>
      <c r="D53" s="23">
        <f>VLOOKUP(A53,'Medical Examinations'!A53:H2387,3,FALSE)</f>
        <v>9.34</v>
      </c>
      <c r="E53" s="23" t="str">
        <f>VLOOKUP(A53,'Medical Examinations'!A53:H2387,4,FALSE)</f>
        <v>No</v>
      </c>
      <c r="F53" s="23" t="str">
        <f>VLOOKUP(A53,'Medical Examinations'!A53:H2387,5,FALSE)</f>
        <v>No</v>
      </c>
      <c r="G53" s="23" t="str">
        <f>VLOOKUP(A53,'Medical Examinations'!A53:H2387,6,FALSE)</f>
        <v>No</v>
      </c>
      <c r="H53" s="23">
        <f>VLOOKUP(A53,'Medical Examinations'!A53:H2387,7,FALSE)</f>
        <v>0</v>
      </c>
      <c r="I53" s="23" t="str">
        <f>VLOOKUP(A53,'Medical Examinations'!A53:H2387,8,FALSE)</f>
        <v>Yes</v>
      </c>
      <c r="J53" s="23" t="str" cm="1">
        <f t="array" ref="J53">_xlfn.IFS(C53&lt;18.5,"Under Weight",C53&lt;25,"Healthy Weight",C53&lt;30,"Over Weight",C53&gt;=30,"Obesity")</f>
        <v>Obesity</v>
      </c>
      <c r="K53" s="23" t="str" cm="1">
        <f t="array" ref="K53">_xlfn.IFS(D53&lt;5.7,"Normal",D53&lt;=6.5,"Prediabetes",D53&gt;6.5,"Diabetes")</f>
        <v>Diabetes</v>
      </c>
      <c r="L53" s="30" t="str">
        <f>VLOOKUP(A53,'Hospitalisation Details'!A53:H2395,2,FALSE)</f>
        <v>22-Aug-1965</v>
      </c>
      <c r="M53" s="23">
        <f>VLOOKUP(A53,'Hospitalisation Details'!A53:H2395,5,FALSE)</f>
        <v>43578.94</v>
      </c>
      <c r="N53" s="23" t="str">
        <f>VLOOKUP(A53,'Hospitalisation Details'!A53:H2395,6,FALSE)</f>
        <v>tier - 2</v>
      </c>
      <c r="O53" s="23" t="str">
        <f>VLOOKUP(A53,'Hospitalisation Details'!A53:H2395,7,FALSE)</f>
        <v>tier - 2</v>
      </c>
      <c r="P53" s="23" t="str">
        <f>VLOOKUP(A53,'Hospitalisation Details'!A53:H2395,8,FALSE)</f>
        <v>R1012</v>
      </c>
      <c r="Q53" s="26">
        <f>VLOOKUP(A53,'Hospitalisation Details'!A53:H2395,3,FALSE)</f>
        <v>57.794444444444444</v>
      </c>
    </row>
    <row r="54" spans="1:17" ht="15.75" customHeight="1" x14ac:dyDescent="0.3">
      <c r="A54" s="31" t="s">
        <v>91</v>
      </c>
      <c r="B54" s="23" t="str">
        <f>VLOOKUP(A54,'Customer Names'!A54:D2388,3,FALSE)</f>
        <v xml:space="preserve">  David</v>
      </c>
      <c r="C54" s="23">
        <f>VLOOKUP(Healthcare!A54,'Medical Examinations'!A54:H2388,2,FALSE)</f>
        <v>34.104999999999997</v>
      </c>
      <c r="D54" s="23">
        <f>VLOOKUP(A54,'Medical Examinations'!A54:H2388,3,FALSE)</f>
        <v>5.03</v>
      </c>
      <c r="E54" s="23" t="str">
        <f>VLOOKUP(A54,'Medical Examinations'!A54:H2388,4,FALSE)</f>
        <v>Yes</v>
      </c>
      <c r="F54" s="23" t="str">
        <f>VLOOKUP(A54,'Medical Examinations'!A54:H2388,5,FALSE)</f>
        <v>No</v>
      </c>
      <c r="G54" s="23" t="str">
        <f>VLOOKUP(A54,'Medical Examinations'!A54:H2388,6,FALSE)</f>
        <v>Yes</v>
      </c>
      <c r="H54" s="23">
        <f>VLOOKUP(A54,'Medical Examinations'!A54:H2388,7,FALSE)</f>
        <v>1</v>
      </c>
      <c r="I54" s="23" t="str">
        <f>VLOOKUP(A54,'Medical Examinations'!A54:H2388,8,FALSE)</f>
        <v>Yes</v>
      </c>
      <c r="J54" s="23" t="str" cm="1">
        <f t="array" ref="J54">_xlfn.IFS(C54&lt;18.5,"Under Weight",C54&lt;25,"Healthy Weight",C54&lt;30,"Over Weight",C54&gt;=30,"Obesity")</f>
        <v>Obesity</v>
      </c>
      <c r="K54" s="23" t="str" cm="1">
        <f t="array" ref="K54">_xlfn.IFS(D54&lt;5.7,"Normal",D54&lt;=6.5,"Prediabetes",D54&gt;6.5,"Diabetes")</f>
        <v>Normal</v>
      </c>
      <c r="L54" s="30" t="str">
        <f>VLOOKUP(A54,'Hospitalisation Details'!A54:H2396,2,FALSE)</f>
        <v>03-Dec-1969</v>
      </c>
      <c r="M54" s="23">
        <f>VLOOKUP(A54,'Hospitalisation Details'!A54:H2396,5,FALSE)</f>
        <v>43254.42</v>
      </c>
      <c r="N54" s="23" t="str">
        <f>VLOOKUP(A54,'Hospitalisation Details'!A54:H2396,6,FALSE)</f>
        <v>tier - 2</v>
      </c>
      <c r="O54" s="23" t="str">
        <f>VLOOKUP(A54,'Hospitalisation Details'!A54:H2396,7,FALSE)</f>
        <v>tier - 2</v>
      </c>
      <c r="P54" s="23" t="str">
        <f>VLOOKUP(A54,'Hospitalisation Details'!A54:H2396,8,FALSE)</f>
        <v>R1016</v>
      </c>
      <c r="Q54" s="26">
        <f>VLOOKUP(A54,'Hospitalisation Details'!A54:H2396,3,FALSE)</f>
        <v>53.513888888888886</v>
      </c>
    </row>
    <row r="55" spans="1:17" ht="15.75" customHeight="1" x14ac:dyDescent="0.3">
      <c r="A55" s="31" t="s">
        <v>92</v>
      </c>
      <c r="B55" s="23" t="str">
        <f>VLOOKUP(A55,'Customer Names'!A55:D2389,3,FALSE)</f>
        <v xml:space="preserve">  Andrew B</v>
      </c>
      <c r="C55" s="23">
        <f>VLOOKUP(Healthcare!A55,'Medical Examinations'!A55:H2389,2,FALSE)</f>
        <v>51.93</v>
      </c>
      <c r="D55" s="23">
        <f>VLOOKUP(A55,'Medical Examinations'!A55:H2389,3,FALSE)</f>
        <v>11.05</v>
      </c>
      <c r="E55" s="23" t="str">
        <f>VLOOKUP(A55,'Medical Examinations'!A55:H2389,4,FALSE)</f>
        <v>No</v>
      </c>
      <c r="F55" s="23" t="str">
        <f>VLOOKUP(A55,'Medical Examinations'!A55:H2389,5,FALSE)</f>
        <v>No</v>
      </c>
      <c r="G55" s="23" t="str">
        <f>VLOOKUP(A55,'Medical Examinations'!A55:H2389,6,FALSE)</f>
        <v>No</v>
      </c>
      <c r="H55" s="23">
        <f>VLOOKUP(A55,'Medical Examinations'!A55:H2389,7,FALSE)</f>
        <v>0</v>
      </c>
      <c r="I55" s="23" t="str">
        <f>VLOOKUP(A55,'Medical Examinations'!A55:H2389,8,FALSE)</f>
        <v>Yes</v>
      </c>
      <c r="J55" s="23" t="str" cm="1">
        <f t="array" ref="J55">_xlfn.IFS(C55&lt;18.5,"Under Weight",C55&lt;25,"Healthy Weight",C55&lt;30,"Over Weight",C55&gt;=30,"Obesity")</f>
        <v>Obesity</v>
      </c>
      <c r="K55" s="23" t="str" cm="1">
        <f t="array" ref="K55">_xlfn.IFS(D55&lt;5.7,"Normal",D55&lt;=6.5,"Prediabetes",D55&gt;6.5,"Diabetes")</f>
        <v>Diabetes</v>
      </c>
      <c r="L55" s="30" t="str">
        <f>VLOOKUP(A55,'Hospitalisation Details'!A55:H2397,2,FALSE)</f>
        <v>29-Nov-1965</v>
      </c>
      <c r="M55" s="23">
        <f>VLOOKUP(A55,'Hospitalisation Details'!A55:H2397,5,FALSE)</f>
        <v>43073.760000000002</v>
      </c>
      <c r="N55" s="23" t="str">
        <f>VLOOKUP(A55,'Hospitalisation Details'!A55:H2397,6,FALSE)</f>
        <v>tier - 2</v>
      </c>
      <c r="O55" s="23" t="str">
        <f>VLOOKUP(A55,'Hospitalisation Details'!A55:H2397,7,FALSE)</f>
        <v>tier - 2</v>
      </c>
      <c r="P55" s="23" t="str">
        <f>VLOOKUP(A55,'Hospitalisation Details'!A55:H2397,8,FALSE)</f>
        <v>R1011</v>
      </c>
      <c r="Q55" s="26">
        <f>VLOOKUP(A55,'Hospitalisation Details'!A55:H2397,3,FALSE)</f>
        <v>57.524999999999999</v>
      </c>
    </row>
    <row r="56" spans="1:17" ht="15.75" customHeight="1" x14ac:dyDescent="0.3">
      <c r="A56" s="31" t="s">
        <v>93</v>
      </c>
      <c r="B56" s="23" t="str">
        <f>VLOOKUP(A56,'Customer Names'!A56:D2390,3,FALSE)</f>
        <v xml:space="preserve">  Dara E</v>
      </c>
      <c r="C56" s="23">
        <f>VLOOKUP(Healthcare!A56,'Medical Examinations'!A56:H2390,2,FALSE)</f>
        <v>38.950000000000003</v>
      </c>
      <c r="D56" s="23">
        <f>VLOOKUP(A56,'Medical Examinations'!A56:H2390,3,FALSE)</f>
        <v>11.95</v>
      </c>
      <c r="E56" s="23" t="str">
        <f>VLOOKUP(A56,'Medical Examinations'!A56:H2390,4,FALSE)</f>
        <v>No</v>
      </c>
      <c r="F56" s="23" t="str">
        <f>VLOOKUP(A56,'Medical Examinations'!A56:H2390,5,FALSE)</f>
        <v>No</v>
      </c>
      <c r="G56" s="23" t="str">
        <f>VLOOKUP(A56,'Medical Examinations'!A56:H2390,6,FALSE)</f>
        <v>No</v>
      </c>
      <c r="H56" s="23">
        <f>VLOOKUP(A56,'Medical Examinations'!A56:H2390,7,FALSE)</f>
        <v>0</v>
      </c>
      <c r="I56" s="23" t="str">
        <f>VLOOKUP(A56,'Medical Examinations'!A56:H2390,8,FALSE)</f>
        <v>Yes</v>
      </c>
      <c r="J56" s="23" t="str" cm="1">
        <f t="array" ref="J56">_xlfn.IFS(C56&lt;18.5,"Under Weight",C56&lt;25,"Healthy Weight",C56&lt;30,"Over Weight",C56&gt;=30,"Obesity")</f>
        <v>Obesity</v>
      </c>
      <c r="K56" s="23" t="str" cm="1">
        <f t="array" ref="K56">_xlfn.IFS(D56&lt;5.7,"Normal",D56&lt;=6.5,"Prediabetes",D56&gt;6.5,"Diabetes")</f>
        <v>Diabetes</v>
      </c>
      <c r="L56" s="30" t="str">
        <f>VLOOKUP(A56,'Hospitalisation Details'!A56:H2398,2,FALSE)</f>
        <v>04-Nov-1978</v>
      </c>
      <c r="M56" s="23">
        <f>VLOOKUP(A56,'Hospitalisation Details'!A56:H2398,5,FALSE)</f>
        <v>42983.46</v>
      </c>
      <c r="N56" s="23" t="str">
        <f>VLOOKUP(A56,'Hospitalisation Details'!A56:H2398,6,FALSE)</f>
        <v>tier - 1</v>
      </c>
      <c r="O56" s="23" t="str">
        <f>VLOOKUP(A56,'Hospitalisation Details'!A56:H2398,7,FALSE)</f>
        <v>tier - 2</v>
      </c>
      <c r="P56" s="23" t="str">
        <f>VLOOKUP(A56,'Hospitalisation Details'!A56:H2398,8,FALSE)</f>
        <v>R1012</v>
      </c>
      <c r="Q56" s="26">
        <f>VLOOKUP(A56,'Hospitalisation Details'!A56:H2398,3,FALSE)</f>
        <v>44.594444444444441</v>
      </c>
    </row>
    <row r="57" spans="1:17" ht="15.75" customHeight="1" x14ac:dyDescent="0.3">
      <c r="A57" s="31" t="s">
        <v>94</v>
      </c>
      <c r="B57" s="23" t="str">
        <f>VLOOKUP(A57,'Customer Names'!A57:D2391,3,FALSE)</f>
        <v xml:space="preserve">  Inna</v>
      </c>
      <c r="C57" s="23">
        <f>VLOOKUP(Healthcare!A57,'Medical Examinations'!A57:H2391,2,FALSE)</f>
        <v>36.630000000000003</v>
      </c>
      <c r="D57" s="23">
        <f>VLOOKUP(A57,'Medical Examinations'!A57:H2391,3,FALSE)</f>
        <v>7.72</v>
      </c>
      <c r="E57" s="23" t="str">
        <f>VLOOKUP(A57,'Medical Examinations'!A57:H2391,4,FALSE)</f>
        <v>Yes</v>
      </c>
      <c r="F57" s="23" t="str">
        <f>VLOOKUP(A57,'Medical Examinations'!A57:H2391,5,FALSE)</f>
        <v>No</v>
      </c>
      <c r="G57" s="23" t="str">
        <f>VLOOKUP(A57,'Medical Examinations'!A57:H2391,6,FALSE)</f>
        <v>No</v>
      </c>
      <c r="H57" s="23">
        <f>VLOOKUP(A57,'Medical Examinations'!A57:H2391,7,FALSE)</f>
        <v>1</v>
      </c>
      <c r="I57" s="23" t="str">
        <f>VLOOKUP(A57,'Medical Examinations'!A57:H2391,8,FALSE)</f>
        <v>Yes</v>
      </c>
      <c r="J57" s="23" t="str" cm="1">
        <f t="array" ref="J57">_xlfn.IFS(C57&lt;18.5,"Under Weight",C57&lt;25,"Healthy Weight",C57&lt;30,"Over Weight",C57&gt;=30,"Obesity")</f>
        <v>Obesity</v>
      </c>
      <c r="K57" s="23" t="str" cm="1">
        <f t="array" ref="K57">_xlfn.IFS(D57&lt;5.7,"Normal",D57&lt;=6.5,"Prediabetes",D57&gt;6.5,"Diabetes")</f>
        <v>Diabetes</v>
      </c>
      <c r="L57" s="30" t="str">
        <f>VLOOKUP(A57,'Hospitalisation Details'!A57:H2399,2,FALSE)</f>
        <v>23-Oct-1975</v>
      </c>
      <c r="M57" s="23">
        <f>VLOOKUP(A57,'Hospitalisation Details'!A57:H2399,5,FALSE)</f>
        <v>42969.85</v>
      </c>
      <c r="N57" s="23" t="str">
        <f>VLOOKUP(A57,'Hospitalisation Details'!A57:H2399,6,FALSE)</f>
        <v>tier - 1</v>
      </c>
      <c r="O57" s="23" t="str">
        <f>VLOOKUP(A57,'Hospitalisation Details'!A57:H2399,7,FALSE)</f>
        <v>tier - 3</v>
      </c>
      <c r="P57" s="23" t="str">
        <f>VLOOKUP(A57,'Hospitalisation Details'!A57:H2399,8,FALSE)</f>
        <v>R1013</v>
      </c>
      <c r="Q57" s="26">
        <f>VLOOKUP(A57,'Hospitalisation Details'!A57:H2399,3,FALSE)</f>
        <v>47.625</v>
      </c>
    </row>
    <row r="58" spans="1:17" ht="15.75" customHeight="1" x14ac:dyDescent="0.3">
      <c r="A58" s="31" t="s">
        <v>95</v>
      </c>
      <c r="B58" s="23" t="str">
        <f>VLOOKUP(A58,'Customer Names'!A58:D2392,3,FALSE)</f>
        <v xml:space="preserve">  Ari</v>
      </c>
      <c r="C58" s="23">
        <f>VLOOKUP(Healthcare!A58,'Medical Examinations'!A58:H2392,2,FALSE)</f>
        <v>34.200000000000003</v>
      </c>
      <c r="D58" s="23">
        <f>VLOOKUP(A58,'Medical Examinations'!A58:H2392,3,FALSE)</f>
        <v>5.75</v>
      </c>
      <c r="E58" s="23" t="str">
        <f>VLOOKUP(A58,'Medical Examinations'!A58:H2392,4,FALSE)</f>
        <v>No</v>
      </c>
      <c r="F58" s="23" t="str">
        <f>VLOOKUP(A58,'Medical Examinations'!A58:H2392,5,FALSE)</f>
        <v>No</v>
      </c>
      <c r="G58" s="23" t="str">
        <f>VLOOKUP(A58,'Medical Examinations'!A58:H2392,6,FALSE)</f>
        <v>No</v>
      </c>
      <c r="H58" s="23">
        <f>VLOOKUP(A58,'Medical Examinations'!A58:H2392,7,FALSE)</f>
        <v>2</v>
      </c>
      <c r="I58" s="23" t="str">
        <f>VLOOKUP(A58,'Medical Examinations'!A58:H2392,8,FALSE)</f>
        <v>Yes</v>
      </c>
      <c r="J58" s="23" t="str" cm="1">
        <f t="array" ref="J58">_xlfn.IFS(C58&lt;18.5,"Under Weight",C58&lt;25,"Healthy Weight",C58&lt;30,"Over Weight",C58&gt;=30,"Obesity")</f>
        <v>Obesity</v>
      </c>
      <c r="K58" s="23" t="str" cm="1">
        <f t="array" ref="K58">_xlfn.IFS(D58&lt;5.7,"Normal",D58&lt;=6.5,"Prediabetes",D58&gt;6.5,"Diabetes")</f>
        <v>Prediabetes</v>
      </c>
      <c r="L58" s="30" t="str">
        <f>VLOOKUP(A58,'Hospitalisation Details'!A58:H2400,2,FALSE)</f>
        <v>10-Sep-1972</v>
      </c>
      <c r="M58" s="23">
        <f>VLOOKUP(A58,'Hospitalisation Details'!A58:H2400,5,FALSE)</f>
        <v>42856.84</v>
      </c>
      <c r="N58" s="23" t="str">
        <f>VLOOKUP(A58,'Hospitalisation Details'!A58:H2400,6,FALSE)</f>
        <v>tier - 1</v>
      </c>
      <c r="O58" s="23" t="str">
        <f>VLOOKUP(A58,'Hospitalisation Details'!A58:H2400,7,FALSE)</f>
        <v>tier - 1</v>
      </c>
      <c r="P58" s="23" t="str">
        <f>VLOOKUP(A58,'Hospitalisation Details'!A58:H2400,8,FALSE)</f>
        <v>R1011</v>
      </c>
      <c r="Q58" s="26">
        <f>VLOOKUP(A58,'Hospitalisation Details'!A58:H2400,3,FALSE)</f>
        <v>50.744444444444447</v>
      </c>
    </row>
    <row r="59" spans="1:17" ht="15.75" customHeight="1" x14ac:dyDescent="0.3">
      <c r="A59" s="31" t="s">
        <v>96</v>
      </c>
      <c r="B59" s="23" t="str">
        <f>VLOOKUP(A59,'Customer Names'!A59:D2393,3,FALSE)</f>
        <v xml:space="preserve">  Lindsey</v>
      </c>
      <c r="C59" s="23">
        <f>VLOOKUP(Healthcare!A59,'Medical Examinations'!A59:H2393,2,FALSE)</f>
        <v>50.63</v>
      </c>
      <c r="D59" s="23">
        <f>VLOOKUP(A59,'Medical Examinations'!A59:H2393,3,FALSE)</f>
        <v>11.89</v>
      </c>
      <c r="E59" s="23" t="str">
        <f>VLOOKUP(A59,'Medical Examinations'!A59:H2393,4,FALSE)</f>
        <v>No</v>
      </c>
      <c r="F59" s="23" t="str">
        <f>VLOOKUP(A59,'Medical Examinations'!A59:H2393,5,FALSE)</f>
        <v>No</v>
      </c>
      <c r="G59" s="23" t="str">
        <f>VLOOKUP(A59,'Medical Examinations'!A59:H2393,6,FALSE)</f>
        <v>No</v>
      </c>
      <c r="H59" s="23">
        <f>VLOOKUP(A59,'Medical Examinations'!A59:H2393,7,FALSE)</f>
        <v>0</v>
      </c>
      <c r="I59" s="23" t="str">
        <f>VLOOKUP(A59,'Medical Examinations'!A59:H2393,8,FALSE)</f>
        <v>Yes</v>
      </c>
      <c r="J59" s="23" t="str" cm="1">
        <f t="array" ref="J59">_xlfn.IFS(C59&lt;18.5,"Under Weight",C59&lt;25,"Healthy Weight",C59&lt;30,"Over Weight",C59&gt;=30,"Obesity")</f>
        <v>Obesity</v>
      </c>
      <c r="K59" s="23" t="str" cm="1">
        <f t="array" ref="K59">_xlfn.IFS(D59&lt;5.7,"Normal",D59&lt;=6.5,"Prediabetes",D59&gt;6.5,"Diabetes")</f>
        <v>Diabetes</v>
      </c>
      <c r="L59" s="30" t="str">
        <f>VLOOKUP(A59,'Hospitalisation Details'!A59:H2401,2,FALSE)</f>
        <v>29-Oct-1965</v>
      </c>
      <c r="M59" s="23">
        <f>VLOOKUP(A59,'Hospitalisation Details'!A59:H2401,5,FALSE)</f>
        <v>42764.12</v>
      </c>
      <c r="N59" s="23" t="str">
        <f>VLOOKUP(A59,'Hospitalisation Details'!A59:H2401,6,FALSE)</f>
        <v>tier - 1</v>
      </c>
      <c r="O59" s="23" t="str">
        <f>VLOOKUP(A59,'Hospitalisation Details'!A59:H2401,7,FALSE)</f>
        <v>tier - 2</v>
      </c>
      <c r="P59" s="23" t="str">
        <f>VLOOKUP(A59,'Hospitalisation Details'!A59:H2401,8,FALSE)</f>
        <v>R1011</v>
      </c>
      <c r="Q59" s="26">
        <f>VLOOKUP(A59,'Hospitalisation Details'!A59:H2401,3,FALSE)</f>
        <v>57.608333333333334</v>
      </c>
    </row>
    <row r="60" spans="1:17" ht="15.75" customHeight="1" x14ac:dyDescent="0.3">
      <c r="A60" s="31" t="s">
        <v>97</v>
      </c>
      <c r="B60" s="23" t="str">
        <f>VLOOKUP(A60,'Customer Names'!A60:D2394,3,FALSE)</f>
        <v xml:space="preserve">  Kenny</v>
      </c>
      <c r="C60" s="23">
        <f>VLOOKUP(Healthcare!A60,'Medical Examinations'!A60:H2394,2,FALSE)</f>
        <v>36.479999999999997</v>
      </c>
      <c r="D60" s="23">
        <f>VLOOKUP(A60,'Medical Examinations'!A60:H2394,3,FALSE)</f>
        <v>6.2</v>
      </c>
      <c r="E60" s="23" t="str">
        <f>VLOOKUP(A60,'Medical Examinations'!A60:H2394,4,FALSE)</f>
        <v>No</v>
      </c>
      <c r="F60" s="23" t="str">
        <f>VLOOKUP(A60,'Medical Examinations'!A60:H2394,5,FALSE)</f>
        <v>No</v>
      </c>
      <c r="G60" s="23" t="str">
        <f>VLOOKUP(A60,'Medical Examinations'!A60:H2394,6,FALSE)</f>
        <v>No</v>
      </c>
      <c r="H60" s="23">
        <f>VLOOKUP(A60,'Medical Examinations'!A60:H2394,7,FALSE)</f>
        <v>0</v>
      </c>
      <c r="I60" s="23" t="str">
        <f>VLOOKUP(A60,'Medical Examinations'!A60:H2394,8,FALSE)</f>
        <v>Yes</v>
      </c>
      <c r="J60" s="23" t="str" cm="1">
        <f t="array" ref="J60">_xlfn.IFS(C60&lt;18.5,"Under Weight",C60&lt;25,"Healthy Weight",C60&lt;30,"Over Weight",C60&gt;=30,"Obesity")</f>
        <v>Obesity</v>
      </c>
      <c r="K60" s="23" t="str" cm="1">
        <f t="array" ref="K60">_xlfn.IFS(D60&lt;5.7,"Normal",D60&lt;=6.5,"Prediabetes",D60&gt;6.5,"Diabetes")</f>
        <v>Prediabetes</v>
      </c>
      <c r="L60" s="30" t="str">
        <f>VLOOKUP(A60,'Hospitalisation Details'!A60:H2402,2,FALSE)</f>
        <v>21-Oct-1977</v>
      </c>
      <c r="M60" s="23">
        <f>VLOOKUP(A60,'Hospitalisation Details'!A60:H2402,5,FALSE)</f>
        <v>42760.5</v>
      </c>
      <c r="N60" s="23" t="str">
        <f>VLOOKUP(A60,'Hospitalisation Details'!A60:H2402,6,FALSE)</f>
        <v>tier - 1</v>
      </c>
      <c r="O60" s="23" t="str">
        <f>VLOOKUP(A60,'Hospitalisation Details'!A60:H2402,7,FALSE)</f>
        <v>tier - 2</v>
      </c>
      <c r="P60" s="23" t="str">
        <f>VLOOKUP(A60,'Hospitalisation Details'!A60:H2402,8,FALSE)</f>
        <v>R1012</v>
      </c>
      <c r="Q60" s="26">
        <f>VLOOKUP(A60,'Hospitalisation Details'!A60:H2402,3,FALSE)</f>
        <v>45.630555555555553</v>
      </c>
    </row>
    <row r="61" spans="1:17" ht="15.75" customHeight="1" x14ac:dyDescent="0.3">
      <c r="A61" s="31" t="s">
        <v>98</v>
      </c>
      <c r="B61" s="23" t="str">
        <f>VLOOKUP(A61,'Customer Names'!A61:D2395,3,FALSE)</f>
        <v xml:space="preserve">  Louise</v>
      </c>
      <c r="C61" s="23">
        <f>VLOOKUP(Healthcare!A61,'Medical Examinations'!A61:H2395,2,FALSE)</f>
        <v>54.82</v>
      </c>
      <c r="D61" s="23">
        <f>VLOOKUP(A61,'Medical Examinations'!A61:H2395,3,FALSE)</f>
        <v>10.61</v>
      </c>
      <c r="E61" s="23" t="str">
        <f>VLOOKUP(A61,'Medical Examinations'!A61:H2395,4,FALSE)</f>
        <v>No</v>
      </c>
      <c r="F61" s="23" t="str">
        <f>VLOOKUP(A61,'Medical Examinations'!A61:H2395,5,FALSE)</f>
        <v>No</v>
      </c>
      <c r="G61" s="23" t="str">
        <f>VLOOKUP(A61,'Medical Examinations'!A61:H2395,6,FALSE)</f>
        <v>No</v>
      </c>
      <c r="H61" s="23">
        <f>VLOOKUP(A61,'Medical Examinations'!A61:H2395,7,FALSE)</f>
        <v>0</v>
      </c>
      <c r="I61" s="23" t="str">
        <f>VLOOKUP(A61,'Medical Examinations'!A61:H2395,8,FALSE)</f>
        <v>Yes</v>
      </c>
      <c r="J61" s="23" t="str" cm="1">
        <f t="array" ref="J61">_xlfn.IFS(C61&lt;18.5,"Under Weight",C61&lt;25,"Healthy Weight",C61&lt;30,"Over Weight",C61&gt;=30,"Obesity")</f>
        <v>Obesity</v>
      </c>
      <c r="K61" s="23" t="str" cm="1">
        <f t="array" ref="K61">_xlfn.IFS(D61&lt;5.7,"Normal",D61&lt;=6.5,"Prediabetes",D61&gt;6.5,"Diabetes")</f>
        <v>Diabetes</v>
      </c>
      <c r="L61" s="30" t="str">
        <f>VLOOKUP(A61,'Hospitalisation Details'!A61:H2403,2,FALSE)</f>
        <v>03-Nov-1971</v>
      </c>
      <c r="M61" s="23">
        <f>VLOOKUP(A61,'Hospitalisation Details'!A61:H2403,5,FALSE)</f>
        <v>42644.2</v>
      </c>
      <c r="N61" s="23" t="str">
        <f>VLOOKUP(A61,'Hospitalisation Details'!A61:H2403,6,FALSE)</f>
        <v>tier - 1</v>
      </c>
      <c r="O61" s="23" t="str">
        <f>VLOOKUP(A61,'Hospitalisation Details'!A61:H2403,7,FALSE)</f>
        <v>tier - 3</v>
      </c>
      <c r="P61" s="23" t="str">
        <f>VLOOKUP(A61,'Hospitalisation Details'!A61:H2403,8,FALSE)</f>
        <v>R1011</v>
      </c>
      <c r="Q61" s="26">
        <f>VLOOKUP(A61,'Hospitalisation Details'!A61:H2403,3,FALSE)</f>
        <v>51.597222222222221</v>
      </c>
    </row>
    <row r="62" spans="1:17" ht="15.75" customHeight="1" x14ac:dyDescent="0.3">
      <c r="A62" s="31" t="s">
        <v>99</v>
      </c>
      <c r="B62" s="23" t="str">
        <f>VLOOKUP(A62,'Customer Names'!A62:D2396,3,FALSE)</f>
        <v xml:space="preserve">  Cameron</v>
      </c>
      <c r="C62" s="23">
        <f>VLOOKUP(Healthcare!A62,'Medical Examinations'!A62:H2396,2,FALSE)</f>
        <v>38.06</v>
      </c>
      <c r="D62" s="23">
        <f>VLOOKUP(A62,'Medical Examinations'!A62:H2396,3,FALSE)</f>
        <v>6.04</v>
      </c>
      <c r="E62" s="23" t="str">
        <f>VLOOKUP(A62,'Medical Examinations'!A62:H2396,4,FALSE)</f>
        <v>No</v>
      </c>
      <c r="F62" s="23" t="str">
        <f>VLOOKUP(A62,'Medical Examinations'!A62:H2396,5,FALSE)</f>
        <v>No</v>
      </c>
      <c r="G62" s="23" t="str">
        <f>VLOOKUP(A62,'Medical Examinations'!A62:H2396,6,FALSE)</f>
        <v>Yes</v>
      </c>
      <c r="H62" s="23">
        <f>VLOOKUP(A62,'Medical Examinations'!A62:H2396,7,FALSE)</f>
        <v>1</v>
      </c>
      <c r="I62" s="23" t="str">
        <f>VLOOKUP(A62,'Medical Examinations'!A62:H2396,8,FALSE)</f>
        <v>Yes</v>
      </c>
      <c r="J62" s="23" t="str" cm="1">
        <f t="array" ref="J62">_xlfn.IFS(C62&lt;18.5,"Under Weight",C62&lt;25,"Healthy Weight",C62&lt;30,"Over Weight",C62&gt;=30,"Obesity")</f>
        <v>Obesity</v>
      </c>
      <c r="K62" s="23" t="str" cm="1">
        <f t="array" ref="K62">_xlfn.IFS(D62&lt;5.7,"Normal",D62&lt;=6.5,"Prediabetes",D62&gt;6.5,"Diabetes")</f>
        <v>Prediabetes</v>
      </c>
      <c r="L62" s="30" t="str">
        <f>VLOOKUP(A62,'Hospitalisation Details'!A62:H2404,2,FALSE)</f>
        <v>27-Dec-1979</v>
      </c>
      <c r="M62" s="23">
        <f>VLOOKUP(A62,'Hospitalisation Details'!A62:H2404,5,FALSE)</f>
        <v>42560.43</v>
      </c>
      <c r="N62" s="23" t="str">
        <f>VLOOKUP(A62,'Hospitalisation Details'!A62:H2404,6,FALSE)</f>
        <v>tier - 1</v>
      </c>
      <c r="O62" s="23" t="str">
        <f>VLOOKUP(A62,'Hospitalisation Details'!A62:H2404,7,FALSE)</f>
        <v>tier - 3</v>
      </c>
      <c r="P62" s="23" t="str">
        <f>VLOOKUP(A62,'Hospitalisation Details'!A62:H2404,8,FALSE)</f>
        <v>R1013</v>
      </c>
      <c r="Q62" s="26">
        <f>VLOOKUP(A62,'Hospitalisation Details'!A62:H2404,3,FALSE)</f>
        <v>43.447222222222223</v>
      </c>
    </row>
    <row r="63" spans="1:17" ht="15.75" customHeight="1" x14ac:dyDescent="0.3">
      <c r="A63" s="31" t="s">
        <v>100</v>
      </c>
      <c r="B63" s="23" t="str">
        <f>VLOOKUP(A63,'Customer Names'!A63:D2397,3,FALSE)</f>
        <v xml:space="preserve">  Katie T</v>
      </c>
      <c r="C63" s="23">
        <f>VLOOKUP(Healthcare!A63,'Medical Examinations'!A63:H2397,2,FALSE)</f>
        <v>51.48</v>
      </c>
      <c r="D63" s="23">
        <f>VLOOKUP(A63,'Medical Examinations'!A63:H2397,3,FALSE)</f>
        <v>9.33</v>
      </c>
      <c r="E63" s="23" t="str">
        <f>VLOOKUP(A63,'Medical Examinations'!A63:H2397,4,FALSE)</f>
        <v>Yes</v>
      </c>
      <c r="F63" s="23" t="str">
        <f>VLOOKUP(A63,'Medical Examinations'!A63:H2397,5,FALSE)</f>
        <v>No</v>
      </c>
      <c r="G63" s="23" t="str">
        <f>VLOOKUP(A63,'Medical Examinations'!A63:H2397,6,FALSE)</f>
        <v>No</v>
      </c>
      <c r="H63" s="23">
        <f>VLOOKUP(A63,'Medical Examinations'!A63:H2397,7,FALSE)</f>
        <v>0</v>
      </c>
      <c r="I63" s="23" t="str">
        <f>VLOOKUP(A63,'Medical Examinations'!A63:H2397,8,FALSE)</f>
        <v>Yes</v>
      </c>
      <c r="J63" s="23" t="str" cm="1">
        <f t="array" ref="J63">_xlfn.IFS(C63&lt;18.5,"Under Weight",C63&lt;25,"Healthy Weight",C63&lt;30,"Over Weight",C63&gt;=30,"Obesity")</f>
        <v>Obesity</v>
      </c>
      <c r="K63" s="23" t="str" cm="1">
        <f t="array" ref="K63">_xlfn.IFS(D63&lt;5.7,"Normal",D63&lt;=6.5,"Prediabetes",D63&gt;6.5,"Diabetes")</f>
        <v>Diabetes</v>
      </c>
      <c r="L63" s="30" t="str">
        <f>VLOOKUP(A63,'Hospitalisation Details'!A63:H2405,2,FALSE)</f>
        <v>27-Jun-1967</v>
      </c>
      <c r="M63" s="23">
        <f>VLOOKUP(A63,'Hospitalisation Details'!A63:H2405,5,FALSE)</f>
        <v>42538.720000000001</v>
      </c>
      <c r="N63" s="23" t="str">
        <f>VLOOKUP(A63,'Hospitalisation Details'!A63:H2405,6,FALSE)</f>
        <v>tier - 1</v>
      </c>
      <c r="O63" s="23" t="str">
        <f>VLOOKUP(A63,'Hospitalisation Details'!A63:H2405,7,FALSE)</f>
        <v>tier - 3</v>
      </c>
      <c r="P63" s="23" t="str">
        <f>VLOOKUP(A63,'Hospitalisation Details'!A63:H2405,8,FALSE)</f>
        <v>R1011</v>
      </c>
      <c r="Q63" s="26">
        <f>VLOOKUP(A63,'Hospitalisation Details'!A63:H2405,3,FALSE)</f>
        <v>55.947222222222223</v>
      </c>
    </row>
    <row r="64" spans="1:17" ht="15.75" customHeight="1" x14ac:dyDescent="0.3">
      <c r="A64" s="31" t="s">
        <v>101</v>
      </c>
      <c r="B64" s="23" t="str">
        <f>VLOOKUP(A64,'Customer Names'!A64:D2398,3,FALSE)</f>
        <v xml:space="preserve">  Casey</v>
      </c>
      <c r="C64" s="23">
        <f>VLOOKUP(Healthcare!A64,'Medical Examinations'!A64:H2398,2,FALSE)</f>
        <v>52.06</v>
      </c>
      <c r="D64" s="23">
        <f>VLOOKUP(A64,'Medical Examinations'!A64:H2398,3,FALSE)</f>
        <v>11.47</v>
      </c>
      <c r="E64" s="23" t="str">
        <f>VLOOKUP(A64,'Medical Examinations'!A64:H2398,4,FALSE)</f>
        <v>No</v>
      </c>
      <c r="F64" s="23" t="str">
        <f>VLOOKUP(A64,'Medical Examinations'!A64:H2398,5,FALSE)</f>
        <v>No</v>
      </c>
      <c r="G64" s="23" t="str">
        <f>VLOOKUP(A64,'Medical Examinations'!A64:H2398,6,FALSE)</f>
        <v>No</v>
      </c>
      <c r="H64" s="23">
        <f>VLOOKUP(A64,'Medical Examinations'!A64:H2398,7,FALSE)</f>
        <v>0</v>
      </c>
      <c r="I64" s="23" t="str">
        <f>VLOOKUP(A64,'Medical Examinations'!A64:H2398,8,FALSE)</f>
        <v>Yes</v>
      </c>
      <c r="J64" s="23" t="str" cm="1">
        <f t="array" ref="J64">_xlfn.IFS(C64&lt;18.5,"Under Weight",C64&lt;25,"Healthy Weight",C64&lt;30,"Over Weight",C64&gt;=30,"Obesity")</f>
        <v>Obesity</v>
      </c>
      <c r="K64" s="23" t="str" cm="1">
        <f t="array" ref="K64">_xlfn.IFS(D64&lt;5.7,"Normal",D64&lt;=6.5,"Prediabetes",D64&gt;6.5,"Diabetes")</f>
        <v>Diabetes</v>
      </c>
      <c r="L64" s="30" t="str">
        <f>VLOOKUP(A64,'Hospitalisation Details'!A64:H2406,2,FALSE)</f>
        <v>03-Aug-1968</v>
      </c>
      <c r="M64" s="23">
        <f>VLOOKUP(A64,'Hospitalisation Details'!A64:H2406,5,FALSE)</f>
        <v>42478.6</v>
      </c>
      <c r="N64" s="23" t="str">
        <f>VLOOKUP(A64,'Hospitalisation Details'!A64:H2406,6,FALSE)</f>
        <v>tier - 1</v>
      </c>
      <c r="O64" s="23" t="str">
        <f>VLOOKUP(A64,'Hospitalisation Details'!A64:H2406,7,FALSE)</f>
        <v>tier - 2</v>
      </c>
      <c r="P64" s="23" t="str">
        <f>VLOOKUP(A64,'Hospitalisation Details'!A64:H2406,8,FALSE)</f>
        <v>R1011</v>
      </c>
      <c r="Q64" s="26">
        <f>VLOOKUP(A64,'Hospitalisation Details'!A64:H2406,3,FALSE)</f>
        <v>54.847222222222221</v>
      </c>
    </row>
    <row r="65" spans="1:17" ht="15.75" customHeight="1" x14ac:dyDescent="0.3">
      <c r="A65" s="31" t="s">
        <v>102</v>
      </c>
      <c r="B65" s="23" t="str">
        <f>VLOOKUP(A65,'Customer Names'!A65:D2399,3,FALSE)</f>
        <v xml:space="preserve">  David</v>
      </c>
      <c r="C65" s="23">
        <f>VLOOKUP(Healthcare!A65,'Medical Examinations'!A65:H2399,2,FALSE)</f>
        <v>30.684999999999999</v>
      </c>
      <c r="D65" s="23">
        <f>VLOOKUP(A65,'Medical Examinations'!A65:H2399,3,FALSE)</f>
        <v>7.02</v>
      </c>
      <c r="E65" s="23" t="str">
        <f>VLOOKUP(A65,'Medical Examinations'!A65:H2399,4,FALSE)</f>
        <v>Yes</v>
      </c>
      <c r="F65" s="23" t="str">
        <f>VLOOKUP(A65,'Medical Examinations'!A65:H2399,5,FALSE)</f>
        <v>No</v>
      </c>
      <c r="G65" s="23" t="str">
        <f>VLOOKUP(A65,'Medical Examinations'!A65:H2399,6,FALSE)</f>
        <v>No</v>
      </c>
      <c r="H65" s="23">
        <f>VLOOKUP(A65,'Medical Examinations'!A65:H2399,7,FALSE)</f>
        <v>0</v>
      </c>
      <c r="I65" s="23" t="str">
        <f>VLOOKUP(A65,'Medical Examinations'!A65:H2399,8,FALSE)</f>
        <v>Yes</v>
      </c>
      <c r="J65" s="23" t="str" cm="1">
        <f t="array" ref="J65">_xlfn.IFS(C65&lt;18.5,"Under Weight",C65&lt;25,"Healthy Weight",C65&lt;30,"Over Weight",C65&gt;=30,"Obesity")</f>
        <v>Obesity</v>
      </c>
      <c r="K65" s="23" t="str" cm="1">
        <f t="array" ref="K65">_xlfn.IFS(D65&lt;5.7,"Normal",D65&lt;=6.5,"Prediabetes",D65&gt;6.5,"Diabetes")</f>
        <v>Diabetes</v>
      </c>
      <c r="L65" s="30" t="str">
        <f>VLOOKUP(A65,'Hospitalisation Details'!A65:H2407,2,FALSE)</f>
        <v>28-Jun-1967</v>
      </c>
      <c r="M65" s="23">
        <f>VLOOKUP(A65,'Hospitalisation Details'!A65:H2407,5,FALSE)</f>
        <v>42303.69</v>
      </c>
      <c r="N65" s="23" t="str">
        <f>VLOOKUP(A65,'Hospitalisation Details'!A65:H2407,6,FALSE)</f>
        <v>tier - 1</v>
      </c>
      <c r="O65" s="23" t="str">
        <f>VLOOKUP(A65,'Hospitalisation Details'!A65:H2407,7,FALSE)</f>
        <v>tier - 2</v>
      </c>
      <c r="P65" s="23" t="str">
        <f>VLOOKUP(A65,'Hospitalisation Details'!A65:H2407,8,FALSE)</f>
        <v>R1016</v>
      </c>
      <c r="Q65" s="26">
        <f>VLOOKUP(A65,'Hospitalisation Details'!A65:H2407,3,FALSE)</f>
        <v>55.944444444444443</v>
      </c>
    </row>
    <row r="66" spans="1:17" ht="15.75" customHeight="1" x14ac:dyDescent="0.3">
      <c r="A66" s="31" t="s">
        <v>103</v>
      </c>
      <c r="B66" s="23" t="str">
        <f>VLOOKUP(A66,'Customer Names'!A66:D2400,3,FALSE)</f>
        <v xml:space="preserve">  Bryson C</v>
      </c>
      <c r="C66" s="23">
        <f>VLOOKUP(Healthcare!A66,'Medical Examinations'!A66:H2400,2,FALSE)</f>
        <v>36.08</v>
      </c>
      <c r="D66" s="23">
        <f>VLOOKUP(A66,'Medical Examinations'!A66:H2400,3,FALSE)</f>
        <v>8.8000000000000007</v>
      </c>
      <c r="E66" s="23" t="str">
        <f>VLOOKUP(A66,'Medical Examinations'!A66:H2400,4,FALSE)</f>
        <v>Yes</v>
      </c>
      <c r="F66" s="23" t="str">
        <f>VLOOKUP(A66,'Medical Examinations'!A66:H2400,5,FALSE)</f>
        <v>No</v>
      </c>
      <c r="G66" s="23" t="str">
        <f>VLOOKUP(A66,'Medical Examinations'!A66:H2400,6,FALSE)</f>
        <v>No</v>
      </c>
      <c r="H66" s="23">
        <f>VLOOKUP(A66,'Medical Examinations'!A66:H2400,7,FALSE)</f>
        <v>1</v>
      </c>
      <c r="I66" s="23" t="str">
        <f>VLOOKUP(A66,'Medical Examinations'!A66:H2400,8,FALSE)</f>
        <v>Yes</v>
      </c>
      <c r="J66" s="23" t="str" cm="1">
        <f t="array" ref="J66">_xlfn.IFS(C66&lt;18.5,"Under Weight",C66&lt;25,"Healthy Weight",C66&lt;30,"Over Weight",C66&gt;=30,"Obesity")</f>
        <v>Obesity</v>
      </c>
      <c r="K66" s="23" t="str" cm="1">
        <f t="array" ref="K66">_xlfn.IFS(D66&lt;5.7,"Normal",D66&lt;=6.5,"Prediabetes",D66&gt;6.5,"Diabetes")</f>
        <v>Diabetes</v>
      </c>
      <c r="L66" s="30" t="str">
        <f>VLOOKUP(A66,'Hospitalisation Details'!A66:H2408,2,FALSE)</f>
        <v>15-Aug-1975</v>
      </c>
      <c r="M66" s="23">
        <f>VLOOKUP(A66,'Hospitalisation Details'!A66:H2408,5,FALSE)</f>
        <v>42211.14</v>
      </c>
      <c r="N66" s="23" t="str">
        <f>VLOOKUP(A66,'Hospitalisation Details'!A66:H2408,6,FALSE)</f>
        <v>tier - 1</v>
      </c>
      <c r="O66" s="23" t="str">
        <f>VLOOKUP(A66,'Hospitalisation Details'!A66:H2408,7,FALSE)</f>
        <v>tier - 3</v>
      </c>
      <c r="P66" s="23" t="str">
        <f>VLOOKUP(A66,'Hospitalisation Details'!A66:H2408,8,FALSE)</f>
        <v>R1013</v>
      </c>
      <c r="Q66" s="26">
        <f>VLOOKUP(A66,'Hospitalisation Details'!A66:H2408,3,FALSE)</f>
        <v>47.81388888888889</v>
      </c>
    </row>
    <row r="67" spans="1:17" ht="15.75" customHeight="1" x14ac:dyDescent="0.3">
      <c r="A67" s="31" t="s">
        <v>104</v>
      </c>
      <c r="B67" s="23" t="str">
        <f>VLOOKUP(A67,'Customer Names'!A67:D2401,3,FALSE)</f>
        <v xml:space="preserve">  Megan</v>
      </c>
      <c r="C67" s="23">
        <f>VLOOKUP(Healthcare!A67,'Medical Examinations'!A67:H2401,2,FALSE)</f>
        <v>54.99</v>
      </c>
      <c r="D67" s="23">
        <f>VLOOKUP(A67,'Medical Examinations'!A67:H2401,3,FALSE)</f>
        <v>8.68</v>
      </c>
      <c r="E67" s="23" t="str">
        <f>VLOOKUP(A67,'Medical Examinations'!A67:H2401,4,FALSE)</f>
        <v>No</v>
      </c>
      <c r="F67" s="23" t="str">
        <f>VLOOKUP(A67,'Medical Examinations'!A67:H2401,5,FALSE)</f>
        <v>No</v>
      </c>
      <c r="G67" s="23" t="str">
        <f>VLOOKUP(A67,'Medical Examinations'!A67:H2401,6,FALSE)</f>
        <v>No</v>
      </c>
      <c r="H67" s="23">
        <f>VLOOKUP(A67,'Medical Examinations'!A67:H2401,7,FALSE)</f>
        <v>2</v>
      </c>
      <c r="I67" s="23" t="str">
        <f>VLOOKUP(A67,'Medical Examinations'!A67:H2401,8,FALSE)</f>
        <v>Yes</v>
      </c>
      <c r="J67" s="23" t="str" cm="1">
        <f t="array" ref="J67">_xlfn.IFS(C67&lt;18.5,"Under Weight",C67&lt;25,"Healthy Weight",C67&lt;30,"Over Weight",C67&gt;=30,"Obesity")</f>
        <v>Obesity</v>
      </c>
      <c r="K67" s="23" t="str" cm="1">
        <f t="array" ref="K67">_xlfn.IFS(D67&lt;5.7,"Normal",D67&lt;=6.5,"Prediabetes",D67&gt;6.5,"Diabetes")</f>
        <v>Diabetes</v>
      </c>
      <c r="L67" s="30" t="str">
        <f>VLOOKUP(A67,'Hospitalisation Details'!A67:H2409,2,FALSE)</f>
        <v>18-Sep-1973</v>
      </c>
      <c r="M67" s="23">
        <f>VLOOKUP(A67,'Hospitalisation Details'!A67:H2409,5,FALSE)</f>
        <v>42188.15</v>
      </c>
      <c r="N67" s="23" t="str">
        <f>VLOOKUP(A67,'Hospitalisation Details'!A67:H2409,6,FALSE)</f>
        <v>tier - 1</v>
      </c>
      <c r="O67" s="23" t="str">
        <f>VLOOKUP(A67,'Hospitalisation Details'!A67:H2409,7,FALSE)</f>
        <v>tier - 1</v>
      </c>
      <c r="P67" s="23" t="str">
        <f>VLOOKUP(A67,'Hospitalisation Details'!A67:H2409,8,FALSE)</f>
        <v>R1011</v>
      </c>
      <c r="Q67" s="26">
        <f>VLOOKUP(A67,'Hospitalisation Details'!A67:H2409,3,FALSE)</f>
        <v>49.722222222222221</v>
      </c>
    </row>
    <row r="68" spans="1:17" ht="15.75" customHeight="1" x14ac:dyDescent="0.3">
      <c r="A68" s="31" t="s">
        <v>105</v>
      </c>
      <c r="B68" s="23" t="str">
        <f>VLOOKUP(A68,'Customer Names'!A68:D2402,3,FALSE)</f>
        <v xml:space="preserve">  Daniel</v>
      </c>
      <c r="C68" s="23">
        <f>VLOOKUP(Healthcare!A68,'Medical Examinations'!A68:H2402,2,FALSE)</f>
        <v>35.97</v>
      </c>
      <c r="D68" s="23">
        <f>VLOOKUP(A68,'Medical Examinations'!A68:H2402,3,FALSE)</f>
        <v>6.12</v>
      </c>
      <c r="E68" s="23" t="str">
        <f>VLOOKUP(A68,'Medical Examinations'!A68:H2402,4,FALSE)</f>
        <v>No</v>
      </c>
      <c r="F68" s="23" t="str">
        <f>VLOOKUP(A68,'Medical Examinations'!A68:H2402,5,FALSE)</f>
        <v>No</v>
      </c>
      <c r="G68" s="23" t="str">
        <f>VLOOKUP(A68,'Medical Examinations'!A68:H2402,6,FALSE)</f>
        <v>Yes</v>
      </c>
      <c r="H68" s="23">
        <f>VLOOKUP(A68,'Medical Examinations'!A68:H2402,7,FALSE)</f>
        <v>1</v>
      </c>
      <c r="I68" s="23" t="str">
        <f>VLOOKUP(A68,'Medical Examinations'!A68:H2402,8,FALSE)</f>
        <v>Yes</v>
      </c>
      <c r="J68" s="23" t="str" cm="1">
        <f t="array" ref="J68">_xlfn.IFS(C68&lt;18.5,"Under Weight",C68&lt;25,"Healthy Weight",C68&lt;30,"Over Weight",C68&gt;=30,"Obesity")</f>
        <v>Obesity</v>
      </c>
      <c r="K68" s="23" t="str" cm="1">
        <f t="array" ref="K68">_xlfn.IFS(D68&lt;5.7,"Normal",D68&lt;=6.5,"Prediabetes",D68&gt;6.5,"Diabetes")</f>
        <v>Prediabetes</v>
      </c>
      <c r="L68" s="30" t="str">
        <f>VLOOKUP(A68,'Hospitalisation Details'!A68:H2410,2,FALSE)</f>
        <v>03-Jul-1979</v>
      </c>
      <c r="M68" s="23">
        <f>VLOOKUP(A68,'Hospitalisation Details'!A68:H2410,5,FALSE)</f>
        <v>42124.52</v>
      </c>
      <c r="N68" s="23" t="str">
        <f>VLOOKUP(A68,'Hospitalisation Details'!A68:H2410,6,FALSE)</f>
        <v>tier - 1</v>
      </c>
      <c r="O68" s="23" t="str">
        <f>VLOOKUP(A68,'Hospitalisation Details'!A68:H2410,7,FALSE)</f>
        <v>tier - 1</v>
      </c>
      <c r="P68" s="23" t="str">
        <f>VLOOKUP(A68,'Hospitalisation Details'!A68:H2410,8,FALSE)</f>
        <v>R1013</v>
      </c>
      <c r="Q68" s="26">
        <f>VLOOKUP(A68,'Hospitalisation Details'!A68:H2410,3,FALSE)</f>
        <v>43.930555555555557</v>
      </c>
    </row>
    <row r="69" spans="1:17" ht="15.75" customHeight="1" x14ac:dyDescent="0.3">
      <c r="A69" s="31" t="s">
        <v>106</v>
      </c>
      <c r="B69" s="23" t="str">
        <f>VLOOKUP(A69,'Customer Names'!A69:D2403,3,FALSE)</f>
        <v xml:space="preserve">  Steven M</v>
      </c>
      <c r="C69" s="23">
        <f>VLOOKUP(Healthcare!A69,'Medical Examinations'!A69:H2403,2,FALSE)</f>
        <v>45.54</v>
      </c>
      <c r="D69" s="23">
        <f>VLOOKUP(A69,'Medical Examinations'!A69:H2403,3,FALSE)</f>
        <v>5.4</v>
      </c>
      <c r="E69" s="23" t="str">
        <f>VLOOKUP(A69,'Medical Examinations'!A69:H2403,4,FALSE)</f>
        <v>Yes</v>
      </c>
      <c r="F69" s="23" t="str">
        <f>VLOOKUP(A69,'Medical Examinations'!A69:H2403,5,FALSE)</f>
        <v>No</v>
      </c>
      <c r="G69" s="23" t="str">
        <f>VLOOKUP(A69,'Medical Examinations'!A69:H2403,6,FALSE)</f>
        <v>Yes</v>
      </c>
      <c r="H69" s="23">
        <f>VLOOKUP(A69,'Medical Examinations'!A69:H2403,7,FALSE)</f>
        <v>1</v>
      </c>
      <c r="I69" s="23" t="str">
        <f>VLOOKUP(A69,'Medical Examinations'!A69:H2403,8,FALSE)</f>
        <v>Yes</v>
      </c>
      <c r="J69" s="23" t="str" cm="1">
        <f t="array" ref="J69">_xlfn.IFS(C69&lt;18.5,"Under Weight",C69&lt;25,"Healthy Weight",C69&lt;30,"Over Weight",C69&gt;=30,"Obesity")</f>
        <v>Obesity</v>
      </c>
      <c r="K69" s="23" t="str" cm="1">
        <f t="array" ref="K69">_xlfn.IFS(D69&lt;5.7,"Normal",D69&lt;=6.5,"Prediabetes",D69&gt;6.5,"Diabetes")</f>
        <v>Normal</v>
      </c>
      <c r="L69" s="30" t="str">
        <f>VLOOKUP(A69,'Hospitalisation Details'!A69:H2411,2,FALSE)</f>
        <v>09-Dec-1997</v>
      </c>
      <c r="M69" s="23">
        <f>VLOOKUP(A69,'Hospitalisation Details'!A69:H2411,5,FALSE)</f>
        <v>42112.24</v>
      </c>
      <c r="N69" s="23" t="str">
        <f>VLOOKUP(A69,'Hospitalisation Details'!A69:H2411,6,FALSE)</f>
        <v>tier - 1</v>
      </c>
      <c r="O69" s="23" t="str">
        <f>VLOOKUP(A69,'Hospitalisation Details'!A69:H2411,7,FALSE)</f>
        <v>tier - 3</v>
      </c>
      <c r="P69" s="23" t="str">
        <f>VLOOKUP(A69,'Hospitalisation Details'!A69:H2411,8,FALSE)</f>
        <v>R1013</v>
      </c>
      <c r="Q69" s="26">
        <f>VLOOKUP(A69,'Hospitalisation Details'!A69:H2411,3,FALSE)</f>
        <v>25.497222222222224</v>
      </c>
    </row>
    <row r="70" spans="1:17" ht="15.75" customHeight="1" x14ac:dyDescent="0.3">
      <c r="A70" s="31" t="s">
        <v>107</v>
      </c>
      <c r="B70" s="23" t="str">
        <f>VLOOKUP(A70,'Customer Names'!A70:D2404,3,FALSE)</f>
        <v xml:space="preserve">  Jenna L</v>
      </c>
      <c r="C70" s="23">
        <f>VLOOKUP(Healthcare!A70,'Medical Examinations'!A70:H2404,2,FALSE)</f>
        <v>35.53</v>
      </c>
      <c r="D70" s="23">
        <f>VLOOKUP(A70,'Medical Examinations'!A70:H2404,3,FALSE)</f>
        <v>4.3600000000000003</v>
      </c>
      <c r="E70" s="23" t="str">
        <f>VLOOKUP(A70,'Medical Examinations'!A70:H2404,4,FALSE)</f>
        <v>Yes</v>
      </c>
      <c r="F70" s="23" t="str">
        <f>VLOOKUP(A70,'Medical Examinations'!A70:H2404,5,FALSE)</f>
        <v>No</v>
      </c>
      <c r="G70" s="23" t="str">
        <f>VLOOKUP(A70,'Medical Examinations'!A70:H2404,6,FALSE)</f>
        <v>No</v>
      </c>
      <c r="H70" s="23">
        <f>VLOOKUP(A70,'Medical Examinations'!A70:H2404,7,FALSE)</f>
        <v>0</v>
      </c>
      <c r="I70" s="23" t="str">
        <f>VLOOKUP(A70,'Medical Examinations'!A70:H2404,8,FALSE)</f>
        <v>Yes</v>
      </c>
      <c r="J70" s="23" t="str" cm="1">
        <f t="array" ref="J70">_xlfn.IFS(C70&lt;18.5,"Under Weight",C70&lt;25,"Healthy Weight",C70&lt;30,"Over Weight",C70&gt;=30,"Obesity")</f>
        <v>Obesity</v>
      </c>
      <c r="K70" s="23" t="str" cm="1">
        <f t="array" ref="K70">_xlfn.IFS(D70&lt;5.7,"Normal",D70&lt;=6.5,"Prediabetes",D70&gt;6.5,"Diabetes")</f>
        <v>Normal</v>
      </c>
      <c r="L70" s="30" t="str">
        <f>VLOOKUP(A70,'Hospitalisation Details'!A70:H2412,2,FALSE)</f>
        <v>28-Nov-1976</v>
      </c>
      <c r="M70" s="23">
        <f>VLOOKUP(A70,'Hospitalisation Details'!A70:H2412,5,FALSE)</f>
        <v>42111.66</v>
      </c>
      <c r="N70" s="23" t="str">
        <f>VLOOKUP(A70,'Hospitalisation Details'!A70:H2412,6,FALSE)</f>
        <v>tier - 1</v>
      </c>
      <c r="O70" s="23" t="str">
        <f>VLOOKUP(A70,'Hospitalisation Details'!A70:H2412,7,FALSE)</f>
        <v>tier - 1</v>
      </c>
      <c r="P70" s="23" t="str">
        <f>VLOOKUP(A70,'Hospitalisation Details'!A70:H2412,8,FALSE)</f>
        <v>R1024</v>
      </c>
      <c r="Q70" s="26">
        <f>VLOOKUP(A70,'Hospitalisation Details'!A70:H2412,3,FALSE)</f>
        <v>46.527777777777779</v>
      </c>
    </row>
    <row r="71" spans="1:17" ht="15.75" customHeight="1" x14ac:dyDescent="0.3">
      <c r="A71" s="31" t="s">
        <v>108</v>
      </c>
      <c r="B71" s="23" t="str">
        <f>VLOOKUP(A71,'Customer Names'!A71:D2405,3,FALSE)</f>
        <v xml:space="preserve">  Freeman</v>
      </c>
      <c r="C71" s="23">
        <f>VLOOKUP(Healthcare!A71,'Medical Examinations'!A71:H2405,2,FALSE)</f>
        <v>30.8</v>
      </c>
      <c r="D71" s="23">
        <f>VLOOKUP(A71,'Medical Examinations'!A71:H2405,3,FALSE)</f>
        <v>9.77</v>
      </c>
      <c r="E71" s="23" t="str">
        <f>VLOOKUP(A71,'Medical Examinations'!A71:H2405,4,FALSE)</f>
        <v>No</v>
      </c>
      <c r="F71" s="23" t="str">
        <f>VLOOKUP(A71,'Medical Examinations'!A71:H2405,5,FALSE)</f>
        <v>No</v>
      </c>
      <c r="G71" s="23" t="str">
        <f>VLOOKUP(A71,'Medical Examinations'!A71:H2405,6,FALSE)</f>
        <v>No</v>
      </c>
      <c r="H71" s="23">
        <f>VLOOKUP(A71,'Medical Examinations'!A71:H2405,7,FALSE)</f>
        <v>0</v>
      </c>
      <c r="I71" s="23" t="str">
        <f>VLOOKUP(A71,'Medical Examinations'!A71:H2405,8,FALSE)</f>
        <v>Yes</v>
      </c>
      <c r="J71" s="23" t="str" cm="1">
        <f t="array" ref="J71">_xlfn.IFS(C71&lt;18.5,"Under Weight",C71&lt;25,"Healthy Weight",C71&lt;30,"Over Weight",C71&gt;=30,"Obesity")</f>
        <v>Obesity</v>
      </c>
      <c r="K71" s="23" t="str" cm="1">
        <f t="array" ref="K71">_xlfn.IFS(D71&lt;5.7,"Normal",D71&lt;=6.5,"Prediabetes",D71&gt;6.5,"Diabetes")</f>
        <v>Diabetes</v>
      </c>
      <c r="L71" s="30" t="str">
        <f>VLOOKUP(A71,'Hospitalisation Details'!A71:H2413,2,FALSE)</f>
        <v>19-Dec-1968</v>
      </c>
      <c r="M71" s="23">
        <f>VLOOKUP(A71,'Hospitalisation Details'!A71:H2413,5,FALSE)</f>
        <v>41999.519999999997</v>
      </c>
      <c r="N71" s="23" t="str">
        <f>VLOOKUP(A71,'Hospitalisation Details'!A71:H2413,6,FALSE)</f>
        <v>tier - 1</v>
      </c>
      <c r="O71" s="23" t="str">
        <f>VLOOKUP(A71,'Hospitalisation Details'!A71:H2413,7,FALSE)</f>
        <v>tier - 3</v>
      </c>
      <c r="P71" s="23" t="str">
        <f>VLOOKUP(A71,'Hospitalisation Details'!A71:H2413,8,FALSE)</f>
        <v>R1013</v>
      </c>
      <c r="Q71" s="26">
        <f>VLOOKUP(A71,'Hospitalisation Details'!A71:H2413,3,FALSE)</f>
        <v>54.469444444444441</v>
      </c>
    </row>
    <row r="72" spans="1:17" ht="15.75" customHeight="1" x14ac:dyDescent="0.3">
      <c r="A72" s="31" t="s">
        <v>109</v>
      </c>
      <c r="B72" s="23" t="str">
        <f>VLOOKUP(A72,'Customer Names'!A72:D2406,3,FALSE)</f>
        <v xml:space="preserve">  Jeff</v>
      </c>
      <c r="C72" s="23">
        <f>VLOOKUP(Healthcare!A72,'Medical Examinations'!A72:H2406,2,FALSE)</f>
        <v>38.39</v>
      </c>
      <c r="D72" s="23">
        <f>VLOOKUP(A72,'Medical Examinations'!A72:H2406,3,FALSE)</f>
        <v>4.25</v>
      </c>
      <c r="E72" s="23" t="str">
        <f>VLOOKUP(A72,'Medical Examinations'!A72:H2406,4,FALSE)</f>
        <v>No</v>
      </c>
      <c r="F72" s="23" t="str">
        <f>VLOOKUP(A72,'Medical Examinations'!A72:H2406,5,FALSE)</f>
        <v>No</v>
      </c>
      <c r="G72" s="23" t="str">
        <f>VLOOKUP(A72,'Medical Examinations'!A72:H2406,6,FALSE)</f>
        <v>No</v>
      </c>
      <c r="H72" s="23">
        <f>VLOOKUP(A72,'Medical Examinations'!A72:H2406,7,FALSE)</f>
        <v>1</v>
      </c>
      <c r="I72" s="23" t="str">
        <f>VLOOKUP(A72,'Medical Examinations'!A72:H2406,8,FALSE)</f>
        <v>Yes</v>
      </c>
      <c r="J72" s="23" t="str" cm="1">
        <f t="array" ref="J72">_xlfn.IFS(C72&lt;18.5,"Under Weight",C72&lt;25,"Healthy Weight",C72&lt;30,"Over Weight",C72&gt;=30,"Obesity")</f>
        <v>Obesity</v>
      </c>
      <c r="K72" s="23" t="str" cm="1">
        <f t="array" ref="K72">_xlfn.IFS(D72&lt;5.7,"Normal",D72&lt;=6.5,"Prediabetes",D72&gt;6.5,"Diabetes")</f>
        <v>Normal</v>
      </c>
      <c r="L72" s="30" t="str">
        <f>VLOOKUP(A72,'Hospitalisation Details'!A72:H2414,2,FALSE)</f>
        <v>10-Nov-1984</v>
      </c>
      <c r="M72" s="23">
        <f>VLOOKUP(A72,'Hospitalisation Details'!A72:H2414,5,FALSE)</f>
        <v>41949.24</v>
      </c>
      <c r="N72" s="23" t="str">
        <f>VLOOKUP(A72,'Hospitalisation Details'!A72:H2414,6,FALSE)</f>
        <v>tier - 1</v>
      </c>
      <c r="O72" s="23" t="str">
        <f>VLOOKUP(A72,'Hospitalisation Details'!A72:H2414,7,FALSE)</f>
        <v>tier - 1</v>
      </c>
      <c r="P72" s="23" t="str">
        <f>VLOOKUP(A72,'Hospitalisation Details'!A72:H2414,8,FALSE)</f>
        <v>R1013</v>
      </c>
      <c r="Q72" s="26">
        <f>VLOOKUP(A72,'Hospitalisation Details'!A72:H2414,3,FALSE)</f>
        <v>38.577777777777776</v>
      </c>
    </row>
    <row r="73" spans="1:17" ht="15.75" customHeight="1" x14ac:dyDescent="0.3">
      <c r="A73" s="31" t="s">
        <v>110</v>
      </c>
      <c r="B73" s="23" t="str">
        <f>VLOOKUP(A73,'Customer Names'!A73:D2407,3,FALSE)</f>
        <v xml:space="preserve">  Elenilton V</v>
      </c>
      <c r="C73" s="23">
        <f>VLOOKUP(Healthcare!A73,'Medical Examinations'!A73:H2407,2,FALSE)</f>
        <v>32.299999999999997</v>
      </c>
      <c r="D73" s="23">
        <f>VLOOKUP(A73,'Medical Examinations'!A73:H2407,3,FALSE)</f>
        <v>4.76</v>
      </c>
      <c r="E73" s="23" t="str">
        <f>VLOOKUP(A73,'Medical Examinations'!A73:H2407,4,FALSE)</f>
        <v>No</v>
      </c>
      <c r="F73" s="23" t="str">
        <f>VLOOKUP(A73,'Medical Examinations'!A73:H2407,5,FALSE)</f>
        <v>No</v>
      </c>
      <c r="G73" s="23" t="str">
        <f>VLOOKUP(A73,'Medical Examinations'!A73:H2407,6,FALSE)</f>
        <v>No</v>
      </c>
      <c r="H73" s="23">
        <f>VLOOKUP(A73,'Medical Examinations'!A73:H2407,7,FALSE)</f>
        <v>2</v>
      </c>
      <c r="I73" s="23" t="str">
        <f>VLOOKUP(A73,'Medical Examinations'!A73:H2407,8,FALSE)</f>
        <v>Yes</v>
      </c>
      <c r="J73" s="23" t="str" cm="1">
        <f t="array" ref="J73">_xlfn.IFS(C73&lt;18.5,"Under Weight",C73&lt;25,"Healthy Weight",C73&lt;30,"Over Weight",C73&gt;=30,"Obesity")</f>
        <v>Obesity</v>
      </c>
      <c r="K73" s="23" t="str" cm="1">
        <f t="array" ref="K73">_xlfn.IFS(D73&lt;5.7,"Normal",D73&lt;=6.5,"Prediabetes",D73&gt;6.5,"Diabetes")</f>
        <v>Normal</v>
      </c>
      <c r="L73" s="30" t="str">
        <f>VLOOKUP(A73,'Hospitalisation Details'!A73:H2415,2,FALSE)</f>
        <v>08-Jun-1972</v>
      </c>
      <c r="M73" s="23">
        <f>VLOOKUP(A73,'Hospitalisation Details'!A73:H2415,5,FALSE)</f>
        <v>41919.1</v>
      </c>
      <c r="N73" s="23" t="str">
        <f>VLOOKUP(A73,'Hospitalisation Details'!A73:H2415,6,FALSE)</f>
        <v>tier - 1</v>
      </c>
      <c r="O73" s="23" t="str">
        <f>VLOOKUP(A73,'Hospitalisation Details'!A73:H2415,7,FALSE)</f>
        <v>tier - 1</v>
      </c>
      <c r="P73" s="23" t="str">
        <f>VLOOKUP(A73,'Hospitalisation Details'!A73:H2415,8,FALSE)</f>
        <v>R1016</v>
      </c>
      <c r="Q73" s="26">
        <f>VLOOKUP(A73,'Hospitalisation Details'!A73:H2415,3,FALSE)</f>
        <v>51</v>
      </c>
    </row>
    <row r="74" spans="1:17" ht="15.75" customHeight="1" x14ac:dyDescent="0.3">
      <c r="A74" s="31" t="s">
        <v>111</v>
      </c>
      <c r="B74" s="23" t="str">
        <f>VLOOKUP(A74,'Customer Names'!A74:D2408,3,FALSE)</f>
        <v xml:space="preserve">  Maurya</v>
      </c>
      <c r="C74" s="23">
        <f>VLOOKUP(Healthcare!A74,'Medical Examinations'!A74:H2408,2,FALSE)</f>
        <v>48.8</v>
      </c>
      <c r="D74" s="23">
        <f>VLOOKUP(A74,'Medical Examinations'!A74:H2408,3,FALSE)</f>
        <v>6.22</v>
      </c>
      <c r="E74" s="23" t="str">
        <f>VLOOKUP(A74,'Medical Examinations'!A74:H2408,4,FALSE)</f>
        <v>Yes</v>
      </c>
      <c r="F74" s="23" t="str">
        <f>VLOOKUP(A74,'Medical Examinations'!A74:H2408,5,FALSE)</f>
        <v>No</v>
      </c>
      <c r="G74" s="23" t="str">
        <f>VLOOKUP(A74,'Medical Examinations'!A74:H2408,6,FALSE)</f>
        <v>No</v>
      </c>
      <c r="H74" s="23">
        <f>VLOOKUP(A74,'Medical Examinations'!A74:H2408,7,FALSE)</f>
        <v>2</v>
      </c>
      <c r="I74" s="23" t="str">
        <f>VLOOKUP(A74,'Medical Examinations'!A74:H2408,8,FALSE)</f>
        <v>Yes</v>
      </c>
      <c r="J74" s="23" t="str" cm="1">
        <f t="array" ref="J74">_xlfn.IFS(C74&lt;18.5,"Under Weight",C74&lt;25,"Healthy Weight",C74&lt;30,"Over Weight",C74&gt;=30,"Obesity")</f>
        <v>Obesity</v>
      </c>
      <c r="K74" s="23" t="str" cm="1">
        <f t="array" ref="K74">_xlfn.IFS(D74&lt;5.7,"Normal",D74&lt;=6.5,"Prediabetes",D74&gt;6.5,"Diabetes")</f>
        <v>Prediabetes</v>
      </c>
      <c r="L74" s="30" t="str">
        <f>VLOOKUP(A74,'Hospitalisation Details'!A74:H2416,2,FALSE)</f>
        <v>21-Sep-1966</v>
      </c>
      <c r="M74" s="23">
        <f>VLOOKUP(A74,'Hospitalisation Details'!A74:H2416,5,FALSE)</f>
        <v>41886.54</v>
      </c>
      <c r="N74" s="23" t="str">
        <f>VLOOKUP(A74,'Hospitalisation Details'!A74:H2416,6,FALSE)</f>
        <v>tier - 1</v>
      </c>
      <c r="O74" s="23" t="str">
        <f>VLOOKUP(A74,'Hospitalisation Details'!A74:H2416,7,FALSE)</f>
        <v>tier - 3</v>
      </c>
      <c r="P74" s="23" t="str">
        <f>VLOOKUP(A74,'Hospitalisation Details'!A74:H2416,8,FALSE)</f>
        <v>R1011</v>
      </c>
      <c r="Q74" s="26">
        <f>VLOOKUP(A74,'Hospitalisation Details'!A74:H2416,3,FALSE)</f>
        <v>56.713888888888889</v>
      </c>
    </row>
    <row r="75" spans="1:17" ht="15.75" customHeight="1" x14ac:dyDescent="0.3">
      <c r="A75" s="31" t="s">
        <v>113</v>
      </c>
      <c r="B75" s="23" t="str">
        <f>VLOOKUP(A75,'Customer Names'!A75:D2409,3,FALSE)</f>
        <v xml:space="preserve">  Samantha C</v>
      </c>
      <c r="C75" s="23">
        <f>VLOOKUP(Healthcare!A75,'Medical Examinations'!A75:H2409,2,FALSE)</f>
        <v>45.5</v>
      </c>
      <c r="D75" s="23">
        <f>VLOOKUP(A75,'Medical Examinations'!A75:H2409,3,FALSE)</f>
        <v>7.96</v>
      </c>
      <c r="E75" s="23" t="str">
        <f>VLOOKUP(A75,'Medical Examinations'!A75:H2409,4,FALSE)</f>
        <v>No</v>
      </c>
      <c r="F75" s="23" t="str">
        <f>VLOOKUP(A75,'Medical Examinations'!A75:H2409,5,FALSE)</f>
        <v>No</v>
      </c>
      <c r="G75" s="23" t="str">
        <f>VLOOKUP(A75,'Medical Examinations'!A75:H2409,6,FALSE)</f>
        <v>No</v>
      </c>
      <c r="H75" s="23">
        <f>VLOOKUP(A75,'Medical Examinations'!A75:H2409,7,FALSE)</f>
        <v>0</v>
      </c>
      <c r="I75" s="23" t="str">
        <f>VLOOKUP(A75,'Medical Examinations'!A75:H2409,8,FALSE)</f>
        <v>Yes</v>
      </c>
      <c r="J75" s="23" t="str" cm="1">
        <f t="array" ref="J75">_xlfn.IFS(C75&lt;18.5,"Under Weight",C75&lt;25,"Healthy Weight",C75&lt;30,"Over Weight",C75&gt;=30,"Obesity")</f>
        <v>Obesity</v>
      </c>
      <c r="K75" s="23" t="str" cm="1">
        <f t="array" ref="K75">_xlfn.IFS(D75&lt;5.7,"Normal",D75&lt;=6.5,"Prediabetes",D75&gt;6.5,"Diabetes")</f>
        <v>Diabetes</v>
      </c>
      <c r="L75" s="30" t="str">
        <f>VLOOKUP(A75,'Hospitalisation Details'!A75:H2417,2,FALSE)</f>
        <v>22-Sep-1962</v>
      </c>
      <c r="M75" s="23">
        <f>VLOOKUP(A75,'Hospitalisation Details'!A75:H2417,5,FALSE)</f>
        <v>41794.629999999997</v>
      </c>
      <c r="N75" s="23" t="str">
        <f>VLOOKUP(A75,'Hospitalisation Details'!A75:H2417,6,FALSE)</f>
        <v>tier - 1</v>
      </c>
      <c r="O75" s="23" t="str">
        <f>VLOOKUP(A75,'Hospitalisation Details'!A75:H2417,7,FALSE)</f>
        <v>tier - 3</v>
      </c>
      <c r="P75" s="23" t="str">
        <f>VLOOKUP(A75,'Hospitalisation Details'!A75:H2417,8,FALSE)</f>
        <v>R1011</v>
      </c>
      <c r="Q75" s="26">
        <f>VLOOKUP(A75,'Hospitalisation Details'!A75:H2417,3,FALSE)</f>
        <v>60.711111111111109</v>
      </c>
    </row>
    <row r="76" spans="1:17" ht="15.75" customHeight="1" x14ac:dyDescent="0.3">
      <c r="A76" s="31" t="s">
        <v>115</v>
      </c>
      <c r="B76" s="23" t="str">
        <f>VLOOKUP(A76,'Customer Names'!A76:D2410,3,FALSE)</f>
        <v xml:space="preserve">  Bethany A</v>
      </c>
      <c r="C76" s="23">
        <f>VLOOKUP(Healthcare!A76,'Medical Examinations'!A76:H2410,2,FALSE)</f>
        <v>53.61</v>
      </c>
      <c r="D76" s="23">
        <f>VLOOKUP(A76,'Medical Examinations'!A76:H2410,3,FALSE)</f>
        <v>10.92</v>
      </c>
      <c r="E76" s="23" t="str">
        <f>VLOOKUP(A76,'Medical Examinations'!A76:H2410,4,FALSE)</f>
        <v>Yes</v>
      </c>
      <c r="F76" s="23" t="str">
        <f>VLOOKUP(A76,'Medical Examinations'!A76:H2410,5,FALSE)</f>
        <v>No</v>
      </c>
      <c r="G76" s="23" t="str">
        <f>VLOOKUP(A76,'Medical Examinations'!A76:H2410,6,FALSE)</f>
        <v>No</v>
      </c>
      <c r="H76" s="23">
        <f>VLOOKUP(A76,'Medical Examinations'!A76:H2410,7,FALSE)</f>
        <v>1</v>
      </c>
      <c r="I76" s="23" t="str">
        <f>VLOOKUP(A76,'Medical Examinations'!A76:H2410,8,FALSE)</f>
        <v>Yes</v>
      </c>
      <c r="J76" s="23" t="str" cm="1">
        <f t="array" ref="J76">_xlfn.IFS(C76&lt;18.5,"Under Weight",C76&lt;25,"Healthy Weight",C76&lt;30,"Over Weight",C76&gt;=30,"Obesity")</f>
        <v>Obesity</v>
      </c>
      <c r="K76" s="23" t="str" cm="1">
        <f t="array" ref="K76">_xlfn.IFS(D76&lt;5.7,"Normal",D76&lt;=6.5,"Prediabetes",D76&gt;6.5,"Diabetes")</f>
        <v>Diabetes</v>
      </c>
      <c r="L76" s="30" t="str">
        <f>VLOOKUP(A76,'Hospitalisation Details'!A76:H2418,2,FALSE)</f>
        <v>29-Sep-1975</v>
      </c>
      <c r="M76" s="23">
        <f>VLOOKUP(A76,'Hospitalisation Details'!A76:H2418,5,FALSE)</f>
        <v>41681.86</v>
      </c>
      <c r="N76" s="23" t="str">
        <f>VLOOKUP(A76,'Hospitalisation Details'!A76:H2418,6,FALSE)</f>
        <v>tier - 1</v>
      </c>
      <c r="O76" s="23" t="str">
        <f>VLOOKUP(A76,'Hospitalisation Details'!A76:H2418,7,FALSE)</f>
        <v>tier - 1</v>
      </c>
      <c r="P76" s="23" t="str">
        <f>VLOOKUP(A76,'Hospitalisation Details'!A76:H2418,8,FALSE)</f>
        <v>R1011</v>
      </c>
      <c r="Q76" s="26">
        <f>VLOOKUP(A76,'Hospitalisation Details'!A76:H2418,3,FALSE)</f>
        <v>47.69166666666667</v>
      </c>
    </row>
    <row r="77" spans="1:17" ht="15.75" customHeight="1" x14ac:dyDescent="0.3">
      <c r="A77" s="31" t="s">
        <v>117</v>
      </c>
      <c r="B77" s="23" t="str">
        <f>VLOOKUP(A77,'Customer Names'!A77:D2411,3,FALSE)</f>
        <v xml:space="preserve">  Yves</v>
      </c>
      <c r="C77" s="23">
        <f>VLOOKUP(Healthcare!A77,'Medical Examinations'!A77:H2411,2,FALSE)</f>
        <v>36.19</v>
      </c>
      <c r="D77" s="23">
        <f>VLOOKUP(A77,'Medical Examinations'!A77:H2411,3,FALSE)</f>
        <v>11.51</v>
      </c>
      <c r="E77" s="23" t="str">
        <f>VLOOKUP(A77,'Medical Examinations'!A77:H2411,4,FALSE)</f>
        <v>Yes</v>
      </c>
      <c r="F77" s="23" t="str">
        <f>VLOOKUP(A77,'Medical Examinations'!A77:H2411,5,FALSE)</f>
        <v>No</v>
      </c>
      <c r="G77" s="23" t="str">
        <f>VLOOKUP(A77,'Medical Examinations'!A77:H2411,6,FALSE)</f>
        <v>No</v>
      </c>
      <c r="H77" s="23">
        <f>VLOOKUP(A77,'Medical Examinations'!A77:H2411,7,FALSE)</f>
        <v>1</v>
      </c>
      <c r="I77" s="23" t="str">
        <f>VLOOKUP(A77,'Medical Examinations'!A77:H2411,8,FALSE)</f>
        <v>Yes</v>
      </c>
      <c r="J77" s="23" t="str" cm="1">
        <f t="array" ref="J77">_xlfn.IFS(C77&lt;18.5,"Under Weight",C77&lt;25,"Healthy Weight",C77&lt;30,"Over Weight",C77&gt;=30,"Obesity")</f>
        <v>Obesity</v>
      </c>
      <c r="K77" s="23" t="str" cm="1">
        <f t="array" ref="K77">_xlfn.IFS(D77&lt;5.7,"Normal",D77&lt;=6.5,"Prediabetes",D77&gt;6.5,"Diabetes")</f>
        <v>Diabetes</v>
      </c>
      <c r="L77" s="30" t="str">
        <f>VLOOKUP(A77,'Hospitalisation Details'!A77:H2419,2,FALSE)</f>
        <v>14-Nov-1975</v>
      </c>
      <c r="M77" s="23">
        <f>VLOOKUP(A77,'Hospitalisation Details'!A77:H2419,5,FALSE)</f>
        <v>41676.080000000002</v>
      </c>
      <c r="N77" s="23" t="str">
        <f>VLOOKUP(A77,'Hospitalisation Details'!A77:H2419,6,FALSE)</f>
        <v>tier - 1</v>
      </c>
      <c r="O77" s="23" t="str">
        <f>VLOOKUP(A77,'Hospitalisation Details'!A77:H2419,7,FALSE)</f>
        <v>tier - 2</v>
      </c>
      <c r="P77" s="23" t="str">
        <f>VLOOKUP(A77,'Hospitalisation Details'!A77:H2419,8,FALSE)</f>
        <v>R1013</v>
      </c>
      <c r="Q77" s="26">
        <f>VLOOKUP(A77,'Hospitalisation Details'!A77:H2419,3,FALSE)</f>
        <v>47.56666666666667</v>
      </c>
    </row>
    <row r="78" spans="1:17" ht="15.75" customHeight="1" x14ac:dyDescent="0.3">
      <c r="A78" s="31" t="s">
        <v>119</v>
      </c>
      <c r="B78" s="23" t="str">
        <f>VLOOKUP(A78,'Customer Names'!A78:D2412,3,FALSE)</f>
        <v xml:space="preserve">  Danielle</v>
      </c>
      <c r="C78" s="23">
        <f>VLOOKUP(Healthcare!A78,'Medical Examinations'!A78:H2412,2,FALSE)</f>
        <v>34.6</v>
      </c>
      <c r="D78" s="23">
        <f>VLOOKUP(A78,'Medical Examinations'!A78:H2412,3,FALSE)</f>
        <v>5.99</v>
      </c>
      <c r="E78" s="23" t="str">
        <f>VLOOKUP(A78,'Medical Examinations'!A78:H2412,4,FALSE)</f>
        <v>Yes</v>
      </c>
      <c r="F78" s="23" t="str">
        <f>VLOOKUP(A78,'Medical Examinations'!A78:H2412,5,FALSE)</f>
        <v>No</v>
      </c>
      <c r="G78" s="23" t="str">
        <f>VLOOKUP(A78,'Medical Examinations'!A78:H2412,6,FALSE)</f>
        <v>No</v>
      </c>
      <c r="H78" s="23">
        <f>VLOOKUP(A78,'Medical Examinations'!A78:H2412,7,FALSE)</f>
        <v>0</v>
      </c>
      <c r="I78" s="23" t="str">
        <f>VLOOKUP(A78,'Medical Examinations'!A78:H2412,8,FALSE)</f>
        <v>Yes</v>
      </c>
      <c r="J78" s="23" t="str" cm="1">
        <f t="array" ref="J78">_xlfn.IFS(C78&lt;18.5,"Under Weight",C78&lt;25,"Healthy Weight",C78&lt;30,"Over Weight",C78&gt;=30,"Obesity")</f>
        <v>Obesity</v>
      </c>
      <c r="K78" s="23" t="str" cm="1">
        <f t="array" ref="K78">_xlfn.IFS(D78&lt;5.7,"Normal",D78&lt;=6.5,"Prediabetes",D78&gt;6.5,"Diabetes")</f>
        <v>Prediabetes</v>
      </c>
      <c r="L78" s="30" t="str">
        <f>VLOOKUP(A78,'Hospitalisation Details'!A78:H2420,2,FALSE)</f>
        <v>29-Oct-1976</v>
      </c>
      <c r="M78" s="23">
        <f>VLOOKUP(A78,'Hospitalisation Details'!A78:H2420,5,FALSE)</f>
        <v>41661.599999999999</v>
      </c>
      <c r="N78" s="23" t="str">
        <f>VLOOKUP(A78,'Hospitalisation Details'!A78:H2420,6,FALSE)</f>
        <v>tier - 1</v>
      </c>
      <c r="O78" s="23" t="str">
        <f>VLOOKUP(A78,'Hospitalisation Details'!A78:H2420,7,FALSE)</f>
        <v>tier - 3</v>
      </c>
      <c r="P78" s="23" t="str">
        <f>VLOOKUP(A78,'Hospitalisation Details'!A78:H2420,8,FALSE)</f>
        <v>R1011</v>
      </c>
      <c r="Q78" s="26">
        <f>VLOOKUP(A78,'Hospitalisation Details'!A78:H2420,3,FALSE)</f>
        <v>46.608333333333334</v>
      </c>
    </row>
    <row r="79" spans="1:17" ht="15.75" customHeight="1" x14ac:dyDescent="0.3">
      <c r="A79" s="31" t="s">
        <v>121</v>
      </c>
      <c r="B79" s="23" t="str">
        <f>VLOOKUP(A79,'Customer Names'!A79:D2413,3,FALSE)</f>
        <v xml:space="preserve">  Julia</v>
      </c>
      <c r="C79" s="23">
        <f>VLOOKUP(Healthcare!A79,'Medical Examinations'!A79:H2413,2,FALSE)</f>
        <v>54.12</v>
      </c>
      <c r="D79" s="23">
        <f>VLOOKUP(A79,'Medical Examinations'!A79:H2413,3,FALSE)</f>
        <v>11.57</v>
      </c>
      <c r="E79" s="23" t="str">
        <f>VLOOKUP(A79,'Medical Examinations'!A79:H2413,4,FALSE)</f>
        <v>No</v>
      </c>
      <c r="F79" s="23" t="str">
        <f>VLOOKUP(A79,'Medical Examinations'!A79:H2413,5,FALSE)</f>
        <v>No</v>
      </c>
      <c r="G79" s="23" t="str">
        <f>VLOOKUP(A79,'Medical Examinations'!A79:H2413,6,FALSE)</f>
        <v>No</v>
      </c>
      <c r="H79" s="23">
        <f>VLOOKUP(A79,'Medical Examinations'!A79:H2413,7,FALSE)</f>
        <v>0</v>
      </c>
      <c r="I79" s="23" t="str">
        <f>VLOOKUP(A79,'Medical Examinations'!A79:H2413,8,FALSE)</f>
        <v>Yes</v>
      </c>
      <c r="J79" s="23" t="str" cm="1">
        <f t="array" ref="J79">_xlfn.IFS(C79&lt;18.5,"Under Weight",C79&lt;25,"Healthy Weight",C79&lt;30,"Over Weight",C79&gt;=30,"Obesity")</f>
        <v>Obesity</v>
      </c>
      <c r="K79" s="23" t="str" cm="1">
        <f t="array" ref="K79">_xlfn.IFS(D79&lt;5.7,"Normal",D79&lt;=6.5,"Prediabetes",D79&gt;6.5,"Diabetes")</f>
        <v>Diabetes</v>
      </c>
      <c r="L79" s="30" t="str">
        <f>VLOOKUP(A79,'Hospitalisation Details'!A79:H2421,2,FALSE)</f>
        <v>24-Nov-1974</v>
      </c>
      <c r="M79" s="23">
        <f>VLOOKUP(A79,'Hospitalisation Details'!A79:H2421,5,FALSE)</f>
        <v>41636.199999999997</v>
      </c>
      <c r="N79" s="23" t="str">
        <f>VLOOKUP(A79,'Hospitalisation Details'!A79:H2421,6,FALSE)</f>
        <v>tier - 1</v>
      </c>
      <c r="O79" s="23" t="str">
        <f>VLOOKUP(A79,'Hospitalisation Details'!A79:H2421,7,FALSE)</f>
        <v>tier - 1</v>
      </c>
      <c r="P79" s="23" t="str">
        <f>VLOOKUP(A79,'Hospitalisation Details'!A79:H2421,8,FALSE)</f>
        <v>R1011</v>
      </c>
      <c r="Q79" s="26">
        <f>VLOOKUP(A79,'Hospitalisation Details'!A79:H2421,3,FALSE)</f>
        <v>48.538888888888891</v>
      </c>
    </row>
    <row r="80" spans="1:17" ht="15.75" customHeight="1" x14ac:dyDescent="0.3">
      <c r="A80" s="31" t="s">
        <v>123</v>
      </c>
      <c r="B80" s="23" t="str">
        <f>VLOOKUP(A80,'Customer Names'!A80:D2414,3,FALSE)</f>
        <v xml:space="preserve">  Joshua</v>
      </c>
      <c r="C80" s="23">
        <f>VLOOKUP(Healthcare!A80,'Medical Examinations'!A80:H2414,2,FALSE)</f>
        <v>48.82</v>
      </c>
      <c r="D80" s="23">
        <f>VLOOKUP(A80,'Medical Examinations'!A80:H2414,3,FALSE)</f>
        <v>6.67</v>
      </c>
      <c r="E80" s="23" t="str">
        <f>VLOOKUP(A80,'Medical Examinations'!A80:H2414,4,FALSE)</f>
        <v>Yes</v>
      </c>
      <c r="F80" s="23" t="str">
        <f>VLOOKUP(A80,'Medical Examinations'!A80:H2414,5,FALSE)</f>
        <v>No</v>
      </c>
      <c r="G80" s="23" t="str">
        <f>VLOOKUP(A80,'Medical Examinations'!A80:H2414,6,FALSE)</f>
        <v>No</v>
      </c>
      <c r="H80" s="23">
        <f>VLOOKUP(A80,'Medical Examinations'!A80:H2414,7,FALSE)</f>
        <v>0</v>
      </c>
      <c r="I80" s="23" t="str">
        <f>VLOOKUP(A80,'Medical Examinations'!A80:H2414,8,FALSE)</f>
        <v>Yes</v>
      </c>
      <c r="J80" s="23" t="str" cm="1">
        <f t="array" ref="J80">_xlfn.IFS(C80&lt;18.5,"Under Weight",C80&lt;25,"Healthy Weight",C80&lt;30,"Over Weight",C80&gt;=30,"Obesity")</f>
        <v>Obesity</v>
      </c>
      <c r="K80" s="23" t="str" cm="1">
        <f t="array" ref="K80">_xlfn.IFS(D80&lt;5.7,"Normal",D80&lt;=6.5,"Prediabetes",D80&gt;6.5,"Diabetes")</f>
        <v>Diabetes</v>
      </c>
      <c r="L80" s="30" t="str">
        <f>VLOOKUP(A80,'Hospitalisation Details'!A80:H2422,2,FALSE)</f>
        <v>22-Dec-1967</v>
      </c>
      <c r="M80" s="23">
        <f>VLOOKUP(A80,'Hospitalisation Details'!A80:H2422,5,FALSE)</f>
        <v>41505.15</v>
      </c>
      <c r="N80" s="23" t="str">
        <f>VLOOKUP(A80,'Hospitalisation Details'!A80:H2422,6,FALSE)</f>
        <v>tier - 1</v>
      </c>
      <c r="O80" s="23" t="str">
        <f>VLOOKUP(A80,'Hospitalisation Details'!A80:H2422,7,FALSE)</f>
        <v>tier - 2</v>
      </c>
      <c r="P80" s="23" t="str">
        <f>VLOOKUP(A80,'Hospitalisation Details'!A80:H2422,8,FALSE)</f>
        <v>R1011</v>
      </c>
      <c r="Q80" s="26">
        <f>VLOOKUP(A80,'Hospitalisation Details'!A80:H2422,3,FALSE)</f>
        <v>55.461111111111109</v>
      </c>
    </row>
    <row r="81" spans="1:17" ht="15.75" customHeight="1" x14ac:dyDescent="0.3">
      <c r="A81" s="31" t="s">
        <v>125</v>
      </c>
      <c r="B81" s="23" t="str">
        <f>VLOOKUP(A81,'Customer Names'!A81:D2415,3,FALSE)</f>
        <v xml:space="preserve">  Jennifer</v>
      </c>
      <c r="C81" s="23">
        <f>VLOOKUP(Healthcare!A81,'Medical Examinations'!A81:H2415,2,FALSE)</f>
        <v>51.01</v>
      </c>
      <c r="D81" s="23">
        <f>VLOOKUP(A81,'Medical Examinations'!A81:H2415,3,FALSE)</f>
        <v>9.1999999999999993</v>
      </c>
      <c r="E81" s="23" t="str">
        <f>VLOOKUP(A81,'Medical Examinations'!A81:H2415,4,FALSE)</f>
        <v>No</v>
      </c>
      <c r="F81" s="23" t="str">
        <f>VLOOKUP(A81,'Medical Examinations'!A81:H2415,5,FALSE)</f>
        <v>No</v>
      </c>
      <c r="G81" s="23" t="str">
        <f>VLOOKUP(A81,'Medical Examinations'!A81:H2415,6,FALSE)</f>
        <v>No</v>
      </c>
      <c r="H81" s="23">
        <f>VLOOKUP(A81,'Medical Examinations'!A81:H2415,7,FALSE)</f>
        <v>0</v>
      </c>
      <c r="I81" s="23" t="str">
        <f>VLOOKUP(A81,'Medical Examinations'!A81:H2415,8,FALSE)</f>
        <v>Yes</v>
      </c>
      <c r="J81" s="23" t="str" cm="1">
        <f t="array" ref="J81">_xlfn.IFS(C81&lt;18.5,"Under Weight",C81&lt;25,"Healthy Weight",C81&lt;30,"Over Weight",C81&gt;=30,"Obesity")</f>
        <v>Obesity</v>
      </c>
      <c r="K81" s="23" t="str" cm="1">
        <f t="array" ref="K81">_xlfn.IFS(D81&lt;5.7,"Normal",D81&lt;=6.5,"Prediabetes",D81&gt;6.5,"Diabetes")</f>
        <v>Diabetes</v>
      </c>
      <c r="L81" s="30" t="str">
        <f>VLOOKUP(A81,'Hospitalisation Details'!A81:H2423,2,FALSE)</f>
        <v>16-Oct-1971</v>
      </c>
      <c r="M81" s="23">
        <f>VLOOKUP(A81,'Hospitalisation Details'!A81:H2423,5,FALSE)</f>
        <v>41351.879999999997</v>
      </c>
      <c r="N81" s="23" t="str">
        <f>VLOOKUP(A81,'Hospitalisation Details'!A81:H2423,6,FALSE)</f>
        <v>tier - 1</v>
      </c>
      <c r="O81" s="23" t="str">
        <f>VLOOKUP(A81,'Hospitalisation Details'!A81:H2423,7,FALSE)</f>
        <v>tier - 2</v>
      </c>
      <c r="P81" s="23" t="str">
        <f>VLOOKUP(A81,'Hospitalisation Details'!A81:H2423,8,FALSE)</f>
        <v>R1011</v>
      </c>
      <c r="Q81" s="26">
        <f>VLOOKUP(A81,'Hospitalisation Details'!A81:H2423,3,FALSE)</f>
        <v>51.644444444444446</v>
      </c>
    </row>
    <row r="82" spans="1:17" ht="15.75" customHeight="1" x14ac:dyDescent="0.3">
      <c r="A82" s="31" t="s">
        <v>127</v>
      </c>
      <c r="B82" s="23" t="str">
        <f>VLOOKUP(A82,'Customer Names'!A82:D2416,3,FALSE)</f>
        <v xml:space="preserve">  Gwen M</v>
      </c>
      <c r="C82" s="23">
        <f>VLOOKUP(Healthcare!A82,'Medical Examinations'!A82:H2416,2,FALSE)</f>
        <v>45.65</v>
      </c>
      <c r="D82" s="23">
        <f>VLOOKUP(A82,'Medical Examinations'!A82:H2416,3,FALSE)</f>
        <v>5.1100000000000003</v>
      </c>
      <c r="E82" s="23" t="str">
        <f>VLOOKUP(A82,'Medical Examinations'!A82:H2416,4,FALSE)</f>
        <v>Yes</v>
      </c>
      <c r="F82" s="23" t="str">
        <f>VLOOKUP(A82,'Medical Examinations'!A82:H2416,5,FALSE)</f>
        <v>No</v>
      </c>
      <c r="G82" s="23" t="str">
        <f>VLOOKUP(A82,'Medical Examinations'!A82:H2416,6,FALSE)</f>
        <v>No</v>
      </c>
      <c r="H82" s="23">
        <f>VLOOKUP(A82,'Medical Examinations'!A82:H2416,7,FALSE)</f>
        <v>1</v>
      </c>
      <c r="I82" s="23" t="str">
        <f>VLOOKUP(A82,'Medical Examinations'!A82:H2416,8,FALSE)</f>
        <v>Yes</v>
      </c>
      <c r="J82" s="23" t="str" cm="1">
        <f t="array" ref="J82">_xlfn.IFS(C82&lt;18.5,"Under Weight",C82&lt;25,"Healthy Weight",C82&lt;30,"Over Weight",C82&gt;=30,"Obesity")</f>
        <v>Obesity</v>
      </c>
      <c r="K82" s="23" t="str" cm="1">
        <f t="array" ref="K82">_xlfn.IFS(D82&lt;5.7,"Normal",D82&lt;=6.5,"Prediabetes",D82&gt;6.5,"Diabetes")</f>
        <v>Normal</v>
      </c>
      <c r="L82" s="30" t="str">
        <f>VLOOKUP(A82,'Hospitalisation Details'!A82:H2424,2,FALSE)</f>
        <v>07-Oct-1964</v>
      </c>
      <c r="M82" s="23">
        <f>VLOOKUP(A82,'Hospitalisation Details'!A82:H2424,5,FALSE)</f>
        <v>41331.79</v>
      </c>
      <c r="N82" s="23" t="str">
        <f>VLOOKUP(A82,'Hospitalisation Details'!A82:H2424,6,FALSE)</f>
        <v>tier - 1</v>
      </c>
      <c r="O82" s="23" t="str">
        <f>VLOOKUP(A82,'Hospitalisation Details'!A82:H2424,7,FALSE)</f>
        <v>tier - 2</v>
      </c>
      <c r="P82" s="23" t="str">
        <f>VLOOKUP(A82,'Hospitalisation Details'!A82:H2424,8,FALSE)</f>
        <v>R1011</v>
      </c>
      <c r="Q82" s="26">
        <f>VLOOKUP(A82,'Hospitalisation Details'!A82:H2424,3,FALSE)</f>
        <v>58.669444444444444</v>
      </c>
    </row>
    <row r="83" spans="1:17" ht="15.75" customHeight="1" x14ac:dyDescent="0.3">
      <c r="A83" s="31" t="s">
        <v>129</v>
      </c>
      <c r="B83" s="23" t="str">
        <f>VLOOKUP(A83,'Customer Names'!A83:D2417,3,FALSE)</f>
        <v xml:space="preserve">  Patrick</v>
      </c>
      <c r="C83" s="23">
        <f>VLOOKUP(Healthcare!A83,'Medical Examinations'!A83:H2417,2,FALSE)</f>
        <v>52.9</v>
      </c>
      <c r="D83" s="23">
        <f>VLOOKUP(A83,'Medical Examinations'!A83:H2417,3,FALSE)</f>
        <v>5.34</v>
      </c>
      <c r="E83" s="23" t="str">
        <f>VLOOKUP(A83,'Medical Examinations'!A83:H2417,4,FALSE)</f>
        <v>No</v>
      </c>
      <c r="F83" s="23" t="str">
        <f>VLOOKUP(A83,'Medical Examinations'!A83:H2417,5,FALSE)</f>
        <v>No</v>
      </c>
      <c r="G83" s="23" t="str">
        <f>VLOOKUP(A83,'Medical Examinations'!A83:H2417,6,FALSE)</f>
        <v>No</v>
      </c>
      <c r="H83" s="23">
        <f>VLOOKUP(A83,'Medical Examinations'!A83:H2417,7,FALSE)</f>
        <v>0</v>
      </c>
      <c r="I83" s="23" t="str">
        <f>VLOOKUP(A83,'Medical Examinations'!A83:H2417,8,FALSE)</f>
        <v>Yes</v>
      </c>
      <c r="J83" s="23" t="str" cm="1">
        <f t="array" ref="J83">_xlfn.IFS(C83&lt;18.5,"Under Weight",C83&lt;25,"Healthy Weight",C83&lt;30,"Over Weight",C83&gt;=30,"Obesity")</f>
        <v>Obesity</v>
      </c>
      <c r="K83" s="23" t="str" cm="1">
        <f t="array" ref="K83">_xlfn.IFS(D83&lt;5.7,"Normal",D83&lt;=6.5,"Prediabetes",D83&gt;6.5,"Diabetes")</f>
        <v>Normal</v>
      </c>
      <c r="L83" s="30" t="str">
        <f>VLOOKUP(A83,'Hospitalisation Details'!A83:H2425,2,FALSE)</f>
        <v>27-Aug-1977</v>
      </c>
      <c r="M83" s="23">
        <f>VLOOKUP(A83,'Hospitalisation Details'!A83:H2425,5,FALSE)</f>
        <v>41271.5</v>
      </c>
      <c r="N83" s="23" t="str">
        <f>VLOOKUP(A83,'Hospitalisation Details'!A83:H2425,6,FALSE)</f>
        <v>tier - 1</v>
      </c>
      <c r="O83" s="23" t="str">
        <f>VLOOKUP(A83,'Hospitalisation Details'!A83:H2425,7,FALSE)</f>
        <v>tier - 2</v>
      </c>
      <c r="P83" s="23" t="str">
        <f>VLOOKUP(A83,'Hospitalisation Details'!A83:H2425,8,FALSE)</f>
        <v>R1011</v>
      </c>
      <c r="Q83" s="26">
        <f>VLOOKUP(A83,'Hospitalisation Details'!A83:H2425,3,FALSE)</f>
        <v>45.780555555555559</v>
      </c>
    </row>
    <row r="84" spans="1:17" ht="15.75" customHeight="1" x14ac:dyDescent="0.3">
      <c r="A84" s="31" t="s">
        <v>131</v>
      </c>
      <c r="B84" s="23" t="str">
        <f>VLOOKUP(A84,'Customer Names'!A84:D2418,3,FALSE)</f>
        <v xml:space="preserve">  Kate</v>
      </c>
      <c r="C84" s="23">
        <f>VLOOKUP(Healthcare!A84,'Medical Examinations'!A84:H2418,2,FALSE)</f>
        <v>45.41</v>
      </c>
      <c r="D84" s="23">
        <f>VLOOKUP(A84,'Medical Examinations'!A84:H2418,3,FALSE)</f>
        <v>4.03</v>
      </c>
      <c r="E84" s="23" t="str">
        <f>VLOOKUP(A84,'Medical Examinations'!A84:H2418,4,FALSE)</f>
        <v>Yes</v>
      </c>
      <c r="F84" s="23" t="str">
        <f>VLOOKUP(A84,'Medical Examinations'!A84:H2418,5,FALSE)</f>
        <v>No</v>
      </c>
      <c r="G84" s="23" t="str">
        <f>VLOOKUP(A84,'Medical Examinations'!A84:H2418,6,FALSE)</f>
        <v>No</v>
      </c>
      <c r="H84" s="23">
        <f>VLOOKUP(A84,'Medical Examinations'!A84:H2418,7,FALSE)</f>
        <v>1</v>
      </c>
      <c r="I84" s="23" t="str">
        <f>VLOOKUP(A84,'Medical Examinations'!A84:H2418,8,FALSE)</f>
        <v>Yes</v>
      </c>
      <c r="J84" s="23" t="str" cm="1">
        <f t="array" ref="J84">_xlfn.IFS(C84&lt;18.5,"Under Weight",C84&lt;25,"Healthy Weight",C84&lt;30,"Over Weight",C84&gt;=30,"Obesity")</f>
        <v>Obesity</v>
      </c>
      <c r="K84" s="23" t="str" cm="1">
        <f t="array" ref="K84">_xlfn.IFS(D84&lt;5.7,"Normal",D84&lt;=6.5,"Prediabetes",D84&gt;6.5,"Diabetes")</f>
        <v>Normal</v>
      </c>
      <c r="L84" s="30" t="str">
        <f>VLOOKUP(A84,'Hospitalisation Details'!A84:H2426,2,FALSE)</f>
        <v>06-Jun-1964</v>
      </c>
      <c r="M84" s="23">
        <f>VLOOKUP(A84,'Hospitalisation Details'!A84:H2426,5,FALSE)</f>
        <v>41250.39</v>
      </c>
      <c r="N84" s="23" t="str">
        <f>VLOOKUP(A84,'Hospitalisation Details'!A84:H2426,6,FALSE)</f>
        <v>tier - 1</v>
      </c>
      <c r="O84" s="23" t="str">
        <f>VLOOKUP(A84,'Hospitalisation Details'!A84:H2426,7,FALSE)</f>
        <v>tier - 3</v>
      </c>
      <c r="P84" s="23" t="str">
        <f>VLOOKUP(A84,'Hospitalisation Details'!A84:H2426,8,FALSE)</f>
        <v>R1011</v>
      </c>
      <c r="Q84" s="26">
        <f>VLOOKUP(A84,'Hospitalisation Details'!A84:H2426,3,FALSE)</f>
        <v>59.005555555555553</v>
      </c>
    </row>
    <row r="85" spans="1:17" ht="15.75" customHeight="1" x14ac:dyDescent="0.3">
      <c r="A85" s="31" t="s">
        <v>133</v>
      </c>
      <c r="B85" s="23" t="str">
        <f>VLOOKUP(A85,'Customer Names'!A85:D2419,3,FALSE)</f>
        <v xml:space="preserve">  Kevin</v>
      </c>
      <c r="C85" s="23">
        <f>VLOOKUP(Healthcare!A85,'Medical Examinations'!A85:H2419,2,FALSE)</f>
        <v>49.41</v>
      </c>
      <c r="D85" s="23">
        <f>VLOOKUP(A85,'Medical Examinations'!A85:H2419,3,FALSE)</f>
        <v>4.2300000000000004</v>
      </c>
      <c r="E85" s="23" t="str">
        <f>VLOOKUP(A85,'Medical Examinations'!A85:H2419,4,FALSE)</f>
        <v>Yes</v>
      </c>
      <c r="F85" s="23" t="str">
        <f>VLOOKUP(A85,'Medical Examinations'!A85:H2419,5,FALSE)</f>
        <v>No</v>
      </c>
      <c r="G85" s="23" t="str">
        <f>VLOOKUP(A85,'Medical Examinations'!A85:H2419,6,FALSE)</f>
        <v>Yes</v>
      </c>
      <c r="H85" s="23">
        <f>VLOOKUP(A85,'Medical Examinations'!A85:H2419,7,FALSE)</f>
        <v>1</v>
      </c>
      <c r="I85" s="23" t="str">
        <f>VLOOKUP(A85,'Medical Examinations'!A85:H2419,8,FALSE)</f>
        <v>Yes</v>
      </c>
      <c r="J85" s="23" t="str" cm="1">
        <f t="array" ref="J85">_xlfn.IFS(C85&lt;18.5,"Under Weight",C85&lt;25,"Healthy Weight",C85&lt;30,"Over Weight",C85&gt;=30,"Obesity")</f>
        <v>Obesity</v>
      </c>
      <c r="K85" s="23" t="str" cm="1">
        <f t="array" ref="K85">_xlfn.IFS(D85&lt;5.7,"Normal",D85&lt;=6.5,"Prediabetes",D85&gt;6.5,"Diabetes")</f>
        <v>Normal</v>
      </c>
      <c r="L85" s="30" t="str">
        <f>VLOOKUP(A85,'Hospitalisation Details'!A85:H2427,2,FALSE)</f>
        <v>08-Aug-1969</v>
      </c>
      <c r="M85" s="23">
        <f>VLOOKUP(A85,'Hospitalisation Details'!A85:H2427,5,FALSE)</f>
        <v>41191.57</v>
      </c>
      <c r="N85" s="23" t="str">
        <f>VLOOKUP(A85,'Hospitalisation Details'!A85:H2427,6,FALSE)</f>
        <v>tier - 1</v>
      </c>
      <c r="O85" s="23" t="str">
        <f>VLOOKUP(A85,'Hospitalisation Details'!A85:H2427,7,FALSE)</f>
        <v>tier - 2</v>
      </c>
      <c r="P85" s="23" t="str">
        <f>VLOOKUP(A85,'Hospitalisation Details'!A85:H2427,8,FALSE)</f>
        <v>R1011</v>
      </c>
      <c r="Q85" s="26">
        <f>VLOOKUP(A85,'Hospitalisation Details'!A85:H2427,3,FALSE)</f>
        <v>53.833333333333336</v>
      </c>
    </row>
    <row r="86" spans="1:17" ht="15.75" customHeight="1" x14ac:dyDescent="0.3">
      <c r="A86" s="31" t="s">
        <v>135</v>
      </c>
      <c r="B86" s="23" t="str">
        <f>VLOOKUP(A86,'Customer Names'!A86:D2420,3,FALSE)</f>
        <v xml:space="preserve">  Stephen II</v>
      </c>
      <c r="C86" s="23">
        <f>VLOOKUP(Healthcare!A86,'Medical Examinations'!A86:H2420,2,FALSE)</f>
        <v>31.824999999999999</v>
      </c>
      <c r="D86" s="23">
        <f>VLOOKUP(A86,'Medical Examinations'!A86:H2420,3,FALSE)</f>
        <v>4.0599999999999996</v>
      </c>
      <c r="E86" s="23" t="str">
        <f>VLOOKUP(A86,'Medical Examinations'!A86:H2420,4,FALSE)</f>
        <v>No</v>
      </c>
      <c r="F86" s="23" t="str">
        <f>VLOOKUP(A86,'Medical Examinations'!A86:H2420,5,FALSE)</f>
        <v>No</v>
      </c>
      <c r="G86" s="23" t="str">
        <f>VLOOKUP(A86,'Medical Examinations'!A86:H2420,6,FALSE)</f>
        <v>No</v>
      </c>
      <c r="H86" s="23">
        <f>VLOOKUP(A86,'Medical Examinations'!A86:H2420,7,FALSE)</f>
        <v>2</v>
      </c>
      <c r="I86" s="23" t="str">
        <f>VLOOKUP(A86,'Medical Examinations'!A86:H2420,8,FALSE)</f>
        <v>Yes</v>
      </c>
      <c r="J86" s="23" t="str" cm="1">
        <f t="array" ref="J86">_xlfn.IFS(C86&lt;18.5,"Under Weight",C86&lt;25,"Healthy Weight",C86&lt;30,"Over Weight",C86&gt;=30,"Obesity")</f>
        <v>Obesity</v>
      </c>
      <c r="K86" s="23" t="str" cm="1">
        <f t="array" ref="K86">_xlfn.IFS(D86&lt;5.7,"Normal",D86&lt;=6.5,"Prediabetes",D86&gt;6.5,"Diabetes")</f>
        <v>Normal</v>
      </c>
      <c r="L86" s="30" t="str">
        <f>VLOOKUP(A86,'Hospitalisation Details'!A86:H2428,2,FALSE)</f>
        <v>06-Sep-1972</v>
      </c>
      <c r="M86" s="23">
        <f>VLOOKUP(A86,'Hospitalisation Details'!A86:H2428,5,FALSE)</f>
        <v>41097.160000000003</v>
      </c>
      <c r="N86" s="23" t="str">
        <f>VLOOKUP(A86,'Hospitalisation Details'!A86:H2428,6,FALSE)</f>
        <v>tier - 1</v>
      </c>
      <c r="O86" s="23" t="str">
        <f>VLOOKUP(A86,'Hospitalisation Details'!A86:H2428,7,FALSE)</f>
        <v>tier - 3</v>
      </c>
      <c r="P86" s="23" t="str">
        <f>VLOOKUP(A86,'Hospitalisation Details'!A86:H2428,8,FALSE)</f>
        <v>R1016</v>
      </c>
      <c r="Q86" s="26">
        <f>VLOOKUP(A86,'Hospitalisation Details'!A86:H2428,3,FALSE)</f>
        <v>50.755555555555553</v>
      </c>
    </row>
    <row r="87" spans="1:17" ht="15.75" customHeight="1" x14ac:dyDescent="0.3">
      <c r="A87" s="31" t="s">
        <v>137</v>
      </c>
      <c r="B87" s="23" t="str">
        <f>VLOOKUP(A87,'Customer Names'!A87:D2421,3,FALSE)</f>
        <v xml:space="preserve">  Philip</v>
      </c>
      <c r="C87" s="23">
        <f>VLOOKUP(Healthcare!A87,'Medical Examinations'!A87:H2421,2,FALSE)</f>
        <v>51.28</v>
      </c>
      <c r="D87" s="23">
        <f>VLOOKUP(A87,'Medical Examinations'!A87:H2421,3,FALSE)</f>
        <v>4.68</v>
      </c>
      <c r="E87" s="23" t="str">
        <f>VLOOKUP(A87,'Medical Examinations'!A87:H2421,4,FALSE)</f>
        <v>No</v>
      </c>
      <c r="F87" s="23" t="str">
        <f>VLOOKUP(A87,'Medical Examinations'!A87:H2421,5,FALSE)</f>
        <v>No</v>
      </c>
      <c r="G87" s="23" t="str">
        <f>VLOOKUP(A87,'Medical Examinations'!A87:H2421,6,FALSE)</f>
        <v>No</v>
      </c>
      <c r="H87" s="23">
        <f>VLOOKUP(A87,'Medical Examinations'!A87:H2421,7,FALSE)</f>
        <v>2</v>
      </c>
      <c r="I87" s="23" t="str">
        <f>VLOOKUP(A87,'Medical Examinations'!A87:H2421,8,FALSE)</f>
        <v>Yes</v>
      </c>
      <c r="J87" s="23" t="str" cm="1">
        <f t="array" ref="J87">_xlfn.IFS(C87&lt;18.5,"Under Weight",C87&lt;25,"Healthy Weight",C87&lt;30,"Over Weight",C87&gt;=30,"Obesity")</f>
        <v>Obesity</v>
      </c>
      <c r="K87" s="23" t="str" cm="1">
        <f t="array" ref="K87">_xlfn.IFS(D87&lt;5.7,"Normal",D87&lt;=6.5,"Prediabetes",D87&gt;6.5,"Diabetes")</f>
        <v>Normal</v>
      </c>
      <c r="L87" s="30" t="str">
        <f>VLOOKUP(A87,'Hospitalisation Details'!A87:H2429,2,FALSE)</f>
        <v>12-Aug-1972</v>
      </c>
      <c r="M87" s="23">
        <f>VLOOKUP(A87,'Hospitalisation Details'!A87:H2429,5,FALSE)</f>
        <v>41055.29</v>
      </c>
      <c r="N87" s="23" t="str">
        <f>VLOOKUP(A87,'Hospitalisation Details'!A87:H2429,6,FALSE)</f>
        <v>tier - 1</v>
      </c>
      <c r="O87" s="23" t="str">
        <f>VLOOKUP(A87,'Hospitalisation Details'!A87:H2429,7,FALSE)</f>
        <v>tier - 2</v>
      </c>
      <c r="P87" s="23" t="str">
        <f>VLOOKUP(A87,'Hospitalisation Details'!A87:H2429,8,FALSE)</f>
        <v>R1011</v>
      </c>
      <c r="Q87" s="26">
        <f>VLOOKUP(A87,'Hospitalisation Details'!A87:H2429,3,FALSE)</f>
        <v>50.822222222222223</v>
      </c>
    </row>
    <row r="88" spans="1:17" ht="15.75" customHeight="1" x14ac:dyDescent="0.3">
      <c r="A88" s="31" t="s">
        <v>139</v>
      </c>
      <c r="B88" s="23" t="str">
        <f>VLOOKUP(A88,'Customer Names'!A88:D2422,3,FALSE)</f>
        <v xml:space="preserve">  Brett A</v>
      </c>
      <c r="C88" s="23">
        <f>VLOOKUP(Healthcare!A88,'Medical Examinations'!A88:H2422,2,FALSE)</f>
        <v>34.96</v>
      </c>
      <c r="D88" s="23">
        <f>VLOOKUP(A88,'Medical Examinations'!A88:H2422,3,FALSE)</f>
        <v>4.34</v>
      </c>
      <c r="E88" s="23" t="str">
        <f>VLOOKUP(A88,'Medical Examinations'!A88:H2422,4,FALSE)</f>
        <v>No</v>
      </c>
      <c r="F88" s="23" t="str">
        <f>VLOOKUP(A88,'Medical Examinations'!A88:H2422,5,FALSE)</f>
        <v>No</v>
      </c>
      <c r="G88" s="23" t="str">
        <f>VLOOKUP(A88,'Medical Examinations'!A88:H2422,6,FALSE)</f>
        <v>Yes</v>
      </c>
      <c r="H88" s="23">
        <f>VLOOKUP(A88,'Medical Examinations'!A88:H2422,7,FALSE)</f>
        <v>1</v>
      </c>
      <c r="I88" s="23" t="str">
        <f>VLOOKUP(A88,'Medical Examinations'!A88:H2422,8,FALSE)</f>
        <v>Yes</v>
      </c>
      <c r="J88" s="23" t="str" cm="1">
        <f t="array" ref="J88">_xlfn.IFS(C88&lt;18.5,"Under Weight",C88&lt;25,"Healthy Weight",C88&lt;30,"Over Weight",C88&gt;=30,"Obesity")</f>
        <v>Obesity</v>
      </c>
      <c r="K88" s="23" t="str" cm="1">
        <f t="array" ref="K88">_xlfn.IFS(D88&lt;5.7,"Normal",D88&lt;=6.5,"Prediabetes",D88&gt;6.5,"Diabetes")</f>
        <v>Normal</v>
      </c>
      <c r="L88" s="30" t="str">
        <f>VLOOKUP(A88,'Hospitalisation Details'!A88:H2430,2,FALSE)</f>
        <v>11-Oct-1979</v>
      </c>
      <c r="M88" s="23">
        <f>VLOOKUP(A88,'Hospitalisation Details'!A88:H2430,5,FALSE)</f>
        <v>41034.22</v>
      </c>
      <c r="N88" s="23" t="str">
        <f>VLOOKUP(A88,'Hospitalisation Details'!A88:H2430,6,FALSE)</f>
        <v>tier - 1</v>
      </c>
      <c r="O88" s="23" t="str">
        <f>VLOOKUP(A88,'Hospitalisation Details'!A88:H2430,7,FALSE)</f>
        <v>tier - 3</v>
      </c>
      <c r="P88" s="23" t="str">
        <f>VLOOKUP(A88,'Hospitalisation Details'!A88:H2430,8,FALSE)</f>
        <v>R1017</v>
      </c>
      <c r="Q88" s="26">
        <f>VLOOKUP(A88,'Hospitalisation Details'!A88:H2430,3,FALSE)</f>
        <v>43.658333333333331</v>
      </c>
    </row>
    <row r="89" spans="1:17" ht="15.75" customHeight="1" x14ac:dyDescent="0.3">
      <c r="A89" s="31" t="s">
        <v>141</v>
      </c>
      <c r="B89" s="23" t="str">
        <f>VLOOKUP(A89,'Customer Names'!A89:D2423,3,FALSE)</f>
        <v xml:space="preserve">  Rebecca</v>
      </c>
      <c r="C89" s="23">
        <f>VLOOKUP(Healthcare!A89,'Medical Examinations'!A89:H2423,2,FALSE)</f>
        <v>33.11</v>
      </c>
      <c r="D89" s="23">
        <f>VLOOKUP(A89,'Medical Examinations'!A89:H2423,3,FALSE)</f>
        <v>10.51</v>
      </c>
      <c r="E89" s="23" t="str">
        <f>VLOOKUP(A89,'Medical Examinations'!A89:H2423,4,FALSE)</f>
        <v>No</v>
      </c>
      <c r="F89" s="23" t="str">
        <f>VLOOKUP(A89,'Medical Examinations'!A89:H2423,5,FALSE)</f>
        <v>No</v>
      </c>
      <c r="G89" s="23" t="str">
        <f>VLOOKUP(A89,'Medical Examinations'!A89:H2423,6,FALSE)</f>
        <v>No</v>
      </c>
      <c r="H89" s="23">
        <f>VLOOKUP(A89,'Medical Examinations'!A89:H2423,7,FALSE)</f>
        <v>0</v>
      </c>
      <c r="I89" s="23" t="str">
        <f>VLOOKUP(A89,'Medical Examinations'!A89:H2423,8,FALSE)</f>
        <v>Yes</v>
      </c>
      <c r="J89" s="23" t="str" cm="1">
        <f t="array" ref="J89">_xlfn.IFS(C89&lt;18.5,"Under Weight",C89&lt;25,"Healthy Weight",C89&lt;30,"Over Weight",C89&gt;=30,"Obesity")</f>
        <v>Obesity</v>
      </c>
      <c r="K89" s="23" t="str" cm="1">
        <f t="array" ref="K89">_xlfn.IFS(D89&lt;5.7,"Normal",D89&lt;=6.5,"Prediabetes",D89&gt;6.5,"Diabetes")</f>
        <v>Diabetes</v>
      </c>
      <c r="L89" s="30" t="str">
        <f>VLOOKUP(A89,'Hospitalisation Details'!A89:H2431,2,FALSE)</f>
        <v>05-Jun-1974</v>
      </c>
      <c r="M89" s="23">
        <f>VLOOKUP(A89,'Hospitalisation Details'!A89:H2431,5,FALSE)</f>
        <v>40974.160000000003</v>
      </c>
      <c r="N89" s="23" t="str">
        <f>VLOOKUP(A89,'Hospitalisation Details'!A89:H2431,6,FALSE)</f>
        <v>tier - 1</v>
      </c>
      <c r="O89" s="23" t="str">
        <f>VLOOKUP(A89,'Hospitalisation Details'!A89:H2431,7,FALSE)</f>
        <v>tier - 2</v>
      </c>
      <c r="P89" s="23" t="str">
        <f>VLOOKUP(A89,'Hospitalisation Details'!A89:H2431,8,FALSE)</f>
        <v>R1013</v>
      </c>
      <c r="Q89" s="26">
        <f>VLOOKUP(A89,'Hospitalisation Details'!A89:H2431,3,FALSE)</f>
        <v>49.008333333333333</v>
      </c>
    </row>
    <row r="90" spans="1:17" ht="15.75" customHeight="1" x14ac:dyDescent="0.3">
      <c r="A90" s="31" t="s">
        <v>143</v>
      </c>
      <c r="B90" s="23" t="str">
        <f>VLOOKUP(A90,'Customer Names'!A90:D2424,3,FALSE)</f>
        <v xml:space="preserve">  Kelley</v>
      </c>
      <c r="C90" s="23">
        <f>VLOOKUP(Healthcare!A90,'Medical Examinations'!A90:H2424,2,FALSE)</f>
        <v>54.74</v>
      </c>
      <c r="D90" s="23">
        <f>VLOOKUP(A90,'Medical Examinations'!A90:H2424,3,FALSE)</f>
        <v>5.84</v>
      </c>
      <c r="E90" s="23" t="str">
        <f>VLOOKUP(A90,'Medical Examinations'!A90:H2424,4,FALSE)</f>
        <v>Yes</v>
      </c>
      <c r="F90" s="23" t="str">
        <f>VLOOKUP(A90,'Medical Examinations'!A90:H2424,5,FALSE)</f>
        <v>No</v>
      </c>
      <c r="G90" s="23" t="str">
        <f>VLOOKUP(A90,'Medical Examinations'!A90:H2424,6,FALSE)</f>
        <v>Yes</v>
      </c>
      <c r="H90" s="23">
        <f>VLOOKUP(A90,'Medical Examinations'!A90:H2424,7,FALSE)</f>
        <v>1</v>
      </c>
      <c r="I90" s="23" t="str">
        <f>VLOOKUP(A90,'Medical Examinations'!A90:H2424,8,FALSE)</f>
        <v>Yes</v>
      </c>
      <c r="J90" s="23" t="str" cm="1">
        <f t="array" ref="J90">_xlfn.IFS(C90&lt;18.5,"Under Weight",C90&lt;25,"Healthy Weight",C90&lt;30,"Over Weight",C90&gt;=30,"Obesity")</f>
        <v>Obesity</v>
      </c>
      <c r="K90" s="23" t="str" cm="1">
        <f t="array" ref="K90">_xlfn.IFS(D90&lt;5.7,"Normal",D90&lt;=6.5,"Prediabetes",D90&gt;6.5,"Diabetes")</f>
        <v>Prediabetes</v>
      </c>
      <c r="L90" s="30" t="str">
        <f>VLOOKUP(A90,'Hospitalisation Details'!A90:H2432,2,FALSE)</f>
        <v>08-Sep-1983</v>
      </c>
      <c r="M90" s="23">
        <f>VLOOKUP(A90,'Hospitalisation Details'!A90:H2432,5,FALSE)</f>
        <v>40961.29</v>
      </c>
      <c r="N90" s="23" t="str">
        <f>VLOOKUP(A90,'Hospitalisation Details'!A90:H2432,6,FALSE)</f>
        <v>tier - 1</v>
      </c>
      <c r="O90" s="23" t="str">
        <f>VLOOKUP(A90,'Hospitalisation Details'!A90:H2432,7,FALSE)</f>
        <v>tier - 2</v>
      </c>
      <c r="P90" s="23" t="str">
        <f>VLOOKUP(A90,'Hospitalisation Details'!A90:H2432,8,FALSE)</f>
        <v>R1011</v>
      </c>
      <c r="Q90" s="26">
        <f>VLOOKUP(A90,'Hospitalisation Details'!A90:H2432,3,FALSE)</f>
        <v>39.75</v>
      </c>
    </row>
    <row r="91" spans="1:17" ht="15.75" customHeight="1" x14ac:dyDescent="0.3">
      <c r="A91" s="31" t="s">
        <v>145</v>
      </c>
      <c r="B91" s="23" t="str">
        <f>VLOOKUP(A91,'Customer Names'!A91:D2425,3,FALSE)</f>
        <v xml:space="preserve">  Abigail K</v>
      </c>
      <c r="C91" s="23">
        <f>VLOOKUP(Healthcare!A91,'Medical Examinations'!A91:H2425,2,FALSE)</f>
        <v>32.56</v>
      </c>
      <c r="D91" s="23">
        <f>VLOOKUP(A91,'Medical Examinations'!A91:H2425,3,FALSE)</f>
        <v>5.41</v>
      </c>
      <c r="E91" s="23" t="str">
        <f>VLOOKUP(A91,'Medical Examinations'!A91:H2425,4,FALSE)</f>
        <v>No</v>
      </c>
      <c r="F91" s="23" t="str">
        <f>VLOOKUP(A91,'Medical Examinations'!A91:H2425,5,FALSE)</f>
        <v>No</v>
      </c>
      <c r="G91" s="23" t="str">
        <f>VLOOKUP(A91,'Medical Examinations'!A91:H2425,6,FALSE)</f>
        <v>Yes</v>
      </c>
      <c r="H91" s="23">
        <f>VLOOKUP(A91,'Medical Examinations'!A91:H2425,7,FALSE)</f>
        <v>1</v>
      </c>
      <c r="I91" s="23" t="str">
        <f>VLOOKUP(A91,'Medical Examinations'!A91:H2425,8,FALSE)</f>
        <v>Yes</v>
      </c>
      <c r="J91" s="23" t="str" cm="1">
        <f t="array" ref="J91">_xlfn.IFS(C91&lt;18.5,"Under Weight",C91&lt;25,"Healthy Weight",C91&lt;30,"Over Weight",C91&gt;=30,"Obesity")</f>
        <v>Obesity</v>
      </c>
      <c r="K91" s="23" t="str" cm="1">
        <f t="array" ref="K91">_xlfn.IFS(D91&lt;5.7,"Normal",D91&lt;=6.5,"Prediabetes",D91&gt;6.5,"Diabetes")</f>
        <v>Normal</v>
      </c>
      <c r="L91" s="30" t="str">
        <f>VLOOKUP(A91,'Hospitalisation Details'!A91:H2433,2,FALSE)</f>
        <v>16-Sep-1979</v>
      </c>
      <c r="M91" s="23">
        <f>VLOOKUP(A91,'Hospitalisation Details'!A91:H2433,5,FALSE)</f>
        <v>40941.29</v>
      </c>
      <c r="N91" s="23" t="str">
        <f>VLOOKUP(A91,'Hospitalisation Details'!A91:H2433,6,FALSE)</f>
        <v>tier - 1</v>
      </c>
      <c r="O91" s="23" t="str">
        <f>VLOOKUP(A91,'Hospitalisation Details'!A91:H2433,7,FALSE)</f>
        <v>tier - 2</v>
      </c>
      <c r="P91" s="23" t="str">
        <f>VLOOKUP(A91,'Hospitalisation Details'!A91:H2433,8,FALSE)</f>
        <v>R1013</v>
      </c>
      <c r="Q91" s="26">
        <f>VLOOKUP(A91,'Hospitalisation Details'!A91:H2433,3,FALSE)</f>
        <v>43.727777777777774</v>
      </c>
    </row>
    <row r="92" spans="1:17" ht="15.75" customHeight="1" x14ac:dyDescent="0.3">
      <c r="A92" s="31" t="s">
        <v>147</v>
      </c>
      <c r="B92" s="23" t="str">
        <f>VLOOKUP(A92,'Customer Names'!A92:D2426,3,FALSE)</f>
        <v xml:space="preserve">  Hope</v>
      </c>
      <c r="C92" s="23">
        <f>VLOOKUP(Healthcare!A92,'Medical Examinations'!A92:H2426,2,FALSE)</f>
        <v>39.049999999999997</v>
      </c>
      <c r="D92" s="23">
        <f>VLOOKUP(A92,'Medical Examinations'!A92:H2426,3,FALSE)</f>
        <v>6.06</v>
      </c>
      <c r="E92" s="23" t="str">
        <f>VLOOKUP(A92,'Medical Examinations'!A92:H2426,4,FALSE)</f>
        <v>No</v>
      </c>
      <c r="F92" s="23" t="str">
        <f>VLOOKUP(A92,'Medical Examinations'!A92:H2426,5,FALSE)</f>
        <v>No</v>
      </c>
      <c r="G92" s="23" t="str">
        <f>VLOOKUP(A92,'Medical Examinations'!A92:H2426,6,FALSE)</f>
        <v>No</v>
      </c>
      <c r="H92" s="23">
        <f>VLOOKUP(A92,'Medical Examinations'!A92:H2426,7,FALSE)</f>
        <v>1</v>
      </c>
      <c r="I92" s="23" t="str">
        <f>VLOOKUP(A92,'Medical Examinations'!A92:H2426,8,FALSE)</f>
        <v>Yes</v>
      </c>
      <c r="J92" s="23" t="str" cm="1">
        <f t="array" ref="J92">_xlfn.IFS(C92&lt;18.5,"Under Weight",C92&lt;25,"Healthy Weight",C92&lt;30,"Over Weight",C92&gt;=30,"Obesity")</f>
        <v>Obesity</v>
      </c>
      <c r="K92" s="23" t="str" cm="1">
        <f t="array" ref="K92">_xlfn.IFS(D92&lt;5.7,"Normal",D92&lt;=6.5,"Prediabetes",D92&gt;6.5,"Diabetes")</f>
        <v>Prediabetes</v>
      </c>
      <c r="L92" s="30" t="str">
        <f>VLOOKUP(A92,'Hospitalisation Details'!A92:H2434,2,FALSE)</f>
        <v>04-Aug-1992</v>
      </c>
      <c r="M92" s="23">
        <f>VLOOKUP(A92,'Hospitalisation Details'!A92:H2434,5,FALSE)</f>
        <v>40932.43</v>
      </c>
      <c r="N92" s="23" t="str">
        <f>VLOOKUP(A92,'Hospitalisation Details'!A92:H2434,6,FALSE)</f>
        <v>tier - 1</v>
      </c>
      <c r="O92" s="23" t="str">
        <f>VLOOKUP(A92,'Hospitalisation Details'!A92:H2434,7,FALSE)</f>
        <v>tier - 2</v>
      </c>
      <c r="P92" s="23" t="str">
        <f>VLOOKUP(A92,'Hospitalisation Details'!A92:H2434,8,FALSE)</f>
        <v>R1013</v>
      </c>
      <c r="Q92" s="26">
        <f>VLOOKUP(A92,'Hospitalisation Details'!A92:H2434,3,FALSE)</f>
        <v>30.844444444444445</v>
      </c>
    </row>
    <row r="93" spans="1:17" ht="15.75" customHeight="1" x14ac:dyDescent="0.3">
      <c r="A93" s="31" t="s">
        <v>149</v>
      </c>
      <c r="B93" s="23" t="str">
        <f>VLOOKUP(A93,'Customer Names'!A93:D2427,3,FALSE)</f>
        <v xml:space="preserve">  Elyse M</v>
      </c>
      <c r="C93" s="23">
        <f>VLOOKUP(Healthcare!A93,'Medical Examinations'!A93:H2427,2,FALSE)</f>
        <v>42.75</v>
      </c>
      <c r="D93" s="23">
        <f>VLOOKUP(A93,'Medical Examinations'!A93:H2427,3,FALSE)</f>
        <v>4.22</v>
      </c>
      <c r="E93" s="23" t="str">
        <f>VLOOKUP(A93,'Medical Examinations'!A93:H2427,4,FALSE)</f>
        <v>No</v>
      </c>
      <c r="F93" s="23" t="str">
        <f>VLOOKUP(A93,'Medical Examinations'!A93:H2427,5,FALSE)</f>
        <v>No</v>
      </c>
      <c r="G93" s="23" t="str">
        <f>VLOOKUP(A93,'Medical Examinations'!A93:H2427,6,FALSE)</f>
        <v>No</v>
      </c>
      <c r="H93" s="23">
        <f>VLOOKUP(A93,'Medical Examinations'!A93:H2427,7,FALSE)</f>
        <v>0</v>
      </c>
      <c r="I93" s="23" t="str">
        <f>VLOOKUP(A93,'Medical Examinations'!A93:H2427,8,FALSE)</f>
        <v>Yes</v>
      </c>
      <c r="J93" s="23" t="str" cm="1">
        <f t="array" ref="J93">_xlfn.IFS(C93&lt;18.5,"Under Weight",C93&lt;25,"Healthy Weight",C93&lt;30,"Over Weight",C93&gt;=30,"Obesity")</f>
        <v>Obesity</v>
      </c>
      <c r="K93" s="23" t="str" cm="1">
        <f t="array" ref="K93">_xlfn.IFS(D93&lt;5.7,"Normal",D93&lt;=6.5,"Prediabetes",D93&gt;6.5,"Diabetes")</f>
        <v>Normal</v>
      </c>
      <c r="L93" s="30" t="str">
        <f>VLOOKUP(A93,'Hospitalisation Details'!A93:H2435,2,FALSE)</f>
        <v>02-Jul-1999</v>
      </c>
      <c r="M93" s="23">
        <f>VLOOKUP(A93,'Hospitalisation Details'!A93:H2435,5,FALSE)</f>
        <v>40904.199999999997</v>
      </c>
      <c r="N93" s="23" t="str">
        <f>VLOOKUP(A93,'Hospitalisation Details'!A93:H2435,6,FALSE)</f>
        <v>tier - 1</v>
      </c>
      <c r="O93" s="23" t="str">
        <f>VLOOKUP(A93,'Hospitalisation Details'!A93:H2435,7,FALSE)</f>
        <v>tier - 1</v>
      </c>
      <c r="P93" s="23" t="str">
        <f>VLOOKUP(A93,'Hospitalisation Details'!A93:H2435,8,FALSE)</f>
        <v>R1024</v>
      </c>
      <c r="Q93" s="26">
        <f>VLOOKUP(A93,'Hospitalisation Details'!A93:H2435,3,FALSE)</f>
        <v>23.933333333333334</v>
      </c>
    </row>
    <row r="94" spans="1:17" ht="15.75" customHeight="1" x14ac:dyDescent="0.3">
      <c r="A94" s="31" t="s">
        <v>151</v>
      </c>
      <c r="B94" s="23" t="str">
        <f>VLOOKUP(A94,'Customer Names'!A94:D2428,3,FALSE)</f>
        <v xml:space="preserve">  Nicholas</v>
      </c>
      <c r="C94" s="23">
        <f>VLOOKUP(Healthcare!A94,'Medical Examinations'!A94:H2428,2,FALSE)</f>
        <v>50.58</v>
      </c>
      <c r="D94" s="23">
        <f>VLOOKUP(A94,'Medical Examinations'!A94:H2428,3,FALSE)</f>
        <v>5.12</v>
      </c>
      <c r="E94" s="23" t="str">
        <f>VLOOKUP(A94,'Medical Examinations'!A94:H2428,4,FALSE)</f>
        <v>No</v>
      </c>
      <c r="F94" s="23" t="str">
        <f>VLOOKUP(A94,'Medical Examinations'!A94:H2428,5,FALSE)</f>
        <v>No</v>
      </c>
      <c r="G94" s="23" t="str">
        <f>VLOOKUP(A94,'Medical Examinations'!A94:H2428,6,FALSE)</f>
        <v>No</v>
      </c>
      <c r="H94" s="23">
        <f>VLOOKUP(A94,'Medical Examinations'!A94:H2428,7,FALSE)</f>
        <v>2</v>
      </c>
      <c r="I94" s="23" t="str">
        <f>VLOOKUP(A94,'Medical Examinations'!A94:H2428,8,FALSE)</f>
        <v>Yes</v>
      </c>
      <c r="J94" s="23" t="str" cm="1">
        <f t="array" ref="J94">_xlfn.IFS(C94&lt;18.5,"Under Weight",C94&lt;25,"Healthy Weight",C94&lt;30,"Over Weight",C94&gt;=30,"Obesity")</f>
        <v>Obesity</v>
      </c>
      <c r="K94" s="23" t="str" cm="1">
        <f t="array" ref="K94">_xlfn.IFS(D94&lt;5.7,"Normal",D94&lt;=6.5,"Prediabetes",D94&gt;6.5,"Diabetes")</f>
        <v>Normal</v>
      </c>
      <c r="L94" s="30" t="str">
        <f>VLOOKUP(A94,'Hospitalisation Details'!A94:H2436,2,FALSE)</f>
        <v>10-Jun-1972</v>
      </c>
      <c r="M94" s="23">
        <f>VLOOKUP(A94,'Hospitalisation Details'!A94:H2436,5,FALSE)</f>
        <v>40817.85</v>
      </c>
      <c r="N94" s="23" t="str">
        <f>VLOOKUP(A94,'Hospitalisation Details'!A94:H2436,6,FALSE)</f>
        <v>tier - 1</v>
      </c>
      <c r="O94" s="23" t="str">
        <f>VLOOKUP(A94,'Hospitalisation Details'!A94:H2436,7,FALSE)</f>
        <v>tier - 3</v>
      </c>
      <c r="P94" s="23" t="str">
        <f>VLOOKUP(A94,'Hospitalisation Details'!A94:H2436,8,FALSE)</f>
        <v>R1011</v>
      </c>
      <c r="Q94" s="26">
        <f>VLOOKUP(A94,'Hospitalisation Details'!A94:H2436,3,FALSE)</f>
        <v>50.994444444444447</v>
      </c>
    </row>
    <row r="95" spans="1:17" ht="15.75" customHeight="1" x14ac:dyDescent="0.3">
      <c r="A95" s="31" t="s">
        <v>153</v>
      </c>
      <c r="B95" s="23" t="str">
        <f>VLOOKUP(A95,'Customer Names'!A95:D2429,3,FALSE)</f>
        <v xml:space="preserve">  David</v>
      </c>
      <c r="C95" s="23">
        <f>VLOOKUP(Healthcare!A95,'Medical Examinations'!A95:H2429,2,FALSE)</f>
        <v>30.495000000000001</v>
      </c>
      <c r="D95" s="23">
        <f>VLOOKUP(A95,'Medical Examinations'!A95:H2429,3,FALSE)</f>
        <v>4.57</v>
      </c>
      <c r="E95" s="23" t="str">
        <f>VLOOKUP(A95,'Medical Examinations'!A95:H2429,4,FALSE)</f>
        <v>Yes</v>
      </c>
      <c r="F95" s="23" t="str">
        <f>VLOOKUP(A95,'Medical Examinations'!A95:H2429,5,FALSE)</f>
        <v>No</v>
      </c>
      <c r="G95" s="23" t="str">
        <f>VLOOKUP(A95,'Medical Examinations'!A95:H2429,6,FALSE)</f>
        <v>No</v>
      </c>
      <c r="H95" s="23">
        <f>VLOOKUP(A95,'Medical Examinations'!A95:H2429,7,FALSE)</f>
        <v>0</v>
      </c>
      <c r="I95" s="23" t="str">
        <f>VLOOKUP(A95,'Medical Examinations'!A95:H2429,8,FALSE)</f>
        <v>Yes</v>
      </c>
      <c r="J95" s="23" t="str" cm="1">
        <f t="array" ref="J95">_xlfn.IFS(C95&lt;18.5,"Under Weight",C95&lt;25,"Healthy Weight",C95&lt;30,"Over Weight",C95&gt;=30,"Obesity")</f>
        <v>Obesity</v>
      </c>
      <c r="K95" s="23" t="str" cm="1">
        <f t="array" ref="K95">_xlfn.IFS(D95&lt;5.7,"Normal",D95&lt;=6.5,"Prediabetes",D95&gt;6.5,"Diabetes")</f>
        <v>Normal</v>
      </c>
      <c r="L95" s="30" t="str">
        <f>VLOOKUP(A95,'Hospitalisation Details'!A95:H2437,2,FALSE)</f>
        <v>26-Dec-1976</v>
      </c>
      <c r="M95" s="23">
        <f>VLOOKUP(A95,'Hospitalisation Details'!A95:H2437,5,FALSE)</f>
        <v>40720.550000000003</v>
      </c>
      <c r="N95" s="23" t="str">
        <f>VLOOKUP(A95,'Hospitalisation Details'!A95:H2437,6,FALSE)</f>
        <v>tier - 1</v>
      </c>
      <c r="O95" s="23" t="str">
        <f>VLOOKUP(A95,'Hospitalisation Details'!A95:H2437,7,FALSE)</f>
        <v>tier - 3</v>
      </c>
      <c r="P95" s="23" t="str">
        <f>VLOOKUP(A95,'Hospitalisation Details'!A95:H2437,8,FALSE)</f>
        <v>R1012</v>
      </c>
      <c r="Q95" s="26">
        <f>VLOOKUP(A95,'Hospitalisation Details'!A95:H2437,3,FALSE)</f>
        <v>46.45</v>
      </c>
    </row>
    <row r="96" spans="1:17" ht="15.75" customHeight="1" x14ac:dyDescent="0.3">
      <c r="A96" s="31" t="s">
        <v>155</v>
      </c>
      <c r="B96" s="23" t="str">
        <f>VLOOKUP(A96,'Customer Names'!A96:D2430,3,FALSE)</f>
        <v xml:space="preserve">  Natalie</v>
      </c>
      <c r="C96" s="23">
        <f>VLOOKUP(Healthcare!A96,'Medical Examinations'!A96:H2430,2,FALSE)</f>
        <v>48.31</v>
      </c>
      <c r="D96" s="23">
        <f>VLOOKUP(A96,'Medical Examinations'!A96:H2430,3,FALSE)</f>
        <v>9.58</v>
      </c>
      <c r="E96" s="23" t="str">
        <f>VLOOKUP(A96,'Medical Examinations'!A96:H2430,4,FALSE)</f>
        <v>Yes</v>
      </c>
      <c r="F96" s="23" t="str">
        <f>VLOOKUP(A96,'Medical Examinations'!A96:H2430,5,FALSE)</f>
        <v>No</v>
      </c>
      <c r="G96" s="23" t="str">
        <f>VLOOKUP(A96,'Medical Examinations'!A96:H2430,6,FALSE)</f>
        <v>No</v>
      </c>
      <c r="H96" s="23">
        <f>VLOOKUP(A96,'Medical Examinations'!A96:H2430,7,FALSE)</f>
        <v>2</v>
      </c>
      <c r="I96" s="23" t="str">
        <f>VLOOKUP(A96,'Medical Examinations'!A96:H2430,8,FALSE)</f>
        <v>Yes</v>
      </c>
      <c r="J96" s="23" t="str" cm="1">
        <f t="array" ref="J96">_xlfn.IFS(C96&lt;18.5,"Under Weight",C96&lt;25,"Healthy Weight",C96&lt;30,"Over Weight",C96&gt;=30,"Obesity")</f>
        <v>Obesity</v>
      </c>
      <c r="K96" s="23" t="str" cm="1">
        <f t="array" ref="K96">_xlfn.IFS(D96&lt;5.7,"Normal",D96&lt;=6.5,"Prediabetes",D96&gt;6.5,"Diabetes")</f>
        <v>Diabetes</v>
      </c>
      <c r="L96" s="30" t="str">
        <f>VLOOKUP(A96,'Hospitalisation Details'!A96:H2438,2,FALSE)</f>
        <v>25-Sep-1970</v>
      </c>
      <c r="M96" s="23">
        <f>VLOOKUP(A96,'Hospitalisation Details'!A96:H2438,5,FALSE)</f>
        <v>40692.910000000003</v>
      </c>
      <c r="N96" s="23" t="str">
        <f>VLOOKUP(A96,'Hospitalisation Details'!A96:H2438,6,FALSE)</f>
        <v>tier - 1</v>
      </c>
      <c r="O96" s="23" t="str">
        <f>VLOOKUP(A96,'Hospitalisation Details'!A96:H2438,7,FALSE)</f>
        <v>tier - 1</v>
      </c>
      <c r="P96" s="23" t="str">
        <f>VLOOKUP(A96,'Hospitalisation Details'!A96:H2438,8,FALSE)</f>
        <v>R1011</v>
      </c>
      <c r="Q96" s="26">
        <f>VLOOKUP(A96,'Hospitalisation Details'!A96:H2438,3,FALSE)</f>
        <v>52.702777777777776</v>
      </c>
    </row>
    <row r="97" spans="1:17" ht="15.75" customHeight="1" x14ac:dyDescent="0.3">
      <c r="A97" s="31" t="s">
        <v>157</v>
      </c>
      <c r="B97" s="23" t="str">
        <f>VLOOKUP(A97,'Customer Names'!A97:D2431,3,FALSE)</f>
        <v xml:space="preserve">  Thomas</v>
      </c>
      <c r="C97" s="23">
        <f>VLOOKUP(Healthcare!A97,'Medical Examinations'!A97:H2431,2,FALSE)</f>
        <v>48.99</v>
      </c>
      <c r="D97" s="23">
        <f>VLOOKUP(A97,'Medical Examinations'!A97:H2431,3,FALSE)</f>
        <v>9.7799999999999994</v>
      </c>
      <c r="E97" s="23" t="str">
        <f>VLOOKUP(A97,'Medical Examinations'!A97:H2431,4,FALSE)</f>
        <v>Yes</v>
      </c>
      <c r="F97" s="23" t="str">
        <f>VLOOKUP(A97,'Medical Examinations'!A97:H2431,5,FALSE)</f>
        <v>No</v>
      </c>
      <c r="G97" s="23" t="str">
        <f>VLOOKUP(A97,'Medical Examinations'!A97:H2431,6,FALSE)</f>
        <v>No</v>
      </c>
      <c r="H97" s="23">
        <f>VLOOKUP(A97,'Medical Examinations'!A97:H2431,7,FALSE)</f>
        <v>1</v>
      </c>
      <c r="I97" s="23" t="str">
        <f>VLOOKUP(A97,'Medical Examinations'!A97:H2431,8,FALSE)</f>
        <v>Yes</v>
      </c>
      <c r="J97" s="23" t="str" cm="1">
        <f t="array" ref="J97">_xlfn.IFS(C97&lt;18.5,"Under Weight",C97&lt;25,"Healthy Weight",C97&lt;30,"Over Weight",C97&gt;=30,"Obesity")</f>
        <v>Obesity</v>
      </c>
      <c r="K97" s="23" t="str" cm="1">
        <f t="array" ref="K97">_xlfn.IFS(D97&lt;5.7,"Normal",D97&lt;=6.5,"Prediabetes",D97&gt;6.5,"Diabetes")</f>
        <v>Diabetes</v>
      </c>
      <c r="L97" s="30" t="str">
        <f>VLOOKUP(A97,'Hospitalisation Details'!A97:H2439,2,FALSE)</f>
        <v>10-Jul-1975</v>
      </c>
      <c r="M97" s="23">
        <f>VLOOKUP(A97,'Hospitalisation Details'!A97:H2439,5,FALSE)</f>
        <v>40590.550000000003</v>
      </c>
      <c r="N97" s="23" t="str">
        <f>VLOOKUP(A97,'Hospitalisation Details'!A97:H2439,6,FALSE)</f>
        <v>tier - 1</v>
      </c>
      <c r="O97" s="23" t="str">
        <f>VLOOKUP(A97,'Hospitalisation Details'!A97:H2439,7,FALSE)</f>
        <v>tier - 3</v>
      </c>
      <c r="P97" s="23" t="str">
        <f>VLOOKUP(A97,'Hospitalisation Details'!A97:H2439,8,FALSE)</f>
        <v>R1012</v>
      </c>
      <c r="Q97" s="26">
        <f>VLOOKUP(A97,'Hospitalisation Details'!A97:H2439,3,FALSE)</f>
        <v>47.911111111111111</v>
      </c>
    </row>
    <row r="98" spans="1:17" ht="15.75" customHeight="1" x14ac:dyDescent="0.3">
      <c r="A98" s="31" t="s">
        <v>159</v>
      </c>
      <c r="B98" s="23" t="str">
        <f>VLOOKUP(A98,'Customer Names'!A98:D2432,3,FALSE)</f>
        <v xml:space="preserve">  Pamela J</v>
      </c>
      <c r="C98" s="23">
        <f>VLOOKUP(Healthcare!A98,'Medical Examinations'!A98:H2432,2,FALSE)</f>
        <v>38.39</v>
      </c>
      <c r="D98" s="23">
        <f>VLOOKUP(A98,'Medical Examinations'!A98:H2432,3,FALSE)</f>
        <v>4.1100000000000003</v>
      </c>
      <c r="E98" s="23" t="str">
        <f>VLOOKUP(A98,'Medical Examinations'!A98:H2432,4,FALSE)</f>
        <v>Yes</v>
      </c>
      <c r="F98" s="23" t="str">
        <f>VLOOKUP(A98,'Medical Examinations'!A98:H2432,5,FALSE)</f>
        <v>No</v>
      </c>
      <c r="G98" s="23" t="str">
        <f>VLOOKUP(A98,'Medical Examinations'!A98:H2432,6,FALSE)</f>
        <v>No</v>
      </c>
      <c r="H98" s="23">
        <f>VLOOKUP(A98,'Medical Examinations'!A98:H2432,7,FALSE)</f>
        <v>0</v>
      </c>
      <c r="I98" s="23" t="str">
        <f>VLOOKUP(A98,'Medical Examinations'!A98:H2432,8,FALSE)</f>
        <v>Yes</v>
      </c>
      <c r="J98" s="23" t="str" cm="1">
        <f t="array" ref="J98">_xlfn.IFS(C98&lt;18.5,"Under Weight",C98&lt;25,"Healthy Weight",C98&lt;30,"Over Weight",C98&gt;=30,"Obesity")</f>
        <v>Obesity</v>
      </c>
      <c r="K98" s="23" t="str" cm="1">
        <f t="array" ref="K98">_xlfn.IFS(D98&lt;5.7,"Normal",D98&lt;=6.5,"Prediabetes",D98&gt;6.5,"Diabetes")</f>
        <v>Normal</v>
      </c>
      <c r="L98" s="30" t="str">
        <f>VLOOKUP(A98,'Hospitalisation Details'!A98:H2440,2,FALSE)</f>
        <v>03-Nov-1985</v>
      </c>
      <c r="M98" s="23">
        <f>VLOOKUP(A98,'Hospitalisation Details'!A98:H2440,5,FALSE)</f>
        <v>40419.019999999997</v>
      </c>
      <c r="N98" s="23" t="str">
        <f>VLOOKUP(A98,'Hospitalisation Details'!A98:H2440,6,FALSE)</f>
        <v>tier - 1</v>
      </c>
      <c r="O98" s="23" t="str">
        <f>VLOOKUP(A98,'Hospitalisation Details'!A98:H2440,7,FALSE)</f>
        <v>tier - 2</v>
      </c>
      <c r="P98" s="23" t="str">
        <f>VLOOKUP(A98,'Hospitalisation Details'!A98:H2440,8,FALSE)</f>
        <v>R1013</v>
      </c>
      <c r="Q98" s="26">
        <f>VLOOKUP(A98,'Hospitalisation Details'!A98:H2440,3,FALSE)</f>
        <v>37.597222222222221</v>
      </c>
    </row>
    <row r="99" spans="1:17" ht="15.75" customHeight="1" x14ac:dyDescent="0.3">
      <c r="A99" s="31" t="s">
        <v>161</v>
      </c>
      <c r="B99" s="23" t="str">
        <f>VLOOKUP(A99,'Customer Names'!A99:D2433,3,FALSE)</f>
        <v xml:space="preserve">  Jessica</v>
      </c>
      <c r="C99" s="23">
        <f>VLOOKUP(Healthcare!A99,'Medical Examinations'!A99:H2433,2,FALSE)</f>
        <v>44.34</v>
      </c>
      <c r="D99" s="23">
        <f>VLOOKUP(A99,'Medical Examinations'!A99:H2433,3,FALSE)</f>
        <v>4.0199999999999996</v>
      </c>
      <c r="E99" s="23" t="str">
        <f>VLOOKUP(A99,'Medical Examinations'!A99:H2433,4,FALSE)</f>
        <v>Yes</v>
      </c>
      <c r="F99" s="23" t="str">
        <f>VLOOKUP(A99,'Medical Examinations'!A99:H2433,5,FALSE)</f>
        <v>No</v>
      </c>
      <c r="G99" s="23" t="str">
        <f>VLOOKUP(A99,'Medical Examinations'!A99:H2433,6,FALSE)</f>
        <v>No</v>
      </c>
      <c r="H99" s="23">
        <f>VLOOKUP(A99,'Medical Examinations'!A99:H2433,7,FALSE)</f>
        <v>2</v>
      </c>
      <c r="I99" s="23" t="str">
        <f>VLOOKUP(A99,'Medical Examinations'!A99:H2433,8,FALSE)</f>
        <v>Yes</v>
      </c>
      <c r="J99" s="23" t="str" cm="1">
        <f t="array" ref="J99">_xlfn.IFS(C99&lt;18.5,"Under Weight",C99&lt;25,"Healthy Weight",C99&lt;30,"Over Weight",C99&gt;=30,"Obesity")</f>
        <v>Obesity</v>
      </c>
      <c r="K99" s="23" t="str" cm="1">
        <f t="array" ref="K99">_xlfn.IFS(D99&lt;5.7,"Normal",D99&lt;=6.5,"Prediabetes",D99&gt;6.5,"Diabetes")</f>
        <v>Normal</v>
      </c>
      <c r="L99" s="30" t="str">
        <f>VLOOKUP(A99,'Hospitalisation Details'!A99:H2441,2,FALSE)</f>
        <v>12-Aug-1966</v>
      </c>
      <c r="M99" s="23">
        <f>VLOOKUP(A99,'Hospitalisation Details'!A99:H2441,5,FALSE)</f>
        <v>40373.74</v>
      </c>
      <c r="N99" s="23" t="str">
        <f>VLOOKUP(A99,'Hospitalisation Details'!A99:H2441,6,FALSE)</f>
        <v>tier - 1</v>
      </c>
      <c r="O99" s="23" t="str">
        <f>VLOOKUP(A99,'Hospitalisation Details'!A99:H2441,7,FALSE)</f>
        <v>tier - 3</v>
      </c>
      <c r="P99" s="23" t="str">
        <f>VLOOKUP(A99,'Hospitalisation Details'!A99:H2441,8,FALSE)</f>
        <v>R1011</v>
      </c>
      <c r="Q99" s="26">
        <f>VLOOKUP(A99,'Hospitalisation Details'!A99:H2441,3,FALSE)</f>
        <v>56.822222222222223</v>
      </c>
    </row>
    <row r="100" spans="1:17" ht="15.75" customHeight="1" x14ac:dyDescent="0.3">
      <c r="A100" s="31" t="s">
        <v>163</v>
      </c>
      <c r="B100" s="23" t="str">
        <f>VLOOKUP(A100,'Customer Names'!A100:D2434,3,FALSE)</f>
        <v xml:space="preserve">  Ron N</v>
      </c>
      <c r="C100" s="23">
        <f>VLOOKUP(Healthcare!A100,'Medical Examinations'!A100:H2434,2,FALSE)</f>
        <v>41.51</v>
      </c>
      <c r="D100" s="23">
        <f>VLOOKUP(A100,'Medical Examinations'!A100:H2434,3,FALSE)</f>
        <v>6.92</v>
      </c>
      <c r="E100" s="23" t="str">
        <f>VLOOKUP(A100,'Medical Examinations'!A100:H2434,4,FALSE)</f>
        <v>No</v>
      </c>
      <c r="F100" s="23" t="str">
        <f>VLOOKUP(A100,'Medical Examinations'!A100:H2434,5,FALSE)</f>
        <v>No</v>
      </c>
      <c r="G100" s="23" t="str">
        <f>VLOOKUP(A100,'Medical Examinations'!A100:H2434,6,FALSE)</f>
        <v>No</v>
      </c>
      <c r="H100" s="23">
        <f>VLOOKUP(A100,'Medical Examinations'!A100:H2434,7,FALSE)</f>
        <v>0</v>
      </c>
      <c r="I100" s="23" t="str">
        <f>VLOOKUP(A100,'Medical Examinations'!A100:H2434,8,FALSE)</f>
        <v>Yes</v>
      </c>
      <c r="J100" s="23" t="str" cm="1">
        <f t="array" ref="J100">_xlfn.IFS(C100&lt;18.5,"Under Weight",C100&lt;25,"Healthy Weight",C100&lt;30,"Over Weight",C100&gt;=30,"Obesity")</f>
        <v>Obesity</v>
      </c>
      <c r="K100" s="23" t="str" cm="1">
        <f t="array" ref="K100">_xlfn.IFS(D100&lt;5.7,"Normal",D100&lt;=6.5,"Prediabetes",D100&gt;6.5,"Diabetes")</f>
        <v>Diabetes</v>
      </c>
      <c r="L100" s="30" t="str">
        <f>VLOOKUP(A100,'Hospitalisation Details'!A100:H2442,2,FALSE)</f>
        <v>04-Sep-1962</v>
      </c>
      <c r="M100" s="23">
        <f>VLOOKUP(A100,'Hospitalisation Details'!A100:H2442,5,FALSE)</f>
        <v>40309.93</v>
      </c>
      <c r="N100" s="23" t="str">
        <f>VLOOKUP(A100,'Hospitalisation Details'!A100:H2442,6,FALSE)</f>
        <v>tier - 1</v>
      </c>
      <c r="O100" s="23" t="str">
        <f>VLOOKUP(A100,'Hospitalisation Details'!A100:H2442,7,FALSE)</f>
        <v>tier - 3</v>
      </c>
      <c r="P100" s="23" t="str">
        <f>VLOOKUP(A100,'Hospitalisation Details'!A100:H2442,8,FALSE)</f>
        <v>R1011</v>
      </c>
      <c r="Q100" s="26">
        <f>VLOOKUP(A100,'Hospitalisation Details'!A100:H2442,3,FALSE)</f>
        <v>60.761111111111113</v>
      </c>
    </row>
    <row r="101" spans="1:17" ht="15.75" customHeight="1" x14ac:dyDescent="0.3">
      <c r="A101" s="31" t="s">
        <v>165</v>
      </c>
      <c r="B101" s="23" t="str">
        <f>VLOOKUP(A101,'Customer Names'!A101:D2435,3,FALSE)</f>
        <v xml:space="preserve">  Daniel</v>
      </c>
      <c r="C101" s="23">
        <f>VLOOKUP(Healthcare!A101,'Medical Examinations'!A101:H2435,2,FALSE)</f>
        <v>48.2</v>
      </c>
      <c r="D101" s="23">
        <f>VLOOKUP(A101,'Medical Examinations'!A101:H2435,3,FALSE)</f>
        <v>4.84</v>
      </c>
      <c r="E101" s="23" t="str">
        <f>VLOOKUP(A101,'Medical Examinations'!A101:H2435,4,FALSE)</f>
        <v>No</v>
      </c>
      <c r="F101" s="23" t="str">
        <f>VLOOKUP(A101,'Medical Examinations'!A101:H2435,5,FALSE)</f>
        <v>No</v>
      </c>
      <c r="G101" s="23" t="str">
        <f>VLOOKUP(A101,'Medical Examinations'!A101:H2435,6,FALSE)</f>
        <v>No</v>
      </c>
      <c r="H101" s="23">
        <f>VLOOKUP(A101,'Medical Examinations'!A101:H2435,7,FALSE)</f>
        <v>0</v>
      </c>
      <c r="I101" s="23" t="str">
        <f>VLOOKUP(A101,'Medical Examinations'!A101:H2435,8,FALSE)</f>
        <v>Yes</v>
      </c>
      <c r="J101" s="23" t="str" cm="1">
        <f t="array" ref="J101">_xlfn.IFS(C101&lt;18.5,"Under Weight",C101&lt;25,"Healthy Weight",C101&lt;30,"Over Weight",C101&gt;=30,"Obesity")</f>
        <v>Obesity</v>
      </c>
      <c r="K101" s="23" t="str" cm="1">
        <f t="array" ref="K101">_xlfn.IFS(D101&lt;5.7,"Normal",D101&lt;=6.5,"Prediabetes",D101&gt;6.5,"Diabetes")</f>
        <v>Normal</v>
      </c>
      <c r="L101" s="30" t="str">
        <f>VLOOKUP(A101,'Hospitalisation Details'!A101:H2443,2,FALSE)</f>
        <v>27-Jun-1977</v>
      </c>
      <c r="M101" s="23">
        <f>VLOOKUP(A101,'Hospitalisation Details'!A101:H2443,5,FALSE)</f>
        <v>40284.379999999997</v>
      </c>
      <c r="N101" s="23" t="str">
        <f>VLOOKUP(A101,'Hospitalisation Details'!A101:H2443,6,FALSE)</f>
        <v>tier - 1</v>
      </c>
      <c r="O101" s="23" t="str">
        <f>VLOOKUP(A101,'Hospitalisation Details'!A101:H2443,7,FALSE)</f>
        <v>tier - 3</v>
      </c>
      <c r="P101" s="23" t="str">
        <f>VLOOKUP(A101,'Hospitalisation Details'!A101:H2443,8,FALSE)</f>
        <v>R1012</v>
      </c>
      <c r="Q101" s="26">
        <f>VLOOKUP(A101,'Hospitalisation Details'!A101:H2443,3,FALSE)</f>
        <v>45.947222222222223</v>
      </c>
    </row>
    <row r="102" spans="1:17" ht="15.75" customHeight="1" x14ac:dyDescent="0.3">
      <c r="A102" s="31" t="s">
        <v>167</v>
      </c>
      <c r="B102" s="23" t="str">
        <f>VLOOKUP(A102,'Customer Names'!A102:D2436,3,FALSE)</f>
        <v xml:space="preserve">  Brian</v>
      </c>
      <c r="C102" s="23">
        <f>VLOOKUP(Healthcare!A102,'Medical Examinations'!A102:H2436,2,FALSE)</f>
        <v>35.75</v>
      </c>
      <c r="D102" s="23">
        <f>VLOOKUP(A102,'Medical Examinations'!A102:H2436,3,FALSE)</f>
        <v>8</v>
      </c>
      <c r="E102" s="23" t="str">
        <f>VLOOKUP(A102,'Medical Examinations'!A102:H2436,4,FALSE)</f>
        <v>Yes</v>
      </c>
      <c r="F102" s="23" t="str">
        <f>VLOOKUP(A102,'Medical Examinations'!A102:H2436,5,FALSE)</f>
        <v>No</v>
      </c>
      <c r="G102" s="23" t="str">
        <f>VLOOKUP(A102,'Medical Examinations'!A102:H2436,6,FALSE)</f>
        <v>No</v>
      </c>
      <c r="H102" s="23">
        <f>VLOOKUP(A102,'Medical Examinations'!A102:H2436,7,FALSE)</f>
        <v>0</v>
      </c>
      <c r="I102" s="23" t="str">
        <f>VLOOKUP(A102,'Medical Examinations'!A102:H2436,8,FALSE)</f>
        <v>Yes</v>
      </c>
      <c r="J102" s="23" t="str" cm="1">
        <f t="array" ref="J102">_xlfn.IFS(C102&lt;18.5,"Under Weight",C102&lt;25,"Healthy Weight",C102&lt;30,"Over Weight",C102&gt;=30,"Obesity")</f>
        <v>Obesity</v>
      </c>
      <c r="K102" s="23" t="str" cm="1">
        <f t="array" ref="K102">_xlfn.IFS(D102&lt;5.7,"Normal",D102&lt;=6.5,"Prediabetes",D102&gt;6.5,"Diabetes")</f>
        <v>Diabetes</v>
      </c>
      <c r="L102" s="30" t="str">
        <f>VLOOKUP(A102,'Hospitalisation Details'!A102:H2444,2,FALSE)</f>
        <v>04-Oct-1981</v>
      </c>
      <c r="M102" s="23">
        <f>VLOOKUP(A102,'Hospitalisation Details'!A102:H2444,5,FALSE)</f>
        <v>40273.65</v>
      </c>
      <c r="N102" s="23" t="str">
        <f>VLOOKUP(A102,'Hospitalisation Details'!A102:H2444,6,FALSE)</f>
        <v>tier - 1</v>
      </c>
      <c r="O102" s="23" t="str">
        <f>VLOOKUP(A102,'Hospitalisation Details'!A102:H2444,7,FALSE)</f>
        <v>tier - 3</v>
      </c>
      <c r="P102" s="23" t="str">
        <f>VLOOKUP(A102,'Hospitalisation Details'!A102:H2444,8,FALSE)</f>
        <v>R1013</v>
      </c>
      <c r="Q102" s="26">
        <f>VLOOKUP(A102,'Hospitalisation Details'!A102:H2444,3,FALSE)</f>
        <v>41.677777777777777</v>
      </c>
    </row>
    <row r="103" spans="1:17" ht="15.75" customHeight="1" x14ac:dyDescent="0.3">
      <c r="A103" s="31" t="s">
        <v>169</v>
      </c>
      <c r="B103" s="23" t="str">
        <f>VLOOKUP(A103,'Customer Names'!A103:D2437,3,FALSE)</f>
        <v xml:space="preserve">  Sari</v>
      </c>
      <c r="C103" s="23">
        <f>VLOOKUP(Healthcare!A103,'Medical Examinations'!A103:H2437,2,FALSE)</f>
        <v>53.81</v>
      </c>
      <c r="D103" s="23">
        <f>VLOOKUP(A103,'Medical Examinations'!A103:H2437,3,FALSE)</f>
        <v>8.77</v>
      </c>
      <c r="E103" s="23" t="str">
        <f>VLOOKUP(A103,'Medical Examinations'!A103:H2437,4,FALSE)</f>
        <v>Yes</v>
      </c>
      <c r="F103" s="23" t="str">
        <f>VLOOKUP(A103,'Medical Examinations'!A103:H2437,5,FALSE)</f>
        <v>No</v>
      </c>
      <c r="G103" s="23" t="str">
        <f>VLOOKUP(A103,'Medical Examinations'!A103:H2437,6,FALSE)</f>
        <v>No</v>
      </c>
      <c r="H103" s="23">
        <f>VLOOKUP(A103,'Medical Examinations'!A103:H2437,7,FALSE)</f>
        <v>0</v>
      </c>
      <c r="I103" s="23" t="str">
        <f>VLOOKUP(A103,'Medical Examinations'!A103:H2437,8,FALSE)</f>
        <v>Yes</v>
      </c>
      <c r="J103" s="23" t="str" cm="1">
        <f t="array" ref="J103">_xlfn.IFS(C103&lt;18.5,"Under Weight",C103&lt;25,"Healthy Weight",C103&lt;30,"Over Weight",C103&gt;=30,"Obesity")</f>
        <v>Obesity</v>
      </c>
      <c r="K103" s="23" t="str" cm="1">
        <f t="array" ref="K103">_xlfn.IFS(D103&lt;5.7,"Normal",D103&lt;=6.5,"Prediabetes",D103&gt;6.5,"Diabetes")</f>
        <v>Diabetes</v>
      </c>
      <c r="L103" s="30" t="str">
        <f>VLOOKUP(A103,'Hospitalisation Details'!A103:H2445,2,FALSE)</f>
        <v>28-Jul-1981</v>
      </c>
      <c r="M103" s="23">
        <f>VLOOKUP(A103,'Hospitalisation Details'!A103:H2445,5,FALSE)</f>
        <v>40208.559999999998</v>
      </c>
      <c r="N103" s="23" t="str">
        <f>VLOOKUP(A103,'Hospitalisation Details'!A103:H2445,6,FALSE)</f>
        <v>tier - 1</v>
      </c>
      <c r="O103" s="23" t="str">
        <f>VLOOKUP(A103,'Hospitalisation Details'!A103:H2445,7,FALSE)</f>
        <v>tier - 2</v>
      </c>
      <c r="P103" s="23" t="str">
        <f>VLOOKUP(A103,'Hospitalisation Details'!A103:H2445,8,FALSE)</f>
        <v>R1011</v>
      </c>
      <c r="Q103" s="26">
        <f>VLOOKUP(A103,'Hospitalisation Details'!A103:H2445,3,FALSE)</f>
        <v>41.861111111111114</v>
      </c>
    </row>
    <row r="104" spans="1:17" ht="15.75" customHeight="1" x14ac:dyDescent="0.3">
      <c r="A104" s="31" t="s">
        <v>171</v>
      </c>
      <c r="B104" s="23" t="str">
        <f>VLOOKUP(A104,'Customer Names'!A104:D2438,3,FALSE)</f>
        <v xml:space="preserve">  Robert M</v>
      </c>
      <c r="C104" s="23">
        <f>VLOOKUP(Healthcare!A104,'Medical Examinations'!A104:H2438,2,FALSE)</f>
        <v>49.48</v>
      </c>
      <c r="D104" s="23">
        <f>VLOOKUP(A104,'Medical Examinations'!A104:H2438,3,FALSE)</f>
        <v>4.96</v>
      </c>
      <c r="E104" s="23" t="str">
        <f>VLOOKUP(A104,'Medical Examinations'!A104:H2438,4,FALSE)</f>
        <v>No</v>
      </c>
      <c r="F104" s="23" t="str">
        <f>VLOOKUP(A104,'Medical Examinations'!A104:H2438,5,FALSE)</f>
        <v>No</v>
      </c>
      <c r="G104" s="23" t="str">
        <f>VLOOKUP(A104,'Medical Examinations'!A104:H2438,6,FALSE)</f>
        <v>Yes</v>
      </c>
      <c r="H104" s="23">
        <f>VLOOKUP(A104,'Medical Examinations'!A104:H2438,7,FALSE)</f>
        <v>1</v>
      </c>
      <c r="I104" s="23" t="str">
        <f>VLOOKUP(A104,'Medical Examinations'!A104:H2438,8,FALSE)</f>
        <v>Yes</v>
      </c>
      <c r="J104" s="23" t="str" cm="1">
        <f t="array" ref="J104">_xlfn.IFS(C104&lt;18.5,"Under Weight",C104&lt;25,"Healthy Weight",C104&lt;30,"Over Weight",C104&gt;=30,"Obesity")</f>
        <v>Obesity</v>
      </c>
      <c r="K104" s="23" t="str" cm="1">
        <f t="array" ref="K104">_xlfn.IFS(D104&lt;5.7,"Normal",D104&lt;=6.5,"Prediabetes",D104&gt;6.5,"Diabetes")</f>
        <v>Normal</v>
      </c>
      <c r="L104" s="30" t="str">
        <f>VLOOKUP(A104,'Hospitalisation Details'!A104:H2446,2,FALSE)</f>
        <v>18-Aug-1979</v>
      </c>
      <c r="M104" s="23">
        <f>VLOOKUP(A104,'Hospitalisation Details'!A104:H2446,5,FALSE)</f>
        <v>40204.83</v>
      </c>
      <c r="N104" s="23" t="str">
        <f>VLOOKUP(A104,'Hospitalisation Details'!A104:H2446,6,FALSE)</f>
        <v>tier - 1</v>
      </c>
      <c r="O104" s="23" t="str">
        <f>VLOOKUP(A104,'Hospitalisation Details'!A104:H2446,7,FALSE)</f>
        <v>tier - 3</v>
      </c>
      <c r="P104" s="23" t="str">
        <f>VLOOKUP(A104,'Hospitalisation Details'!A104:H2446,8,FALSE)</f>
        <v>R1012</v>
      </c>
      <c r="Q104" s="26">
        <f>VLOOKUP(A104,'Hospitalisation Details'!A104:H2446,3,FALSE)</f>
        <v>43.805555555555557</v>
      </c>
    </row>
    <row r="105" spans="1:17" ht="15.75" customHeight="1" x14ac:dyDescent="0.3">
      <c r="A105" s="31" t="s">
        <v>173</v>
      </c>
      <c r="B105" s="23" t="str">
        <f>VLOOKUP(A105,'Customer Names'!A105:D2439,3,FALSE)</f>
        <v xml:space="preserve">  Ricardo</v>
      </c>
      <c r="C105" s="23">
        <f>VLOOKUP(Healthcare!A105,'Medical Examinations'!A105:H2439,2,FALSE)</f>
        <v>34.1</v>
      </c>
      <c r="D105" s="23">
        <f>VLOOKUP(A105,'Medical Examinations'!A105:H2439,3,FALSE)</f>
        <v>4.43</v>
      </c>
      <c r="E105" s="23" t="str">
        <f>VLOOKUP(A105,'Medical Examinations'!A105:H2439,4,FALSE)</f>
        <v>Yes</v>
      </c>
      <c r="F105" s="23" t="str">
        <f>VLOOKUP(A105,'Medical Examinations'!A105:H2439,5,FALSE)</f>
        <v>No</v>
      </c>
      <c r="G105" s="23" t="str">
        <f>VLOOKUP(A105,'Medical Examinations'!A105:H2439,6,FALSE)</f>
        <v>No</v>
      </c>
      <c r="H105" s="23">
        <f>VLOOKUP(A105,'Medical Examinations'!A105:H2439,7,FALSE)</f>
        <v>0</v>
      </c>
      <c r="I105" s="23" t="str">
        <f>VLOOKUP(A105,'Medical Examinations'!A105:H2439,8,FALSE)</f>
        <v>Yes</v>
      </c>
      <c r="J105" s="23" t="str" cm="1">
        <f t="array" ref="J105">_xlfn.IFS(C105&lt;18.5,"Under Weight",C105&lt;25,"Healthy Weight",C105&lt;30,"Over Weight",C105&gt;=30,"Obesity")</f>
        <v>Obesity</v>
      </c>
      <c r="K105" s="23" t="str" cm="1">
        <f t="array" ref="K105">_xlfn.IFS(D105&lt;5.7,"Normal",D105&lt;=6.5,"Prediabetes",D105&gt;6.5,"Diabetes")</f>
        <v>Normal</v>
      </c>
      <c r="L105" s="30" t="str">
        <f>VLOOKUP(A105,'Hospitalisation Details'!A105:H2447,2,FALSE)</f>
        <v>21-Oct-1985</v>
      </c>
      <c r="M105" s="23">
        <f>VLOOKUP(A105,'Hospitalisation Details'!A105:H2447,5,FALSE)</f>
        <v>40182.25</v>
      </c>
      <c r="N105" s="23" t="str">
        <f>VLOOKUP(A105,'Hospitalisation Details'!A105:H2447,6,FALSE)</f>
        <v>tier - 1</v>
      </c>
      <c r="O105" s="23" t="str">
        <f>VLOOKUP(A105,'Hospitalisation Details'!A105:H2447,7,FALSE)</f>
        <v>tier - 2</v>
      </c>
      <c r="P105" s="23" t="str">
        <f>VLOOKUP(A105,'Hospitalisation Details'!A105:H2447,8,FALSE)</f>
        <v>R1011</v>
      </c>
      <c r="Q105" s="26">
        <f>VLOOKUP(A105,'Hospitalisation Details'!A105:H2447,3,FALSE)</f>
        <v>37.630555555555553</v>
      </c>
    </row>
    <row r="106" spans="1:17" ht="15.75" customHeight="1" x14ac:dyDescent="0.3">
      <c r="A106" s="31" t="s">
        <v>175</v>
      </c>
      <c r="B106" s="23" t="str">
        <f>VLOOKUP(A106,'Customer Names'!A106:D2440,3,FALSE)</f>
        <v xml:space="preserve">  Gedion</v>
      </c>
      <c r="C106" s="23">
        <f>VLOOKUP(Healthcare!A106,'Medical Examinations'!A106:H2440,2,FALSE)</f>
        <v>35.299999999999997</v>
      </c>
      <c r="D106" s="23">
        <f>VLOOKUP(A106,'Medical Examinations'!A106:H2440,3,FALSE)</f>
        <v>5.82</v>
      </c>
      <c r="E106" s="23" t="str">
        <f>VLOOKUP(A106,'Medical Examinations'!A106:H2440,4,FALSE)</f>
        <v>Yes</v>
      </c>
      <c r="F106" s="23" t="str">
        <f>VLOOKUP(A106,'Medical Examinations'!A106:H2440,5,FALSE)</f>
        <v>No</v>
      </c>
      <c r="G106" s="23" t="str">
        <f>VLOOKUP(A106,'Medical Examinations'!A106:H2440,6,FALSE)</f>
        <v>Yes</v>
      </c>
      <c r="H106" s="23">
        <f>VLOOKUP(A106,'Medical Examinations'!A106:H2440,7,FALSE)</f>
        <v>1</v>
      </c>
      <c r="I106" s="23" t="str">
        <f>VLOOKUP(A106,'Medical Examinations'!A106:H2440,8,FALSE)</f>
        <v>Yes</v>
      </c>
      <c r="J106" s="23" t="str" cm="1">
        <f t="array" ref="J106">_xlfn.IFS(C106&lt;18.5,"Under Weight",C106&lt;25,"Healthy Weight",C106&lt;30,"Over Weight",C106&gt;=30,"Obesity")</f>
        <v>Obesity</v>
      </c>
      <c r="K106" s="23" t="str" cm="1">
        <f t="array" ref="K106">_xlfn.IFS(D106&lt;5.7,"Normal",D106&lt;=6.5,"Prediabetes",D106&gt;6.5,"Diabetes")</f>
        <v>Prediabetes</v>
      </c>
      <c r="L106" s="30" t="str">
        <f>VLOOKUP(A106,'Hospitalisation Details'!A106:H2448,2,FALSE)</f>
        <v>14-Oct-1983</v>
      </c>
      <c r="M106" s="23">
        <f>VLOOKUP(A106,'Hospitalisation Details'!A106:H2448,5,FALSE)</f>
        <v>40103.89</v>
      </c>
      <c r="N106" s="23" t="str">
        <f>VLOOKUP(A106,'Hospitalisation Details'!A106:H2448,6,FALSE)</f>
        <v>tier - 1</v>
      </c>
      <c r="O106" s="23" t="str">
        <f>VLOOKUP(A106,'Hospitalisation Details'!A106:H2448,7,FALSE)</f>
        <v>tier - 2</v>
      </c>
      <c r="P106" s="23" t="str">
        <f>VLOOKUP(A106,'Hospitalisation Details'!A106:H2448,8,FALSE)</f>
        <v>R1011</v>
      </c>
      <c r="Q106" s="26">
        <f>VLOOKUP(A106,'Hospitalisation Details'!A106:H2448,3,FALSE)</f>
        <v>39.65</v>
      </c>
    </row>
    <row r="107" spans="1:17" ht="15.75" customHeight="1" x14ac:dyDescent="0.3">
      <c r="A107" s="31" t="s">
        <v>177</v>
      </c>
      <c r="B107" s="23" t="str">
        <f>VLOOKUP(A107,'Customer Names'!A107:D2441,3,FALSE)</f>
        <v xml:space="preserve">  Mark</v>
      </c>
      <c r="C107" s="23">
        <f>VLOOKUP(Healthcare!A107,'Medical Examinations'!A107:H2441,2,FALSE)</f>
        <v>43.83</v>
      </c>
      <c r="D107" s="23">
        <f>VLOOKUP(A107,'Medical Examinations'!A107:H2441,3,FALSE)</f>
        <v>6.03</v>
      </c>
      <c r="E107" s="23" t="str">
        <f>VLOOKUP(A107,'Medical Examinations'!A107:H2441,4,FALSE)</f>
        <v>Yes</v>
      </c>
      <c r="F107" s="23" t="str">
        <f>VLOOKUP(A107,'Medical Examinations'!A107:H2441,5,FALSE)</f>
        <v>No</v>
      </c>
      <c r="G107" s="23" t="str">
        <f>VLOOKUP(A107,'Medical Examinations'!A107:H2441,6,FALSE)</f>
        <v>No</v>
      </c>
      <c r="H107" s="23">
        <f>VLOOKUP(A107,'Medical Examinations'!A107:H2441,7,FALSE)</f>
        <v>2</v>
      </c>
      <c r="I107" s="23" t="str">
        <f>VLOOKUP(A107,'Medical Examinations'!A107:H2441,8,FALSE)</f>
        <v>Yes</v>
      </c>
      <c r="J107" s="23" t="str" cm="1">
        <f t="array" ref="J107">_xlfn.IFS(C107&lt;18.5,"Under Weight",C107&lt;25,"Healthy Weight",C107&lt;30,"Over Weight",C107&gt;=30,"Obesity")</f>
        <v>Obesity</v>
      </c>
      <c r="K107" s="23" t="str" cm="1">
        <f t="array" ref="K107">_xlfn.IFS(D107&lt;5.7,"Normal",D107&lt;=6.5,"Prediabetes",D107&gt;6.5,"Diabetes")</f>
        <v>Prediabetes</v>
      </c>
      <c r="L107" s="30" t="str">
        <f>VLOOKUP(A107,'Hospitalisation Details'!A107:H2449,2,FALSE)</f>
        <v>12-Aug-1966</v>
      </c>
      <c r="M107" s="23">
        <f>VLOOKUP(A107,'Hospitalisation Details'!A107:H2449,5,FALSE)</f>
        <v>40069.440000000002</v>
      </c>
      <c r="N107" s="23" t="str">
        <f>VLOOKUP(A107,'Hospitalisation Details'!A107:H2449,6,FALSE)</f>
        <v>tier - 1</v>
      </c>
      <c r="O107" s="23" t="str">
        <f>VLOOKUP(A107,'Hospitalisation Details'!A107:H2449,7,FALSE)</f>
        <v>tier - 3</v>
      </c>
      <c r="P107" s="23" t="str">
        <f>VLOOKUP(A107,'Hospitalisation Details'!A107:H2449,8,FALSE)</f>
        <v>R1011</v>
      </c>
      <c r="Q107" s="26">
        <f>VLOOKUP(A107,'Hospitalisation Details'!A107:H2449,3,FALSE)</f>
        <v>56.822222222222223</v>
      </c>
    </row>
    <row r="108" spans="1:17" ht="15.75" customHeight="1" x14ac:dyDescent="0.3">
      <c r="A108" s="31" t="s">
        <v>179</v>
      </c>
      <c r="B108" s="23" t="str">
        <f>VLOOKUP(A108,'Customer Names'!A108:D2442,3,FALSE)</f>
        <v xml:space="preserve">  Gamini P</v>
      </c>
      <c r="C108" s="23">
        <f>VLOOKUP(Healthcare!A108,'Medical Examinations'!A108:H2442,2,FALSE)</f>
        <v>50.07</v>
      </c>
      <c r="D108" s="23">
        <f>VLOOKUP(A108,'Medical Examinations'!A108:H2442,3,FALSE)</f>
        <v>9.27</v>
      </c>
      <c r="E108" s="23" t="str">
        <f>VLOOKUP(A108,'Medical Examinations'!A108:H2442,4,FALSE)</f>
        <v>No</v>
      </c>
      <c r="F108" s="23" t="str">
        <f>VLOOKUP(A108,'Medical Examinations'!A108:H2442,5,FALSE)</f>
        <v>No</v>
      </c>
      <c r="G108" s="23" t="str">
        <f>VLOOKUP(A108,'Medical Examinations'!A108:H2442,6,FALSE)</f>
        <v>No</v>
      </c>
      <c r="H108" s="23">
        <f>VLOOKUP(A108,'Medical Examinations'!A108:H2442,7,FALSE)</f>
        <v>0</v>
      </c>
      <c r="I108" s="23" t="str">
        <f>VLOOKUP(A108,'Medical Examinations'!A108:H2442,8,FALSE)</f>
        <v>Yes</v>
      </c>
      <c r="J108" s="23" t="str" cm="1">
        <f t="array" ref="J108">_xlfn.IFS(C108&lt;18.5,"Under Weight",C108&lt;25,"Healthy Weight",C108&lt;30,"Over Weight",C108&gt;=30,"Obesity")</f>
        <v>Obesity</v>
      </c>
      <c r="K108" s="23" t="str" cm="1">
        <f t="array" ref="K108">_xlfn.IFS(D108&lt;5.7,"Normal",D108&lt;=6.5,"Prediabetes",D108&gt;6.5,"Diabetes")</f>
        <v>Diabetes</v>
      </c>
      <c r="L108" s="30" t="str">
        <f>VLOOKUP(A108,'Hospitalisation Details'!A108:H2450,2,FALSE)</f>
        <v>20-Dec-1978</v>
      </c>
      <c r="M108" s="23">
        <f>VLOOKUP(A108,'Hospitalisation Details'!A108:H2450,5,FALSE)</f>
        <v>40054.730000000003</v>
      </c>
      <c r="N108" s="23" t="str">
        <f>VLOOKUP(A108,'Hospitalisation Details'!A108:H2450,6,FALSE)</f>
        <v>tier - 1</v>
      </c>
      <c r="O108" s="23" t="str">
        <f>VLOOKUP(A108,'Hospitalisation Details'!A108:H2450,7,FALSE)</f>
        <v>tier - 3</v>
      </c>
      <c r="P108" s="23" t="str">
        <f>VLOOKUP(A108,'Hospitalisation Details'!A108:H2450,8,FALSE)</f>
        <v>R1011</v>
      </c>
      <c r="Q108" s="26">
        <f>VLOOKUP(A108,'Hospitalisation Details'!A108:H2450,3,FALSE)</f>
        <v>44.466666666666669</v>
      </c>
    </row>
    <row r="109" spans="1:17" ht="15.75" customHeight="1" x14ac:dyDescent="0.3">
      <c r="A109" s="31" t="s">
        <v>181</v>
      </c>
      <c r="B109" s="23" t="str">
        <f>VLOOKUP(A109,'Customer Names'!A109:D2443,3,FALSE)</f>
        <v xml:space="preserve">  Emily J</v>
      </c>
      <c r="C109" s="23">
        <f>VLOOKUP(Healthcare!A109,'Medical Examinations'!A109:H2443,2,FALSE)</f>
        <v>32.774999999999999</v>
      </c>
      <c r="D109" s="23">
        <f>VLOOKUP(A109,'Medical Examinations'!A109:H2443,3,FALSE)</f>
        <v>5.53</v>
      </c>
      <c r="E109" s="23" t="str">
        <f>VLOOKUP(A109,'Medical Examinations'!A109:H2443,4,FALSE)</f>
        <v>No</v>
      </c>
      <c r="F109" s="23" t="str">
        <f>VLOOKUP(A109,'Medical Examinations'!A109:H2443,5,FALSE)</f>
        <v>No</v>
      </c>
      <c r="G109" s="23" t="str">
        <f>VLOOKUP(A109,'Medical Examinations'!A109:H2443,6,FALSE)</f>
        <v>No</v>
      </c>
      <c r="H109" s="23">
        <f>VLOOKUP(A109,'Medical Examinations'!A109:H2443,7,FALSE)</f>
        <v>0</v>
      </c>
      <c r="I109" s="23" t="str">
        <f>VLOOKUP(A109,'Medical Examinations'!A109:H2443,8,FALSE)</f>
        <v>Yes</v>
      </c>
      <c r="J109" s="23" t="str" cm="1">
        <f t="array" ref="J109">_xlfn.IFS(C109&lt;18.5,"Under Weight",C109&lt;25,"Healthy Weight",C109&lt;30,"Over Weight",C109&gt;=30,"Obesity")</f>
        <v>Obesity</v>
      </c>
      <c r="K109" s="23" t="str" cm="1">
        <f t="array" ref="K109">_xlfn.IFS(D109&lt;5.7,"Normal",D109&lt;=6.5,"Prediabetes",D109&gt;6.5,"Diabetes")</f>
        <v>Normal</v>
      </c>
      <c r="L109" s="30" t="str">
        <f>VLOOKUP(A109,'Hospitalisation Details'!A109:H2451,2,FALSE)</f>
        <v>25-Dec-1982</v>
      </c>
      <c r="M109" s="23">
        <f>VLOOKUP(A109,'Hospitalisation Details'!A109:H2451,5,FALSE)</f>
        <v>40003.33</v>
      </c>
      <c r="N109" s="23" t="str">
        <f>VLOOKUP(A109,'Hospitalisation Details'!A109:H2451,6,FALSE)</f>
        <v>tier - 1</v>
      </c>
      <c r="O109" s="23" t="str">
        <f>VLOOKUP(A109,'Hospitalisation Details'!A109:H2451,7,FALSE)</f>
        <v>tier - 1</v>
      </c>
      <c r="P109" s="23" t="str">
        <f>VLOOKUP(A109,'Hospitalisation Details'!A109:H2451,8,FALSE)</f>
        <v>R1012</v>
      </c>
      <c r="Q109" s="26">
        <f>VLOOKUP(A109,'Hospitalisation Details'!A109:H2451,3,FALSE)</f>
        <v>40.452777777777776</v>
      </c>
    </row>
    <row r="110" spans="1:17" ht="15.75" customHeight="1" x14ac:dyDescent="0.3">
      <c r="A110" s="31" t="s">
        <v>183</v>
      </c>
      <c r="B110" s="23" t="str">
        <f>VLOOKUP(A110,'Customer Names'!A110:D2444,3,FALSE)</f>
        <v xml:space="preserve">  Amanda</v>
      </c>
      <c r="C110" s="23">
        <f>VLOOKUP(Healthcare!A110,'Medical Examinations'!A110:H2444,2,FALSE)</f>
        <v>34.104999999999997</v>
      </c>
      <c r="D110" s="23">
        <f>VLOOKUP(A110,'Medical Examinations'!A110:H2444,3,FALSE)</f>
        <v>5.07</v>
      </c>
      <c r="E110" s="23" t="str">
        <f>VLOOKUP(A110,'Medical Examinations'!A110:H2444,4,FALSE)</f>
        <v>No</v>
      </c>
      <c r="F110" s="23" t="str">
        <f>VLOOKUP(A110,'Medical Examinations'!A110:H2444,5,FALSE)</f>
        <v>No</v>
      </c>
      <c r="G110" s="23" t="str">
        <f>VLOOKUP(A110,'Medical Examinations'!A110:H2444,6,FALSE)</f>
        <v>No</v>
      </c>
      <c r="H110" s="23">
        <f>VLOOKUP(A110,'Medical Examinations'!A110:H2444,7,FALSE)</f>
        <v>1</v>
      </c>
      <c r="I110" s="23" t="str">
        <f>VLOOKUP(A110,'Medical Examinations'!A110:H2444,8,FALSE)</f>
        <v>Yes</v>
      </c>
      <c r="J110" s="23" t="str" cm="1">
        <f t="array" ref="J110">_xlfn.IFS(C110&lt;18.5,"Under Weight",C110&lt;25,"Healthy Weight",C110&lt;30,"Over Weight",C110&gt;=30,"Obesity")</f>
        <v>Obesity</v>
      </c>
      <c r="K110" s="23" t="str" cm="1">
        <f t="array" ref="K110">_xlfn.IFS(D110&lt;5.7,"Normal",D110&lt;=6.5,"Prediabetes",D110&gt;6.5,"Diabetes")</f>
        <v>Normal</v>
      </c>
      <c r="L110" s="30" t="str">
        <f>VLOOKUP(A110,'Hospitalisation Details'!A110:H2452,2,FALSE)</f>
        <v>08-Aug-1987</v>
      </c>
      <c r="M110" s="23">
        <f>VLOOKUP(A110,'Hospitalisation Details'!A110:H2452,5,FALSE)</f>
        <v>39983.43</v>
      </c>
      <c r="N110" s="23" t="str">
        <f>VLOOKUP(A110,'Hospitalisation Details'!A110:H2452,6,FALSE)</f>
        <v>tier - 2</v>
      </c>
      <c r="O110" s="23" t="str">
        <f>VLOOKUP(A110,'Hospitalisation Details'!A110:H2452,7,FALSE)</f>
        <v>tier - 3</v>
      </c>
      <c r="P110" s="23" t="str">
        <f>VLOOKUP(A110,'Hospitalisation Details'!A110:H2452,8,FALSE)</f>
        <v>R1012</v>
      </c>
      <c r="Q110" s="26">
        <f>VLOOKUP(A110,'Hospitalisation Details'!A110:H2452,3,FALSE)</f>
        <v>35.833333333333336</v>
      </c>
    </row>
    <row r="111" spans="1:17" ht="15.75" customHeight="1" x14ac:dyDescent="0.3">
      <c r="A111" s="31" t="s">
        <v>185</v>
      </c>
      <c r="B111" s="23" t="str">
        <f>VLOOKUP(A111,'Customer Names'!A111:D2445,3,FALSE)</f>
        <v xml:space="preserve">  Nicholas</v>
      </c>
      <c r="C111" s="23">
        <f>VLOOKUP(Healthcare!A111,'Medical Examinations'!A111:H2445,2,FALSE)</f>
        <v>48.93</v>
      </c>
      <c r="D111" s="23">
        <f>VLOOKUP(A111,'Medical Examinations'!A111:H2445,3,FALSE)</f>
        <v>11.17</v>
      </c>
      <c r="E111" s="23" t="str">
        <f>VLOOKUP(A111,'Medical Examinations'!A111:H2445,4,FALSE)</f>
        <v>Yes</v>
      </c>
      <c r="F111" s="23" t="str">
        <f>VLOOKUP(A111,'Medical Examinations'!A111:H2445,5,FALSE)</f>
        <v>No</v>
      </c>
      <c r="G111" s="23" t="str">
        <f>VLOOKUP(A111,'Medical Examinations'!A111:H2445,6,FALSE)</f>
        <v>No</v>
      </c>
      <c r="H111" s="23">
        <f>VLOOKUP(A111,'Medical Examinations'!A111:H2445,7,FALSE)</f>
        <v>1</v>
      </c>
      <c r="I111" s="23" t="str">
        <f>VLOOKUP(A111,'Medical Examinations'!A111:H2445,8,FALSE)</f>
        <v>Yes</v>
      </c>
      <c r="J111" s="23" t="str" cm="1">
        <f t="array" ref="J111">_xlfn.IFS(C111&lt;18.5,"Under Weight",C111&lt;25,"Healthy Weight",C111&lt;30,"Over Weight",C111&gt;=30,"Obesity")</f>
        <v>Obesity</v>
      </c>
      <c r="K111" s="23" t="str" cm="1">
        <f t="array" ref="K111">_xlfn.IFS(D111&lt;5.7,"Normal",D111&lt;=6.5,"Prediabetes",D111&gt;6.5,"Diabetes")</f>
        <v>Diabetes</v>
      </c>
      <c r="L111" s="30" t="str">
        <f>VLOOKUP(A111,'Hospitalisation Details'!A111:H2453,2,FALSE)</f>
        <v>02-Dec-1975</v>
      </c>
      <c r="M111" s="23">
        <f>VLOOKUP(A111,'Hospitalisation Details'!A111:H2453,5,FALSE)</f>
        <v>39963.120000000003</v>
      </c>
      <c r="N111" s="23" t="str">
        <f>VLOOKUP(A111,'Hospitalisation Details'!A111:H2453,6,FALSE)</f>
        <v>tier - 2</v>
      </c>
      <c r="O111" s="23" t="str">
        <f>VLOOKUP(A111,'Hospitalisation Details'!A111:H2453,7,FALSE)</f>
        <v>tier - 2</v>
      </c>
      <c r="P111" s="23" t="str">
        <f>VLOOKUP(A111,'Hospitalisation Details'!A111:H2453,8,FALSE)</f>
        <v>R1011</v>
      </c>
      <c r="Q111" s="26">
        <f>VLOOKUP(A111,'Hospitalisation Details'!A111:H2453,3,FALSE)</f>
        <v>47.516666666666666</v>
      </c>
    </row>
    <row r="112" spans="1:17" ht="15.75" customHeight="1" x14ac:dyDescent="0.3">
      <c r="A112" s="31" t="s">
        <v>186</v>
      </c>
      <c r="B112" s="23" t="str">
        <f>VLOOKUP(A112,'Customer Names'!A112:D2446,3,FALSE)</f>
        <v xml:space="preserve">  Knox</v>
      </c>
      <c r="C112" s="23">
        <f>VLOOKUP(Healthcare!A112,'Medical Examinations'!A112:H2446,2,FALSE)</f>
        <v>37.07</v>
      </c>
      <c r="D112" s="23">
        <f>VLOOKUP(A112,'Medical Examinations'!A112:H2446,3,FALSE)</f>
        <v>6.14</v>
      </c>
      <c r="E112" s="23" t="str">
        <f>VLOOKUP(A112,'Medical Examinations'!A112:H2446,4,FALSE)</f>
        <v>Yes</v>
      </c>
      <c r="F112" s="23" t="str">
        <f>VLOOKUP(A112,'Medical Examinations'!A112:H2446,5,FALSE)</f>
        <v>No</v>
      </c>
      <c r="G112" s="23" t="str">
        <f>VLOOKUP(A112,'Medical Examinations'!A112:H2446,6,FALSE)</f>
        <v>No</v>
      </c>
      <c r="H112" s="23">
        <f>VLOOKUP(A112,'Medical Examinations'!A112:H2446,7,FALSE)</f>
        <v>0</v>
      </c>
      <c r="I112" s="23" t="str">
        <f>VLOOKUP(A112,'Medical Examinations'!A112:H2446,8,FALSE)</f>
        <v>Yes</v>
      </c>
      <c r="J112" s="23" t="str" cm="1">
        <f t="array" ref="J112">_xlfn.IFS(C112&lt;18.5,"Under Weight",C112&lt;25,"Healthy Weight",C112&lt;30,"Over Weight",C112&gt;=30,"Obesity")</f>
        <v>Obesity</v>
      </c>
      <c r="K112" s="23" t="str" cm="1">
        <f t="array" ref="K112">_xlfn.IFS(D112&lt;5.7,"Normal",D112&lt;=6.5,"Prediabetes",D112&gt;6.5,"Diabetes")</f>
        <v>Prediabetes</v>
      </c>
      <c r="L112" s="30" t="str">
        <f>VLOOKUP(A112,'Hospitalisation Details'!A112:H2454,2,FALSE)</f>
        <v>22-Aug-1985</v>
      </c>
      <c r="M112" s="23">
        <f>VLOOKUP(A112,'Hospitalisation Details'!A112:H2454,5,FALSE)</f>
        <v>39871.699999999997</v>
      </c>
      <c r="N112" s="23" t="str">
        <f>VLOOKUP(A112,'Hospitalisation Details'!A112:H2454,6,FALSE)</f>
        <v>tier - 1</v>
      </c>
      <c r="O112" s="23" t="str">
        <f>VLOOKUP(A112,'Hospitalisation Details'!A112:H2454,7,FALSE)</f>
        <v>tier - 2</v>
      </c>
      <c r="P112" s="23" t="str">
        <f>VLOOKUP(A112,'Hospitalisation Details'!A112:H2454,8,FALSE)</f>
        <v>R1013</v>
      </c>
      <c r="Q112" s="26">
        <f>VLOOKUP(A112,'Hospitalisation Details'!A112:H2454,3,FALSE)</f>
        <v>37.794444444444444</v>
      </c>
    </row>
    <row r="113" spans="1:17" ht="15.75" customHeight="1" x14ac:dyDescent="0.3">
      <c r="A113" s="31" t="s">
        <v>188</v>
      </c>
      <c r="B113" s="23" t="str">
        <f>VLOOKUP(A113,'Customer Names'!A113:D2447,3,FALSE)</f>
        <v xml:space="preserve">  Yianna</v>
      </c>
      <c r="C113" s="23">
        <f>VLOOKUP(Healthcare!A113,'Medical Examinations'!A113:H2447,2,FALSE)</f>
        <v>51.51</v>
      </c>
      <c r="D113" s="23">
        <f>VLOOKUP(A113,'Medical Examinations'!A113:H2447,3,FALSE)</f>
        <v>6.26</v>
      </c>
      <c r="E113" s="23" t="str">
        <f>VLOOKUP(A113,'Medical Examinations'!A113:H2447,4,FALSE)</f>
        <v>Yes</v>
      </c>
      <c r="F113" s="23" t="str">
        <f>VLOOKUP(A113,'Medical Examinations'!A113:H2447,5,FALSE)</f>
        <v>No</v>
      </c>
      <c r="G113" s="23" t="str">
        <f>VLOOKUP(A113,'Medical Examinations'!A113:H2447,6,FALSE)</f>
        <v>Yes</v>
      </c>
      <c r="H113" s="23">
        <f>VLOOKUP(A113,'Medical Examinations'!A113:H2447,7,FALSE)</f>
        <v>1</v>
      </c>
      <c r="I113" s="23" t="str">
        <f>VLOOKUP(A113,'Medical Examinations'!A113:H2447,8,FALSE)</f>
        <v>Yes</v>
      </c>
      <c r="J113" s="23" t="str" cm="1">
        <f t="array" ref="J113">_xlfn.IFS(C113&lt;18.5,"Under Weight",C113&lt;25,"Healthy Weight",C113&lt;30,"Over Weight",C113&gt;=30,"Obesity")</f>
        <v>Obesity</v>
      </c>
      <c r="K113" s="23" t="str" cm="1">
        <f t="array" ref="K113">_xlfn.IFS(D113&lt;5.7,"Normal",D113&lt;=6.5,"Prediabetes",D113&gt;6.5,"Diabetes")</f>
        <v>Prediabetes</v>
      </c>
      <c r="L113" s="30" t="str">
        <f>VLOOKUP(A113,'Hospitalisation Details'!A113:H2455,2,FALSE)</f>
        <v>01-Jun-1983</v>
      </c>
      <c r="M113" s="23">
        <f>VLOOKUP(A113,'Hospitalisation Details'!A113:H2455,5,FALSE)</f>
        <v>39865.699999999997</v>
      </c>
      <c r="N113" s="23" t="str">
        <f>VLOOKUP(A113,'Hospitalisation Details'!A113:H2455,6,FALSE)</f>
        <v>tier - 2</v>
      </c>
      <c r="O113" s="23" t="str">
        <f>VLOOKUP(A113,'Hospitalisation Details'!A113:H2455,7,FALSE)</f>
        <v>tier - 2</v>
      </c>
      <c r="P113" s="23" t="str">
        <f>VLOOKUP(A113,'Hospitalisation Details'!A113:H2455,8,FALSE)</f>
        <v>R1011</v>
      </c>
      <c r="Q113" s="26">
        <f>VLOOKUP(A113,'Hospitalisation Details'!A113:H2455,3,FALSE)</f>
        <v>40.019444444444446</v>
      </c>
    </row>
    <row r="114" spans="1:17" ht="15.75" customHeight="1" x14ac:dyDescent="0.3">
      <c r="A114" s="31" t="s">
        <v>190</v>
      </c>
      <c r="B114" s="23" t="str">
        <f>VLOOKUP(A114,'Customer Names'!A114:D2448,3,FALSE)</f>
        <v xml:space="preserve">  Roberta</v>
      </c>
      <c r="C114" s="23">
        <f>VLOOKUP(Healthcare!A114,'Medical Examinations'!A114:H2448,2,FALSE)</f>
        <v>34.799999999999997</v>
      </c>
      <c r="D114" s="23">
        <f>VLOOKUP(A114,'Medical Examinations'!A114:H2448,3,FALSE)</f>
        <v>4.72</v>
      </c>
      <c r="E114" s="23" t="str">
        <f>VLOOKUP(A114,'Medical Examinations'!A114:H2448,4,FALSE)</f>
        <v>Yes</v>
      </c>
      <c r="F114" s="23" t="str">
        <f>VLOOKUP(A114,'Medical Examinations'!A114:H2448,5,FALSE)</f>
        <v>No</v>
      </c>
      <c r="G114" s="23" t="str">
        <f>VLOOKUP(A114,'Medical Examinations'!A114:H2448,6,FALSE)</f>
        <v>No</v>
      </c>
      <c r="H114" s="23">
        <f>VLOOKUP(A114,'Medical Examinations'!A114:H2448,7,FALSE)</f>
        <v>0</v>
      </c>
      <c r="I114" s="23" t="str">
        <f>VLOOKUP(A114,'Medical Examinations'!A114:H2448,8,FALSE)</f>
        <v>Yes</v>
      </c>
      <c r="J114" s="23" t="str" cm="1">
        <f t="array" ref="J114">_xlfn.IFS(C114&lt;18.5,"Under Weight",C114&lt;25,"Healthy Weight",C114&lt;30,"Over Weight",C114&gt;=30,"Obesity")</f>
        <v>Obesity</v>
      </c>
      <c r="K114" s="23" t="str" cm="1">
        <f t="array" ref="K114">_xlfn.IFS(D114&lt;5.7,"Normal",D114&lt;=6.5,"Prediabetes",D114&gt;6.5,"Diabetes")</f>
        <v>Normal</v>
      </c>
      <c r="L114" s="30" t="str">
        <f>VLOOKUP(A114,'Hospitalisation Details'!A114:H2456,2,FALSE)</f>
        <v>17-Jul-1985</v>
      </c>
      <c r="M114" s="23">
        <f>VLOOKUP(A114,'Hospitalisation Details'!A114:H2456,5,FALSE)</f>
        <v>39836.519999999997</v>
      </c>
      <c r="N114" s="23" t="str">
        <f>VLOOKUP(A114,'Hospitalisation Details'!A114:H2456,6,FALSE)</f>
        <v>tier - 2</v>
      </c>
      <c r="O114" s="23" t="str">
        <f>VLOOKUP(A114,'Hospitalisation Details'!A114:H2456,7,FALSE)</f>
        <v>tier - 1</v>
      </c>
      <c r="P114" s="23" t="str">
        <f>VLOOKUP(A114,'Hospitalisation Details'!A114:H2456,8,FALSE)</f>
        <v>R1011</v>
      </c>
      <c r="Q114" s="26">
        <f>VLOOKUP(A114,'Hospitalisation Details'!A114:H2456,3,FALSE)</f>
        <v>37.891666666666666</v>
      </c>
    </row>
    <row r="115" spans="1:17" ht="15.75" customHeight="1" x14ac:dyDescent="0.3">
      <c r="A115" s="31" t="s">
        <v>192</v>
      </c>
      <c r="B115" s="23" t="str">
        <f>VLOOKUP(A115,'Customer Names'!A115:D2449,3,FALSE)</f>
        <v xml:space="preserve">  Benjamin P</v>
      </c>
      <c r="C115" s="23">
        <f>VLOOKUP(Healthcare!A115,'Medical Examinations'!A115:H2449,2,FALSE)</f>
        <v>36.67</v>
      </c>
      <c r="D115" s="23">
        <f>VLOOKUP(A115,'Medical Examinations'!A115:H2449,3,FALSE)</f>
        <v>5.18</v>
      </c>
      <c r="E115" s="23" t="str">
        <f>VLOOKUP(A115,'Medical Examinations'!A115:H2449,4,FALSE)</f>
        <v>No</v>
      </c>
      <c r="F115" s="23" t="str">
        <f>VLOOKUP(A115,'Medical Examinations'!A115:H2449,5,FALSE)</f>
        <v>No</v>
      </c>
      <c r="G115" s="23" t="str">
        <f>VLOOKUP(A115,'Medical Examinations'!A115:H2449,6,FALSE)</f>
        <v>No</v>
      </c>
      <c r="H115" s="23">
        <f>VLOOKUP(A115,'Medical Examinations'!A115:H2449,7,FALSE)</f>
        <v>1</v>
      </c>
      <c r="I115" s="23" t="str">
        <f>VLOOKUP(A115,'Medical Examinations'!A115:H2449,8,FALSE)</f>
        <v>Yes</v>
      </c>
      <c r="J115" s="23" t="str" cm="1">
        <f t="array" ref="J115">_xlfn.IFS(C115&lt;18.5,"Under Weight",C115&lt;25,"Healthy Weight",C115&lt;30,"Over Weight",C115&gt;=30,"Obesity")</f>
        <v>Obesity</v>
      </c>
      <c r="K115" s="23" t="str" cm="1">
        <f t="array" ref="K115">_xlfn.IFS(D115&lt;5.7,"Normal",D115&lt;=6.5,"Prediabetes",D115&gt;6.5,"Diabetes")</f>
        <v>Normal</v>
      </c>
      <c r="L115" s="30" t="str">
        <f>VLOOKUP(A115,'Hospitalisation Details'!A115:H2457,2,FALSE)</f>
        <v>24-Jul-1987</v>
      </c>
      <c r="M115" s="23">
        <f>VLOOKUP(A115,'Hospitalisation Details'!A115:H2457,5,FALSE)</f>
        <v>39774.28</v>
      </c>
      <c r="N115" s="23" t="str">
        <f>VLOOKUP(A115,'Hospitalisation Details'!A115:H2457,6,FALSE)</f>
        <v>tier - 1</v>
      </c>
      <c r="O115" s="23" t="str">
        <f>VLOOKUP(A115,'Hospitalisation Details'!A115:H2457,7,FALSE)</f>
        <v>tier - 1</v>
      </c>
      <c r="P115" s="23" t="str">
        <f>VLOOKUP(A115,'Hospitalisation Details'!A115:H2457,8,FALSE)</f>
        <v>R1014</v>
      </c>
      <c r="Q115" s="26">
        <f>VLOOKUP(A115,'Hospitalisation Details'!A115:H2457,3,FALSE)</f>
        <v>35.87222222222222</v>
      </c>
    </row>
    <row r="116" spans="1:17" ht="15.75" customHeight="1" x14ac:dyDescent="0.3">
      <c r="A116" s="31" t="s">
        <v>194</v>
      </c>
      <c r="B116" s="23" t="str">
        <f>VLOOKUP(A116,'Customer Names'!A116:D2450,3,FALSE)</f>
        <v xml:space="preserve">  Craig</v>
      </c>
      <c r="C116" s="23">
        <f>VLOOKUP(Healthcare!A116,'Medical Examinations'!A116:H2450,2,FALSE)</f>
        <v>30.9</v>
      </c>
      <c r="D116" s="23">
        <f>VLOOKUP(A116,'Medical Examinations'!A116:H2450,3,FALSE)</f>
        <v>9.4</v>
      </c>
      <c r="E116" s="23" t="str">
        <f>VLOOKUP(A116,'Medical Examinations'!A116:H2450,4,FALSE)</f>
        <v>No</v>
      </c>
      <c r="F116" s="23" t="str">
        <f>VLOOKUP(A116,'Medical Examinations'!A116:H2450,5,FALSE)</f>
        <v>No</v>
      </c>
      <c r="G116" s="23" t="str">
        <f>VLOOKUP(A116,'Medical Examinations'!A116:H2450,6,FALSE)</f>
        <v>No</v>
      </c>
      <c r="H116" s="23">
        <f>VLOOKUP(A116,'Medical Examinations'!A116:H2450,7,FALSE)</f>
        <v>2</v>
      </c>
      <c r="I116" s="23" t="str">
        <f>VLOOKUP(A116,'Medical Examinations'!A116:H2450,8,FALSE)</f>
        <v>Yes</v>
      </c>
      <c r="J116" s="23" t="str" cm="1">
        <f t="array" ref="J116">_xlfn.IFS(C116&lt;18.5,"Under Weight",C116&lt;25,"Healthy Weight",C116&lt;30,"Over Weight",C116&gt;=30,"Obesity")</f>
        <v>Obesity</v>
      </c>
      <c r="K116" s="23" t="str" cm="1">
        <f t="array" ref="K116">_xlfn.IFS(D116&lt;5.7,"Normal",D116&lt;=6.5,"Prediabetes",D116&gt;6.5,"Diabetes")</f>
        <v>Diabetes</v>
      </c>
      <c r="L116" s="30" t="str">
        <f>VLOOKUP(A116,'Hospitalisation Details'!A116:H2458,2,FALSE)</f>
        <v>17-Dec-1973</v>
      </c>
      <c r="M116" s="23">
        <f>VLOOKUP(A116,'Hospitalisation Details'!A116:H2458,5,FALSE)</f>
        <v>39727.61</v>
      </c>
      <c r="N116" s="23" t="str">
        <f>VLOOKUP(A116,'Hospitalisation Details'!A116:H2458,6,FALSE)</f>
        <v>tier - 1</v>
      </c>
      <c r="O116" s="23" t="str">
        <f>VLOOKUP(A116,'Hospitalisation Details'!A116:H2458,7,FALSE)</f>
        <v>tier - 2</v>
      </c>
      <c r="P116" s="23" t="str">
        <f>VLOOKUP(A116,'Hospitalisation Details'!A116:H2458,8,FALSE)</f>
        <v>R1011</v>
      </c>
      <c r="Q116" s="26">
        <f>VLOOKUP(A116,'Hospitalisation Details'!A116:H2458,3,FALSE)</f>
        <v>49.475000000000001</v>
      </c>
    </row>
    <row r="117" spans="1:17" ht="15.75" customHeight="1" x14ac:dyDescent="0.3">
      <c r="A117" s="31" t="s">
        <v>196</v>
      </c>
      <c r="B117" s="23" t="str">
        <f>VLOOKUP(A117,'Customer Names'!A117:D2451,3,FALSE)</f>
        <v xml:space="preserve">  Ann</v>
      </c>
      <c r="C117" s="23">
        <f>VLOOKUP(Healthcare!A117,'Medical Examinations'!A117:H2451,2,FALSE)</f>
        <v>30.495000000000001</v>
      </c>
      <c r="D117" s="23">
        <f>VLOOKUP(A117,'Medical Examinations'!A117:H2451,3,FALSE)</f>
        <v>6.29</v>
      </c>
      <c r="E117" s="23" t="str">
        <f>VLOOKUP(A117,'Medical Examinations'!A117:H2451,4,FALSE)</f>
        <v>No</v>
      </c>
      <c r="F117" s="23" t="str">
        <f>VLOOKUP(A117,'Medical Examinations'!A117:H2451,5,FALSE)</f>
        <v>No</v>
      </c>
      <c r="G117" s="23" t="str">
        <f>VLOOKUP(A117,'Medical Examinations'!A117:H2451,6,FALSE)</f>
        <v>No</v>
      </c>
      <c r="H117" s="23">
        <f>VLOOKUP(A117,'Medical Examinations'!A117:H2451,7,FALSE)</f>
        <v>0</v>
      </c>
      <c r="I117" s="23" t="str">
        <f>VLOOKUP(A117,'Medical Examinations'!A117:H2451,8,FALSE)</f>
        <v>Yes</v>
      </c>
      <c r="J117" s="23" t="str" cm="1">
        <f t="array" ref="J117">_xlfn.IFS(C117&lt;18.5,"Under Weight",C117&lt;25,"Healthy Weight",C117&lt;30,"Over Weight",C117&gt;=30,"Obesity")</f>
        <v>Obesity</v>
      </c>
      <c r="K117" s="23" t="str" cm="1">
        <f t="array" ref="K117">_xlfn.IFS(D117&lt;5.7,"Normal",D117&lt;=6.5,"Prediabetes",D117&gt;6.5,"Diabetes")</f>
        <v>Prediabetes</v>
      </c>
      <c r="L117" s="30" t="str">
        <f>VLOOKUP(A117,'Hospitalisation Details'!A117:H2459,2,FALSE)</f>
        <v>12-Aug-1977</v>
      </c>
      <c r="M117" s="23">
        <f>VLOOKUP(A117,'Hospitalisation Details'!A117:H2459,5,FALSE)</f>
        <v>39725.519999999997</v>
      </c>
      <c r="N117" s="23" t="str">
        <f>VLOOKUP(A117,'Hospitalisation Details'!A117:H2459,6,FALSE)</f>
        <v>tier - 2</v>
      </c>
      <c r="O117" s="23" t="str">
        <f>VLOOKUP(A117,'Hospitalisation Details'!A117:H2459,7,FALSE)</f>
        <v>tier - 1</v>
      </c>
      <c r="P117" s="23" t="str">
        <f>VLOOKUP(A117,'Hospitalisation Details'!A117:H2459,8,FALSE)</f>
        <v>R1012</v>
      </c>
      <c r="Q117" s="26">
        <f>VLOOKUP(A117,'Hospitalisation Details'!A117:H2459,3,FALSE)</f>
        <v>45.822222222222223</v>
      </c>
    </row>
    <row r="118" spans="1:17" ht="15.75" customHeight="1" x14ac:dyDescent="0.3">
      <c r="A118" s="31" t="s">
        <v>198</v>
      </c>
      <c r="B118" s="23" t="str">
        <f>VLOOKUP(A118,'Customer Names'!A118:D2452,3,FALSE)</f>
        <v xml:space="preserve">  Jamie P</v>
      </c>
      <c r="C118" s="23">
        <f>VLOOKUP(Healthcare!A118,'Medical Examinations'!A118:H2452,2,FALSE)</f>
        <v>44.88</v>
      </c>
      <c r="D118" s="23">
        <f>VLOOKUP(A118,'Medical Examinations'!A118:H2452,3,FALSE)</f>
        <v>6.04</v>
      </c>
      <c r="E118" s="23" t="str">
        <f>VLOOKUP(A118,'Medical Examinations'!A118:H2452,4,FALSE)</f>
        <v>No</v>
      </c>
      <c r="F118" s="23" t="str">
        <f>VLOOKUP(A118,'Medical Examinations'!A118:H2452,5,FALSE)</f>
        <v>No</v>
      </c>
      <c r="G118" s="23" t="str">
        <f>VLOOKUP(A118,'Medical Examinations'!A118:H2452,6,FALSE)</f>
        <v>Yes</v>
      </c>
      <c r="H118" s="23">
        <f>VLOOKUP(A118,'Medical Examinations'!A118:H2452,7,FALSE)</f>
        <v>1</v>
      </c>
      <c r="I118" s="23" t="str">
        <f>VLOOKUP(A118,'Medical Examinations'!A118:H2452,8,FALSE)</f>
        <v>Yes</v>
      </c>
      <c r="J118" s="23" t="str" cm="1">
        <f t="array" ref="J118">_xlfn.IFS(C118&lt;18.5,"Under Weight",C118&lt;25,"Healthy Weight",C118&lt;30,"Over Weight",C118&gt;=30,"Obesity")</f>
        <v>Obesity</v>
      </c>
      <c r="K118" s="23" t="str" cm="1">
        <f t="array" ref="K118">_xlfn.IFS(D118&lt;5.7,"Normal",D118&lt;=6.5,"Prediabetes",D118&gt;6.5,"Diabetes")</f>
        <v>Prediabetes</v>
      </c>
      <c r="L118" s="30" t="str">
        <f>VLOOKUP(A118,'Hospitalisation Details'!A118:H2460,2,FALSE)</f>
        <v>16-Jul-2003</v>
      </c>
      <c r="M118" s="23">
        <f>VLOOKUP(A118,'Hospitalisation Details'!A118:H2460,5,FALSE)</f>
        <v>39722.75</v>
      </c>
      <c r="N118" s="23" t="str">
        <f>VLOOKUP(A118,'Hospitalisation Details'!A118:H2460,6,FALSE)</f>
        <v>tier - 1</v>
      </c>
      <c r="O118" s="23" t="str">
        <f>VLOOKUP(A118,'Hospitalisation Details'!A118:H2460,7,FALSE)</f>
        <v>tier - 1</v>
      </c>
      <c r="P118" s="23" t="str">
        <f>VLOOKUP(A118,'Hospitalisation Details'!A118:H2460,8,FALSE)</f>
        <v>R1013</v>
      </c>
      <c r="Q118" s="26">
        <f>VLOOKUP(A118,'Hospitalisation Details'!A118:H2460,3,FALSE)</f>
        <v>19.894444444444446</v>
      </c>
    </row>
    <row r="119" spans="1:17" ht="15.75" customHeight="1" x14ac:dyDescent="0.3">
      <c r="A119" s="31" t="s">
        <v>200</v>
      </c>
      <c r="B119" s="23" t="str">
        <f>VLOOKUP(A119,'Customer Names'!A119:D2453,3,FALSE)</f>
        <v xml:space="preserve">  John</v>
      </c>
      <c r="C119" s="23">
        <f>VLOOKUP(Healthcare!A119,'Medical Examinations'!A119:H2453,2,FALSE)</f>
        <v>44.32</v>
      </c>
      <c r="D119" s="23">
        <f>VLOOKUP(A119,'Medical Examinations'!A119:H2453,3,FALSE)</f>
        <v>10.55</v>
      </c>
      <c r="E119" s="23" t="str">
        <f>VLOOKUP(A119,'Medical Examinations'!A119:H2453,4,FALSE)</f>
        <v>No</v>
      </c>
      <c r="F119" s="23" t="str">
        <f>VLOOKUP(A119,'Medical Examinations'!A119:H2453,5,FALSE)</f>
        <v>No</v>
      </c>
      <c r="G119" s="23" t="str">
        <f>VLOOKUP(A119,'Medical Examinations'!A119:H2453,6,FALSE)</f>
        <v>No</v>
      </c>
      <c r="H119" s="23">
        <f>VLOOKUP(A119,'Medical Examinations'!A119:H2453,7,FALSE)</f>
        <v>0</v>
      </c>
      <c r="I119" s="23" t="str">
        <f>VLOOKUP(A119,'Medical Examinations'!A119:H2453,8,FALSE)</f>
        <v>Yes</v>
      </c>
      <c r="J119" s="23" t="str" cm="1">
        <f t="array" ref="J119">_xlfn.IFS(C119&lt;18.5,"Under Weight",C119&lt;25,"Healthy Weight",C119&lt;30,"Over Weight",C119&gt;=30,"Obesity")</f>
        <v>Obesity</v>
      </c>
      <c r="K119" s="23" t="str" cm="1">
        <f t="array" ref="K119">_xlfn.IFS(D119&lt;5.7,"Normal",D119&lt;=6.5,"Prediabetes",D119&gt;6.5,"Diabetes")</f>
        <v>Diabetes</v>
      </c>
      <c r="L119" s="30" t="str">
        <f>VLOOKUP(A119,'Hospitalisation Details'!A119:H2461,2,FALSE)</f>
        <v>29-Sep-1968</v>
      </c>
      <c r="M119" s="23">
        <f>VLOOKUP(A119,'Hospitalisation Details'!A119:H2461,5,FALSE)</f>
        <v>39721.93</v>
      </c>
      <c r="N119" s="23" t="str">
        <f>VLOOKUP(A119,'Hospitalisation Details'!A119:H2461,6,FALSE)</f>
        <v>tier - 2</v>
      </c>
      <c r="O119" s="23" t="str">
        <f>VLOOKUP(A119,'Hospitalisation Details'!A119:H2461,7,FALSE)</f>
        <v>tier - 2</v>
      </c>
      <c r="P119" s="23" t="str">
        <f>VLOOKUP(A119,'Hospitalisation Details'!A119:H2461,8,FALSE)</f>
        <v>R1011</v>
      </c>
      <c r="Q119" s="26">
        <f>VLOOKUP(A119,'Hospitalisation Details'!A119:H2461,3,FALSE)</f>
        <v>54.69166666666667</v>
      </c>
    </row>
    <row r="120" spans="1:17" ht="15.75" customHeight="1" x14ac:dyDescent="0.3">
      <c r="A120" s="31" t="s">
        <v>202</v>
      </c>
      <c r="B120" s="23" t="str">
        <f>VLOOKUP(A120,'Customer Names'!A120:D2454,3,FALSE)</f>
        <v xml:space="preserve">  Charlie</v>
      </c>
      <c r="C120" s="23">
        <f>VLOOKUP(Healthcare!A120,'Medical Examinations'!A120:H2454,2,FALSE)</f>
        <v>46.39</v>
      </c>
      <c r="D120" s="23">
        <f>VLOOKUP(A120,'Medical Examinations'!A120:H2454,3,FALSE)</f>
        <v>5.09</v>
      </c>
      <c r="E120" s="23" t="str">
        <f>VLOOKUP(A120,'Medical Examinations'!A120:H2454,4,FALSE)</f>
        <v>No</v>
      </c>
      <c r="F120" s="23" t="str">
        <f>VLOOKUP(A120,'Medical Examinations'!A120:H2454,5,FALSE)</f>
        <v>No</v>
      </c>
      <c r="G120" s="23" t="str">
        <f>VLOOKUP(A120,'Medical Examinations'!A120:H2454,6,FALSE)</f>
        <v>No</v>
      </c>
      <c r="H120" s="23">
        <f>VLOOKUP(A120,'Medical Examinations'!A120:H2454,7,FALSE)</f>
        <v>0</v>
      </c>
      <c r="I120" s="23" t="str">
        <f>VLOOKUP(A120,'Medical Examinations'!A120:H2454,8,FALSE)</f>
        <v>Yes</v>
      </c>
      <c r="J120" s="23" t="str" cm="1">
        <f t="array" ref="J120">_xlfn.IFS(C120&lt;18.5,"Under Weight",C120&lt;25,"Healthy Weight",C120&lt;30,"Over Weight",C120&gt;=30,"Obesity")</f>
        <v>Obesity</v>
      </c>
      <c r="K120" s="23" t="str" cm="1">
        <f t="array" ref="K120">_xlfn.IFS(D120&lt;5.7,"Normal",D120&lt;=6.5,"Prediabetes",D120&gt;6.5,"Diabetes")</f>
        <v>Normal</v>
      </c>
      <c r="L120" s="30" t="str">
        <f>VLOOKUP(A120,'Hospitalisation Details'!A120:H2462,2,FALSE)</f>
        <v>17-Dec-1977</v>
      </c>
      <c r="M120" s="23">
        <f>VLOOKUP(A120,'Hospitalisation Details'!A120:H2462,5,FALSE)</f>
        <v>39670.44</v>
      </c>
      <c r="N120" s="23" t="str">
        <f>VLOOKUP(A120,'Hospitalisation Details'!A120:H2462,6,FALSE)</f>
        <v>tier - 2</v>
      </c>
      <c r="O120" s="23" t="str">
        <f>VLOOKUP(A120,'Hospitalisation Details'!A120:H2462,7,FALSE)</f>
        <v>tier - 1</v>
      </c>
      <c r="P120" s="23" t="str">
        <f>VLOOKUP(A120,'Hospitalisation Details'!A120:H2462,8,FALSE)</f>
        <v>R1012</v>
      </c>
      <c r="Q120" s="26">
        <f>VLOOKUP(A120,'Hospitalisation Details'!A120:H2462,3,FALSE)</f>
        <v>45.475000000000001</v>
      </c>
    </row>
    <row r="121" spans="1:17" ht="15.75" customHeight="1" x14ac:dyDescent="0.3">
      <c r="A121" s="31" t="s">
        <v>204</v>
      </c>
      <c r="B121" s="23" t="str">
        <f>VLOOKUP(A121,'Customer Names'!A121:D2455,3,FALSE)</f>
        <v xml:space="preserve">  Meb</v>
      </c>
      <c r="C121" s="23">
        <f>VLOOKUP(Healthcare!A121,'Medical Examinations'!A121:H2455,2,FALSE)</f>
        <v>42.13</v>
      </c>
      <c r="D121" s="23">
        <f>VLOOKUP(A121,'Medical Examinations'!A121:H2455,3,FALSE)</f>
        <v>5.2</v>
      </c>
      <c r="E121" s="23" t="str">
        <f>VLOOKUP(A121,'Medical Examinations'!A121:H2455,4,FALSE)</f>
        <v>Yes</v>
      </c>
      <c r="F121" s="23" t="str">
        <f>VLOOKUP(A121,'Medical Examinations'!A121:H2455,5,FALSE)</f>
        <v>No</v>
      </c>
      <c r="G121" s="23" t="str">
        <f>VLOOKUP(A121,'Medical Examinations'!A121:H2455,6,FALSE)</f>
        <v>No</v>
      </c>
      <c r="H121" s="23">
        <f>VLOOKUP(A121,'Medical Examinations'!A121:H2455,7,FALSE)</f>
        <v>1</v>
      </c>
      <c r="I121" s="23" t="str">
        <f>VLOOKUP(A121,'Medical Examinations'!A121:H2455,8,FALSE)</f>
        <v>Yes</v>
      </c>
      <c r="J121" s="23" t="str" cm="1">
        <f t="array" ref="J121">_xlfn.IFS(C121&lt;18.5,"Under Weight",C121&lt;25,"Healthy Weight",C121&lt;30,"Over Weight",C121&gt;=30,"Obesity")</f>
        <v>Obesity</v>
      </c>
      <c r="K121" s="23" t="str" cm="1">
        <f t="array" ref="K121">_xlfn.IFS(D121&lt;5.7,"Normal",D121&lt;=6.5,"Prediabetes",D121&gt;6.5,"Diabetes")</f>
        <v>Normal</v>
      </c>
      <c r="L121" s="30" t="str">
        <f>VLOOKUP(A121,'Hospitalisation Details'!A121:H2463,2,FALSE)</f>
        <v>07-Aug-1995</v>
      </c>
      <c r="M121" s="23">
        <f>VLOOKUP(A121,'Hospitalisation Details'!A121:H2463,5,FALSE)</f>
        <v>39611.760000000002</v>
      </c>
      <c r="N121" s="23" t="str">
        <f>VLOOKUP(A121,'Hospitalisation Details'!A121:H2463,6,FALSE)</f>
        <v>tier - 1</v>
      </c>
      <c r="O121" s="23" t="str">
        <f>VLOOKUP(A121,'Hospitalisation Details'!A121:H2463,7,FALSE)</f>
        <v>tier - 3</v>
      </c>
      <c r="P121" s="23" t="str">
        <f>VLOOKUP(A121,'Hospitalisation Details'!A121:H2463,8,FALSE)</f>
        <v>R1013</v>
      </c>
      <c r="Q121" s="26">
        <f>VLOOKUP(A121,'Hospitalisation Details'!A121:H2463,3,FALSE)</f>
        <v>27.836111111111112</v>
      </c>
    </row>
    <row r="122" spans="1:17" ht="15.75" customHeight="1" x14ac:dyDescent="0.3">
      <c r="A122" s="31" t="s">
        <v>206</v>
      </c>
      <c r="B122" s="23" t="str">
        <f>VLOOKUP(A122,'Customer Names'!A122:D2456,3,FALSE)</f>
        <v xml:space="preserve">  Aaqib L</v>
      </c>
      <c r="C122" s="23">
        <f>VLOOKUP(Healthcare!A122,'Medical Examinations'!A122:H2456,2,FALSE)</f>
        <v>30.78</v>
      </c>
      <c r="D122" s="23">
        <f>VLOOKUP(A122,'Medical Examinations'!A122:H2456,3,FALSE)</f>
        <v>8.4499999999999993</v>
      </c>
      <c r="E122" s="23" t="str">
        <f>VLOOKUP(A122,'Medical Examinations'!A122:H2456,4,FALSE)</f>
        <v>Yes</v>
      </c>
      <c r="F122" s="23" t="str">
        <f>VLOOKUP(A122,'Medical Examinations'!A122:H2456,5,FALSE)</f>
        <v>No</v>
      </c>
      <c r="G122" s="23" t="str">
        <f>VLOOKUP(A122,'Medical Examinations'!A122:H2456,6,FALSE)</f>
        <v>No</v>
      </c>
      <c r="H122" s="23">
        <f>VLOOKUP(A122,'Medical Examinations'!A122:H2456,7,FALSE)</f>
        <v>0</v>
      </c>
      <c r="I122" s="23" t="str">
        <f>VLOOKUP(A122,'Medical Examinations'!A122:H2456,8,FALSE)</f>
        <v>Yes</v>
      </c>
      <c r="J122" s="23" t="str" cm="1">
        <f t="array" ref="J122">_xlfn.IFS(C122&lt;18.5,"Under Weight",C122&lt;25,"Healthy Weight",C122&lt;30,"Over Weight",C122&gt;=30,"Obesity")</f>
        <v>Obesity</v>
      </c>
      <c r="K122" s="23" t="str" cm="1">
        <f t="array" ref="K122">_xlfn.IFS(D122&lt;5.7,"Normal",D122&lt;=6.5,"Prediabetes",D122&gt;6.5,"Diabetes")</f>
        <v>Diabetes</v>
      </c>
      <c r="L122" s="30" t="str">
        <f>VLOOKUP(A122,'Hospitalisation Details'!A122:H2464,2,FALSE)</f>
        <v>05-Jul-1981</v>
      </c>
      <c r="M122" s="23">
        <f>VLOOKUP(A122,'Hospitalisation Details'!A122:H2464,5,FALSE)</f>
        <v>39597.410000000003</v>
      </c>
      <c r="N122" s="23" t="str">
        <f>VLOOKUP(A122,'Hospitalisation Details'!A122:H2464,6,FALSE)</f>
        <v>tier - 1</v>
      </c>
      <c r="O122" s="23" t="str">
        <f>VLOOKUP(A122,'Hospitalisation Details'!A122:H2464,7,FALSE)</f>
        <v>tier - 2</v>
      </c>
      <c r="P122" s="23" t="str">
        <f>VLOOKUP(A122,'Hospitalisation Details'!A122:H2464,8,FALSE)</f>
        <v>R1017</v>
      </c>
      <c r="Q122" s="26">
        <f>VLOOKUP(A122,'Hospitalisation Details'!A122:H2464,3,FALSE)</f>
        <v>41.924999999999997</v>
      </c>
    </row>
    <row r="123" spans="1:17" ht="15.75" customHeight="1" x14ac:dyDescent="0.3">
      <c r="A123" s="31" t="s">
        <v>208</v>
      </c>
      <c r="B123" s="23" t="str">
        <f>VLOOKUP(A123,'Customer Names'!A123:D2457,3,FALSE)</f>
        <v xml:space="preserve">  Craig A</v>
      </c>
      <c r="C123" s="23">
        <f>VLOOKUP(Healthcare!A123,'Medical Examinations'!A123:H2457,2,FALSE)</f>
        <v>31.35</v>
      </c>
      <c r="D123" s="23">
        <f>VLOOKUP(A123,'Medical Examinations'!A123:H2457,3,FALSE)</f>
        <v>9.5399999999999991</v>
      </c>
      <c r="E123" s="23" t="str">
        <f>VLOOKUP(A123,'Medical Examinations'!A123:H2457,4,FALSE)</f>
        <v>No</v>
      </c>
      <c r="F123" s="23" t="str">
        <f>VLOOKUP(A123,'Medical Examinations'!A123:H2457,5,FALSE)</f>
        <v>No</v>
      </c>
      <c r="G123" s="23" t="str">
        <f>VLOOKUP(A123,'Medical Examinations'!A123:H2457,6,FALSE)</f>
        <v>No</v>
      </c>
      <c r="H123" s="23">
        <f>VLOOKUP(A123,'Medical Examinations'!A123:H2457,7,FALSE)</f>
        <v>0</v>
      </c>
      <c r="I123" s="23" t="str">
        <f>VLOOKUP(A123,'Medical Examinations'!A123:H2457,8,FALSE)</f>
        <v>Yes</v>
      </c>
      <c r="J123" s="23" t="str" cm="1">
        <f t="array" ref="J123">_xlfn.IFS(C123&lt;18.5,"Under Weight",C123&lt;25,"Healthy Weight",C123&lt;30,"Over Weight",C123&gt;=30,"Obesity")</f>
        <v>Obesity</v>
      </c>
      <c r="K123" s="23" t="str" cm="1">
        <f t="array" ref="K123">_xlfn.IFS(D123&lt;5.7,"Normal",D123&lt;=6.5,"Prediabetes",D123&gt;6.5,"Diabetes")</f>
        <v>Diabetes</v>
      </c>
      <c r="L123" s="30" t="str">
        <f>VLOOKUP(A123,'Hospitalisation Details'!A123:H2465,2,FALSE)</f>
        <v>12-Jul-1978</v>
      </c>
      <c r="M123" s="23">
        <f>VLOOKUP(A123,'Hospitalisation Details'!A123:H2465,5,FALSE)</f>
        <v>39556.49</v>
      </c>
      <c r="N123" s="23" t="str">
        <f>VLOOKUP(A123,'Hospitalisation Details'!A123:H2465,6,FALSE)</f>
        <v>tier - 1</v>
      </c>
      <c r="O123" s="23" t="str">
        <f>VLOOKUP(A123,'Hospitalisation Details'!A123:H2465,7,FALSE)</f>
        <v>tier - 2</v>
      </c>
      <c r="P123" s="23" t="str">
        <f>VLOOKUP(A123,'Hospitalisation Details'!A123:H2465,8,FALSE)</f>
        <v>R1015</v>
      </c>
      <c r="Q123" s="26">
        <f>VLOOKUP(A123,'Hospitalisation Details'!A123:H2465,3,FALSE)</f>
        <v>44.905555555555559</v>
      </c>
    </row>
    <row r="124" spans="1:17" ht="15.75" customHeight="1" x14ac:dyDescent="0.3">
      <c r="A124" s="31" t="s">
        <v>210</v>
      </c>
      <c r="B124" s="23" t="str">
        <f>VLOOKUP(A124,'Customer Names'!A124:D2458,3,FALSE)</f>
        <v xml:space="preserve">  Meredith</v>
      </c>
      <c r="C124" s="23">
        <f>VLOOKUP(Healthcare!A124,'Medical Examinations'!A124:H2458,2,FALSE)</f>
        <v>41.46</v>
      </c>
      <c r="D124" s="23">
        <f>VLOOKUP(A124,'Medical Examinations'!A124:H2458,3,FALSE)</f>
        <v>4.99</v>
      </c>
      <c r="E124" s="23" t="str">
        <f>VLOOKUP(A124,'Medical Examinations'!A124:H2458,4,FALSE)</f>
        <v>Yes</v>
      </c>
      <c r="F124" s="23" t="str">
        <f>VLOOKUP(A124,'Medical Examinations'!A124:H2458,5,FALSE)</f>
        <v>No</v>
      </c>
      <c r="G124" s="23" t="str">
        <f>VLOOKUP(A124,'Medical Examinations'!A124:H2458,6,FALSE)</f>
        <v>No</v>
      </c>
      <c r="H124" s="23">
        <f>VLOOKUP(A124,'Medical Examinations'!A124:H2458,7,FALSE)</f>
        <v>2</v>
      </c>
      <c r="I124" s="23" t="str">
        <f>VLOOKUP(A124,'Medical Examinations'!A124:H2458,8,FALSE)</f>
        <v>Yes</v>
      </c>
      <c r="J124" s="23" t="str" cm="1">
        <f t="array" ref="J124">_xlfn.IFS(C124&lt;18.5,"Under Weight",C124&lt;25,"Healthy Weight",C124&lt;30,"Over Weight",C124&gt;=30,"Obesity")</f>
        <v>Obesity</v>
      </c>
      <c r="K124" s="23" t="str" cm="1">
        <f t="array" ref="K124">_xlfn.IFS(D124&lt;5.7,"Normal",D124&lt;=6.5,"Prediabetes",D124&gt;6.5,"Diabetes")</f>
        <v>Normal</v>
      </c>
      <c r="L124" s="30" t="str">
        <f>VLOOKUP(A124,'Hospitalisation Details'!A124:H2466,2,FALSE)</f>
        <v>24-Jun-1966</v>
      </c>
      <c r="M124" s="23">
        <f>VLOOKUP(A124,'Hospitalisation Details'!A124:H2466,5,FALSE)</f>
        <v>39396.86</v>
      </c>
      <c r="N124" s="23" t="str">
        <f>VLOOKUP(A124,'Hospitalisation Details'!A124:H2466,6,FALSE)</f>
        <v>tier - 2</v>
      </c>
      <c r="O124" s="23" t="str">
        <f>VLOOKUP(A124,'Hospitalisation Details'!A124:H2466,7,FALSE)</f>
        <v>tier - 2</v>
      </c>
      <c r="P124" s="23" t="str">
        <f>VLOOKUP(A124,'Hospitalisation Details'!A124:H2466,8,FALSE)</f>
        <v>R1011</v>
      </c>
      <c r="Q124" s="26">
        <f>VLOOKUP(A124,'Hospitalisation Details'!A124:H2466,3,FALSE)</f>
        <v>56.955555555555556</v>
      </c>
    </row>
    <row r="125" spans="1:17" ht="15.75" customHeight="1" x14ac:dyDescent="0.3">
      <c r="A125" s="31" t="s">
        <v>212</v>
      </c>
      <c r="B125" s="23" t="str">
        <f>VLOOKUP(A125,'Customer Names'!A125:D2459,3,FALSE)</f>
        <v xml:space="preserve">  Doug</v>
      </c>
      <c r="C125" s="23">
        <f>VLOOKUP(Healthcare!A125,'Medical Examinations'!A125:H2459,2,FALSE)</f>
        <v>48</v>
      </c>
      <c r="D125" s="23">
        <f>VLOOKUP(A125,'Medical Examinations'!A125:H2459,3,FALSE)</f>
        <v>10.54</v>
      </c>
      <c r="E125" s="23" t="str">
        <f>VLOOKUP(A125,'Medical Examinations'!A125:H2459,4,FALSE)</f>
        <v>No</v>
      </c>
      <c r="F125" s="23" t="str">
        <f>VLOOKUP(A125,'Medical Examinations'!A125:H2459,5,FALSE)</f>
        <v>No</v>
      </c>
      <c r="G125" s="23" t="str">
        <f>VLOOKUP(A125,'Medical Examinations'!A125:H2459,6,FALSE)</f>
        <v>No</v>
      </c>
      <c r="H125" s="23">
        <f>VLOOKUP(A125,'Medical Examinations'!A125:H2459,7,FALSE)</f>
        <v>0</v>
      </c>
      <c r="I125" s="23" t="str">
        <f>VLOOKUP(A125,'Medical Examinations'!A125:H2459,8,FALSE)</f>
        <v>Yes</v>
      </c>
      <c r="J125" s="23" t="str" cm="1">
        <f t="array" ref="J125">_xlfn.IFS(C125&lt;18.5,"Under Weight",C125&lt;25,"Healthy Weight",C125&lt;30,"Over Weight",C125&gt;=30,"Obesity")</f>
        <v>Obesity</v>
      </c>
      <c r="K125" s="23" t="str" cm="1">
        <f t="array" ref="K125">_xlfn.IFS(D125&lt;5.7,"Normal",D125&lt;=6.5,"Prediabetes",D125&gt;6.5,"Diabetes")</f>
        <v>Diabetes</v>
      </c>
      <c r="L125" s="30" t="str">
        <f>VLOOKUP(A125,'Hospitalisation Details'!A125:H2467,2,FALSE)</f>
        <v>05-Aug-1978</v>
      </c>
      <c r="M125" s="23">
        <f>VLOOKUP(A125,'Hospitalisation Details'!A125:H2467,5,FALSE)</f>
        <v>39352.6</v>
      </c>
      <c r="N125" s="23" t="str">
        <f>VLOOKUP(A125,'Hospitalisation Details'!A125:H2467,6,FALSE)</f>
        <v>tier - 2</v>
      </c>
      <c r="O125" s="23" t="str">
        <f>VLOOKUP(A125,'Hospitalisation Details'!A125:H2467,7,FALSE)</f>
        <v>tier - 3</v>
      </c>
      <c r="P125" s="23" t="str">
        <f>VLOOKUP(A125,'Hospitalisation Details'!A125:H2467,8,FALSE)</f>
        <v>R1011</v>
      </c>
      <c r="Q125" s="26">
        <f>VLOOKUP(A125,'Hospitalisation Details'!A125:H2467,3,FALSE)</f>
        <v>44.841666666666669</v>
      </c>
    </row>
    <row r="126" spans="1:17" ht="15.75" customHeight="1" x14ac:dyDescent="0.3">
      <c r="A126" s="31" t="s">
        <v>214</v>
      </c>
      <c r="B126" s="23" t="str">
        <f>VLOOKUP(A126,'Customer Names'!A126:D2460,3,FALSE)</f>
        <v xml:space="preserve">  Elizabeth J</v>
      </c>
      <c r="C126" s="23">
        <f>VLOOKUP(Healthcare!A126,'Medical Examinations'!A126:H2460,2,FALSE)</f>
        <v>49.13</v>
      </c>
      <c r="D126" s="23">
        <f>VLOOKUP(A126,'Medical Examinations'!A126:H2460,3,FALSE)</f>
        <v>4.54</v>
      </c>
      <c r="E126" s="23" t="str">
        <f>VLOOKUP(A126,'Medical Examinations'!A126:H2460,4,FALSE)</f>
        <v>No</v>
      </c>
      <c r="F126" s="23" t="str">
        <f>VLOOKUP(A126,'Medical Examinations'!A126:H2460,5,FALSE)</f>
        <v>No</v>
      </c>
      <c r="G126" s="23" t="str">
        <f>VLOOKUP(A126,'Medical Examinations'!A126:H2460,6,FALSE)</f>
        <v>No</v>
      </c>
      <c r="H126" s="23">
        <f>VLOOKUP(A126,'Medical Examinations'!A126:H2460,7,FALSE)</f>
        <v>0</v>
      </c>
      <c r="I126" s="23" t="str">
        <f>VLOOKUP(A126,'Medical Examinations'!A126:H2460,8,FALSE)</f>
        <v>Yes</v>
      </c>
      <c r="J126" s="23" t="str" cm="1">
        <f t="array" ref="J126">_xlfn.IFS(C126&lt;18.5,"Under Weight",C126&lt;25,"Healthy Weight",C126&lt;30,"Over Weight",C126&gt;=30,"Obesity")</f>
        <v>Obesity</v>
      </c>
      <c r="K126" s="23" t="str" cm="1">
        <f t="array" ref="K126">_xlfn.IFS(D126&lt;5.7,"Normal",D126&lt;=6.5,"Prediabetes",D126&gt;6.5,"Diabetes")</f>
        <v>Normal</v>
      </c>
      <c r="L126" s="30" t="str">
        <f>VLOOKUP(A126,'Hospitalisation Details'!A126:H2468,2,FALSE)</f>
        <v>16-Aug-1982</v>
      </c>
      <c r="M126" s="23">
        <f>VLOOKUP(A126,'Hospitalisation Details'!A126:H2468,5,FALSE)</f>
        <v>39315.279999999999</v>
      </c>
      <c r="N126" s="23" t="str">
        <f>VLOOKUP(A126,'Hospitalisation Details'!A126:H2468,6,FALSE)</f>
        <v>tier - 2</v>
      </c>
      <c r="O126" s="23" t="str">
        <f>VLOOKUP(A126,'Hospitalisation Details'!A126:H2468,7,FALSE)</f>
        <v>tier - 3</v>
      </c>
      <c r="P126" s="23" t="str">
        <f>VLOOKUP(A126,'Hospitalisation Details'!A126:H2468,8,FALSE)</f>
        <v>R1011</v>
      </c>
      <c r="Q126" s="26">
        <f>VLOOKUP(A126,'Hospitalisation Details'!A126:H2468,3,FALSE)</f>
        <v>40.81111111111111</v>
      </c>
    </row>
    <row r="127" spans="1:17" ht="15.75" customHeight="1" x14ac:dyDescent="0.3">
      <c r="A127" s="31" t="s">
        <v>216</v>
      </c>
      <c r="B127" s="23" t="str">
        <f>VLOOKUP(A127,'Customer Names'!A127:D2461,3,FALSE)</f>
        <v xml:space="preserve">  Matthew P</v>
      </c>
      <c r="C127" s="23">
        <f>VLOOKUP(Healthcare!A127,'Medical Examinations'!A127:H2461,2,FALSE)</f>
        <v>37.799999999999997</v>
      </c>
      <c r="D127" s="23">
        <f>VLOOKUP(A127,'Medical Examinations'!A127:H2461,3,FALSE)</f>
        <v>6.29</v>
      </c>
      <c r="E127" s="23" t="str">
        <f>VLOOKUP(A127,'Medical Examinations'!A127:H2461,4,FALSE)</f>
        <v>No</v>
      </c>
      <c r="F127" s="23" t="str">
        <f>VLOOKUP(A127,'Medical Examinations'!A127:H2461,5,FALSE)</f>
        <v>No</v>
      </c>
      <c r="G127" s="23" t="str">
        <f>VLOOKUP(A127,'Medical Examinations'!A127:H2461,6,FALSE)</f>
        <v>No</v>
      </c>
      <c r="H127" s="23">
        <f>VLOOKUP(A127,'Medical Examinations'!A127:H2461,7,FALSE)</f>
        <v>1</v>
      </c>
      <c r="I127" s="23" t="str">
        <f>VLOOKUP(A127,'Medical Examinations'!A127:H2461,8,FALSE)</f>
        <v>Yes</v>
      </c>
      <c r="J127" s="23" t="str" cm="1">
        <f t="array" ref="J127">_xlfn.IFS(C127&lt;18.5,"Under Weight",C127&lt;25,"Healthy Weight",C127&lt;30,"Over Weight",C127&gt;=30,"Obesity")</f>
        <v>Obesity</v>
      </c>
      <c r="K127" s="23" t="str" cm="1">
        <f t="array" ref="K127">_xlfn.IFS(D127&lt;5.7,"Normal",D127&lt;=6.5,"Prediabetes",D127&gt;6.5,"Diabetes")</f>
        <v>Prediabetes</v>
      </c>
      <c r="L127" s="30" t="str">
        <f>VLOOKUP(A127,'Hospitalisation Details'!A127:H2469,2,FALSE)</f>
        <v>30-Nov-1992</v>
      </c>
      <c r="M127" s="23">
        <f>VLOOKUP(A127,'Hospitalisation Details'!A127:H2469,5,FALSE)</f>
        <v>39241.440000000002</v>
      </c>
      <c r="N127" s="23" t="str">
        <f>VLOOKUP(A127,'Hospitalisation Details'!A127:H2469,6,FALSE)</f>
        <v>tier - 1</v>
      </c>
      <c r="O127" s="23" t="str">
        <f>VLOOKUP(A127,'Hospitalisation Details'!A127:H2469,7,FALSE)</f>
        <v>tier - 3</v>
      </c>
      <c r="P127" s="23" t="str">
        <f>VLOOKUP(A127,'Hospitalisation Details'!A127:H2469,8,FALSE)</f>
        <v>R1011</v>
      </c>
      <c r="Q127" s="26">
        <f>VLOOKUP(A127,'Hospitalisation Details'!A127:H2469,3,FALSE)</f>
        <v>30.522222222222222</v>
      </c>
    </row>
    <row r="128" spans="1:17" ht="15.75" customHeight="1" x14ac:dyDescent="0.3">
      <c r="A128" s="31" t="s">
        <v>218</v>
      </c>
      <c r="B128" s="23" t="str">
        <f>VLOOKUP(A128,'Customer Names'!A128:D2462,3,FALSE)</f>
        <v xml:space="preserve">  Guillermo Sr</v>
      </c>
      <c r="C128" s="23">
        <f>VLOOKUP(Healthcare!A128,'Medical Examinations'!A128:H2462,2,FALSE)</f>
        <v>38.299999999999997</v>
      </c>
      <c r="D128" s="23">
        <f>VLOOKUP(A128,'Medical Examinations'!A128:H2462,3,FALSE)</f>
        <v>9.51</v>
      </c>
      <c r="E128" s="23" t="str">
        <f>VLOOKUP(A128,'Medical Examinations'!A128:H2462,4,FALSE)</f>
        <v>No</v>
      </c>
      <c r="F128" s="23" t="str">
        <f>VLOOKUP(A128,'Medical Examinations'!A128:H2462,5,FALSE)</f>
        <v>No</v>
      </c>
      <c r="G128" s="23" t="str">
        <f>VLOOKUP(A128,'Medical Examinations'!A128:H2462,6,FALSE)</f>
        <v>No</v>
      </c>
      <c r="H128" s="23">
        <f>VLOOKUP(A128,'Medical Examinations'!A128:H2462,7,FALSE)</f>
        <v>0</v>
      </c>
      <c r="I128" s="23" t="str">
        <f>VLOOKUP(A128,'Medical Examinations'!A128:H2462,8,FALSE)</f>
        <v>Yes</v>
      </c>
      <c r="J128" s="23" t="str" cm="1">
        <f t="array" ref="J128">_xlfn.IFS(C128&lt;18.5,"Under Weight",C128&lt;25,"Healthy Weight",C128&lt;30,"Over Weight",C128&gt;=30,"Obesity")</f>
        <v>Obesity</v>
      </c>
      <c r="K128" s="23" t="str" cm="1">
        <f t="array" ref="K128">_xlfn.IFS(D128&lt;5.7,"Normal",D128&lt;=6.5,"Prediabetes",D128&gt;6.5,"Diabetes")</f>
        <v>Diabetes</v>
      </c>
      <c r="L128" s="30" t="str">
        <f>VLOOKUP(A128,'Hospitalisation Details'!A128:H2470,2,FALSE)</f>
        <v>07-Jul-1962</v>
      </c>
      <c r="M128" s="23">
        <f>VLOOKUP(A128,'Hospitalisation Details'!A128:H2470,5,FALSE)</f>
        <v>39221.120000000003</v>
      </c>
      <c r="N128" s="23" t="str">
        <f>VLOOKUP(A128,'Hospitalisation Details'!A128:H2470,6,FALSE)</f>
        <v>tier - 2</v>
      </c>
      <c r="O128" s="23" t="str">
        <f>VLOOKUP(A128,'Hospitalisation Details'!A128:H2470,7,FALSE)</f>
        <v>tier - 1</v>
      </c>
      <c r="P128" s="23" t="str">
        <f>VLOOKUP(A128,'Hospitalisation Details'!A128:H2470,8,FALSE)</f>
        <v>R1011</v>
      </c>
      <c r="Q128" s="26">
        <f>VLOOKUP(A128,'Hospitalisation Details'!A128:H2470,3,FALSE)</f>
        <v>60.919444444444444</v>
      </c>
    </row>
    <row r="129" spans="1:17" ht="15.75" customHeight="1" x14ac:dyDescent="0.3">
      <c r="A129" s="31" t="s">
        <v>220</v>
      </c>
      <c r="B129" s="23" t="str">
        <f>VLOOKUP(A129,'Customer Names'!A129:D2463,3,FALSE)</f>
        <v xml:space="preserve">  Ryan C</v>
      </c>
      <c r="C129" s="23">
        <f>VLOOKUP(Healthcare!A129,'Medical Examinations'!A129:H2463,2,FALSE)</f>
        <v>32.774999999999999</v>
      </c>
      <c r="D129" s="23">
        <f>VLOOKUP(A129,'Medical Examinations'!A129:H2463,3,FALSE)</f>
        <v>4.72</v>
      </c>
      <c r="E129" s="23" t="str">
        <f>VLOOKUP(A129,'Medical Examinations'!A129:H2463,4,FALSE)</f>
        <v>No</v>
      </c>
      <c r="F129" s="23" t="str">
        <f>VLOOKUP(A129,'Medical Examinations'!A129:H2463,5,FALSE)</f>
        <v>No</v>
      </c>
      <c r="G129" s="23" t="str">
        <f>VLOOKUP(A129,'Medical Examinations'!A129:H2463,6,FALSE)</f>
        <v>No</v>
      </c>
      <c r="H129" s="23">
        <f>VLOOKUP(A129,'Medical Examinations'!A129:H2463,7,FALSE)</f>
        <v>0</v>
      </c>
      <c r="I129" s="23" t="str">
        <f>VLOOKUP(A129,'Medical Examinations'!A129:H2463,8,FALSE)</f>
        <v>Yes</v>
      </c>
      <c r="J129" s="23" t="str" cm="1">
        <f t="array" ref="J129">_xlfn.IFS(C129&lt;18.5,"Under Weight",C129&lt;25,"Healthy Weight",C129&lt;30,"Over Weight",C129&gt;=30,"Obesity")</f>
        <v>Obesity</v>
      </c>
      <c r="K129" s="23" t="str" cm="1">
        <f t="array" ref="K129">_xlfn.IFS(D129&lt;5.7,"Normal",D129&lt;=6.5,"Prediabetes",D129&gt;6.5,"Diabetes")</f>
        <v>Normal</v>
      </c>
      <c r="L129" s="30" t="str">
        <f>VLOOKUP(A129,'Hospitalisation Details'!A129:H2471,2,FALSE)</f>
        <v>04-Aug-1982</v>
      </c>
      <c r="M129" s="23">
        <f>VLOOKUP(A129,'Hospitalisation Details'!A129:H2471,5,FALSE)</f>
        <v>39125.33</v>
      </c>
      <c r="N129" s="23" t="str">
        <f>VLOOKUP(A129,'Hospitalisation Details'!A129:H2471,6,FALSE)</f>
        <v>tier - 1</v>
      </c>
      <c r="O129" s="23" t="str">
        <f>VLOOKUP(A129,'Hospitalisation Details'!A129:H2471,7,FALSE)</f>
        <v>tier - 1</v>
      </c>
      <c r="P129" s="23" t="str">
        <f>VLOOKUP(A129,'Hospitalisation Details'!A129:H2471,8,FALSE)</f>
        <v>R1016</v>
      </c>
      <c r="Q129" s="26">
        <f>VLOOKUP(A129,'Hospitalisation Details'!A129:H2471,3,FALSE)</f>
        <v>40.844444444444441</v>
      </c>
    </row>
    <row r="130" spans="1:17" ht="15.75" customHeight="1" x14ac:dyDescent="0.3">
      <c r="A130" s="31" t="s">
        <v>222</v>
      </c>
      <c r="B130" s="23" t="str">
        <f>VLOOKUP(A130,'Customer Names'!A130:D2464,3,FALSE)</f>
        <v xml:space="preserve">  Dane</v>
      </c>
      <c r="C130" s="23">
        <f>VLOOKUP(Healthcare!A130,'Medical Examinations'!A130:H2464,2,FALSE)</f>
        <v>34.200000000000003</v>
      </c>
      <c r="D130" s="23">
        <f>VLOOKUP(A130,'Medical Examinations'!A130:H2464,3,FALSE)</f>
        <v>5.91</v>
      </c>
      <c r="E130" s="23" t="str">
        <f>VLOOKUP(A130,'Medical Examinations'!A130:H2464,4,FALSE)</f>
        <v>Yes</v>
      </c>
      <c r="F130" s="23" t="str">
        <f>VLOOKUP(A130,'Medical Examinations'!A130:H2464,5,FALSE)</f>
        <v>No</v>
      </c>
      <c r="G130" s="23" t="str">
        <f>VLOOKUP(A130,'Medical Examinations'!A130:H2464,6,FALSE)</f>
        <v>No</v>
      </c>
      <c r="H130" s="23">
        <f>VLOOKUP(A130,'Medical Examinations'!A130:H2464,7,FALSE)</f>
        <v>0</v>
      </c>
      <c r="I130" s="23" t="str">
        <f>VLOOKUP(A130,'Medical Examinations'!A130:H2464,8,FALSE)</f>
        <v>Yes</v>
      </c>
      <c r="J130" s="23" t="str" cm="1">
        <f t="array" ref="J130">_xlfn.IFS(C130&lt;18.5,"Under Weight",C130&lt;25,"Healthy Weight",C130&lt;30,"Over Weight",C130&gt;=30,"Obesity")</f>
        <v>Obesity</v>
      </c>
      <c r="K130" s="23" t="str" cm="1">
        <f t="array" ref="K130">_xlfn.IFS(D130&lt;5.7,"Normal",D130&lt;=6.5,"Prediabetes",D130&gt;6.5,"Diabetes")</f>
        <v>Prediabetes</v>
      </c>
      <c r="L130" s="30" t="str">
        <f>VLOOKUP(A130,'Hospitalisation Details'!A130:H2472,2,FALSE)</f>
        <v>20-Sep-1985</v>
      </c>
      <c r="M130" s="23">
        <f>VLOOKUP(A130,'Hospitalisation Details'!A130:H2472,5,FALSE)</f>
        <v>39047.29</v>
      </c>
      <c r="N130" s="23" t="str">
        <f>VLOOKUP(A130,'Hospitalisation Details'!A130:H2472,6,FALSE)</f>
        <v>tier - 1</v>
      </c>
      <c r="O130" s="23" t="str">
        <f>VLOOKUP(A130,'Hospitalisation Details'!A130:H2472,7,FALSE)</f>
        <v>tier - 3</v>
      </c>
      <c r="P130" s="23" t="str">
        <f>VLOOKUP(A130,'Hospitalisation Details'!A130:H2472,8,FALSE)</f>
        <v>R1017</v>
      </c>
      <c r="Q130" s="26">
        <f>VLOOKUP(A130,'Hospitalisation Details'!A130:H2472,3,FALSE)</f>
        <v>37.716666666666669</v>
      </c>
    </row>
    <row r="131" spans="1:17" ht="15.75" customHeight="1" x14ac:dyDescent="0.3">
      <c r="A131" s="31" t="s">
        <v>224</v>
      </c>
      <c r="B131" s="23" t="str">
        <f>VLOOKUP(A131,'Customer Names'!A131:D2465,3,FALSE)</f>
        <v xml:space="preserve">  Jonas</v>
      </c>
      <c r="C131" s="23">
        <f>VLOOKUP(Healthcare!A131,'Medical Examinations'!A131:H2465,2,FALSE)</f>
        <v>30.2</v>
      </c>
      <c r="D131" s="23">
        <f>VLOOKUP(A131,'Medical Examinations'!A131:H2465,3,FALSE)</f>
        <v>9.58</v>
      </c>
      <c r="E131" s="23" t="str">
        <f>VLOOKUP(A131,'Medical Examinations'!A131:H2465,4,FALSE)</f>
        <v>No</v>
      </c>
      <c r="F131" s="23" t="str">
        <f>VLOOKUP(A131,'Medical Examinations'!A131:H2465,5,FALSE)</f>
        <v>No</v>
      </c>
      <c r="G131" s="23" t="str">
        <f>VLOOKUP(A131,'Medical Examinations'!A131:H2465,6,FALSE)</f>
        <v>No</v>
      </c>
      <c r="H131" s="23">
        <f>VLOOKUP(A131,'Medical Examinations'!A131:H2465,7,FALSE)</f>
        <v>0</v>
      </c>
      <c r="I131" s="23" t="str">
        <f>VLOOKUP(A131,'Medical Examinations'!A131:H2465,8,FALSE)</f>
        <v>Yes</v>
      </c>
      <c r="J131" s="23" t="str" cm="1">
        <f t="array" ref="J131">_xlfn.IFS(C131&lt;18.5,"Under Weight",C131&lt;25,"Healthy Weight",C131&lt;30,"Over Weight",C131&gt;=30,"Obesity")</f>
        <v>Obesity</v>
      </c>
      <c r="K131" s="23" t="str" cm="1">
        <f t="array" ref="K131">_xlfn.IFS(D131&lt;5.7,"Normal",D131&lt;=6.5,"Prediabetes",D131&gt;6.5,"Diabetes")</f>
        <v>Diabetes</v>
      </c>
      <c r="L131" s="30" t="str">
        <f>VLOOKUP(A131,'Hospitalisation Details'!A131:H2473,2,FALSE)</f>
        <v>12-Oct-1978</v>
      </c>
      <c r="M131" s="23">
        <f>VLOOKUP(A131,'Hospitalisation Details'!A131:H2473,5,FALSE)</f>
        <v>38998.550000000003</v>
      </c>
      <c r="N131" s="23" t="str">
        <f>VLOOKUP(A131,'Hospitalisation Details'!A131:H2473,6,FALSE)</f>
        <v>tier - 1</v>
      </c>
      <c r="O131" s="23" t="str">
        <f>VLOOKUP(A131,'Hospitalisation Details'!A131:H2473,7,FALSE)</f>
        <v>tier - 1</v>
      </c>
      <c r="P131" s="23" t="str">
        <f>VLOOKUP(A131,'Hospitalisation Details'!A131:H2473,8,FALSE)</f>
        <v>R1011</v>
      </c>
      <c r="Q131" s="26">
        <f>VLOOKUP(A131,'Hospitalisation Details'!A131:H2473,3,FALSE)</f>
        <v>44.655555555555559</v>
      </c>
    </row>
    <row r="132" spans="1:17" ht="15.75" customHeight="1" x14ac:dyDescent="0.3">
      <c r="A132" s="31" t="s">
        <v>226</v>
      </c>
      <c r="B132" s="23" t="str">
        <f>VLOOKUP(A132,'Customer Names'!A132:D2466,3,FALSE)</f>
        <v xml:space="preserve">  George E</v>
      </c>
      <c r="C132" s="23">
        <f>VLOOKUP(Healthcare!A132,'Medical Examinations'!A132:H2466,2,FALSE)</f>
        <v>48.32</v>
      </c>
      <c r="D132" s="23">
        <f>VLOOKUP(A132,'Medical Examinations'!A132:H2466,3,FALSE)</f>
        <v>5.77</v>
      </c>
      <c r="E132" s="23" t="str">
        <f>VLOOKUP(A132,'Medical Examinations'!A132:H2466,4,FALSE)</f>
        <v>No</v>
      </c>
      <c r="F132" s="23" t="str">
        <f>VLOOKUP(A132,'Medical Examinations'!A132:H2466,5,FALSE)</f>
        <v>No</v>
      </c>
      <c r="G132" s="23" t="str">
        <f>VLOOKUP(A132,'Medical Examinations'!A132:H2466,6,FALSE)</f>
        <v>No</v>
      </c>
      <c r="H132" s="23">
        <f>VLOOKUP(A132,'Medical Examinations'!A132:H2466,7,FALSE)</f>
        <v>0</v>
      </c>
      <c r="I132" s="23" t="str">
        <f>VLOOKUP(A132,'Medical Examinations'!A132:H2466,8,FALSE)</f>
        <v>Yes</v>
      </c>
      <c r="J132" s="23" t="str" cm="1">
        <f t="array" ref="J132">_xlfn.IFS(C132&lt;18.5,"Under Weight",C132&lt;25,"Healthy Weight",C132&lt;30,"Over Weight",C132&gt;=30,"Obesity")</f>
        <v>Obesity</v>
      </c>
      <c r="K132" s="23" t="str" cm="1">
        <f t="array" ref="K132">_xlfn.IFS(D132&lt;5.7,"Normal",D132&lt;=6.5,"Prediabetes",D132&gt;6.5,"Diabetes")</f>
        <v>Prediabetes</v>
      </c>
      <c r="L132" s="30" t="str">
        <f>VLOOKUP(A132,'Hospitalisation Details'!A132:H2474,2,FALSE)</f>
        <v>24-Sep-1980</v>
      </c>
      <c r="M132" s="23">
        <f>VLOOKUP(A132,'Hospitalisation Details'!A132:H2474,5,FALSE)</f>
        <v>38947.43</v>
      </c>
      <c r="N132" s="23" t="str">
        <f>VLOOKUP(A132,'Hospitalisation Details'!A132:H2474,6,FALSE)</f>
        <v>tier - 2</v>
      </c>
      <c r="O132" s="23" t="str">
        <f>VLOOKUP(A132,'Hospitalisation Details'!A132:H2474,7,FALSE)</f>
        <v>tier - 3</v>
      </c>
      <c r="P132" s="23" t="str">
        <f>VLOOKUP(A132,'Hospitalisation Details'!A132:H2474,8,FALSE)</f>
        <v>R1011</v>
      </c>
      <c r="Q132" s="26">
        <f>VLOOKUP(A132,'Hospitalisation Details'!A132:H2474,3,FALSE)</f>
        <v>42.705555555555556</v>
      </c>
    </row>
    <row r="133" spans="1:17" ht="15.75" customHeight="1" x14ac:dyDescent="0.3">
      <c r="A133" s="31" t="s">
        <v>228</v>
      </c>
      <c r="B133" s="23" t="str">
        <f>VLOOKUP(A133,'Customer Names'!A133:D2467,3,FALSE)</f>
        <v xml:space="preserve">  Sara S</v>
      </c>
      <c r="C133" s="23">
        <f>VLOOKUP(Healthcare!A133,'Medical Examinations'!A133:H2467,2,FALSE)</f>
        <v>44.86</v>
      </c>
      <c r="D133" s="23">
        <f>VLOOKUP(A133,'Medical Examinations'!A133:H2467,3,FALSE)</f>
        <v>4.38</v>
      </c>
      <c r="E133" s="23" t="str">
        <f>VLOOKUP(A133,'Medical Examinations'!A133:H2467,4,FALSE)</f>
        <v>Yes</v>
      </c>
      <c r="F133" s="23" t="str">
        <f>VLOOKUP(A133,'Medical Examinations'!A133:H2467,5,FALSE)</f>
        <v>No</v>
      </c>
      <c r="G133" s="23" t="str">
        <f>VLOOKUP(A133,'Medical Examinations'!A133:H2467,6,FALSE)</f>
        <v>No</v>
      </c>
      <c r="H133" s="23">
        <f>VLOOKUP(A133,'Medical Examinations'!A133:H2467,7,FALSE)</f>
        <v>0</v>
      </c>
      <c r="I133" s="23" t="str">
        <f>VLOOKUP(A133,'Medical Examinations'!A133:H2467,8,FALSE)</f>
        <v>Yes</v>
      </c>
      <c r="J133" s="23" t="str" cm="1">
        <f t="array" ref="J133">_xlfn.IFS(C133&lt;18.5,"Under Weight",C133&lt;25,"Healthy Weight",C133&lt;30,"Over Weight",C133&gt;=30,"Obesity")</f>
        <v>Obesity</v>
      </c>
      <c r="K133" s="23" t="str" cm="1">
        <f t="array" ref="K133">_xlfn.IFS(D133&lt;5.7,"Normal",D133&lt;=6.5,"Prediabetes",D133&gt;6.5,"Diabetes")</f>
        <v>Normal</v>
      </c>
      <c r="L133" s="30" t="str">
        <f>VLOOKUP(A133,'Hospitalisation Details'!A133:H2475,2,FALSE)</f>
        <v>15-Dec-1976</v>
      </c>
      <c r="M133" s="23">
        <f>VLOOKUP(A133,'Hospitalisation Details'!A133:H2475,5,FALSE)</f>
        <v>38932.559999999998</v>
      </c>
      <c r="N133" s="23" t="str">
        <f>VLOOKUP(A133,'Hospitalisation Details'!A133:H2475,6,FALSE)</f>
        <v>tier - 2</v>
      </c>
      <c r="O133" s="23" t="str">
        <f>VLOOKUP(A133,'Hospitalisation Details'!A133:H2475,7,FALSE)</f>
        <v>tier - 3</v>
      </c>
      <c r="P133" s="23" t="str">
        <f>VLOOKUP(A133,'Hospitalisation Details'!A133:H2475,8,FALSE)</f>
        <v>R1011</v>
      </c>
      <c r="Q133" s="26">
        <f>VLOOKUP(A133,'Hospitalisation Details'!A133:H2475,3,FALSE)</f>
        <v>46.480555555555554</v>
      </c>
    </row>
    <row r="134" spans="1:17" ht="15.75" customHeight="1" x14ac:dyDescent="0.3">
      <c r="A134" s="31" t="s">
        <v>230</v>
      </c>
      <c r="B134" s="23" t="str">
        <f>VLOOKUP(A134,'Customer Names'!A134:D2468,3,FALSE)</f>
        <v xml:space="preserve">  Nick</v>
      </c>
      <c r="C134" s="23">
        <f>VLOOKUP(Healthcare!A134,'Medical Examinations'!A134:H2468,2,FALSE)</f>
        <v>52.15</v>
      </c>
      <c r="D134" s="23">
        <f>VLOOKUP(A134,'Medical Examinations'!A134:H2468,3,FALSE)</f>
        <v>5.65</v>
      </c>
      <c r="E134" s="23" t="str">
        <f>VLOOKUP(A134,'Medical Examinations'!A134:H2468,4,FALSE)</f>
        <v>No</v>
      </c>
      <c r="F134" s="23" t="str">
        <f>VLOOKUP(A134,'Medical Examinations'!A134:H2468,5,FALSE)</f>
        <v>No</v>
      </c>
      <c r="G134" s="23" t="str">
        <f>VLOOKUP(A134,'Medical Examinations'!A134:H2468,6,FALSE)</f>
        <v>No</v>
      </c>
      <c r="H134" s="23">
        <f>VLOOKUP(A134,'Medical Examinations'!A134:H2468,7,FALSE)</f>
        <v>1</v>
      </c>
      <c r="I134" s="23" t="str">
        <f>VLOOKUP(A134,'Medical Examinations'!A134:H2468,8,FALSE)</f>
        <v>Yes</v>
      </c>
      <c r="J134" s="23" t="str" cm="1">
        <f t="array" ref="J134">_xlfn.IFS(C134&lt;18.5,"Under Weight",C134&lt;25,"Healthy Weight",C134&lt;30,"Over Weight",C134&gt;=30,"Obesity")</f>
        <v>Obesity</v>
      </c>
      <c r="K134" s="23" t="str" cm="1">
        <f t="array" ref="K134">_xlfn.IFS(D134&lt;5.7,"Normal",D134&lt;=6.5,"Prediabetes",D134&gt;6.5,"Diabetes")</f>
        <v>Normal</v>
      </c>
      <c r="L134" s="30" t="str">
        <f>VLOOKUP(A134,'Hospitalisation Details'!A134:H2476,2,FALSE)</f>
        <v>16-Jun-1987</v>
      </c>
      <c r="M134" s="23">
        <f>VLOOKUP(A134,'Hospitalisation Details'!A134:H2476,5,FALSE)</f>
        <v>38924.04</v>
      </c>
      <c r="N134" s="23" t="str">
        <f>VLOOKUP(A134,'Hospitalisation Details'!A134:H2476,6,FALSE)</f>
        <v>tier - 2</v>
      </c>
      <c r="O134" s="23" t="str">
        <f>VLOOKUP(A134,'Hospitalisation Details'!A134:H2476,7,FALSE)</f>
        <v>tier - 2</v>
      </c>
      <c r="P134" s="23" t="str">
        <f>VLOOKUP(A134,'Hospitalisation Details'!A134:H2476,8,FALSE)</f>
        <v>R1011</v>
      </c>
      <c r="Q134" s="26">
        <f>VLOOKUP(A134,'Hospitalisation Details'!A134:H2476,3,FALSE)</f>
        <v>35.977777777777774</v>
      </c>
    </row>
    <row r="135" spans="1:17" ht="15.75" customHeight="1" x14ac:dyDescent="0.3">
      <c r="A135" s="31" t="s">
        <v>232</v>
      </c>
      <c r="B135" s="23" t="str">
        <f>VLOOKUP(A135,'Customer Names'!A135:D2469,3,FALSE)</f>
        <v xml:space="preserve">  Timothy</v>
      </c>
      <c r="C135" s="23">
        <f>VLOOKUP(Healthcare!A135,'Medical Examinations'!A135:H2469,2,FALSE)</f>
        <v>41.12</v>
      </c>
      <c r="D135" s="23">
        <f>VLOOKUP(A135,'Medical Examinations'!A135:H2469,3,FALSE)</f>
        <v>7.54</v>
      </c>
      <c r="E135" s="23" t="str">
        <f>VLOOKUP(A135,'Medical Examinations'!A135:H2469,4,FALSE)</f>
        <v>Yes</v>
      </c>
      <c r="F135" s="23" t="str">
        <f>VLOOKUP(A135,'Medical Examinations'!A135:H2469,5,FALSE)</f>
        <v>No</v>
      </c>
      <c r="G135" s="23" t="str">
        <f>VLOOKUP(A135,'Medical Examinations'!A135:H2469,6,FALSE)</f>
        <v>No</v>
      </c>
      <c r="H135" s="23">
        <f>VLOOKUP(A135,'Medical Examinations'!A135:H2469,7,FALSE)</f>
        <v>0</v>
      </c>
      <c r="I135" s="23" t="str">
        <f>VLOOKUP(A135,'Medical Examinations'!A135:H2469,8,FALSE)</f>
        <v>Yes</v>
      </c>
      <c r="J135" s="23" t="str" cm="1">
        <f t="array" ref="J135">_xlfn.IFS(C135&lt;18.5,"Under Weight",C135&lt;25,"Healthy Weight",C135&lt;30,"Over Weight",C135&gt;=30,"Obesity")</f>
        <v>Obesity</v>
      </c>
      <c r="K135" s="23" t="str" cm="1">
        <f t="array" ref="K135">_xlfn.IFS(D135&lt;5.7,"Normal",D135&lt;=6.5,"Prediabetes",D135&gt;6.5,"Diabetes")</f>
        <v>Diabetes</v>
      </c>
      <c r="L135" s="30" t="str">
        <f>VLOOKUP(A135,'Hospitalisation Details'!A135:H2477,2,FALSE)</f>
        <v>30-Jul-1967</v>
      </c>
      <c r="M135" s="23">
        <f>VLOOKUP(A135,'Hospitalisation Details'!A135:H2477,5,FALSE)</f>
        <v>38893.360000000001</v>
      </c>
      <c r="N135" s="23" t="str">
        <f>VLOOKUP(A135,'Hospitalisation Details'!A135:H2477,6,FALSE)</f>
        <v>tier - 1</v>
      </c>
      <c r="O135" s="23" t="str">
        <f>VLOOKUP(A135,'Hospitalisation Details'!A135:H2477,7,FALSE)</f>
        <v>tier - 2</v>
      </c>
      <c r="P135" s="23" t="str">
        <f>VLOOKUP(A135,'Hospitalisation Details'!A135:H2477,8,FALSE)</f>
        <v>R1011</v>
      </c>
      <c r="Q135" s="26">
        <f>VLOOKUP(A135,'Hospitalisation Details'!A135:H2477,3,FALSE)</f>
        <v>55.855555555555554</v>
      </c>
    </row>
    <row r="136" spans="1:17" ht="15.75" customHeight="1" x14ac:dyDescent="0.3">
      <c r="A136" s="31" t="s">
        <v>234</v>
      </c>
      <c r="B136" s="23" t="str">
        <f>VLOOKUP(A136,'Customer Names'!A136:D2470,3,FALSE)</f>
        <v xml:space="preserve">  Becky L</v>
      </c>
      <c r="C136" s="23">
        <f>VLOOKUP(Healthcare!A136,'Medical Examinations'!A136:H2470,2,FALSE)</f>
        <v>38.39</v>
      </c>
      <c r="D136" s="23">
        <f>VLOOKUP(A136,'Medical Examinations'!A136:H2470,3,FALSE)</f>
        <v>5.1100000000000003</v>
      </c>
      <c r="E136" s="23" t="str">
        <f>VLOOKUP(A136,'Medical Examinations'!A136:H2470,4,FALSE)</f>
        <v>Yes</v>
      </c>
      <c r="F136" s="23" t="str">
        <f>VLOOKUP(A136,'Medical Examinations'!A136:H2470,5,FALSE)</f>
        <v>No</v>
      </c>
      <c r="G136" s="23" t="str">
        <f>VLOOKUP(A136,'Medical Examinations'!A136:H2470,6,FALSE)</f>
        <v>No</v>
      </c>
      <c r="H136" s="23">
        <f>VLOOKUP(A136,'Medical Examinations'!A136:H2470,7,FALSE)</f>
        <v>1</v>
      </c>
      <c r="I136" s="23" t="str">
        <f>VLOOKUP(A136,'Medical Examinations'!A136:H2470,8,FALSE)</f>
        <v>Yes</v>
      </c>
      <c r="J136" s="23" t="str" cm="1">
        <f t="array" ref="J136">_xlfn.IFS(C136&lt;18.5,"Under Weight",C136&lt;25,"Healthy Weight",C136&lt;30,"Over Weight",C136&gt;=30,"Obesity")</f>
        <v>Obesity</v>
      </c>
      <c r="K136" s="23" t="str" cm="1">
        <f t="array" ref="K136">_xlfn.IFS(D136&lt;5.7,"Normal",D136&lt;=6.5,"Prediabetes",D136&gt;6.5,"Diabetes")</f>
        <v>Normal</v>
      </c>
      <c r="L136" s="30" t="str">
        <f>VLOOKUP(A136,'Hospitalisation Details'!A136:H2478,2,FALSE)</f>
        <v>06-Jun-1964</v>
      </c>
      <c r="M136" s="23">
        <f>VLOOKUP(A136,'Hospitalisation Details'!A136:H2478,5,FALSE)</f>
        <v>38869.25</v>
      </c>
      <c r="N136" s="23" t="str">
        <f>VLOOKUP(A136,'Hospitalisation Details'!A136:H2478,6,FALSE)</f>
        <v>tier - 2</v>
      </c>
      <c r="O136" s="23" t="str">
        <f>VLOOKUP(A136,'Hospitalisation Details'!A136:H2478,7,FALSE)</f>
        <v>tier - 2</v>
      </c>
      <c r="P136" s="23" t="str">
        <f>VLOOKUP(A136,'Hospitalisation Details'!A136:H2478,8,FALSE)</f>
        <v>R1011</v>
      </c>
      <c r="Q136" s="26">
        <f>VLOOKUP(A136,'Hospitalisation Details'!A136:H2478,3,FALSE)</f>
        <v>59.005555555555553</v>
      </c>
    </row>
    <row r="137" spans="1:17" ht="15.75" customHeight="1" x14ac:dyDescent="0.3">
      <c r="A137" s="31" t="s">
        <v>236</v>
      </c>
      <c r="B137" s="23" t="str">
        <f>VLOOKUP(A137,'Customer Names'!A137:D2471,3,FALSE)</f>
        <v xml:space="preserve">  Steph K</v>
      </c>
      <c r="C137" s="23">
        <f>VLOOKUP(Healthcare!A137,'Medical Examinations'!A137:H2471,2,FALSE)</f>
        <v>46.85</v>
      </c>
      <c r="D137" s="23">
        <f>VLOOKUP(A137,'Medical Examinations'!A137:H2471,3,FALSE)</f>
        <v>4.25</v>
      </c>
      <c r="E137" s="23" t="str">
        <f>VLOOKUP(A137,'Medical Examinations'!A137:H2471,4,FALSE)</f>
        <v>No</v>
      </c>
      <c r="F137" s="23" t="str">
        <f>VLOOKUP(A137,'Medical Examinations'!A137:H2471,5,FALSE)</f>
        <v>No</v>
      </c>
      <c r="G137" s="23" t="str">
        <f>VLOOKUP(A137,'Medical Examinations'!A137:H2471,6,FALSE)</f>
        <v>Yes</v>
      </c>
      <c r="H137" s="23">
        <f>VLOOKUP(A137,'Medical Examinations'!A137:H2471,7,FALSE)</f>
        <v>1</v>
      </c>
      <c r="I137" s="23" t="str">
        <f>VLOOKUP(A137,'Medical Examinations'!A137:H2471,8,FALSE)</f>
        <v>Yes</v>
      </c>
      <c r="J137" s="23" t="str" cm="1">
        <f t="array" ref="J137">_xlfn.IFS(C137&lt;18.5,"Under Weight",C137&lt;25,"Healthy Weight",C137&lt;30,"Over Weight",C137&gt;=30,"Obesity")</f>
        <v>Obesity</v>
      </c>
      <c r="K137" s="23" t="str" cm="1">
        <f t="array" ref="K137">_xlfn.IFS(D137&lt;5.7,"Normal",D137&lt;=6.5,"Prediabetes",D137&gt;6.5,"Diabetes")</f>
        <v>Normal</v>
      </c>
      <c r="L137" s="30" t="str">
        <f>VLOOKUP(A137,'Hospitalisation Details'!A137:H2479,2,FALSE)</f>
        <v>03-Dec-1979</v>
      </c>
      <c r="M137" s="23">
        <f>VLOOKUP(A137,'Hospitalisation Details'!A137:H2479,5,FALSE)</f>
        <v>38836.980000000003</v>
      </c>
      <c r="N137" s="23" t="str">
        <f>VLOOKUP(A137,'Hospitalisation Details'!A137:H2479,6,FALSE)</f>
        <v>tier - 2</v>
      </c>
      <c r="O137" s="23" t="str">
        <f>VLOOKUP(A137,'Hospitalisation Details'!A137:H2479,7,FALSE)</f>
        <v>tier - 1</v>
      </c>
      <c r="P137" s="23" t="str">
        <f>VLOOKUP(A137,'Hospitalisation Details'!A137:H2479,8,FALSE)</f>
        <v>R1011</v>
      </c>
      <c r="Q137" s="26">
        <f>VLOOKUP(A137,'Hospitalisation Details'!A137:H2479,3,FALSE)</f>
        <v>43.513888888888886</v>
      </c>
    </row>
    <row r="138" spans="1:17" ht="15.75" customHeight="1" x14ac:dyDescent="0.3">
      <c r="A138" s="31" t="s">
        <v>238</v>
      </c>
      <c r="B138" s="23" t="str">
        <f>VLOOKUP(A138,'Customer Names'!A138:D2472,3,FALSE)</f>
        <v xml:space="preserve">  Kristine B</v>
      </c>
      <c r="C138" s="23">
        <f>VLOOKUP(Healthcare!A138,'Medical Examinations'!A138:H2472,2,FALSE)</f>
        <v>42.24</v>
      </c>
      <c r="D138" s="23">
        <f>VLOOKUP(A138,'Medical Examinations'!A138:H2472,3,FALSE)</f>
        <v>5.55</v>
      </c>
      <c r="E138" s="23" t="str">
        <f>VLOOKUP(A138,'Medical Examinations'!A138:H2472,4,FALSE)</f>
        <v>No</v>
      </c>
      <c r="F138" s="23" t="str">
        <f>VLOOKUP(A138,'Medical Examinations'!A138:H2472,5,FALSE)</f>
        <v>yes</v>
      </c>
      <c r="G138" s="23" t="str">
        <f>VLOOKUP(A138,'Medical Examinations'!A138:H2472,6,FALSE)</f>
        <v>No</v>
      </c>
      <c r="H138" s="23">
        <f>VLOOKUP(A138,'Medical Examinations'!A138:H2472,7,FALSE)</f>
        <v>1</v>
      </c>
      <c r="I138" s="23" t="str">
        <f>VLOOKUP(A138,'Medical Examinations'!A138:H2472,8,FALSE)</f>
        <v>Yes</v>
      </c>
      <c r="J138" s="23" t="str" cm="1">
        <f t="array" ref="J138">_xlfn.IFS(C138&lt;18.5,"Under Weight",C138&lt;25,"Healthy Weight",C138&lt;30,"Over Weight",C138&gt;=30,"Obesity")</f>
        <v>Obesity</v>
      </c>
      <c r="K138" s="23" t="str" cm="1">
        <f t="array" ref="K138">_xlfn.IFS(D138&lt;5.7,"Normal",D138&lt;=6.5,"Prediabetes",D138&gt;6.5,"Diabetes")</f>
        <v>Normal</v>
      </c>
      <c r="L138" s="30" t="str">
        <f>VLOOKUP(A138,'Hospitalisation Details'!A138:H2480,2,FALSE)</f>
        <v>05-Dec-2004</v>
      </c>
      <c r="M138" s="23">
        <f>VLOOKUP(A138,'Hospitalisation Details'!A138:H2480,5,FALSE)</f>
        <v>38792.69</v>
      </c>
      <c r="N138" s="23" t="str">
        <f>VLOOKUP(A138,'Hospitalisation Details'!A138:H2480,6,FALSE)</f>
        <v>tier - 2</v>
      </c>
      <c r="O138" s="23" t="str">
        <f>VLOOKUP(A138,'Hospitalisation Details'!A138:H2480,7,FALSE)</f>
        <v>tier - 2</v>
      </c>
      <c r="P138" s="23" t="str">
        <f>VLOOKUP(A138,'Hospitalisation Details'!A138:H2480,8,FALSE)</f>
        <v>R1013</v>
      </c>
      <c r="Q138" s="26">
        <f>VLOOKUP(A138,'Hospitalisation Details'!A138:H2480,3,FALSE)</f>
        <v>18.508333333333333</v>
      </c>
    </row>
    <row r="139" spans="1:17" ht="15.75" customHeight="1" x14ac:dyDescent="0.3">
      <c r="A139" s="31" t="s">
        <v>240</v>
      </c>
      <c r="B139" s="23" t="str">
        <f>VLOOKUP(A139,'Customer Names'!A139:D2473,3,FALSE)</f>
        <v xml:space="preserve">  Taylor B</v>
      </c>
      <c r="C139" s="23">
        <f>VLOOKUP(Healthcare!A139,'Medical Examinations'!A139:H2473,2,FALSE)</f>
        <v>34.39</v>
      </c>
      <c r="D139" s="23">
        <f>VLOOKUP(A139,'Medical Examinations'!A139:H2473,3,FALSE)</f>
        <v>5.78</v>
      </c>
      <c r="E139" s="23" t="str">
        <f>VLOOKUP(A139,'Medical Examinations'!A139:H2473,4,FALSE)</f>
        <v>No</v>
      </c>
      <c r="F139" s="23" t="str">
        <f>VLOOKUP(A139,'Medical Examinations'!A139:H2473,5,FALSE)</f>
        <v>No</v>
      </c>
      <c r="G139" s="23" t="str">
        <f>VLOOKUP(A139,'Medical Examinations'!A139:H2473,6,FALSE)</f>
        <v>No</v>
      </c>
      <c r="H139" s="23">
        <f>VLOOKUP(A139,'Medical Examinations'!A139:H2473,7,FALSE)</f>
        <v>0</v>
      </c>
      <c r="I139" s="23" t="str">
        <f>VLOOKUP(A139,'Medical Examinations'!A139:H2473,8,FALSE)</f>
        <v>Yes</v>
      </c>
      <c r="J139" s="23" t="str" cm="1">
        <f t="array" ref="J139">_xlfn.IFS(C139&lt;18.5,"Under Weight",C139&lt;25,"Healthy Weight",C139&lt;30,"Over Weight",C139&gt;=30,"Obesity")</f>
        <v>Obesity</v>
      </c>
      <c r="K139" s="23" t="str" cm="1">
        <f t="array" ref="K139">_xlfn.IFS(D139&lt;5.7,"Normal",D139&lt;=6.5,"Prediabetes",D139&gt;6.5,"Diabetes")</f>
        <v>Prediabetes</v>
      </c>
      <c r="L139" s="30" t="str">
        <f>VLOOKUP(A139,'Hospitalisation Details'!A139:H2481,2,FALSE)</f>
        <v>08-Nov-1991</v>
      </c>
      <c r="M139" s="23">
        <f>VLOOKUP(A139,'Hospitalisation Details'!A139:H2481,5,FALSE)</f>
        <v>38746.36</v>
      </c>
      <c r="N139" s="23" t="str">
        <f>VLOOKUP(A139,'Hospitalisation Details'!A139:H2481,6,FALSE)</f>
        <v>tier - 1</v>
      </c>
      <c r="O139" s="23" t="str">
        <f>VLOOKUP(A139,'Hospitalisation Details'!A139:H2481,7,FALSE)</f>
        <v>tier - 2</v>
      </c>
      <c r="P139" s="23" t="str">
        <f>VLOOKUP(A139,'Hospitalisation Details'!A139:H2481,8,FALSE)</f>
        <v>R1012</v>
      </c>
      <c r="Q139" s="26">
        <f>VLOOKUP(A139,'Hospitalisation Details'!A139:H2481,3,FALSE)</f>
        <v>31.583333333333332</v>
      </c>
    </row>
    <row r="140" spans="1:17" ht="15.75" customHeight="1" x14ac:dyDescent="0.3">
      <c r="A140" s="31" t="s">
        <v>242</v>
      </c>
      <c r="B140" s="23" t="str">
        <f>VLOOKUP(A140,'Customer Names'!A140:D2474,3,FALSE)</f>
        <v xml:space="preserve">  William</v>
      </c>
      <c r="C140" s="23">
        <f>VLOOKUP(Healthcare!A140,'Medical Examinations'!A140:H2474,2,FALSE)</f>
        <v>42.89</v>
      </c>
      <c r="D140" s="23">
        <f>VLOOKUP(A140,'Medical Examinations'!A140:H2474,3,FALSE)</f>
        <v>5.28</v>
      </c>
      <c r="E140" s="23" t="str">
        <f>VLOOKUP(A140,'Medical Examinations'!A140:H2474,4,FALSE)</f>
        <v>Yes</v>
      </c>
      <c r="F140" s="23" t="str">
        <f>VLOOKUP(A140,'Medical Examinations'!A140:H2474,5,FALSE)</f>
        <v>No</v>
      </c>
      <c r="G140" s="23" t="str">
        <f>VLOOKUP(A140,'Medical Examinations'!A140:H2474,6,FALSE)</f>
        <v>No</v>
      </c>
      <c r="H140" s="23">
        <f>VLOOKUP(A140,'Medical Examinations'!A140:H2474,7,FALSE)</f>
        <v>0</v>
      </c>
      <c r="I140" s="23" t="str">
        <f>VLOOKUP(A140,'Medical Examinations'!A140:H2474,8,FALSE)</f>
        <v>Yes</v>
      </c>
      <c r="J140" s="23" t="str" cm="1">
        <f t="array" ref="J140">_xlfn.IFS(C140&lt;18.5,"Under Weight",C140&lt;25,"Healthy Weight",C140&lt;30,"Over Weight",C140&gt;=30,"Obesity")</f>
        <v>Obesity</v>
      </c>
      <c r="K140" s="23" t="str" cm="1">
        <f t="array" ref="K140">_xlfn.IFS(D140&lt;5.7,"Normal",D140&lt;=6.5,"Prediabetes",D140&gt;6.5,"Diabetes")</f>
        <v>Normal</v>
      </c>
      <c r="L140" s="30" t="str">
        <f>VLOOKUP(A140,'Hospitalisation Details'!A140:H2482,2,FALSE)</f>
        <v>15-Jun-1976</v>
      </c>
      <c r="M140" s="23">
        <f>VLOOKUP(A140,'Hospitalisation Details'!A140:H2482,5,FALSE)</f>
        <v>38740.120000000003</v>
      </c>
      <c r="N140" s="23" t="str">
        <f>VLOOKUP(A140,'Hospitalisation Details'!A140:H2482,6,FALSE)</f>
        <v>tier - 2</v>
      </c>
      <c r="O140" s="23" t="str">
        <f>VLOOKUP(A140,'Hospitalisation Details'!A140:H2482,7,FALSE)</f>
        <v>tier - 2</v>
      </c>
      <c r="P140" s="23" t="str">
        <f>VLOOKUP(A140,'Hospitalisation Details'!A140:H2482,8,FALSE)</f>
        <v>R1012</v>
      </c>
      <c r="Q140" s="26">
        <f>VLOOKUP(A140,'Hospitalisation Details'!A140:H2482,3,FALSE)</f>
        <v>46.980555555555554</v>
      </c>
    </row>
    <row r="141" spans="1:17" ht="15.75" customHeight="1" x14ac:dyDescent="0.3">
      <c r="A141" s="31" t="s">
        <v>244</v>
      </c>
      <c r="B141" s="23" t="str">
        <f>VLOOKUP(A141,'Customer Names'!A141:D2475,3,FALSE)</f>
        <v xml:space="preserve">  Sage</v>
      </c>
      <c r="C141" s="23">
        <f>VLOOKUP(Healthcare!A141,'Medical Examinations'!A141:H2475,2,FALSE)</f>
        <v>36.299999999999997</v>
      </c>
      <c r="D141" s="23">
        <f>VLOOKUP(A141,'Medical Examinations'!A141:H2475,3,FALSE)</f>
        <v>5.39</v>
      </c>
      <c r="E141" s="23" t="str">
        <f>VLOOKUP(A141,'Medical Examinations'!A141:H2475,4,FALSE)</f>
        <v>No</v>
      </c>
      <c r="F141" s="23" t="str">
        <f>VLOOKUP(A141,'Medical Examinations'!A141:H2475,5,FALSE)</f>
        <v>No</v>
      </c>
      <c r="G141" s="23" t="str">
        <f>VLOOKUP(A141,'Medical Examinations'!A141:H2475,6,FALSE)</f>
        <v>No</v>
      </c>
      <c r="H141" s="23">
        <f>VLOOKUP(A141,'Medical Examinations'!A141:H2475,7,FALSE)</f>
        <v>0</v>
      </c>
      <c r="I141" s="23" t="str">
        <f>VLOOKUP(A141,'Medical Examinations'!A141:H2475,8,FALSE)</f>
        <v>Yes</v>
      </c>
      <c r="J141" s="23" t="str" cm="1">
        <f t="array" ref="J141">_xlfn.IFS(C141&lt;18.5,"Under Weight",C141&lt;25,"Healthy Weight",C141&lt;30,"Over Weight",C141&gt;=30,"Obesity")</f>
        <v>Obesity</v>
      </c>
      <c r="K141" s="23" t="str" cm="1">
        <f t="array" ref="K141">_xlfn.IFS(D141&lt;5.7,"Normal",D141&lt;=6.5,"Prediabetes",D141&gt;6.5,"Diabetes")</f>
        <v>Normal</v>
      </c>
      <c r="L141" s="30" t="str">
        <f>VLOOKUP(A141,'Hospitalisation Details'!A141:H2483,2,FALSE)</f>
        <v>02-Nov-1991</v>
      </c>
      <c r="M141" s="23">
        <f>VLOOKUP(A141,'Hospitalisation Details'!A141:H2483,5,FALSE)</f>
        <v>38711</v>
      </c>
      <c r="N141" s="23" t="str">
        <f>VLOOKUP(A141,'Hospitalisation Details'!A141:H2483,6,FALSE)</f>
        <v>tier - 2</v>
      </c>
      <c r="O141" s="23" t="str">
        <f>VLOOKUP(A141,'Hospitalisation Details'!A141:H2483,7,FALSE)</f>
        <v>tier - 2</v>
      </c>
      <c r="P141" s="23" t="str">
        <f>VLOOKUP(A141,'Hospitalisation Details'!A141:H2483,8,FALSE)</f>
        <v>R1011</v>
      </c>
      <c r="Q141" s="26">
        <f>VLOOKUP(A141,'Hospitalisation Details'!A141:H2483,3,FALSE)</f>
        <v>31.6</v>
      </c>
    </row>
    <row r="142" spans="1:17" ht="15.75" customHeight="1" x14ac:dyDescent="0.3">
      <c r="A142" s="31" t="s">
        <v>246</v>
      </c>
      <c r="B142" s="23" t="str">
        <f>VLOOKUP(A142,'Customer Names'!A142:D2476,3,FALSE)</f>
        <v xml:space="preserve">  Cole</v>
      </c>
      <c r="C142" s="23">
        <f>VLOOKUP(Healthcare!A142,'Medical Examinations'!A142:H2476,2,FALSE)</f>
        <v>35.200000000000003</v>
      </c>
      <c r="D142" s="23">
        <f>VLOOKUP(A142,'Medical Examinations'!A142:H2476,3,FALSE)</f>
        <v>8.01</v>
      </c>
      <c r="E142" s="23" t="str">
        <f>VLOOKUP(A142,'Medical Examinations'!A142:H2476,4,FALSE)</f>
        <v>Yes</v>
      </c>
      <c r="F142" s="23" t="str">
        <f>VLOOKUP(A142,'Medical Examinations'!A142:H2476,5,FALSE)</f>
        <v>No</v>
      </c>
      <c r="G142" s="23" t="str">
        <f>VLOOKUP(A142,'Medical Examinations'!A142:H2476,6,FALSE)</f>
        <v>No</v>
      </c>
      <c r="H142" s="23">
        <f>VLOOKUP(A142,'Medical Examinations'!A142:H2476,7,FALSE)</f>
        <v>1</v>
      </c>
      <c r="I142" s="23" t="str">
        <f>VLOOKUP(A142,'Medical Examinations'!A142:H2476,8,FALSE)</f>
        <v>Yes</v>
      </c>
      <c r="J142" s="23" t="str" cm="1">
        <f t="array" ref="J142">_xlfn.IFS(C142&lt;18.5,"Under Weight",C142&lt;25,"Healthy Weight",C142&lt;30,"Over Weight",C142&gt;=30,"Obesity")</f>
        <v>Obesity</v>
      </c>
      <c r="K142" s="23" t="str" cm="1">
        <f t="array" ref="K142">_xlfn.IFS(D142&lt;5.7,"Normal",D142&lt;=6.5,"Prediabetes",D142&gt;6.5,"Diabetes")</f>
        <v>Diabetes</v>
      </c>
      <c r="L142" s="30" t="str">
        <f>VLOOKUP(A142,'Hospitalisation Details'!A142:H2484,2,FALSE)</f>
        <v>20-Jul-1986</v>
      </c>
      <c r="M142" s="23">
        <f>VLOOKUP(A142,'Hospitalisation Details'!A142:H2484,5,FALSE)</f>
        <v>38709.18</v>
      </c>
      <c r="N142" s="23" t="str">
        <f>VLOOKUP(A142,'Hospitalisation Details'!A142:H2484,6,FALSE)</f>
        <v>tier - 1</v>
      </c>
      <c r="O142" s="23" t="str">
        <f>VLOOKUP(A142,'Hospitalisation Details'!A142:H2484,7,FALSE)</f>
        <v>tier - 3</v>
      </c>
      <c r="P142" s="23" t="str">
        <f>VLOOKUP(A142,'Hospitalisation Details'!A142:H2484,8,FALSE)</f>
        <v>R1013</v>
      </c>
      <c r="Q142" s="26">
        <f>VLOOKUP(A142,'Hospitalisation Details'!A142:H2484,3,FALSE)</f>
        <v>36.883333333333333</v>
      </c>
    </row>
    <row r="143" spans="1:17" ht="15.75" customHeight="1" x14ac:dyDescent="0.3">
      <c r="A143" s="31" t="s">
        <v>248</v>
      </c>
      <c r="B143" s="23" t="str">
        <f>VLOOKUP(A143,'Customer Names'!A143:D2477,3,FALSE)</f>
        <v xml:space="preserve">  Jesse</v>
      </c>
      <c r="C143" s="23">
        <f>VLOOKUP(Healthcare!A143,'Medical Examinations'!A143:H2477,2,FALSE)</f>
        <v>53.62</v>
      </c>
      <c r="D143" s="23">
        <f>VLOOKUP(A143,'Medical Examinations'!A143:H2477,3,FALSE)</f>
        <v>5.21</v>
      </c>
      <c r="E143" s="23" t="str">
        <f>VLOOKUP(A143,'Medical Examinations'!A143:H2477,4,FALSE)</f>
        <v>No</v>
      </c>
      <c r="F143" s="23" t="str">
        <f>VLOOKUP(A143,'Medical Examinations'!A143:H2477,5,FALSE)</f>
        <v>No</v>
      </c>
      <c r="G143" s="23" t="str">
        <f>VLOOKUP(A143,'Medical Examinations'!A143:H2477,6,FALSE)</f>
        <v>No</v>
      </c>
      <c r="H143" s="23">
        <f>VLOOKUP(A143,'Medical Examinations'!A143:H2477,7,FALSE)</f>
        <v>0</v>
      </c>
      <c r="I143" s="23" t="str">
        <f>VLOOKUP(A143,'Medical Examinations'!A143:H2477,8,FALSE)</f>
        <v>Yes</v>
      </c>
      <c r="J143" s="23" t="str" cm="1">
        <f t="array" ref="J143">_xlfn.IFS(C143&lt;18.5,"Under Weight",C143&lt;25,"Healthy Weight",C143&lt;30,"Over Weight",C143&gt;=30,"Obesity")</f>
        <v>Obesity</v>
      </c>
      <c r="K143" s="23" t="str" cm="1">
        <f t="array" ref="K143">_xlfn.IFS(D143&lt;5.7,"Normal",D143&lt;=6.5,"Prediabetes",D143&gt;6.5,"Diabetes")</f>
        <v>Normal</v>
      </c>
      <c r="L143" s="30" t="str">
        <f>VLOOKUP(A143,'Hospitalisation Details'!A143:H2485,2,FALSE)</f>
        <v>13-Jul-1990</v>
      </c>
      <c r="M143" s="23">
        <f>VLOOKUP(A143,'Hospitalisation Details'!A143:H2485,5,FALSE)</f>
        <v>38652.089999999997</v>
      </c>
      <c r="N143" s="23" t="str">
        <f>VLOOKUP(A143,'Hospitalisation Details'!A143:H2485,6,FALSE)</f>
        <v>tier - 2</v>
      </c>
      <c r="O143" s="23" t="str">
        <f>VLOOKUP(A143,'Hospitalisation Details'!A143:H2485,7,FALSE)</f>
        <v>tier - 2</v>
      </c>
      <c r="P143" s="23" t="str">
        <f>VLOOKUP(A143,'Hospitalisation Details'!A143:H2485,8,FALSE)</f>
        <v>R1011</v>
      </c>
      <c r="Q143" s="26">
        <f>VLOOKUP(A143,'Hospitalisation Details'!A143:H2485,3,FALSE)</f>
        <v>32.902777777777779</v>
      </c>
    </row>
    <row r="144" spans="1:17" ht="15.75" customHeight="1" x14ac:dyDescent="0.3">
      <c r="A144" s="31" t="s">
        <v>250</v>
      </c>
      <c r="B144" s="23" t="str">
        <f>VLOOKUP(A144,'Customer Names'!A144:D2478,3,FALSE)</f>
        <v xml:space="preserve">  Tammi J</v>
      </c>
      <c r="C144" s="23">
        <f>VLOOKUP(Healthcare!A144,'Medical Examinations'!A144:H2478,2,FALSE)</f>
        <v>36.67</v>
      </c>
      <c r="D144" s="23">
        <f>VLOOKUP(A144,'Medical Examinations'!A144:H2478,3,FALSE)</f>
        <v>6.27</v>
      </c>
      <c r="E144" s="23" t="str">
        <f>VLOOKUP(A144,'Medical Examinations'!A144:H2478,4,FALSE)</f>
        <v>No</v>
      </c>
      <c r="F144" s="23" t="str">
        <f>VLOOKUP(A144,'Medical Examinations'!A144:H2478,5,FALSE)</f>
        <v>No</v>
      </c>
      <c r="G144" s="23" t="str">
        <f>VLOOKUP(A144,'Medical Examinations'!A144:H2478,6,FALSE)</f>
        <v>No</v>
      </c>
      <c r="H144" s="23">
        <f>VLOOKUP(A144,'Medical Examinations'!A144:H2478,7,FALSE)</f>
        <v>0</v>
      </c>
      <c r="I144" s="23" t="str">
        <f>VLOOKUP(A144,'Medical Examinations'!A144:H2478,8,FALSE)</f>
        <v>Yes</v>
      </c>
      <c r="J144" s="23" t="str" cm="1">
        <f t="array" ref="J144">_xlfn.IFS(C144&lt;18.5,"Under Weight",C144&lt;25,"Healthy Weight",C144&lt;30,"Over Weight",C144&gt;=30,"Obesity")</f>
        <v>Obesity</v>
      </c>
      <c r="K144" s="23" t="str" cm="1">
        <f t="array" ref="K144">_xlfn.IFS(D144&lt;5.7,"Normal",D144&lt;=6.5,"Prediabetes",D144&gt;6.5,"Diabetes")</f>
        <v>Prediabetes</v>
      </c>
      <c r="L144" s="30" t="str">
        <f>VLOOKUP(A144,'Hospitalisation Details'!A144:H2486,2,FALSE)</f>
        <v>12-Nov-1999</v>
      </c>
      <c r="M144" s="23">
        <f>VLOOKUP(A144,'Hospitalisation Details'!A144:H2486,5,FALSE)</f>
        <v>38511.629999999997</v>
      </c>
      <c r="N144" s="23" t="str">
        <f>VLOOKUP(A144,'Hospitalisation Details'!A144:H2486,6,FALSE)</f>
        <v>tier - 2</v>
      </c>
      <c r="O144" s="23" t="str">
        <f>VLOOKUP(A144,'Hospitalisation Details'!A144:H2486,7,FALSE)</f>
        <v>tier - 2</v>
      </c>
      <c r="P144" s="23" t="str">
        <f>VLOOKUP(A144,'Hospitalisation Details'!A144:H2486,8,FALSE)</f>
        <v>R1024</v>
      </c>
      <c r="Q144" s="26">
        <f>VLOOKUP(A144,'Hospitalisation Details'!A144:H2486,3,FALSE)</f>
        <v>23.572222222222223</v>
      </c>
    </row>
    <row r="145" spans="1:17" ht="15.75" customHeight="1" x14ac:dyDescent="0.3">
      <c r="A145" s="31" t="s">
        <v>252</v>
      </c>
      <c r="B145" s="23" t="str">
        <f>VLOOKUP(A145,'Customer Names'!A145:D2479,3,FALSE)</f>
        <v xml:space="preserve">  Matthew S</v>
      </c>
      <c r="C145" s="23">
        <f>VLOOKUP(Healthcare!A145,'Medical Examinations'!A145:H2479,2,FALSE)</f>
        <v>33.4</v>
      </c>
      <c r="D145" s="23">
        <f>VLOOKUP(A145,'Medical Examinations'!A145:H2479,3,FALSE)</f>
        <v>10.73</v>
      </c>
      <c r="E145" s="23" t="str">
        <f>VLOOKUP(A145,'Medical Examinations'!A145:H2479,4,FALSE)</f>
        <v>Yes</v>
      </c>
      <c r="F145" s="23" t="str">
        <f>VLOOKUP(A145,'Medical Examinations'!A145:H2479,5,FALSE)</f>
        <v>No</v>
      </c>
      <c r="G145" s="23" t="str">
        <f>VLOOKUP(A145,'Medical Examinations'!A145:H2479,6,FALSE)</f>
        <v>No</v>
      </c>
      <c r="H145" s="23">
        <f>VLOOKUP(A145,'Medical Examinations'!A145:H2479,7,FALSE)</f>
        <v>1</v>
      </c>
      <c r="I145" s="23" t="str">
        <f>VLOOKUP(A145,'Medical Examinations'!A145:H2479,8,FALSE)</f>
        <v>Yes</v>
      </c>
      <c r="J145" s="23" t="str" cm="1">
        <f t="array" ref="J145">_xlfn.IFS(C145&lt;18.5,"Under Weight",C145&lt;25,"Healthy Weight",C145&lt;30,"Over Weight",C145&gt;=30,"Obesity")</f>
        <v>Obesity</v>
      </c>
      <c r="K145" s="23" t="str" cm="1">
        <f t="array" ref="K145">_xlfn.IFS(D145&lt;5.7,"Normal",D145&lt;=6.5,"Prediabetes",D145&gt;6.5,"Diabetes")</f>
        <v>Diabetes</v>
      </c>
      <c r="L145" s="30" t="str">
        <f>VLOOKUP(A145,'Hospitalisation Details'!A145:H2487,2,FALSE)</f>
        <v>21-Jun-1986</v>
      </c>
      <c r="M145" s="23">
        <f>VLOOKUP(A145,'Hospitalisation Details'!A145:H2487,5,FALSE)</f>
        <v>38415.47</v>
      </c>
      <c r="N145" s="23" t="str">
        <f>VLOOKUP(A145,'Hospitalisation Details'!A145:H2487,6,FALSE)</f>
        <v>tier - 1</v>
      </c>
      <c r="O145" s="23" t="str">
        <f>VLOOKUP(A145,'Hospitalisation Details'!A145:H2487,7,FALSE)</f>
        <v>tier - 2</v>
      </c>
      <c r="P145" s="23" t="str">
        <f>VLOOKUP(A145,'Hospitalisation Details'!A145:H2487,8,FALSE)</f>
        <v>R1011</v>
      </c>
      <c r="Q145" s="26">
        <f>VLOOKUP(A145,'Hospitalisation Details'!A145:H2487,3,FALSE)</f>
        <v>36.963888888888889</v>
      </c>
    </row>
    <row r="146" spans="1:17" ht="15.75" customHeight="1" x14ac:dyDescent="0.3">
      <c r="A146" s="31" t="s">
        <v>254</v>
      </c>
      <c r="B146" s="23" t="str">
        <f>VLOOKUP(A146,'Customer Names'!A146:D2480,3,FALSE)</f>
        <v xml:space="preserve">  Eric</v>
      </c>
      <c r="C146" s="23">
        <f>VLOOKUP(Healthcare!A146,'Medical Examinations'!A146:H2480,2,FALSE)</f>
        <v>42.71</v>
      </c>
      <c r="D146" s="23">
        <f>VLOOKUP(A146,'Medical Examinations'!A146:H2480,3,FALSE)</f>
        <v>10.52</v>
      </c>
      <c r="E146" s="23" t="str">
        <f>VLOOKUP(A146,'Medical Examinations'!A146:H2480,4,FALSE)</f>
        <v>No</v>
      </c>
      <c r="F146" s="23" t="str">
        <f>VLOOKUP(A146,'Medical Examinations'!A146:H2480,5,FALSE)</f>
        <v>No</v>
      </c>
      <c r="G146" s="23" t="str">
        <f>VLOOKUP(A146,'Medical Examinations'!A146:H2480,6,FALSE)</f>
        <v>No</v>
      </c>
      <c r="H146" s="23">
        <f>VLOOKUP(A146,'Medical Examinations'!A146:H2480,7,FALSE)</f>
        <v>0</v>
      </c>
      <c r="I146" s="23" t="str">
        <f>VLOOKUP(A146,'Medical Examinations'!A146:H2480,8,FALSE)</f>
        <v>Yes</v>
      </c>
      <c r="J146" s="23" t="str" cm="1">
        <f t="array" ref="J146">_xlfn.IFS(C146&lt;18.5,"Under Weight",C146&lt;25,"Healthy Weight",C146&lt;30,"Over Weight",C146&gt;=30,"Obesity")</f>
        <v>Obesity</v>
      </c>
      <c r="K146" s="23" t="str" cm="1">
        <f t="array" ref="K146">_xlfn.IFS(D146&lt;5.7,"Normal",D146&lt;=6.5,"Prediabetes",D146&gt;6.5,"Diabetes")</f>
        <v>Diabetes</v>
      </c>
      <c r="L146" s="30" t="str">
        <f>VLOOKUP(A146,'Hospitalisation Details'!A146:H2488,2,FALSE)</f>
        <v>23-Dec-1971</v>
      </c>
      <c r="M146" s="23">
        <f>VLOOKUP(A146,'Hospitalisation Details'!A146:H2488,5,FALSE)</f>
        <v>38405.26</v>
      </c>
      <c r="N146" s="23" t="str">
        <f>VLOOKUP(A146,'Hospitalisation Details'!A146:H2488,6,FALSE)</f>
        <v>tier - 2</v>
      </c>
      <c r="O146" s="23" t="str">
        <f>VLOOKUP(A146,'Hospitalisation Details'!A146:H2488,7,FALSE)</f>
        <v>tier - 1</v>
      </c>
      <c r="P146" s="23" t="str">
        <f>VLOOKUP(A146,'Hospitalisation Details'!A146:H2488,8,FALSE)</f>
        <v>R1011</v>
      </c>
      <c r="Q146" s="26">
        <f>VLOOKUP(A146,'Hospitalisation Details'!A146:H2488,3,FALSE)</f>
        <v>51.458333333333336</v>
      </c>
    </row>
    <row r="147" spans="1:17" ht="15.75" customHeight="1" x14ac:dyDescent="0.3">
      <c r="A147" s="31" t="s">
        <v>256</v>
      </c>
      <c r="B147" s="23" t="str">
        <f>VLOOKUP(A147,'Customer Names'!A147:D2481,3,FALSE)</f>
        <v xml:space="preserve">  Valeria R</v>
      </c>
      <c r="C147" s="23">
        <f>VLOOKUP(Healthcare!A147,'Medical Examinations'!A147:H2481,2,FALSE)</f>
        <v>41.52</v>
      </c>
      <c r="D147" s="23">
        <f>VLOOKUP(A147,'Medical Examinations'!A147:H2481,3,FALSE)</f>
        <v>11.82</v>
      </c>
      <c r="E147" s="23" t="str">
        <f>VLOOKUP(A147,'Medical Examinations'!A147:H2481,4,FALSE)</f>
        <v>Yes</v>
      </c>
      <c r="F147" s="23" t="str">
        <f>VLOOKUP(A147,'Medical Examinations'!A147:H2481,5,FALSE)</f>
        <v>No</v>
      </c>
      <c r="G147" s="23" t="str">
        <f>VLOOKUP(A147,'Medical Examinations'!A147:H2481,6,FALSE)</f>
        <v>No</v>
      </c>
      <c r="H147" s="23">
        <f>VLOOKUP(A147,'Medical Examinations'!A147:H2481,7,FALSE)</f>
        <v>2</v>
      </c>
      <c r="I147" s="23" t="str">
        <f>VLOOKUP(A147,'Medical Examinations'!A147:H2481,8,FALSE)</f>
        <v>Yes</v>
      </c>
      <c r="J147" s="23" t="str" cm="1">
        <f t="array" ref="J147">_xlfn.IFS(C147&lt;18.5,"Under Weight",C147&lt;25,"Healthy Weight",C147&lt;30,"Over Weight",C147&gt;=30,"Obesity")</f>
        <v>Obesity</v>
      </c>
      <c r="K147" s="23" t="str" cm="1">
        <f t="array" ref="K147">_xlfn.IFS(D147&lt;5.7,"Normal",D147&lt;=6.5,"Prediabetes",D147&gt;6.5,"Diabetes")</f>
        <v>Diabetes</v>
      </c>
      <c r="L147" s="30" t="str">
        <f>VLOOKUP(A147,'Hospitalisation Details'!A147:H2489,2,FALSE)</f>
        <v>22-Aug-1970</v>
      </c>
      <c r="M147" s="23">
        <f>VLOOKUP(A147,'Hospitalisation Details'!A147:H2489,5,FALSE)</f>
        <v>38389.79</v>
      </c>
      <c r="N147" s="23" t="str">
        <f>VLOOKUP(A147,'Hospitalisation Details'!A147:H2489,6,FALSE)</f>
        <v>tier - 2</v>
      </c>
      <c r="O147" s="23" t="str">
        <f>VLOOKUP(A147,'Hospitalisation Details'!A147:H2489,7,FALSE)</f>
        <v>tier - 3</v>
      </c>
      <c r="P147" s="23" t="str">
        <f>VLOOKUP(A147,'Hospitalisation Details'!A147:H2489,8,FALSE)</f>
        <v>R1011</v>
      </c>
      <c r="Q147" s="26">
        <f>VLOOKUP(A147,'Hospitalisation Details'!A147:H2489,3,FALSE)</f>
        <v>52.794444444444444</v>
      </c>
    </row>
    <row r="148" spans="1:17" ht="15.75" customHeight="1" x14ac:dyDescent="0.3">
      <c r="A148" s="31" t="s">
        <v>258</v>
      </c>
      <c r="B148" s="23" t="str">
        <f>VLOOKUP(A148,'Customer Names'!A148:D2482,3,FALSE)</f>
        <v xml:space="preserve">  Michael P</v>
      </c>
      <c r="C148" s="23">
        <f>VLOOKUP(Healthcare!A148,'Medical Examinations'!A148:H2482,2,FALSE)</f>
        <v>39.4</v>
      </c>
      <c r="D148" s="23">
        <f>VLOOKUP(A148,'Medical Examinations'!A148:H2482,3,FALSE)</f>
        <v>6.76</v>
      </c>
      <c r="E148" s="23" t="str">
        <f>VLOOKUP(A148,'Medical Examinations'!A148:H2482,4,FALSE)</f>
        <v>No</v>
      </c>
      <c r="F148" s="23" t="str">
        <f>VLOOKUP(A148,'Medical Examinations'!A148:H2482,5,FALSE)</f>
        <v>No</v>
      </c>
      <c r="G148" s="23" t="str">
        <f>VLOOKUP(A148,'Medical Examinations'!A148:H2482,6,FALSE)</f>
        <v>No</v>
      </c>
      <c r="H148" s="23">
        <f>VLOOKUP(A148,'Medical Examinations'!A148:H2482,7,FALSE)</f>
        <v>0</v>
      </c>
      <c r="I148" s="23" t="str">
        <f>VLOOKUP(A148,'Medical Examinations'!A148:H2482,8,FALSE)</f>
        <v>Yes</v>
      </c>
      <c r="J148" s="23" t="str" cm="1">
        <f t="array" ref="J148">_xlfn.IFS(C148&lt;18.5,"Under Weight",C148&lt;25,"Healthy Weight",C148&lt;30,"Over Weight",C148&gt;=30,"Obesity")</f>
        <v>Obesity</v>
      </c>
      <c r="K148" s="23" t="str" cm="1">
        <f t="array" ref="K148">_xlfn.IFS(D148&lt;5.7,"Normal",D148&lt;=6.5,"Prediabetes",D148&gt;6.5,"Diabetes")</f>
        <v>Diabetes</v>
      </c>
      <c r="L148" s="30" t="str">
        <f>VLOOKUP(A148,'Hospitalisation Details'!A148:H2490,2,FALSE)</f>
        <v>17-Sep-2002</v>
      </c>
      <c r="M148" s="23">
        <f>VLOOKUP(A148,'Hospitalisation Details'!A148:H2490,5,FALSE)</f>
        <v>38344.57</v>
      </c>
      <c r="N148" s="23" t="str">
        <f>VLOOKUP(A148,'Hospitalisation Details'!A148:H2490,6,FALSE)</f>
        <v>tier - 1</v>
      </c>
      <c r="O148" s="23" t="str">
        <f>VLOOKUP(A148,'Hospitalisation Details'!A148:H2490,7,FALSE)</f>
        <v>tier - 3</v>
      </c>
      <c r="P148" s="23" t="str">
        <f>VLOOKUP(A148,'Hospitalisation Details'!A148:H2490,8,FALSE)</f>
        <v>R1011</v>
      </c>
      <c r="Q148" s="26">
        <f>VLOOKUP(A148,'Hospitalisation Details'!A148:H2490,3,FALSE)</f>
        <v>20.725000000000001</v>
      </c>
    </row>
    <row r="149" spans="1:17" ht="15.75" customHeight="1" x14ac:dyDescent="0.3">
      <c r="A149" s="31" t="s">
        <v>260</v>
      </c>
      <c r="B149" s="23" t="str">
        <f>VLOOKUP(A149,'Customer Names'!A149:D2483,3,FALSE)</f>
        <v xml:space="preserve">  Rami</v>
      </c>
      <c r="C149" s="23">
        <f>VLOOKUP(Healthcare!A149,'Medical Examinations'!A149:H2483,2,FALSE)</f>
        <v>46.45</v>
      </c>
      <c r="D149" s="23">
        <f>VLOOKUP(A149,'Medical Examinations'!A149:H2483,3,FALSE)</f>
        <v>5.62</v>
      </c>
      <c r="E149" s="23" t="str">
        <f>VLOOKUP(A149,'Medical Examinations'!A149:H2483,4,FALSE)</f>
        <v>No</v>
      </c>
      <c r="F149" s="23" t="str">
        <f>VLOOKUP(A149,'Medical Examinations'!A149:H2483,5,FALSE)</f>
        <v>No</v>
      </c>
      <c r="G149" s="23" t="str">
        <f>VLOOKUP(A149,'Medical Examinations'!A149:H2483,6,FALSE)</f>
        <v>No</v>
      </c>
      <c r="H149" s="23">
        <f>VLOOKUP(A149,'Medical Examinations'!A149:H2483,7,FALSE)</f>
        <v>0</v>
      </c>
      <c r="I149" s="23" t="str">
        <f>VLOOKUP(A149,'Medical Examinations'!A149:H2483,8,FALSE)</f>
        <v>Yes</v>
      </c>
      <c r="J149" s="23" t="str" cm="1">
        <f t="array" ref="J149">_xlfn.IFS(C149&lt;18.5,"Under Weight",C149&lt;25,"Healthy Weight",C149&lt;30,"Over Weight",C149&gt;=30,"Obesity")</f>
        <v>Obesity</v>
      </c>
      <c r="K149" s="23" t="str" cm="1">
        <f t="array" ref="K149">_xlfn.IFS(D149&lt;5.7,"Normal",D149&lt;=6.5,"Prediabetes",D149&gt;6.5,"Diabetes")</f>
        <v>Normal</v>
      </c>
      <c r="L149" s="30" t="str">
        <f>VLOOKUP(A149,'Hospitalisation Details'!A149:H2491,2,FALSE)</f>
        <v>12-Jun-1980</v>
      </c>
      <c r="M149" s="23">
        <f>VLOOKUP(A149,'Hospitalisation Details'!A149:H2491,5,FALSE)</f>
        <v>38313.129999999997</v>
      </c>
      <c r="N149" s="23" t="str">
        <f>VLOOKUP(A149,'Hospitalisation Details'!A149:H2491,6,FALSE)</f>
        <v>tier - 1</v>
      </c>
      <c r="O149" s="23" t="str">
        <f>VLOOKUP(A149,'Hospitalisation Details'!A149:H2491,7,FALSE)</f>
        <v>tier - 3</v>
      </c>
      <c r="P149" s="23" t="str">
        <f>VLOOKUP(A149,'Hospitalisation Details'!A149:H2491,8,FALSE)</f>
        <v>R1011</v>
      </c>
      <c r="Q149" s="26">
        <f>VLOOKUP(A149,'Hospitalisation Details'!A149:H2491,3,FALSE)</f>
        <v>42.988888888888887</v>
      </c>
    </row>
    <row r="150" spans="1:17" ht="15.75" customHeight="1" x14ac:dyDescent="0.3">
      <c r="A150" s="31" t="s">
        <v>262</v>
      </c>
      <c r="B150" s="23" t="str">
        <f>VLOOKUP(A150,'Customer Names'!A150:D2484,3,FALSE)</f>
        <v xml:space="preserve">  Denis</v>
      </c>
      <c r="C150" s="23">
        <f>VLOOKUP(Healthcare!A150,'Medical Examinations'!A150:H2484,2,FALSE)</f>
        <v>35.75</v>
      </c>
      <c r="D150" s="23">
        <f>VLOOKUP(A150,'Medical Examinations'!A150:H2484,3,FALSE)</f>
        <v>4.1900000000000004</v>
      </c>
      <c r="E150" s="23" t="str">
        <f>VLOOKUP(A150,'Medical Examinations'!A150:H2484,4,FALSE)</f>
        <v>No</v>
      </c>
      <c r="F150" s="23" t="str">
        <f>VLOOKUP(A150,'Medical Examinations'!A150:H2484,5,FALSE)</f>
        <v>No</v>
      </c>
      <c r="G150" s="23" t="str">
        <f>VLOOKUP(A150,'Medical Examinations'!A150:H2484,6,FALSE)</f>
        <v>No</v>
      </c>
      <c r="H150" s="23">
        <f>VLOOKUP(A150,'Medical Examinations'!A150:H2484,7,FALSE)</f>
        <v>0</v>
      </c>
      <c r="I150" s="23" t="str">
        <f>VLOOKUP(A150,'Medical Examinations'!A150:H2484,8,FALSE)</f>
        <v>Yes</v>
      </c>
      <c r="J150" s="23" t="str" cm="1">
        <f t="array" ref="J150">_xlfn.IFS(C150&lt;18.5,"Under Weight",C150&lt;25,"Healthy Weight",C150&lt;30,"Over Weight",C150&gt;=30,"Obesity")</f>
        <v>Obesity</v>
      </c>
      <c r="K150" s="23" t="str" cm="1">
        <f t="array" ref="K150">_xlfn.IFS(D150&lt;5.7,"Normal",D150&lt;=6.5,"Prediabetes",D150&gt;6.5,"Diabetes")</f>
        <v>Normal</v>
      </c>
      <c r="L150" s="30" t="str">
        <f>VLOOKUP(A150,'Hospitalisation Details'!A150:H2492,2,FALSE)</f>
        <v>30-Oct-1989</v>
      </c>
      <c r="M150" s="23">
        <f>VLOOKUP(A150,'Hospitalisation Details'!A150:H2492,5,FALSE)</f>
        <v>38282.75</v>
      </c>
      <c r="N150" s="23" t="str">
        <f>VLOOKUP(A150,'Hospitalisation Details'!A150:H2492,6,FALSE)</f>
        <v>tier - 1</v>
      </c>
      <c r="O150" s="23" t="str">
        <f>VLOOKUP(A150,'Hospitalisation Details'!A150:H2492,7,FALSE)</f>
        <v>tier - 2</v>
      </c>
      <c r="P150" s="23" t="str">
        <f>VLOOKUP(A150,'Hospitalisation Details'!A150:H2492,8,FALSE)</f>
        <v>R1013</v>
      </c>
      <c r="Q150" s="26">
        <f>VLOOKUP(A150,'Hospitalisation Details'!A150:H2492,3,FALSE)</f>
        <v>33.605555555555554</v>
      </c>
    </row>
    <row r="151" spans="1:17" ht="15.75" customHeight="1" x14ac:dyDescent="0.3">
      <c r="A151" s="31" t="s">
        <v>264</v>
      </c>
      <c r="B151" s="23" t="str">
        <f>VLOOKUP(A151,'Customer Names'!A151:D2485,3,FALSE)</f>
        <v xml:space="preserve">  Brian E</v>
      </c>
      <c r="C151" s="23">
        <f>VLOOKUP(Healthcare!A151,'Medical Examinations'!A151:H2485,2,FALSE)</f>
        <v>26.07</v>
      </c>
      <c r="D151" s="23">
        <f>VLOOKUP(A151,'Medical Examinations'!A151:H2485,3,FALSE)</f>
        <v>5.32</v>
      </c>
      <c r="E151" s="23" t="str">
        <f>VLOOKUP(A151,'Medical Examinations'!A151:H2485,4,FALSE)</f>
        <v>No</v>
      </c>
      <c r="F151" s="23" t="str">
        <f>VLOOKUP(A151,'Medical Examinations'!A151:H2485,5,FALSE)</f>
        <v>No</v>
      </c>
      <c r="G151" s="23" t="str">
        <f>VLOOKUP(A151,'Medical Examinations'!A151:H2485,6,FALSE)</f>
        <v>No</v>
      </c>
      <c r="H151" s="23">
        <f>VLOOKUP(A151,'Medical Examinations'!A151:H2485,7,FALSE)</f>
        <v>0</v>
      </c>
      <c r="I151" s="23" t="str">
        <f>VLOOKUP(A151,'Medical Examinations'!A151:H2485,8,FALSE)</f>
        <v>Yes</v>
      </c>
      <c r="J151" s="23" t="str" cm="1">
        <f t="array" ref="J151">_xlfn.IFS(C151&lt;18.5,"Under Weight",C151&lt;25,"Healthy Weight",C151&lt;30,"Over Weight",C151&gt;=30,"Obesity")</f>
        <v>Over Weight</v>
      </c>
      <c r="K151" s="23" t="str" cm="1">
        <f t="array" ref="K151">_xlfn.IFS(D151&lt;5.7,"Normal",D151&lt;=6.5,"Prediabetes",D151&gt;6.5,"Diabetes")</f>
        <v>Normal</v>
      </c>
      <c r="L151" s="30" t="str">
        <f>VLOOKUP(A151,'Hospitalisation Details'!A151:H2493,2,FALSE)</f>
        <v>16-Aug-1980</v>
      </c>
      <c r="M151" s="23">
        <f>VLOOKUP(A151,'Hospitalisation Details'!A151:H2493,5,FALSE)</f>
        <v>38245.589999999997</v>
      </c>
      <c r="N151" s="23" t="str">
        <f>VLOOKUP(A151,'Hospitalisation Details'!A151:H2493,6,FALSE)</f>
        <v>tier - 1</v>
      </c>
      <c r="O151" s="23" t="str">
        <f>VLOOKUP(A151,'Hospitalisation Details'!A151:H2493,7,FALSE)</f>
        <v>tier - 2</v>
      </c>
      <c r="P151" s="23" t="str">
        <f>VLOOKUP(A151,'Hospitalisation Details'!A151:H2493,8,FALSE)</f>
        <v>R1013</v>
      </c>
      <c r="Q151" s="26">
        <f>VLOOKUP(A151,'Hospitalisation Details'!A151:H2493,3,FALSE)</f>
        <v>42.81111111111111</v>
      </c>
    </row>
    <row r="152" spans="1:17" ht="15.75" customHeight="1" x14ac:dyDescent="0.3">
      <c r="A152" s="31" t="s">
        <v>266</v>
      </c>
      <c r="B152" s="23" t="str">
        <f>VLOOKUP(A152,'Customer Names'!A152:D2486,3,FALSE)</f>
        <v xml:space="preserve">  Bonnie</v>
      </c>
      <c r="C152" s="23">
        <f>VLOOKUP(Healthcare!A152,'Medical Examinations'!A152:H2486,2,FALSE)</f>
        <v>36.54</v>
      </c>
      <c r="D152" s="23">
        <f>VLOOKUP(A152,'Medical Examinations'!A152:H2486,3,FALSE)</f>
        <v>4.46</v>
      </c>
      <c r="E152" s="23" t="str">
        <f>VLOOKUP(A152,'Medical Examinations'!A152:H2486,4,FALSE)</f>
        <v>Yes</v>
      </c>
      <c r="F152" s="23" t="str">
        <f>VLOOKUP(A152,'Medical Examinations'!A152:H2486,5,FALSE)</f>
        <v>No</v>
      </c>
      <c r="G152" s="23" t="str">
        <f>VLOOKUP(A152,'Medical Examinations'!A152:H2486,6,FALSE)</f>
        <v>No</v>
      </c>
      <c r="H152" s="23">
        <f>VLOOKUP(A152,'Medical Examinations'!A152:H2486,7,FALSE)</f>
        <v>1</v>
      </c>
      <c r="I152" s="23" t="str">
        <f>VLOOKUP(A152,'Medical Examinations'!A152:H2486,8,FALSE)</f>
        <v>Yes</v>
      </c>
      <c r="J152" s="23" t="str" cm="1">
        <f t="array" ref="J152">_xlfn.IFS(C152&lt;18.5,"Under Weight",C152&lt;25,"Healthy Weight",C152&lt;30,"Over Weight",C152&gt;=30,"Obesity")</f>
        <v>Obesity</v>
      </c>
      <c r="K152" s="23" t="str" cm="1">
        <f t="array" ref="K152">_xlfn.IFS(D152&lt;5.7,"Normal",D152&lt;=6.5,"Prediabetes",D152&gt;6.5,"Diabetes")</f>
        <v>Normal</v>
      </c>
      <c r="L152" s="30" t="str">
        <f>VLOOKUP(A152,'Hospitalisation Details'!A152:H2494,2,FALSE)</f>
        <v>16-Jun-1964</v>
      </c>
      <c r="M152" s="23">
        <f>VLOOKUP(A152,'Hospitalisation Details'!A152:H2494,5,FALSE)</f>
        <v>38241.74</v>
      </c>
      <c r="N152" s="23" t="str">
        <f>VLOOKUP(A152,'Hospitalisation Details'!A152:H2494,6,FALSE)</f>
        <v>tier - 2</v>
      </c>
      <c r="O152" s="23" t="str">
        <f>VLOOKUP(A152,'Hospitalisation Details'!A152:H2494,7,FALSE)</f>
        <v>tier - 3</v>
      </c>
      <c r="P152" s="23" t="str">
        <f>VLOOKUP(A152,'Hospitalisation Details'!A152:H2494,8,FALSE)</f>
        <v>R1011</v>
      </c>
      <c r="Q152" s="26">
        <f>VLOOKUP(A152,'Hospitalisation Details'!A152:H2494,3,FALSE)</f>
        <v>58.977777777777774</v>
      </c>
    </row>
    <row r="153" spans="1:17" ht="15.75" customHeight="1" x14ac:dyDescent="0.3">
      <c r="A153" s="31" t="s">
        <v>268</v>
      </c>
      <c r="B153" s="23" t="str">
        <f>VLOOKUP(A153,'Customer Names'!A153:D2487,3,FALSE)</f>
        <v xml:space="preserve">  Michael P</v>
      </c>
      <c r="C153" s="23">
        <f>VLOOKUP(Healthcare!A153,'Medical Examinations'!A153:H2487,2,FALSE)</f>
        <v>51.64</v>
      </c>
      <c r="D153" s="23">
        <f>VLOOKUP(A153,'Medical Examinations'!A153:H2487,3,FALSE)</f>
        <v>5.65</v>
      </c>
      <c r="E153" s="23" t="str">
        <f>VLOOKUP(A153,'Medical Examinations'!A153:H2487,4,FALSE)</f>
        <v>No</v>
      </c>
      <c r="F153" s="23" t="str">
        <f>VLOOKUP(A153,'Medical Examinations'!A153:H2487,5,FALSE)</f>
        <v>No</v>
      </c>
      <c r="G153" s="23" t="str">
        <f>VLOOKUP(A153,'Medical Examinations'!A153:H2487,6,FALSE)</f>
        <v>No</v>
      </c>
      <c r="H153" s="23">
        <f>VLOOKUP(A153,'Medical Examinations'!A153:H2487,7,FALSE)</f>
        <v>0</v>
      </c>
      <c r="I153" s="23" t="str">
        <f>VLOOKUP(A153,'Medical Examinations'!A153:H2487,8,FALSE)</f>
        <v>Yes</v>
      </c>
      <c r="J153" s="23" t="str" cm="1">
        <f t="array" ref="J153">_xlfn.IFS(C153&lt;18.5,"Under Weight",C153&lt;25,"Healthy Weight",C153&lt;30,"Over Weight",C153&gt;=30,"Obesity")</f>
        <v>Obesity</v>
      </c>
      <c r="K153" s="23" t="str" cm="1">
        <f t="array" ref="K153">_xlfn.IFS(D153&lt;5.7,"Normal",D153&lt;=6.5,"Prediabetes",D153&gt;6.5,"Diabetes")</f>
        <v>Normal</v>
      </c>
      <c r="L153" s="30" t="str">
        <f>VLOOKUP(A153,'Hospitalisation Details'!A153:H2495,2,FALSE)</f>
        <v>08-Sep-1989</v>
      </c>
      <c r="M153" s="23">
        <f>VLOOKUP(A153,'Hospitalisation Details'!A153:H2495,5,FALSE)</f>
        <v>38237.339999999997</v>
      </c>
      <c r="N153" s="23" t="str">
        <f>VLOOKUP(A153,'Hospitalisation Details'!A153:H2495,6,FALSE)</f>
        <v>tier - 2</v>
      </c>
      <c r="O153" s="23" t="str">
        <f>VLOOKUP(A153,'Hospitalisation Details'!A153:H2495,7,FALSE)</f>
        <v>tier - 3</v>
      </c>
      <c r="P153" s="23" t="str">
        <f>VLOOKUP(A153,'Hospitalisation Details'!A153:H2495,8,FALSE)</f>
        <v>R1011</v>
      </c>
      <c r="Q153" s="26">
        <f>VLOOKUP(A153,'Hospitalisation Details'!A153:H2495,3,FALSE)</f>
        <v>33.75</v>
      </c>
    </row>
    <row r="154" spans="1:17" ht="15.75" customHeight="1" x14ac:dyDescent="0.3">
      <c r="A154" s="31" t="s">
        <v>269</v>
      </c>
      <c r="B154" s="23" t="str">
        <f>VLOOKUP(A154,'Customer Names'!A154:D2488,3,FALSE)</f>
        <v xml:space="preserve">  Paul</v>
      </c>
      <c r="C154" s="23">
        <f>VLOOKUP(Healthcare!A154,'Medical Examinations'!A154:H2488,2,FALSE)</f>
        <v>42.83</v>
      </c>
      <c r="D154" s="23">
        <f>VLOOKUP(A154,'Medical Examinations'!A154:H2488,3,FALSE)</f>
        <v>6.04</v>
      </c>
      <c r="E154" s="23" t="str">
        <f>VLOOKUP(A154,'Medical Examinations'!A154:H2488,4,FALSE)</f>
        <v>No</v>
      </c>
      <c r="F154" s="23" t="str">
        <f>VLOOKUP(A154,'Medical Examinations'!A154:H2488,5,FALSE)</f>
        <v>No</v>
      </c>
      <c r="G154" s="23" t="str">
        <f>VLOOKUP(A154,'Medical Examinations'!A154:H2488,6,FALSE)</f>
        <v>No</v>
      </c>
      <c r="H154" s="23">
        <f>VLOOKUP(A154,'Medical Examinations'!A154:H2488,7,FALSE)</f>
        <v>2</v>
      </c>
      <c r="I154" s="23" t="str">
        <f>VLOOKUP(A154,'Medical Examinations'!A154:H2488,8,FALSE)</f>
        <v>Yes</v>
      </c>
      <c r="J154" s="23" t="str" cm="1">
        <f t="array" ref="J154">_xlfn.IFS(C154&lt;18.5,"Under Weight",C154&lt;25,"Healthy Weight",C154&lt;30,"Over Weight",C154&gt;=30,"Obesity")</f>
        <v>Obesity</v>
      </c>
      <c r="K154" s="23" t="str" cm="1">
        <f t="array" ref="K154">_xlfn.IFS(D154&lt;5.7,"Normal",D154&lt;=6.5,"Prediabetes",D154&gt;6.5,"Diabetes")</f>
        <v>Prediabetes</v>
      </c>
      <c r="L154" s="30" t="str">
        <f>VLOOKUP(A154,'Hospitalisation Details'!A154:H2496,2,FALSE)</f>
        <v>19-Nov-1972</v>
      </c>
      <c r="M154" s="23">
        <f>VLOOKUP(A154,'Hospitalisation Details'!A154:H2496,5,FALSE)</f>
        <v>38189.1</v>
      </c>
      <c r="N154" s="23" t="str">
        <f>VLOOKUP(A154,'Hospitalisation Details'!A154:H2496,6,FALSE)</f>
        <v>tier - 2</v>
      </c>
      <c r="O154" s="23" t="str">
        <f>VLOOKUP(A154,'Hospitalisation Details'!A154:H2496,7,FALSE)</f>
        <v>tier - 2</v>
      </c>
      <c r="P154" s="23" t="str">
        <f>VLOOKUP(A154,'Hospitalisation Details'!A154:H2496,8,FALSE)</f>
        <v>R1011</v>
      </c>
      <c r="Q154" s="26">
        <f>VLOOKUP(A154,'Hospitalisation Details'!A154:H2496,3,FALSE)</f>
        <v>50.552777777777777</v>
      </c>
    </row>
    <row r="155" spans="1:17" ht="15.75" customHeight="1" x14ac:dyDescent="0.3">
      <c r="A155" s="31" t="s">
        <v>271</v>
      </c>
      <c r="B155" s="23" t="str">
        <f>VLOOKUP(A155,'Customer Names'!A155:D2489,3,FALSE)</f>
        <v xml:space="preserve">  Michael</v>
      </c>
      <c r="C155" s="23">
        <f>VLOOKUP(Healthcare!A155,'Medical Examinations'!A155:H2489,2,FALSE)</f>
        <v>40.15</v>
      </c>
      <c r="D155" s="23">
        <f>VLOOKUP(A155,'Medical Examinations'!A155:H2489,3,FALSE)</f>
        <v>5.76</v>
      </c>
      <c r="E155" s="23" t="str">
        <f>VLOOKUP(A155,'Medical Examinations'!A155:H2489,4,FALSE)</f>
        <v>No</v>
      </c>
      <c r="F155" s="23" t="str">
        <f>VLOOKUP(A155,'Medical Examinations'!A155:H2489,5,FALSE)</f>
        <v>No</v>
      </c>
      <c r="G155" s="23" t="str">
        <f>VLOOKUP(A155,'Medical Examinations'!A155:H2489,6,FALSE)</f>
        <v>No</v>
      </c>
      <c r="H155" s="23">
        <f>VLOOKUP(A155,'Medical Examinations'!A155:H2489,7,FALSE)</f>
        <v>1</v>
      </c>
      <c r="I155" s="23" t="str">
        <f>VLOOKUP(A155,'Medical Examinations'!A155:H2489,8,FALSE)</f>
        <v>Yes</v>
      </c>
      <c r="J155" s="23" t="str" cm="1">
        <f t="array" ref="J155">_xlfn.IFS(C155&lt;18.5,"Under Weight",C155&lt;25,"Healthy Weight",C155&lt;30,"Over Weight",C155&gt;=30,"Obesity")</f>
        <v>Obesity</v>
      </c>
      <c r="K155" s="23" t="str" cm="1">
        <f t="array" ref="K155">_xlfn.IFS(D155&lt;5.7,"Normal",D155&lt;=6.5,"Prediabetes",D155&gt;6.5,"Diabetes")</f>
        <v>Prediabetes</v>
      </c>
      <c r="L155" s="30" t="str">
        <f>VLOOKUP(A155,'Hospitalisation Details'!A155:H2497,2,FALSE)</f>
        <v>29-Jul-1998</v>
      </c>
      <c r="M155" s="23">
        <f>VLOOKUP(A155,'Hospitalisation Details'!A155:H2497,5,FALSE)</f>
        <v>38126.25</v>
      </c>
      <c r="N155" s="23" t="str">
        <f>VLOOKUP(A155,'Hospitalisation Details'!A155:H2497,6,FALSE)</f>
        <v>tier - 1</v>
      </c>
      <c r="O155" s="23" t="str">
        <f>VLOOKUP(A155,'Hospitalisation Details'!A155:H2497,7,FALSE)</f>
        <v>tier - 3</v>
      </c>
      <c r="P155" s="23" t="str">
        <f>VLOOKUP(A155,'Hospitalisation Details'!A155:H2497,8,FALSE)</f>
        <v>R1013</v>
      </c>
      <c r="Q155" s="26">
        <f>VLOOKUP(A155,'Hospitalisation Details'!A155:H2497,3,FALSE)</f>
        <v>24.858333333333334</v>
      </c>
    </row>
    <row r="156" spans="1:17" ht="15.75" customHeight="1" x14ac:dyDescent="0.3">
      <c r="A156" s="31" t="s">
        <v>273</v>
      </c>
      <c r="B156" s="23" t="str">
        <f>VLOOKUP(A156,'Customer Names'!A156:D2490,3,FALSE)</f>
        <v xml:space="preserve">  Samuel</v>
      </c>
      <c r="C156" s="23">
        <f>VLOOKUP(Healthcare!A156,'Medical Examinations'!A156:H2490,2,FALSE)</f>
        <v>27.8</v>
      </c>
      <c r="D156" s="23">
        <f>VLOOKUP(A156,'Medical Examinations'!A156:H2490,3,FALSE)</f>
        <v>4.3600000000000003</v>
      </c>
      <c r="E156" s="23" t="str">
        <f>VLOOKUP(A156,'Medical Examinations'!A156:H2490,4,FALSE)</f>
        <v>No</v>
      </c>
      <c r="F156" s="23" t="str">
        <f>VLOOKUP(A156,'Medical Examinations'!A156:H2490,5,FALSE)</f>
        <v>No</v>
      </c>
      <c r="G156" s="23" t="str">
        <f>VLOOKUP(A156,'Medical Examinations'!A156:H2490,6,FALSE)</f>
        <v>Yes</v>
      </c>
      <c r="H156" s="23">
        <f>VLOOKUP(A156,'Medical Examinations'!A156:H2490,7,FALSE)</f>
        <v>1</v>
      </c>
      <c r="I156" s="23" t="str">
        <f>VLOOKUP(A156,'Medical Examinations'!A156:H2490,8,FALSE)</f>
        <v>Yes</v>
      </c>
      <c r="J156" s="23" t="str" cm="1">
        <f t="array" ref="J156">_xlfn.IFS(C156&lt;18.5,"Under Weight",C156&lt;25,"Healthy Weight",C156&lt;30,"Over Weight",C156&gt;=30,"Obesity")</f>
        <v>Over Weight</v>
      </c>
      <c r="K156" s="23" t="str" cm="1">
        <f t="array" ref="K156">_xlfn.IFS(D156&lt;5.7,"Normal",D156&lt;=6.5,"Prediabetes",D156&gt;6.5,"Diabetes")</f>
        <v>Normal</v>
      </c>
      <c r="L156" s="30" t="str">
        <f>VLOOKUP(A156,'Hospitalisation Details'!A156:H2498,2,FALSE)</f>
        <v>09-Sep-1979</v>
      </c>
      <c r="M156" s="23">
        <f>VLOOKUP(A156,'Hospitalisation Details'!A156:H2498,5,FALSE)</f>
        <v>37829.72</v>
      </c>
      <c r="N156" s="23" t="str">
        <f>VLOOKUP(A156,'Hospitalisation Details'!A156:H2498,6,FALSE)</f>
        <v>tier - 1</v>
      </c>
      <c r="O156" s="23" t="str">
        <f>VLOOKUP(A156,'Hospitalisation Details'!A156:H2498,7,FALSE)</f>
        <v>tier - 2</v>
      </c>
      <c r="P156" s="23" t="str">
        <f>VLOOKUP(A156,'Hospitalisation Details'!A156:H2498,8,FALSE)</f>
        <v>R1011</v>
      </c>
      <c r="Q156" s="26">
        <f>VLOOKUP(A156,'Hospitalisation Details'!A156:H2498,3,FALSE)</f>
        <v>43.74722222222222</v>
      </c>
    </row>
    <row r="157" spans="1:17" ht="15.75" customHeight="1" x14ac:dyDescent="0.3">
      <c r="A157" s="31" t="s">
        <v>275</v>
      </c>
      <c r="B157" s="23" t="str">
        <f>VLOOKUP(A157,'Customer Names'!A157:D2491,3,FALSE)</f>
        <v xml:space="preserve">  Matthew</v>
      </c>
      <c r="C157" s="23">
        <f>VLOOKUP(Healthcare!A157,'Medical Examinations'!A157:H2491,2,FALSE)</f>
        <v>45.81</v>
      </c>
      <c r="D157" s="23">
        <f>VLOOKUP(A157,'Medical Examinations'!A157:H2491,3,FALSE)</f>
        <v>4.76</v>
      </c>
      <c r="E157" s="23" t="str">
        <f>VLOOKUP(A157,'Medical Examinations'!A157:H2491,4,FALSE)</f>
        <v>Yes</v>
      </c>
      <c r="F157" s="23" t="str">
        <f>VLOOKUP(A157,'Medical Examinations'!A157:H2491,5,FALSE)</f>
        <v>No</v>
      </c>
      <c r="G157" s="23" t="str">
        <f>VLOOKUP(A157,'Medical Examinations'!A157:H2491,6,FALSE)</f>
        <v>Yes</v>
      </c>
      <c r="H157" s="23">
        <f>VLOOKUP(A157,'Medical Examinations'!A157:H2491,7,FALSE)</f>
        <v>1</v>
      </c>
      <c r="I157" s="23" t="str">
        <f>VLOOKUP(A157,'Medical Examinations'!A157:H2491,8,FALSE)</f>
        <v>Yes</v>
      </c>
      <c r="J157" s="23" t="str" cm="1">
        <f t="array" ref="J157">_xlfn.IFS(C157&lt;18.5,"Under Weight",C157&lt;25,"Healthy Weight",C157&lt;30,"Over Weight",C157&gt;=30,"Obesity")</f>
        <v>Obesity</v>
      </c>
      <c r="K157" s="23" t="str" cm="1">
        <f t="array" ref="K157">_xlfn.IFS(D157&lt;5.7,"Normal",D157&lt;=6.5,"Prediabetes",D157&gt;6.5,"Diabetes")</f>
        <v>Normal</v>
      </c>
      <c r="L157" s="30" t="str">
        <f>VLOOKUP(A157,'Hospitalisation Details'!A157:H2499,2,FALSE)</f>
        <v>26-Jul-1983</v>
      </c>
      <c r="M157" s="23">
        <f>VLOOKUP(A157,'Hospitalisation Details'!A157:H2499,5,FALSE)</f>
        <v>37800.980000000003</v>
      </c>
      <c r="N157" s="23" t="str">
        <f>VLOOKUP(A157,'Hospitalisation Details'!A157:H2499,6,FALSE)</f>
        <v>tier - 2</v>
      </c>
      <c r="O157" s="23" t="str">
        <f>VLOOKUP(A157,'Hospitalisation Details'!A157:H2499,7,FALSE)</f>
        <v>tier - 2</v>
      </c>
      <c r="P157" s="23" t="str">
        <f>VLOOKUP(A157,'Hospitalisation Details'!A157:H2499,8,FALSE)</f>
        <v>R1011</v>
      </c>
      <c r="Q157" s="26">
        <f>VLOOKUP(A157,'Hospitalisation Details'!A157:H2499,3,FALSE)</f>
        <v>39.866666666666667</v>
      </c>
    </row>
    <row r="158" spans="1:17" ht="15.75" customHeight="1" x14ac:dyDescent="0.3">
      <c r="A158" s="31" t="s">
        <v>277</v>
      </c>
      <c r="B158" s="23" t="str">
        <f>VLOOKUP(A158,'Customer Names'!A158:D2492,3,FALSE)</f>
        <v xml:space="preserve">  Daniel</v>
      </c>
      <c r="C158" s="23">
        <f>VLOOKUP(Healthcare!A158,'Medical Examinations'!A158:H2492,2,FALSE)</f>
        <v>34.43</v>
      </c>
      <c r="D158" s="23">
        <f>VLOOKUP(A158,'Medical Examinations'!A158:H2492,3,FALSE)</f>
        <v>10.82</v>
      </c>
      <c r="E158" s="23" t="str">
        <f>VLOOKUP(A158,'Medical Examinations'!A158:H2492,4,FALSE)</f>
        <v>Yes</v>
      </c>
      <c r="F158" s="23" t="str">
        <f>VLOOKUP(A158,'Medical Examinations'!A158:H2492,5,FALSE)</f>
        <v>No</v>
      </c>
      <c r="G158" s="23" t="str">
        <f>VLOOKUP(A158,'Medical Examinations'!A158:H2492,6,FALSE)</f>
        <v>No</v>
      </c>
      <c r="H158" s="23">
        <f>VLOOKUP(A158,'Medical Examinations'!A158:H2492,7,FALSE)</f>
        <v>1</v>
      </c>
      <c r="I158" s="23" t="str">
        <f>VLOOKUP(A158,'Medical Examinations'!A158:H2492,8,FALSE)</f>
        <v>Yes</v>
      </c>
      <c r="J158" s="23" t="str" cm="1">
        <f t="array" ref="J158">_xlfn.IFS(C158&lt;18.5,"Under Weight",C158&lt;25,"Healthy Weight",C158&lt;30,"Over Weight",C158&gt;=30,"Obesity")</f>
        <v>Obesity</v>
      </c>
      <c r="K158" s="23" t="str" cm="1">
        <f t="array" ref="K158">_xlfn.IFS(D158&lt;5.7,"Normal",D158&lt;=6.5,"Prediabetes",D158&gt;6.5,"Diabetes")</f>
        <v>Diabetes</v>
      </c>
      <c r="L158" s="30" t="str">
        <f>VLOOKUP(A158,'Hospitalisation Details'!A158:H2500,2,FALSE)</f>
        <v>15-Aug-1986</v>
      </c>
      <c r="M158" s="23">
        <f>VLOOKUP(A158,'Hospitalisation Details'!A158:H2500,5,FALSE)</f>
        <v>37742.58</v>
      </c>
      <c r="N158" s="23" t="str">
        <f>VLOOKUP(A158,'Hospitalisation Details'!A158:H2500,6,FALSE)</f>
        <v>tier - 1</v>
      </c>
      <c r="O158" s="23" t="str">
        <f>VLOOKUP(A158,'Hospitalisation Details'!A158:H2500,7,FALSE)</f>
        <v>tier - 1</v>
      </c>
      <c r="P158" s="23" t="str">
        <f>VLOOKUP(A158,'Hospitalisation Details'!A158:H2500,8,FALSE)</f>
        <v>R1013</v>
      </c>
      <c r="Q158" s="26">
        <f>VLOOKUP(A158,'Hospitalisation Details'!A158:H2500,3,FALSE)</f>
        <v>36.81388888888889</v>
      </c>
    </row>
    <row r="159" spans="1:17" ht="15.75" customHeight="1" x14ac:dyDescent="0.3">
      <c r="A159" s="31" t="s">
        <v>278</v>
      </c>
      <c r="B159" s="23" t="str">
        <f>VLOOKUP(A159,'Customer Names'!A159:D2493,3,FALSE)</f>
        <v xml:space="preserve">  Syndy</v>
      </c>
      <c r="C159" s="23">
        <f>VLOOKUP(Healthcare!A159,'Medical Examinations'!A159:H2493,2,FALSE)</f>
        <v>41.33</v>
      </c>
      <c r="D159" s="23">
        <f>VLOOKUP(A159,'Medical Examinations'!A159:H2493,3,FALSE)</f>
        <v>4.01</v>
      </c>
      <c r="E159" s="23" t="str">
        <f>VLOOKUP(A159,'Medical Examinations'!A159:H2493,4,FALSE)</f>
        <v>Yes</v>
      </c>
      <c r="F159" s="23" t="str">
        <f>VLOOKUP(A159,'Medical Examinations'!A159:H2493,5,FALSE)</f>
        <v>No</v>
      </c>
      <c r="G159" s="23" t="str">
        <f>VLOOKUP(A159,'Medical Examinations'!A159:H2493,6,FALSE)</f>
        <v>No</v>
      </c>
      <c r="H159" s="23">
        <f>VLOOKUP(A159,'Medical Examinations'!A159:H2493,7,FALSE)</f>
        <v>0</v>
      </c>
      <c r="I159" s="23" t="str">
        <f>VLOOKUP(A159,'Medical Examinations'!A159:H2493,8,FALSE)</f>
        <v>Yes</v>
      </c>
      <c r="J159" s="23" t="str" cm="1">
        <f t="array" ref="J159">_xlfn.IFS(C159&lt;18.5,"Under Weight",C159&lt;25,"Healthy Weight",C159&lt;30,"Over Weight",C159&gt;=30,"Obesity")</f>
        <v>Obesity</v>
      </c>
      <c r="K159" s="23" t="str" cm="1">
        <f t="array" ref="K159">_xlfn.IFS(D159&lt;5.7,"Normal",D159&lt;=6.5,"Prediabetes",D159&gt;6.5,"Diabetes")</f>
        <v>Normal</v>
      </c>
      <c r="L159" s="30" t="str">
        <f>VLOOKUP(A159,'Hospitalisation Details'!A159:H2501,2,FALSE)</f>
        <v>18-Sep-1976</v>
      </c>
      <c r="M159" s="23">
        <f>VLOOKUP(A159,'Hospitalisation Details'!A159:H2501,5,FALSE)</f>
        <v>37735.199999999997</v>
      </c>
      <c r="N159" s="23" t="str">
        <f>VLOOKUP(A159,'Hospitalisation Details'!A159:H2501,6,FALSE)</f>
        <v>tier - 2</v>
      </c>
      <c r="O159" s="23" t="str">
        <f>VLOOKUP(A159,'Hospitalisation Details'!A159:H2501,7,FALSE)</f>
        <v>tier - 2</v>
      </c>
      <c r="P159" s="23" t="str">
        <f>VLOOKUP(A159,'Hospitalisation Details'!A159:H2501,8,FALSE)</f>
        <v>R1011</v>
      </c>
      <c r="Q159" s="26">
        <f>VLOOKUP(A159,'Hospitalisation Details'!A159:H2501,3,FALSE)</f>
        <v>46.722222222222221</v>
      </c>
    </row>
    <row r="160" spans="1:17" ht="15.75" customHeight="1" x14ac:dyDescent="0.3">
      <c r="A160" s="31" t="s">
        <v>280</v>
      </c>
      <c r="B160" s="23" t="str">
        <f>VLOOKUP(A160,'Customer Names'!A160:D2494,3,FALSE)</f>
        <v xml:space="preserve">  Aleksandra</v>
      </c>
      <c r="C160" s="23">
        <f>VLOOKUP(Healthcare!A160,'Medical Examinations'!A160:H2494,2,FALSE)</f>
        <v>31.92</v>
      </c>
      <c r="D160" s="23">
        <f>VLOOKUP(A160,'Medical Examinations'!A160:H2494,3,FALSE)</f>
        <v>5.12</v>
      </c>
      <c r="E160" s="23" t="str">
        <f>VLOOKUP(A160,'Medical Examinations'!A160:H2494,4,FALSE)</f>
        <v>Yes</v>
      </c>
      <c r="F160" s="23" t="str">
        <f>VLOOKUP(A160,'Medical Examinations'!A160:H2494,5,FALSE)</f>
        <v>No</v>
      </c>
      <c r="G160" s="23" t="str">
        <f>VLOOKUP(A160,'Medical Examinations'!A160:H2494,6,FALSE)</f>
        <v>No</v>
      </c>
      <c r="H160" s="23">
        <f>VLOOKUP(A160,'Medical Examinations'!A160:H2494,7,FALSE)</f>
        <v>1</v>
      </c>
      <c r="I160" s="23" t="str">
        <f>VLOOKUP(A160,'Medical Examinations'!A160:H2494,8,FALSE)</f>
        <v>Yes</v>
      </c>
      <c r="J160" s="23" t="str" cm="1">
        <f t="array" ref="J160">_xlfn.IFS(C160&lt;18.5,"Under Weight",C160&lt;25,"Healthy Weight",C160&lt;30,"Over Weight",C160&gt;=30,"Obesity")</f>
        <v>Obesity</v>
      </c>
      <c r="K160" s="23" t="str" cm="1">
        <f t="array" ref="K160">_xlfn.IFS(D160&lt;5.7,"Normal",D160&lt;=6.5,"Prediabetes",D160&gt;6.5,"Diabetes")</f>
        <v>Normal</v>
      </c>
      <c r="L160" s="30" t="str">
        <f>VLOOKUP(A160,'Hospitalisation Details'!A160:H2502,2,FALSE)</f>
        <v>10-Oct-1988</v>
      </c>
      <c r="M160" s="23">
        <f>VLOOKUP(A160,'Hospitalisation Details'!A160:H2502,5,FALSE)</f>
        <v>37701.879999999997</v>
      </c>
      <c r="N160" s="23" t="str">
        <f>VLOOKUP(A160,'Hospitalisation Details'!A160:H2502,6,FALSE)</f>
        <v>tier - 2</v>
      </c>
      <c r="O160" s="23" t="str">
        <f>VLOOKUP(A160,'Hospitalisation Details'!A160:H2502,7,FALSE)</f>
        <v>tier - 3</v>
      </c>
      <c r="P160" s="23" t="str">
        <f>VLOOKUP(A160,'Hospitalisation Details'!A160:H2502,8,FALSE)</f>
        <v>R1023</v>
      </c>
      <c r="Q160" s="26">
        <f>VLOOKUP(A160,'Hospitalisation Details'!A160:H2502,3,FALSE)</f>
        <v>34.661111111111111</v>
      </c>
    </row>
    <row r="161" spans="1:17" ht="15.75" customHeight="1" x14ac:dyDescent="0.3">
      <c r="A161" s="31" t="s">
        <v>282</v>
      </c>
      <c r="B161" s="23" t="str">
        <f>VLOOKUP(A161,'Customer Names'!A161:D2495,3,FALSE)</f>
        <v xml:space="preserve">  Steeve T Sr</v>
      </c>
      <c r="C161" s="23">
        <f>VLOOKUP(Healthcare!A161,'Medical Examinations'!A161:H2495,2,FALSE)</f>
        <v>39.799999999999997</v>
      </c>
      <c r="D161" s="23">
        <f>VLOOKUP(A161,'Medical Examinations'!A161:H2495,3,FALSE)</f>
        <v>10.54</v>
      </c>
      <c r="E161" s="23" t="str">
        <f>VLOOKUP(A161,'Medical Examinations'!A161:H2495,4,FALSE)</f>
        <v>Yes</v>
      </c>
      <c r="F161" s="23" t="str">
        <f>VLOOKUP(A161,'Medical Examinations'!A161:H2495,5,FALSE)</f>
        <v>No</v>
      </c>
      <c r="G161" s="23" t="str">
        <f>VLOOKUP(A161,'Medical Examinations'!A161:H2495,6,FALSE)</f>
        <v>No</v>
      </c>
      <c r="H161" s="23">
        <f>VLOOKUP(A161,'Medical Examinations'!A161:H2495,7,FALSE)</f>
        <v>2</v>
      </c>
      <c r="I161" s="23" t="str">
        <f>VLOOKUP(A161,'Medical Examinations'!A161:H2495,8,FALSE)</f>
        <v>Yes</v>
      </c>
      <c r="J161" s="23" t="str" cm="1">
        <f t="array" ref="J161">_xlfn.IFS(C161&lt;18.5,"Under Weight",C161&lt;25,"Healthy Weight",C161&lt;30,"Over Weight",C161&gt;=30,"Obesity")</f>
        <v>Obesity</v>
      </c>
      <c r="K161" s="23" t="str" cm="1">
        <f t="array" ref="K161">_xlfn.IFS(D161&lt;5.7,"Normal",D161&lt;=6.5,"Prediabetes",D161&gt;6.5,"Diabetes")</f>
        <v>Diabetes</v>
      </c>
      <c r="L161" s="30" t="str">
        <f>VLOOKUP(A161,'Hospitalisation Details'!A161:H2503,2,FALSE)</f>
        <v>28-Oct-1970</v>
      </c>
      <c r="M161" s="23">
        <f>VLOOKUP(A161,'Hospitalisation Details'!A161:H2503,5,FALSE)</f>
        <v>37675.06</v>
      </c>
      <c r="N161" s="23" t="str">
        <f>VLOOKUP(A161,'Hospitalisation Details'!A161:H2503,6,FALSE)</f>
        <v>tier - 2</v>
      </c>
      <c r="O161" s="23" t="str">
        <f>VLOOKUP(A161,'Hospitalisation Details'!A161:H2503,7,FALSE)</f>
        <v>tier - 3</v>
      </c>
      <c r="P161" s="23" t="str">
        <f>VLOOKUP(A161,'Hospitalisation Details'!A161:H2503,8,FALSE)</f>
        <v>R1011</v>
      </c>
      <c r="Q161" s="26">
        <f>VLOOKUP(A161,'Hospitalisation Details'!A161:H2503,3,FALSE)</f>
        <v>52.611111111111114</v>
      </c>
    </row>
    <row r="162" spans="1:17" ht="15.75" customHeight="1" x14ac:dyDescent="0.3">
      <c r="A162" s="31" t="s">
        <v>284</v>
      </c>
      <c r="B162" s="23" t="str">
        <f>VLOOKUP(A162,'Customer Names'!A162:D2496,3,FALSE)</f>
        <v xml:space="preserve">  Richard</v>
      </c>
      <c r="C162" s="23">
        <f>VLOOKUP(Healthcare!A162,'Medical Examinations'!A162:H2496,2,FALSE)</f>
        <v>42.82</v>
      </c>
      <c r="D162" s="23">
        <f>VLOOKUP(A162,'Medical Examinations'!A162:H2496,3,FALSE)</f>
        <v>4.21</v>
      </c>
      <c r="E162" s="23" t="str">
        <f>VLOOKUP(A162,'Medical Examinations'!A162:H2496,4,FALSE)</f>
        <v>No</v>
      </c>
      <c r="F162" s="23" t="str">
        <f>VLOOKUP(A162,'Medical Examinations'!A162:H2496,5,FALSE)</f>
        <v>No</v>
      </c>
      <c r="G162" s="23" t="str">
        <f>VLOOKUP(A162,'Medical Examinations'!A162:H2496,6,FALSE)</f>
        <v>No</v>
      </c>
      <c r="H162" s="23">
        <f>VLOOKUP(A162,'Medical Examinations'!A162:H2496,7,FALSE)</f>
        <v>0</v>
      </c>
      <c r="I162" s="23" t="str">
        <f>VLOOKUP(A162,'Medical Examinations'!A162:H2496,8,FALSE)</f>
        <v>Yes</v>
      </c>
      <c r="J162" s="23" t="str" cm="1">
        <f t="array" ref="J162">_xlfn.IFS(C162&lt;18.5,"Under Weight",C162&lt;25,"Healthy Weight",C162&lt;30,"Over Weight",C162&gt;=30,"Obesity")</f>
        <v>Obesity</v>
      </c>
      <c r="K162" s="23" t="str" cm="1">
        <f t="array" ref="K162">_xlfn.IFS(D162&lt;5.7,"Normal",D162&lt;=6.5,"Prediabetes",D162&gt;6.5,"Diabetes")</f>
        <v>Normal</v>
      </c>
      <c r="L162" s="30" t="str">
        <f>VLOOKUP(A162,'Hospitalisation Details'!A162:H2504,2,FALSE)</f>
        <v>20-Jun-1982</v>
      </c>
      <c r="M162" s="23">
        <f>VLOOKUP(A162,'Hospitalisation Details'!A162:H2504,5,FALSE)</f>
        <v>37650.74</v>
      </c>
      <c r="N162" s="23" t="str">
        <f>VLOOKUP(A162,'Hospitalisation Details'!A162:H2504,6,FALSE)</f>
        <v>tier - 2</v>
      </c>
      <c r="O162" s="23" t="str">
        <f>VLOOKUP(A162,'Hospitalisation Details'!A162:H2504,7,FALSE)</f>
        <v>tier - 2</v>
      </c>
      <c r="P162" s="23" t="str">
        <f>VLOOKUP(A162,'Hospitalisation Details'!A162:H2504,8,FALSE)</f>
        <v>R1012</v>
      </c>
      <c r="Q162" s="26">
        <f>VLOOKUP(A162,'Hospitalisation Details'!A162:H2504,3,FALSE)</f>
        <v>40.966666666666669</v>
      </c>
    </row>
    <row r="163" spans="1:17" ht="15.75" customHeight="1" x14ac:dyDescent="0.3">
      <c r="A163" s="31" t="s">
        <v>286</v>
      </c>
      <c r="B163" s="23" t="str">
        <f>VLOOKUP(A163,'Customer Names'!A163:D2497,3,FALSE)</f>
        <v xml:space="preserve">  Aaron T</v>
      </c>
      <c r="C163" s="23">
        <f>VLOOKUP(Healthcare!A163,'Medical Examinations'!A163:H2497,2,FALSE)</f>
        <v>33.630000000000003</v>
      </c>
      <c r="D163" s="23">
        <f>VLOOKUP(A163,'Medical Examinations'!A163:H2497,3,FALSE)</f>
        <v>5.42</v>
      </c>
      <c r="E163" s="23" t="str">
        <f>VLOOKUP(A163,'Medical Examinations'!A163:H2497,4,FALSE)</f>
        <v>No</v>
      </c>
      <c r="F163" s="23" t="str">
        <f>VLOOKUP(A163,'Medical Examinations'!A163:H2497,5,FALSE)</f>
        <v>No</v>
      </c>
      <c r="G163" s="23" t="str">
        <f>VLOOKUP(A163,'Medical Examinations'!A163:H2497,6,FALSE)</f>
        <v>No</v>
      </c>
      <c r="H163" s="23">
        <f>VLOOKUP(A163,'Medical Examinations'!A163:H2497,7,FALSE)</f>
        <v>0</v>
      </c>
      <c r="I163" s="23" t="str">
        <f>VLOOKUP(A163,'Medical Examinations'!A163:H2497,8,FALSE)</f>
        <v>Yes</v>
      </c>
      <c r="J163" s="23" t="str" cm="1">
        <f t="array" ref="J163">_xlfn.IFS(C163&lt;18.5,"Under Weight",C163&lt;25,"Healthy Weight",C163&lt;30,"Over Weight",C163&gt;=30,"Obesity")</f>
        <v>Obesity</v>
      </c>
      <c r="K163" s="23" t="str" cm="1">
        <f t="array" ref="K163">_xlfn.IFS(D163&lt;5.7,"Normal",D163&lt;=6.5,"Prediabetes",D163&gt;6.5,"Diabetes")</f>
        <v>Normal</v>
      </c>
      <c r="L163" s="30" t="str">
        <f>VLOOKUP(A163,'Hospitalisation Details'!A163:H2505,2,FALSE)</f>
        <v>16-Nov-1990</v>
      </c>
      <c r="M163" s="23">
        <f>VLOOKUP(A163,'Hospitalisation Details'!A163:H2505,5,FALSE)</f>
        <v>37607.53</v>
      </c>
      <c r="N163" s="23" t="str">
        <f>VLOOKUP(A163,'Hospitalisation Details'!A163:H2505,6,FALSE)</f>
        <v>tier - 1</v>
      </c>
      <c r="O163" s="23" t="str">
        <f>VLOOKUP(A163,'Hospitalisation Details'!A163:H2505,7,FALSE)</f>
        <v>tier - 2</v>
      </c>
      <c r="P163" s="23" t="str">
        <f>VLOOKUP(A163,'Hospitalisation Details'!A163:H2505,8,FALSE)</f>
        <v>R1019</v>
      </c>
      <c r="Q163" s="26">
        <f>VLOOKUP(A163,'Hospitalisation Details'!A163:H2505,3,FALSE)</f>
        <v>32.56111111111111</v>
      </c>
    </row>
    <row r="164" spans="1:17" ht="15.75" customHeight="1" x14ac:dyDescent="0.3">
      <c r="A164" s="31" t="s">
        <v>288</v>
      </c>
      <c r="B164" s="23" t="str">
        <f>VLOOKUP(A164,'Customer Names'!A164:D2498,3,FALSE)</f>
        <v xml:space="preserve">  Akira</v>
      </c>
      <c r="C164" s="23">
        <f>VLOOKUP(Healthcare!A164,'Medical Examinations'!A164:H2498,2,FALSE)</f>
        <v>37.07</v>
      </c>
      <c r="D164" s="23">
        <f>VLOOKUP(A164,'Medical Examinations'!A164:H2498,3,FALSE)</f>
        <v>4.28</v>
      </c>
      <c r="E164" s="23" t="str">
        <f>VLOOKUP(A164,'Medical Examinations'!A164:H2498,4,FALSE)</f>
        <v>No</v>
      </c>
      <c r="F164" s="23" t="str">
        <f>VLOOKUP(A164,'Medical Examinations'!A164:H2498,5,FALSE)</f>
        <v>yes</v>
      </c>
      <c r="G164" s="23" t="str">
        <f>VLOOKUP(A164,'Medical Examinations'!A164:H2498,6,FALSE)</f>
        <v>No</v>
      </c>
      <c r="H164" s="23">
        <f>VLOOKUP(A164,'Medical Examinations'!A164:H2498,7,FALSE)</f>
        <v>1</v>
      </c>
      <c r="I164" s="23" t="str">
        <f>VLOOKUP(A164,'Medical Examinations'!A164:H2498,8,FALSE)</f>
        <v>Yes</v>
      </c>
      <c r="J164" s="23" t="str" cm="1">
        <f t="array" ref="J164">_xlfn.IFS(C164&lt;18.5,"Under Weight",C164&lt;25,"Healthy Weight",C164&lt;30,"Over Weight",C164&gt;=30,"Obesity")</f>
        <v>Obesity</v>
      </c>
      <c r="K164" s="23" t="str" cm="1">
        <f t="array" ref="K164">_xlfn.IFS(D164&lt;5.7,"Normal",D164&lt;=6.5,"Prediabetes",D164&gt;6.5,"Diabetes")</f>
        <v>Normal</v>
      </c>
      <c r="L164" s="30" t="str">
        <f>VLOOKUP(A164,'Hospitalisation Details'!A164:H2506,2,FALSE)</f>
        <v>12-Oct-2000</v>
      </c>
      <c r="M164" s="23">
        <f>VLOOKUP(A164,'Hospitalisation Details'!A164:H2506,5,FALSE)</f>
        <v>37484.449999999997</v>
      </c>
      <c r="N164" s="23" t="str">
        <f>VLOOKUP(A164,'Hospitalisation Details'!A164:H2506,6,FALSE)</f>
        <v>tier - 1</v>
      </c>
      <c r="O164" s="23" t="str">
        <f>VLOOKUP(A164,'Hospitalisation Details'!A164:H2506,7,FALSE)</f>
        <v>tier - 1</v>
      </c>
      <c r="P164" s="23" t="str">
        <f>VLOOKUP(A164,'Hospitalisation Details'!A164:H2506,8,FALSE)</f>
        <v>R1013</v>
      </c>
      <c r="Q164" s="26">
        <f>VLOOKUP(A164,'Hospitalisation Details'!A164:H2506,3,FALSE)</f>
        <v>22.655555555555555</v>
      </c>
    </row>
    <row r="165" spans="1:17" ht="15.75" customHeight="1" x14ac:dyDescent="0.3">
      <c r="A165" s="31" t="s">
        <v>290</v>
      </c>
      <c r="B165" s="23" t="str">
        <f>VLOOKUP(A165,'Customer Names'!A165:D2499,3,FALSE)</f>
        <v xml:space="preserve">  Ben</v>
      </c>
      <c r="C165" s="23">
        <f>VLOOKUP(Healthcare!A165,'Medical Examinations'!A165:H2499,2,FALSE)</f>
        <v>35.625</v>
      </c>
      <c r="D165" s="23">
        <f>VLOOKUP(A165,'Medical Examinations'!A165:H2499,3,FALSE)</f>
        <v>8.9</v>
      </c>
      <c r="E165" s="23" t="str">
        <f>VLOOKUP(A165,'Medical Examinations'!A165:H2499,4,FALSE)</f>
        <v>No</v>
      </c>
      <c r="F165" s="23" t="str">
        <f>VLOOKUP(A165,'Medical Examinations'!A165:H2499,5,FALSE)</f>
        <v>No</v>
      </c>
      <c r="G165" s="23" t="str">
        <f>VLOOKUP(A165,'Medical Examinations'!A165:H2499,6,FALSE)</f>
        <v>No</v>
      </c>
      <c r="H165" s="23">
        <f>VLOOKUP(A165,'Medical Examinations'!A165:H2499,7,FALSE)</f>
        <v>0</v>
      </c>
      <c r="I165" s="23" t="str">
        <f>VLOOKUP(A165,'Medical Examinations'!A165:H2499,8,FALSE)</f>
        <v>Yes</v>
      </c>
      <c r="J165" s="23" t="str" cm="1">
        <f t="array" ref="J165">_xlfn.IFS(C165&lt;18.5,"Under Weight",C165&lt;25,"Healthy Weight",C165&lt;30,"Over Weight",C165&gt;=30,"Obesity")</f>
        <v>Obesity</v>
      </c>
      <c r="K165" s="23" t="str" cm="1">
        <f t="array" ref="K165">_xlfn.IFS(D165&lt;5.7,"Normal",D165&lt;=6.5,"Prediabetes",D165&gt;6.5,"Diabetes")</f>
        <v>Diabetes</v>
      </c>
      <c r="L165" s="30" t="str">
        <f>VLOOKUP(A165,'Hospitalisation Details'!A165:H2507,2,FALSE)</f>
        <v>27-Sep-2002</v>
      </c>
      <c r="M165" s="23">
        <f>VLOOKUP(A165,'Hospitalisation Details'!A165:H2507,5,FALSE)</f>
        <v>37465.339999999997</v>
      </c>
      <c r="N165" s="23" t="str">
        <f>VLOOKUP(A165,'Hospitalisation Details'!A165:H2507,6,FALSE)</f>
        <v>tier - 1</v>
      </c>
      <c r="O165" s="23" t="str">
        <f>VLOOKUP(A165,'Hospitalisation Details'!A165:H2507,7,FALSE)</f>
        <v>tier - 2</v>
      </c>
      <c r="P165" s="23" t="str">
        <f>VLOOKUP(A165,'Hospitalisation Details'!A165:H2507,8,FALSE)</f>
        <v>R1012</v>
      </c>
      <c r="Q165" s="26">
        <f>VLOOKUP(A165,'Hospitalisation Details'!A165:H2507,3,FALSE)</f>
        <v>20.697222222222223</v>
      </c>
    </row>
    <row r="166" spans="1:17" ht="15.75" customHeight="1" x14ac:dyDescent="0.3">
      <c r="A166" s="31" t="s">
        <v>292</v>
      </c>
      <c r="B166" s="23" t="str">
        <f>VLOOKUP(A166,'Customer Names'!A166:D2500,3,FALSE)</f>
        <v xml:space="preserve">  Jana</v>
      </c>
      <c r="C166" s="23">
        <f>VLOOKUP(Healthcare!A166,'Medical Examinations'!A166:H2500,2,FALSE)</f>
        <v>42.69</v>
      </c>
      <c r="D166" s="23">
        <f>VLOOKUP(A166,'Medical Examinations'!A166:H2500,3,FALSE)</f>
        <v>4.8899999999999997</v>
      </c>
      <c r="E166" s="23" t="str">
        <f>VLOOKUP(A166,'Medical Examinations'!A166:H2500,4,FALSE)</f>
        <v>No</v>
      </c>
      <c r="F166" s="23" t="str">
        <f>VLOOKUP(A166,'Medical Examinations'!A166:H2500,5,FALSE)</f>
        <v>No</v>
      </c>
      <c r="G166" s="23" t="str">
        <f>VLOOKUP(A166,'Medical Examinations'!A166:H2500,6,FALSE)</f>
        <v>Yes</v>
      </c>
      <c r="H166" s="23">
        <f>VLOOKUP(A166,'Medical Examinations'!A166:H2500,7,FALSE)</f>
        <v>1</v>
      </c>
      <c r="I166" s="23" t="str">
        <f>VLOOKUP(A166,'Medical Examinations'!A166:H2500,8,FALSE)</f>
        <v>Yes</v>
      </c>
      <c r="J166" s="23" t="str" cm="1">
        <f t="array" ref="J166">_xlfn.IFS(C166&lt;18.5,"Under Weight",C166&lt;25,"Healthy Weight",C166&lt;30,"Over Weight",C166&gt;=30,"Obesity")</f>
        <v>Obesity</v>
      </c>
      <c r="K166" s="23" t="str" cm="1">
        <f t="array" ref="K166">_xlfn.IFS(D166&lt;5.7,"Normal",D166&lt;=6.5,"Prediabetes",D166&gt;6.5,"Diabetes")</f>
        <v>Normal</v>
      </c>
      <c r="L166" s="30" t="str">
        <f>VLOOKUP(A166,'Hospitalisation Details'!A166:H2508,2,FALSE)</f>
        <v>03-Aug-1979</v>
      </c>
      <c r="M166" s="23">
        <f>VLOOKUP(A166,'Hospitalisation Details'!A166:H2508,5,FALSE)</f>
        <v>37425.94</v>
      </c>
      <c r="N166" s="23" t="str">
        <f>VLOOKUP(A166,'Hospitalisation Details'!A166:H2508,6,FALSE)</f>
        <v>tier - 2</v>
      </c>
      <c r="O166" s="23" t="str">
        <f>VLOOKUP(A166,'Hospitalisation Details'!A166:H2508,7,FALSE)</f>
        <v>tier - 1</v>
      </c>
      <c r="P166" s="23" t="str">
        <f>VLOOKUP(A166,'Hospitalisation Details'!A166:H2508,8,FALSE)</f>
        <v>R1011</v>
      </c>
      <c r="Q166" s="26">
        <f>VLOOKUP(A166,'Hospitalisation Details'!A166:H2508,3,FALSE)</f>
        <v>43.847222222222221</v>
      </c>
    </row>
    <row r="167" spans="1:17" ht="15.75" customHeight="1" x14ac:dyDescent="0.3">
      <c r="A167" s="31" t="s">
        <v>294</v>
      </c>
      <c r="B167" s="23" t="str">
        <f>VLOOKUP(A167,'Customer Names'!A167:D2501,3,FALSE)</f>
        <v xml:space="preserve">  Jay T</v>
      </c>
      <c r="C167" s="23">
        <f>VLOOKUP(Healthcare!A167,'Medical Examinations'!A167:H2501,2,FALSE)</f>
        <v>37.869999999999997</v>
      </c>
      <c r="D167" s="23">
        <f>VLOOKUP(A167,'Medical Examinations'!A167:H2501,3,FALSE)</f>
        <v>4.29</v>
      </c>
      <c r="E167" s="23" t="str">
        <f>VLOOKUP(A167,'Medical Examinations'!A167:H2501,4,FALSE)</f>
        <v>Yes</v>
      </c>
      <c r="F167" s="23" t="str">
        <f>VLOOKUP(A167,'Medical Examinations'!A167:H2501,5,FALSE)</f>
        <v>No</v>
      </c>
      <c r="G167" s="23" t="str">
        <f>VLOOKUP(A167,'Medical Examinations'!A167:H2501,6,FALSE)</f>
        <v>Yes</v>
      </c>
      <c r="H167" s="23">
        <f>VLOOKUP(A167,'Medical Examinations'!A167:H2501,7,FALSE)</f>
        <v>1</v>
      </c>
      <c r="I167" s="23" t="str">
        <f>VLOOKUP(A167,'Medical Examinations'!A167:H2501,8,FALSE)</f>
        <v>Yes</v>
      </c>
      <c r="J167" s="23" t="str" cm="1">
        <f t="array" ref="J167">_xlfn.IFS(C167&lt;18.5,"Under Weight",C167&lt;25,"Healthy Weight",C167&lt;30,"Over Weight",C167&gt;=30,"Obesity")</f>
        <v>Obesity</v>
      </c>
      <c r="K167" s="23" t="str" cm="1">
        <f t="array" ref="K167">_xlfn.IFS(D167&lt;5.7,"Normal",D167&lt;=6.5,"Prediabetes",D167&gt;6.5,"Diabetes")</f>
        <v>Normal</v>
      </c>
      <c r="L167" s="30" t="str">
        <f>VLOOKUP(A167,'Hospitalisation Details'!A167:H2509,2,FALSE)</f>
        <v>30-Oct-1969</v>
      </c>
      <c r="M167" s="23">
        <f>VLOOKUP(A167,'Hospitalisation Details'!A167:H2509,5,FALSE)</f>
        <v>37277.269999999997</v>
      </c>
      <c r="N167" s="23" t="str">
        <f>VLOOKUP(A167,'Hospitalisation Details'!A167:H2509,6,FALSE)</f>
        <v>tier - 1</v>
      </c>
      <c r="O167" s="23" t="str">
        <f>VLOOKUP(A167,'Hospitalisation Details'!A167:H2509,7,FALSE)</f>
        <v>tier - 3</v>
      </c>
      <c r="P167" s="23" t="str">
        <f>VLOOKUP(A167,'Hospitalisation Details'!A167:H2509,8,FALSE)</f>
        <v>R1011</v>
      </c>
      <c r="Q167" s="26">
        <f>VLOOKUP(A167,'Hospitalisation Details'!A167:H2509,3,FALSE)</f>
        <v>53.605555555555554</v>
      </c>
    </row>
    <row r="168" spans="1:17" ht="15.75" customHeight="1" x14ac:dyDescent="0.3">
      <c r="A168" s="31" t="s">
        <v>296</v>
      </c>
      <c r="B168" s="23" t="str">
        <f>VLOOKUP(A168,'Customer Names'!A168:D2502,3,FALSE)</f>
        <v xml:space="preserve">  Marie-Helene</v>
      </c>
      <c r="C168" s="23">
        <f>VLOOKUP(Healthcare!A168,'Medical Examinations'!A168:H2502,2,FALSE)</f>
        <v>40.61</v>
      </c>
      <c r="D168" s="23">
        <f>VLOOKUP(A168,'Medical Examinations'!A168:H2502,3,FALSE)</f>
        <v>8</v>
      </c>
      <c r="E168" s="23" t="str">
        <f>VLOOKUP(A168,'Medical Examinations'!A168:H2502,4,FALSE)</f>
        <v>Yes</v>
      </c>
      <c r="F168" s="23" t="str">
        <f>VLOOKUP(A168,'Medical Examinations'!A168:H2502,5,FALSE)</f>
        <v>No</v>
      </c>
      <c r="G168" s="23" t="str">
        <f>VLOOKUP(A168,'Medical Examinations'!A168:H2502,6,FALSE)</f>
        <v>No</v>
      </c>
      <c r="H168" s="23">
        <f>VLOOKUP(A168,'Medical Examinations'!A168:H2502,7,FALSE)</f>
        <v>1</v>
      </c>
      <c r="I168" s="23" t="str">
        <f>VLOOKUP(A168,'Medical Examinations'!A168:H2502,8,FALSE)</f>
        <v>Yes</v>
      </c>
      <c r="J168" s="23" t="str" cm="1">
        <f t="array" ref="J168">_xlfn.IFS(C168&lt;18.5,"Under Weight",C168&lt;25,"Healthy Weight",C168&lt;30,"Over Weight",C168&gt;=30,"Obesity")</f>
        <v>Obesity</v>
      </c>
      <c r="K168" s="23" t="str" cm="1">
        <f t="array" ref="K168">_xlfn.IFS(D168&lt;5.7,"Normal",D168&lt;=6.5,"Prediabetes",D168&gt;6.5,"Diabetes")</f>
        <v>Diabetes</v>
      </c>
      <c r="L168" s="30" t="str">
        <f>VLOOKUP(A168,'Hospitalisation Details'!A168:H2510,2,FALSE)</f>
        <v>09-Nov-1975</v>
      </c>
      <c r="M168" s="23">
        <f>VLOOKUP(A168,'Hospitalisation Details'!A168:H2510,5,FALSE)</f>
        <v>37272.339999999997</v>
      </c>
      <c r="N168" s="23" t="str">
        <f>VLOOKUP(A168,'Hospitalisation Details'!A168:H2510,6,FALSE)</f>
        <v>tier - 2</v>
      </c>
      <c r="O168" s="23" t="str">
        <f>VLOOKUP(A168,'Hospitalisation Details'!A168:H2510,7,FALSE)</f>
        <v>tier - 3</v>
      </c>
      <c r="P168" s="23" t="str">
        <f>VLOOKUP(A168,'Hospitalisation Details'!A168:H2510,8,FALSE)</f>
        <v>R1011</v>
      </c>
      <c r="Q168" s="26">
        <f>VLOOKUP(A168,'Hospitalisation Details'!A168:H2510,3,FALSE)</f>
        <v>47.580555555555556</v>
      </c>
    </row>
    <row r="169" spans="1:17" ht="15.75" customHeight="1" x14ac:dyDescent="0.3">
      <c r="A169" s="31" t="s">
        <v>298</v>
      </c>
      <c r="B169" s="23" t="str">
        <f>VLOOKUP(A169,'Customer Names'!A169:D2503,3,FALSE)</f>
        <v xml:space="preserve">  Bret R</v>
      </c>
      <c r="C169" s="23">
        <f>VLOOKUP(Healthcare!A169,'Medical Examinations'!A169:H2503,2,FALSE)</f>
        <v>30.78</v>
      </c>
      <c r="D169" s="23">
        <f>VLOOKUP(A169,'Medical Examinations'!A169:H2503,3,FALSE)</f>
        <v>4.67</v>
      </c>
      <c r="E169" s="23" t="str">
        <f>VLOOKUP(A169,'Medical Examinations'!A169:H2503,4,FALSE)</f>
        <v>Yes</v>
      </c>
      <c r="F169" s="23" t="str">
        <f>VLOOKUP(A169,'Medical Examinations'!A169:H2503,5,FALSE)</f>
        <v>No</v>
      </c>
      <c r="G169" s="23" t="str">
        <f>VLOOKUP(A169,'Medical Examinations'!A169:H2503,6,FALSE)</f>
        <v>No</v>
      </c>
      <c r="H169" s="23">
        <f>VLOOKUP(A169,'Medical Examinations'!A169:H2503,7,FALSE)</f>
        <v>0</v>
      </c>
      <c r="I169" s="23" t="str">
        <f>VLOOKUP(A169,'Medical Examinations'!A169:H2503,8,FALSE)</f>
        <v>Yes</v>
      </c>
      <c r="J169" s="23" t="str" cm="1">
        <f t="array" ref="J169">_xlfn.IFS(C169&lt;18.5,"Under Weight",C169&lt;25,"Healthy Weight",C169&lt;30,"Over Weight",C169&gt;=30,"Obesity")</f>
        <v>Obesity</v>
      </c>
      <c r="K169" s="23" t="str" cm="1">
        <f t="array" ref="K169">_xlfn.IFS(D169&lt;5.7,"Normal",D169&lt;=6.5,"Prediabetes",D169&gt;6.5,"Diabetes")</f>
        <v>Normal</v>
      </c>
      <c r="L169" s="30" t="str">
        <f>VLOOKUP(A169,'Hospitalisation Details'!A169:H2511,2,FALSE)</f>
        <v>17-Nov-1985</v>
      </c>
      <c r="M169" s="23">
        <f>VLOOKUP(A169,'Hospitalisation Details'!A169:H2511,5,FALSE)</f>
        <v>37270.15</v>
      </c>
      <c r="N169" s="23" t="str">
        <f>VLOOKUP(A169,'Hospitalisation Details'!A169:H2511,6,FALSE)</f>
        <v>tier - 2</v>
      </c>
      <c r="O169" s="23" t="str">
        <f>VLOOKUP(A169,'Hospitalisation Details'!A169:H2511,7,FALSE)</f>
        <v>tier - 1</v>
      </c>
      <c r="P169" s="23" t="str">
        <f>VLOOKUP(A169,'Hospitalisation Details'!A169:H2511,8,FALSE)</f>
        <v>R1024</v>
      </c>
      <c r="Q169" s="26">
        <f>VLOOKUP(A169,'Hospitalisation Details'!A169:H2511,3,FALSE)</f>
        <v>37.55833333333333</v>
      </c>
    </row>
    <row r="170" spans="1:17" ht="15.75" customHeight="1" x14ac:dyDescent="0.3">
      <c r="A170" s="31" t="s">
        <v>300</v>
      </c>
      <c r="B170" s="23" t="str">
        <f>VLOOKUP(A170,'Customer Names'!A170:D2504,3,FALSE)</f>
        <v xml:space="preserve">  Gardner L</v>
      </c>
      <c r="C170" s="23">
        <f>VLOOKUP(Healthcare!A170,'Medical Examinations'!A170:H2504,2,FALSE)</f>
        <v>49.49</v>
      </c>
      <c r="D170" s="23">
        <f>VLOOKUP(A170,'Medical Examinations'!A170:H2504,3,FALSE)</f>
        <v>4.5</v>
      </c>
      <c r="E170" s="23" t="str">
        <f>VLOOKUP(A170,'Medical Examinations'!A170:H2504,4,FALSE)</f>
        <v>No</v>
      </c>
      <c r="F170" s="23" t="str">
        <f>VLOOKUP(A170,'Medical Examinations'!A170:H2504,5,FALSE)</f>
        <v>No</v>
      </c>
      <c r="G170" s="23" t="str">
        <f>VLOOKUP(A170,'Medical Examinations'!A170:H2504,6,FALSE)</f>
        <v>No</v>
      </c>
      <c r="H170" s="23">
        <f>VLOOKUP(A170,'Medical Examinations'!A170:H2504,7,FALSE)</f>
        <v>0</v>
      </c>
      <c r="I170" s="23" t="str">
        <f>VLOOKUP(A170,'Medical Examinations'!A170:H2504,8,FALSE)</f>
        <v>Yes</v>
      </c>
      <c r="J170" s="23" t="str" cm="1">
        <f t="array" ref="J170">_xlfn.IFS(C170&lt;18.5,"Under Weight",C170&lt;25,"Healthy Weight",C170&lt;30,"Over Weight",C170&gt;=30,"Obesity")</f>
        <v>Obesity</v>
      </c>
      <c r="K170" s="23" t="str" cm="1">
        <f t="array" ref="K170">_xlfn.IFS(D170&lt;5.7,"Normal",D170&lt;=6.5,"Prediabetes",D170&gt;6.5,"Diabetes")</f>
        <v>Normal</v>
      </c>
      <c r="L170" s="30" t="str">
        <f>VLOOKUP(A170,'Hospitalisation Details'!A170:H2512,2,FALSE)</f>
        <v>17-Oct-1990</v>
      </c>
      <c r="M170" s="23">
        <f>VLOOKUP(A170,'Hospitalisation Details'!A170:H2512,5,FALSE)</f>
        <v>37251.22</v>
      </c>
      <c r="N170" s="23" t="str">
        <f>VLOOKUP(A170,'Hospitalisation Details'!A170:H2512,6,FALSE)</f>
        <v>tier - 2</v>
      </c>
      <c r="O170" s="23" t="str">
        <f>VLOOKUP(A170,'Hospitalisation Details'!A170:H2512,7,FALSE)</f>
        <v>tier - 2</v>
      </c>
      <c r="P170" s="23" t="str">
        <f>VLOOKUP(A170,'Hospitalisation Details'!A170:H2512,8,FALSE)</f>
        <v>R1011</v>
      </c>
      <c r="Q170" s="26">
        <f>VLOOKUP(A170,'Hospitalisation Details'!A170:H2512,3,FALSE)</f>
        <v>32.641666666666666</v>
      </c>
    </row>
    <row r="171" spans="1:17" ht="15.75" customHeight="1" x14ac:dyDescent="0.3">
      <c r="A171" s="31" t="s">
        <v>302</v>
      </c>
      <c r="B171" s="23" t="str">
        <f>VLOOKUP(A171,'Customer Names'!A171:D2505,3,FALSE)</f>
        <v xml:space="preserve">  Bobby</v>
      </c>
      <c r="C171" s="23">
        <f>VLOOKUP(Healthcare!A171,'Medical Examinations'!A171:H2505,2,FALSE)</f>
        <v>37.619999999999997</v>
      </c>
      <c r="D171" s="23">
        <f>VLOOKUP(A171,'Medical Examinations'!A171:H2505,3,FALSE)</f>
        <v>6.32</v>
      </c>
      <c r="E171" s="23" t="str">
        <f>VLOOKUP(A171,'Medical Examinations'!A171:H2505,4,FALSE)</f>
        <v>Yes</v>
      </c>
      <c r="F171" s="23" t="str">
        <f>VLOOKUP(A171,'Medical Examinations'!A171:H2505,5,FALSE)</f>
        <v>yes</v>
      </c>
      <c r="G171" s="23" t="str">
        <f>VLOOKUP(A171,'Medical Examinations'!A171:H2505,6,FALSE)</f>
        <v>No</v>
      </c>
      <c r="H171" s="23">
        <f>VLOOKUP(A171,'Medical Examinations'!A171:H2505,7,FALSE)</f>
        <v>2</v>
      </c>
      <c r="I171" s="23" t="str">
        <f>VLOOKUP(A171,'Medical Examinations'!A171:H2505,8,FALSE)</f>
        <v>Yes</v>
      </c>
      <c r="J171" s="23" t="str" cm="1">
        <f t="array" ref="J171">_xlfn.IFS(C171&lt;18.5,"Under Weight",C171&lt;25,"Healthy Weight",C171&lt;30,"Over Weight",C171&gt;=30,"Obesity")</f>
        <v>Obesity</v>
      </c>
      <c r="K171" s="23" t="str" cm="1">
        <f t="array" ref="K171">_xlfn.IFS(D171&lt;5.7,"Normal",D171&lt;=6.5,"Prediabetes",D171&gt;6.5,"Diabetes")</f>
        <v>Prediabetes</v>
      </c>
      <c r="L171" s="30" t="str">
        <f>VLOOKUP(A171,'Hospitalisation Details'!A171:H2513,2,FALSE)</f>
        <v>05-Sep-2000</v>
      </c>
      <c r="M171" s="23">
        <f>VLOOKUP(A171,'Hospitalisation Details'!A171:H2513,5,FALSE)</f>
        <v>37165.160000000003</v>
      </c>
      <c r="N171" s="23" t="str">
        <f>VLOOKUP(A171,'Hospitalisation Details'!A171:H2513,6,FALSE)</f>
        <v>tier - 1</v>
      </c>
      <c r="O171" s="23" t="str">
        <f>VLOOKUP(A171,'Hospitalisation Details'!A171:H2513,7,FALSE)</f>
        <v>tier - 3</v>
      </c>
      <c r="P171" s="23" t="str">
        <f>VLOOKUP(A171,'Hospitalisation Details'!A171:H2513,8,FALSE)</f>
        <v>Unknown</v>
      </c>
      <c r="Q171" s="26">
        <f>VLOOKUP(A171,'Hospitalisation Details'!A171:H2513,3,FALSE)</f>
        <v>22.758333333333333</v>
      </c>
    </row>
    <row r="172" spans="1:17" ht="15.75" customHeight="1" x14ac:dyDescent="0.3">
      <c r="A172" s="31" t="s">
        <v>304</v>
      </c>
      <c r="B172" s="23" t="str">
        <f>VLOOKUP(A172,'Customer Names'!A172:D2506,3,FALSE)</f>
        <v xml:space="preserve">  Natalie</v>
      </c>
      <c r="C172" s="23">
        <f>VLOOKUP(Healthcare!A172,'Medical Examinations'!A172:H2506,2,FALSE)</f>
        <v>36.08</v>
      </c>
      <c r="D172" s="23">
        <f>VLOOKUP(A172,'Medical Examinations'!A172:H2506,3,FALSE)</f>
        <v>6.1</v>
      </c>
      <c r="E172" s="23" t="str">
        <f>VLOOKUP(A172,'Medical Examinations'!A172:H2506,4,FALSE)</f>
        <v>Yes</v>
      </c>
      <c r="F172" s="23" t="str">
        <f>VLOOKUP(A172,'Medical Examinations'!A172:H2506,5,FALSE)</f>
        <v>No</v>
      </c>
      <c r="G172" s="23" t="str">
        <f>VLOOKUP(A172,'Medical Examinations'!A172:H2506,6,FALSE)</f>
        <v>No</v>
      </c>
      <c r="H172" s="23">
        <f>VLOOKUP(A172,'Medical Examinations'!A172:H2506,7,FALSE)</f>
        <v>1</v>
      </c>
      <c r="I172" s="23" t="str">
        <f>VLOOKUP(A172,'Medical Examinations'!A172:H2506,8,FALSE)</f>
        <v>Yes</v>
      </c>
      <c r="J172" s="23" t="str" cm="1">
        <f t="array" ref="J172">_xlfn.IFS(C172&lt;18.5,"Under Weight",C172&lt;25,"Healthy Weight",C172&lt;30,"Over Weight",C172&gt;=30,"Obesity")</f>
        <v>Obesity</v>
      </c>
      <c r="K172" s="23" t="str" cm="1">
        <f t="array" ref="K172">_xlfn.IFS(D172&lt;5.7,"Normal",D172&lt;=6.5,"Prediabetes",D172&gt;6.5,"Diabetes")</f>
        <v>Prediabetes</v>
      </c>
      <c r="L172" s="30" t="str">
        <f>VLOOKUP(A172,'Hospitalisation Details'!A172:H2514,2,FALSE)</f>
        <v>30-Oct-1995</v>
      </c>
      <c r="M172" s="23">
        <f>VLOOKUP(A172,'Hospitalisation Details'!A172:H2514,5,FALSE)</f>
        <v>37133.9</v>
      </c>
      <c r="N172" s="23" t="str">
        <f>VLOOKUP(A172,'Hospitalisation Details'!A172:H2514,6,FALSE)</f>
        <v>tier - 2</v>
      </c>
      <c r="O172" s="23" t="str">
        <f>VLOOKUP(A172,'Hospitalisation Details'!A172:H2514,7,FALSE)</f>
        <v>tier - 2</v>
      </c>
      <c r="P172" s="23" t="str">
        <f>VLOOKUP(A172,'Hospitalisation Details'!A172:H2514,8,FALSE)</f>
        <v>R1013</v>
      </c>
      <c r="Q172" s="26">
        <f>VLOOKUP(A172,'Hospitalisation Details'!A172:H2514,3,FALSE)</f>
        <v>27.605555555555554</v>
      </c>
    </row>
    <row r="173" spans="1:17" ht="15.75" customHeight="1" x14ac:dyDescent="0.3">
      <c r="A173" s="31" t="s">
        <v>305</v>
      </c>
      <c r="B173" s="23" t="str">
        <f>VLOOKUP(A173,'Customer Names'!A173:D2507,3,FALSE)</f>
        <v xml:space="preserve">  Lina</v>
      </c>
      <c r="C173" s="23">
        <f>VLOOKUP(Healthcare!A173,'Medical Examinations'!A173:H2507,2,FALSE)</f>
        <v>33.5</v>
      </c>
      <c r="D173" s="23">
        <f>VLOOKUP(A173,'Medical Examinations'!A173:H2507,3,FALSE)</f>
        <v>5.4</v>
      </c>
      <c r="E173" s="23" t="str">
        <f>VLOOKUP(A173,'Medical Examinations'!A173:H2507,4,FALSE)</f>
        <v>No</v>
      </c>
      <c r="F173" s="23" t="str">
        <f>VLOOKUP(A173,'Medical Examinations'!A173:H2507,5,FALSE)</f>
        <v>No</v>
      </c>
      <c r="G173" s="23" t="str">
        <f>VLOOKUP(A173,'Medical Examinations'!A173:H2507,6,FALSE)</f>
        <v>No</v>
      </c>
      <c r="H173" s="23">
        <f>VLOOKUP(A173,'Medical Examinations'!A173:H2507,7,FALSE)</f>
        <v>0</v>
      </c>
      <c r="I173" s="23" t="str">
        <f>VLOOKUP(A173,'Medical Examinations'!A173:H2507,8,FALSE)</f>
        <v>Yes</v>
      </c>
      <c r="J173" s="23" t="str" cm="1">
        <f t="array" ref="J173">_xlfn.IFS(C173&lt;18.5,"Under Weight",C173&lt;25,"Healthy Weight",C173&lt;30,"Over Weight",C173&gt;=30,"Obesity")</f>
        <v>Obesity</v>
      </c>
      <c r="K173" s="23" t="str" cm="1">
        <f t="array" ref="K173">_xlfn.IFS(D173&lt;5.7,"Normal",D173&lt;=6.5,"Prediabetes",D173&gt;6.5,"Diabetes")</f>
        <v>Normal</v>
      </c>
      <c r="L173" s="30" t="str">
        <f>VLOOKUP(A173,'Hospitalisation Details'!A173:H2515,2,FALSE)</f>
        <v>10-Jun-1989</v>
      </c>
      <c r="M173" s="23">
        <f>VLOOKUP(A173,'Hospitalisation Details'!A173:H2515,5,FALSE)</f>
        <v>37079.370000000003</v>
      </c>
      <c r="N173" s="23" t="str">
        <f>VLOOKUP(A173,'Hospitalisation Details'!A173:H2515,6,FALSE)</f>
        <v>tier - 2</v>
      </c>
      <c r="O173" s="23" t="str">
        <f>VLOOKUP(A173,'Hospitalisation Details'!A173:H2515,7,FALSE)</f>
        <v>tier - 3</v>
      </c>
      <c r="P173" s="23" t="str">
        <f>VLOOKUP(A173,'Hospitalisation Details'!A173:H2515,8,FALSE)</f>
        <v>R1011</v>
      </c>
      <c r="Q173" s="26">
        <f>VLOOKUP(A173,'Hospitalisation Details'!A173:H2515,3,FALSE)</f>
        <v>33.994444444444447</v>
      </c>
    </row>
    <row r="174" spans="1:17" ht="15.75" customHeight="1" x14ac:dyDescent="0.3">
      <c r="A174" s="31" t="s">
        <v>307</v>
      </c>
      <c r="B174" s="23" t="str">
        <f>VLOOKUP(A174,'Customer Names'!A174:D2508,3,FALSE)</f>
        <v xml:space="preserve">  Zebulon</v>
      </c>
      <c r="C174" s="23">
        <f>VLOOKUP(Healthcare!A174,'Medical Examinations'!A174:H2508,2,FALSE)</f>
        <v>47.46</v>
      </c>
      <c r="D174" s="23">
        <f>VLOOKUP(A174,'Medical Examinations'!A174:H2508,3,FALSE)</f>
        <v>6.24</v>
      </c>
      <c r="E174" s="23" t="str">
        <f>VLOOKUP(A174,'Medical Examinations'!A174:H2508,4,FALSE)</f>
        <v>Yes</v>
      </c>
      <c r="F174" s="23" t="str">
        <f>VLOOKUP(A174,'Medical Examinations'!A174:H2508,5,FALSE)</f>
        <v>No</v>
      </c>
      <c r="G174" s="23" t="str">
        <f>VLOOKUP(A174,'Medical Examinations'!A174:H2508,6,FALSE)</f>
        <v>No</v>
      </c>
      <c r="H174" s="23">
        <f>VLOOKUP(A174,'Medical Examinations'!A174:H2508,7,FALSE)</f>
        <v>1</v>
      </c>
      <c r="I174" s="23" t="str">
        <f>VLOOKUP(A174,'Medical Examinations'!A174:H2508,8,FALSE)</f>
        <v>Yes</v>
      </c>
      <c r="J174" s="23" t="str" cm="1">
        <f t="array" ref="J174">_xlfn.IFS(C174&lt;18.5,"Under Weight",C174&lt;25,"Healthy Weight",C174&lt;30,"Over Weight",C174&gt;=30,"Obesity")</f>
        <v>Obesity</v>
      </c>
      <c r="K174" s="23" t="str" cm="1">
        <f t="array" ref="K174">_xlfn.IFS(D174&lt;5.7,"Normal",D174&lt;=6.5,"Prediabetes",D174&gt;6.5,"Diabetes")</f>
        <v>Prediabetes</v>
      </c>
      <c r="L174" s="30" t="str">
        <f>VLOOKUP(A174,'Hospitalisation Details'!A174:H2516,2,FALSE)</f>
        <v>17-Dec-1988</v>
      </c>
      <c r="M174" s="23">
        <f>VLOOKUP(A174,'Hospitalisation Details'!A174:H2516,5,FALSE)</f>
        <v>37076.370000000003</v>
      </c>
      <c r="N174" s="23" t="str">
        <f>VLOOKUP(A174,'Hospitalisation Details'!A174:H2516,6,FALSE)</f>
        <v>tier - 2</v>
      </c>
      <c r="O174" s="23" t="str">
        <f>VLOOKUP(A174,'Hospitalisation Details'!A174:H2516,7,FALSE)</f>
        <v>tier - 1</v>
      </c>
      <c r="P174" s="23" t="str">
        <f>VLOOKUP(A174,'Hospitalisation Details'!A174:H2516,8,FALSE)</f>
        <v>R1011</v>
      </c>
      <c r="Q174" s="26">
        <f>VLOOKUP(A174,'Hospitalisation Details'!A174:H2516,3,FALSE)</f>
        <v>34.475000000000001</v>
      </c>
    </row>
    <row r="175" spans="1:17" ht="15.75" customHeight="1" x14ac:dyDescent="0.3">
      <c r="A175" s="31" t="s">
        <v>309</v>
      </c>
      <c r="B175" s="23" t="str">
        <f>VLOOKUP(A175,'Customer Names'!A175:D2509,3,FALSE)</f>
        <v xml:space="preserve">  Amanda</v>
      </c>
      <c r="C175" s="23">
        <f>VLOOKUP(Healthcare!A175,'Medical Examinations'!A175:H2509,2,FALSE)</f>
        <v>49.24</v>
      </c>
      <c r="D175" s="23">
        <f>VLOOKUP(A175,'Medical Examinations'!A175:H2509,3,FALSE)</f>
        <v>4.45</v>
      </c>
      <c r="E175" s="23" t="str">
        <f>VLOOKUP(A175,'Medical Examinations'!A175:H2509,4,FALSE)</f>
        <v>No</v>
      </c>
      <c r="F175" s="23" t="str">
        <f>VLOOKUP(A175,'Medical Examinations'!A175:H2509,5,FALSE)</f>
        <v>No</v>
      </c>
      <c r="G175" s="23" t="str">
        <f>VLOOKUP(A175,'Medical Examinations'!A175:H2509,6,FALSE)</f>
        <v>No</v>
      </c>
      <c r="H175" s="23">
        <f>VLOOKUP(A175,'Medical Examinations'!A175:H2509,7,FALSE)</f>
        <v>0</v>
      </c>
      <c r="I175" s="23" t="str">
        <f>VLOOKUP(A175,'Medical Examinations'!A175:H2509,8,FALSE)</f>
        <v>Yes</v>
      </c>
      <c r="J175" s="23" t="str" cm="1">
        <f t="array" ref="J175">_xlfn.IFS(C175&lt;18.5,"Under Weight",C175&lt;25,"Healthy Weight",C175&lt;30,"Over Weight",C175&gt;=30,"Obesity")</f>
        <v>Obesity</v>
      </c>
      <c r="K175" s="23" t="str" cm="1">
        <f t="array" ref="K175">_xlfn.IFS(D175&lt;5.7,"Normal",D175&lt;=6.5,"Prediabetes",D175&gt;6.5,"Diabetes")</f>
        <v>Normal</v>
      </c>
      <c r="L175" s="30" t="str">
        <f>VLOOKUP(A175,'Hospitalisation Details'!A175:H2517,2,FALSE)</f>
        <v>01-Nov-1991</v>
      </c>
      <c r="M175" s="23">
        <f>VLOOKUP(A175,'Hospitalisation Details'!A175:H2517,5,FALSE)</f>
        <v>37040.879999999997</v>
      </c>
      <c r="N175" s="23" t="str">
        <f>VLOOKUP(A175,'Hospitalisation Details'!A175:H2517,6,FALSE)</f>
        <v>tier - 2</v>
      </c>
      <c r="O175" s="23" t="str">
        <f>VLOOKUP(A175,'Hospitalisation Details'!A175:H2517,7,FALSE)</f>
        <v>tier - 2</v>
      </c>
      <c r="P175" s="23" t="str">
        <f>VLOOKUP(A175,'Hospitalisation Details'!A175:H2517,8,FALSE)</f>
        <v>R1011</v>
      </c>
      <c r="Q175" s="26">
        <f>VLOOKUP(A175,'Hospitalisation Details'!A175:H2517,3,FALSE)</f>
        <v>31.602777777777778</v>
      </c>
    </row>
    <row r="176" spans="1:17" ht="15.75" customHeight="1" x14ac:dyDescent="0.3">
      <c r="A176" s="31" t="s">
        <v>310</v>
      </c>
      <c r="B176" s="23" t="str">
        <f>VLOOKUP(A176,'Customer Names'!A176:D2510,3,FALSE)</f>
        <v xml:space="preserve">  Greg</v>
      </c>
      <c r="C176" s="23">
        <f>VLOOKUP(Healthcare!A176,'Medical Examinations'!A176:H2510,2,FALSE)</f>
        <v>54.4</v>
      </c>
      <c r="D176" s="23">
        <f>VLOOKUP(A176,'Medical Examinations'!A176:H2510,3,FALSE)</f>
        <v>5.22</v>
      </c>
      <c r="E176" s="23" t="str">
        <f>VLOOKUP(A176,'Medical Examinations'!A176:H2510,4,FALSE)</f>
        <v>No</v>
      </c>
      <c r="F176" s="23" t="str">
        <f>VLOOKUP(A176,'Medical Examinations'!A176:H2510,5,FALSE)</f>
        <v>No</v>
      </c>
      <c r="G176" s="23" t="str">
        <f>VLOOKUP(A176,'Medical Examinations'!A176:H2510,6,FALSE)</f>
        <v>No</v>
      </c>
      <c r="H176" s="23">
        <f>VLOOKUP(A176,'Medical Examinations'!A176:H2510,7,FALSE)</f>
        <v>1</v>
      </c>
      <c r="I176" s="23" t="str">
        <f>VLOOKUP(A176,'Medical Examinations'!A176:H2510,8,FALSE)</f>
        <v>Yes</v>
      </c>
      <c r="J176" s="23" t="str" cm="1">
        <f t="array" ref="J176">_xlfn.IFS(C176&lt;18.5,"Under Weight",C176&lt;25,"Healthy Weight",C176&lt;30,"Over Weight",C176&gt;=30,"Obesity")</f>
        <v>Obesity</v>
      </c>
      <c r="K176" s="23" t="str" cm="1">
        <f t="array" ref="K176">_xlfn.IFS(D176&lt;5.7,"Normal",D176&lt;=6.5,"Prediabetes",D176&gt;6.5,"Diabetes")</f>
        <v>Normal</v>
      </c>
      <c r="L176" s="30" t="str">
        <f>VLOOKUP(A176,'Hospitalisation Details'!A176:H2518,2,FALSE)</f>
        <v>13-Sep-1992</v>
      </c>
      <c r="M176" s="23">
        <f>VLOOKUP(A176,'Hospitalisation Details'!A176:H2518,5,FALSE)</f>
        <v>36976.449999999997</v>
      </c>
      <c r="N176" s="23" t="str">
        <f>VLOOKUP(A176,'Hospitalisation Details'!A176:H2518,6,FALSE)</f>
        <v>tier - 2</v>
      </c>
      <c r="O176" s="23" t="str">
        <f>VLOOKUP(A176,'Hospitalisation Details'!A176:H2518,7,FALSE)</f>
        <v>tier - 3</v>
      </c>
      <c r="P176" s="23" t="str">
        <f>VLOOKUP(A176,'Hospitalisation Details'!A176:H2518,8,FALSE)</f>
        <v>R1011</v>
      </c>
      <c r="Q176" s="26">
        <f>VLOOKUP(A176,'Hospitalisation Details'!A176:H2518,3,FALSE)</f>
        <v>30.736111111111111</v>
      </c>
    </row>
    <row r="177" spans="1:17" ht="15.75" customHeight="1" x14ac:dyDescent="0.3">
      <c r="A177" s="31" t="s">
        <v>312</v>
      </c>
      <c r="B177" s="23" t="str">
        <f>VLOOKUP(A177,'Customer Names'!A177:D2511,3,FALSE)</f>
        <v xml:space="preserve">  John</v>
      </c>
      <c r="C177" s="23">
        <f>VLOOKUP(Healthcare!A177,'Medical Examinations'!A177:H2511,2,FALSE)</f>
        <v>35.53</v>
      </c>
      <c r="D177" s="23">
        <f>VLOOKUP(A177,'Medical Examinations'!A177:H2511,3,FALSE)</f>
        <v>4.6100000000000003</v>
      </c>
      <c r="E177" s="23" t="str">
        <f>VLOOKUP(A177,'Medical Examinations'!A177:H2511,4,FALSE)</f>
        <v>No</v>
      </c>
      <c r="F177" s="23" t="str">
        <f>VLOOKUP(A177,'Medical Examinations'!A177:H2511,5,FALSE)</f>
        <v>No</v>
      </c>
      <c r="G177" s="23" t="str">
        <f>VLOOKUP(A177,'Medical Examinations'!A177:H2511,6,FALSE)</f>
        <v>No</v>
      </c>
      <c r="H177" s="23">
        <f>VLOOKUP(A177,'Medical Examinations'!A177:H2511,7,FALSE)</f>
        <v>1</v>
      </c>
      <c r="I177" s="23" t="str">
        <f>VLOOKUP(A177,'Medical Examinations'!A177:H2511,8,FALSE)</f>
        <v>Yes</v>
      </c>
      <c r="J177" s="23" t="str" cm="1">
        <f t="array" ref="J177">_xlfn.IFS(C177&lt;18.5,"Under Weight",C177&lt;25,"Healthy Weight",C177&lt;30,"Over Weight",C177&gt;=30,"Obesity")</f>
        <v>Obesity</v>
      </c>
      <c r="K177" s="23" t="str" cm="1">
        <f t="array" ref="K177">_xlfn.IFS(D177&lt;5.7,"Normal",D177&lt;=6.5,"Prediabetes",D177&gt;6.5,"Diabetes")</f>
        <v>Normal</v>
      </c>
      <c r="L177" s="30" t="str">
        <f>VLOOKUP(A177,'Hospitalisation Details'!A177:H2519,2,FALSE)</f>
        <v>25-Aug-1992</v>
      </c>
      <c r="M177" s="23">
        <f>VLOOKUP(A177,'Hospitalisation Details'!A177:H2519,5,FALSE)</f>
        <v>36950.26</v>
      </c>
      <c r="N177" s="23" t="str">
        <f>VLOOKUP(A177,'Hospitalisation Details'!A177:H2519,6,FALSE)</f>
        <v>tier - 1</v>
      </c>
      <c r="O177" s="23" t="str">
        <f>VLOOKUP(A177,'Hospitalisation Details'!A177:H2519,7,FALSE)</f>
        <v>tier - 1</v>
      </c>
      <c r="P177" s="23" t="str">
        <f>VLOOKUP(A177,'Hospitalisation Details'!A177:H2519,8,FALSE)</f>
        <v>R1013</v>
      </c>
      <c r="Q177" s="26">
        <f>VLOOKUP(A177,'Hospitalisation Details'!A177:H2519,3,FALSE)</f>
        <v>30.786111111111111</v>
      </c>
    </row>
    <row r="178" spans="1:17" ht="15.75" customHeight="1" x14ac:dyDescent="0.3">
      <c r="A178" s="31" t="s">
        <v>313</v>
      </c>
      <c r="B178" s="23" t="str">
        <f>VLOOKUP(A178,'Customer Names'!A178:D2512,3,FALSE)</f>
        <v xml:space="preserve">  Kelsey A</v>
      </c>
      <c r="C178" s="23">
        <f>VLOOKUP(Healthcare!A178,'Medical Examinations'!A178:H2512,2,FALSE)</f>
        <v>39.729999999999997</v>
      </c>
      <c r="D178" s="23">
        <f>VLOOKUP(A178,'Medical Examinations'!A178:H2512,3,FALSE)</f>
        <v>6.24</v>
      </c>
      <c r="E178" s="23" t="str">
        <f>VLOOKUP(A178,'Medical Examinations'!A178:H2512,4,FALSE)</f>
        <v>No</v>
      </c>
      <c r="F178" s="23" t="str">
        <f>VLOOKUP(A178,'Medical Examinations'!A178:H2512,5,FALSE)</f>
        <v>No</v>
      </c>
      <c r="G178" s="23" t="str">
        <f>VLOOKUP(A178,'Medical Examinations'!A178:H2512,6,FALSE)</f>
        <v>No</v>
      </c>
      <c r="H178" s="23">
        <f>VLOOKUP(A178,'Medical Examinations'!A178:H2512,7,FALSE)</f>
        <v>0</v>
      </c>
      <c r="I178" s="23" t="str">
        <f>VLOOKUP(A178,'Medical Examinations'!A178:H2512,8,FALSE)</f>
        <v>Yes</v>
      </c>
      <c r="J178" s="23" t="str" cm="1">
        <f t="array" ref="J178">_xlfn.IFS(C178&lt;18.5,"Under Weight",C178&lt;25,"Healthy Weight",C178&lt;30,"Over Weight",C178&gt;=30,"Obesity")</f>
        <v>Obesity</v>
      </c>
      <c r="K178" s="23" t="str" cm="1">
        <f t="array" ref="K178">_xlfn.IFS(D178&lt;5.7,"Normal",D178&lt;=6.5,"Prediabetes",D178&gt;6.5,"Diabetes")</f>
        <v>Prediabetes</v>
      </c>
      <c r="L178" s="30" t="str">
        <f>VLOOKUP(A178,'Hospitalisation Details'!A178:H2520,2,FALSE)</f>
        <v>13-Aug-1977</v>
      </c>
      <c r="M178" s="23">
        <f>VLOOKUP(A178,'Hospitalisation Details'!A178:H2520,5,FALSE)</f>
        <v>36935.64</v>
      </c>
      <c r="N178" s="23" t="str">
        <f>VLOOKUP(A178,'Hospitalisation Details'!A178:H2520,6,FALSE)</f>
        <v>tier - 2</v>
      </c>
      <c r="O178" s="23" t="str">
        <f>VLOOKUP(A178,'Hospitalisation Details'!A178:H2520,7,FALSE)</f>
        <v>tier - 1</v>
      </c>
      <c r="P178" s="23" t="str">
        <f>VLOOKUP(A178,'Hospitalisation Details'!A178:H2520,8,FALSE)</f>
        <v>R1011</v>
      </c>
      <c r="Q178" s="26">
        <f>VLOOKUP(A178,'Hospitalisation Details'!A178:H2520,3,FALSE)</f>
        <v>45.819444444444443</v>
      </c>
    </row>
    <row r="179" spans="1:17" ht="15.75" customHeight="1" x14ac:dyDescent="0.3">
      <c r="A179" s="31" t="s">
        <v>315</v>
      </c>
      <c r="B179" s="23" t="str">
        <f>VLOOKUP(A179,'Customer Names'!A179:D2513,3,FALSE)</f>
        <v xml:space="preserve">  Bronwen L</v>
      </c>
      <c r="C179" s="23">
        <f>VLOOKUP(Healthcare!A179,'Medical Examinations'!A179:H2513,2,FALSE)</f>
        <v>35.68</v>
      </c>
      <c r="D179" s="23">
        <f>VLOOKUP(A179,'Medical Examinations'!A179:H2513,3,FALSE)</f>
        <v>10.039999999999999</v>
      </c>
      <c r="E179" s="23" t="str">
        <f>VLOOKUP(A179,'Medical Examinations'!A179:H2513,4,FALSE)</f>
        <v>No</v>
      </c>
      <c r="F179" s="23" t="str">
        <f>VLOOKUP(A179,'Medical Examinations'!A179:H2513,5,FALSE)</f>
        <v>No</v>
      </c>
      <c r="G179" s="23" t="str">
        <f>VLOOKUP(A179,'Medical Examinations'!A179:H2513,6,FALSE)</f>
        <v>No</v>
      </c>
      <c r="H179" s="23">
        <f>VLOOKUP(A179,'Medical Examinations'!A179:H2513,7,FALSE)</f>
        <v>0</v>
      </c>
      <c r="I179" s="23" t="str">
        <f>VLOOKUP(A179,'Medical Examinations'!A179:H2513,8,FALSE)</f>
        <v>Yes</v>
      </c>
      <c r="J179" s="23" t="str" cm="1">
        <f t="array" ref="J179">_xlfn.IFS(C179&lt;18.5,"Under Weight",C179&lt;25,"Healthy Weight",C179&lt;30,"Over Weight",C179&gt;=30,"Obesity")</f>
        <v>Obesity</v>
      </c>
      <c r="K179" s="23" t="str" cm="1">
        <f t="array" ref="K179">_xlfn.IFS(D179&lt;5.7,"Normal",D179&lt;=6.5,"Prediabetes",D179&gt;6.5,"Diabetes")</f>
        <v>Diabetes</v>
      </c>
      <c r="L179" s="30" t="str">
        <f>VLOOKUP(A179,'Hospitalisation Details'!A179:H2521,2,FALSE)</f>
        <v>22-Oct-1968</v>
      </c>
      <c r="M179" s="23">
        <f>VLOOKUP(A179,'Hospitalisation Details'!A179:H2521,5,FALSE)</f>
        <v>36922.61</v>
      </c>
      <c r="N179" s="23" t="str">
        <f>VLOOKUP(A179,'Hospitalisation Details'!A179:H2521,6,FALSE)</f>
        <v>tier - 2</v>
      </c>
      <c r="O179" s="23" t="str">
        <f>VLOOKUP(A179,'Hospitalisation Details'!A179:H2521,7,FALSE)</f>
        <v>tier - 1</v>
      </c>
      <c r="P179" s="23" t="str">
        <f>VLOOKUP(A179,'Hospitalisation Details'!A179:H2521,8,FALSE)</f>
        <v>R1011</v>
      </c>
      <c r="Q179" s="26">
        <f>VLOOKUP(A179,'Hospitalisation Details'!A179:H2521,3,FALSE)</f>
        <v>54.62777777777778</v>
      </c>
    </row>
    <row r="180" spans="1:17" ht="15.75" customHeight="1" x14ac:dyDescent="0.3">
      <c r="A180" s="31" t="s">
        <v>317</v>
      </c>
      <c r="B180" s="23" t="str">
        <f>VLOOKUP(A180,'Customer Names'!A180:D2514,3,FALSE)</f>
        <v xml:space="preserve">  Manuela</v>
      </c>
      <c r="C180" s="23">
        <f>VLOOKUP(Healthcare!A180,'Medical Examinations'!A180:H2514,2,FALSE)</f>
        <v>48.86</v>
      </c>
      <c r="D180" s="23">
        <f>VLOOKUP(A180,'Medical Examinations'!A180:H2514,3,FALSE)</f>
        <v>6.09</v>
      </c>
      <c r="E180" s="23" t="str">
        <f>VLOOKUP(A180,'Medical Examinations'!A180:H2514,4,FALSE)</f>
        <v>No</v>
      </c>
      <c r="F180" s="23" t="str">
        <f>VLOOKUP(A180,'Medical Examinations'!A180:H2514,5,FALSE)</f>
        <v>No</v>
      </c>
      <c r="G180" s="23" t="str">
        <f>VLOOKUP(A180,'Medical Examinations'!A180:H2514,6,FALSE)</f>
        <v>No</v>
      </c>
      <c r="H180" s="23">
        <f>VLOOKUP(A180,'Medical Examinations'!A180:H2514,7,FALSE)</f>
        <v>0</v>
      </c>
      <c r="I180" s="23" t="str">
        <f>VLOOKUP(A180,'Medical Examinations'!A180:H2514,8,FALSE)</f>
        <v>Yes</v>
      </c>
      <c r="J180" s="23" t="str" cm="1">
        <f t="array" ref="J180">_xlfn.IFS(C180&lt;18.5,"Under Weight",C180&lt;25,"Healthy Weight",C180&lt;30,"Over Weight",C180&gt;=30,"Obesity")</f>
        <v>Obesity</v>
      </c>
      <c r="K180" s="23" t="str" cm="1">
        <f t="array" ref="K180">_xlfn.IFS(D180&lt;5.7,"Normal",D180&lt;=6.5,"Prediabetes",D180&gt;6.5,"Diabetes")</f>
        <v>Prediabetes</v>
      </c>
      <c r="L180" s="30" t="str">
        <f>VLOOKUP(A180,'Hospitalisation Details'!A180:H2522,2,FALSE)</f>
        <v>10-Jun-1991</v>
      </c>
      <c r="M180" s="23">
        <f>VLOOKUP(A180,'Hospitalisation Details'!A180:H2522,5,FALSE)</f>
        <v>36911.99</v>
      </c>
      <c r="N180" s="23" t="str">
        <f>VLOOKUP(A180,'Hospitalisation Details'!A180:H2522,6,FALSE)</f>
        <v>tier - 2</v>
      </c>
      <c r="O180" s="23" t="str">
        <f>VLOOKUP(A180,'Hospitalisation Details'!A180:H2522,7,FALSE)</f>
        <v>tier - 2</v>
      </c>
      <c r="P180" s="23" t="str">
        <f>VLOOKUP(A180,'Hospitalisation Details'!A180:H2522,8,FALSE)</f>
        <v>R1011</v>
      </c>
      <c r="Q180" s="26">
        <f>VLOOKUP(A180,'Hospitalisation Details'!A180:H2522,3,FALSE)</f>
        <v>31.994444444444444</v>
      </c>
    </row>
    <row r="181" spans="1:17" ht="15.75" customHeight="1" x14ac:dyDescent="0.3">
      <c r="A181" s="31" t="s">
        <v>319</v>
      </c>
      <c r="B181" s="23" t="str">
        <f>VLOOKUP(A181,'Customer Names'!A181:D2515,3,FALSE)</f>
        <v xml:space="preserve">  Jennifer L</v>
      </c>
      <c r="C181" s="23">
        <f>VLOOKUP(Healthcare!A181,'Medical Examinations'!A181:H2515,2,FALSE)</f>
        <v>34.799999999999997</v>
      </c>
      <c r="D181" s="23">
        <f>VLOOKUP(A181,'Medical Examinations'!A181:H2515,3,FALSE)</f>
        <v>11.4</v>
      </c>
      <c r="E181" s="23" t="str">
        <f>VLOOKUP(A181,'Medical Examinations'!A181:H2515,4,FALSE)</f>
        <v>Yes</v>
      </c>
      <c r="F181" s="23" t="str">
        <f>VLOOKUP(A181,'Medical Examinations'!A181:H2515,5,FALSE)</f>
        <v>No</v>
      </c>
      <c r="G181" s="23" t="str">
        <f>VLOOKUP(A181,'Medical Examinations'!A181:H2515,6,FALSE)</f>
        <v>Yes</v>
      </c>
      <c r="H181" s="23">
        <f>VLOOKUP(A181,'Medical Examinations'!A181:H2515,7,FALSE)</f>
        <v>1</v>
      </c>
      <c r="I181" s="23" t="str">
        <f>VLOOKUP(A181,'Medical Examinations'!A181:H2515,8,FALSE)</f>
        <v>No</v>
      </c>
      <c r="J181" s="23" t="str" cm="1">
        <f t="array" ref="J181">_xlfn.IFS(C181&lt;18.5,"Under Weight",C181&lt;25,"Healthy Weight",C181&lt;30,"Over Weight",C181&gt;=30,"Obesity")</f>
        <v>Obesity</v>
      </c>
      <c r="K181" s="23" t="str" cm="1">
        <f t="array" ref="K181">_xlfn.IFS(D181&lt;5.7,"Normal",D181&lt;=6.5,"Prediabetes",D181&gt;6.5,"Diabetes")</f>
        <v>Diabetes</v>
      </c>
      <c r="L181" s="30" t="str">
        <f>VLOOKUP(A181,'Hospitalisation Details'!A181:H2523,2,FALSE)</f>
        <v>24-Jul-1963</v>
      </c>
      <c r="M181" s="23">
        <f>VLOOKUP(A181,'Hospitalisation Details'!A181:H2523,5,FALSE)</f>
        <v>36910.61</v>
      </c>
      <c r="N181" s="23" t="str">
        <f>VLOOKUP(A181,'Hospitalisation Details'!A181:H2523,6,FALSE)</f>
        <v>tier - 2</v>
      </c>
      <c r="O181" s="23" t="str">
        <f>VLOOKUP(A181,'Hospitalisation Details'!A181:H2523,7,FALSE)</f>
        <v>tier - 2</v>
      </c>
      <c r="P181" s="23" t="str">
        <f>VLOOKUP(A181,'Hospitalisation Details'!A181:H2523,8,FALSE)</f>
        <v>R1011</v>
      </c>
      <c r="Q181" s="26">
        <f>VLOOKUP(A181,'Hospitalisation Details'!A181:H2523,3,FALSE)</f>
        <v>59.87222222222222</v>
      </c>
    </row>
    <row r="182" spans="1:17" ht="15.75" customHeight="1" x14ac:dyDescent="0.3">
      <c r="A182" s="31" t="s">
        <v>321</v>
      </c>
      <c r="B182" s="23" t="str">
        <f>VLOOKUP(A182,'Customer Names'!A182:D2516,3,FALSE)</f>
        <v xml:space="preserve">  Abby W</v>
      </c>
      <c r="C182" s="23">
        <f>VLOOKUP(Healthcare!A182,'Medical Examinations'!A182:H2516,2,FALSE)</f>
        <v>32.49</v>
      </c>
      <c r="D182" s="23">
        <f>VLOOKUP(A182,'Medical Examinations'!A182:H2516,3,FALSE)</f>
        <v>4.29</v>
      </c>
      <c r="E182" s="23" t="str">
        <f>VLOOKUP(A182,'Medical Examinations'!A182:H2516,4,FALSE)</f>
        <v>No</v>
      </c>
      <c r="F182" s="23" t="str">
        <f>VLOOKUP(A182,'Medical Examinations'!A182:H2516,5,FALSE)</f>
        <v>No</v>
      </c>
      <c r="G182" s="23" t="str">
        <f>VLOOKUP(A182,'Medical Examinations'!A182:H2516,6,FALSE)</f>
        <v>Yes</v>
      </c>
      <c r="H182" s="23">
        <f>VLOOKUP(A182,'Medical Examinations'!A182:H2516,7,FALSE)</f>
        <v>1</v>
      </c>
      <c r="I182" s="23" t="str">
        <f>VLOOKUP(A182,'Medical Examinations'!A182:H2516,8,FALSE)</f>
        <v>Yes</v>
      </c>
      <c r="J182" s="23" t="str" cm="1">
        <f t="array" ref="J182">_xlfn.IFS(C182&lt;18.5,"Under Weight",C182&lt;25,"Healthy Weight",C182&lt;30,"Over Weight",C182&gt;=30,"Obesity")</f>
        <v>Obesity</v>
      </c>
      <c r="K182" s="23" t="str" cm="1">
        <f t="array" ref="K182">_xlfn.IFS(D182&lt;5.7,"Normal",D182&lt;=6.5,"Prediabetes",D182&gt;6.5,"Diabetes")</f>
        <v>Normal</v>
      </c>
      <c r="L182" s="30" t="str">
        <f>VLOOKUP(A182,'Hospitalisation Details'!A182:H2524,2,FALSE)</f>
        <v>21-Jun-2003</v>
      </c>
      <c r="M182" s="23">
        <f>VLOOKUP(A182,'Hospitalisation Details'!A182:H2524,5,FALSE)</f>
        <v>36898.730000000003</v>
      </c>
      <c r="N182" s="23" t="str">
        <f>VLOOKUP(A182,'Hospitalisation Details'!A182:H2524,6,FALSE)</f>
        <v>tier - 2</v>
      </c>
      <c r="O182" s="23" t="str">
        <f>VLOOKUP(A182,'Hospitalisation Details'!A182:H2524,7,FALSE)</f>
        <v>tier - 1</v>
      </c>
      <c r="P182" s="23" t="str">
        <f>VLOOKUP(A182,'Hospitalisation Details'!A182:H2524,8,FALSE)</f>
        <v>R1012</v>
      </c>
      <c r="Q182" s="26">
        <f>VLOOKUP(A182,'Hospitalisation Details'!A182:H2524,3,FALSE)</f>
        <v>19.963888888888889</v>
      </c>
    </row>
    <row r="183" spans="1:17" ht="15.75" customHeight="1" x14ac:dyDescent="0.3">
      <c r="A183" s="31" t="s">
        <v>323</v>
      </c>
      <c r="B183" s="23" t="str">
        <f>VLOOKUP(A183,'Customer Names'!A183:D2517,3,FALSE)</f>
        <v xml:space="preserve">  Tyler</v>
      </c>
      <c r="C183" s="23">
        <f>VLOOKUP(Healthcare!A183,'Medical Examinations'!A183:H2517,2,FALSE)</f>
        <v>39</v>
      </c>
      <c r="D183" s="23">
        <f>VLOOKUP(A183,'Medical Examinations'!A183:H2517,3,FALSE)</f>
        <v>5.7</v>
      </c>
      <c r="E183" s="23" t="str">
        <f>VLOOKUP(A183,'Medical Examinations'!A183:H2517,4,FALSE)</f>
        <v>No</v>
      </c>
      <c r="F183" s="23" t="str">
        <f>VLOOKUP(A183,'Medical Examinations'!A183:H2517,5,FALSE)</f>
        <v>No</v>
      </c>
      <c r="G183" s="23" t="str">
        <f>VLOOKUP(A183,'Medical Examinations'!A183:H2517,6,FALSE)</f>
        <v>No</v>
      </c>
      <c r="H183" s="23">
        <f>VLOOKUP(A183,'Medical Examinations'!A183:H2517,7,FALSE)</f>
        <v>2</v>
      </c>
      <c r="I183" s="23" t="str">
        <f>VLOOKUP(A183,'Medical Examinations'!A183:H2517,8,FALSE)</f>
        <v>Yes</v>
      </c>
      <c r="J183" s="23" t="str" cm="1">
        <f t="array" ref="J183">_xlfn.IFS(C183&lt;18.5,"Under Weight",C183&lt;25,"Healthy Weight",C183&lt;30,"Over Weight",C183&gt;=30,"Obesity")</f>
        <v>Obesity</v>
      </c>
      <c r="K183" s="23" t="str" cm="1">
        <f t="array" ref="K183">_xlfn.IFS(D183&lt;5.7,"Normal",D183&lt;=6.5,"Prediabetes",D183&gt;6.5,"Diabetes")</f>
        <v>Prediabetes</v>
      </c>
      <c r="L183" s="30" t="str">
        <f>VLOOKUP(A183,'Hospitalisation Details'!A183:H2525,2,FALSE)</f>
        <v>05-Dec-1972</v>
      </c>
      <c r="M183" s="23">
        <f>VLOOKUP(A183,'Hospitalisation Details'!A183:H2525,5,FALSE)</f>
        <v>36889.99</v>
      </c>
      <c r="N183" s="23" t="str">
        <f>VLOOKUP(A183,'Hospitalisation Details'!A183:H2525,6,FALSE)</f>
        <v>tier - 1</v>
      </c>
      <c r="O183" s="23" t="str">
        <f>VLOOKUP(A183,'Hospitalisation Details'!A183:H2525,7,FALSE)</f>
        <v>tier - 3</v>
      </c>
      <c r="P183" s="23" t="str">
        <f>VLOOKUP(A183,'Hospitalisation Details'!A183:H2525,8,FALSE)</f>
        <v>R1011</v>
      </c>
      <c r="Q183" s="26">
        <f>VLOOKUP(A183,'Hospitalisation Details'!A183:H2525,3,FALSE)</f>
        <v>50.508333333333333</v>
      </c>
    </row>
    <row r="184" spans="1:17" ht="15.75" customHeight="1" x14ac:dyDescent="0.3">
      <c r="A184" s="31" t="s">
        <v>325</v>
      </c>
      <c r="B184" s="23" t="str">
        <f>VLOOKUP(A184,'Customer Names'!A184:D2518,3,FALSE)</f>
        <v xml:space="preserve">  Jeffrey</v>
      </c>
      <c r="C184" s="23">
        <f>VLOOKUP(Healthcare!A184,'Medical Examinations'!A184:H2518,2,FALSE)</f>
        <v>35.299999999999997</v>
      </c>
      <c r="D184" s="23">
        <f>VLOOKUP(A184,'Medical Examinations'!A184:H2518,3,FALSE)</f>
        <v>6.09</v>
      </c>
      <c r="E184" s="23" t="str">
        <f>VLOOKUP(A184,'Medical Examinations'!A184:H2518,4,FALSE)</f>
        <v>No</v>
      </c>
      <c r="F184" s="23" t="str">
        <f>VLOOKUP(A184,'Medical Examinations'!A184:H2518,5,FALSE)</f>
        <v>No</v>
      </c>
      <c r="G184" s="23" t="str">
        <f>VLOOKUP(A184,'Medical Examinations'!A184:H2518,6,FALSE)</f>
        <v>No</v>
      </c>
      <c r="H184" s="23">
        <f>VLOOKUP(A184,'Medical Examinations'!A184:H2518,7,FALSE)</f>
        <v>1</v>
      </c>
      <c r="I184" s="23" t="str">
        <f>VLOOKUP(A184,'Medical Examinations'!A184:H2518,8,FALSE)</f>
        <v>Yes</v>
      </c>
      <c r="J184" s="23" t="str" cm="1">
        <f t="array" ref="J184">_xlfn.IFS(C184&lt;18.5,"Under Weight",C184&lt;25,"Healthy Weight",C184&lt;30,"Over Weight",C184&gt;=30,"Obesity")</f>
        <v>Obesity</v>
      </c>
      <c r="K184" s="23" t="str" cm="1">
        <f t="array" ref="K184">_xlfn.IFS(D184&lt;5.7,"Normal",D184&lt;=6.5,"Prediabetes",D184&gt;6.5,"Diabetes")</f>
        <v>Prediabetes</v>
      </c>
      <c r="L184" s="30" t="str">
        <f>VLOOKUP(A184,'Hospitalisation Details'!A184:H2526,2,FALSE)</f>
        <v>04-Jul-1992</v>
      </c>
      <c r="M184" s="23">
        <f>VLOOKUP(A184,'Hospitalisation Details'!A184:H2526,5,FALSE)</f>
        <v>36837.47</v>
      </c>
      <c r="N184" s="23" t="str">
        <f>VLOOKUP(A184,'Hospitalisation Details'!A184:H2526,6,FALSE)</f>
        <v>tier - 2</v>
      </c>
      <c r="O184" s="23" t="str">
        <f>VLOOKUP(A184,'Hospitalisation Details'!A184:H2526,7,FALSE)</f>
        <v>tier - 3</v>
      </c>
      <c r="P184" s="23" t="str">
        <f>VLOOKUP(A184,'Hospitalisation Details'!A184:H2526,8,FALSE)</f>
        <v>R1011</v>
      </c>
      <c r="Q184" s="26">
        <f>VLOOKUP(A184,'Hospitalisation Details'!A184:H2526,3,FALSE)</f>
        <v>30.927777777777777</v>
      </c>
    </row>
    <row r="185" spans="1:17" ht="15.75" customHeight="1" x14ac:dyDescent="0.3">
      <c r="A185" s="31" t="s">
        <v>327</v>
      </c>
      <c r="B185" s="23" t="str">
        <f>VLOOKUP(A185,'Customer Names'!A185:D2519,3,FALSE)</f>
        <v xml:space="preserve">  Matthew F</v>
      </c>
      <c r="C185" s="23">
        <f>VLOOKUP(Healthcare!A185,'Medical Examinations'!A185:H2519,2,FALSE)</f>
        <v>33.42</v>
      </c>
      <c r="D185" s="23">
        <f>VLOOKUP(A185,'Medical Examinations'!A185:H2519,3,FALSE)</f>
        <v>10.67</v>
      </c>
      <c r="E185" s="23" t="str">
        <f>VLOOKUP(A185,'Medical Examinations'!A185:H2519,4,FALSE)</f>
        <v>No</v>
      </c>
      <c r="F185" s="23" t="str">
        <f>VLOOKUP(A185,'Medical Examinations'!A185:H2519,5,FALSE)</f>
        <v>No</v>
      </c>
      <c r="G185" s="23" t="str">
        <f>VLOOKUP(A185,'Medical Examinations'!A185:H2519,6,FALSE)</f>
        <v>No</v>
      </c>
      <c r="H185" s="23">
        <f>VLOOKUP(A185,'Medical Examinations'!A185:H2519,7,FALSE)</f>
        <v>0</v>
      </c>
      <c r="I185" s="23" t="str">
        <f>VLOOKUP(A185,'Medical Examinations'!A185:H2519,8,FALSE)</f>
        <v>Yes</v>
      </c>
      <c r="J185" s="23" t="str" cm="1">
        <f t="array" ref="J185">_xlfn.IFS(C185&lt;18.5,"Under Weight",C185&lt;25,"Healthy Weight",C185&lt;30,"Over Weight",C185&gt;=30,"Obesity")</f>
        <v>Obesity</v>
      </c>
      <c r="K185" s="23" t="str" cm="1">
        <f t="array" ref="K185">_xlfn.IFS(D185&lt;5.7,"Normal",D185&lt;=6.5,"Prediabetes",D185&gt;6.5,"Diabetes")</f>
        <v>Diabetes</v>
      </c>
      <c r="L185" s="30" t="str">
        <f>VLOOKUP(A185,'Hospitalisation Details'!A185:H2527,2,FALSE)</f>
        <v>28-Dec-1965</v>
      </c>
      <c r="M185" s="23">
        <f>VLOOKUP(A185,'Hospitalisation Details'!A185:H2527,5,FALSE)</f>
        <v>36795.29</v>
      </c>
      <c r="N185" s="23" t="str">
        <f>VLOOKUP(A185,'Hospitalisation Details'!A185:H2527,6,FALSE)</f>
        <v>tier - 2</v>
      </c>
      <c r="O185" s="23" t="str">
        <f>VLOOKUP(A185,'Hospitalisation Details'!A185:H2527,7,FALSE)</f>
        <v>tier - 1</v>
      </c>
      <c r="P185" s="23" t="str">
        <f>VLOOKUP(A185,'Hospitalisation Details'!A185:H2527,8,FALSE)</f>
        <v>R1011</v>
      </c>
      <c r="Q185" s="26">
        <f>VLOOKUP(A185,'Hospitalisation Details'!A185:H2527,3,FALSE)</f>
        <v>57.444444444444443</v>
      </c>
    </row>
    <row r="186" spans="1:17" ht="15.75" customHeight="1" x14ac:dyDescent="0.3">
      <c r="A186" s="31" t="s">
        <v>329</v>
      </c>
      <c r="B186" s="23" t="str">
        <f>VLOOKUP(A186,'Customer Names'!A186:D2520,3,FALSE)</f>
        <v xml:space="preserve">  Ryan J</v>
      </c>
      <c r="C186" s="23">
        <f>VLOOKUP(Healthcare!A186,'Medical Examinations'!A186:H2520,2,FALSE)</f>
        <v>37.18</v>
      </c>
      <c r="D186" s="23">
        <f>VLOOKUP(A186,'Medical Examinations'!A186:H2520,3,FALSE)</f>
        <v>6.75</v>
      </c>
      <c r="E186" s="23" t="str">
        <f>VLOOKUP(A186,'Medical Examinations'!A186:H2520,4,FALSE)</f>
        <v>Yes</v>
      </c>
      <c r="F186" s="23" t="str">
        <f>VLOOKUP(A186,'Medical Examinations'!A186:H2520,5,FALSE)</f>
        <v>No</v>
      </c>
      <c r="G186" s="23" t="str">
        <f>VLOOKUP(A186,'Medical Examinations'!A186:H2520,6,FALSE)</f>
        <v>No</v>
      </c>
      <c r="H186" s="23">
        <f>VLOOKUP(A186,'Medical Examinations'!A186:H2520,7,FALSE)</f>
        <v>2</v>
      </c>
      <c r="I186" s="23" t="str">
        <f>VLOOKUP(A186,'Medical Examinations'!A186:H2520,8,FALSE)</f>
        <v>Yes</v>
      </c>
      <c r="J186" s="23" t="str" cm="1">
        <f t="array" ref="J186">_xlfn.IFS(C186&lt;18.5,"Under Weight",C186&lt;25,"Healthy Weight",C186&lt;30,"Over Weight",C186&gt;=30,"Obesity")</f>
        <v>Obesity</v>
      </c>
      <c r="K186" s="23" t="str" cm="1">
        <f t="array" ref="K186">_xlfn.IFS(D186&lt;5.7,"Normal",D186&lt;=6.5,"Prediabetes",D186&gt;6.5,"Diabetes")</f>
        <v>Diabetes</v>
      </c>
      <c r="L186" s="30" t="str">
        <f>VLOOKUP(A186,'Hospitalisation Details'!A186:H2528,2,FALSE)</f>
        <v>14-Jul-1970</v>
      </c>
      <c r="M186" s="23">
        <f>VLOOKUP(A186,'Hospitalisation Details'!A186:H2528,5,FALSE)</f>
        <v>36786.370000000003</v>
      </c>
      <c r="N186" s="23" t="str">
        <f>VLOOKUP(A186,'Hospitalisation Details'!A186:H2528,6,FALSE)</f>
        <v>tier - 1</v>
      </c>
      <c r="O186" s="23" t="str">
        <f>VLOOKUP(A186,'Hospitalisation Details'!A186:H2528,7,FALSE)</f>
        <v>tier - 1</v>
      </c>
      <c r="P186" s="23" t="str">
        <f>VLOOKUP(A186,'Hospitalisation Details'!A186:H2528,8,FALSE)</f>
        <v>R1011</v>
      </c>
      <c r="Q186" s="26">
        <f>VLOOKUP(A186,'Hospitalisation Details'!A186:H2528,3,FALSE)</f>
        <v>52.9</v>
      </c>
    </row>
    <row r="187" spans="1:17" ht="15.75" customHeight="1" x14ac:dyDescent="0.3">
      <c r="A187" s="31" t="s">
        <v>331</v>
      </c>
      <c r="B187" s="23" t="str">
        <f>VLOOKUP(A187,'Customer Names'!A187:D2521,3,FALSE)</f>
        <v xml:space="preserve">  Amy</v>
      </c>
      <c r="C187" s="23">
        <f>VLOOKUP(Healthcare!A187,'Medical Examinations'!A187:H2521,2,FALSE)</f>
        <v>33.33</v>
      </c>
      <c r="D187" s="23">
        <f>VLOOKUP(A187,'Medical Examinations'!A187:H2521,3,FALSE)</f>
        <v>9.26</v>
      </c>
      <c r="E187" s="23" t="str">
        <f>VLOOKUP(A187,'Medical Examinations'!A187:H2521,4,FALSE)</f>
        <v>Yes</v>
      </c>
      <c r="F187" s="23" t="str">
        <f>VLOOKUP(A187,'Medical Examinations'!A187:H2521,5,FALSE)</f>
        <v>No</v>
      </c>
      <c r="G187" s="23" t="str">
        <f>VLOOKUP(A187,'Medical Examinations'!A187:H2521,6,FALSE)</f>
        <v>No</v>
      </c>
      <c r="H187" s="23">
        <f>VLOOKUP(A187,'Medical Examinations'!A187:H2521,7,FALSE)</f>
        <v>2</v>
      </c>
      <c r="I187" s="23" t="str">
        <f>VLOOKUP(A187,'Medical Examinations'!A187:H2521,8,FALSE)</f>
        <v>No</v>
      </c>
      <c r="J187" s="23" t="str" cm="1">
        <f t="array" ref="J187">_xlfn.IFS(C187&lt;18.5,"Under Weight",C187&lt;25,"Healthy Weight",C187&lt;30,"Over Weight",C187&gt;=30,"Obesity")</f>
        <v>Obesity</v>
      </c>
      <c r="K187" s="23" t="str" cm="1">
        <f t="array" ref="K187">_xlfn.IFS(D187&lt;5.7,"Normal",D187&lt;=6.5,"Prediabetes",D187&gt;6.5,"Diabetes")</f>
        <v>Diabetes</v>
      </c>
      <c r="L187" s="30" t="str">
        <f>VLOOKUP(A187,'Hospitalisation Details'!A187:H2529,2,FALSE)</f>
        <v>29-Jul-1961</v>
      </c>
      <c r="M187" s="23">
        <f>VLOOKUP(A187,'Hospitalisation Details'!A187:H2529,5,FALSE)</f>
        <v>36580.28</v>
      </c>
      <c r="N187" s="23" t="str">
        <f>VLOOKUP(A187,'Hospitalisation Details'!A187:H2529,6,FALSE)</f>
        <v>tier - 2</v>
      </c>
      <c r="O187" s="23" t="str">
        <f>VLOOKUP(A187,'Hospitalisation Details'!A187:H2529,7,FALSE)</f>
        <v>tier - 2</v>
      </c>
      <c r="P187" s="23" t="str">
        <f>VLOOKUP(A187,'Hospitalisation Details'!A187:H2529,8,FALSE)</f>
        <v>R1013</v>
      </c>
      <c r="Q187" s="26">
        <f>VLOOKUP(A187,'Hospitalisation Details'!A187:H2529,3,FALSE)</f>
        <v>61.858333333333334</v>
      </c>
    </row>
    <row r="188" spans="1:17" ht="15.75" customHeight="1" x14ac:dyDescent="0.3">
      <c r="A188" s="31" t="s">
        <v>333</v>
      </c>
      <c r="B188" s="23" t="str">
        <f>VLOOKUP(A188,'Customer Names'!A188:D2522,3,FALSE)</f>
        <v xml:space="preserve">  Andrew P</v>
      </c>
      <c r="C188" s="23">
        <f>VLOOKUP(Healthcare!A188,'Medical Examinations'!A188:H2522,2,FALSE)</f>
        <v>53.21</v>
      </c>
      <c r="D188" s="23">
        <f>VLOOKUP(A188,'Medical Examinations'!A188:H2522,3,FALSE)</f>
        <v>4.2699999999999996</v>
      </c>
      <c r="E188" s="23" t="str">
        <f>VLOOKUP(A188,'Medical Examinations'!A188:H2522,4,FALSE)</f>
        <v>No</v>
      </c>
      <c r="F188" s="23" t="str">
        <f>VLOOKUP(A188,'Medical Examinations'!A188:H2522,5,FALSE)</f>
        <v>No</v>
      </c>
      <c r="G188" s="23" t="str">
        <f>VLOOKUP(A188,'Medical Examinations'!A188:H2522,6,FALSE)</f>
        <v>No</v>
      </c>
      <c r="H188" s="23">
        <f>VLOOKUP(A188,'Medical Examinations'!A188:H2522,7,FALSE)</f>
        <v>1</v>
      </c>
      <c r="I188" s="23" t="str">
        <f>VLOOKUP(A188,'Medical Examinations'!A188:H2522,8,FALSE)</f>
        <v>Yes</v>
      </c>
      <c r="J188" s="23" t="str" cm="1">
        <f t="array" ref="J188">_xlfn.IFS(C188&lt;18.5,"Under Weight",C188&lt;25,"Healthy Weight",C188&lt;30,"Over Weight",C188&gt;=30,"Obesity")</f>
        <v>Obesity</v>
      </c>
      <c r="K188" s="23" t="str" cm="1">
        <f t="array" ref="K188">_xlfn.IFS(D188&lt;5.7,"Normal",D188&lt;=6.5,"Prediabetes",D188&gt;6.5,"Diabetes")</f>
        <v>Normal</v>
      </c>
      <c r="L188" s="30" t="str">
        <f>VLOOKUP(A188,'Hospitalisation Details'!A188:H2530,2,FALSE)</f>
        <v>09-Oct-1992</v>
      </c>
      <c r="M188" s="23">
        <f>VLOOKUP(A188,'Hospitalisation Details'!A188:H2530,5,FALSE)</f>
        <v>36572.800000000003</v>
      </c>
      <c r="N188" s="23" t="str">
        <f>VLOOKUP(A188,'Hospitalisation Details'!A188:H2530,6,FALSE)</f>
        <v>tier - 1</v>
      </c>
      <c r="O188" s="23" t="str">
        <f>VLOOKUP(A188,'Hospitalisation Details'!A188:H2530,7,FALSE)</f>
        <v>tier - 2</v>
      </c>
      <c r="P188" s="23" t="str">
        <f>VLOOKUP(A188,'Hospitalisation Details'!A188:H2530,8,FALSE)</f>
        <v>R1011</v>
      </c>
      <c r="Q188" s="26">
        <f>VLOOKUP(A188,'Hospitalisation Details'!A188:H2530,3,FALSE)</f>
        <v>30.663888888888888</v>
      </c>
    </row>
    <row r="189" spans="1:17" ht="15.75" customHeight="1" x14ac:dyDescent="0.3">
      <c r="A189" s="31" t="s">
        <v>335</v>
      </c>
      <c r="B189" s="23" t="str">
        <f>VLOOKUP(A189,'Customer Names'!A189:D2523,3,FALSE)</f>
        <v xml:space="preserve">  George M</v>
      </c>
      <c r="C189" s="23">
        <f>VLOOKUP(Healthcare!A189,'Medical Examinations'!A189:H2523,2,FALSE)</f>
        <v>38.729999999999997</v>
      </c>
      <c r="D189" s="23">
        <f>VLOOKUP(A189,'Medical Examinations'!A189:H2523,3,FALSE)</f>
        <v>11.51</v>
      </c>
      <c r="E189" s="23" t="str">
        <f>VLOOKUP(A189,'Medical Examinations'!A189:H2523,4,FALSE)</f>
        <v>No</v>
      </c>
      <c r="F189" s="23" t="str">
        <f>VLOOKUP(A189,'Medical Examinations'!A189:H2523,5,FALSE)</f>
        <v>No</v>
      </c>
      <c r="G189" s="23" t="str">
        <f>VLOOKUP(A189,'Medical Examinations'!A189:H2523,6,FALSE)</f>
        <v>No</v>
      </c>
      <c r="H189" s="23">
        <f>VLOOKUP(A189,'Medical Examinations'!A189:H2523,7,FALSE)</f>
        <v>2</v>
      </c>
      <c r="I189" s="23" t="str">
        <f>VLOOKUP(A189,'Medical Examinations'!A189:H2523,8,FALSE)</f>
        <v>Yes</v>
      </c>
      <c r="J189" s="23" t="str" cm="1">
        <f t="array" ref="J189">_xlfn.IFS(C189&lt;18.5,"Under Weight",C189&lt;25,"Healthy Weight",C189&lt;30,"Over Weight",C189&gt;=30,"Obesity")</f>
        <v>Obesity</v>
      </c>
      <c r="K189" s="23" t="str" cm="1">
        <f t="array" ref="K189">_xlfn.IFS(D189&lt;5.7,"Normal",D189&lt;=6.5,"Prediabetes",D189&gt;6.5,"Diabetes")</f>
        <v>Diabetes</v>
      </c>
      <c r="L189" s="30" t="str">
        <f>VLOOKUP(A189,'Hospitalisation Details'!A189:H2531,2,FALSE)</f>
        <v>09-Aug-1973</v>
      </c>
      <c r="M189" s="23">
        <f>VLOOKUP(A189,'Hospitalisation Details'!A189:H2531,5,FALSE)</f>
        <v>36541.550000000003</v>
      </c>
      <c r="N189" s="23" t="str">
        <f>VLOOKUP(A189,'Hospitalisation Details'!A189:H2531,6,FALSE)</f>
        <v>tier - 2</v>
      </c>
      <c r="O189" s="23" t="str">
        <f>VLOOKUP(A189,'Hospitalisation Details'!A189:H2531,7,FALSE)</f>
        <v>tier - 3</v>
      </c>
      <c r="P189" s="23" t="str">
        <f>VLOOKUP(A189,'Hospitalisation Details'!A189:H2531,8,FALSE)</f>
        <v>R1011</v>
      </c>
      <c r="Q189" s="26">
        <f>VLOOKUP(A189,'Hospitalisation Details'!A189:H2531,3,FALSE)</f>
        <v>49.830555555555556</v>
      </c>
    </row>
    <row r="190" spans="1:17" ht="15.75" customHeight="1" x14ac:dyDescent="0.3">
      <c r="A190" s="31" t="s">
        <v>337</v>
      </c>
      <c r="B190" s="23" t="str">
        <f>VLOOKUP(A190,'Customer Names'!A190:D2524,3,FALSE)</f>
        <v xml:space="preserve">  Sarah</v>
      </c>
      <c r="C190" s="23">
        <f>VLOOKUP(Healthcare!A190,'Medical Examinations'!A190:H2524,2,FALSE)</f>
        <v>29.73</v>
      </c>
      <c r="D190" s="23">
        <f>VLOOKUP(A190,'Medical Examinations'!A190:H2524,3,FALSE)</f>
        <v>7.22</v>
      </c>
      <c r="E190" s="23" t="str">
        <f>VLOOKUP(A190,'Medical Examinations'!A190:H2524,4,FALSE)</f>
        <v>No</v>
      </c>
      <c r="F190" s="23" t="str">
        <f>VLOOKUP(A190,'Medical Examinations'!A190:H2524,5,FALSE)</f>
        <v>No</v>
      </c>
      <c r="G190" s="23" t="str">
        <f>VLOOKUP(A190,'Medical Examinations'!A190:H2524,6,FALSE)</f>
        <v>No</v>
      </c>
      <c r="H190" s="23">
        <f>VLOOKUP(A190,'Medical Examinations'!A190:H2524,7,FALSE)</f>
        <v>0</v>
      </c>
      <c r="I190" s="23" t="str">
        <f>VLOOKUP(A190,'Medical Examinations'!A190:H2524,8,FALSE)</f>
        <v>Yes</v>
      </c>
      <c r="J190" s="23" t="str" cm="1">
        <f t="array" ref="J190">_xlfn.IFS(C190&lt;18.5,"Under Weight",C190&lt;25,"Healthy Weight",C190&lt;30,"Over Weight",C190&gt;=30,"Obesity")</f>
        <v>Over Weight</v>
      </c>
      <c r="K190" s="23" t="str" cm="1">
        <f t="array" ref="K190">_xlfn.IFS(D190&lt;5.7,"Normal",D190&lt;=6.5,"Prediabetes",D190&gt;6.5,"Diabetes")</f>
        <v>Diabetes</v>
      </c>
      <c r="L190" s="30" t="str">
        <f>VLOOKUP(A190,'Hospitalisation Details'!A190:H2532,2,FALSE)</f>
        <v>19-Nov-1962</v>
      </c>
      <c r="M190" s="23">
        <f>VLOOKUP(A190,'Hospitalisation Details'!A190:H2532,5,FALSE)</f>
        <v>36445.550000000003</v>
      </c>
      <c r="N190" s="23" t="str">
        <f>VLOOKUP(A190,'Hospitalisation Details'!A190:H2532,6,FALSE)</f>
        <v>tier - 2</v>
      </c>
      <c r="O190" s="23" t="str">
        <f>VLOOKUP(A190,'Hospitalisation Details'!A190:H2532,7,FALSE)</f>
        <v>tier - 2</v>
      </c>
      <c r="P190" s="23" t="str">
        <f>VLOOKUP(A190,'Hospitalisation Details'!A190:H2532,8,FALSE)</f>
        <v>R1011</v>
      </c>
      <c r="Q190" s="26">
        <f>VLOOKUP(A190,'Hospitalisation Details'!A190:H2532,3,FALSE)</f>
        <v>60.552777777777777</v>
      </c>
    </row>
    <row r="191" spans="1:17" ht="15.75" customHeight="1" x14ac:dyDescent="0.3">
      <c r="A191" s="31" t="s">
        <v>339</v>
      </c>
      <c r="B191" s="23" t="str">
        <f>VLOOKUP(A191,'Customer Names'!A191:D2525,3,FALSE)</f>
        <v xml:space="preserve">  Lara</v>
      </c>
      <c r="C191" s="23">
        <f>VLOOKUP(Healthcare!A191,'Medical Examinations'!A191:H2525,2,FALSE)</f>
        <v>34.700000000000003</v>
      </c>
      <c r="D191" s="23">
        <f>VLOOKUP(A191,'Medical Examinations'!A191:H2525,3,FALSE)</f>
        <v>4.37</v>
      </c>
      <c r="E191" s="23" t="str">
        <f>VLOOKUP(A191,'Medical Examinations'!A191:H2525,4,FALSE)</f>
        <v>No</v>
      </c>
      <c r="F191" s="23" t="str">
        <f>VLOOKUP(A191,'Medical Examinations'!A191:H2525,5,FALSE)</f>
        <v>No</v>
      </c>
      <c r="G191" s="23" t="str">
        <f>VLOOKUP(A191,'Medical Examinations'!A191:H2525,6,FALSE)</f>
        <v>Yes</v>
      </c>
      <c r="H191" s="23">
        <f>VLOOKUP(A191,'Medical Examinations'!A191:H2525,7,FALSE)</f>
        <v>1</v>
      </c>
      <c r="I191" s="23" t="str">
        <f>VLOOKUP(A191,'Medical Examinations'!A191:H2525,8,FALSE)</f>
        <v>Yes</v>
      </c>
      <c r="J191" s="23" t="str" cm="1">
        <f t="array" ref="J191">_xlfn.IFS(C191&lt;18.5,"Under Weight",C191&lt;25,"Healthy Weight",C191&lt;30,"Over Weight",C191&gt;=30,"Obesity")</f>
        <v>Obesity</v>
      </c>
      <c r="K191" s="23" t="str" cm="1">
        <f t="array" ref="K191">_xlfn.IFS(D191&lt;5.7,"Normal",D191&lt;=6.5,"Prediabetes",D191&gt;6.5,"Diabetes")</f>
        <v>Normal</v>
      </c>
      <c r="L191" s="30" t="str">
        <f>VLOOKUP(A191,'Hospitalisation Details'!A191:H2533,2,FALSE)</f>
        <v>09-Dec-2003</v>
      </c>
      <c r="M191" s="23">
        <f>VLOOKUP(A191,'Hospitalisation Details'!A191:H2533,5,FALSE)</f>
        <v>36397.58</v>
      </c>
      <c r="N191" s="23" t="str">
        <f>VLOOKUP(A191,'Hospitalisation Details'!A191:H2533,6,FALSE)</f>
        <v>tier - 2</v>
      </c>
      <c r="O191" s="23" t="str">
        <f>VLOOKUP(A191,'Hospitalisation Details'!A191:H2533,7,FALSE)</f>
        <v>tier - 3</v>
      </c>
      <c r="P191" s="23" t="str">
        <f>VLOOKUP(A191,'Hospitalisation Details'!A191:H2533,8,FALSE)</f>
        <v>R1011</v>
      </c>
      <c r="Q191" s="26">
        <f>VLOOKUP(A191,'Hospitalisation Details'!A191:H2533,3,FALSE)</f>
        <v>19.497222222222224</v>
      </c>
    </row>
    <row r="192" spans="1:17" ht="15.75" customHeight="1" x14ac:dyDescent="0.3">
      <c r="A192" s="31" t="s">
        <v>341</v>
      </c>
      <c r="B192" s="23" t="str">
        <f>VLOOKUP(A192,'Customer Names'!A192:D2526,3,FALSE)</f>
        <v xml:space="preserve">  Sebastien</v>
      </c>
      <c r="C192" s="23">
        <f>VLOOKUP(Healthcare!A192,'Medical Examinations'!A192:H2526,2,FALSE)</f>
        <v>38.28</v>
      </c>
      <c r="D192" s="23">
        <f>VLOOKUP(A192,'Medical Examinations'!A192:H2526,3,FALSE)</f>
        <v>11.56</v>
      </c>
      <c r="E192" s="23" t="str">
        <f>VLOOKUP(A192,'Medical Examinations'!A192:H2526,4,FALSE)</f>
        <v>Yes</v>
      </c>
      <c r="F192" s="23" t="str">
        <f>VLOOKUP(A192,'Medical Examinations'!A192:H2526,5,FALSE)</f>
        <v>No</v>
      </c>
      <c r="G192" s="23" t="str">
        <f>VLOOKUP(A192,'Medical Examinations'!A192:H2526,6,FALSE)</f>
        <v>No</v>
      </c>
      <c r="H192" s="23">
        <f>VLOOKUP(A192,'Medical Examinations'!A192:H2526,7,FALSE)</f>
        <v>1</v>
      </c>
      <c r="I192" s="23" t="str">
        <f>VLOOKUP(A192,'Medical Examinations'!A192:H2526,8,FALSE)</f>
        <v>Yes</v>
      </c>
      <c r="J192" s="23" t="str" cm="1">
        <f t="array" ref="J192">_xlfn.IFS(C192&lt;18.5,"Under Weight",C192&lt;25,"Healthy Weight",C192&lt;30,"Over Weight",C192&gt;=30,"Obesity")</f>
        <v>Obesity</v>
      </c>
      <c r="K192" s="23" t="str" cm="1">
        <f t="array" ref="K192">_xlfn.IFS(D192&lt;5.7,"Normal",D192&lt;=6.5,"Prediabetes",D192&gt;6.5,"Diabetes")</f>
        <v>Diabetes</v>
      </c>
      <c r="L192" s="30" t="str">
        <f>VLOOKUP(A192,'Hospitalisation Details'!A192:H2534,2,FALSE)</f>
        <v>05-Jun-1975</v>
      </c>
      <c r="M192" s="23">
        <f>VLOOKUP(A192,'Hospitalisation Details'!A192:H2534,5,FALSE)</f>
        <v>36350.71</v>
      </c>
      <c r="N192" s="23" t="str">
        <f>VLOOKUP(A192,'Hospitalisation Details'!A192:H2534,6,FALSE)</f>
        <v>tier - 1</v>
      </c>
      <c r="O192" s="23" t="str">
        <f>VLOOKUP(A192,'Hospitalisation Details'!A192:H2534,7,FALSE)</f>
        <v>tier - 2</v>
      </c>
      <c r="P192" s="23" t="str">
        <f>VLOOKUP(A192,'Hospitalisation Details'!A192:H2534,8,FALSE)</f>
        <v>R1011</v>
      </c>
      <c r="Q192" s="26">
        <f>VLOOKUP(A192,'Hospitalisation Details'!A192:H2534,3,FALSE)</f>
        <v>48.008333333333333</v>
      </c>
    </row>
    <row r="193" spans="1:17" ht="15.75" customHeight="1" x14ac:dyDescent="0.3">
      <c r="A193" s="31" t="s">
        <v>343</v>
      </c>
      <c r="B193" s="23" t="str">
        <f>VLOOKUP(A193,'Customer Names'!A193:D2527,3,FALSE)</f>
        <v xml:space="preserve">  Padraig</v>
      </c>
      <c r="C193" s="23">
        <f>VLOOKUP(Healthcare!A193,'Medical Examinations'!A193:H2527,2,FALSE)</f>
        <v>33.57</v>
      </c>
      <c r="D193" s="23">
        <f>VLOOKUP(A193,'Medical Examinations'!A193:H2527,3,FALSE)</f>
        <v>8.82</v>
      </c>
      <c r="E193" s="23" t="str">
        <f>VLOOKUP(A193,'Medical Examinations'!A193:H2527,4,FALSE)</f>
        <v>Yes</v>
      </c>
      <c r="F193" s="23" t="str">
        <f>VLOOKUP(A193,'Medical Examinations'!A193:H2527,5,FALSE)</f>
        <v>No</v>
      </c>
      <c r="G193" s="23" t="str">
        <f>VLOOKUP(A193,'Medical Examinations'!A193:H2527,6,FALSE)</f>
        <v>No</v>
      </c>
      <c r="H193" s="23">
        <f>VLOOKUP(A193,'Medical Examinations'!A193:H2527,7,FALSE)</f>
        <v>0</v>
      </c>
      <c r="I193" s="23" t="str">
        <f>VLOOKUP(A193,'Medical Examinations'!A193:H2527,8,FALSE)</f>
        <v>Yes</v>
      </c>
      <c r="J193" s="23" t="str" cm="1">
        <f t="array" ref="J193">_xlfn.IFS(C193&lt;18.5,"Under Weight",C193&lt;25,"Healthy Weight",C193&lt;30,"Over Weight",C193&gt;=30,"Obesity")</f>
        <v>Obesity</v>
      </c>
      <c r="K193" s="23" t="str" cm="1">
        <f t="array" ref="K193">_xlfn.IFS(D193&lt;5.7,"Normal",D193&lt;=6.5,"Prediabetes",D193&gt;6.5,"Diabetes")</f>
        <v>Diabetes</v>
      </c>
      <c r="L193" s="30" t="str">
        <f>VLOOKUP(A193,'Hospitalisation Details'!A193:H2535,2,FALSE)</f>
        <v>18-Oct-1967</v>
      </c>
      <c r="M193" s="23">
        <f>VLOOKUP(A193,'Hospitalisation Details'!A193:H2535,5,FALSE)</f>
        <v>36332.449999999997</v>
      </c>
      <c r="N193" s="23" t="str">
        <f>VLOOKUP(A193,'Hospitalisation Details'!A193:H2535,6,FALSE)</f>
        <v>tier - 1</v>
      </c>
      <c r="O193" s="23" t="str">
        <f>VLOOKUP(A193,'Hospitalisation Details'!A193:H2535,7,FALSE)</f>
        <v>tier - 3</v>
      </c>
      <c r="P193" s="23" t="str">
        <f>VLOOKUP(A193,'Hospitalisation Details'!A193:H2535,8,FALSE)</f>
        <v>R1011</v>
      </c>
      <c r="Q193" s="26">
        <f>VLOOKUP(A193,'Hospitalisation Details'!A193:H2535,3,FALSE)</f>
        <v>55.638888888888886</v>
      </c>
    </row>
    <row r="194" spans="1:17" ht="15.75" customHeight="1" x14ac:dyDescent="0.3">
      <c r="A194" s="31" t="s">
        <v>345</v>
      </c>
      <c r="B194" s="23" t="str">
        <f>VLOOKUP(A194,'Customer Names'!A194:D2528,3,FALSE)</f>
        <v xml:space="preserve">  Heather</v>
      </c>
      <c r="C194" s="23">
        <f>VLOOKUP(Healthcare!A194,'Medical Examinations'!A194:H2528,2,FALSE)</f>
        <v>52.06</v>
      </c>
      <c r="D194" s="23">
        <f>VLOOKUP(A194,'Medical Examinations'!A194:H2528,3,FALSE)</f>
        <v>4.6900000000000004</v>
      </c>
      <c r="E194" s="23" t="str">
        <f>VLOOKUP(A194,'Medical Examinations'!A194:H2528,4,FALSE)</f>
        <v>No</v>
      </c>
      <c r="F194" s="23" t="str">
        <f>VLOOKUP(A194,'Medical Examinations'!A194:H2528,5,FALSE)</f>
        <v>No</v>
      </c>
      <c r="G194" s="23" t="str">
        <f>VLOOKUP(A194,'Medical Examinations'!A194:H2528,6,FALSE)</f>
        <v>No</v>
      </c>
      <c r="H194" s="23">
        <f>VLOOKUP(A194,'Medical Examinations'!A194:H2528,7,FALSE)</f>
        <v>1</v>
      </c>
      <c r="I194" s="23" t="str">
        <f>VLOOKUP(A194,'Medical Examinations'!A194:H2528,8,FALSE)</f>
        <v>Yes</v>
      </c>
      <c r="J194" s="23" t="str" cm="1">
        <f t="array" ref="J194">_xlfn.IFS(C194&lt;18.5,"Under Weight",C194&lt;25,"Healthy Weight",C194&lt;30,"Over Weight",C194&gt;=30,"Obesity")</f>
        <v>Obesity</v>
      </c>
      <c r="K194" s="23" t="str" cm="1">
        <f t="array" ref="K194">_xlfn.IFS(D194&lt;5.7,"Normal",D194&lt;=6.5,"Prediabetes",D194&gt;6.5,"Diabetes")</f>
        <v>Normal</v>
      </c>
      <c r="L194" s="30" t="str">
        <f>VLOOKUP(A194,'Hospitalisation Details'!A194:H2536,2,FALSE)</f>
        <v>16-Jun-1992</v>
      </c>
      <c r="M194" s="23">
        <f>VLOOKUP(A194,'Hospitalisation Details'!A194:H2536,5,FALSE)</f>
        <v>36314.050000000003</v>
      </c>
      <c r="N194" s="23" t="str">
        <f>VLOOKUP(A194,'Hospitalisation Details'!A194:H2536,6,FALSE)</f>
        <v>tier - 2</v>
      </c>
      <c r="O194" s="23" t="str">
        <f>VLOOKUP(A194,'Hospitalisation Details'!A194:H2536,7,FALSE)</f>
        <v>tier - 2</v>
      </c>
      <c r="P194" s="23" t="str">
        <f>VLOOKUP(A194,'Hospitalisation Details'!A194:H2536,8,FALSE)</f>
        <v>R1011</v>
      </c>
      <c r="Q194" s="26">
        <f>VLOOKUP(A194,'Hospitalisation Details'!A194:H2536,3,FALSE)</f>
        <v>30.977777777777778</v>
      </c>
    </row>
    <row r="195" spans="1:17" ht="15.75" customHeight="1" x14ac:dyDescent="0.3">
      <c r="A195" s="31" t="s">
        <v>347</v>
      </c>
      <c r="B195" s="23" t="str">
        <f>VLOOKUP(A195,'Customer Names'!A195:D2529,3,FALSE)</f>
        <v xml:space="preserve">  Jorge</v>
      </c>
      <c r="C195" s="23">
        <f>VLOOKUP(Healthcare!A195,'Medical Examinations'!A195:H2529,2,FALSE)</f>
        <v>38.17</v>
      </c>
      <c r="D195" s="23">
        <f>VLOOKUP(A195,'Medical Examinations'!A195:H2529,3,FALSE)</f>
        <v>4.53</v>
      </c>
      <c r="E195" s="23" t="str">
        <f>VLOOKUP(A195,'Medical Examinations'!A195:H2529,4,FALSE)</f>
        <v>No</v>
      </c>
      <c r="F195" s="23" t="str">
        <f>VLOOKUP(A195,'Medical Examinations'!A195:H2529,5,FALSE)</f>
        <v>yes</v>
      </c>
      <c r="G195" s="23" t="str">
        <f>VLOOKUP(A195,'Medical Examinations'!A195:H2529,6,FALSE)</f>
        <v>No</v>
      </c>
      <c r="H195" s="23">
        <f>VLOOKUP(A195,'Medical Examinations'!A195:H2529,7,FALSE)</f>
        <v>1</v>
      </c>
      <c r="I195" s="23" t="str">
        <f>VLOOKUP(A195,'Medical Examinations'!A195:H2529,8,FALSE)</f>
        <v>Yes</v>
      </c>
      <c r="J195" s="23" t="str" cm="1">
        <f t="array" ref="J195">_xlfn.IFS(C195&lt;18.5,"Under Weight",C195&lt;25,"Healthy Weight",C195&lt;30,"Over Weight",C195&gt;=30,"Obesity")</f>
        <v>Obesity</v>
      </c>
      <c r="K195" s="23" t="str" cm="1">
        <f t="array" ref="K195">_xlfn.IFS(D195&lt;5.7,"Normal",D195&lt;=6.5,"Prediabetes",D195&gt;6.5,"Diabetes")</f>
        <v>Normal</v>
      </c>
      <c r="L195" s="30" t="str">
        <f>VLOOKUP(A195,'Hospitalisation Details'!A195:H2537,2,FALSE)</f>
        <v>25-Dec-2004</v>
      </c>
      <c r="M195" s="23">
        <f>VLOOKUP(A195,'Hospitalisation Details'!A195:H2537,5,FALSE)</f>
        <v>36307.800000000003</v>
      </c>
      <c r="N195" s="23" t="str">
        <f>VLOOKUP(A195,'Hospitalisation Details'!A195:H2537,6,FALSE)</f>
        <v>tier - 1</v>
      </c>
      <c r="O195" s="23" t="str">
        <f>VLOOKUP(A195,'Hospitalisation Details'!A195:H2537,7,FALSE)</f>
        <v>tier - 2</v>
      </c>
      <c r="P195" s="23" t="str">
        <f>VLOOKUP(A195,'Hospitalisation Details'!A195:H2537,8,FALSE)</f>
        <v>R1013</v>
      </c>
      <c r="Q195" s="26">
        <f>VLOOKUP(A195,'Hospitalisation Details'!A195:H2537,3,FALSE)</f>
        <v>18.452777777777779</v>
      </c>
    </row>
    <row r="196" spans="1:17" ht="15.75" customHeight="1" x14ac:dyDescent="0.3">
      <c r="A196" s="31" t="s">
        <v>349</v>
      </c>
      <c r="B196" s="23" t="str">
        <f>VLOOKUP(A196,'Customer Names'!A196:D2530,3,FALSE)</f>
        <v xml:space="preserve">  Jack R</v>
      </c>
      <c r="C196" s="23">
        <f>VLOOKUP(Healthcare!A196,'Medical Examinations'!A196:H2530,2,FALSE)</f>
        <v>36.954999999999998</v>
      </c>
      <c r="D196" s="23">
        <f>VLOOKUP(A196,'Medical Examinations'!A196:H2530,3,FALSE)</f>
        <v>5.84</v>
      </c>
      <c r="E196" s="23" t="str">
        <f>VLOOKUP(A196,'Medical Examinations'!A196:H2530,4,FALSE)</f>
        <v>No</v>
      </c>
      <c r="F196" s="23" t="str">
        <f>VLOOKUP(A196,'Medical Examinations'!A196:H2530,5,FALSE)</f>
        <v>No</v>
      </c>
      <c r="G196" s="23" t="str">
        <f>VLOOKUP(A196,'Medical Examinations'!A196:H2530,6,FALSE)</f>
        <v>Yes</v>
      </c>
      <c r="H196" s="23">
        <f>VLOOKUP(A196,'Medical Examinations'!A196:H2530,7,FALSE)</f>
        <v>1</v>
      </c>
      <c r="I196" s="23" t="str">
        <f>VLOOKUP(A196,'Medical Examinations'!A196:H2530,8,FALSE)</f>
        <v>Yes</v>
      </c>
      <c r="J196" s="23" t="str" cm="1">
        <f t="array" ref="J196">_xlfn.IFS(C196&lt;18.5,"Under Weight",C196&lt;25,"Healthy Weight",C196&lt;30,"Over Weight",C196&gt;=30,"Obesity")</f>
        <v>Obesity</v>
      </c>
      <c r="K196" s="23" t="str" cm="1">
        <f t="array" ref="K196">_xlfn.IFS(D196&lt;5.7,"Normal",D196&lt;=6.5,"Prediabetes",D196&gt;6.5,"Diabetes")</f>
        <v>Prediabetes</v>
      </c>
      <c r="L196" s="30" t="str">
        <f>VLOOKUP(A196,'Hospitalisation Details'!A196:H2538,2,FALSE)</f>
        <v>05-Sep-2003</v>
      </c>
      <c r="M196" s="23">
        <f>VLOOKUP(A196,'Hospitalisation Details'!A196:H2538,5,FALSE)</f>
        <v>36219.410000000003</v>
      </c>
      <c r="N196" s="23" t="str">
        <f>VLOOKUP(A196,'Hospitalisation Details'!A196:H2538,6,FALSE)</f>
        <v>tier - 1</v>
      </c>
      <c r="O196" s="23" t="str">
        <f>VLOOKUP(A196,'Hospitalisation Details'!A196:H2538,7,FALSE)</f>
        <v>tier - 1</v>
      </c>
      <c r="P196" s="23" t="str">
        <f>VLOOKUP(A196,'Hospitalisation Details'!A196:H2538,8,FALSE)</f>
        <v>R1012</v>
      </c>
      <c r="Q196" s="26">
        <f>VLOOKUP(A196,'Hospitalisation Details'!A196:H2538,3,FALSE)</f>
        <v>19.758333333333333</v>
      </c>
    </row>
    <row r="197" spans="1:17" ht="15.75" customHeight="1" x14ac:dyDescent="0.3">
      <c r="A197" s="31" t="s">
        <v>351</v>
      </c>
      <c r="B197" s="23" t="str">
        <f>VLOOKUP(A197,'Customer Names'!A197:D2531,3,FALSE)</f>
        <v xml:space="preserve">  Felix</v>
      </c>
      <c r="C197" s="23">
        <f>VLOOKUP(Healthcare!A197,'Medical Examinations'!A197:H2531,2,FALSE)</f>
        <v>34.4</v>
      </c>
      <c r="D197" s="23">
        <f>VLOOKUP(A197,'Medical Examinations'!A197:H2531,3,FALSE)</f>
        <v>4.9000000000000004</v>
      </c>
      <c r="E197" s="23" t="str">
        <f>VLOOKUP(A197,'Medical Examinations'!A197:H2531,4,FALSE)</f>
        <v>No</v>
      </c>
      <c r="F197" s="23" t="str">
        <f>VLOOKUP(A197,'Medical Examinations'!A197:H2531,5,FALSE)</f>
        <v>No</v>
      </c>
      <c r="G197" s="23" t="str">
        <f>VLOOKUP(A197,'Medical Examinations'!A197:H2531,6,FALSE)</f>
        <v>Yes</v>
      </c>
      <c r="H197" s="23">
        <f>VLOOKUP(A197,'Medical Examinations'!A197:H2531,7,FALSE)</f>
        <v>1</v>
      </c>
      <c r="I197" s="23" t="str">
        <f>VLOOKUP(A197,'Medical Examinations'!A197:H2531,8,FALSE)</f>
        <v>Yes</v>
      </c>
      <c r="J197" s="23" t="str" cm="1">
        <f t="array" ref="J197">_xlfn.IFS(C197&lt;18.5,"Under Weight",C197&lt;25,"Healthy Weight",C197&lt;30,"Over Weight",C197&gt;=30,"Obesity")</f>
        <v>Obesity</v>
      </c>
      <c r="K197" s="23" t="str" cm="1">
        <f t="array" ref="K197">_xlfn.IFS(D197&lt;5.7,"Normal",D197&lt;=6.5,"Prediabetes",D197&gt;6.5,"Diabetes")</f>
        <v>Normal</v>
      </c>
      <c r="L197" s="30" t="str">
        <f>VLOOKUP(A197,'Hospitalisation Details'!A197:H2539,2,FALSE)</f>
        <v>28-Dec-1993</v>
      </c>
      <c r="M197" s="23">
        <f>VLOOKUP(A197,'Hospitalisation Details'!A197:H2539,5,FALSE)</f>
        <v>36197.699999999997</v>
      </c>
      <c r="N197" s="23" t="str">
        <f>VLOOKUP(A197,'Hospitalisation Details'!A197:H2539,6,FALSE)</f>
        <v>tier - 1</v>
      </c>
      <c r="O197" s="23" t="str">
        <f>VLOOKUP(A197,'Hospitalisation Details'!A197:H2539,7,FALSE)</f>
        <v>tier - 3</v>
      </c>
      <c r="P197" s="23" t="str">
        <f>VLOOKUP(A197,'Hospitalisation Details'!A197:H2539,8,FALSE)</f>
        <v>R1011</v>
      </c>
      <c r="Q197" s="26">
        <f>VLOOKUP(A197,'Hospitalisation Details'!A197:H2539,3,FALSE)</f>
        <v>29.444444444444443</v>
      </c>
    </row>
    <row r="198" spans="1:17" ht="15.75" customHeight="1" x14ac:dyDescent="0.3">
      <c r="A198" s="31" t="s">
        <v>353</v>
      </c>
      <c r="B198" s="23" t="str">
        <f>VLOOKUP(A198,'Customer Names'!A198:D2532,3,FALSE)</f>
        <v xml:space="preserve">  Christopher C</v>
      </c>
      <c r="C198" s="23">
        <f>VLOOKUP(Healthcare!A198,'Medical Examinations'!A198:H2532,2,FALSE)</f>
        <v>31.73</v>
      </c>
      <c r="D198" s="23">
        <f>VLOOKUP(A198,'Medical Examinations'!A198:H2532,3,FALSE)</f>
        <v>4.3</v>
      </c>
      <c r="E198" s="23" t="str">
        <f>VLOOKUP(A198,'Medical Examinations'!A198:H2532,4,FALSE)</f>
        <v>No</v>
      </c>
      <c r="F198" s="23" t="str">
        <f>VLOOKUP(A198,'Medical Examinations'!A198:H2532,5,FALSE)</f>
        <v>No</v>
      </c>
      <c r="G198" s="23" t="str">
        <f>VLOOKUP(A198,'Medical Examinations'!A198:H2532,6,FALSE)</f>
        <v>No</v>
      </c>
      <c r="H198" s="23">
        <f>VLOOKUP(A198,'Medical Examinations'!A198:H2532,7,FALSE)</f>
        <v>0</v>
      </c>
      <c r="I198" s="23" t="str">
        <f>VLOOKUP(A198,'Medical Examinations'!A198:H2532,8,FALSE)</f>
        <v>Yes</v>
      </c>
      <c r="J198" s="23" t="str" cm="1">
        <f t="array" ref="J198">_xlfn.IFS(C198&lt;18.5,"Under Weight",C198&lt;25,"Healthy Weight",C198&lt;30,"Over Weight",C198&gt;=30,"Obesity")</f>
        <v>Obesity</v>
      </c>
      <c r="K198" s="23" t="str" cm="1">
        <f t="array" ref="K198">_xlfn.IFS(D198&lt;5.7,"Normal",D198&lt;=6.5,"Prediabetes",D198&gt;6.5,"Diabetes")</f>
        <v>Normal</v>
      </c>
      <c r="L198" s="30" t="str">
        <f>VLOOKUP(A198,'Hospitalisation Details'!A198:H2540,2,FALSE)</f>
        <v>01-Oct-1999</v>
      </c>
      <c r="M198" s="23">
        <f>VLOOKUP(A198,'Hospitalisation Details'!A198:H2540,5,FALSE)</f>
        <v>36189.1</v>
      </c>
      <c r="N198" s="23" t="str">
        <f>VLOOKUP(A198,'Hospitalisation Details'!A198:H2540,6,FALSE)</f>
        <v>tier - 1</v>
      </c>
      <c r="O198" s="23" t="str">
        <f>VLOOKUP(A198,'Hospitalisation Details'!A198:H2540,7,FALSE)</f>
        <v>tier - 3</v>
      </c>
      <c r="P198" s="23" t="str">
        <f>VLOOKUP(A198,'Hospitalisation Details'!A198:H2540,8,FALSE)</f>
        <v>R1016</v>
      </c>
      <c r="Q198" s="26">
        <f>VLOOKUP(A198,'Hospitalisation Details'!A198:H2540,3,FALSE)</f>
        <v>23.68611111111111</v>
      </c>
    </row>
    <row r="199" spans="1:17" ht="15.75" customHeight="1" x14ac:dyDescent="0.3">
      <c r="A199" s="31" t="s">
        <v>355</v>
      </c>
      <c r="B199" s="23" t="str">
        <f>VLOOKUP(A199,'Customer Names'!A199:D2533,3,FALSE)</f>
        <v xml:space="preserve">  Jesse</v>
      </c>
      <c r="C199" s="23">
        <f>VLOOKUP(Healthcare!A199,'Medical Examinations'!A199:H2533,2,FALSE)</f>
        <v>36.64</v>
      </c>
      <c r="D199" s="23">
        <f>VLOOKUP(A199,'Medical Examinations'!A199:H2533,3,FALSE)</f>
        <v>11.34</v>
      </c>
      <c r="E199" s="23" t="str">
        <f>VLOOKUP(A199,'Medical Examinations'!A199:H2533,4,FALSE)</f>
        <v>No</v>
      </c>
      <c r="F199" s="23" t="str">
        <f>VLOOKUP(A199,'Medical Examinations'!A199:H2533,5,FALSE)</f>
        <v>No</v>
      </c>
      <c r="G199" s="23" t="str">
        <f>VLOOKUP(A199,'Medical Examinations'!A199:H2533,6,FALSE)</f>
        <v>No</v>
      </c>
      <c r="H199" s="23">
        <f>VLOOKUP(A199,'Medical Examinations'!A199:H2533,7,FALSE)</f>
        <v>0</v>
      </c>
      <c r="I199" s="23" t="str">
        <f>VLOOKUP(A199,'Medical Examinations'!A199:H2533,8,FALSE)</f>
        <v>Yes</v>
      </c>
      <c r="J199" s="23" t="str" cm="1">
        <f t="array" ref="J199">_xlfn.IFS(C199&lt;18.5,"Under Weight",C199&lt;25,"Healthy Weight",C199&lt;30,"Over Weight",C199&gt;=30,"Obesity")</f>
        <v>Obesity</v>
      </c>
      <c r="K199" s="23" t="str" cm="1">
        <f t="array" ref="K199">_xlfn.IFS(D199&lt;5.7,"Normal",D199&lt;=6.5,"Prediabetes",D199&gt;6.5,"Diabetes")</f>
        <v>Diabetes</v>
      </c>
      <c r="L199" s="30" t="str">
        <f>VLOOKUP(A199,'Hospitalisation Details'!A199:H2541,2,FALSE)</f>
        <v>06-Dec-1974</v>
      </c>
      <c r="M199" s="23">
        <f>VLOOKUP(A199,'Hospitalisation Details'!A199:H2541,5,FALSE)</f>
        <v>36182.870000000003</v>
      </c>
      <c r="N199" s="23" t="str">
        <f>VLOOKUP(A199,'Hospitalisation Details'!A199:H2541,6,FALSE)</f>
        <v>tier - 2</v>
      </c>
      <c r="O199" s="23" t="str">
        <f>VLOOKUP(A199,'Hospitalisation Details'!A199:H2541,7,FALSE)</f>
        <v>tier - 3</v>
      </c>
      <c r="P199" s="23" t="str">
        <f>VLOOKUP(A199,'Hospitalisation Details'!A199:H2541,8,FALSE)</f>
        <v>R1012</v>
      </c>
      <c r="Q199" s="26">
        <f>VLOOKUP(A199,'Hospitalisation Details'!A199:H2541,3,FALSE)</f>
        <v>48.505555555555553</v>
      </c>
    </row>
    <row r="200" spans="1:17" ht="15.75" customHeight="1" x14ac:dyDescent="0.3">
      <c r="A200" s="31" t="s">
        <v>356</v>
      </c>
      <c r="B200" s="23" t="str">
        <f>VLOOKUP(A200,'Customer Names'!A200:D2534,3,FALSE)</f>
        <v xml:space="preserve">  Jill</v>
      </c>
      <c r="C200" s="23">
        <f>VLOOKUP(Healthcare!A200,'Medical Examinations'!A200:H2534,2,FALSE)</f>
        <v>36.85</v>
      </c>
      <c r="D200" s="23">
        <f>VLOOKUP(A200,'Medical Examinations'!A200:H2534,3,FALSE)</f>
        <v>5.88</v>
      </c>
      <c r="E200" s="23" t="str">
        <f>VLOOKUP(A200,'Medical Examinations'!A200:H2534,4,FALSE)</f>
        <v>No</v>
      </c>
      <c r="F200" s="23" t="str">
        <f>VLOOKUP(A200,'Medical Examinations'!A200:H2534,5,FALSE)</f>
        <v>yes</v>
      </c>
      <c r="G200" s="23" t="str">
        <f>VLOOKUP(A200,'Medical Examinations'!A200:H2534,6,FALSE)</f>
        <v>No</v>
      </c>
      <c r="H200" s="23">
        <f>VLOOKUP(A200,'Medical Examinations'!A200:H2534,7,FALSE)</f>
        <v>1</v>
      </c>
      <c r="I200" s="23" t="str">
        <f>VLOOKUP(A200,'Medical Examinations'!A200:H2534,8,FALSE)</f>
        <v>Yes</v>
      </c>
      <c r="J200" s="23" t="str" cm="1">
        <f t="array" ref="J200">_xlfn.IFS(C200&lt;18.5,"Under Weight",C200&lt;25,"Healthy Weight",C200&lt;30,"Over Weight",C200&gt;=30,"Obesity")</f>
        <v>Obesity</v>
      </c>
      <c r="K200" s="23" t="str" cm="1">
        <f t="array" ref="K200">_xlfn.IFS(D200&lt;5.7,"Normal",D200&lt;=6.5,"Prediabetes",D200&gt;6.5,"Diabetes")</f>
        <v>Prediabetes</v>
      </c>
      <c r="L200" s="30" t="str">
        <f>VLOOKUP(A200,'Hospitalisation Details'!A200:H2542,2,FALSE)</f>
        <v>30-Aug-2004</v>
      </c>
      <c r="M200" s="23">
        <f>VLOOKUP(A200,'Hospitalisation Details'!A200:H2542,5,FALSE)</f>
        <v>36149.480000000003</v>
      </c>
      <c r="N200" s="23" t="str">
        <f>VLOOKUP(A200,'Hospitalisation Details'!A200:H2542,6,FALSE)</f>
        <v>tier - 2</v>
      </c>
      <c r="O200" s="23" t="str">
        <f>VLOOKUP(A200,'Hospitalisation Details'!A200:H2542,7,FALSE)</f>
        <v>tier - 2</v>
      </c>
      <c r="P200" s="23" t="str">
        <f>VLOOKUP(A200,'Hospitalisation Details'!A200:H2542,8,FALSE)</f>
        <v>R1013</v>
      </c>
      <c r="Q200" s="26">
        <f>VLOOKUP(A200,'Hospitalisation Details'!A200:H2542,3,FALSE)</f>
        <v>18.772222222222222</v>
      </c>
    </row>
    <row r="201" spans="1:17" ht="15.75" customHeight="1" x14ac:dyDescent="0.3">
      <c r="A201" s="31" t="s">
        <v>358</v>
      </c>
      <c r="B201" s="23" t="str">
        <f>VLOOKUP(A201,'Customer Names'!A201:D2535,3,FALSE)</f>
        <v xml:space="preserve">  William</v>
      </c>
      <c r="C201" s="23">
        <f>VLOOKUP(Healthcare!A201,'Medical Examinations'!A201:H2535,2,FALSE)</f>
        <v>33.33</v>
      </c>
      <c r="D201" s="23">
        <f>VLOOKUP(A201,'Medical Examinations'!A201:H2535,3,FALSE)</f>
        <v>5.01</v>
      </c>
      <c r="E201" s="23" t="str">
        <f>VLOOKUP(A201,'Medical Examinations'!A201:H2535,4,FALSE)</f>
        <v>Yes</v>
      </c>
      <c r="F201" s="23" t="str">
        <f>VLOOKUP(A201,'Medical Examinations'!A201:H2535,5,FALSE)</f>
        <v>No</v>
      </c>
      <c r="G201" s="23" t="str">
        <f>VLOOKUP(A201,'Medical Examinations'!A201:H2535,6,FALSE)</f>
        <v>Yes</v>
      </c>
      <c r="H201" s="23">
        <f>VLOOKUP(A201,'Medical Examinations'!A201:H2535,7,FALSE)</f>
        <v>1</v>
      </c>
      <c r="I201" s="23" t="str">
        <f>VLOOKUP(A201,'Medical Examinations'!A201:H2535,8,FALSE)</f>
        <v>Yes</v>
      </c>
      <c r="J201" s="23" t="str" cm="1">
        <f t="array" ref="J201">_xlfn.IFS(C201&lt;18.5,"Under Weight",C201&lt;25,"Healthy Weight",C201&lt;30,"Over Weight",C201&gt;=30,"Obesity")</f>
        <v>Obesity</v>
      </c>
      <c r="K201" s="23" t="str" cm="1">
        <f t="array" ref="K201">_xlfn.IFS(D201&lt;5.7,"Normal",D201&lt;=6.5,"Prediabetes",D201&gt;6.5,"Diabetes")</f>
        <v>Normal</v>
      </c>
      <c r="L201" s="30" t="str">
        <f>VLOOKUP(A201,'Hospitalisation Details'!A201:H2543,2,FALSE)</f>
        <v>12-Jun-1997</v>
      </c>
      <c r="M201" s="23">
        <f>VLOOKUP(A201,'Hospitalisation Details'!A201:H2543,5,FALSE)</f>
        <v>36124.57</v>
      </c>
      <c r="N201" s="23" t="str">
        <f>VLOOKUP(A201,'Hospitalisation Details'!A201:H2543,6,FALSE)</f>
        <v>tier - 1</v>
      </c>
      <c r="O201" s="23" t="str">
        <f>VLOOKUP(A201,'Hospitalisation Details'!A201:H2543,7,FALSE)</f>
        <v>tier - 3</v>
      </c>
      <c r="P201" s="23" t="str">
        <f>VLOOKUP(A201,'Hospitalisation Details'!A201:H2543,8,FALSE)</f>
        <v>R1013</v>
      </c>
      <c r="Q201" s="26">
        <f>VLOOKUP(A201,'Hospitalisation Details'!A201:H2543,3,FALSE)</f>
        <v>25.988888888888887</v>
      </c>
    </row>
    <row r="202" spans="1:17" ht="15.75" customHeight="1" x14ac:dyDescent="0.3">
      <c r="A202" s="31" t="s">
        <v>359</v>
      </c>
      <c r="B202" s="23" t="str">
        <f>VLOOKUP(A202,'Customer Names'!A202:D2536,3,FALSE)</f>
        <v xml:space="preserve">  Alejandro</v>
      </c>
      <c r="C202" s="23">
        <f>VLOOKUP(Healthcare!A202,'Medical Examinations'!A202:H2536,2,FALSE)</f>
        <v>39.14</v>
      </c>
      <c r="D202" s="23">
        <f>VLOOKUP(A202,'Medical Examinations'!A202:H2536,3,FALSE)</f>
        <v>4.4000000000000004</v>
      </c>
      <c r="E202" s="23" t="str">
        <f>VLOOKUP(A202,'Medical Examinations'!A202:H2536,4,FALSE)</f>
        <v>No</v>
      </c>
      <c r="F202" s="23" t="str">
        <f>VLOOKUP(A202,'Medical Examinations'!A202:H2536,5,FALSE)</f>
        <v>No</v>
      </c>
      <c r="G202" s="23" t="str">
        <f>VLOOKUP(A202,'Medical Examinations'!A202:H2536,6,FALSE)</f>
        <v>Yes</v>
      </c>
      <c r="H202" s="23">
        <f>VLOOKUP(A202,'Medical Examinations'!A202:H2536,7,FALSE)</f>
        <v>1</v>
      </c>
      <c r="I202" s="23" t="str">
        <f>VLOOKUP(A202,'Medical Examinations'!A202:H2536,8,FALSE)</f>
        <v>Yes</v>
      </c>
      <c r="J202" s="23" t="str" cm="1">
        <f t="array" ref="J202">_xlfn.IFS(C202&lt;18.5,"Under Weight",C202&lt;25,"Healthy Weight",C202&lt;30,"Over Weight",C202&gt;=30,"Obesity")</f>
        <v>Obesity</v>
      </c>
      <c r="K202" s="23" t="str" cm="1">
        <f t="array" ref="K202">_xlfn.IFS(D202&lt;5.7,"Normal",D202&lt;=6.5,"Prediabetes",D202&gt;6.5,"Diabetes")</f>
        <v>Normal</v>
      </c>
      <c r="L202" s="30" t="str">
        <f>VLOOKUP(A202,'Hospitalisation Details'!A202:H2544,2,FALSE)</f>
        <v>04-Nov-1979</v>
      </c>
      <c r="M202" s="23">
        <f>VLOOKUP(A202,'Hospitalisation Details'!A202:H2544,5,FALSE)</f>
        <v>36090.49</v>
      </c>
      <c r="N202" s="23" t="str">
        <f>VLOOKUP(A202,'Hospitalisation Details'!A202:H2544,6,FALSE)</f>
        <v>tier - 2</v>
      </c>
      <c r="O202" s="23" t="str">
        <f>VLOOKUP(A202,'Hospitalisation Details'!A202:H2544,7,FALSE)</f>
        <v>tier - 2</v>
      </c>
      <c r="P202" s="23" t="str">
        <f>VLOOKUP(A202,'Hospitalisation Details'!A202:H2544,8,FALSE)</f>
        <v>R1011</v>
      </c>
      <c r="Q202" s="26">
        <f>VLOOKUP(A202,'Hospitalisation Details'!A202:H2544,3,FALSE)</f>
        <v>43.594444444444441</v>
      </c>
    </row>
    <row r="203" spans="1:17" ht="15.75" customHeight="1" x14ac:dyDescent="0.3">
      <c r="A203" s="31" t="s">
        <v>361</v>
      </c>
      <c r="B203" s="23" t="str">
        <f>VLOOKUP(A203,'Customer Names'!A203:D2537,3,FALSE)</f>
        <v xml:space="preserve">  Ian E</v>
      </c>
      <c r="C203" s="23">
        <f>VLOOKUP(Healthcare!A203,'Medical Examinations'!A203:H2537,2,FALSE)</f>
        <v>32.9</v>
      </c>
      <c r="D203" s="23">
        <f>VLOOKUP(A203,'Medical Examinations'!A203:H2537,3,FALSE)</f>
        <v>6.26</v>
      </c>
      <c r="E203" s="23" t="str">
        <f>VLOOKUP(A203,'Medical Examinations'!A203:H2537,4,FALSE)</f>
        <v>Yes</v>
      </c>
      <c r="F203" s="23" t="str">
        <f>VLOOKUP(A203,'Medical Examinations'!A203:H2537,5,FALSE)</f>
        <v>No</v>
      </c>
      <c r="G203" s="23" t="str">
        <f>VLOOKUP(A203,'Medical Examinations'!A203:H2537,6,FALSE)</f>
        <v>No</v>
      </c>
      <c r="H203" s="23">
        <f>VLOOKUP(A203,'Medical Examinations'!A203:H2537,7,FALSE)</f>
        <v>0</v>
      </c>
      <c r="I203" s="23" t="str">
        <f>VLOOKUP(A203,'Medical Examinations'!A203:H2537,8,FALSE)</f>
        <v>Yes</v>
      </c>
      <c r="J203" s="23" t="str" cm="1">
        <f t="array" ref="J203">_xlfn.IFS(C203&lt;18.5,"Under Weight",C203&lt;25,"Healthy Weight",C203&lt;30,"Over Weight",C203&gt;=30,"Obesity")</f>
        <v>Obesity</v>
      </c>
      <c r="K203" s="23" t="str" cm="1">
        <f t="array" ref="K203">_xlfn.IFS(D203&lt;5.7,"Normal",D203&lt;=6.5,"Prediabetes",D203&gt;6.5,"Diabetes")</f>
        <v>Prediabetes</v>
      </c>
      <c r="L203" s="30" t="str">
        <f>VLOOKUP(A203,'Hospitalisation Details'!A203:H2545,2,FALSE)</f>
        <v>20-Aug-1996</v>
      </c>
      <c r="M203" s="23">
        <f>VLOOKUP(A203,'Hospitalisation Details'!A203:H2545,5,FALSE)</f>
        <v>36085.22</v>
      </c>
      <c r="N203" s="23" t="str">
        <f>VLOOKUP(A203,'Hospitalisation Details'!A203:H2545,6,FALSE)</f>
        <v>tier - 1</v>
      </c>
      <c r="O203" s="23" t="str">
        <f>VLOOKUP(A203,'Hospitalisation Details'!A203:H2545,7,FALSE)</f>
        <v>tier - 1</v>
      </c>
      <c r="P203" s="23" t="str">
        <f>VLOOKUP(A203,'Hospitalisation Details'!A203:H2545,8,FALSE)</f>
        <v>R1011</v>
      </c>
      <c r="Q203" s="26">
        <f>VLOOKUP(A203,'Hospitalisation Details'!A203:H2545,3,FALSE)</f>
        <v>26.8</v>
      </c>
    </row>
    <row r="204" spans="1:17" ht="15.75" customHeight="1" x14ac:dyDescent="0.3">
      <c r="A204" s="31" t="s">
        <v>363</v>
      </c>
      <c r="B204" s="23" t="str">
        <f>VLOOKUP(A204,'Customer Names'!A204:D2538,3,FALSE)</f>
        <v xml:space="preserve">  Hector Sr</v>
      </c>
      <c r="C204" s="23">
        <f>VLOOKUP(Healthcare!A204,'Medical Examinations'!A204:H2538,2,FALSE)</f>
        <v>29.78</v>
      </c>
      <c r="D204" s="23">
        <f>VLOOKUP(A204,'Medical Examinations'!A204:H2538,3,FALSE)</f>
        <v>10.27</v>
      </c>
      <c r="E204" s="23" t="str">
        <f>VLOOKUP(A204,'Medical Examinations'!A204:H2538,4,FALSE)</f>
        <v>Yes</v>
      </c>
      <c r="F204" s="23" t="str">
        <f>VLOOKUP(A204,'Medical Examinations'!A204:H2538,5,FALSE)</f>
        <v>No</v>
      </c>
      <c r="G204" s="23" t="str">
        <f>VLOOKUP(A204,'Medical Examinations'!A204:H2538,6,FALSE)</f>
        <v>Yes</v>
      </c>
      <c r="H204" s="23">
        <f>VLOOKUP(A204,'Medical Examinations'!A204:H2538,7,FALSE)</f>
        <v>1</v>
      </c>
      <c r="I204" s="23" t="str">
        <f>VLOOKUP(A204,'Medical Examinations'!A204:H2538,8,FALSE)</f>
        <v>Yes</v>
      </c>
      <c r="J204" s="23" t="str" cm="1">
        <f t="array" ref="J204">_xlfn.IFS(C204&lt;18.5,"Under Weight",C204&lt;25,"Healthy Weight",C204&lt;30,"Over Weight",C204&gt;=30,"Obesity")</f>
        <v>Over Weight</v>
      </c>
      <c r="K204" s="23" t="str" cm="1">
        <f t="array" ref="K204">_xlfn.IFS(D204&lt;5.7,"Normal",D204&lt;=6.5,"Prediabetes",D204&gt;6.5,"Diabetes")</f>
        <v>Diabetes</v>
      </c>
      <c r="L204" s="30" t="str">
        <f>VLOOKUP(A204,'Hospitalisation Details'!A204:H2546,2,FALSE)</f>
        <v>22-Jul-1963</v>
      </c>
      <c r="M204" s="23">
        <f>VLOOKUP(A204,'Hospitalisation Details'!A204:H2546,5,FALSE)</f>
        <v>36074.339999999997</v>
      </c>
      <c r="N204" s="23" t="str">
        <f>VLOOKUP(A204,'Hospitalisation Details'!A204:H2546,6,FALSE)</f>
        <v>tier - 2</v>
      </c>
      <c r="O204" s="23" t="str">
        <f>VLOOKUP(A204,'Hospitalisation Details'!A204:H2546,7,FALSE)</f>
        <v>tier - 1</v>
      </c>
      <c r="P204" s="23" t="str">
        <f>VLOOKUP(A204,'Hospitalisation Details'!A204:H2546,8,FALSE)</f>
        <v>R1011</v>
      </c>
      <c r="Q204" s="26">
        <f>VLOOKUP(A204,'Hospitalisation Details'!A204:H2546,3,FALSE)</f>
        <v>59.87777777777778</v>
      </c>
    </row>
    <row r="205" spans="1:17" ht="15.75" customHeight="1" x14ac:dyDescent="0.3">
      <c r="A205" s="31" t="s">
        <v>365</v>
      </c>
      <c r="B205" s="23" t="str">
        <f>VLOOKUP(A205,'Customer Names'!A205:D2539,3,FALSE)</f>
        <v xml:space="preserve">  Rebecca</v>
      </c>
      <c r="C205" s="23">
        <f>VLOOKUP(Healthcare!A205,'Medical Examinations'!A205:H2539,2,FALSE)</f>
        <v>32.78</v>
      </c>
      <c r="D205" s="23">
        <f>VLOOKUP(A205,'Medical Examinations'!A205:H2539,3,FALSE)</f>
        <v>5.27</v>
      </c>
      <c r="E205" s="23" t="str">
        <f>VLOOKUP(A205,'Medical Examinations'!A205:H2539,4,FALSE)</f>
        <v>No</v>
      </c>
      <c r="F205" s="23" t="str">
        <f>VLOOKUP(A205,'Medical Examinations'!A205:H2539,5,FALSE)</f>
        <v>No</v>
      </c>
      <c r="G205" s="23" t="str">
        <f>VLOOKUP(A205,'Medical Examinations'!A205:H2539,6,FALSE)</f>
        <v>No</v>
      </c>
      <c r="H205" s="23">
        <f>VLOOKUP(A205,'Medical Examinations'!A205:H2539,7,FALSE)</f>
        <v>0</v>
      </c>
      <c r="I205" s="23" t="str">
        <f>VLOOKUP(A205,'Medical Examinations'!A205:H2539,8,FALSE)</f>
        <v>Yes</v>
      </c>
      <c r="J205" s="23" t="str" cm="1">
        <f t="array" ref="J205">_xlfn.IFS(C205&lt;18.5,"Under Weight",C205&lt;25,"Healthy Weight",C205&lt;30,"Over Weight",C205&gt;=30,"Obesity")</f>
        <v>Obesity</v>
      </c>
      <c r="K205" s="23" t="str" cm="1">
        <f t="array" ref="K205">_xlfn.IFS(D205&lt;5.7,"Normal",D205&lt;=6.5,"Prediabetes",D205&gt;6.5,"Diabetes")</f>
        <v>Normal</v>
      </c>
      <c r="L205" s="30" t="str">
        <f>VLOOKUP(A205,'Hospitalisation Details'!A205:H2547,2,FALSE)</f>
        <v>04-Sep-1999</v>
      </c>
      <c r="M205" s="23">
        <f>VLOOKUP(A205,'Hospitalisation Details'!A205:H2547,5,FALSE)</f>
        <v>36021.01</v>
      </c>
      <c r="N205" s="23" t="str">
        <f>VLOOKUP(A205,'Hospitalisation Details'!A205:H2547,6,FALSE)</f>
        <v>tier - 2</v>
      </c>
      <c r="O205" s="23" t="str">
        <f>VLOOKUP(A205,'Hospitalisation Details'!A205:H2547,7,FALSE)</f>
        <v>tier - 3</v>
      </c>
      <c r="P205" s="23" t="str">
        <f>VLOOKUP(A205,'Hospitalisation Details'!A205:H2547,8,FALSE)</f>
        <v>R1013</v>
      </c>
      <c r="Q205" s="26">
        <f>VLOOKUP(A205,'Hospitalisation Details'!A205:H2547,3,FALSE)</f>
        <v>23.761111111111113</v>
      </c>
    </row>
    <row r="206" spans="1:17" ht="15.75" customHeight="1" x14ac:dyDescent="0.3">
      <c r="A206" s="31" t="s">
        <v>366</v>
      </c>
      <c r="B206" s="23" t="str">
        <f>VLOOKUP(A206,'Customer Names'!A206:D2540,3,FALSE)</f>
        <v xml:space="preserve">  Matt</v>
      </c>
      <c r="C206" s="23">
        <f>VLOOKUP(Healthcare!A206,'Medical Examinations'!A206:H2540,2,FALSE)</f>
        <v>41.65</v>
      </c>
      <c r="D206" s="23">
        <f>VLOOKUP(A206,'Medical Examinations'!A206:H2540,3,FALSE)</f>
        <v>10.73</v>
      </c>
      <c r="E206" s="23" t="str">
        <f>VLOOKUP(A206,'Medical Examinations'!A206:H2540,4,FALSE)</f>
        <v>Yes</v>
      </c>
      <c r="F206" s="23" t="str">
        <f>VLOOKUP(A206,'Medical Examinations'!A206:H2540,5,FALSE)</f>
        <v>No</v>
      </c>
      <c r="G206" s="23" t="str">
        <f>VLOOKUP(A206,'Medical Examinations'!A206:H2540,6,FALSE)</f>
        <v>No</v>
      </c>
      <c r="H206" s="23">
        <f>VLOOKUP(A206,'Medical Examinations'!A206:H2540,7,FALSE)</f>
        <v>0</v>
      </c>
      <c r="I206" s="23" t="str">
        <f>VLOOKUP(A206,'Medical Examinations'!A206:H2540,8,FALSE)</f>
        <v>Yes</v>
      </c>
      <c r="J206" s="23" t="str" cm="1">
        <f t="array" ref="J206">_xlfn.IFS(C206&lt;18.5,"Under Weight",C206&lt;25,"Healthy Weight",C206&lt;30,"Over Weight",C206&gt;=30,"Obesity")</f>
        <v>Obesity</v>
      </c>
      <c r="K206" s="23" t="str" cm="1">
        <f t="array" ref="K206">_xlfn.IFS(D206&lt;5.7,"Normal",D206&lt;=6.5,"Prediabetes",D206&gt;6.5,"Diabetes")</f>
        <v>Diabetes</v>
      </c>
      <c r="L206" s="30" t="str">
        <f>VLOOKUP(A206,'Hospitalisation Details'!A206:H2548,2,FALSE)</f>
        <v>22-Nov-1981</v>
      </c>
      <c r="M206" s="23">
        <f>VLOOKUP(A206,'Hospitalisation Details'!A206:H2548,5,FALSE)</f>
        <v>35952.65</v>
      </c>
      <c r="N206" s="23" t="str">
        <f>VLOOKUP(A206,'Hospitalisation Details'!A206:H2548,6,FALSE)</f>
        <v>tier - 1</v>
      </c>
      <c r="O206" s="23" t="str">
        <f>VLOOKUP(A206,'Hospitalisation Details'!A206:H2548,7,FALSE)</f>
        <v>tier - 3</v>
      </c>
      <c r="P206" s="23" t="str">
        <f>VLOOKUP(A206,'Hospitalisation Details'!A206:H2548,8,FALSE)</f>
        <v>R1011</v>
      </c>
      <c r="Q206" s="26">
        <f>VLOOKUP(A206,'Hospitalisation Details'!A206:H2548,3,FALSE)</f>
        <v>41.544444444444444</v>
      </c>
    </row>
    <row r="207" spans="1:17" ht="15.75" customHeight="1" x14ac:dyDescent="0.3">
      <c r="A207" s="31" t="s">
        <v>368</v>
      </c>
      <c r="B207" s="23" t="str">
        <f>VLOOKUP(A207,'Customer Names'!A207:D2541,3,FALSE)</f>
        <v xml:space="preserve">  Elizabeth H</v>
      </c>
      <c r="C207" s="23">
        <f>VLOOKUP(Healthcare!A207,'Medical Examinations'!A207:H2541,2,FALSE)</f>
        <v>50.79</v>
      </c>
      <c r="D207" s="23">
        <f>VLOOKUP(A207,'Medical Examinations'!A207:H2541,3,FALSE)</f>
        <v>4.45</v>
      </c>
      <c r="E207" s="23" t="str">
        <f>VLOOKUP(A207,'Medical Examinations'!A207:H2541,4,FALSE)</f>
        <v>No</v>
      </c>
      <c r="F207" s="23" t="str">
        <f>VLOOKUP(A207,'Medical Examinations'!A207:H2541,5,FALSE)</f>
        <v>No</v>
      </c>
      <c r="G207" s="23" t="str">
        <f>VLOOKUP(A207,'Medical Examinations'!A207:H2541,6,FALSE)</f>
        <v>No</v>
      </c>
      <c r="H207" s="23">
        <f>VLOOKUP(A207,'Medical Examinations'!A207:H2541,7,FALSE)</f>
        <v>1</v>
      </c>
      <c r="I207" s="23" t="str">
        <f>VLOOKUP(A207,'Medical Examinations'!A207:H2541,8,FALSE)</f>
        <v>Yes</v>
      </c>
      <c r="J207" s="23" t="str" cm="1">
        <f t="array" ref="J207">_xlfn.IFS(C207&lt;18.5,"Under Weight",C207&lt;25,"Healthy Weight",C207&lt;30,"Over Weight",C207&gt;=30,"Obesity")</f>
        <v>Obesity</v>
      </c>
      <c r="K207" s="23" t="str" cm="1">
        <f t="array" ref="K207">_xlfn.IFS(D207&lt;5.7,"Normal",D207&lt;=6.5,"Prediabetes",D207&gt;6.5,"Diabetes")</f>
        <v>Normal</v>
      </c>
      <c r="L207" s="30" t="str">
        <f>VLOOKUP(A207,'Hospitalisation Details'!A207:H2549,2,FALSE)</f>
        <v>18-Jun-1992</v>
      </c>
      <c r="M207" s="23">
        <f>VLOOKUP(A207,'Hospitalisation Details'!A207:H2549,5,FALSE)</f>
        <v>35883.269999999997</v>
      </c>
      <c r="N207" s="23" t="str">
        <f>VLOOKUP(A207,'Hospitalisation Details'!A207:H2549,6,FALSE)</f>
        <v>tier - 2</v>
      </c>
      <c r="O207" s="23" t="str">
        <f>VLOOKUP(A207,'Hospitalisation Details'!A207:H2549,7,FALSE)</f>
        <v>tier - 1</v>
      </c>
      <c r="P207" s="23" t="str">
        <f>VLOOKUP(A207,'Hospitalisation Details'!A207:H2549,8,FALSE)</f>
        <v>R1011</v>
      </c>
      <c r="Q207" s="26">
        <f>VLOOKUP(A207,'Hospitalisation Details'!A207:H2549,3,FALSE)</f>
        <v>30.972222222222221</v>
      </c>
    </row>
    <row r="208" spans="1:17" ht="15.75" customHeight="1" x14ac:dyDescent="0.3">
      <c r="A208" s="31" t="s">
        <v>370</v>
      </c>
      <c r="B208" s="23" t="str">
        <f>VLOOKUP(A208,'Customer Names'!A208:D2542,3,FALSE)</f>
        <v xml:space="preserve">  Grace</v>
      </c>
      <c r="C208" s="23">
        <f>VLOOKUP(Healthcare!A208,'Medical Examinations'!A208:H2542,2,FALSE)</f>
        <v>35.43</v>
      </c>
      <c r="D208" s="23">
        <f>VLOOKUP(A208,'Medical Examinations'!A208:H2542,3,FALSE)</f>
        <v>5.25</v>
      </c>
      <c r="E208" s="23" t="str">
        <f>VLOOKUP(A208,'Medical Examinations'!A208:H2542,4,FALSE)</f>
        <v>Yes</v>
      </c>
      <c r="F208" s="23" t="str">
        <f>VLOOKUP(A208,'Medical Examinations'!A208:H2542,5,FALSE)</f>
        <v>No</v>
      </c>
      <c r="G208" s="23" t="str">
        <f>VLOOKUP(A208,'Medical Examinations'!A208:H2542,6,FALSE)</f>
        <v>No</v>
      </c>
      <c r="H208" s="23">
        <f>VLOOKUP(A208,'Medical Examinations'!A208:H2542,7,FALSE)</f>
        <v>0</v>
      </c>
      <c r="I208" s="23" t="str">
        <f>VLOOKUP(A208,'Medical Examinations'!A208:H2542,8,FALSE)</f>
        <v>Yes</v>
      </c>
      <c r="J208" s="23" t="str" cm="1">
        <f t="array" ref="J208">_xlfn.IFS(C208&lt;18.5,"Under Weight",C208&lt;25,"Healthy Weight",C208&lt;30,"Over Weight",C208&gt;=30,"Obesity")</f>
        <v>Obesity</v>
      </c>
      <c r="K208" s="23" t="str" cm="1">
        <f t="array" ref="K208">_xlfn.IFS(D208&lt;5.7,"Normal",D208&lt;=6.5,"Prediabetes",D208&gt;6.5,"Diabetes")</f>
        <v>Normal</v>
      </c>
      <c r="L208" s="30" t="str">
        <f>VLOOKUP(A208,'Hospitalisation Details'!A208:H2550,2,FALSE)</f>
        <v>04-Oct-1976</v>
      </c>
      <c r="M208" s="23">
        <f>VLOOKUP(A208,'Hospitalisation Details'!A208:H2550,5,FALSE)</f>
        <v>35733.96</v>
      </c>
      <c r="N208" s="23" t="str">
        <f>VLOOKUP(A208,'Hospitalisation Details'!A208:H2550,6,FALSE)</f>
        <v>tier - 2</v>
      </c>
      <c r="O208" s="23" t="str">
        <f>VLOOKUP(A208,'Hospitalisation Details'!A208:H2550,7,FALSE)</f>
        <v>tier - 2</v>
      </c>
      <c r="P208" s="23" t="str">
        <f>VLOOKUP(A208,'Hospitalisation Details'!A208:H2550,8,FALSE)</f>
        <v>R1011</v>
      </c>
      <c r="Q208" s="26">
        <f>VLOOKUP(A208,'Hospitalisation Details'!A208:H2550,3,FALSE)</f>
        <v>46.677777777777777</v>
      </c>
    </row>
    <row r="209" spans="1:17" ht="15.75" customHeight="1" x14ac:dyDescent="0.3">
      <c r="A209" s="31" t="s">
        <v>372</v>
      </c>
      <c r="B209" s="23" t="str">
        <f>VLOOKUP(A209,'Customer Names'!A209:D2543,3,FALSE)</f>
        <v xml:space="preserve">  Jaime</v>
      </c>
      <c r="C209" s="23">
        <f>VLOOKUP(Healthcare!A209,'Medical Examinations'!A209:H2543,2,FALSE)</f>
        <v>35.25</v>
      </c>
      <c r="D209" s="23">
        <f>VLOOKUP(A209,'Medical Examinations'!A209:H2543,3,FALSE)</f>
        <v>9.51</v>
      </c>
      <c r="E209" s="23" t="str">
        <f>VLOOKUP(A209,'Medical Examinations'!A209:H2543,4,FALSE)</f>
        <v>No</v>
      </c>
      <c r="F209" s="23" t="str">
        <f>VLOOKUP(A209,'Medical Examinations'!A209:H2543,5,FALSE)</f>
        <v>No</v>
      </c>
      <c r="G209" s="23" t="str">
        <f>VLOOKUP(A209,'Medical Examinations'!A209:H2543,6,FALSE)</f>
        <v>No</v>
      </c>
      <c r="H209" s="23">
        <f>VLOOKUP(A209,'Medical Examinations'!A209:H2543,7,FALSE)</f>
        <v>0</v>
      </c>
      <c r="I209" s="23" t="str">
        <f>VLOOKUP(A209,'Medical Examinations'!A209:H2543,8,FALSE)</f>
        <v>Yes</v>
      </c>
      <c r="J209" s="23" t="str" cm="1">
        <f t="array" ref="J209">_xlfn.IFS(C209&lt;18.5,"Under Weight",C209&lt;25,"Healthy Weight",C209&lt;30,"Over Weight",C209&gt;=30,"Obesity")</f>
        <v>Obesity</v>
      </c>
      <c r="K209" s="23" t="str" cm="1">
        <f t="array" ref="K209">_xlfn.IFS(D209&lt;5.7,"Normal",D209&lt;=6.5,"Prediabetes",D209&gt;6.5,"Diabetes")</f>
        <v>Diabetes</v>
      </c>
      <c r="L209" s="30" t="str">
        <f>VLOOKUP(A209,'Hospitalisation Details'!A209:H2551,2,FALSE)</f>
        <v>15-Jul-1974</v>
      </c>
      <c r="M209" s="23">
        <f>VLOOKUP(A209,'Hospitalisation Details'!A209:H2551,5,FALSE)</f>
        <v>35711.39</v>
      </c>
      <c r="N209" s="23" t="str">
        <f>VLOOKUP(A209,'Hospitalisation Details'!A209:H2551,6,FALSE)</f>
        <v>tier - 2</v>
      </c>
      <c r="O209" s="23" t="str">
        <f>VLOOKUP(A209,'Hospitalisation Details'!A209:H2551,7,FALSE)</f>
        <v>tier - 3</v>
      </c>
      <c r="P209" s="23" t="str">
        <f>VLOOKUP(A209,'Hospitalisation Details'!A209:H2551,8,FALSE)</f>
        <v>R1012</v>
      </c>
      <c r="Q209" s="26">
        <f>VLOOKUP(A209,'Hospitalisation Details'!A209:H2551,3,FALSE)</f>
        <v>48.897222222222226</v>
      </c>
    </row>
    <row r="210" spans="1:17" ht="15.75" customHeight="1" x14ac:dyDescent="0.3">
      <c r="A210" s="31" t="s">
        <v>374</v>
      </c>
      <c r="B210" s="23" t="str">
        <f>VLOOKUP(A210,'Customer Names'!A210:D2544,3,FALSE)</f>
        <v xml:space="preserve">  Calesse</v>
      </c>
      <c r="C210" s="23">
        <f>VLOOKUP(Healthcare!A210,'Medical Examinations'!A210:H2544,2,FALSE)</f>
        <v>36.85</v>
      </c>
      <c r="D210" s="23">
        <f>VLOOKUP(A210,'Medical Examinations'!A210:H2544,3,FALSE)</f>
        <v>11.12</v>
      </c>
      <c r="E210" s="23" t="str">
        <f>VLOOKUP(A210,'Medical Examinations'!A210:H2544,4,FALSE)</f>
        <v>No</v>
      </c>
      <c r="F210" s="23" t="str">
        <f>VLOOKUP(A210,'Medical Examinations'!A210:H2544,5,FALSE)</f>
        <v>No</v>
      </c>
      <c r="G210" s="23" t="str">
        <f>VLOOKUP(A210,'Medical Examinations'!A210:H2544,6,FALSE)</f>
        <v>No</v>
      </c>
      <c r="H210" s="23">
        <f>VLOOKUP(A210,'Medical Examinations'!A210:H2544,7,FALSE)</f>
        <v>0</v>
      </c>
      <c r="I210" s="23" t="str">
        <f>VLOOKUP(A210,'Medical Examinations'!A210:H2544,8,FALSE)</f>
        <v>Yes</v>
      </c>
      <c r="J210" s="23" t="str" cm="1">
        <f t="array" ref="J210">_xlfn.IFS(C210&lt;18.5,"Under Weight",C210&lt;25,"Healthy Weight",C210&lt;30,"Over Weight",C210&gt;=30,"Obesity")</f>
        <v>Obesity</v>
      </c>
      <c r="K210" s="23" t="str" cm="1">
        <f t="array" ref="K210">_xlfn.IFS(D210&lt;5.7,"Normal",D210&lt;=6.5,"Prediabetes",D210&gt;6.5,"Diabetes")</f>
        <v>Diabetes</v>
      </c>
      <c r="L210" s="30" t="str">
        <f>VLOOKUP(A210,'Hospitalisation Details'!A210:H2552,2,FALSE)</f>
        <v>19-Dec-1978</v>
      </c>
      <c r="M210" s="23">
        <f>VLOOKUP(A210,'Hospitalisation Details'!A210:H2552,5,FALSE)</f>
        <v>35701.9</v>
      </c>
      <c r="N210" s="23" t="str">
        <f>VLOOKUP(A210,'Hospitalisation Details'!A210:H2552,6,FALSE)</f>
        <v>tier - 2</v>
      </c>
      <c r="O210" s="23" t="str">
        <f>VLOOKUP(A210,'Hospitalisation Details'!A210:H2552,7,FALSE)</f>
        <v>tier - 1</v>
      </c>
      <c r="P210" s="23" t="str">
        <f>VLOOKUP(A210,'Hospitalisation Details'!A210:H2552,8,FALSE)</f>
        <v>R1011</v>
      </c>
      <c r="Q210" s="26">
        <f>VLOOKUP(A210,'Hospitalisation Details'!A210:H2552,3,FALSE)</f>
        <v>44.469444444444441</v>
      </c>
    </row>
    <row r="211" spans="1:17" ht="15.75" customHeight="1" x14ac:dyDescent="0.3">
      <c r="A211" s="31" t="s">
        <v>376</v>
      </c>
      <c r="B211" s="23" t="str">
        <f>VLOOKUP(A211,'Customer Names'!A211:D2545,3,FALSE)</f>
        <v xml:space="preserve">  Kate L</v>
      </c>
      <c r="C211" s="23">
        <f>VLOOKUP(Healthcare!A211,'Medical Examinations'!A211:H2545,2,FALSE)</f>
        <v>31.02</v>
      </c>
      <c r="D211" s="23">
        <f>VLOOKUP(A211,'Medical Examinations'!A211:H2545,3,FALSE)</f>
        <v>4.5599999999999996</v>
      </c>
      <c r="E211" s="23" t="str">
        <f>VLOOKUP(A211,'Medical Examinations'!A211:H2545,4,FALSE)</f>
        <v>No</v>
      </c>
      <c r="F211" s="23" t="str">
        <f>VLOOKUP(A211,'Medical Examinations'!A211:H2545,5,FALSE)</f>
        <v>yes</v>
      </c>
      <c r="G211" s="23" t="str">
        <f>VLOOKUP(A211,'Medical Examinations'!A211:H2545,6,FALSE)</f>
        <v>No</v>
      </c>
      <c r="H211" s="23">
        <f>VLOOKUP(A211,'Medical Examinations'!A211:H2545,7,FALSE)</f>
        <v>1</v>
      </c>
      <c r="I211" s="23" t="str">
        <f>VLOOKUP(A211,'Medical Examinations'!A211:H2545,8,FALSE)</f>
        <v>Yes</v>
      </c>
      <c r="J211" s="23" t="str" cm="1">
        <f t="array" ref="J211">_xlfn.IFS(C211&lt;18.5,"Under Weight",C211&lt;25,"Healthy Weight",C211&lt;30,"Over Weight",C211&gt;=30,"Obesity")</f>
        <v>Obesity</v>
      </c>
      <c r="K211" s="23" t="str" cm="1">
        <f t="array" ref="K211">_xlfn.IFS(D211&lt;5.7,"Normal",D211&lt;=6.5,"Prediabetes",D211&gt;6.5,"Diabetes")</f>
        <v>Normal</v>
      </c>
      <c r="L211" s="30" t="str">
        <f>VLOOKUP(A211,'Hospitalisation Details'!A211:H2553,2,FALSE)</f>
        <v>17-Dec-2000</v>
      </c>
      <c r="M211" s="23">
        <f>VLOOKUP(A211,'Hospitalisation Details'!A211:H2553,5,FALSE)</f>
        <v>35595.589999999997</v>
      </c>
      <c r="N211" s="23" t="str">
        <f>VLOOKUP(A211,'Hospitalisation Details'!A211:H2553,6,FALSE)</f>
        <v>tier - 2</v>
      </c>
      <c r="O211" s="23" t="str">
        <f>VLOOKUP(A211,'Hospitalisation Details'!A211:H2553,7,FALSE)</f>
        <v>tier - 3</v>
      </c>
      <c r="P211" s="23" t="str">
        <f>VLOOKUP(A211,'Hospitalisation Details'!A211:H2553,8,FALSE)</f>
        <v>R1013</v>
      </c>
      <c r="Q211" s="26">
        <f>VLOOKUP(A211,'Hospitalisation Details'!A211:H2553,3,FALSE)</f>
        <v>22.475000000000001</v>
      </c>
    </row>
    <row r="212" spans="1:17" ht="15.75" customHeight="1" x14ac:dyDescent="0.3">
      <c r="A212" s="31" t="s">
        <v>378</v>
      </c>
      <c r="B212" s="23" t="str">
        <f>VLOOKUP(A212,'Customer Names'!A212:D2546,3,FALSE)</f>
        <v xml:space="preserve">  Sergey</v>
      </c>
      <c r="C212" s="23">
        <f>VLOOKUP(Healthcare!A212,'Medical Examinations'!A212:H2546,2,FALSE)</f>
        <v>35.6</v>
      </c>
      <c r="D212" s="23">
        <f>VLOOKUP(A212,'Medical Examinations'!A212:H2546,3,FALSE)</f>
        <v>4.0199999999999996</v>
      </c>
      <c r="E212" s="23" t="str">
        <f>VLOOKUP(A212,'Medical Examinations'!A212:H2546,4,FALSE)</f>
        <v>Yes</v>
      </c>
      <c r="F212" s="23" t="str">
        <f>VLOOKUP(A212,'Medical Examinations'!A212:H2546,5,FALSE)</f>
        <v>yes</v>
      </c>
      <c r="G212" s="23" t="str">
        <f>VLOOKUP(A212,'Medical Examinations'!A212:H2546,6,FALSE)</f>
        <v>No</v>
      </c>
      <c r="H212" s="23">
        <f>VLOOKUP(A212,'Medical Examinations'!A212:H2546,7,FALSE)</f>
        <v>2</v>
      </c>
      <c r="I212" s="23" t="str">
        <f>VLOOKUP(A212,'Medical Examinations'!A212:H2546,8,FALSE)</f>
        <v>Yes</v>
      </c>
      <c r="J212" s="23" t="str" cm="1">
        <f t="array" ref="J212">_xlfn.IFS(C212&lt;18.5,"Under Weight",C212&lt;25,"Healthy Weight",C212&lt;30,"Over Weight",C212&gt;=30,"Obesity")</f>
        <v>Obesity</v>
      </c>
      <c r="K212" s="23" t="str" cm="1">
        <f t="array" ref="K212">_xlfn.IFS(D212&lt;5.7,"Normal",D212&lt;=6.5,"Prediabetes",D212&gt;6.5,"Diabetes")</f>
        <v>Normal</v>
      </c>
      <c r="L212" s="30" t="str">
        <f>VLOOKUP(A212,'Hospitalisation Details'!A212:H2554,2,FALSE)</f>
        <v>19-Nov-2000</v>
      </c>
      <c r="M212" s="23">
        <f>VLOOKUP(A212,'Hospitalisation Details'!A212:H2554,5,FALSE)</f>
        <v>35585.58</v>
      </c>
      <c r="N212" s="23" t="str">
        <f>VLOOKUP(A212,'Hospitalisation Details'!A212:H2554,6,FALSE)</f>
        <v>tier - 2</v>
      </c>
      <c r="O212" s="23" t="str">
        <f>VLOOKUP(A212,'Hospitalisation Details'!A212:H2554,7,FALSE)</f>
        <v>tier - 3</v>
      </c>
      <c r="P212" s="23" t="str">
        <f>VLOOKUP(A212,'Hospitalisation Details'!A212:H2554,8,FALSE)</f>
        <v>R1011</v>
      </c>
      <c r="Q212" s="26">
        <f>VLOOKUP(A212,'Hospitalisation Details'!A212:H2554,3,FALSE)</f>
        <v>22.552777777777777</v>
      </c>
    </row>
    <row r="213" spans="1:17" ht="15.75" customHeight="1" x14ac:dyDescent="0.3">
      <c r="A213" s="31" t="s">
        <v>380</v>
      </c>
      <c r="B213" s="23" t="str">
        <f>VLOOKUP(A213,'Customer Names'!A213:D2547,3,FALSE)</f>
        <v xml:space="preserve">  Timothy V</v>
      </c>
      <c r="C213" s="23">
        <f>VLOOKUP(Healthcare!A213,'Medical Examinations'!A213:H2547,2,FALSE)</f>
        <v>34.39</v>
      </c>
      <c r="D213" s="23">
        <f>VLOOKUP(A213,'Medical Examinations'!A213:H2547,3,FALSE)</f>
        <v>8.7200000000000006</v>
      </c>
      <c r="E213" s="23" t="str">
        <f>VLOOKUP(A213,'Medical Examinations'!A213:H2547,4,FALSE)</f>
        <v>No</v>
      </c>
      <c r="F213" s="23" t="str">
        <f>VLOOKUP(A213,'Medical Examinations'!A213:H2547,5,FALSE)</f>
        <v>No</v>
      </c>
      <c r="G213" s="23" t="str">
        <f>VLOOKUP(A213,'Medical Examinations'!A213:H2547,6,FALSE)</f>
        <v>No</v>
      </c>
      <c r="H213" s="23">
        <f>VLOOKUP(A213,'Medical Examinations'!A213:H2547,7,FALSE)</f>
        <v>0</v>
      </c>
      <c r="I213" s="23" t="str">
        <f>VLOOKUP(A213,'Medical Examinations'!A213:H2547,8,FALSE)</f>
        <v>Yes</v>
      </c>
      <c r="J213" s="23" t="str" cm="1">
        <f t="array" ref="J213">_xlfn.IFS(C213&lt;18.5,"Under Weight",C213&lt;25,"Healthy Weight",C213&lt;30,"Over Weight",C213&gt;=30,"Obesity")</f>
        <v>Obesity</v>
      </c>
      <c r="K213" s="23" t="str" cm="1">
        <f t="array" ref="K213">_xlfn.IFS(D213&lt;5.7,"Normal",D213&lt;=6.5,"Prediabetes",D213&gt;6.5,"Diabetes")</f>
        <v>Diabetes</v>
      </c>
      <c r="L213" s="30" t="str">
        <f>VLOOKUP(A213,'Hospitalisation Details'!A213:H2555,2,FALSE)</f>
        <v>10-Aug-1971</v>
      </c>
      <c r="M213" s="23">
        <f>VLOOKUP(A213,'Hospitalisation Details'!A213:H2555,5,FALSE)</f>
        <v>35583.17</v>
      </c>
      <c r="N213" s="23" t="str">
        <f>VLOOKUP(A213,'Hospitalisation Details'!A213:H2555,6,FALSE)</f>
        <v>tier - 1</v>
      </c>
      <c r="O213" s="23" t="str">
        <f>VLOOKUP(A213,'Hospitalisation Details'!A213:H2555,7,FALSE)</f>
        <v>tier - 3</v>
      </c>
      <c r="P213" s="23" t="str">
        <f>VLOOKUP(A213,'Hospitalisation Details'!A213:H2555,8,FALSE)</f>
        <v>R1011</v>
      </c>
      <c r="Q213" s="26">
        <f>VLOOKUP(A213,'Hospitalisation Details'!A213:H2555,3,FALSE)</f>
        <v>51.827777777777776</v>
      </c>
    </row>
    <row r="214" spans="1:17" ht="15.75" customHeight="1" x14ac:dyDescent="0.3">
      <c r="A214" s="31" t="s">
        <v>382</v>
      </c>
      <c r="B214" s="23" t="str">
        <f>VLOOKUP(A214,'Customer Names'!A214:D2548,3,FALSE)</f>
        <v xml:space="preserve">  Andrew S</v>
      </c>
      <c r="C214" s="23">
        <f>VLOOKUP(Healthcare!A214,'Medical Examinations'!A214:H2548,2,FALSE)</f>
        <v>29.06</v>
      </c>
      <c r="D214" s="23">
        <f>VLOOKUP(A214,'Medical Examinations'!A214:H2548,3,FALSE)</f>
        <v>6.25</v>
      </c>
      <c r="E214" s="23" t="str">
        <f>VLOOKUP(A214,'Medical Examinations'!A214:H2548,4,FALSE)</f>
        <v>Yes</v>
      </c>
      <c r="F214" s="23" t="str">
        <f>VLOOKUP(A214,'Medical Examinations'!A214:H2548,5,FALSE)</f>
        <v>No</v>
      </c>
      <c r="G214" s="23" t="str">
        <f>VLOOKUP(A214,'Medical Examinations'!A214:H2548,6,FALSE)</f>
        <v>No</v>
      </c>
      <c r="H214" s="23">
        <f>VLOOKUP(A214,'Medical Examinations'!A214:H2548,7,FALSE)</f>
        <v>1</v>
      </c>
      <c r="I214" s="23" t="str">
        <f>VLOOKUP(A214,'Medical Examinations'!A214:H2548,8,FALSE)</f>
        <v>Yes</v>
      </c>
      <c r="J214" s="23" t="str" cm="1">
        <f t="array" ref="J214">_xlfn.IFS(C214&lt;18.5,"Under Weight",C214&lt;25,"Healthy Weight",C214&lt;30,"Over Weight",C214&gt;=30,"Obesity")</f>
        <v>Over Weight</v>
      </c>
      <c r="K214" s="23" t="str" cm="1">
        <f t="array" ref="K214">_xlfn.IFS(D214&lt;5.7,"Normal",D214&lt;=6.5,"Prediabetes",D214&gt;6.5,"Diabetes")</f>
        <v>Prediabetes</v>
      </c>
      <c r="L214" s="30" t="str">
        <f>VLOOKUP(A214,'Hospitalisation Details'!A214:H2556,2,FALSE)</f>
        <v>29-Aug-1964</v>
      </c>
      <c r="M214" s="23">
        <f>VLOOKUP(A214,'Hospitalisation Details'!A214:H2556,5,FALSE)</f>
        <v>35573.26</v>
      </c>
      <c r="N214" s="23" t="str">
        <f>VLOOKUP(A214,'Hospitalisation Details'!A214:H2556,6,FALSE)</f>
        <v>tier - 2</v>
      </c>
      <c r="O214" s="23" t="str">
        <f>VLOOKUP(A214,'Hospitalisation Details'!A214:H2556,7,FALSE)</f>
        <v>tier - 1</v>
      </c>
      <c r="P214" s="23" t="str">
        <f>VLOOKUP(A214,'Hospitalisation Details'!A214:H2556,8,FALSE)</f>
        <v>R1011</v>
      </c>
      <c r="Q214" s="26">
        <f>VLOOKUP(A214,'Hospitalisation Details'!A214:H2556,3,FALSE)</f>
        <v>58.774999999999999</v>
      </c>
    </row>
    <row r="215" spans="1:17" ht="15.75" customHeight="1" x14ac:dyDescent="0.3">
      <c r="A215" s="31" t="s">
        <v>384</v>
      </c>
      <c r="B215" s="23" t="str">
        <f>VLOOKUP(A215,'Customer Names'!A215:D2549,3,FALSE)</f>
        <v xml:space="preserve">  Matthew D</v>
      </c>
      <c r="C215" s="23">
        <f>VLOOKUP(Healthcare!A215,'Medical Examinations'!A215:H2549,2,FALSE)</f>
        <v>35.799999999999997</v>
      </c>
      <c r="D215" s="23">
        <f>VLOOKUP(A215,'Medical Examinations'!A215:H2549,3,FALSE)</f>
        <v>7.32</v>
      </c>
      <c r="E215" s="23" t="str">
        <f>VLOOKUP(A215,'Medical Examinations'!A215:H2549,4,FALSE)</f>
        <v>No</v>
      </c>
      <c r="F215" s="23" t="str">
        <f>VLOOKUP(A215,'Medical Examinations'!A215:H2549,5,FALSE)</f>
        <v>No</v>
      </c>
      <c r="G215" s="23" t="str">
        <f>VLOOKUP(A215,'Medical Examinations'!A215:H2549,6,FALSE)</f>
        <v>No</v>
      </c>
      <c r="H215" s="23">
        <f>VLOOKUP(A215,'Medical Examinations'!A215:H2549,7,FALSE)</f>
        <v>2</v>
      </c>
      <c r="I215" s="23" t="str">
        <f>VLOOKUP(A215,'Medical Examinations'!A215:H2549,8,FALSE)</f>
        <v>Yes</v>
      </c>
      <c r="J215" s="23" t="str" cm="1">
        <f t="array" ref="J215">_xlfn.IFS(C215&lt;18.5,"Under Weight",C215&lt;25,"Healthy Weight",C215&lt;30,"Over Weight",C215&gt;=30,"Obesity")</f>
        <v>Obesity</v>
      </c>
      <c r="K215" s="23" t="str" cm="1">
        <f t="array" ref="K215">_xlfn.IFS(D215&lt;5.7,"Normal",D215&lt;=6.5,"Prediabetes",D215&gt;6.5,"Diabetes")</f>
        <v>Diabetes</v>
      </c>
      <c r="L215" s="30" t="str">
        <f>VLOOKUP(A215,'Hospitalisation Details'!A215:H2557,2,FALSE)</f>
        <v>27-Oct-1973</v>
      </c>
      <c r="M215" s="23">
        <f>VLOOKUP(A215,'Hospitalisation Details'!A215:H2557,5,FALSE)</f>
        <v>35547.72</v>
      </c>
      <c r="N215" s="23" t="str">
        <f>VLOOKUP(A215,'Hospitalisation Details'!A215:H2557,6,FALSE)</f>
        <v>tier - 1</v>
      </c>
      <c r="O215" s="23" t="str">
        <f>VLOOKUP(A215,'Hospitalisation Details'!A215:H2557,7,FALSE)</f>
        <v>tier - 1</v>
      </c>
      <c r="P215" s="23" t="str">
        <f>VLOOKUP(A215,'Hospitalisation Details'!A215:H2557,8,FALSE)</f>
        <v>R1011</v>
      </c>
      <c r="Q215" s="26">
        <f>VLOOKUP(A215,'Hospitalisation Details'!A215:H2557,3,FALSE)</f>
        <v>49.613888888888887</v>
      </c>
    </row>
    <row r="216" spans="1:17" ht="15.75" customHeight="1" x14ac:dyDescent="0.3">
      <c r="A216" s="31" t="s">
        <v>386</v>
      </c>
      <c r="B216" s="23" t="str">
        <f>VLOOKUP(A216,'Customer Names'!A216:D2550,3,FALSE)</f>
        <v xml:space="preserve">  Jessica</v>
      </c>
      <c r="C216" s="23">
        <f>VLOOKUP(Healthcare!A216,'Medical Examinations'!A216:H2550,2,FALSE)</f>
        <v>49.8</v>
      </c>
      <c r="D216" s="23">
        <f>VLOOKUP(A216,'Medical Examinations'!A216:H2550,3,FALSE)</f>
        <v>4.24</v>
      </c>
      <c r="E216" s="23" t="str">
        <f>VLOOKUP(A216,'Medical Examinations'!A216:H2550,4,FALSE)</f>
        <v>No</v>
      </c>
      <c r="F216" s="23" t="str">
        <f>VLOOKUP(A216,'Medical Examinations'!A216:H2550,5,FALSE)</f>
        <v>No</v>
      </c>
      <c r="G216" s="23" t="str">
        <f>VLOOKUP(A216,'Medical Examinations'!A216:H2550,6,FALSE)</f>
        <v>No</v>
      </c>
      <c r="H216" s="23">
        <f>VLOOKUP(A216,'Medical Examinations'!A216:H2550,7,FALSE)</f>
        <v>1</v>
      </c>
      <c r="I216" s="23" t="str">
        <f>VLOOKUP(A216,'Medical Examinations'!A216:H2550,8,FALSE)</f>
        <v>Yes</v>
      </c>
      <c r="J216" s="23" t="str" cm="1">
        <f t="array" ref="J216">_xlfn.IFS(C216&lt;18.5,"Under Weight",C216&lt;25,"Healthy Weight",C216&lt;30,"Over Weight",C216&gt;=30,"Obesity")</f>
        <v>Obesity</v>
      </c>
      <c r="K216" s="23" t="str" cm="1">
        <f t="array" ref="K216">_xlfn.IFS(D216&lt;5.7,"Normal",D216&lt;=6.5,"Prediabetes",D216&gt;6.5,"Diabetes")</f>
        <v>Normal</v>
      </c>
      <c r="L216" s="30" t="str">
        <f>VLOOKUP(A216,'Hospitalisation Details'!A216:H2558,2,FALSE)</f>
        <v>13-Sep-1992</v>
      </c>
      <c r="M216" s="23">
        <f>VLOOKUP(A216,'Hospitalisation Details'!A216:H2558,5,FALSE)</f>
        <v>35547.47</v>
      </c>
      <c r="N216" s="23" t="str">
        <f>VLOOKUP(A216,'Hospitalisation Details'!A216:H2558,6,FALSE)</f>
        <v>tier - 2</v>
      </c>
      <c r="O216" s="23" t="str">
        <f>VLOOKUP(A216,'Hospitalisation Details'!A216:H2558,7,FALSE)</f>
        <v>tier - 3</v>
      </c>
      <c r="P216" s="23" t="str">
        <f>VLOOKUP(A216,'Hospitalisation Details'!A216:H2558,8,FALSE)</f>
        <v>R1011</v>
      </c>
      <c r="Q216" s="26">
        <f>VLOOKUP(A216,'Hospitalisation Details'!A216:H2558,3,FALSE)</f>
        <v>30.736111111111111</v>
      </c>
    </row>
    <row r="217" spans="1:17" ht="15.75" customHeight="1" x14ac:dyDescent="0.3">
      <c r="A217" s="31" t="s">
        <v>387</v>
      </c>
      <c r="B217" s="23" t="str">
        <f>VLOOKUP(A217,'Customer Names'!A217:D2551,3,FALSE)</f>
        <v xml:space="preserve">  Lawrence</v>
      </c>
      <c r="C217" s="23">
        <f>VLOOKUP(Healthcare!A217,'Medical Examinations'!A217:H2551,2,FALSE)</f>
        <v>35.71</v>
      </c>
      <c r="D217" s="23">
        <f>VLOOKUP(A217,'Medical Examinations'!A217:H2551,3,FALSE)</f>
        <v>6.84</v>
      </c>
      <c r="E217" s="23" t="str">
        <f>VLOOKUP(A217,'Medical Examinations'!A217:H2551,4,FALSE)</f>
        <v>No</v>
      </c>
      <c r="F217" s="23" t="str">
        <f>VLOOKUP(A217,'Medical Examinations'!A217:H2551,5,FALSE)</f>
        <v>No</v>
      </c>
      <c r="G217" s="23" t="str">
        <f>VLOOKUP(A217,'Medical Examinations'!A217:H2551,6,FALSE)</f>
        <v>No</v>
      </c>
      <c r="H217" s="23">
        <f>VLOOKUP(A217,'Medical Examinations'!A217:H2551,7,FALSE)</f>
        <v>2</v>
      </c>
      <c r="I217" s="23" t="str">
        <f>VLOOKUP(A217,'Medical Examinations'!A217:H2551,8,FALSE)</f>
        <v>Yes</v>
      </c>
      <c r="J217" s="23" t="str" cm="1">
        <f t="array" ref="J217">_xlfn.IFS(C217&lt;18.5,"Under Weight",C217&lt;25,"Healthy Weight",C217&lt;30,"Over Weight",C217&gt;=30,"Obesity")</f>
        <v>Obesity</v>
      </c>
      <c r="K217" s="23" t="str" cm="1">
        <f t="array" ref="K217">_xlfn.IFS(D217&lt;5.7,"Normal",D217&lt;=6.5,"Prediabetes",D217&gt;6.5,"Diabetes")</f>
        <v>Diabetes</v>
      </c>
      <c r="L217" s="30" t="str">
        <f>VLOOKUP(A217,'Hospitalisation Details'!A217:H2559,2,FALSE)</f>
        <v>16-Dec-1973</v>
      </c>
      <c r="M217" s="23">
        <f>VLOOKUP(A217,'Hospitalisation Details'!A217:H2559,5,FALSE)</f>
        <v>35517.19</v>
      </c>
      <c r="N217" s="23" t="str">
        <f>VLOOKUP(A217,'Hospitalisation Details'!A217:H2559,6,FALSE)</f>
        <v>tier - 2</v>
      </c>
      <c r="O217" s="23" t="str">
        <f>VLOOKUP(A217,'Hospitalisation Details'!A217:H2559,7,FALSE)</f>
        <v>tier - 2</v>
      </c>
      <c r="P217" s="23" t="str">
        <f>VLOOKUP(A217,'Hospitalisation Details'!A217:H2559,8,FALSE)</f>
        <v>R1011</v>
      </c>
      <c r="Q217" s="26">
        <f>VLOOKUP(A217,'Hospitalisation Details'!A217:H2559,3,FALSE)</f>
        <v>49.477777777777774</v>
      </c>
    </row>
    <row r="218" spans="1:17" ht="15.75" customHeight="1" x14ac:dyDescent="0.3">
      <c r="A218" s="31" t="s">
        <v>389</v>
      </c>
      <c r="B218" s="23" t="str">
        <f>VLOOKUP(A218,'Customer Names'!A218:D2552,3,FALSE)</f>
        <v xml:space="preserve">  Alex</v>
      </c>
      <c r="C218" s="23">
        <f>VLOOKUP(Healthcare!A218,'Medical Examinations'!A218:H2552,2,FALSE)</f>
        <v>30.8</v>
      </c>
      <c r="D218" s="23">
        <f>VLOOKUP(A218,'Medical Examinations'!A218:H2552,3,FALSE)</f>
        <v>5.23</v>
      </c>
      <c r="E218" s="23" t="str">
        <f>VLOOKUP(A218,'Medical Examinations'!A218:H2552,4,FALSE)</f>
        <v>Yes</v>
      </c>
      <c r="F218" s="23" t="str">
        <f>VLOOKUP(A218,'Medical Examinations'!A218:H2552,5,FALSE)</f>
        <v>No</v>
      </c>
      <c r="G218" s="23" t="str">
        <f>VLOOKUP(A218,'Medical Examinations'!A218:H2552,6,FALSE)</f>
        <v>No</v>
      </c>
      <c r="H218" s="23">
        <f>VLOOKUP(A218,'Medical Examinations'!A218:H2552,7,FALSE)</f>
        <v>1</v>
      </c>
      <c r="I218" s="23" t="str">
        <f>VLOOKUP(A218,'Medical Examinations'!A218:H2552,8,FALSE)</f>
        <v>Yes</v>
      </c>
      <c r="J218" s="23" t="str" cm="1">
        <f t="array" ref="J218">_xlfn.IFS(C218&lt;18.5,"Under Weight",C218&lt;25,"Healthy Weight",C218&lt;30,"Over Weight",C218&gt;=30,"Obesity")</f>
        <v>Obesity</v>
      </c>
      <c r="K218" s="23" t="str" cm="1">
        <f t="array" ref="K218">_xlfn.IFS(D218&lt;5.7,"Normal",D218&lt;=6.5,"Prediabetes",D218&gt;6.5,"Diabetes")</f>
        <v>Normal</v>
      </c>
      <c r="L218" s="30" t="str">
        <f>VLOOKUP(A218,'Hospitalisation Details'!A218:H2560,2,FALSE)</f>
        <v>20-Nov-1988</v>
      </c>
      <c r="M218" s="23">
        <f>VLOOKUP(A218,'Hospitalisation Details'!A218:H2560,5,FALSE)</f>
        <v>35491.64</v>
      </c>
      <c r="N218" s="23" t="str">
        <f>VLOOKUP(A218,'Hospitalisation Details'!A218:H2560,6,FALSE)</f>
        <v>tier - 1</v>
      </c>
      <c r="O218" s="23" t="str">
        <f>VLOOKUP(A218,'Hospitalisation Details'!A218:H2560,7,FALSE)</f>
        <v>tier - 2</v>
      </c>
      <c r="P218" s="23" t="str">
        <f>VLOOKUP(A218,'Hospitalisation Details'!A218:H2560,8,FALSE)</f>
        <v>R1011</v>
      </c>
      <c r="Q218" s="26">
        <f>VLOOKUP(A218,'Hospitalisation Details'!A218:H2560,3,FALSE)</f>
        <v>34.549999999999997</v>
      </c>
    </row>
    <row r="219" spans="1:17" ht="15.75" customHeight="1" x14ac:dyDescent="0.3">
      <c r="A219" s="31" t="s">
        <v>391</v>
      </c>
      <c r="B219" s="23" t="str">
        <f>VLOOKUP(A219,'Customer Names'!A219:D2553,3,FALSE)</f>
        <v xml:space="preserve">  Kevin</v>
      </c>
      <c r="C219" s="23">
        <f>VLOOKUP(Healthcare!A219,'Medical Examinations'!A219:H2553,2,FALSE)</f>
        <v>33.69</v>
      </c>
      <c r="D219" s="23">
        <f>VLOOKUP(A219,'Medical Examinations'!A219:H2553,3,FALSE)</f>
        <v>9.68</v>
      </c>
      <c r="E219" s="23" t="str">
        <f>VLOOKUP(A219,'Medical Examinations'!A219:H2553,4,FALSE)</f>
        <v>No</v>
      </c>
      <c r="F219" s="23" t="str">
        <f>VLOOKUP(A219,'Medical Examinations'!A219:H2553,5,FALSE)</f>
        <v>No</v>
      </c>
      <c r="G219" s="23" t="str">
        <f>VLOOKUP(A219,'Medical Examinations'!A219:H2553,6,FALSE)</f>
        <v>No</v>
      </c>
      <c r="H219" s="23">
        <f>VLOOKUP(A219,'Medical Examinations'!A219:H2553,7,FALSE)</f>
        <v>0</v>
      </c>
      <c r="I219" s="23" t="str">
        <f>VLOOKUP(A219,'Medical Examinations'!A219:H2553,8,FALSE)</f>
        <v>Yes</v>
      </c>
      <c r="J219" s="23" t="str" cm="1">
        <f t="array" ref="J219">_xlfn.IFS(C219&lt;18.5,"Under Weight",C219&lt;25,"Healthy Weight",C219&lt;30,"Over Weight",C219&gt;=30,"Obesity")</f>
        <v>Obesity</v>
      </c>
      <c r="K219" s="23" t="str" cm="1">
        <f t="array" ref="K219">_xlfn.IFS(D219&lt;5.7,"Normal",D219&lt;=6.5,"Prediabetes",D219&gt;6.5,"Diabetes")</f>
        <v>Diabetes</v>
      </c>
      <c r="L219" s="30" t="str">
        <f>VLOOKUP(A219,'Hospitalisation Details'!A219:H2561,2,FALSE)</f>
        <v>22-Sep-1971</v>
      </c>
      <c r="M219" s="23">
        <f>VLOOKUP(A219,'Hospitalisation Details'!A219:H2561,5,FALSE)</f>
        <v>35345.730000000003</v>
      </c>
      <c r="N219" s="23" t="str">
        <f>VLOOKUP(A219,'Hospitalisation Details'!A219:H2561,6,FALSE)</f>
        <v>tier - 2</v>
      </c>
      <c r="O219" s="23" t="str">
        <f>VLOOKUP(A219,'Hospitalisation Details'!A219:H2561,7,FALSE)</f>
        <v>tier - 3</v>
      </c>
      <c r="P219" s="23" t="str">
        <f>VLOOKUP(A219,'Hospitalisation Details'!A219:H2561,8,FALSE)</f>
        <v>R1011</v>
      </c>
      <c r="Q219" s="26">
        <f>VLOOKUP(A219,'Hospitalisation Details'!A219:H2561,3,FALSE)</f>
        <v>51.711111111111109</v>
      </c>
    </row>
    <row r="220" spans="1:17" ht="15.75" customHeight="1" x14ac:dyDescent="0.3">
      <c r="A220" s="31" t="s">
        <v>392</v>
      </c>
      <c r="B220" s="23" t="str">
        <f>VLOOKUP(A220,'Customer Names'!A220:D2554,3,FALSE)</f>
        <v xml:space="preserve">  Gavin M</v>
      </c>
      <c r="C220" s="23">
        <f>VLOOKUP(Healthcare!A220,'Medical Examinations'!A220:H2554,2,FALSE)</f>
        <v>42.27</v>
      </c>
      <c r="D220" s="23">
        <f>VLOOKUP(A220,'Medical Examinations'!A220:H2554,3,FALSE)</f>
        <v>6.05</v>
      </c>
      <c r="E220" s="23" t="str">
        <f>VLOOKUP(A220,'Medical Examinations'!A220:H2554,4,FALSE)</f>
        <v>Yes</v>
      </c>
      <c r="F220" s="23" t="str">
        <f>VLOOKUP(A220,'Medical Examinations'!A220:H2554,5,FALSE)</f>
        <v>No</v>
      </c>
      <c r="G220" s="23" t="str">
        <f>VLOOKUP(A220,'Medical Examinations'!A220:H2554,6,FALSE)</f>
        <v>No</v>
      </c>
      <c r="H220" s="23">
        <f>VLOOKUP(A220,'Medical Examinations'!A220:H2554,7,FALSE)</f>
        <v>1</v>
      </c>
      <c r="I220" s="23" t="str">
        <f>VLOOKUP(A220,'Medical Examinations'!A220:H2554,8,FALSE)</f>
        <v>Yes</v>
      </c>
      <c r="J220" s="23" t="str" cm="1">
        <f t="array" ref="J220">_xlfn.IFS(C220&lt;18.5,"Under Weight",C220&lt;25,"Healthy Weight",C220&lt;30,"Over Weight",C220&gt;=30,"Obesity")</f>
        <v>Obesity</v>
      </c>
      <c r="K220" s="23" t="str" cm="1">
        <f t="array" ref="K220">_xlfn.IFS(D220&lt;5.7,"Normal",D220&lt;=6.5,"Prediabetes",D220&gt;6.5,"Diabetes")</f>
        <v>Prediabetes</v>
      </c>
      <c r="L220" s="30" t="str">
        <f>VLOOKUP(A220,'Hospitalisation Details'!A220:H2562,2,FALSE)</f>
        <v>19-Sep-1988</v>
      </c>
      <c r="M220" s="23">
        <f>VLOOKUP(A220,'Hospitalisation Details'!A220:H2562,5,FALSE)</f>
        <v>35315.96</v>
      </c>
      <c r="N220" s="23" t="str">
        <f>VLOOKUP(A220,'Hospitalisation Details'!A220:H2562,6,FALSE)</f>
        <v>tier - 2</v>
      </c>
      <c r="O220" s="23" t="str">
        <f>VLOOKUP(A220,'Hospitalisation Details'!A220:H2562,7,FALSE)</f>
        <v>tier - 1</v>
      </c>
      <c r="P220" s="23" t="str">
        <f>VLOOKUP(A220,'Hospitalisation Details'!A220:H2562,8,FALSE)</f>
        <v>R1011</v>
      </c>
      <c r="Q220" s="26">
        <f>VLOOKUP(A220,'Hospitalisation Details'!A220:H2562,3,FALSE)</f>
        <v>34.719444444444441</v>
      </c>
    </row>
    <row r="221" spans="1:17" ht="15.75" customHeight="1" x14ac:dyDescent="0.3">
      <c r="A221" s="31" t="s">
        <v>394</v>
      </c>
      <c r="B221" s="23" t="str">
        <f>VLOOKUP(A221,'Customer Names'!A221:D2555,3,FALSE)</f>
        <v xml:space="preserve">  Rick E</v>
      </c>
      <c r="C221" s="23">
        <f>VLOOKUP(Healthcare!A221,'Medical Examinations'!A221:H2555,2,FALSE)</f>
        <v>53.25</v>
      </c>
      <c r="D221" s="23">
        <f>VLOOKUP(A221,'Medical Examinations'!A221:H2555,3,FALSE)</f>
        <v>6.11</v>
      </c>
      <c r="E221" s="23" t="str">
        <f>VLOOKUP(A221,'Medical Examinations'!A221:H2555,4,FALSE)</f>
        <v>Yes</v>
      </c>
      <c r="F221" s="23" t="str">
        <f>VLOOKUP(A221,'Medical Examinations'!A221:H2555,5,FALSE)</f>
        <v>No</v>
      </c>
      <c r="G221" s="23" t="str">
        <f>VLOOKUP(A221,'Medical Examinations'!A221:H2555,6,FALSE)</f>
        <v>Yes</v>
      </c>
      <c r="H221" s="23">
        <f>VLOOKUP(A221,'Medical Examinations'!A221:H2555,7,FALSE)</f>
        <v>1</v>
      </c>
      <c r="I221" s="23" t="str">
        <f>VLOOKUP(A221,'Medical Examinations'!A221:H2555,8,FALSE)</f>
        <v>Yes</v>
      </c>
      <c r="J221" s="23" t="str" cm="1">
        <f t="array" ref="J221">_xlfn.IFS(C221&lt;18.5,"Under Weight",C221&lt;25,"Healthy Weight",C221&lt;30,"Over Weight",C221&gt;=30,"Obesity")</f>
        <v>Obesity</v>
      </c>
      <c r="K221" s="23" t="str" cm="1">
        <f t="array" ref="K221">_xlfn.IFS(D221&lt;5.7,"Normal",D221&lt;=6.5,"Prediabetes",D221&gt;6.5,"Diabetes")</f>
        <v>Prediabetes</v>
      </c>
      <c r="L221" s="30" t="str">
        <f>VLOOKUP(A221,'Hospitalisation Details'!A221:H2563,2,FALSE)</f>
        <v>09-Jul-1997</v>
      </c>
      <c r="M221" s="23">
        <f>VLOOKUP(A221,'Hospitalisation Details'!A221:H2563,5,FALSE)</f>
        <v>35302.089999999997</v>
      </c>
      <c r="N221" s="23" t="str">
        <f>VLOOKUP(A221,'Hospitalisation Details'!A221:H2563,6,FALSE)</f>
        <v>tier - 1</v>
      </c>
      <c r="O221" s="23" t="str">
        <f>VLOOKUP(A221,'Hospitalisation Details'!A221:H2563,7,FALSE)</f>
        <v>tier - 2</v>
      </c>
      <c r="P221" s="23" t="str">
        <f>VLOOKUP(A221,'Hospitalisation Details'!A221:H2563,8,FALSE)</f>
        <v>R1011</v>
      </c>
      <c r="Q221" s="26">
        <f>VLOOKUP(A221,'Hospitalisation Details'!A221:H2563,3,FALSE)</f>
        <v>25.913888888888888</v>
      </c>
    </row>
    <row r="222" spans="1:17" ht="15.75" customHeight="1" x14ac:dyDescent="0.3">
      <c r="A222" s="31" t="s">
        <v>396</v>
      </c>
      <c r="B222" s="23" t="str">
        <f>VLOOKUP(A222,'Customer Names'!A222:D2556,3,FALSE)</f>
        <v xml:space="preserve">  Andrea H</v>
      </c>
      <c r="C222" s="23">
        <f>VLOOKUP(Healthcare!A222,'Medical Examinations'!A222:H2556,2,FALSE)</f>
        <v>26.8</v>
      </c>
      <c r="D222" s="23">
        <f>VLOOKUP(A222,'Medical Examinations'!A222:H2556,3,FALSE)</f>
        <v>10.93</v>
      </c>
      <c r="E222" s="23" t="str">
        <f>VLOOKUP(A222,'Medical Examinations'!A222:H2556,4,FALSE)</f>
        <v>Yes</v>
      </c>
      <c r="F222" s="23" t="str">
        <f>VLOOKUP(A222,'Medical Examinations'!A222:H2556,5,FALSE)</f>
        <v>No</v>
      </c>
      <c r="G222" s="23" t="str">
        <f>VLOOKUP(A222,'Medical Examinations'!A222:H2556,6,FALSE)</f>
        <v>No</v>
      </c>
      <c r="H222" s="23">
        <f>VLOOKUP(A222,'Medical Examinations'!A222:H2556,7,FALSE)</f>
        <v>0</v>
      </c>
      <c r="I222" s="23" t="str">
        <f>VLOOKUP(A222,'Medical Examinations'!A222:H2556,8,FALSE)</f>
        <v>No</v>
      </c>
      <c r="J222" s="23" t="str" cm="1">
        <f t="array" ref="J222">_xlfn.IFS(C222&lt;18.5,"Under Weight",C222&lt;25,"Healthy Weight",C222&lt;30,"Over Weight",C222&gt;=30,"Obesity")</f>
        <v>Over Weight</v>
      </c>
      <c r="K222" s="23" t="str" cm="1">
        <f t="array" ref="K222">_xlfn.IFS(D222&lt;5.7,"Normal",D222&lt;=6.5,"Prediabetes",D222&gt;6.5,"Diabetes")</f>
        <v>Diabetes</v>
      </c>
      <c r="L222" s="30" t="str">
        <f>VLOOKUP(A222,'Hospitalisation Details'!A222:H2564,2,FALSE)</f>
        <v>30-Dec-1967</v>
      </c>
      <c r="M222" s="23">
        <f>VLOOKUP(A222,'Hospitalisation Details'!A222:H2564,5,FALSE)</f>
        <v>35160.129999999997</v>
      </c>
      <c r="N222" s="23" t="str">
        <f>VLOOKUP(A222,'Hospitalisation Details'!A222:H2564,6,FALSE)</f>
        <v>tier - 2</v>
      </c>
      <c r="O222" s="23" t="str">
        <f>VLOOKUP(A222,'Hospitalisation Details'!A222:H2564,7,FALSE)</f>
        <v>tier - 2</v>
      </c>
      <c r="P222" s="23" t="str">
        <f>VLOOKUP(A222,'Hospitalisation Details'!A222:H2564,8,FALSE)</f>
        <v>R1011</v>
      </c>
      <c r="Q222" s="26">
        <f>VLOOKUP(A222,'Hospitalisation Details'!A222:H2564,3,FALSE)</f>
        <v>55.43888888888889</v>
      </c>
    </row>
    <row r="223" spans="1:17" ht="15.75" customHeight="1" x14ac:dyDescent="0.3">
      <c r="A223" s="31" t="s">
        <v>398</v>
      </c>
      <c r="B223" s="23" t="str">
        <f>VLOOKUP(A223,'Customer Names'!A223:D2557,3,FALSE)</f>
        <v xml:space="preserve">  Anthony S</v>
      </c>
      <c r="C223" s="23">
        <f>VLOOKUP(Healthcare!A223,'Medical Examinations'!A223:H2557,2,FALSE)</f>
        <v>28.5</v>
      </c>
      <c r="D223" s="23">
        <f>VLOOKUP(A223,'Medical Examinations'!A223:H2557,3,FALSE)</f>
        <v>5.12</v>
      </c>
      <c r="E223" s="23" t="str">
        <f>VLOOKUP(A223,'Medical Examinations'!A223:H2557,4,FALSE)</f>
        <v>No</v>
      </c>
      <c r="F223" s="23" t="str">
        <f>VLOOKUP(A223,'Medical Examinations'!A223:H2557,5,FALSE)</f>
        <v>No</v>
      </c>
      <c r="G223" s="23" t="str">
        <f>VLOOKUP(A223,'Medical Examinations'!A223:H2557,6,FALSE)</f>
        <v>No</v>
      </c>
      <c r="H223" s="23">
        <f>VLOOKUP(A223,'Medical Examinations'!A223:H2557,7,FALSE)</f>
        <v>1</v>
      </c>
      <c r="I223" s="23" t="str">
        <f>VLOOKUP(A223,'Medical Examinations'!A223:H2557,8,FALSE)</f>
        <v>Yes</v>
      </c>
      <c r="J223" s="23" t="str" cm="1">
        <f t="array" ref="J223">_xlfn.IFS(C223&lt;18.5,"Under Weight",C223&lt;25,"Healthy Weight",C223&lt;30,"Over Weight",C223&gt;=30,"Obesity")</f>
        <v>Over Weight</v>
      </c>
      <c r="K223" s="23" t="str" cm="1">
        <f t="array" ref="K223">_xlfn.IFS(D223&lt;5.7,"Normal",D223&lt;=6.5,"Prediabetes",D223&gt;6.5,"Diabetes")</f>
        <v>Normal</v>
      </c>
      <c r="L223" s="30" t="str">
        <f>VLOOKUP(A223,'Hospitalisation Details'!A223:H2565,2,FALSE)</f>
        <v>22-Dec-1998</v>
      </c>
      <c r="M223" s="23">
        <f>VLOOKUP(A223,'Hospitalisation Details'!A223:H2565,5,FALSE)</f>
        <v>35147.53</v>
      </c>
      <c r="N223" s="23" t="str">
        <f>VLOOKUP(A223,'Hospitalisation Details'!A223:H2565,6,FALSE)</f>
        <v>tier - 1</v>
      </c>
      <c r="O223" s="23" t="str">
        <f>VLOOKUP(A223,'Hospitalisation Details'!A223:H2565,7,FALSE)</f>
        <v>tier - 1</v>
      </c>
      <c r="P223" s="23" t="str">
        <f>VLOOKUP(A223,'Hospitalisation Details'!A223:H2565,8,FALSE)</f>
        <v>R1016</v>
      </c>
      <c r="Q223" s="26">
        <f>VLOOKUP(A223,'Hospitalisation Details'!A223:H2565,3,FALSE)</f>
        <v>24.461111111111112</v>
      </c>
    </row>
    <row r="224" spans="1:17" ht="15.75" customHeight="1" x14ac:dyDescent="0.3">
      <c r="A224" s="31" t="s">
        <v>400</v>
      </c>
      <c r="B224" s="23" t="str">
        <f>VLOOKUP(A224,'Customer Names'!A224:D2558,3,FALSE)</f>
        <v xml:space="preserve">  Erik</v>
      </c>
      <c r="C224" s="23">
        <f>VLOOKUP(Healthcare!A224,'Medical Examinations'!A224:H2558,2,FALSE)</f>
        <v>22.895</v>
      </c>
      <c r="D224" s="23">
        <f>VLOOKUP(A224,'Medical Examinations'!A224:H2558,3,FALSE)</f>
        <v>5.72</v>
      </c>
      <c r="E224" s="23" t="str">
        <f>VLOOKUP(A224,'Medical Examinations'!A224:H2558,4,FALSE)</f>
        <v>No</v>
      </c>
      <c r="F224" s="23" t="str">
        <f>VLOOKUP(A224,'Medical Examinations'!A224:H2558,5,FALSE)</f>
        <v>No</v>
      </c>
      <c r="G224" s="23" t="str">
        <f>VLOOKUP(A224,'Medical Examinations'!A224:H2558,6,FALSE)</f>
        <v>No</v>
      </c>
      <c r="H224" s="23">
        <f>VLOOKUP(A224,'Medical Examinations'!A224:H2558,7,FALSE)</f>
        <v>0</v>
      </c>
      <c r="I224" s="23" t="str">
        <f>VLOOKUP(A224,'Medical Examinations'!A224:H2558,8,FALSE)</f>
        <v>Yes</v>
      </c>
      <c r="J224" s="23" t="str" cm="1">
        <f t="array" ref="J224">_xlfn.IFS(C224&lt;18.5,"Under Weight",C224&lt;25,"Healthy Weight",C224&lt;30,"Over Weight",C224&gt;=30,"Obesity")</f>
        <v>Healthy Weight</v>
      </c>
      <c r="K224" s="23" t="str" cm="1">
        <f t="array" ref="K224">_xlfn.IFS(D224&lt;5.7,"Normal",D224&lt;=6.5,"Prediabetes",D224&gt;6.5,"Diabetes")</f>
        <v>Prediabetes</v>
      </c>
      <c r="L224" s="30" t="str">
        <f>VLOOKUP(A224,'Hospitalisation Details'!A224:H2566,2,FALSE)</f>
        <v>29-Jun-1977</v>
      </c>
      <c r="M224" s="23">
        <f>VLOOKUP(A224,'Hospitalisation Details'!A224:H2566,5,FALSE)</f>
        <v>35069.370000000003</v>
      </c>
      <c r="N224" s="23" t="str">
        <f>VLOOKUP(A224,'Hospitalisation Details'!A224:H2566,6,FALSE)</f>
        <v>tier - 1</v>
      </c>
      <c r="O224" s="23" t="str">
        <f>VLOOKUP(A224,'Hospitalisation Details'!A224:H2566,7,FALSE)</f>
        <v>tier - 1</v>
      </c>
      <c r="P224" s="23" t="str">
        <f>VLOOKUP(A224,'Hospitalisation Details'!A224:H2566,8,FALSE)</f>
        <v>R1017</v>
      </c>
      <c r="Q224" s="26">
        <f>VLOOKUP(A224,'Hospitalisation Details'!A224:H2566,3,FALSE)</f>
        <v>45.94166666666667</v>
      </c>
    </row>
    <row r="225" spans="1:17" ht="15.75" customHeight="1" x14ac:dyDescent="0.3">
      <c r="A225" s="31" t="s">
        <v>402</v>
      </c>
      <c r="B225" s="23" t="str">
        <f>VLOOKUP(A225,'Customer Names'!A225:D2559,3,FALSE)</f>
        <v xml:space="preserve">  Kiley D</v>
      </c>
      <c r="C225" s="23">
        <f>VLOOKUP(Healthcare!A225,'Medical Examinations'!A225:H2559,2,FALSE)</f>
        <v>34.06</v>
      </c>
      <c r="D225" s="23">
        <f>VLOOKUP(A225,'Medical Examinations'!A225:H2559,3,FALSE)</f>
        <v>11.83</v>
      </c>
      <c r="E225" s="23" t="str">
        <f>VLOOKUP(A225,'Medical Examinations'!A225:H2559,4,FALSE)</f>
        <v>Yes</v>
      </c>
      <c r="F225" s="23" t="str">
        <f>VLOOKUP(A225,'Medical Examinations'!A225:H2559,5,FALSE)</f>
        <v>No</v>
      </c>
      <c r="G225" s="23" t="str">
        <f>VLOOKUP(A225,'Medical Examinations'!A225:H2559,6,FALSE)</f>
        <v>No</v>
      </c>
      <c r="H225" s="23">
        <f>VLOOKUP(A225,'Medical Examinations'!A225:H2559,7,FALSE)</f>
        <v>1</v>
      </c>
      <c r="I225" s="23" t="str">
        <f>VLOOKUP(A225,'Medical Examinations'!A225:H2559,8,FALSE)</f>
        <v>Yes</v>
      </c>
      <c r="J225" s="23" t="str" cm="1">
        <f t="array" ref="J225">_xlfn.IFS(C225&lt;18.5,"Under Weight",C225&lt;25,"Healthy Weight",C225&lt;30,"Over Weight",C225&gt;=30,"Obesity")</f>
        <v>Obesity</v>
      </c>
      <c r="K225" s="23" t="str" cm="1">
        <f t="array" ref="K225">_xlfn.IFS(D225&lt;5.7,"Normal",D225&lt;=6.5,"Prediabetes",D225&gt;6.5,"Diabetes")</f>
        <v>Diabetes</v>
      </c>
      <c r="L225" s="30" t="str">
        <f>VLOOKUP(A225,'Hospitalisation Details'!A225:H2567,2,FALSE)</f>
        <v>29-Aug-1975</v>
      </c>
      <c r="M225" s="23">
        <f>VLOOKUP(A225,'Hospitalisation Details'!A225:H2567,5,FALSE)</f>
        <v>35050.620000000003</v>
      </c>
      <c r="N225" s="23" t="str">
        <f>VLOOKUP(A225,'Hospitalisation Details'!A225:H2567,6,FALSE)</f>
        <v>tier - 2</v>
      </c>
      <c r="O225" s="23" t="str">
        <f>VLOOKUP(A225,'Hospitalisation Details'!A225:H2567,7,FALSE)</f>
        <v>tier - 1</v>
      </c>
      <c r="P225" s="23" t="str">
        <f>VLOOKUP(A225,'Hospitalisation Details'!A225:H2567,8,FALSE)</f>
        <v>R1011</v>
      </c>
      <c r="Q225" s="26">
        <f>VLOOKUP(A225,'Hospitalisation Details'!A225:H2567,3,FALSE)</f>
        <v>47.774999999999999</v>
      </c>
    </row>
    <row r="226" spans="1:17" ht="15.75" customHeight="1" x14ac:dyDescent="0.3">
      <c r="A226" s="31" t="s">
        <v>404</v>
      </c>
      <c r="B226" s="23" t="str">
        <f>VLOOKUP(A226,'Customer Names'!A226:D2560,3,FALSE)</f>
        <v xml:space="preserve">  Jennifer</v>
      </c>
      <c r="C226" s="23">
        <f>VLOOKUP(Healthcare!A226,'Medical Examinations'!A226:H2560,2,FALSE)</f>
        <v>36.409999999999997</v>
      </c>
      <c r="D226" s="23">
        <f>VLOOKUP(A226,'Medical Examinations'!A226:H2560,3,FALSE)</f>
        <v>4.55</v>
      </c>
      <c r="E226" s="23" t="str">
        <f>VLOOKUP(A226,'Medical Examinations'!A226:H2560,4,FALSE)</f>
        <v>No</v>
      </c>
      <c r="F226" s="23" t="str">
        <f>VLOOKUP(A226,'Medical Examinations'!A226:H2560,5,FALSE)</f>
        <v>No</v>
      </c>
      <c r="G226" s="23" t="str">
        <f>VLOOKUP(A226,'Medical Examinations'!A226:H2560,6,FALSE)</f>
        <v>No</v>
      </c>
      <c r="H226" s="23">
        <f>VLOOKUP(A226,'Medical Examinations'!A226:H2560,7,FALSE)</f>
        <v>0</v>
      </c>
      <c r="I226" s="23" t="str">
        <f>VLOOKUP(A226,'Medical Examinations'!A226:H2560,8,FALSE)</f>
        <v>Yes</v>
      </c>
      <c r="J226" s="23" t="str" cm="1">
        <f t="array" ref="J226">_xlfn.IFS(C226&lt;18.5,"Under Weight",C226&lt;25,"Healthy Weight",C226&lt;30,"Over Weight",C226&gt;=30,"Obesity")</f>
        <v>Obesity</v>
      </c>
      <c r="K226" s="23" t="str" cm="1">
        <f t="array" ref="K226">_xlfn.IFS(D226&lt;5.7,"Normal",D226&lt;=6.5,"Prediabetes",D226&gt;6.5,"Diabetes")</f>
        <v>Normal</v>
      </c>
      <c r="L226" s="30" t="str">
        <f>VLOOKUP(A226,'Hospitalisation Details'!A226:H2568,2,FALSE)</f>
        <v>05-Jul-1982</v>
      </c>
      <c r="M226" s="23">
        <f>VLOOKUP(A226,'Hospitalisation Details'!A226:H2568,5,FALSE)</f>
        <v>35000.730000000003</v>
      </c>
      <c r="N226" s="23" t="str">
        <f>VLOOKUP(A226,'Hospitalisation Details'!A226:H2568,6,FALSE)</f>
        <v>tier - 2</v>
      </c>
      <c r="O226" s="23" t="str">
        <f>VLOOKUP(A226,'Hospitalisation Details'!A226:H2568,7,FALSE)</f>
        <v>tier - 3</v>
      </c>
      <c r="P226" s="23" t="str">
        <f>VLOOKUP(A226,'Hospitalisation Details'!A226:H2568,8,FALSE)</f>
        <v>R1011</v>
      </c>
      <c r="Q226" s="26">
        <f>VLOOKUP(A226,'Hospitalisation Details'!A226:H2568,3,FALSE)</f>
        <v>40.924999999999997</v>
      </c>
    </row>
    <row r="227" spans="1:17" ht="15.75" customHeight="1" x14ac:dyDescent="0.3">
      <c r="A227" s="31" t="s">
        <v>405</v>
      </c>
      <c r="B227" s="23" t="str">
        <f>VLOOKUP(A227,'Customer Names'!A227:D2561,3,FALSE)</f>
        <v xml:space="preserve">  Chris</v>
      </c>
      <c r="C227" s="23">
        <f>VLOOKUP(Healthcare!A227,'Medical Examinations'!A227:H2561,2,FALSE)</f>
        <v>52.3</v>
      </c>
      <c r="D227" s="23">
        <f>VLOOKUP(A227,'Medical Examinations'!A227:H2561,3,FALSE)</f>
        <v>4.87</v>
      </c>
      <c r="E227" s="23" t="str">
        <f>VLOOKUP(A227,'Medical Examinations'!A227:H2561,4,FALSE)</f>
        <v>Yes</v>
      </c>
      <c r="F227" s="23" t="str">
        <f>VLOOKUP(A227,'Medical Examinations'!A227:H2561,5,FALSE)</f>
        <v>No</v>
      </c>
      <c r="G227" s="23" t="str">
        <f>VLOOKUP(A227,'Medical Examinations'!A227:H2561,6,FALSE)</f>
        <v>Yes</v>
      </c>
      <c r="H227" s="23">
        <f>VLOOKUP(A227,'Medical Examinations'!A227:H2561,7,FALSE)</f>
        <v>1</v>
      </c>
      <c r="I227" s="23" t="str">
        <f>VLOOKUP(A227,'Medical Examinations'!A227:H2561,8,FALSE)</f>
        <v>Yes</v>
      </c>
      <c r="J227" s="23" t="str" cm="1">
        <f t="array" ref="J227">_xlfn.IFS(C227&lt;18.5,"Under Weight",C227&lt;25,"Healthy Weight",C227&lt;30,"Over Weight",C227&gt;=30,"Obesity")</f>
        <v>Obesity</v>
      </c>
      <c r="K227" s="23" t="str" cm="1">
        <f t="array" ref="K227">_xlfn.IFS(D227&lt;5.7,"Normal",D227&lt;=6.5,"Prediabetes",D227&gt;6.5,"Diabetes")</f>
        <v>Normal</v>
      </c>
      <c r="L227" s="30" t="str">
        <f>VLOOKUP(A227,'Hospitalisation Details'!A227:H2569,2,FALSE)</f>
        <v>22-Aug-1997</v>
      </c>
      <c r="M227" s="23">
        <f>VLOOKUP(A227,'Hospitalisation Details'!A227:H2569,5,FALSE)</f>
        <v>34979.86</v>
      </c>
      <c r="N227" s="23" t="str">
        <f>VLOOKUP(A227,'Hospitalisation Details'!A227:H2569,6,FALSE)</f>
        <v>tier - 2</v>
      </c>
      <c r="O227" s="23" t="str">
        <f>VLOOKUP(A227,'Hospitalisation Details'!A227:H2569,7,FALSE)</f>
        <v>tier - 2</v>
      </c>
      <c r="P227" s="23" t="str">
        <f>VLOOKUP(A227,'Hospitalisation Details'!A227:H2569,8,FALSE)</f>
        <v>R1011</v>
      </c>
      <c r="Q227" s="26">
        <f>VLOOKUP(A227,'Hospitalisation Details'!A227:H2569,3,FALSE)</f>
        <v>25.794444444444444</v>
      </c>
    </row>
    <row r="228" spans="1:17" ht="15.75" customHeight="1" x14ac:dyDescent="0.3">
      <c r="A228" s="31" t="s">
        <v>407</v>
      </c>
      <c r="B228" s="23" t="str">
        <f>VLOOKUP(A228,'Customer Names'!A228:D2562,3,FALSE)</f>
        <v xml:space="preserve">  Marian M</v>
      </c>
      <c r="C228" s="23">
        <f>VLOOKUP(Healthcare!A228,'Medical Examinations'!A228:H2562,2,FALSE)</f>
        <v>52.66</v>
      </c>
      <c r="D228" s="23">
        <f>VLOOKUP(A228,'Medical Examinations'!A228:H2562,3,FALSE)</f>
        <v>4.45</v>
      </c>
      <c r="E228" s="23" t="str">
        <f>VLOOKUP(A228,'Medical Examinations'!A228:H2562,4,FALSE)</f>
        <v>No</v>
      </c>
      <c r="F228" s="23" t="str">
        <f>VLOOKUP(A228,'Medical Examinations'!A228:H2562,5,FALSE)</f>
        <v>No</v>
      </c>
      <c r="G228" s="23" t="str">
        <f>VLOOKUP(A228,'Medical Examinations'!A228:H2562,6,FALSE)</f>
        <v>No</v>
      </c>
      <c r="H228" s="23">
        <f>VLOOKUP(A228,'Medical Examinations'!A228:H2562,7,FALSE)</f>
        <v>1</v>
      </c>
      <c r="I228" s="23" t="str">
        <f>VLOOKUP(A228,'Medical Examinations'!A228:H2562,8,FALSE)</f>
        <v>Yes</v>
      </c>
      <c r="J228" s="23" t="str" cm="1">
        <f t="array" ref="J228">_xlfn.IFS(C228&lt;18.5,"Under Weight",C228&lt;25,"Healthy Weight",C228&lt;30,"Over Weight",C228&gt;=30,"Obesity")</f>
        <v>Obesity</v>
      </c>
      <c r="K228" s="23" t="str" cm="1">
        <f t="array" ref="K228">_xlfn.IFS(D228&lt;5.7,"Normal",D228&lt;=6.5,"Prediabetes",D228&gt;6.5,"Diabetes")</f>
        <v>Normal</v>
      </c>
      <c r="L228" s="30" t="str">
        <f>VLOOKUP(A228,'Hospitalisation Details'!A228:H2570,2,FALSE)</f>
        <v>22-Aug-1998</v>
      </c>
      <c r="M228" s="23">
        <f>VLOOKUP(A228,'Hospitalisation Details'!A228:H2570,5,FALSE)</f>
        <v>34976.42</v>
      </c>
      <c r="N228" s="23" t="str">
        <f>VLOOKUP(A228,'Hospitalisation Details'!A228:H2570,6,FALSE)</f>
        <v>tier - 2</v>
      </c>
      <c r="O228" s="23" t="str">
        <f>VLOOKUP(A228,'Hospitalisation Details'!A228:H2570,7,FALSE)</f>
        <v>tier - 1</v>
      </c>
      <c r="P228" s="23" t="str">
        <f>VLOOKUP(A228,'Hospitalisation Details'!A228:H2570,8,FALSE)</f>
        <v>R1011</v>
      </c>
      <c r="Q228" s="26">
        <f>VLOOKUP(A228,'Hospitalisation Details'!A228:H2570,3,FALSE)</f>
        <v>24.794444444444444</v>
      </c>
    </row>
    <row r="229" spans="1:17" ht="15.75" customHeight="1" x14ac:dyDescent="0.3">
      <c r="A229" s="31" t="s">
        <v>409</v>
      </c>
      <c r="B229" s="23" t="str">
        <f>VLOOKUP(A229,'Customer Names'!A229:D2563,3,FALSE)</f>
        <v xml:space="preserve">  Jeremy</v>
      </c>
      <c r="C229" s="23">
        <f>VLOOKUP(Healthcare!A229,'Medical Examinations'!A229:H2563,2,FALSE)</f>
        <v>29.57</v>
      </c>
      <c r="D229" s="23">
        <f>VLOOKUP(A229,'Medical Examinations'!A229:H2563,3,FALSE)</f>
        <v>9.42</v>
      </c>
      <c r="E229" s="23" t="str">
        <f>VLOOKUP(A229,'Medical Examinations'!A229:H2563,4,FALSE)</f>
        <v>Yes</v>
      </c>
      <c r="F229" s="23" t="str">
        <f>VLOOKUP(A229,'Medical Examinations'!A229:H2563,5,FALSE)</f>
        <v>No</v>
      </c>
      <c r="G229" s="23" t="str">
        <f>VLOOKUP(A229,'Medical Examinations'!A229:H2563,6,FALSE)</f>
        <v>No</v>
      </c>
      <c r="H229" s="23">
        <f>VLOOKUP(A229,'Medical Examinations'!A229:H2563,7,FALSE)</f>
        <v>0</v>
      </c>
      <c r="I229" s="23" t="str">
        <f>VLOOKUP(A229,'Medical Examinations'!A229:H2563,8,FALSE)</f>
        <v>Yes</v>
      </c>
      <c r="J229" s="23" t="str" cm="1">
        <f t="array" ref="J229">_xlfn.IFS(C229&lt;18.5,"Under Weight",C229&lt;25,"Healthy Weight",C229&lt;30,"Over Weight",C229&gt;=30,"Obesity")</f>
        <v>Over Weight</v>
      </c>
      <c r="K229" s="23" t="str" cm="1">
        <f t="array" ref="K229">_xlfn.IFS(D229&lt;5.7,"Normal",D229&lt;=6.5,"Prediabetes",D229&gt;6.5,"Diabetes")</f>
        <v>Diabetes</v>
      </c>
      <c r="L229" s="30" t="str">
        <f>VLOOKUP(A229,'Hospitalisation Details'!A229:H2571,2,FALSE)</f>
        <v>07-Oct-1967</v>
      </c>
      <c r="M229" s="23">
        <f>VLOOKUP(A229,'Hospitalisation Details'!A229:H2571,5,FALSE)</f>
        <v>34975.68</v>
      </c>
      <c r="N229" s="23" t="str">
        <f>VLOOKUP(A229,'Hospitalisation Details'!A229:H2571,6,FALSE)</f>
        <v>tier - 2</v>
      </c>
      <c r="O229" s="23" t="str">
        <f>VLOOKUP(A229,'Hospitalisation Details'!A229:H2571,7,FALSE)</f>
        <v>tier - 2</v>
      </c>
      <c r="P229" s="23" t="str">
        <f>VLOOKUP(A229,'Hospitalisation Details'!A229:H2571,8,FALSE)</f>
        <v>R1011</v>
      </c>
      <c r="Q229" s="26">
        <f>VLOOKUP(A229,'Hospitalisation Details'!A229:H2571,3,FALSE)</f>
        <v>55.669444444444444</v>
      </c>
    </row>
    <row r="230" spans="1:17" ht="15.75" customHeight="1" x14ac:dyDescent="0.3">
      <c r="A230" s="31" t="s">
        <v>411</v>
      </c>
      <c r="B230" s="23" t="str">
        <f>VLOOKUP(A230,'Customer Names'!A230:D2564,3,FALSE)</f>
        <v xml:space="preserve">  Allison H</v>
      </c>
      <c r="C230" s="23">
        <f>VLOOKUP(Healthcare!A230,'Medical Examinations'!A230:H2564,2,FALSE)</f>
        <v>36.99</v>
      </c>
      <c r="D230" s="23">
        <f>VLOOKUP(A230,'Medical Examinations'!A230:H2564,3,FALSE)</f>
        <v>5.37</v>
      </c>
      <c r="E230" s="23" t="str">
        <f>VLOOKUP(A230,'Medical Examinations'!A230:H2564,4,FALSE)</f>
        <v>Yes</v>
      </c>
      <c r="F230" s="23" t="str">
        <f>VLOOKUP(A230,'Medical Examinations'!A230:H2564,5,FALSE)</f>
        <v>No</v>
      </c>
      <c r="G230" s="23" t="str">
        <f>VLOOKUP(A230,'Medical Examinations'!A230:H2564,6,FALSE)</f>
        <v>Yes</v>
      </c>
      <c r="H230" s="23">
        <f>VLOOKUP(A230,'Medical Examinations'!A230:H2564,7,FALSE)</f>
        <v>1</v>
      </c>
      <c r="I230" s="23" t="str">
        <f>VLOOKUP(A230,'Medical Examinations'!A230:H2564,8,FALSE)</f>
        <v>Yes</v>
      </c>
      <c r="J230" s="23" t="str" cm="1">
        <f t="array" ref="J230">_xlfn.IFS(C230&lt;18.5,"Under Weight",C230&lt;25,"Healthy Weight",C230&lt;30,"Over Weight",C230&gt;=30,"Obesity")</f>
        <v>Obesity</v>
      </c>
      <c r="K230" s="23" t="str" cm="1">
        <f t="array" ref="K230">_xlfn.IFS(D230&lt;5.7,"Normal",D230&lt;=6.5,"Prediabetes",D230&gt;6.5,"Diabetes")</f>
        <v>Normal</v>
      </c>
      <c r="L230" s="30" t="str">
        <f>VLOOKUP(A230,'Hospitalisation Details'!A230:H2572,2,FALSE)</f>
        <v>29-Jul-1983</v>
      </c>
      <c r="M230" s="23">
        <f>VLOOKUP(A230,'Hospitalisation Details'!A230:H2572,5,FALSE)</f>
        <v>34940.61</v>
      </c>
      <c r="N230" s="23" t="str">
        <f>VLOOKUP(A230,'Hospitalisation Details'!A230:H2572,6,FALSE)</f>
        <v>tier - 2</v>
      </c>
      <c r="O230" s="23" t="str">
        <f>VLOOKUP(A230,'Hospitalisation Details'!A230:H2572,7,FALSE)</f>
        <v>tier - 3</v>
      </c>
      <c r="P230" s="23" t="str">
        <f>VLOOKUP(A230,'Hospitalisation Details'!A230:H2572,8,FALSE)</f>
        <v>R1011</v>
      </c>
      <c r="Q230" s="26">
        <f>VLOOKUP(A230,'Hospitalisation Details'!A230:H2572,3,FALSE)</f>
        <v>39.858333333333334</v>
      </c>
    </row>
    <row r="231" spans="1:17" ht="15.75" customHeight="1" x14ac:dyDescent="0.3">
      <c r="A231" s="31" t="s">
        <v>413</v>
      </c>
      <c r="B231" s="23" t="str">
        <f>VLOOKUP(A231,'Customer Names'!A231:D2565,3,FALSE)</f>
        <v xml:space="preserve">  Elizabeth</v>
      </c>
      <c r="C231" s="23">
        <f>VLOOKUP(Healthcare!A231,'Medical Examinations'!A231:H2565,2,FALSE)</f>
        <v>31.4</v>
      </c>
      <c r="D231" s="23">
        <f>VLOOKUP(A231,'Medical Examinations'!A231:H2565,3,FALSE)</f>
        <v>4.5999999999999996</v>
      </c>
      <c r="E231" s="23" t="str">
        <f>VLOOKUP(A231,'Medical Examinations'!A231:H2565,4,FALSE)</f>
        <v>Yes</v>
      </c>
      <c r="F231" s="23" t="str">
        <f>VLOOKUP(A231,'Medical Examinations'!A231:H2565,5,FALSE)</f>
        <v>No</v>
      </c>
      <c r="G231" s="23" t="str">
        <f>VLOOKUP(A231,'Medical Examinations'!A231:H2565,6,FALSE)</f>
        <v>No</v>
      </c>
      <c r="H231" s="23">
        <f>VLOOKUP(A231,'Medical Examinations'!A231:H2565,7,FALSE)</f>
        <v>1</v>
      </c>
      <c r="I231" s="23" t="str">
        <f>VLOOKUP(A231,'Medical Examinations'!A231:H2565,8,FALSE)</f>
        <v>Yes</v>
      </c>
      <c r="J231" s="23" t="str" cm="1">
        <f t="array" ref="J231">_xlfn.IFS(C231&lt;18.5,"Under Weight",C231&lt;25,"Healthy Weight",C231&lt;30,"Over Weight",C231&gt;=30,"Obesity")</f>
        <v>Obesity</v>
      </c>
      <c r="K231" s="23" t="str" cm="1">
        <f t="array" ref="K231">_xlfn.IFS(D231&lt;5.7,"Normal",D231&lt;=6.5,"Prediabetes",D231&gt;6.5,"Diabetes")</f>
        <v>Normal</v>
      </c>
      <c r="L231" s="30" t="str">
        <f>VLOOKUP(A231,'Hospitalisation Details'!A231:H2573,2,FALSE)</f>
        <v>17-Oct-1995</v>
      </c>
      <c r="M231" s="23">
        <f>VLOOKUP(A231,'Hospitalisation Details'!A231:H2573,5,FALSE)</f>
        <v>34838.870000000003</v>
      </c>
      <c r="N231" s="23" t="str">
        <f>VLOOKUP(A231,'Hospitalisation Details'!A231:H2573,6,FALSE)</f>
        <v>tier - 2</v>
      </c>
      <c r="O231" s="23" t="str">
        <f>VLOOKUP(A231,'Hospitalisation Details'!A231:H2573,7,FALSE)</f>
        <v>tier - 3</v>
      </c>
      <c r="P231" s="23" t="str">
        <f>VLOOKUP(A231,'Hospitalisation Details'!A231:H2573,8,FALSE)</f>
        <v>R1011</v>
      </c>
      <c r="Q231" s="26">
        <f>VLOOKUP(A231,'Hospitalisation Details'!A231:H2573,3,FALSE)</f>
        <v>27.641666666666666</v>
      </c>
    </row>
    <row r="232" spans="1:17" ht="15.75" customHeight="1" x14ac:dyDescent="0.3">
      <c r="A232" s="31" t="s">
        <v>415</v>
      </c>
      <c r="B232" s="23" t="str">
        <f>VLOOKUP(A232,'Customer Names'!A232:D2566,3,FALSE)</f>
        <v xml:space="preserve">  Andrew</v>
      </c>
      <c r="C232" s="23">
        <f>VLOOKUP(Healthcare!A232,'Medical Examinations'!A232:H2566,2,FALSE)</f>
        <v>34.9</v>
      </c>
      <c r="D232" s="23">
        <f>VLOOKUP(A232,'Medical Examinations'!A232:H2566,3,FALSE)</f>
        <v>6.22</v>
      </c>
      <c r="E232" s="23" t="str">
        <f>VLOOKUP(A232,'Medical Examinations'!A232:H2566,4,FALSE)</f>
        <v>No</v>
      </c>
      <c r="F232" s="23" t="str">
        <f>VLOOKUP(A232,'Medical Examinations'!A232:H2566,5,FALSE)</f>
        <v>No</v>
      </c>
      <c r="G232" s="23" t="str">
        <f>VLOOKUP(A232,'Medical Examinations'!A232:H2566,6,FALSE)</f>
        <v>Yes</v>
      </c>
      <c r="H232" s="23">
        <f>VLOOKUP(A232,'Medical Examinations'!A232:H2566,7,FALSE)</f>
        <v>1</v>
      </c>
      <c r="I232" s="23" t="str">
        <f>VLOOKUP(A232,'Medical Examinations'!A232:H2566,8,FALSE)</f>
        <v>Yes</v>
      </c>
      <c r="J232" s="23" t="str" cm="1">
        <f t="array" ref="J232">_xlfn.IFS(C232&lt;18.5,"Under Weight",C232&lt;25,"Healthy Weight",C232&lt;30,"Over Weight",C232&gt;=30,"Obesity")</f>
        <v>Obesity</v>
      </c>
      <c r="K232" s="23" t="str" cm="1">
        <f t="array" ref="K232">_xlfn.IFS(D232&lt;5.7,"Normal",D232&lt;=6.5,"Prediabetes",D232&gt;6.5,"Diabetes")</f>
        <v>Prediabetes</v>
      </c>
      <c r="L232" s="30" t="str">
        <f>VLOOKUP(A232,'Hospitalisation Details'!A232:H2574,2,FALSE)</f>
        <v>17-Sep-2003</v>
      </c>
      <c r="M232" s="23">
        <f>VLOOKUP(A232,'Hospitalisation Details'!A232:H2574,5,FALSE)</f>
        <v>34828.65</v>
      </c>
      <c r="N232" s="23" t="str">
        <f>VLOOKUP(A232,'Hospitalisation Details'!A232:H2574,6,FALSE)</f>
        <v>tier - 1</v>
      </c>
      <c r="O232" s="23" t="str">
        <f>VLOOKUP(A232,'Hospitalisation Details'!A232:H2574,7,FALSE)</f>
        <v>tier - 3</v>
      </c>
      <c r="P232" s="23" t="str">
        <f>VLOOKUP(A232,'Hospitalisation Details'!A232:H2574,8,FALSE)</f>
        <v>R1011</v>
      </c>
      <c r="Q232" s="26">
        <f>VLOOKUP(A232,'Hospitalisation Details'!A232:H2574,3,FALSE)</f>
        <v>19.725000000000001</v>
      </c>
    </row>
    <row r="233" spans="1:17" ht="15.75" customHeight="1" x14ac:dyDescent="0.3">
      <c r="A233" s="31" t="s">
        <v>417</v>
      </c>
      <c r="B233" s="23" t="str">
        <f>VLOOKUP(A233,'Customer Names'!A233:D2567,3,FALSE)</f>
        <v xml:space="preserve">  Anders J</v>
      </c>
      <c r="C233" s="23">
        <f>VLOOKUP(Healthcare!A233,'Medical Examinations'!A233:H2567,2,FALSE)</f>
        <v>31.13</v>
      </c>
      <c r="D233" s="23">
        <f>VLOOKUP(A233,'Medical Examinations'!A233:H2567,3,FALSE)</f>
        <v>4.5199999999999996</v>
      </c>
      <c r="E233" s="23" t="str">
        <f>VLOOKUP(A233,'Medical Examinations'!A233:H2567,4,FALSE)</f>
        <v>Yes</v>
      </c>
      <c r="F233" s="23" t="str">
        <f>VLOOKUP(A233,'Medical Examinations'!A233:H2567,5,FALSE)</f>
        <v>No</v>
      </c>
      <c r="G233" s="23" t="str">
        <f>VLOOKUP(A233,'Medical Examinations'!A233:H2567,6,FALSE)</f>
        <v>No</v>
      </c>
      <c r="H233" s="23">
        <f>VLOOKUP(A233,'Medical Examinations'!A233:H2567,7,FALSE)</f>
        <v>1</v>
      </c>
      <c r="I233" s="23" t="str">
        <f>VLOOKUP(A233,'Medical Examinations'!A233:H2567,8,FALSE)</f>
        <v>Yes</v>
      </c>
      <c r="J233" s="23" t="str" cm="1">
        <f t="array" ref="J233">_xlfn.IFS(C233&lt;18.5,"Under Weight",C233&lt;25,"Healthy Weight",C233&lt;30,"Over Weight",C233&gt;=30,"Obesity")</f>
        <v>Obesity</v>
      </c>
      <c r="K233" s="23" t="str" cm="1">
        <f t="array" ref="K233">_xlfn.IFS(D233&lt;5.7,"Normal",D233&lt;=6.5,"Prediabetes",D233&gt;6.5,"Diabetes")</f>
        <v>Normal</v>
      </c>
      <c r="L233" s="30" t="str">
        <f>VLOOKUP(A233,'Hospitalisation Details'!A233:H2575,2,FALSE)</f>
        <v>27-Dec-1995</v>
      </c>
      <c r="M233" s="23">
        <f>VLOOKUP(A233,'Hospitalisation Details'!A233:H2575,5,FALSE)</f>
        <v>34806.47</v>
      </c>
      <c r="N233" s="23" t="str">
        <f>VLOOKUP(A233,'Hospitalisation Details'!A233:H2575,6,FALSE)</f>
        <v>tier - 1</v>
      </c>
      <c r="O233" s="23" t="str">
        <f>VLOOKUP(A233,'Hospitalisation Details'!A233:H2575,7,FALSE)</f>
        <v>tier - 2</v>
      </c>
      <c r="P233" s="23" t="str">
        <f>VLOOKUP(A233,'Hospitalisation Details'!A233:H2575,8,FALSE)</f>
        <v>R1013</v>
      </c>
      <c r="Q233" s="26">
        <f>VLOOKUP(A233,'Hospitalisation Details'!A233:H2575,3,FALSE)</f>
        <v>27.447222222222223</v>
      </c>
    </row>
    <row r="234" spans="1:17" ht="15.75" customHeight="1" x14ac:dyDescent="0.3">
      <c r="A234" s="31" t="s">
        <v>419</v>
      </c>
      <c r="B234" s="23" t="str">
        <f>VLOOKUP(A234,'Customer Names'!A234:D2568,3,FALSE)</f>
        <v xml:space="preserve">  Sean</v>
      </c>
      <c r="C234" s="23">
        <f>VLOOKUP(Healthcare!A234,'Medical Examinations'!A234:H2568,2,FALSE)</f>
        <v>34.799999999999997</v>
      </c>
      <c r="D234" s="23">
        <f>VLOOKUP(A234,'Medical Examinations'!A234:H2568,3,FALSE)</f>
        <v>6.18</v>
      </c>
      <c r="E234" s="23" t="str">
        <f>VLOOKUP(A234,'Medical Examinations'!A234:H2568,4,FALSE)</f>
        <v>No</v>
      </c>
      <c r="F234" s="23" t="str">
        <f>VLOOKUP(A234,'Medical Examinations'!A234:H2568,5,FALSE)</f>
        <v>No</v>
      </c>
      <c r="G234" s="23" t="str">
        <f>VLOOKUP(A234,'Medical Examinations'!A234:H2568,6,FALSE)</f>
        <v>Yes</v>
      </c>
      <c r="H234" s="23">
        <f>VLOOKUP(A234,'Medical Examinations'!A234:H2568,7,FALSE)</f>
        <v>1</v>
      </c>
      <c r="I234" s="23" t="str">
        <f>VLOOKUP(A234,'Medical Examinations'!A234:H2568,8,FALSE)</f>
        <v>Yes</v>
      </c>
      <c r="J234" s="23" t="str" cm="1">
        <f t="array" ref="J234">_xlfn.IFS(C234&lt;18.5,"Under Weight",C234&lt;25,"Healthy Weight",C234&lt;30,"Over Weight",C234&gt;=30,"Obesity")</f>
        <v>Obesity</v>
      </c>
      <c r="K234" s="23" t="str" cm="1">
        <f t="array" ref="K234">_xlfn.IFS(D234&lt;5.7,"Normal",D234&lt;=6.5,"Prediabetes",D234&gt;6.5,"Diabetes")</f>
        <v>Prediabetes</v>
      </c>
      <c r="L234" s="30" t="str">
        <f>VLOOKUP(A234,'Hospitalisation Details'!A234:H2576,2,FALSE)</f>
        <v>03-Jul-2003</v>
      </c>
      <c r="M234" s="23">
        <f>VLOOKUP(A234,'Hospitalisation Details'!A234:H2576,5,FALSE)</f>
        <v>34779.620000000003</v>
      </c>
      <c r="N234" s="23" t="str">
        <f>VLOOKUP(A234,'Hospitalisation Details'!A234:H2576,6,FALSE)</f>
        <v>tier - 1</v>
      </c>
      <c r="O234" s="23" t="str">
        <f>VLOOKUP(A234,'Hospitalisation Details'!A234:H2576,7,FALSE)</f>
        <v>tier - 2</v>
      </c>
      <c r="P234" s="23" t="str">
        <f>VLOOKUP(A234,'Hospitalisation Details'!A234:H2576,8,FALSE)</f>
        <v>R1011</v>
      </c>
      <c r="Q234" s="26">
        <f>VLOOKUP(A234,'Hospitalisation Details'!A234:H2576,3,FALSE)</f>
        <v>19.930555555555557</v>
      </c>
    </row>
    <row r="235" spans="1:17" ht="15.75" customHeight="1" x14ac:dyDescent="0.3">
      <c r="A235" s="31" t="s">
        <v>421</v>
      </c>
      <c r="B235" s="23" t="str">
        <f>VLOOKUP(A235,'Customer Names'!A235:D2569,3,FALSE)</f>
        <v xml:space="preserve">  Brian M</v>
      </c>
      <c r="C235" s="23">
        <f>VLOOKUP(Healthcare!A235,'Medical Examinations'!A235:H2569,2,FALSE)</f>
        <v>31.68</v>
      </c>
      <c r="D235" s="23">
        <f>VLOOKUP(A235,'Medical Examinations'!A235:H2569,3,FALSE)</f>
        <v>4.4000000000000004</v>
      </c>
      <c r="E235" s="23" t="str">
        <f>VLOOKUP(A235,'Medical Examinations'!A235:H2569,4,FALSE)</f>
        <v>No</v>
      </c>
      <c r="F235" s="23" t="str">
        <f>VLOOKUP(A235,'Medical Examinations'!A235:H2569,5,FALSE)</f>
        <v>No</v>
      </c>
      <c r="G235" s="23" t="str">
        <f>VLOOKUP(A235,'Medical Examinations'!A235:H2569,6,FALSE)</f>
        <v>No</v>
      </c>
      <c r="H235" s="23">
        <f>VLOOKUP(A235,'Medical Examinations'!A235:H2569,7,FALSE)</f>
        <v>0</v>
      </c>
      <c r="I235" s="23" t="str">
        <f>VLOOKUP(A235,'Medical Examinations'!A235:H2569,8,FALSE)</f>
        <v>Yes</v>
      </c>
      <c r="J235" s="23" t="str" cm="1">
        <f t="array" ref="J235">_xlfn.IFS(C235&lt;18.5,"Under Weight",C235&lt;25,"Healthy Weight",C235&lt;30,"Over Weight",C235&gt;=30,"Obesity")</f>
        <v>Obesity</v>
      </c>
      <c r="K235" s="23" t="str" cm="1">
        <f t="array" ref="K235">_xlfn.IFS(D235&lt;5.7,"Normal",D235&lt;=6.5,"Prediabetes",D235&gt;6.5,"Diabetes")</f>
        <v>Normal</v>
      </c>
      <c r="L235" s="30" t="str">
        <f>VLOOKUP(A235,'Hospitalisation Details'!A235:H2577,2,FALSE)</f>
        <v>07-Jul-1994</v>
      </c>
      <c r="M235" s="23">
        <f>VLOOKUP(A235,'Hospitalisation Details'!A235:H2577,5,FALSE)</f>
        <v>34672.15</v>
      </c>
      <c r="N235" s="23" t="str">
        <f>VLOOKUP(A235,'Hospitalisation Details'!A235:H2577,6,FALSE)</f>
        <v>tier - 1</v>
      </c>
      <c r="O235" s="23" t="str">
        <f>VLOOKUP(A235,'Hospitalisation Details'!A235:H2577,7,FALSE)</f>
        <v>tier - 3</v>
      </c>
      <c r="P235" s="23" t="str">
        <f>VLOOKUP(A235,'Hospitalisation Details'!A235:H2577,8,FALSE)</f>
        <v>R1013</v>
      </c>
      <c r="Q235" s="26">
        <f>VLOOKUP(A235,'Hospitalisation Details'!A235:H2577,3,FALSE)</f>
        <v>28.919444444444444</v>
      </c>
    </row>
    <row r="236" spans="1:17" ht="15.75" customHeight="1" x14ac:dyDescent="0.3">
      <c r="A236" s="31" t="s">
        <v>423</v>
      </c>
      <c r="B236" s="23" t="str">
        <f>VLOOKUP(A236,'Customer Names'!A236:D2570,3,FALSE)</f>
        <v xml:space="preserve">  Jeremy</v>
      </c>
      <c r="C236" s="23">
        <f>VLOOKUP(Healthcare!A236,'Medical Examinations'!A236:H2570,2,FALSE)</f>
        <v>33.534999999999997</v>
      </c>
      <c r="D236" s="23">
        <f>VLOOKUP(A236,'Medical Examinations'!A236:H2570,3,FALSE)</f>
        <v>6.23</v>
      </c>
      <c r="E236" s="23" t="str">
        <f>VLOOKUP(A236,'Medical Examinations'!A236:H2570,4,FALSE)</f>
        <v>No</v>
      </c>
      <c r="F236" s="23" t="str">
        <f>VLOOKUP(A236,'Medical Examinations'!A236:H2570,5,FALSE)</f>
        <v>yes</v>
      </c>
      <c r="G236" s="23" t="str">
        <f>VLOOKUP(A236,'Medical Examinations'!A236:H2570,6,FALSE)</f>
        <v>No</v>
      </c>
      <c r="H236" s="23">
        <f>VLOOKUP(A236,'Medical Examinations'!A236:H2570,7,FALSE)</f>
        <v>1</v>
      </c>
      <c r="I236" s="23" t="str">
        <f>VLOOKUP(A236,'Medical Examinations'!A236:H2570,8,FALSE)</f>
        <v>Yes</v>
      </c>
      <c r="J236" s="23" t="str" cm="1">
        <f t="array" ref="J236">_xlfn.IFS(C236&lt;18.5,"Under Weight",C236&lt;25,"Healthy Weight",C236&lt;30,"Over Weight",C236&gt;=30,"Obesity")</f>
        <v>Obesity</v>
      </c>
      <c r="K236" s="23" t="str" cm="1">
        <f t="array" ref="K236">_xlfn.IFS(D236&lt;5.7,"Normal",D236&lt;=6.5,"Prediabetes",D236&gt;6.5,"Diabetes")</f>
        <v>Prediabetes</v>
      </c>
      <c r="L236" s="30" t="str">
        <f>VLOOKUP(A236,'Hospitalisation Details'!A236:H2578,2,FALSE)</f>
        <v>09-Oct-2004</v>
      </c>
      <c r="M236" s="23">
        <f>VLOOKUP(A236,'Hospitalisation Details'!A236:H2578,5,FALSE)</f>
        <v>34617.839999999997</v>
      </c>
      <c r="N236" s="23" t="str">
        <f>VLOOKUP(A236,'Hospitalisation Details'!A236:H2578,6,FALSE)</f>
        <v>tier - 1</v>
      </c>
      <c r="O236" s="23" t="str">
        <f>VLOOKUP(A236,'Hospitalisation Details'!A236:H2578,7,FALSE)</f>
        <v>tier - 3</v>
      </c>
      <c r="P236" s="23" t="str">
        <f>VLOOKUP(A236,'Hospitalisation Details'!A236:H2578,8,FALSE)</f>
        <v>R1016</v>
      </c>
      <c r="Q236" s="26">
        <f>VLOOKUP(A236,'Hospitalisation Details'!A236:H2578,3,FALSE)</f>
        <v>18.663888888888888</v>
      </c>
    </row>
    <row r="237" spans="1:17" ht="15.75" customHeight="1" x14ac:dyDescent="0.3">
      <c r="A237" s="31" t="s">
        <v>424</v>
      </c>
      <c r="B237" s="23" t="str">
        <f>VLOOKUP(A237,'Customer Names'!A237:D2571,3,FALSE)</f>
        <v xml:space="preserve">  Susannah</v>
      </c>
      <c r="C237" s="23">
        <f>VLOOKUP(Healthcare!A237,'Medical Examinations'!A237:H2571,2,FALSE)</f>
        <v>31.92</v>
      </c>
      <c r="D237" s="23">
        <f>VLOOKUP(A237,'Medical Examinations'!A237:H2571,3,FALSE)</f>
        <v>5.33</v>
      </c>
      <c r="E237" s="23" t="str">
        <f>VLOOKUP(A237,'Medical Examinations'!A237:H2571,4,FALSE)</f>
        <v>Yes</v>
      </c>
      <c r="F237" s="23" t="str">
        <f>VLOOKUP(A237,'Medical Examinations'!A237:H2571,5,FALSE)</f>
        <v>No</v>
      </c>
      <c r="G237" s="23" t="str">
        <f>VLOOKUP(A237,'Medical Examinations'!A237:H2571,6,FALSE)</f>
        <v>No</v>
      </c>
      <c r="H237" s="23">
        <f>VLOOKUP(A237,'Medical Examinations'!A237:H2571,7,FALSE)</f>
        <v>0</v>
      </c>
      <c r="I237" s="23" t="str">
        <f>VLOOKUP(A237,'Medical Examinations'!A237:H2571,8,FALSE)</f>
        <v>Yes</v>
      </c>
      <c r="J237" s="23" t="str" cm="1">
        <f t="array" ref="J237">_xlfn.IFS(C237&lt;18.5,"Under Weight",C237&lt;25,"Healthy Weight",C237&lt;30,"Over Weight",C237&gt;=30,"Obesity")</f>
        <v>Obesity</v>
      </c>
      <c r="K237" s="23" t="str" cm="1">
        <f t="array" ref="K237">_xlfn.IFS(D237&lt;5.7,"Normal",D237&lt;=6.5,"Prediabetes",D237&gt;6.5,"Diabetes")</f>
        <v>Normal</v>
      </c>
      <c r="L237" s="30" t="str">
        <f>VLOOKUP(A237,'Hospitalisation Details'!A237:H2579,2,FALSE)</f>
        <v>25-Nov-1976</v>
      </c>
      <c r="M237" s="23">
        <f>VLOOKUP(A237,'Hospitalisation Details'!A237:H2579,5,FALSE)</f>
        <v>34543.39</v>
      </c>
      <c r="N237" s="23" t="str">
        <f>VLOOKUP(A237,'Hospitalisation Details'!A237:H2579,6,FALSE)</f>
        <v>tier - 2</v>
      </c>
      <c r="O237" s="23" t="str">
        <f>VLOOKUP(A237,'Hospitalisation Details'!A237:H2579,7,FALSE)</f>
        <v>tier - 3</v>
      </c>
      <c r="P237" s="23" t="str">
        <f>VLOOKUP(A237,'Hospitalisation Details'!A237:H2579,8,FALSE)</f>
        <v>R1011</v>
      </c>
      <c r="Q237" s="26">
        <f>VLOOKUP(A237,'Hospitalisation Details'!A237:H2579,3,FALSE)</f>
        <v>46.536111111111111</v>
      </c>
    </row>
    <row r="238" spans="1:17" ht="15.75" customHeight="1" x14ac:dyDescent="0.3">
      <c r="A238" s="31" t="s">
        <v>426</v>
      </c>
      <c r="B238" s="23" t="str">
        <f>VLOOKUP(A238,'Customer Names'!A238:D2572,3,FALSE)</f>
        <v xml:space="preserve">  Randy</v>
      </c>
      <c r="C238" s="23">
        <f>VLOOKUP(Healthcare!A238,'Medical Examinations'!A238:H2572,2,FALSE)</f>
        <v>32.700000000000003</v>
      </c>
      <c r="D238" s="23">
        <f>VLOOKUP(A238,'Medical Examinations'!A238:H2572,3,FALSE)</f>
        <v>4.09</v>
      </c>
      <c r="E238" s="23" t="str">
        <f>VLOOKUP(A238,'Medical Examinations'!A238:H2572,4,FALSE)</f>
        <v>No</v>
      </c>
      <c r="F238" s="23" t="str">
        <f>VLOOKUP(A238,'Medical Examinations'!A238:H2572,5,FALSE)</f>
        <v>No</v>
      </c>
      <c r="G238" s="23" t="str">
        <f>VLOOKUP(A238,'Medical Examinations'!A238:H2572,6,FALSE)</f>
        <v>No</v>
      </c>
      <c r="H238" s="23">
        <f>VLOOKUP(A238,'Medical Examinations'!A238:H2572,7,FALSE)</f>
        <v>1</v>
      </c>
      <c r="I238" s="23" t="str">
        <f>VLOOKUP(A238,'Medical Examinations'!A238:H2572,8,FALSE)</f>
        <v>Yes</v>
      </c>
      <c r="J238" s="23" t="str" cm="1">
        <f t="array" ref="J238">_xlfn.IFS(C238&lt;18.5,"Under Weight",C238&lt;25,"Healthy Weight",C238&lt;30,"Over Weight",C238&gt;=30,"Obesity")</f>
        <v>Obesity</v>
      </c>
      <c r="K238" s="23" t="str" cm="1">
        <f t="array" ref="K238">_xlfn.IFS(D238&lt;5.7,"Normal",D238&lt;=6.5,"Prediabetes",D238&gt;6.5,"Diabetes")</f>
        <v>Normal</v>
      </c>
      <c r="L238" s="30" t="str">
        <f>VLOOKUP(A238,'Hospitalisation Details'!A238:H2580,2,FALSE)</f>
        <v>24-Jun-1998</v>
      </c>
      <c r="M238" s="23">
        <f>VLOOKUP(A238,'Hospitalisation Details'!A238:H2580,5,FALSE)</f>
        <v>34472.839999999997</v>
      </c>
      <c r="N238" s="23" t="str">
        <f>VLOOKUP(A238,'Hospitalisation Details'!A238:H2580,6,FALSE)</f>
        <v>tier - 1</v>
      </c>
      <c r="O238" s="23" t="str">
        <f>VLOOKUP(A238,'Hospitalisation Details'!A238:H2580,7,FALSE)</f>
        <v>tier - 3</v>
      </c>
      <c r="P238" s="23" t="str">
        <f>VLOOKUP(A238,'Hospitalisation Details'!A238:H2580,8,FALSE)</f>
        <v>R1011</v>
      </c>
      <c r="Q238" s="26">
        <f>VLOOKUP(A238,'Hospitalisation Details'!A238:H2580,3,FALSE)</f>
        <v>24.955555555555556</v>
      </c>
    </row>
    <row r="239" spans="1:17" ht="15.75" customHeight="1" x14ac:dyDescent="0.3">
      <c r="A239" s="31" t="s">
        <v>428</v>
      </c>
      <c r="B239" s="23" t="str">
        <f>VLOOKUP(A239,'Customer Names'!A239:D2573,3,FALSE)</f>
        <v xml:space="preserve">  Leslie</v>
      </c>
      <c r="C239" s="23">
        <f>VLOOKUP(Healthcare!A239,'Medical Examinations'!A239:H2573,2,FALSE)</f>
        <v>41.25</v>
      </c>
      <c r="D239" s="23">
        <f>VLOOKUP(A239,'Medical Examinations'!A239:H2573,3,FALSE)</f>
        <v>5.19</v>
      </c>
      <c r="E239" s="23" t="str">
        <f>VLOOKUP(A239,'Medical Examinations'!A239:H2573,4,FALSE)</f>
        <v>No</v>
      </c>
      <c r="F239" s="23" t="str">
        <f>VLOOKUP(A239,'Medical Examinations'!A239:H2573,5,FALSE)</f>
        <v>No</v>
      </c>
      <c r="G239" s="23" t="str">
        <f>VLOOKUP(A239,'Medical Examinations'!A239:H2573,6,FALSE)</f>
        <v>No</v>
      </c>
      <c r="H239" s="23">
        <f>VLOOKUP(A239,'Medical Examinations'!A239:H2573,7,FALSE)</f>
        <v>0</v>
      </c>
      <c r="I239" s="23" t="str">
        <f>VLOOKUP(A239,'Medical Examinations'!A239:H2573,8,FALSE)</f>
        <v>Yes</v>
      </c>
      <c r="J239" s="23" t="str" cm="1">
        <f t="array" ref="J239">_xlfn.IFS(C239&lt;18.5,"Under Weight",C239&lt;25,"Healthy Weight",C239&lt;30,"Over Weight",C239&gt;=30,"Obesity")</f>
        <v>Obesity</v>
      </c>
      <c r="K239" s="23" t="str" cm="1">
        <f t="array" ref="K239">_xlfn.IFS(D239&lt;5.7,"Normal",D239&lt;=6.5,"Prediabetes",D239&gt;6.5,"Diabetes")</f>
        <v>Normal</v>
      </c>
      <c r="L239" s="30" t="str">
        <f>VLOOKUP(A239,'Hospitalisation Details'!A239:H2581,2,FALSE)</f>
        <v>24-Sep-1990</v>
      </c>
      <c r="M239" s="23">
        <f>VLOOKUP(A239,'Hospitalisation Details'!A239:H2581,5,FALSE)</f>
        <v>34456.269999999997</v>
      </c>
      <c r="N239" s="23" t="str">
        <f>VLOOKUP(A239,'Hospitalisation Details'!A239:H2581,6,FALSE)</f>
        <v>tier - 1</v>
      </c>
      <c r="O239" s="23" t="str">
        <f>VLOOKUP(A239,'Hospitalisation Details'!A239:H2581,7,FALSE)</f>
        <v>tier - 2</v>
      </c>
      <c r="P239" s="23" t="str">
        <f>VLOOKUP(A239,'Hospitalisation Details'!A239:H2581,8,FALSE)</f>
        <v>R1011</v>
      </c>
      <c r="Q239" s="26">
        <f>VLOOKUP(A239,'Hospitalisation Details'!A239:H2581,3,FALSE)</f>
        <v>32.705555555555556</v>
      </c>
    </row>
    <row r="240" spans="1:17" ht="15.75" customHeight="1" x14ac:dyDescent="0.3">
      <c r="A240" s="31" t="s">
        <v>430</v>
      </c>
      <c r="B240" s="23" t="str">
        <f>VLOOKUP(A240,'Customer Names'!A240:D2574,3,FALSE)</f>
        <v xml:space="preserve">  Brittany L</v>
      </c>
      <c r="C240" s="23">
        <f>VLOOKUP(Healthcare!A240,'Medical Examinations'!A240:H2574,2,FALSE)</f>
        <v>33.11</v>
      </c>
      <c r="D240" s="23">
        <f>VLOOKUP(A240,'Medical Examinations'!A240:H2574,3,FALSE)</f>
        <v>4.12</v>
      </c>
      <c r="E240" s="23" t="str">
        <f>VLOOKUP(A240,'Medical Examinations'!A240:H2574,4,FALSE)</f>
        <v>No</v>
      </c>
      <c r="F240" s="23" t="str">
        <f>VLOOKUP(A240,'Medical Examinations'!A240:H2574,5,FALSE)</f>
        <v>No</v>
      </c>
      <c r="G240" s="23" t="str">
        <f>VLOOKUP(A240,'Medical Examinations'!A240:H2574,6,FALSE)</f>
        <v>Yes</v>
      </c>
      <c r="H240" s="23">
        <f>VLOOKUP(A240,'Medical Examinations'!A240:H2574,7,FALSE)</f>
        <v>1</v>
      </c>
      <c r="I240" s="23" t="str">
        <f>VLOOKUP(A240,'Medical Examinations'!A240:H2574,8,FALSE)</f>
        <v>Yes</v>
      </c>
      <c r="J240" s="23" t="str" cm="1">
        <f t="array" ref="J240">_xlfn.IFS(C240&lt;18.5,"Under Weight",C240&lt;25,"Healthy Weight",C240&lt;30,"Over Weight",C240&gt;=30,"Obesity")</f>
        <v>Obesity</v>
      </c>
      <c r="K240" s="23" t="str" cm="1">
        <f t="array" ref="K240">_xlfn.IFS(D240&lt;5.7,"Normal",D240&lt;=6.5,"Prediabetes",D240&gt;6.5,"Diabetes")</f>
        <v>Normal</v>
      </c>
      <c r="L240" s="30" t="str">
        <f>VLOOKUP(A240,'Hospitalisation Details'!A240:H2582,2,FALSE)</f>
        <v>05-Oct-2003</v>
      </c>
      <c r="M240" s="23">
        <f>VLOOKUP(A240,'Hospitalisation Details'!A240:H2582,5,FALSE)</f>
        <v>34439.86</v>
      </c>
      <c r="N240" s="23" t="str">
        <f>VLOOKUP(A240,'Hospitalisation Details'!A240:H2582,6,FALSE)</f>
        <v>tier - 2</v>
      </c>
      <c r="O240" s="23" t="str">
        <f>VLOOKUP(A240,'Hospitalisation Details'!A240:H2582,7,FALSE)</f>
        <v>tier - 1</v>
      </c>
      <c r="P240" s="23" t="str">
        <f>VLOOKUP(A240,'Hospitalisation Details'!A240:H2582,8,FALSE)</f>
        <v>R1013</v>
      </c>
      <c r="Q240" s="26">
        <f>VLOOKUP(A240,'Hospitalisation Details'!A240:H2582,3,FALSE)</f>
        <v>19.675000000000001</v>
      </c>
    </row>
    <row r="241" spans="1:17" ht="15.75" customHeight="1" x14ac:dyDescent="0.3">
      <c r="A241" s="31" t="s">
        <v>432</v>
      </c>
      <c r="B241" s="23" t="str">
        <f>VLOOKUP(A241,'Customer Names'!A241:D2575,3,FALSE)</f>
        <v xml:space="preserve">  Cassie J</v>
      </c>
      <c r="C241" s="23">
        <f>VLOOKUP(Healthcare!A241,'Medical Examinations'!A241:H2575,2,FALSE)</f>
        <v>36.159999999999997</v>
      </c>
      <c r="D241" s="23">
        <f>VLOOKUP(A241,'Medical Examinations'!A241:H2575,3,FALSE)</f>
        <v>5.0999999999999996</v>
      </c>
      <c r="E241" s="23" t="str">
        <f>VLOOKUP(A241,'Medical Examinations'!A241:H2575,4,FALSE)</f>
        <v>No</v>
      </c>
      <c r="F241" s="23" t="str">
        <f>VLOOKUP(A241,'Medical Examinations'!A241:H2575,5,FALSE)</f>
        <v>No</v>
      </c>
      <c r="G241" s="23" t="str">
        <f>VLOOKUP(A241,'Medical Examinations'!A241:H2575,6,FALSE)</f>
        <v>No</v>
      </c>
      <c r="H241" s="23">
        <f>VLOOKUP(A241,'Medical Examinations'!A241:H2575,7,FALSE)</f>
        <v>1</v>
      </c>
      <c r="I241" s="23" t="str">
        <f>VLOOKUP(A241,'Medical Examinations'!A241:H2575,8,FALSE)</f>
        <v>Yes</v>
      </c>
      <c r="J241" s="23" t="str" cm="1">
        <f t="array" ref="J241">_xlfn.IFS(C241&lt;18.5,"Under Weight",C241&lt;25,"Healthy Weight",C241&lt;30,"Over Weight",C241&gt;=30,"Obesity")</f>
        <v>Obesity</v>
      </c>
      <c r="K241" s="23" t="str" cm="1">
        <f t="array" ref="K241">_xlfn.IFS(D241&lt;5.7,"Normal",D241&lt;=6.5,"Prediabetes",D241&gt;6.5,"Diabetes")</f>
        <v>Normal</v>
      </c>
      <c r="L241" s="30" t="str">
        <f>VLOOKUP(A241,'Hospitalisation Details'!A241:H2583,2,FALSE)</f>
        <v>01-Oct-1984</v>
      </c>
      <c r="M241" s="23">
        <f>VLOOKUP(A241,'Hospitalisation Details'!A241:H2583,5,FALSE)</f>
        <v>34402.22</v>
      </c>
      <c r="N241" s="23" t="str">
        <f>VLOOKUP(A241,'Hospitalisation Details'!A241:H2583,6,FALSE)</f>
        <v>tier - 2</v>
      </c>
      <c r="O241" s="23" t="str">
        <f>VLOOKUP(A241,'Hospitalisation Details'!A241:H2583,7,FALSE)</f>
        <v>tier - 3</v>
      </c>
      <c r="P241" s="23" t="str">
        <f>VLOOKUP(A241,'Hospitalisation Details'!A241:H2583,8,FALSE)</f>
        <v>R1011</v>
      </c>
      <c r="Q241" s="26">
        <f>VLOOKUP(A241,'Hospitalisation Details'!A241:H2583,3,FALSE)</f>
        <v>38.68611111111111</v>
      </c>
    </row>
    <row r="242" spans="1:17" ht="15.75" customHeight="1" x14ac:dyDescent="0.3">
      <c r="A242" s="31" t="s">
        <v>434</v>
      </c>
      <c r="B242" s="23" t="str">
        <f>VLOOKUP(A242,'Customer Names'!A242:D2576,3,FALSE)</f>
        <v xml:space="preserve">  Peter W</v>
      </c>
      <c r="C242" s="23">
        <f>VLOOKUP(Healthcare!A242,'Medical Examinations'!A242:H2576,2,FALSE)</f>
        <v>33.72</v>
      </c>
      <c r="D242" s="23">
        <f>VLOOKUP(A242,'Medical Examinations'!A242:H2576,3,FALSE)</f>
        <v>6.21</v>
      </c>
      <c r="E242" s="23" t="str">
        <f>VLOOKUP(A242,'Medical Examinations'!A242:H2576,4,FALSE)</f>
        <v>Yes</v>
      </c>
      <c r="F242" s="23" t="str">
        <f>VLOOKUP(A242,'Medical Examinations'!A242:H2576,5,FALSE)</f>
        <v>No</v>
      </c>
      <c r="G242" s="23" t="str">
        <f>VLOOKUP(A242,'Medical Examinations'!A242:H2576,6,FALSE)</f>
        <v>Yes</v>
      </c>
      <c r="H242" s="23">
        <f>VLOOKUP(A242,'Medical Examinations'!A242:H2576,7,FALSE)</f>
        <v>1</v>
      </c>
      <c r="I242" s="23" t="str">
        <f>VLOOKUP(A242,'Medical Examinations'!A242:H2576,8,FALSE)</f>
        <v>Yes</v>
      </c>
      <c r="J242" s="23" t="str" cm="1">
        <f t="array" ref="J242">_xlfn.IFS(C242&lt;18.5,"Under Weight",C242&lt;25,"Healthy Weight",C242&lt;30,"Over Weight",C242&gt;=30,"Obesity")</f>
        <v>Obesity</v>
      </c>
      <c r="K242" s="23" t="str" cm="1">
        <f t="array" ref="K242">_xlfn.IFS(D242&lt;5.7,"Normal",D242&lt;=6.5,"Prediabetes",D242&gt;6.5,"Diabetes")</f>
        <v>Prediabetes</v>
      </c>
      <c r="L242" s="30" t="str">
        <f>VLOOKUP(A242,'Hospitalisation Details'!A242:H2584,2,FALSE)</f>
        <v>02-Oct-1983</v>
      </c>
      <c r="M242" s="23">
        <f>VLOOKUP(A242,'Hospitalisation Details'!A242:H2584,5,FALSE)</f>
        <v>34307.22</v>
      </c>
      <c r="N242" s="23" t="str">
        <f>VLOOKUP(A242,'Hospitalisation Details'!A242:H2584,6,FALSE)</f>
        <v>tier - 2</v>
      </c>
      <c r="O242" s="23" t="str">
        <f>VLOOKUP(A242,'Hospitalisation Details'!A242:H2584,7,FALSE)</f>
        <v>tier - 2</v>
      </c>
      <c r="P242" s="23" t="str">
        <f>VLOOKUP(A242,'Hospitalisation Details'!A242:H2584,8,FALSE)</f>
        <v>R1012</v>
      </c>
      <c r="Q242" s="26">
        <f>VLOOKUP(A242,'Hospitalisation Details'!A242:H2584,3,FALSE)</f>
        <v>39.68333333333333</v>
      </c>
    </row>
    <row r="243" spans="1:17" ht="15.75" customHeight="1" x14ac:dyDescent="0.3">
      <c r="A243" s="31" t="s">
        <v>436</v>
      </c>
      <c r="B243" s="23" t="str">
        <f>VLOOKUP(A243,'Customer Names'!A243:D2577,3,FALSE)</f>
        <v xml:space="preserve">  Douglas</v>
      </c>
      <c r="C243" s="23">
        <f>VLOOKUP(Healthcare!A243,'Medical Examinations'!A243:H2577,2,FALSE)</f>
        <v>37.74</v>
      </c>
      <c r="D243" s="23">
        <f>VLOOKUP(A243,'Medical Examinations'!A243:H2577,3,FALSE)</f>
        <v>9.5299999999999994</v>
      </c>
      <c r="E243" s="23" t="str">
        <f>VLOOKUP(A243,'Medical Examinations'!A243:H2577,4,FALSE)</f>
        <v>Yes</v>
      </c>
      <c r="F243" s="23" t="str">
        <f>VLOOKUP(A243,'Medical Examinations'!A243:H2577,5,FALSE)</f>
        <v>No</v>
      </c>
      <c r="G243" s="23" t="str">
        <f>VLOOKUP(A243,'Medical Examinations'!A243:H2577,6,FALSE)</f>
        <v>No</v>
      </c>
      <c r="H243" s="23">
        <f>VLOOKUP(A243,'Medical Examinations'!A243:H2577,7,FALSE)</f>
        <v>1</v>
      </c>
      <c r="I243" s="23" t="str">
        <f>VLOOKUP(A243,'Medical Examinations'!A243:H2577,8,FALSE)</f>
        <v>Yes</v>
      </c>
      <c r="J243" s="23" t="str" cm="1">
        <f t="array" ref="J243">_xlfn.IFS(C243&lt;18.5,"Under Weight",C243&lt;25,"Healthy Weight",C243&lt;30,"Over Weight",C243&gt;=30,"Obesity")</f>
        <v>Obesity</v>
      </c>
      <c r="K243" s="23" t="str" cm="1">
        <f t="array" ref="K243">_xlfn.IFS(D243&lt;5.7,"Normal",D243&lt;=6.5,"Prediabetes",D243&gt;6.5,"Diabetes")</f>
        <v>Diabetes</v>
      </c>
      <c r="L243" s="30" t="str">
        <f>VLOOKUP(A243,'Hospitalisation Details'!A243:H2585,2,FALSE)</f>
        <v>11-Oct-1986</v>
      </c>
      <c r="M243" s="23">
        <f>VLOOKUP(A243,'Hospitalisation Details'!A243:H2585,5,FALSE)</f>
        <v>34293.120000000003</v>
      </c>
      <c r="N243" s="23" t="str">
        <f>VLOOKUP(A243,'Hospitalisation Details'!A243:H2585,6,FALSE)</f>
        <v>tier - 1</v>
      </c>
      <c r="O243" s="23" t="str">
        <f>VLOOKUP(A243,'Hospitalisation Details'!A243:H2585,7,FALSE)</f>
        <v>tier - 2</v>
      </c>
      <c r="P243" s="23" t="str">
        <f>VLOOKUP(A243,'Hospitalisation Details'!A243:H2585,8,FALSE)</f>
        <v>R1011</v>
      </c>
      <c r="Q243" s="26">
        <f>VLOOKUP(A243,'Hospitalisation Details'!A243:H2585,3,FALSE)</f>
        <v>36.658333333333331</v>
      </c>
    </row>
    <row r="244" spans="1:17" ht="15.75" customHeight="1" x14ac:dyDescent="0.3">
      <c r="A244" s="31" t="s">
        <v>438</v>
      </c>
      <c r="B244" s="23" t="str">
        <f>VLOOKUP(A244,'Customer Names'!A244:D2578,3,FALSE)</f>
        <v xml:space="preserve">  Dan</v>
      </c>
      <c r="C244" s="23">
        <f>VLOOKUP(Healthcare!A244,'Medical Examinations'!A244:H2578,2,FALSE)</f>
        <v>48.75</v>
      </c>
      <c r="D244" s="23">
        <f>VLOOKUP(A244,'Medical Examinations'!A244:H2578,3,FALSE)</f>
        <v>4.6399999999999997</v>
      </c>
      <c r="E244" s="23" t="str">
        <f>VLOOKUP(A244,'Medical Examinations'!A244:H2578,4,FALSE)</f>
        <v>Yes</v>
      </c>
      <c r="F244" s="23" t="str">
        <f>VLOOKUP(A244,'Medical Examinations'!A244:H2578,5,FALSE)</f>
        <v>No</v>
      </c>
      <c r="G244" s="23" t="str">
        <f>VLOOKUP(A244,'Medical Examinations'!A244:H2578,6,FALSE)</f>
        <v>No</v>
      </c>
      <c r="H244" s="23">
        <f>VLOOKUP(A244,'Medical Examinations'!A244:H2578,7,FALSE)</f>
        <v>1</v>
      </c>
      <c r="I244" s="23" t="str">
        <f>VLOOKUP(A244,'Medical Examinations'!A244:H2578,8,FALSE)</f>
        <v>Yes</v>
      </c>
      <c r="J244" s="23" t="str" cm="1">
        <f t="array" ref="J244">_xlfn.IFS(C244&lt;18.5,"Under Weight",C244&lt;25,"Healthy Weight",C244&lt;30,"Over Weight",C244&gt;=30,"Obesity")</f>
        <v>Obesity</v>
      </c>
      <c r="K244" s="23" t="str" cm="1">
        <f t="array" ref="K244">_xlfn.IFS(D244&lt;5.7,"Normal",D244&lt;=6.5,"Prediabetes",D244&gt;6.5,"Diabetes")</f>
        <v>Normal</v>
      </c>
      <c r="L244" s="30" t="str">
        <f>VLOOKUP(A244,'Hospitalisation Details'!A244:H2586,2,FALSE)</f>
        <v>30-Oct-1995</v>
      </c>
      <c r="M244" s="23">
        <f>VLOOKUP(A244,'Hospitalisation Details'!A244:H2586,5,FALSE)</f>
        <v>34289.43</v>
      </c>
      <c r="N244" s="23" t="str">
        <f>VLOOKUP(A244,'Hospitalisation Details'!A244:H2586,6,FALSE)</f>
        <v>tier - 1</v>
      </c>
      <c r="O244" s="23" t="str">
        <f>VLOOKUP(A244,'Hospitalisation Details'!A244:H2586,7,FALSE)</f>
        <v>tier - 1</v>
      </c>
      <c r="P244" s="23" t="str">
        <f>VLOOKUP(A244,'Hospitalisation Details'!A244:H2586,8,FALSE)</f>
        <v>R1011</v>
      </c>
      <c r="Q244" s="26">
        <f>VLOOKUP(A244,'Hospitalisation Details'!A244:H2586,3,FALSE)</f>
        <v>27.605555555555554</v>
      </c>
    </row>
    <row r="245" spans="1:17" ht="15.75" customHeight="1" x14ac:dyDescent="0.3">
      <c r="A245" s="31" t="s">
        <v>440</v>
      </c>
      <c r="B245" s="23" t="str">
        <f>VLOOKUP(A245,'Customer Names'!A245:D2579,3,FALSE)</f>
        <v xml:space="preserve">  Dan M</v>
      </c>
      <c r="C245" s="23">
        <f>VLOOKUP(Healthcare!A245,'Medical Examinations'!A245:H2579,2,FALSE)</f>
        <v>31.065000000000001</v>
      </c>
      <c r="D245" s="23">
        <f>VLOOKUP(A245,'Medical Examinations'!A245:H2579,3,FALSE)</f>
        <v>5.05</v>
      </c>
      <c r="E245" s="23" t="str">
        <f>VLOOKUP(A245,'Medical Examinations'!A245:H2579,4,FALSE)</f>
        <v>No</v>
      </c>
      <c r="F245" s="23" t="str">
        <f>VLOOKUP(A245,'Medical Examinations'!A245:H2579,5,FALSE)</f>
        <v>No</v>
      </c>
      <c r="G245" s="23" t="str">
        <f>VLOOKUP(A245,'Medical Examinations'!A245:H2579,6,FALSE)</f>
        <v>No</v>
      </c>
      <c r="H245" s="23">
        <f>VLOOKUP(A245,'Medical Examinations'!A245:H2579,7,FALSE)</f>
        <v>1</v>
      </c>
      <c r="I245" s="23" t="str">
        <f>VLOOKUP(A245,'Medical Examinations'!A245:H2579,8,FALSE)</f>
        <v>Yes</v>
      </c>
      <c r="J245" s="23" t="str" cm="1">
        <f t="array" ref="J245">_xlfn.IFS(C245&lt;18.5,"Under Weight",C245&lt;25,"Healthy Weight",C245&lt;30,"Over Weight",C245&gt;=30,"Obesity")</f>
        <v>Obesity</v>
      </c>
      <c r="K245" s="23" t="str" cm="1">
        <f t="array" ref="K245">_xlfn.IFS(D245&lt;5.7,"Normal",D245&lt;=6.5,"Prediabetes",D245&gt;6.5,"Diabetes")</f>
        <v>Normal</v>
      </c>
      <c r="L245" s="30" t="str">
        <f>VLOOKUP(A245,'Hospitalisation Details'!A245:H2587,2,FALSE)</f>
        <v>11-Jun-1998</v>
      </c>
      <c r="M245" s="23">
        <f>VLOOKUP(A245,'Hospitalisation Details'!A245:H2587,5,FALSE)</f>
        <v>34254.050000000003</v>
      </c>
      <c r="N245" s="23" t="str">
        <f>VLOOKUP(A245,'Hospitalisation Details'!A245:H2587,6,FALSE)</f>
        <v>tier - 1</v>
      </c>
      <c r="O245" s="23" t="str">
        <f>VLOOKUP(A245,'Hospitalisation Details'!A245:H2587,7,FALSE)</f>
        <v>tier - 3</v>
      </c>
      <c r="P245" s="23" t="str">
        <f>VLOOKUP(A245,'Hospitalisation Details'!A245:H2587,8,FALSE)</f>
        <v>R1019</v>
      </c>
      <c r="Q245" s="26">
        <f>VLOOKUP(A245,'Hospitalisation Details'!A245:H2587,3,FALSE)</f>
        <v>24.991666666666667</v>
      </c>
    </row>
    <row r="246" spans="1:17" ht="15.75" customHeight="1" x14ac:dyDescent="0.3">
      <c r="A246" s="31" t="s">
        <v>442</v>
      </c>
      <c r="B246" s="23" t="str">
        <f>VLOOKUP(A246,'Customer Names'!A246:D2580,3,FALSE)</f>
        <v xml:space="preserve">  Eric L</v>
      </c>
      <c r="C246" s="23">
        <f>VLOOKUP(Healthcare!A246,'Medical Examinations'!A246:H2580,2,FALSE)</f>
        <v>23.55</v>
      </c>
      <c r="D246" s="23">
        <f>VLOOKUP(A246,'Medical Examinations'!A246:H2580,3,FALSE)</f>
        <v>10.38</v>
      </c>
      <c r="E246" s="23" t="str">
        <f>VLOOKUP(A246,'Medical Examinations'!A246:H2580,4,FALSE)</f>
        <v>No</v>
      </c>
      <c r="F246" s="23" t="str">
        <f>VLOOKUP(A246,'Medical Examinations'!A246:H2580,5,FALSE)</f>
        <v>No</v>
      </c>
      <c r="G246" s="23" t="str">
        <f>VLOOKUP(A246,'Medical Examinations'!A246:H2580,6,FALSE)</f>
        <v>No</v>
      </c>
      <c r="H246" s="23">
        <f>VLOOKUP(A246,'Medical Examinations'!A246:H2580,7,FALSE)</f>
        <v>0</v>
      </c>
      <c r="I246" s="23" t="str">
        <f>VLOOKUP(A246,'Medical Examinations'!A246:H2580,8,FALSE)</f>
        <v>Yes</v>
      </c>
      <c r="J246" s="23" t="str" cm="1">
        <f t="array" ref="J246">_xlfn.IFS(C246&lt;18.5,"Under Weight",C246&lt;25,"Healthy Weight",C246&lt;30,"Over Weight",C246&gt;=30,"Obesity")</f>
        <v>Healthy Weight</v>
      </c>
      <c r="K246" s="23" t="str" cm="1">
        <f t="array" ref="K246">_xlfn.IFS(D246&lt;5.7,"Normal",D246&lt;=6.5,"Prediabetes",D246&gt;6.5,"Diabetes")</f>
        <v>Diabetes</v>
      </c>
      <c r="L246" s="30" t="str">
        <f>VLOOKUP(A246,'Hospitalisation Details'!A246:H2588,2,FALSE)</f>
        <v>05-Jul-1962</v>
      </c>
      <c r="M246" s="23">
        <f>VLOOKUP(A246,'Hospitalisation Details'!A246:H2588,5,FALSE)</f>
        <v>34218.019999999997</v>
      </c>
      <c r="N246" s="23" t="str">
        <f>VLOOKUP(A246,'Hospitalisation Details'!A246:H2588,6,FALSE)</f>
        <v>tier - 1</v>
      </c>
      <c r="O246" s="23" t="str">
        <f>VLOOKUP(A246,'Hospitalisation Details'!A246:H2588,7,FALSE)</f>
        <v>tier - 1</v>
      </c>
      <c r="P246" s="23" t="str">
        <f>VLOOKUP(A246,'Hospitalisation Details'!A246:H2588,8,FALSE)</f>
        <v>R1011</v>
      </c>
      <c r="Q246" s="26">
        <f>VLOOKUP(A246,'Hospitalisation Details'!A246:H2588,3,FALSE)</f>
        <v>60.924999999999997</v>
      </c>
    </row>
    <row r="247" spans="1:17" ht="15.75" customHeight="1" x14ac:dyDescent="0.3">
      <c r="A247" s="31" t="s">
        <v>444</v>
      </c>
      <c r="B247" s="23" t="str">
        <f>VLOOKUP(A247,'Customer Names'!A247:D2581,3,FALSE)</f>
        <v xml:space="preserve">  Les J</v>
      </c>
      <c r="C247" s="23">
        <f>VLOOKUP(Healthcare!A247,'Medical Examinations'!A247:H2581,2,FALSE)</f>
        <v>30.18</v>
      </c>
      <c r="D247" s="23">
        <f>VLOOKUP(A247,'Medical Examinations'!A247:H2581,3,FALSE)</f>
        <v>8.31</v>
      </c>
      <c r="E247" s="23" t="str">
        <f>VLOOKUP(A247,'Medical Examinations'!A247:H2581,4,FALSE)</f>
        <v>Yes</v>
      </c>
      <c r="F247" s="23" t="str">
        <f>VLOOKUP(A247,'Medical Examinations'!A247:H2581,5,FALSE)</f>
        <v>No</v>
      </c>
      <c r="G247" s="23" t="str">
        <f>VLOOKUP(A247,'Medical Examinations'!A247:H2581,6,FALSE)</f>
        <v>No</v>
      </c>
      <c r="H247" s="23">
        <f>VLOOKUP(A247,'Medical Examinations'!A247:H2581,7,FALSE)</f>
        <v>1</v>
      </c>
      <c r="I247" s="23" t="str">
        <f>VLOOKUP(A247,'Medical Examinations'!A247:H2581,8,FALSE)</f>
        <v>Yes</v>
      </c>
      <c r="J247" s="23" t="str" cm="1">
        <f t="array" ref="J247">_xlfn.IFS(C247&lt;18.5,"Under Weight",C247&lt;25,"Healthy Weight",C247&lt;30,"Over Weight",C247&gt;=30,"Obesity")</f>
        <v>Obesity</v>
      </c>
      <c r="K247" s="23" t="str" cm="1">
        <f t="array" ref="K247">_xlfn.IFS(D247&lt;5.7,"Normal",D247&lt;=6.5,"Prediabetes",D247&gt;6.5,"Diabetes")</f>
        <v>Diabetes</v>
      </c>
      <c r="L247" s="30" t="str">
        <f>VLOOKUP(A247,'Hospitalisation Details'!A247:H2589,2,FALSE)</f>
        <v>21-Jul-1975</v>
      </c>
      <c r="M247" s="23">
        <f>VLOOKUP(A247,'Hospitalisation Details'!A247:H2589,5,FALSE)</f>
        <v>34210.33</v>
      </c>
      <c r="N247" s="23" t="str">
        <f>VLOOKUP(A247,'Hospitalisation Details'!A247:H2589,6,FALSE)</f>
        <v>tier - 2</v>
      </c>
      <c r="O247" s="23" t="str">
        <f>VLOOKUP(A247,'Hospitalisation Details'!A247:H2589,7,FALSE)</f>
        <v>tier - 1</v>
      </c>
      <c r="P247" s="23" t="str">
        <f>VLOOKUP(A247,'Hospitalisation Details'!A247:H2589,8,FALSE)</f>
        <v>R1012</v>
      </c>
      <c r="Q247" s="26">
        <f>VLOOKUP(A247,'Hospitalisation Details'!A247:H2589,3,FALSE)</f>
        <v>47.880555555555553</v>
      </c>
    </row>
    <row r="248" spans="1:17" ht="15.75" customHeight="1" x14ac:dyDescent="0.3">
      <c r="A248" s="31" t="s">
        <v>446</v>
      </c>
      <c r="B248" s="23" t="str">
        <f>VLOOKUP(A248,'Customer Names'!A248:D2582,3,FALSE)</f>
        <v xml:space="preserve">  Stephanie</v>
      </c>
      <c r="C248" s="23">
        <f>VLOOKUP(Healthcare!A248,'Medical Examinations'!A248:H2582,2,FALSE)</f>
        <v>29.94</v>
      </c>
      <c r="D248" s="23">
        <f>VLOOKUP(A248,'Medical Examinations'!A248:H2582,3,FALSE)</f>
        <v>7.59</v>
      </c>
      <c r="E248" s="23" t="str">
        <f>VLOOKUP(A248,'Medical Examinations'!A248:H2582,4,FALSE)</f>
        <v>No</v>
      </c>
      <c r="F248" s="23" t="str">
        <f>VLOOKUP(A248,'Medical Examinations'!A248:H2582,5,FALSE)</f>
        <v>No</v>
      </c>
      <c r="G248" s="23" t="str">
        <f>VLOOKUP(A248,'Medical Examinations'!A248:H2582,6,FALSE)</f>
        <v>No</v>
      </c>
      <c r="H248" s="23">
        <f>VLOOKUP(A248,'Medical Examinations'!A248:H2582,7,FALSE)</f>
        <v>0</v>
      </c>
      <c r="I248" s="23" t="str">
        <f>VLOOKUP(A248,'Medical Examinations'!A248:H2582,8,FALSE)</f>
        <v>Yes</v>
      </c>
      <c r="J248" s="23" t="str" cm="1">
        <f t="array" ref="J248">_xlfn.IFS(C248&lt;18.5,"Under Weight",C248&lt;25,"Healthy Weight",C248&lt;30,"Over Weight",C248&gt;=30,"Obesity")</f>
        <v>Over Weight</v>
      </c>
      <c r="K248" s="23" t="str" cm="1">
        <f t="array" ref="K248">_xlfn.IFS(D248&lt;5.7,"Normal",D248&lt;=6.5,"Prediabetes",D248&gt;6.5,"Diabetes")</f>
        <v>Diabetes</v>
      </c>
      <c r="L248" s="30" t="str">
        <f>VLOOKUP(A248,'Hospitalisation Details'!A248:H2590,2,FALSE)</f>
        <v>25-Aug-1971</v>
      </c>
      <c r="M248" s="23">
        <f>VLOOKUP(A248,'Hospitalisation Details'!A248:H2590,5,FALSE)</f>
        <v>34205.07</v>
      </c>
      <c r="N248" s="23" t="str">
        <f>VLOOKUP(A248,'Hospitalisation Details'!A248:H2590,6,FALSE)</f>
        <v>tier - 2</v>
      </c>
      <c r="O248" s="23" t="str">
        <f>VLOOKUP(A248,'Hospitalisation Details'!A248:H2590,7,FALSE)</f>
        <v>tier - 2</v>
      </c>
      <c r="P248" s="23" t="str">
        <f>VLOOKUP(A248,'Hospitalisation Details'!A248:H2590,8,FALSE)</f>
        <v>R1011</v>
      </c>
      <c r="Q248" s="26">
        <f>VLOOKUP(A248,'Hospitalisation Details'!A248:H2590,3,FALSE)</f>
        <v>51.786111111111111</v>
      </c>
    </row>
    <row r="249" spans="1:17" ht="15.75" customHeight="1" x14ac:dyDescent="0.3">
      <c r="A249" s="31" t="s">
        <v>448</v>
      </c>
      <c r="B249" s="23" t="str">
        <f>VLOOKUP(A249,'Customer Names'!A249:D2583,3,FALSE)</f>
        <v xml:space="preserve">  Melissa Y</v>
      </c>
      <c r="C249" s="23">
        <f>VLOOKUP(Healthcare!A249,'Medical Examinations'!A249:H2583,2,FALSE)</f>
        <v>31.4</v>
      </c>
      <c r="D249" s="23">
        <f>VLOOKUP(A249,'Medical Examinations'!A249:H2583,3,FALSE)</f>
        <v>5.49</v>
      </c>
      <c r="E249" s="23" t="str">
        <f>VLOOKUP(A249,'Medical Examinations'!A249:H2583,4,FALSE)</f>
        <v>No</v>
      </c>
      <c r="F249" s="23" t="str">
        <f>VLOOKUP(A249,'Medical Examinations'!A249:H2583,5,FALSE)</f>
        <v>No</v>
      </c>
      <c r="G249" s="23" t="str">
        <f>VLOOKUP(A249,'Medical Examinations'!A249:H2583,6,FALSE)</f>
        <v>No</v>
      </c>
      <c r="H249" s="23">
        <f>VLOOKUP(A249,'Medical Examinations'!A249:H2583,7,FALSE)</f>
        <v>0</v>
      </c>
      <c r="I249" s="23" t="str">
        <f>VLOOKUP(A249,'Medical Examinations'!A249:H2583,8,FALSE)</f>
        <v>Yes</v>
      </c>
      <c r="J249" s="23" t="str" cm="1">
        <f t="array" ref="J249">_xlfn.IFS(C249&lt;18.5,"Under Weight",C249&lt;25,"Healthy Weight",C249&lt;30,"Over Weight",C249&gt;=30,"Obesity")</f>
        <v>Obesity</v>
      </c>
      <c r="K249" s="23" t="str" cm="1">
        <f t="array" ref="K249">_xlfn.IFS(D249&lt;5.7,"Normal",D249&lt;=6.5,"Prediabetes",D249&gt;6.5,"Diabetes")</f>
        <v>Normal</v>
      </c>
      <c r="L249" s="30" t="str">
        <f>VLOOKUP(A249,'Hospitalisation Details'!A249:H2591,2,FALSE)</f>
        <v>06-Nov-1999</v>
      </c>
      <c r="M249" s="23">
        <f>VLOOKUP(A249,'Hospitalisation Details'!A249:H2591,5,FALSE)</f>
        <v>34166.269999999997</v>
      </c>
      <c r="N249" s="23" t="str">
        <f>VLOOKUP(A249,'Hospitalisation Details'!A249:H2591,6,FALSE)</f>
        <v>tier - 2</v>
      </c>
      <c r="O249" s="23" t="str">
        <f>VLOOKUP(A249,'Hospitalisation Details'!A249:H2591,7,FALSE)</f>
        <v>tier - 3</v>
      </c>
      <c r="P249" s="23" t="str">
        <f>VLOOKUP(A249,'Hospitalisation Details'!A249:H2591,8,FALSE)</f>
        <v>R1011</v>
      </c>
      <c r="Q249" s="26">
        <f>VLOOKUP(A249,'Hospitalisation Details'!A249:H2591,3,FALSE)</f>
        <v>23.588888888888889</v>
      </c>
    </row>
    <row r="250" spans="1:17" ht="15.75" customHeight="1" x14ac:dyDescent="0.3">
      <c r="A250" s="31" t="s">
        <v>450</v>
      </c>
      <c r="B250" s="23" t="str">
        <f>VLOOKUP(A250,'Customer Names'!A250:D2584,3,FALSE)</f>
        <v xml:space="preserve">  Ashley</v>
      </c>
      <c r="C250" s="23">
        <f>VLOOKUP(Healthcare!A250,'Medical Examinations'!A250:H2584,2,FALSE)</f>
        <v>53.06</v>
      </c>
      <c r="D250" s="23">
        <f>VLOOKUP(A250,'Medical Examinations'!A250:H2584,3,FALSE)</f>
        <v>11.68</v>
      </c>
      <c r="E250" s="23" t="str">
        <f>VLOOKUP(A250,'Medical Examinations'!A250:H2584,4,FALSE)</f>
        <v>No</v>
      </c>
      <c r="F250" s="23" t="str">
        <f>VLOOKUP(A250,'Medical Examinations'!A250:H2584,5,FALSE)</f>
        <v>No</v>
      </c>
      <c r="G250" s="23" t="str">
        <f>VLOOKUP(A250,'Medical Examinations'!A250:H2584,6,FALSE)</f>
        <v>No</v>
      </c>
      <c r="H250" s="23">
        <f>VLOOKUP(A250,'Medical Examinations'!A250:H2584,7,FALSE)</f>
        <v>0</v>
      </c>
      <c r="I250" s="23" t="str">
        <f>VLOOKUP(A250,'Medical Examinations'!A250:H2584,8,FALSE)</f>
        <v>Yes</v>
      </c>
      <c r="J250" s="23" t="str" cm="1">
        <f t="array" ref="J250">_xlfn.IFS(C250&lt;18.5,"Under Weight",C250&lt;25,"Healthy Weight",C250&lt;30,"Over Weight",C250&gt;=30,"Obesity")</f>
        <v>Obesity</v>
      </c>
      <c r="K250" s="23" t="str" cm="1">
        <f t="array" ref="K250">_xlfn.IFS(D250&lt;5.7,"Normal",D250&lt;=6.5,"Prediabetes",D250&gt;6.5,"Diabetes")</f>
        <v>Diabetes</v>
      </c>
      <c r="L250" s="30" t="str">
        <f>VLOOKUP(A250,'Hospitalisation Details'!A250:H2592,2,FALSE)</f>
        <v>26-Dec-2002</v>
      </c>
      <c r="M250" s="23">
        <f>VLOOKUP(A250,'Hospitalisation Details'!A250:H2592,5,FALSE)</f>
        <v>34084.68</v>
      </c>
      <c r="N250" s="23" t="str">
        <f>VLOOKUP(A250,'Hospitalisation Details'!A250:H2592,6,FALSE)</f>
        <v>tier - 2</v>
      </c>
      <c r="O250" s="23" t="str">
        <f>VLOOKUP(A250,'Hospitalisation Details'!A250:H2592,7,FALSE)</f>
        <v>tier - 3</v>
      </c>
      <c r="P250" s="23" t="str">
        <f>VLOOKUP(A250,'Hospitalisation Details'!A250:H2592,8,FALSE)</f>
        <v>R1011</v>
      </c>
      <c r="Q250" s="26">
        <f>VLOOKUP(A250,'Hospitalisation Details'!A250:H2592,3,FALSE)</f>
        <v>20.45</v>
      </c>
    </row>
    <row r="251" spans="1:17" ht="15.75" customHeight="1" x14ac:dyDescent="0.3">
      <c r="A251" s="31" t="s">
        <v>452</v>
      </c>
      <c r="B251" s="23" t="str">
        <f>VLOOKUP(A251,'Customer Names'!A251:D2585,3,FALSE)</f>
        <v xml:space="preserve">  Stephanie M</v>
      </c>
      <c r="C251" s="23">
        <f>VLOOKUP(Healthcare!A251,'Medical Examinations'!A251:H2585,2,FALSE)</f>
        <v>30.25</v>
      </c>
      <c r="D251" s="23">
        <f>VLOOKUP(A251,'Medical Examinations'!A251:H2585,3,FALSE)</f>
        <v>4.1900000000000004</v>
      </c>
      <c r="E251" s="23" t="str">
        <f>VLOOKUP(A251,'Medical Examinations'!A251:H2585,4,FALSE)</f>
        <v>No</v>
      </c>
      <c r="F251" s="23" t="str">
        <f>VLOOKUP(A251,'Medical Examinations'!A251:H2585,5,FALSE)</f>
        <v>No</v>
      </c>
      <c r="G251" s="23" t="str">
        <f>VLOOKUP(A251,'Medical Examinations'!A251:H2585,6,FALSE)</f>
        <v>No</v>
      </c>
      <c r="H251" s="23">
        <f>VLOOKUP(A251,'Medical Examinations'!A251:H2585,7,FALSE)</f>
        <v>2</v>
      </c>
      <c r="I251" s="23" t="str">
        <f>VLOOKUP(A251,'Medical Examinations'!A251:H2585,8,FALSE)</f>
        <v>Yes</v>
      </c>
      <c r="J251" s="23" t="str" cm="1">
        <f t="array" ref="J251">_xlfn.IFS(C251&lt;18.5,"Under Weight",C251&lt;25,"Healthy Weight",C251&lt;30,"Over Weight",C251&gt;=30,"Obesity")</f>
        <v>Obesity</v>
      </c>
      <c r="K251" s="23" t="str" cm="1">
        <f t="array" ref="K251">_xlfn.IFS(D251&lt;5.7,"Normal",D251&lt;=6.5,"Prediabetes",D251&gt;6.5,"Diabetes")</f>
        <v>Normal</v>
      </c>
      <c r="L251" s="30" t="str">
        <f>VLOOKUP(A251,'Hospitalisation Details'!A251:H2593,2,FALSE)</f>
        <v>26-Jul-1972</v>
      </c>
      <c r="M251" s="23">
        <f>VLOOKUP(A251,'Hospitalisation Details'!A251:H2593,5,FALSE)</f>
        <v>34053.360000000001</v>
      </c>
      <c r="N251" s="23" t="str">
        <f>VLOOKUP(A251,'Hospitalisation Details'!A251:H2593,6,FALSE)</f>
        <v>tier - 2</v>
      </c>
      <c r="O251" s="23" t="str">
        <f>VLOOKUP(A251,'Hospitalisation Details'!A251:H2593,7,FALSE)</f>
        <v>tier - 2</v>
      </c>
      <c r="P251" s="23" t="str">
        <f>VLOOKUP(A251,'Hospitalisation Details'!A251:H2593,8,FALSE)</f>
        <v>R1011</v>
      </c>
      <c r="Q251" s="26">
        <f>VLOOKUP(A251,'Hospitalisation Details'!A251:H2593,3,FALSE)</f>
        <v>50.866666666666667</v>
      </c>
    </row>
    <row r="252" spans="1:17" ht="15.75" customHeight="1" x14ac:dyDescent="0.3">
      <c r="A252" s="31" t="s">
        <v>454</v>
      </c>
      <c r="B252" s="23" t="str">
        <f>VLOOKUP(A252,'Customer Names'!A252:D2586,3,FALSE)</f>
        <v xml:space="preserve">  Kylie</v>
      </c>
      <c r="C252" s="23">
        <f>VLOOKUP(Healthcare!A252,'Medical Examinations'!A252:H2586,2,FALSE)</f>
        <v>46.68</v>
      </c>
      <c r="D252" s="23">
        <f>VLOOKUP(A252,'Medical Examinations'!A252:H2586,3,FALSE)</f>
        <v>4.01</v>
      </c>
      <c r="E252" s="23" t="str">
        <f>VLOOKUP(A252,'Medical Examinations'!A252:H2586,4,FALSE)</f>
        <v>No</v>
      </c>
      <c r="F252" s="23" t="str">
        <f>VLOOKUP(A252,'Medical Examinations'!A252:H2586,5,FALSE)</f>
        <v>No</v>
      </c>
      <c r="G252" s="23" t="str">
        <f>VLOOKUP(A252,'Medical Examinations'!A252:H2586,6,FALSE)</f>
        <v>No</v>
      </c>
      <c r="H252" s="23">
        <f>VLOOKUP(A252,'Medical Examinations'!A252:H2586,7,FALSE)</f>
        <v>0</v>
      </c>
      <c r="I252" s="23" t="str">
        <f>VLOOKUP(A252,'Medical Examinations'!A252:H2586,8,FALSE)</f>
        <v>Yes</v>
      </c>
      <c r="J252" s="23" t="str" cm="1">
        <f t="array" ref="J252">_xlfn.IFS(C252&lt;18.5,"Under Weight",C252&lt;25,"Healthy Weight",C252&lt;30,"Over Weight",C252&gt;=30,"Obesity")</f>
        <v>Obesity</v>
      </c>
      <c r="K252" s="23" t="str" cm="1">
        <f t="array" ref="K252">_xlfn.IFS(D252&lt;5.7,"Normal",D252&lt;=6.5,"Prediabetes",D252&gt;6.5,"Diabetes")</f>
        <v>Normal</v>
      </c>
      <c r="L252" s="30" t="str">
        <f>VLOOKUP(A252,'Hospitalisation Details'!A252:H2594,2,FALSE)</f>
        <v>25-Sep-1994</v>
      </c>
      <c r="M252" s="23">
        <f>VLOOKUP(A252,'Hospitalisation Details'!A252:H2594,5,FALSE)</f>
        <v>33975.47</v>
      </c>
      <c r="N252" s="23" t="str">
        <f>VLOOKUP(A252,'Hospitalisation Details'!A252:H2594,6,FALSE)</f>
        <v>tier - 2</v>
      </c>
      <c r="O252" s="23" t="str">
        <f>VLOOKUP(A252,'Hospitalisation Details'!A252:H2594,7,FALSE)</f>
        <v>tier - 2</v>
      </c>
      <c r="P252" s="23" t="str">
        <f>VLOOKUP(A252,'Hospitalisation Details'!A252:H2594,8,FALSE)</f>
        <v>R1011</v>
      </c>
      <c r="Q252" s="26">
        <f>VLOOKUP(A252,'Hospitalisation Details'!A252:H2594,3,FALSE)</f>
        <v>28.702777777777779</v>
      </c>
    </row>
    <row r="253" spans="1:17" ht="15.75" customHeight="1" x14ac:dyDescent="0.3">
      <c r="A253" s="31" t="s">
        <v>456</v>
      </c>
      <c r="B253" s="23" t="str">
        <f>VLOOKUP(A253,'Customer Names'!A253:D2587,3,FALSE)</f>
        <v xml:space="preserve">  Kelly</v>
      </c>
      <c r="C253" s="23">
        <f>VLOOKUP(Healthcare!A253,'Medical Examinations'!A253:H2587,2,FALSE)</f>
        <v>30.4</v>
      </c>
      <c r="D253" s="23">
        <f>VLOOKUP(A253,'Medical Examinations'!A253:H2587,3,FALSE)</f>
        <v>5.91</v>
      </c>
      <c r="E253" s="23" t="str">
        <f>VLOOKUP(A253,'Medical Examinations'!A253:H2587,4,FALSE)</f>
        <v>No</v>
      </c>
      <c r="F253" s="23" t="str">
        <f>VLOOKUP(A253,'Medical Examinations'!A253:H2587,5,FALSE)</f>
        <v>yes</v>
      </c>
      <c r="G253" s="23" t="str">
        <f>VLOOKUP(A253,'Medical Examinations'!A253:H2587,6,FALSE)</f>
        <v>No</v>
      </c>
      <c r="H253" s="23">
        <f>VLOOKUP(A253,'Medical Examinations'!A253:H2587,7,FALSE)</f>
        <v>2</v>
      </c>
      <c r="I253" s="23" t="str">
        <f>VLOOKUP(A253,'Medical Examinations'!A253:H2587,8,FALSE)</f>
        <v>Yes</v>
      </c>
      <c r="J253" s="23" t="str" cm="1">
        <f t="array" ref="J253">_xlfn.IFS(C253&lt;18.5,"Under Weight",C253&lt;25,"Healthy Weight",C253&lt;30,"Over Weight",C253&gt;=30,"Obesity")</f>
        <v>Obesity</v>
      </c>
      <c r="K253" s="23" t="str" cm="1">
        <f t="array" ref="K253">_xlfn.IFS(D253&lt;5.7,"Normal",D253&lt;=6.5,"Prediabetes",D253&gt;6.5,"Diabetes")</f>
        <v>Prediabetes</v>
      </c>
      <c r="L253" s="30" t="str">
        <f>VLOOKUP(A253,'Hospitalisation Details'!A253:H2595,2,FALSE)</f>
        <v>27-Dec-2000</v>
      </c>
      <c r="M253" s="23">
        <f>VLOOKUP(A253,'Hospitalisation Details'!A253:H2595,5,FALSE)</f>
        <v>33907.550000000003</v>
      </c>
      <c r="N253" s="23" t="str">
        <f>VLOOKUP(A253,'Hospitalisation Details'!A253:H2595,6,FALSE)</f>
        <v>tier - 2</v>
      </c>
      <c r="O253" s="23" t="str">
        <f>VLOOKUP(A253,'Hospitalisation Details'!A253:H2595,7,FALSE)</f>
        <v>tier - 2</v>
      </c>
      <c r="P253" s="23" t="str">
        <f>VLOOKUP(A253,'Hospitalisation Details'!A253:H2595,8,FALSE)</f>
        <v>R1012</v>
      </c>
      <c r="Q253" s="26">
        <f>VLOOKUP(A253,'Hospitalisation Details'!A253:H2595,3,FALSE)</f>
        <v>22.447222222222223</v>
      </c>
    </row>
    <row r="254" spans="1:17" ht="15.75" customHeight="1" x14ac:dyDescent="0.3">
      <c r="A254" s="31" t="s">
        <v>458</v>
      </c>
      <c r="B254" s="23" t="str">
        <f>VLOOKUP(A254,'Customer Names'!A254:D2588,3,FALSE)</f>
        <v xml:space="preserve">  Carrie</v>
      </c>
      <c r="C254" s="23">
        <f>VLOOKUP(Healthcare!A254,'Medical Examinations'!A254:H2588,2,FALSE)</f>
        <v>30.2</v>
      </c>
      <c r="D254" s="23">
        <f>VLOOKUP(A254,'Medical Examinations'!A254:H2588,3,FALSE)</f>
        <v>4.47</v>
      </c>
      <c r="E254" s="23" t="str">
        <f>VLOOKUP(A254,'Medical Examinations'!A254:H2588,4,FALSE)</f>
        <v>Yes</v>
      </c>
      <c r="F254" s="23" t="str">
        <f>VLOOKUP(A254,'Medical Examinations'!A254:H2588,5,FALSE)</f>
        <v>No</v>
      </c>
      <c r="G254" s="23" t="str">
        <f>VLOOKUP(A254,'Medical Examinations'!A254:H2588,6,FALSE)</f>
        <v>Yes</v>
      </c>
      <c r="H254" s="23">
        <f>VLOOKUP(A254,'Medical Examinations'!A254:H2588,7,FALSE)</f>
        <v>1</v>
      </c>
      <c r="I254" s="23" t="str">
        <f>VLOOKUP(A254,'Medical Examinations'!A254:H2588,8,FALSE)</f>
        <v>Yes</v>
      </c>
      <c r="J254" s="23" t="str" cm="1">
        <f t="array" ref="J254">_xlfn.IFS(C254&lt;18.5,"Under Weight",C254&lt;25,"Healthy Weight",C254&lt;30,"Over Weight",C254&gt;=30,"Obesity")</f>
        <v>Obesity</v>
      </c>
      <c r="K254" s="23" t="str" cm="1">
        <f t="array" ref="K254">_xlfn.IFS(D254&lt;5.7,"Normal",D254&lt;=6.5,"Prediabetes",D254&gt;6.5,"Diabetes")</f>
        <v>Normal</v>
      </c>
      <c r="L254" s="30" t="str">
        <f>VLOOKUP(A254,'Hospitalisation Details'!A254:H2596,2,FALSE)</f>
        <v>09-Aug-1997</v>
      </c>
      <c r="M254" s="23">
        <f>VLOOKUP(A254,'Hospitalisation Details'!A254:H2596,5,FALSE)</f>
        <v>33900.65</v>
      </c>
      <c r="N254" s="23" t="str">
        <f>VLOOKUP(A254,'Hospitalisation Details'!A254:H2596,6,FALSE)</f>
        <v>tier - 2</v>
      </c>
      <c r="O254" s="23" t="str">
        <f>VLOOKUP(A254,'Hospitalisation Details'!A254:H2596,7,FALSE)</f>
        <v>tier - 3</v>
      </c>
      <c r="P254" s="23" t="str">
        <f>VLOOKUP(A254,'Hospitalisation Details'!A254:H2596,8,FALSE)</f>
        <v>R1011</v>
      </c>
      <c r="Q254" s="26">
        <f>VLOOKUP(A254,'Hospitalisation Details'!A254:H2596,3,FALSE)</f>
        <v>25.830555555555556</v>
      </c>
    </row>
    <row r="255" spans="1:17" ht="15.75" customHeight="1" x14ac:dyDescent="0.3">
      <c r="A255" s="31" t="s">
        <v>460</v>
      </c>
      <c r="B255" s="23" t="str">
        <f>VLOOKUP(A255,'Customer Names'!A255:D2589,3,FALSE)</f>
        <v xml:space="preserve">  Alex</v>
      </c>
      <c r="C255" s="23">
        <f>VLOOKUP(Healthcare!A255,'Medical Examinations'!A255:H2589,2,FALSE)</f>
        <v>51.18</v>
      </c>
      <c r="D255" s="23">
        <f>VLOOKUP(A255,'Medical Examinations'!A255:H2589,3,FALSE)</f>
        <v>4.5599999999999996</v>
      </c>
      <c r="E255" s="23" t="str">
        <f>VLOOKUP(A255,'Medical Examinations'!A255:H2589,4,FALSE)</f>
        <v>Yes</v>
      </c>
      <c r="F255" s="23" t="str">
        <f>VLOOKUP(A255,'Medical Examinations'!A255:H2589,5,FALSE)</f>
        <v>yes</v>
      </c>
      <c r="G255" s="23" t="str">
        <f>VLOOKUP(A255,'Medical Examinations'!A255:H2589,6,FALSE)</f>
        <v>No</v>
      </c>
      <c r="H255" s="23">
        <f>VLOOKUP(A255,'Medical Examinations'!A255:H2589,7,FALSE)</f>
        <v>2</v>
      </c>
      <c r="I255" s="23" t="str">
        <f>VLOOKUP(A255,'Medical Examinations'!A255:H2589,8,FALSE)</f>
        <v>Yes</v>
      </c>
      <c r="J255" s="23" t="str" cm="1">
        <f t="array" ref="J255">_xlfn.IFS(C255&lt;18.5,"Under Weight",C255&lt;25,"Healthy Weight",C255&lt;30,"Over Weight",C255&gt;=30,"Obesity")</f>
        <v>Obesity</v>
      </c>
      <c r="K255" s="23" t="str" cm="1">
        <f t="array" ref="K255">_xlfn.IFS(D255&lt;5.7,"Normal",D255&lt;=6.5,"Prediabetes",D255&gt;6.5,"Diabetes")</f>
        <v>Normal</v>
      </c>
      <c r="L255" s="30" t="str">
        <f>VLOOKUP(A255,'Hospitalisation Details'!A255:H2597,2,FALSE)</f>
        <v>26-Oct-2000</v>
      </c>
      <c r="M255" s="23">
        <f>VLOOKUP(A255,'Hospitalisation Details'!A255:H2597,5,FALSE)</f>
        <v>33829.39</v>
      </c>
      <c r="N255" s="23" t="str">
        <f>VLOOKUP(A255,'Hospitalisation Details'!A255:H2597,6,FALSE)</f>
        <v>tier - 2</v>
      </c>
      <c r="O255" s="23" t="str">
        <f>VLOOKUP(A255,'Hospitalisation Details'!A255:H2597,7,FALSE)</f>
        <v>tier - 3</v>
      </c>
      <c r="P255" s="23" t="str">
        <f>VLOOKUP(A255,'Hospitalisation Details'!A255:H2597,8,FALSE)</f>
        <v>R1011</v>
      </c>
      <c r="Q255" s="26">
        <f>VLOOKUP(A255,'Hospitalisation Details'!A255:H2597,3,FALSE)</f>
        <v>22.616666666666667</v>
      </c>
    </row>
    <row r="256" spans="1:17" ht="15.75" customHeight="1" x14ac:dyDescent="0.3">
      <c r="A256" s="31" t="s">
        <v>461</v>
      </c>
      <c r="B256" s="23" t="str">
        <f>VLOOKUP(A256,'Customer Names'!A256:D2590,3,FALSE)</f>
        <v xml:space="preserve">  Zach S</v>
      </c>
      <c r="C256" s="23">
        <f>VLOOKUP(Healthcare!A256,'Medical Examinations'!A256:H2590,2,FALSE)</f>
        <v>22.18</v>
      </c>
      <c r="D256" s="23">
        <f>VLOOKUP(A256,'Medical Examinations'!A256:H2590,3,FALSE)</f>
        <v>9.9</v>
      </c>
      <c r="E256" s="23" t="str">
        <f>VLOOKUP(A256,'Medical Examinations'!A256:H2590,4,FALSE)</f>
        <v>No</v>
      </c>
      <c r="F256" s="23" t="str">
        <f>VLOOKUP(A256,'Medical Examinations'!A256:H2590,5,FALSE)</f>
        <v>No</v>
      </c>
      <c r="G256" s="23" t="str">
        <f>VLOOKUP(A256,'Medical Examinations'!A256:H2590,6,FALSE)</f>
        <v>No</v>
      </c>
      <c r="H256" s="23">
        <f>VLOOKUP(A256,'Medical Examinations'!A256:H2590,7,FALSE)</f>
        <v>0</v>
      </c>
      <c r="I256" s="23" t="str">
        <f>VLOOKUP(A256,'Medical Examinations'!A256:H2590,8,FALSE)</f>
        <v>Yes</v>
      </c>
      <c r="J256" s="23" t="str" cm="1">
        <f t="array" ref="J256">_xlfn.IFS(C256&lt;18.5,"Under Weight",C256&lt;25,"Healthy Weight",C256&lt;30,"Over Weight",C256&gt;=30,"Obesity")</f>
        <v>Healthy Weight</v>
      </c>
      <c r="K256" s="23" t="str" cm="1">
        <f t="array" ref="K256">_xlfn.IFS(D256&lt;5.7,"Normal",D256&lt;=6.5,"Prediabetes",D256&gt;6.5,"Diabetes")</f>
        <v>Diabetes</v>
      </c>
      <c r="L256" s="30" t="str">
        <f>VLOOKUP(A256,'Hospitalisation Details'!A256:H2598,2,FALSE)</f>
        <v>11-Dec-1962</v>
      </c>
      <c r="M256" s="23">
        <f>VLOOKUP(A256,'Hospitalisation Details'!A256:H2598,5,FALSE)</f>
        <v>33753.32</v>
      </c>
      <c r="N256" s="23" t="str">
        <f>VLOOKUP(A256,'Hospitalisation Details'!A256:H2598,6,FALSE)</f>
        <v>tier - 1</v>
      </c>
      <c r="O256" s="23" t="str">
        <f>VLOOKUP(A256,'Hospitalisation Details'!A256:H2598,7,FALSE)</f>
        <v>tier - 3</v>
      </c>
      <c r="P256" s="23" t="str">
        <f>VLOOKUP(A256,'Hospitalisation Details'!A256:H2598,8,FALSE)</f>
        <v>R1011</v>
      </c>
      <c r="Q256" s="26">
        <f>VLOOKUP(A256,'Hospitalisation Details'!A256:H2598,3,FALSE)</f>
        <v>60.491666666666667</v>
      </c>
    </row>
    <row r="257" spans="1:17" ht="15.75" customHeight="1" x14ac:dyDescent="0.3">
      <c r="A257" s="31" t="s">
        <v>463</v>
      </c>
      <c r="B257" s="23" t="str">
        <f>VLOOKUP(A257,'Customer Names'!A257:D2591,3,FALSE)</f>
        <v xml:space="preserve">  Alan</v>
      </c>
      <c r="C257" s="23">
        <f>VLOOKUP(Healthcare!A257,'Medical Examinations'!A257:H2591,2,FALSE)</f>
        <v>31.92</v>
      </c>
      <c r="D257" s="23">
        <f>VLOOKUP(A257,'Medical Examinations'!A257:H2591,3,FALSE)</f>
        <v>5.1100000000000003</v>
      </c>
      <c r="E257" s="23" t="str">
        <f>VLOOKUP(A257,'Medical Examinations'!A257:H2591,4,FALSE)</f>
        <v>No</v>
      </c>
      <c r="F257" s="23" t="str">
        <f>VLOOKUP(A257,'Medical Examinations'!A257:H2591,5,FALSE)</f>
        <v>No</v>
      </c>
      <c r="G257" s="23" t="str">
        <f>VLOOKUP(A257,'Medical Examinations'!A257:H2591,6,FALSE)</f>
        <v>Yes</v>
      </c>
      <c r="H257" s="23">
        <f>VLOOKUP(A257,'Medical Examinations'!A257:H2591,7,FALSE)</f>
        <v>1</v>
      </c>
      <c r="I257" s="23" t="str">
        <f>VLOOKUP(A257,'Medical Examinations'!A257:H2591,8,FALSE)</f>
        <v>Yes</v>
      </c>
      <c r="J257" s="23" t="str" cm="1">
        <f t="array" ref="J257">_xlfn.IFS(C257&lt;18.5,"Under Weight",C257&lt;25,"Healthy Weight",C257&lt;30,"Over Weight",C257&gt;=30,"Obesity")</f>
        <v>Obesity</v>
      </c>
      <c r="K257" s="23" t="str" cm="1">
        <f t="array" ref="K257">_xlfn.IFS(D257&lt;5.7,"Normal",D257&lt;=6.5,"Prediabetes",D257&gt;6.5,"Diabetes")</f>
        <v>Normal</v>
      </c>
      <c r="L257" s="30" t="str">
        <f>VLOOKUP(A257,'Hospitalisation Details'!A257:H2599,2,FALSE)</f>
        <v>12-Sep-2003</v>
      </c>
      <c r="M257" s="23">
        <f>VLOOKUP(A257,'Hospitalisation Details'!A257:H2599,5,FALSE)</f>
        <v>33750.29</v>
      </c>
      <c r="N257" s="23" t="str">
        <f>VLOOKUP(A257,'Hospitalisation Details'!A257:H2599,6,FALSE)</f>
        <v>tier - 1</v>
      </c>
      <c r="O257" s="23" t="str">
        <f>VLOOKUP(A257,'Hospitalisation Details'!A257:H2599,7,FALSE)</f>
        <v>tier - 3</v>
      </c>
      <c r="P257" s="23" t="str">
        <f>VLOOKUP(A257,'Hospitalisation Details'!A257:H2599,8,FALSE)</f>
        <v>R1012</v>
      </c>
      <c r="Q257" s="26">
        <f>VLOOKUP(A257,'Hospitalisation Details'!A257:H2599,3,FALSE)</f>
        <v>19.738888888888887</v>
      </c>
    </row>
    <row r="258" spans="1:17" ht="15.75" customHeight="1" x14ac:dyDescent="0.3">
      <c r="A258" s="31" t="s">
        <v>465</v>
      </c>
      <c r="B258" s="23" t="str">
        <f>VLOOKUP(A258,'Customer Names'!A258:D2592,3,FALSE)</f>
        <v xml:space="preserve">  Nate</v>
      </c>
      <c r="C258" s="23">
        <f>VLOOKUP(Healthcare!A258,'Medical Examinations'!A258:H2592,2,FALSE)</f>
        <v>31.73</v>
      </c>
      <c r="D258" s="23">
        <f>VLOOKUP(A258,'Medical Examinations'!A258:H2592,3,FALSE)</f>
        <v>5.73</v>
      </c>
      <c r="E258" s="23" t="str">
        <f>VLOOKUP(A258,'Medical Examinations'!A258:H2592,4,FALSE)</f>
        <v>No</v>
      </c>
      <c r="F258" s="23" t="str">
        <f>VLOOKUP(A258,'Medical Examinations'!A258:H2592,5,FALSE)</f>
        <v>yes</v>
      </c>
      <c r="G258" s="23" t="str">
        <f>VLOOKUP(A258,'Medical Examinations'!A258:H2592,6,FALSE)</f>
        <v>No</v>
      </c>
      <c r="H258" s="23">
        <f>VLOOKUP(A258,'Medical Examinations'!A258:H2592,7,FALSE)</f>
        <v>1</v>
      </c>
      <c r="I258" s="23" t="str">
        <f>VLOOKUP(A258,'Medical Examinations'!A258:H2592,8,FALSE)</f>
        <v>Yes</v>
      </c>
      <c r="J258" s="23" t="str" cm="1">
        <f t="array" ref="J258">_xlfn.IFS(C258&lt;18.5,"Under Weight",C258&lt;25,"Healthy Weight",C258&lt;30,"Over Weight",C258&gt;=30,"Obesity")</f>
        <v>Obesity</v>
      </c>
      <c r="K258" s="23" t="str" cm="1">
        <f t="array" ref="K258">_xlfn.IFS(D258&lt;5.7,"Normal",D258&lt;=6.5,"Prediabetes",D258&gt;6.5,"Diabetes")</f>
        <v>Prediabetes</v>
      </c>
      <c r="L258" s="30" t="str">
        <f>VLOOKUP(A258,'Hospitalisation Details'!A258:H2600,2,FALSE)</f>
        <v>01-Nov-2004</v>
      </c>
      <c r="M258" s="23">
        <f>VLOOKUP(A258,'Hospitalisation Details'!A258:H2600,5,FALSE)</f>
        <v>33732.69</v>
      </c>
      <c r="N258" s="23" t="str">
        <f>VLOOKUP(A258,'Hospitalisation Details'!A258:H2600,6,FALSE)</f>
        <v>tier - 1</v>
      </c>
      <c r="O258" s="23" t="str">
        <f>VLOOKUP(A258,'Hospitalisation Details'!A258:H2600,7,FALSE)</f>
        <v>tier - 1</v>
      </c>
      <c r="P258" s="23" t="str">
        <f>VLOOKUP(A258,'Hospitalisation Details'!A258:H2600,8,FALSE)</f>
        <v>R1017</v>
      </c>
      <c r="Q258" s="26">
        <f>VLOOKUP(A258,'Hospitalisation Details'!A258:H2600,3,FALSE)</f>
        <v>18.602777777777778</v>
      </c>
    </row>
    <row r="259" spans="1:17" ht="15.75" customHeight="1" x14ac:dyDescent="0.3">
      <c r="A259" s="31" t="s">
        <v>467</v>
      </c>
      <c r="B259" s="23" t="str">
        <f>VLOOKUP(A259,'Customer Names'!A259:D2593,3,FALSE)</f>
        <v xml:space="preserve">  Jesse G</v>
      </c>
      <c r="C259" s="23">
        <f>VLOOKUP(Healthcare!A259,'Medical Examinations'!A259:H2593,2,FALSE)</f>
        <v>45.52</v>
      </c>
      <c r="D259" s="23">
        <f>VLOOKUP(A259,'Medical Examinations'!A259:H2593,3,FALSE)</f>
        <v>6.04</v>
      </c>
      <c r="E259" s="23" t="str">
        <f>VLOOKUP(A259,'Medical Examinations'!A259:H2593,4,FALSE)</f>
        <v>No</v>
      </c>
      <c r="F259" s="23" t="str">
        <f>VLOOKUP(A259,'Medical Examinations'!A259:H2593,5,FALSE)</f>
        <v>No</v>
      </c>
      <c r="G259" s="23" t="str">
        <f>VLOOKUP(A259,'Medical Examinations'!A259:H2593,6,FALSE)</f>
        <v>Yes</v>
      </c>
      <c r="H259" s="23">
        <f>VLOOKUP(A259,'Medical Examinations'!A259:H2593,7,FALSE)</f>
        <v>1</v>
      </c>
      <c r="I259" s="23" t="str">
        <f>VLOOKUP(A259,'Medical Examinations'!A259:H2593,8,FALSE)</f>
        <v>Yes</v>
      </c>
      <c r="J259" s="23" t="str" cm="1">
        <f t="array" ref="J259">_xlfn.IFS(C259&lt;18.5,"Under Weight",C259&lt;25,"Healthy Weight",C259&lt;30,"Over Weight",C259&gt;=30,"Obesity")</f>
        <v>Obesity</v>
      </c>
      <c r="K259" s="23" t="str" cm="1">
        <f t="array" ref="K259">_xlfn.IFS(D259&lt;5.7,"Normal",D259&lt;=6.5,"Prediabetes",D259&gt;6.5,"Diabetes")</f>
        <v>Prediabetes</v>
      </c>
      <c r="L259" s="30" t="str">
        <f>VLOOKUP(A259,'Hospitalisation Details'!A259:H2601,2,FALSE)</f>
        <v>28-Nov-1993</v>
      </c>
      <c r="M259" s="23">
        <f>VLOOKUP(A259,'Hospitalisation Details'!A259:H2601,5,FALSE)</f>
        <v>33707.550000000003</v>
      </c>
      <c r="N259" s="23" t="str">
        <f>VLOOKUP(A259,'Hospitalisation Details'!A259:H2601,6,FALSE)</f>
        <v>tier - 2</v>
      </c>
      <c r="O259" s="23" t="str">
        <f>VLOOKUP(A259,'Hospitalisation Details'!A259:H2601,7,FALSE)</f>
        <v>tier - 2</v>
      </c>
      <c r="P259" s="23" t="str">
        <f>VLOOKUP(A259,'Hospitalisation Details'!A259:H2601,8,FALSE)</f>
        <v>R1011</v>
      </c>
      <c r="Q259" s="26">
        <f>VLOOKUP(A259,'Hospitalisation Details'!A259:H2601,3,FALSE)</f>
        <v>29.527777777777779</v>
      </c>
    </row>
    <row r="260" spans="1:17" ht="15.75" customHeight="1" x14ac:dyDescent="0.3">
      <c r="A260" s="31" t="s">
        <v>469</v>
      </c>
      <c r="B260" s="23" t="str">
        <f>VLOOKUP(A260,'Customer Names'!A260:D2594,3,FALSE)</f>
        <v xml:space="preserve">  Jason</v>
      </c>
      <c r="C260" s="23">
        <f>VLOOKUP(Healthcare!A260,'Medical Examinations'!A260:H2594,2,FALSE)</f>
        <v>52.81</v>
      </c>
      <c r="D260" s="23">
        <f>VLOOKUP(A260,'Medical Examinations'!A260:H2594,3,FALSE)</f>
        <v>5.19</v>
      </c>
      <c r="E260" s="23" t="str">
        <f>VLOOKUP(A260,'Medical Examinations'!A260:H2594,4,FALSE)</f>
        <v>No</v>
      </c>
      <c r="F260" s="23" t="str">
        <f>VLOOKUP(A260,'Medical Examinations'!A260:H2594,5,FALSE)</f>
        <v>No</v>
      </c>
      <c r="G260" s="23" t="str">
        <f>VLOOKUP(A260,'Medical Examinations'!A260:H2594,6,FALSE)</f>
        <v>Yes</v>
      </c>
      <c r="H260" s="23">
        <f>VLOOKUP(A260,'Medical Examinations'!A260:H2594,7,FALSE)</f>
        <v>1</v>
      </c>
      <c r="I260" s="23" t="str">
        <f>VLOOKUP(A260,'Medical Examinations'!A260:H2594,8,FALSE)</f>
        <v>Yes</v>
      </c>
      <c r="J260" s="23" t="str" cm="1">
        <f t="array" ref="J260">_xlfn.IFS(C260&lt;18.5,"Under Weight",C260&lt;25,"Healthy Weight",C260&lt;30,"Over Weight",C260&gt;=30,"Obesity")</f>
        <v>Obesity</v>
      </c>
      <c r="K260" s="23" t="str" cm="1">
        <f t="array" ref="K260">_xlfn.IFS(D260&lt;5.7,"Normal",D260&lt;=6.5,"Prediabetes",D260&gt;6.5,"Diabetes")</f>
        <v>Normal</v>
      </c>
      <c r="L260" s="30" t="str">
        <f>VLOOKUP(A260,'Hospitalisation Details'!A260:H2602,2,FALSE)</f>
        <v>09-Sep-2003</v>
      </c>
      <c r="M260" s="23">
        <f>VLOOKUP(A260,'Hospitalisation Details'!A260:H2602,5,FALSE)</f>
        <v>33611.71</v>
      </c>
      <c r="N260" s="23" t="str">
        <f>VLOOKUP(A260,'Hospitalisation Details'!A260:H2602,6,FALSE)</f>
        <v>tier - 1</v>
      </c>
      <c r="O260" s="23" t="str">
        <f>VLOOKUP(A260,'Hospitalisation Details'!A260:H2602,7,FALSE)</f>
        <v>tier - 2</v>
      </c>
      <c r="P260" s="23" t="str">
        <f>VLOOKUP(A260,'Hospitalisation Details'!A260:H2602,8,FALSE)</f>
        <v>R1011</v>
      </c>
      <c r="Q260" s="26">
        <f>VLOOKUP(A260,'Hospitalisation Details'!A260:H2602,3,FALSE)</f>
        <v>19.747222222222224</v>
      </c>
    </row>
    <row r="261" spans="1:17" ht="15.75" customHeight="1" x14ac:dyDescent="0.3">
      <c r="A261" s="31" t="s">
        <v>471</v>
      </c>
      <c r="B261" s="23" t="str">
        <f>VLOOKUP(A261,'Customer Names'!A261:D2595,3,FALSE)</f>
        <v xml:space="preserve">  Megan A</v>
      </c>
      <c r="C261" s="23">
        <f>VLOOKUP(Healthcare!A261,'Medical Examinations'!A261:H2595,2,FALSE)</f>
        <v>33.58</v>
      </c>
      <c r="D261" s="23">
        <f>VLOOKUP(A261,'Medical Examinations'!A261:H2595,3,FALSE)</f>
        <v>5.56</v>
      </c>
      <c r="E261" s="23" t="str">
        <f>VLOOKUP(A261,'Medical Examinations'!A261:H2595,4,FALSE)</f>
        <v>No</v>
      </c>
      <c r="F261" s="23" t="str">
        <f>VLOOKUP(A261,'Medical Examinations'!A261:H2595,5,FALSE)</f>
        <v>No</v>
      </c>
      <c r="G261" s="23" t="str">
        <f>VLOOKUP(A261,'Medical Examinations'!A261:H2595,6,FALSE)</f>
        <v>No</v>
      </c>
      <c r="H261" s="23">
        <f>VLOOKUP(A261,'Medical Examinations'!A261:H2595,7,FALSE)</f>
        <v>1</v>
      </c>
      <c r="I261" s="23" t="str">
        <f>VLOOKUP(A261,'Medical Examinations'!A261:H2595,8,FALSE)</f>
        <v>Yes</v>
      </c>
      <c r="J261" s="23" t="str" cm="1">
        <f t="array" ref="J261">_xlfn.IFS(C261&lt;18.5,"Under Weight",C261&lt;25,"Healthy Weight",C261&lt;30,"Over Weight",C261&gt;=30,"Obesity")</f>
        <v>Obesity</v>
      </c>
      <c r="K261" s="23" t="str" cm="1">
        <f t="array" ref="K261">_xlfn.IFS(D261&lt;5.7,"Normal",D261&lt;=6.5,"Prediabetes",D261&gt;6.5,"Diabetes")</f>
        <v>Normal</v>
      </c>
      <c r="L261" s="30" t="str">
        <f>VLOOKUP(A261,'Hospitalisation Details'!A261:H2603,2,FALSE)</f>
        <v>22-Jul-1984</v>
      </c>
      <c r="M261" s="23">
        <f>VLOOKUP(A261,'Hospitalisation Details'!A261:H2603,5,FALSE)</f>
        <v>33527.1</v>
      </c>
      <c r="N261" s="23" t="str">
        <f>VLOOKUP(A261,'Hospitalisation Details'!A261:H2603,6,FALSE)</f>
        <v>tier - 2</v>
      </c>
      <c r="O261" s="23" t="str">
        <f>VLOOKUP(A261,'Hospitalisation Details'!A261:H2603,7,FALSE)</f>
        <v>tier - 3</v>
      </c>
      <c r="P261" s="23" t="str">
        <f>VLOOKUP(A261,'Hospitalisation Details'!A261:H2603,8,FALSE)</f>
        <v>R1011</v>
      </c>
      <c r="Q261" s="26">
        <f>VLOOKUP(A261,'Hospitalisation Details'!A261:H2603,3,FALSE)</f>
        <v>38.87777777777778</v>
      </c>
    </row>
    <row r="262" spans="1:17" ht="15.75" customHeight="1" x14ac:dyDescent="0.3">
      <c r="A262" s="31" t="s">
        <v>473</v>
      </c>
      <c r="B262" s="23" t="str">
        <f>VLOOKUP(A262,'Customer Names'!A262:D2596,3,FALSE)</f>
        <v xml:space="preserve">  Luke M</v>
      </c>
      <c r="C262" s="23">
        <f>VLOOKUP(Healthcare!A262,'Medical Examinations'!A262:H2596,2,FALSE)</f>
        <v>30.684999999999999</v>
      </c>
      <c r="D262" s="23">
        <f>VLOOKUP(A262,'Medical Examinations'!A262:H2596,3,FALSE)</f>
        <v>8.23</v>
      </c>
      <c r="E262" s="23" t="str">
        <f>VLOOKUP(A262,'Medical Examinations'!A262:H2596,4,FALSE)</f>
        <v>No</v>
      </c>
      <c r="F262" s="23" t="str">
        <f>VLOOKUP(A262,'Medical Examinations'!A262:H2596,5,FALSE)</f>
        <v>No</v>
      </c>
      <c r="G262" s="23" t="str">
        <f>VLOOKUP(A262,'Medical Examinations'!A262:H2596,6,FALSE)</f>
        <v>No</v>
      </c>
      <c r="H262" s="23">
        <f>VLOOKUP(A262,'Medical Examinations'!A262:H2596,7,FALSE)</f>
        <v>0</v>
      </c>
      <c r="I262" s="23" t="str">
        <f>VLOOKUP(A262,'Medical Examinations'!A262:H2596,8,FALSE)</f>
        <v>Yes</v>
      </c>
      <c r="J262" s="23" t="str" cm="1">
        <f t="array" ref="J262">_xlfn.IFS(C262&lt;18.5,"Under Weight",C262&lt;25,"Healthy Weight",C262&lt;30,"Over Weight",C262&gt;=30,"Obesity")</f>
        <v>Obesity</v>
      </c>
      <c r="K262" s="23" t="str" cm="1">
        <f t="array" ref="K262">_xlfn.IFS(D262&lt;5.7,"Normal",D262&lt;=6.5,"Prediabetes",D262&gt;6.5,"Diabetes")</f>
        <v>Diabetes</v>
      </c>
      <c r="L262" s="30" t="str">
        <f>VLOOKUP(A262,'Hospitalisation Details'!A262:H2604,2,FALSE)</f>
        <v>25-Aug-2002</v>
      </c>
      <c r="M262" s="23">
        <f>VLOOKUP(A262,'Hospitalisation Details'!A262:H2604,5,FALSE)</f>
        <v>33475.82</v>
      </c>
      <c r="N262" s="23" t="str">
        <f>VLOOKUP(A262,'Hospitalisation Details'!A262:H2604,6,FALSE)</f>
        <v>tier - 1</v>
      </c>
      <c r="O262" s="23" t="str">
        <f>VLOOKUP(A262,'Hospitalisation Details'!A262:H2604,7,FALSE)</f>
        <v>tier - 1</v>
      </c>
      <c r="P262" s="23" t="str">
        <f>VLOOKUP(A262,'Hospitalisation Details'!A262:H2604,8,FALSE)</f>
        <v>R1018</v>
      </c>
      <c r="Q262" s="26">
        <f>VLOOKUP(A262,'Hospitalisation Details'!A262:H2604,3,FALSE)</f>
        <v>20.786111111111111</v>
      </c>
    </row>
    <row r="263" spans="1:17" ht="15.75" customHeight="1" x14ac:dyDescent="0.3">
      <c r="A263" s="31" t="s">
        <v>475</v>
      </c>
      <c r="B263" s="23" t="str">
        <f>VLOOKUP(A263,'Customer Names'!A263:D2597,3,FALSE)</f>
        <v xml:space="preserve">  Jacy D</v>
      </c>
      <c r="C263" s="23">
        <f>VLOOKUP(Healthcare!A263,'Medical Examinations'!A263:H2597,2,FALSE)</f>
        <v>37.524999999999999</v>
      </c>
      <c r="D263" s="23">
        <f>VLOOKUP(A263,'Medical Examinations'!A263:H2597,3,FALSE)</f>
        <v>9.0299999999999994</v>
      </c>
      <c r="E263" s="23" t="str">
        <f>VLOOKUP(A263,'Medical Examinations'!A263:H2597,4,FALSE)</f>
        <v>Yes</v>
      </c>
      <c r="F263" s="23" t="str">
        <f>VLOOKUP(A263,'Medical Examinations'!A263:H2597,5,FALSE)</f>
        <v>No</v>
      </c>
      <c r="G263" s="23" t="str">
        <f>VLOOKUP(A263,'Medical Examinations'!A263:H2597,6,FALSE)</f>
        <v>No</v>
      </c>
      <c r="H263" s="23">
        <f>VLOOKUP(A263,'Medical Examinations'!A263:H2597,7,FALSE)</f>
        <v>2</v>
      </c>
      <c r="I263" s="23" t="str">
        <f>VLOOKUP(A263,'Medical Examinations'!A263:H2597,8,FALSE)</f>
        <v>No</v>
      </c>
      <c r="J263" s="23" t="str" cm="1">
        <f t="array" ref="J263">_xlfn.IFS(C263&lt;18.5,"Under Weight",C263&lt;25,"Healthy Weight",C263&lt;30,"Over Weight",C263&gt;=30,"Obesity")</f>
        <v>Obesity</v>
      </c>
      <c r="K263" s="23" t="str" cm="1">
        <f t="array" ref="K263">_xlfn.IFS(D263&lt;5.7,"Normal",D263&lt;=6.5,"Prediabetes",D263&gt;6.5,"Diabetes")</f>
        <v>Diabetes</v>
      </c>
      <c r="L263" s="30" t="str">
        <f>VLOOKUP(A263,'Hospitalisation Details'!A263:H2605,2,FALSE)</f>
        <v>18-Jun-1970</v>
      </c>
      <c r="M263" s="23">
        <f>VLOOKUP(A263,'Hospitalisation Details'!A263:H2605,5,FALSE)</f>
        <v>33471.97</v>
      </c>
      <c r="N263" s="23" t="str">
        <f>VLOOKUP(A263,'Hospitalisation Details'!A263:H2605,6,FALSE)</f>
        <v>tier - 2</v>
      </c>
      <c r="O263" s="23" t="str">
        <f>VLOOKUP(A263,'Hospitalisation Details'!A263:H2605,7,FALSE)</f>
        <v>tier - 2</v>
      </c>
      <c r="P263" s="23" t="str">
        <f>VLOOKUP(A263,'Hospitalisation Details'!A263:H2605,8,FALSE)</f>
        <v>R1012</v>
      </c>
      <c r="Q263" s="26">
        <f>VLOOKUP(A263,'Hospitalisation Details'!A263:H2605,3,FALSE)</f>
        <v>52.972222222222221</v>
      </c>
    </row>
    <row r="264" spans="1:17" ht="15.75" customHeight="1" x14ac:dyDescent="0.3">
      <c r="A264" s="31" t="s">
        <v>477</v>
      </c>
      <c r="B264" s="23" t="str">
        <f>VLOOKUP(A264,'Customer Names'!A264:D2598,3,FALSE)</f>
        <v xml:space="preserve">  Simon G</v>
      </c>
      <c r="C264" s="23">
        <f>VLOOKUP(Healthcare!A264,'Medical Examinations'!A264:H2598,2,FALSE)</f>
        <v>34.5</v>
      </c>
      <c r="D264" s="23">
        <f>VLOOKUP(A264,'Medical Examinations'!A264:H2598,3,FALSE)</f>
        <v>4.07</v>
      </c>
      <c r="E264" s="23" t="str">
        <f>VLOOKUP(A264,'Medical Examinations'!A264:H2598,4,FALSE)</f>
        <v>Yes</v>
      </c>
      <c r="F264" s="23" t="str">
        <f>VLOOKUP(A264,'Medical Examinations'!A264:H2598,5,FALSE)</f>
        <v>No</v>
      </c>
      <c r="G264" s="23" t="str">
        <f>VLOOKUP(A264,'Medical Examinations'!A264:H2598,6,FALSE)</f>
        <v>No</v>
      </c>
      <c r="H264" s="23">
        <f>VLOOKUP(A264,'Medical Examinations'!A264:H2598,7,FALSE)</f>
        <v>0</v>
      </c>
      <c r="I264" s="23" t="str">
        <f>VLOOKUP(A264,'Medical Examinations'!A264:H2598,8,FALSE)</f>
        <v>Yes</v>
      </c>
      <c r="J264" s="23" t="str" cm="1">
        <f t="array" ref="J264">_xlfn.IFS(C264&lt;18.5,"Under Weight",C264&lt;25,"Healthy Weight",C264&lt;30,"Over Weight",C264&gt;=30,"Obesity")</f>
        <v>Obesity</v>
      </c>
      <c r="K264" s="23" t="str" cm="1">
        <f t="array" ref="K264">_xlfn.IFS(D264&lt;5.7,"Normal",D264&lt;=6.5,"Prediabetes",D264&gt;6.5,"Diabetes")</f>
        <v>Normal</v>
      </c>
      <c r="L264" s="30" t="str">
        <f>VLOOKUP(A264,'Hospitalisation Details'!A264:H2606,2,FALSE)</f>
        <v>07-Dec-1985</v>
      </c>
      <c r="M264" s="23">
        <f>VLOOKUP(A264,'Hospitalisation Details'!A264:H2606,5,FALSE)</f>
        <v>33450.99</v>
      </c>
      <c r="N264" s="23" t="str">
        <f>VLOOKUP(A264,'Hospitalisation Details'!A264:H2606,6,FALSE)</f>
        <v>tier - 2</v>
      </c>
      <c r="O264" s="23" t="str">
        <f>VLOOKUP(A264,'Hospitalisation Details'!A264:H2606,7,FALSE)</f>
        <v>tier - 2</v>
      </c>
      <c r="P264" s="23" t="str">
        <f>VLOOKUP(A264,'Hospitalisation Details'!A264:H2606,8,FALSE)</f>
        <v>R1011</v>
      </c>
      <c r="Q264" s="26">
        <f>VLOOKUP(A264,'Hospitalisation Details'!A264:H2606,3,FALSE)</f>
        <v>37.50277777777778</v>
      </c>
    </row>
    <row r="265" spans="1:17" ht="15.75" customHeight="1" x14ac:dyDescent="0.3">
      <c r="A265" s="31" t="s">
        <v>479</v>
      </c>
      <c r="B265" s="23" t="str">
        <f>VLOOKUP(A265,'Customer Names'!A265:D2599,3,FALSE)</f>
        <v xml:space="preserve">  Ainsley E</v>
      </c>
      <c r="C265" s="23">
        <f>VLOOKUP(Healthcare!A265,'Medical Examinations'!A265:H2599,2,FALSE)</f>
        <v>28.16</v>
      </c>
      <c r="D265" s="23">
        <f>VLOOKUP(A265,'Medical Examinations'!A265:H2599,3,FALSE)</f>
        <v>5.77</v>
      </c>
      <c r="E265" s="23" t="str">
        <f>VLOOKUP(A265,'Medical Examinations'!A265:H2599,4,FALSE)</f>
        <v>No</v>
      </c>
      <c r="F265" s="23" t="str">
        <f>VLOOKUP(A265,'Medical Examinations'!A265:H2599,5,FALSE)</f>
        <v>No</v>
      </c>
      <c r="G265" s="23" t="str">
        <f>VLOOKUP(A265,'Medical Examinations'!A265:H2599,6,FALSE)</f>
        <v>No</v>
      </c>
      <c r="H265" s="23">
        <f>VLOOKUP(A265,'Medical Examinations'!A265:H2599,7,FALSE)</f>
        <v>2</v>
      </c>
      <c r="I265" s="23" t="str">
        <f>VLOOKUP(A265,'Medical Examinations'!A265:H2599,8,FALSE)</f>
        <v>Yes</v>
      </c>
      <c r="J265" s="23" t="str" cm="1">
        <f t="array" ref="J265">_xlfn.IFS(C265&lt;18.5,"Under Weight",C265&lt;25,"Healthy Weight",C265&lt;30,"Over Weight",C265&gt;=30,"Obesity")</f>
        <v>Over Weight</v>
      </c>
      <c r="K265" s="23" t="str" cm="1">
        <f t="array" ref="K265">_xlfn.IFS(D265&lt;5.7,"Normal",D265&lt;=6.5,"Prediabetes",D265&gt;6.5,"Diabetes")</f>
        <v>Prediabetes</v>
      </c>
      <c r="L265" s="30" t="str">
        <f>VLOOKUP(A265,'Hospitalisation Details'!A265:H2607,2,FALSE)</f>
        <v>05-Sep-1972</v>
      </c>
      <c r="M265" s="23">
        <f>VLOOKUP(A265,'Hospitalisation Details'!A265:H2607,5,FALSE)</f>
        <v>33344.449999999997</v>
      </c>
      <c r="N265" s="23" t="str">
        <f>VLOOKUP(A265,'Hospitalisation Details'!A265:H2607,6,FALSE)</f>
        <v>tier - 2</v>
      </c>
      <c r="O265" s="23" t="str">
        <f>VLOOKUP(A265,'Hospitalisation Details'!A265:H2607,7,FALSE)</f>
        <v>tier - 3</v>
      </c>
      <c r="P265" s="23" t="str">
        <f>VLOOKUP(A265,'Hospitalisation Details'!A265:H2607,8,FALSE)</f>
        <v>R1011</v>
      </c>
      <c r="Q265" s="26">
        <f>VLOOKUP(A265,'Hospitalisation Details'!A265:H2607,3,FALSE)</f>
        <v>50.758333333333333</v>
      </c>
    </row>
    <row r="266" spans="1:17" ht="15.75" customHeight="1" x14ac:dyDescent="0.3">
      <c r="A266" s="31" t="s">
        <v>481</v>
      </c>
      <c r="B266" s="23" t="str">
        <f>VLOOKUP(A266,'Customer Names'!A266:D2600,3,FALSE)</f>
        <v xml:space="preserve">  Erica A</v>
      </c>
      <c r="C266" s="23">
        <f>VLOOKUP(Healthcare!A266,'Medical Examinations'!A266:H2600,2,FALSE)</f>
        <v>30.02</v>
      </c>
      <c r="D266" s="23">
        <f>VLOOKUP(A266,'Medical Examinations'!A266:H2600,3,FALSE)</f>
        <v>5.98</v>
      </c>
      <c r="E266" s="23" t="str">
        <f>VLOOKUP(A266,'Medical Examinations'!A266:H2600,4,FALSE)</f>
        <v>No</v>
      </c>
      <c r="F266" s="23" t="str">
        <f>VLOOKUP(A266,'Medical Examinations'!A266:H2600,5,FALSE)</f>
        <v>No</v>
      </c>
      <c r="G266" s="23" t="str">
        <f>VLOOKUP(A266,'Medical Examinations'!A266:H2600,6,FALSE)</f>
        <v>Yes</v>
      </c>
      <c r="H266" s="23">
        <f>VLOOKUP(A266,'Medical Examinations'!A266:H2600,7,FALSE)</f>
        <v>1</v>
      </c>
      <c r="I266" s="23" t="str">
        <f>VLOOKUP(A266,'Medical Examinations'!A266:H2600,8,FALSE)</f>
        <v>Yes</v>
      </c>
      <c r="J266" s="23" t="str" cm="1">
        <f t="array" ref="J266">_xlfn.IFS(C266&lt;18.5,"Under Weight",C266&lt;25,"Healthy Weight",C266&lt;30,"Over Weight",C266&gt;=30,"Obesity")</f>
        <v>Obesity</v>
      </c>
      <c r="K266" s="23" t="str" cm="1">
        <f t="array" ref="K266">_xlfn.IFS(D266&lt;5.7,"Normal",D266&lt;=6.5,"Prediabetes",D266&gt;6.5,"Diabetes")</f>
        <v>Prediabetes</v>
      </c>
      <c r="L266" s="30" t="str">
        <f>VLOOKUP(A266,'Hospitalisation Details'!A266:H2608,2,FALSE)</f>
        <v>28-Nov-2003</v>
      </c>
      <c r="M266" s="23">
        <f>VLOOKUP(A266,'Hospitalisation Details'!A266:H2608,5,FALSE)</f>
        <v>33307.550000000003</v>
      </c>
      <c r="N266" s="23" t="str">
        <f>VLOOKUP(A266,'Hospitalisation Details'!A266:H2608,6,FALSE)</f>
        <v>tier - 2</v>
      </c>
      <c r="O266" s="23" t="str">
        <f>VLOOKUP(A266,'Hospitalisation Details'!A266:H2608,7,FALSE)</f>
        <v>tier - 3</v>
      </c>
      <c r="P266" s="23" t="str">
        <f>VLOOKUP(A266,'Hospitalisation Details'!A266:H2608,8,FALSE)</f>
        <v>R1012</v>
      </c>
      <c r="Q266" s="26">
        <f>VLOOKUP(A266,'Hospitalisation Details'!A266:H2608,3,FALSE)</f>
        <v>19.527777777777779</v>
      </c>
    </row>
    <row r="267" spans="1:17" ht="15.75" customHeight="1" x14ac:dyDescent="0.3">
      <c r="A267" s="31" t="s">
        <v>483</v>
      </c>
      <c r="B267" s="23" t="str">
        <f>VLOOKUP(A267,'Customer Names'!A267:D2601,3,FALSE)</f>
        <v xml:space="preserve">  Erik</v>
      </c>
      <c r="C267" s="23">
        <f>VLOOKUP(Healthcare!A267,'Medical Examinations'!A267:H2601,2,FALSE)</f>
        <v>37.82</v>
      </c>
      <c r="D267" s="23">
        <f>VLOOKUP(A267,'Medical Examinations'!A267:H2601,3,FALSE)</f>
        <v>6.01</v>
      </c>
      <c r="E267" s="23" t="str">
        <f>VLOOKUP(A267,'Medical Examinations'!A267:H2601,4,FALSE)</f>
        <v>No</v>
      </c>
      <c r="F267" s="23" t="str">
        <f>VLOOKUP(A267,'Medical Examinations'!A267:H2601,5,FALSE)</f>
        <v>No</v>
      </c>
      <c r="G267" s="23" t="str">
        <f>VLOOKUP(A267,'Medical Examinations'!A267:H2601,6,FALSE)</f>
        <v>No</v>
      </c>
      <c r="H267" s="23">
        <f>VLOOKUP(A267,'Medical Examinations'!A267:H2601,7,FALSE)</f>
        <v>0</v>
      </c>
      <c r="I267" s="23" t="str">
        <f>VLOOKUP(A267,'Medical Examinations'!A267:H2601,8,FALSE)</f>
        <v>Yes</v>
      </c>
      <c r="J267" s="23" t="str" cm="1">
        <f t="array" ref="J267">_xlfn.IFS(C267&lt;18.5,"Under Weight",C267&lt;25,"Healthy Weight",C267&lt;30,"Over Weight",C267&gt;=30,"Obesity")</f>
        <v>Obesity</v>
      </c>
      <c r="K267" s="23" t="str" cm="1">
        <f t="array" ref="K267">_xlfn.IFS(D267&lt;5.7,"Normal",D267&lt;=6.5,"Prediabetes",D267&gt;6.5,"Diabetes")</f>
        <v>Prediabetes</v>
      </c>
      <c r="L267" s="30" t="str">
        <f>VLOOKUP(A267,'Hospitalisation Details'!A267:H2609,2,FALSE)</f>
        <v>12-Oct-1990</v>
      </c>
      <c r="M267" s="23">
        <f>VLOOKUP(A267,'Hospitalisation Details'!A267:H2609,5,FALSE)</f>
        <v>33292.83</v>
      </c>
      <c r="N267" s="23" t="str">
        <f>VLOOKUP(A267,'Hospitalisation Details'!A267:H2609,6,FALSE)</f>
        <v>tier - 2</v>
      </c>
      <c r="O267" s="23" t="str">
        <f>VLOOKUP(A267,'Hospitalisation Details'!A267:H2609,7,FALSE)</f>
        <v>tier - 1</v>
      </c>
      <c r="P267" s="23" t="str">
        <f>VLOOKUP(A267,'Hospitalisation Details'!A267:H2609,8,FALSE)</f>
        <v>R1011</v>
      </c>
      <c r="Q267" s="26">
        <f>VLOOKUP(A267,'Hospitalisation Details'!A267:H2609,3,FALSE)</f>
        <v>32.655555555555559</v>
      </c>
    </row>
    <row r="268" spans="1:17" ht="15.75" customHeight="1" x14ac:dyDescent="0.3">
      <c r="A268" s="31" t="s">
        <v>484</v>
      </c>
      <c r="B268" s="23" t="str">
        <f>VLOOKUP(A268,'Customer Names'!A268:D2602,3,FALSE)</f>
        <v xml:space="preserve">  Erin C</v>
      </c>
      <c r="C268" s="23">
        <f>VLOOKUP(Healthcare!A268,'Medical Examinations'!A268:H2602,2,FALSE)</f>
        <v>33.14</v>
      </c>
      <c r="D268" s="23">
        <f>VLOOKUP(A268,'Medical Examinations'!A268:H2602,3,FALSE)</f>
        <v>5.67</v>
      </c>
      <c r="E268" s="23" t="str">
        <f>VLOOKUP(A268,'Medical Examinations'!A268:H2602,4,FALSE)</f>
        <v>Yes</v>
      </c>
      <c r="F268" s="23" t="str">
        <f>VLOOKUP(A268,'Medical Examinations'!A268:H2602,5,FALSE)</f>
        <v>No</v>
      </c>
      <c r="G268" s="23" t="str">
        <f>VLOOKUP(A268,'Medical Examinations'!A268:H2602,6,FALSE)</f>
        <v>No</v>
      </c>
      <c r="H268" s="23">
        <f>VLOOKUP(A268,'Medical Examinations'!A268:H2602,7,FALSE)</f>
        <v>0</v>
      </c>
      <c r="I268" s="23" t="str">
        <f>VLOOKUP(A268,'Medical Examinations'!A268:H2602,8,FALSE)</f>
        <v>Yes</v>
      </c>
      <c r="J268" s="23" t="str" cm="1">
        <f t="array" ref="J268">_xlfn.IFS(C268&lt;18.5,"Under Weight",C268&lt;25,"Healthy Weight",C268&lt;30,"Over Weight",C268&gt;=30,"Obesity")</f>
        <v>Obesity</v>
      </c>
      <c r="K268" s="23" t="str" cm="1">
        <f t="array" ref="K268">_xlfn.IFS(D268&lt;5.7,"Normal",D268&lt;=6.5,"Prediabetes",D268&gt;6.5,"Diabetes")</f>
        <v>Normal</v>
      </c>
      <c r="L268" s="30" t="str">
        <f>VLOOKUP(A268,'Hospitalisation Details'!A268:H2610,2,FALSE)</f>
        <v>15-Jul-1985</v>
      </c>
      <c r="M268" s="23">
        <f>VLOOKUP(A268,'Hospitalisation Details'!A268:H2610,5,FALSE)</f>
        <v>33121</v>
      </c>
      <c r="N268" s="23" t="str">
        <f>VLOOKUP(A268,'Hospitalisation Details'!A268:H2610,6,FALSE)</f>
        <v>tier - 2</v>
      </c>
      <c r="O268" s="23" t="str">
        <f>VLOOKUP(A268,'Hospitalisation Details'!A268:H2610,7,FALSE)</f>
        <v>tier - 1</v>
      </c>
      <c r="P268" s="23" t="str">
        <f>VLOOKUP(A268,'Hospitalisation Details'!A268:H2610,8,FALSE)</f>
        <v>R1011</v>
      </c>
      <c r="Q268" s="26">
        <f>VLOOKUP(A268,'Hospitalisation Details'!A268:H2610,3,FALSE)</f>
        <v>37.897222222222226</v>
      </c>
    </row>
    <row r="269" spans="1:17" ht="15.75" customHeight="1" x14ac:dyDescent="0.3">
      <c r="A269" s="31" t="s">
        <v>486</v>
      </c>
      <c r="B269" s="23" t="str">
        <f>VLOOKUP(A269,'Customer Names'!A269:D2603,3,FALSE)</f>
        <v xml:space="preserve">  Adrienne</v>
      </c>
      <c r="C269" s="23">
        <f>VLOOKUP(Healthcare!A269,'Medical Examinations'!A269:H2603,2,FALSE)</f>
        <v>25.14</v>
      </c>
      <c r="D269" s="23">
        <f>VLOOKUP(A269,'Medical Examinations'!A269:H2603,3,FALSE)</f>
        <v>6.02</v>
      </c>
      <c r="E269" s="23" t="str">
        <f>VLOOKUP(A269,'Medical Examinations'!A269:H2603,4,FALSE)</f>
        <v>Yes</v>
      </c>
      <c r="F269" s="23" t="str">
        <f>VLOOKUP(A269,'Medical Examinations'!A269:H2603,5,FALSE)</f>
        <v>No</v>
      </c>
      <c r="G269" s="23" t="str">
        <f>VLOOKUP(A269,'Medical Examinations'!A269:H2603,6,FALSE)</f>
        <v>Yes</v>
      </c>
      <c r="H269" s="23">
        <f>VLOOKUP(A269,'Medical Examinations'!A269:H2603,7,FALSE)</f>
        <v>1</v>
      </c>
      <c r="I269" s="23" t="str">
        <f>VLOOKUP(A269,'Medical Examinations'!A269:H2603,8,FALSE)</f>
        <v>Yes</v>
      </c>
      <c r="J269" s="23" t="str" cm="1">
        <f t="array" ref="J269">_xlfn.IFS(C269&lt;18.5,"Under Weight",C269&lt;25,"Healthy Weight",C269&lt;30,"Over Weight",C269&gt;=30,"Obesity")</f>
        <v>Over Weight</v>
      </c>
      <c r="K269" s="23" t="str" cm="1">
        <f t="array" ref="K269">_xlfn.IFS(D269&lt;5.7,"Normal",D269&lt;=6.5,"Prediabetes",D269&gt;6.5,"Diabetes")</f>
        <v>Prediabetes</v>
      </c>
      <c r="L269" s="30" t="str">
        <f>VLOOKUP(A269,'Hospitalisation Details'!A269:H2611,2,FALSE)</f>
        <v>30-Oct-1969</v>
      </c>
      <c r="M269" s="23">
        <f>VLOOKUP(A269,'Hospitalisation Details'!A269:H2611,5,FALSE)</f>
        <v>33090.660000000003</v>
      </c>
      <c r="N269" s="23" t="str">
        <f>VLOOKUP(A269,'Hospitalisation Details'!A269:H2611,6,FALSE)</f>
        <v>tier - 2</v>
      </c>
      <c r="O269" s="23" t="str">
        <f>VLOOKUP(A269,'Hospitalisation Details'!A269:H2611,7,FALSE)</f>
        <v>tier - 2</v>
      </c>
      <c r="P269" s="23" t="str">
        <f>VLOOKUP(A269,'Hospitalisation Details'!A269:H2611,8,FALSE)</f>
        <v>R1011</v>
      </c>
      <c r="Q269" s="26">
        <f>VLOOKUP(A269,'Hospitalisation Details'!A269:H2611,3,FALSE)</f>
        <v>53.605555555555554</v>
      </c>
    </row>
    <row r="270" spans="1:17" ht="15.75" customHeight="1" x14ac:dyDescent="0.3">
      <c r="A270" s="31" t="s">
        <v>488</v>
      </c>
      <c r="B270" s="23" t="str">
        <f>VLOOKUP(A270,'Customer Names'!A270:D2604,3,FALSE)</f>
        <v xml:space="preserve">  Adam</v>
      </c>
      <c r="C270" s="23">
        <f>VLOOKUP(Healthcare!A270,'Medical Examinations'!A270:H2604,2,FALSE)</f>
        <v>20.18</v>
      </c>
      <c r="D270" s="23">
        <f>VLOOKUP(A270,'Medical Examinations'!A270:H2604,3,FALSE)</f>
        <v>11.19</v>
      </c>
      <c r="E270" s="23" t="str">
        <f>VLOOKUP(A270,'Medical Examinations'!A270:H2604,4,FALSE)</f>
        <v>No</v>
      </c>
      <c r="F270" s="23" t="str">
        <f>VLOOKUP(A270,'Medical Examinations'!A270:H2604,5,FALSE)</f>
        <v>No</v>
      </c>
      <c r="G270" s="23" t="str">
        <f>VLOOKUP(A270,'Medical Examinations'!A270:H2604,6,FALSE)</f>
        <v>No</v>
      </c>
      <c r="H270" s="23">
        <f>VLOOKUP(A270,'Medical Examinations'!A270:H2604,7,FALSE)</f>
        <v>0</v>
      </c>
      <c r="I270" s="23" t="str">
        <f>VLOOKUP(A270,'Medical Examinations'!A270:H2604,8,FALSE)</f>
        <v>Yes</v>
      </c>
      <c r="J270" s="23" t="str" cm="1">
        <f t="array" ref="J270">_xlfn.IFS(C270&lt;18.5,"Under Weight",C270&lt;25,"Healthy Weight",C270&lt;30,"Over Weight",C270&gt;=30,"Obesity")</f>
        <v>Healthy Weight</v>
      </c>
      <c r="K270" s="23" t="str" cm="1">
        <f t="array" ref="K270">_xlfn.IFS(D270&lt;5.7,"Normal",D270&lt;=6.5,"Prediabetes",D270&gt;6.5,"Diabetes")</f>
        <v>Diabetes</v>
      </c>
      <c r="L270" s="30" t="str">
        <f>VLOOKUP(A270,'Hospitalisation Details'!A270:H2612,2,FALSE)</f>
        <v>01-Jul-1962</v>
      </c>
      <c r="M270" s="23">
        <f>VLOOKUP(A270,'Hospitalisation Details'!A270:H2612,5,FALSE)</f>
        <v>33074.94</v>
      </c>
      <c r="N270" s="23" t="str">
        <f>VLOOKUP(A270,'Hospitalisation Details'!A270:H2612,6,FALSE)</f>
        <v>tier - 1</v>
      </c>
      <c r="O270" s="23" t="str">
        <f>VLOOKUP(A270,'Hospitalisation Details'!A270:H2612,7,FALSE)</f>
        <v>tier - 2</v>
      </c>
      <c r="P270" s="23" t="str">
        <f>VLOOKUP(A270,'Hospitalisation Details'!A270:H2612,8,FALSE)</f>
        <v>R1011</v>
      </c>
      <c r="Q270" s="26">
        <f>VLOOKUP(A270,'Hospitalisation Details'!A270:H2612,3,FALSE)</f>
        <v>60.93611111111111</v>
      </c>
    </row>
    <row r="271" spans="1:17" ht="15.75" customHeight="1" x14ac:dyDescent="0.3">
      <c r="A271" s="31" t="s">
        <v>490</v>
      </c>
      <c r="B271" s="23" t="str">
        <f>VLOOKUP(A271,'Customer Names'!A271:D2605,3,FALSE)</f>
        <v xml:space="preserve">  Yutaka</v>
      </c>
      <c r="C271" s="23">
        <f>VLOOKUP(Healthcare!A271,'Medical Examinations'!A271:H2605,2,FALSE)</f>
        <v>44.36</v>
      </c>
      <c r="D271" s="23">
        <f>VLOOKUP(A271,'Medical Examinations'!A271:H2605,3,FALSE)</f>
        <v>5.1100000000000003</v>
      </c>
      <c r="E271" s="23" t="str">
        <f>VLOOKUP(A271,'Medical Examinations'!A271:H2605,4,FALSE)</f>
        <v>No</v>
      </c>
      <c r="F271" s="23" t="str">
        <f>VLOOKUP(A271,'Medical Examinations'!A271:H2605,5,FALSE)</f>
        <v>No</v>
      </c>
      <c r="G271" s="23" t="str">
        <f>VLOOKUP(A271,'Medical Examinations'!A271:H2605,6,FALSE)</f>
        <v>No</v>
      </c>
      <c r="H271" s="23">
        <f>VLOOKUP(A271,'Medical Examinations'!A271:H2605,7,FALSE)</f>
        <v>0</v>
      </c>
      <c r="I271" s="23" t="str">
        <f>VLOOKUP(A271,'Medical Examinations'!A271:H2605,8,FALSE)</f>
        <v>Yes</v>
      </c>
      <c r="J271" s="23" t="str" cm="1">
        <f t="array" ref="J271">_xlfn.IFS(C271&lt;18.5,"Under Weight",C271&lt;25,"Healthy Weight",C271&lt;30,"Over Weight",C271&gt;=30,"Obesity")</f>
        <v>Obesity</v>
      </c>
      <c r="K271" s="23" t="str" cm="1">
        <f t="array" ref="K271">_xlfn.IFS(D271&lt;5.7,"Normal",D271&lt;=6.5,"Prediabetes",D271&gt;6.5,"Diabetes")</f>
        <v>Normal</v>
      </c>
      <c r="L271" s="30" t="str">
        <f>VLOOKUP(A271,'Hospitalisation Details'!A271:H2613,2,FALSE)</f>
        <v>28-Jul-1994</v>
      </c>
      <c r="M271" s="23">
        <f>VLOOKUP(A271,'Hospitalisation Details'!A271:H2613,5,FALSE)</f>
        <v>33057.230000000003</v>
      </c>
      <c r="N271" s="23" t="str">
        <f>VLOOKUP(A271,'Hospitalisation Details'!A271:H2613,6,FALSE)</f>
        <v>tier - 1</v>
      </c>
      <c r="O271" s="23" t="str">
        <f>VLOOKUP(A271,'Hospitalisation Details'!A271:H2613,7,FALSE)</f>
        <v>tier - 2</v>
      </c>
      <c r="P271" s="23" t="str">
        <f>VLOOKUP(A271,'Hospitalisation Details'!A271:H2613,8,FALSE)</f>
        <v>R1011</v>
      </c>
      <c r="Q271" s="26">
        <f>VLOOKUP(A271,'Hospitalisation Details'!A271:H2613,3,FALSE)</f>
        <v>28.861111111111111</v>
      </c>
    </row>
    <row r="272" spans="1:17" ht="15.75" customHeight="1" x14ac:dyDescent="0.3">
      <c r="A272" s="31" t="s">
        <v>492</v>
      </c>
      <c r="B272" s="23" t="str">
        <f>VLOOKUP(A272,'Customer Names'!A272:D2606,3,FALSE)</f>
        <v xml:space="preserve">  Tyler M</v>
      </c>
      <c r="C272" s="23">
        <f>VLOOKUP(Healthcare!A272,'Medical Examinations'!A272:H2606,2,FALSE)</f>
        <v>23.82</v>
      </c>
      <c r="D272" s="23">
        <f>VLOOKUP(A272,'Medical Examinations'!A272:H2606,3,FALSE)</f>
        <v>10.85</v>
      </c>
      <c r="E272" s="23" t="str">
        <f>VLOOKUP(A272,'Medical Examinations'!A272:H2606,4,FALSE)</f>
        <v>Yes</v>
      </c>
      <c r="F272" s="23" t="str">
        <f>VLOOKUP(A272,'Medical Examinations'!A272:H2606,5,FALSE)</f>
        <v>No</v>
      </c>
      <c r="G272" s="23" t="str">
        <f>VLOOKUP(A272,'Medical Examinations'!A272:H2606,6,FALSE)</f>
        <v>No</v>
      </c>
      <c r="H272" s="23">
        <f>VLOOKUP(A272,'Medical Examinations'!A272:H2606,7,FALSE)</f>
        <v>0</v>
      </c>
      <c r="I272" s="23" t="str">
        <f>VLOOKUP(A272,'Medical Examinations'!A272:H2606,8,FALSE)</f>
        <v>Yes</v>
      </c>
      <c r="J272" s="23" t="str" cm="1">
        <f t="array" ref="J272">_xlfn.IFS(C272&lt;18.5,"Under Weight",C272&lt;25,"Healthy Weight",C272&lt;30,"Over Weight",C272&gt;=30,"Obesity")</f>
        <v>Healthy Weight</v>
      </c>
      <c r="K272" s="23" t="str" cm="1">
        <f t="array" ref="K272">_xlfn.IFS(D272&lt;5.7,"Normal",D272&lt;=6.5,"Prediabetes",D272&gt;6.5,"Diabetes")</f>
        <v>Diabetes</v>
      </c>
      <c r="L272" s="30" t="str">
        <f>VLOOKUP(A272,'Hospitalisation Details'!A272:H2614,2,FALSE)</f>
        <v>10-Jul-1967</v>
      </c>
      <c r="M272" s="23">
        <f>VLOOKUP(A272,'Hospitalisation Details'!A272:H2614,5,FALSE)</f>
        <v>33025.32</v>
      </c>
      <c r="N272" s="23" t="str">
        <f>VLOOKUP(A272,'Hospitalisation Details'!A272:H2614,6,FALSE)</f>
        <v>tier - 2</v>
      </c>
      <c r="O272" s="23" t="str">
        <f>VLOOKUP(A272,'Hospitalisation Details'!A272:H2614,7,FALSE)</f>
        <v>tier - 3</v>
      </c>
      <c r="P272" s="23" t="str">
        <f>VLOOKUP(A272,'Hospitalisation Details'!A272:H2614,8,FALSE)</f>
        <v>R1011</v>
      </c>
      <c r="Q272" s="26">
        <f>VLOOKUP(A272,'Hospitalisation Details'!A272:H2614,3,FALSE)</f>
        <v>55.911111111111111</v>
      </c>
    </row>
    <row r="273" spans="1:17" ht="15.75" customHeight="1" x14ac:dyDescent="0.3">
      <c r="A273" s="31" t="s">
        <v>494</v>
      </c>
      <c r="B273" s="23" t="str">
        <f>VLOOKUP(A273,'Customer Names'!A273:D2607,3,FALSE)</f>
        <v xml:space="preserve">  Stephen</v>
      </c>
      <c r="C273" s="23">
        <f>VLOOKUP(Healthcare!A273,'Medical Examinations'!A273:H2607,2,FALSE)</f>
        <v>45</v>
      </c>
      <c r="D273" s="23">
        <f>VLOOKUP(A273,'Medical Examinations'!A273:H2607,3,FALSE)</f>
        <v>5.24</v>
      </c>
      <c r="E273" s="23" t="str">
        <f>VLOOKUP(A273,'Medical Examinations'!A273:H2607,4,FALSE)</f>
        <v>Yes</v>
      </c>
      <c r="F273" s="23" t="str">
        <f>VLOOKUP(A273,'Medical Examinations'!A273:H2607,5,FALSE)</f>
        <v>No</v>
      </c>
      <c r="G273" s="23" t="str">
        <f>VLOOKUP(A273,'Medical Examinations'!A273:H2607,6,FALSE)</f>
        <v>No</v>
      </c>
      <c r="H273" s="23">
        <f>VLOOKUP(A273,'Medical Examinations'!A273:H2607,7,FALSE)</f>
        <v>1</v>
      </c>
      <c r="I273" s="23" t="str">
        <f>VLOOKUP(A273,'Medical Examinations'!A273:H2607,8,FALSE)</f>
        <v>Yes</v>
      </c>
      <c r="J273" s="23" t="str" cm="1">
        <f t="array" ref="J273">_xlfn.IFS(C273&lt;18.5,"Under Weight",C273&lt;25,"Healthy Weight",C273&lt;30,"Over Weight",C273&gt;=30,"Obesity")</f>
        <v>Obesity</v>
      </c>
      <c r="K273" s="23" t="str" cm="1">
        <f t="array" ref="K273">_xlfn.IFS(D273&lt;5.7,"Normal",D273&lt;=6.5,"Prediabetes",D273&gt;6.5,"Diabetes")</f>
        <v>Normal</v>
      </c>
      <c r="L273" s="30" t="str">
        <f>VLOOKUP(A273,'Hospitalisation Details'!A273:H2615,2,FALSE)</f>
        <v>08-Jul-1995</v>
      </c>
      <c r="M273" s="23">
        <f>VLOOKUP(A273,'Hospitalisation Details'!A273:H2615,5,FALSE)</f>
        <v>33017.46</v>
      </c>
      <c r="N273" s="23" t="str">
        <f>VLOOKUP(A273,'Hospitalisation Details'!A273:H2615,6,FALSE)</f>
        <v>tier - 1</v>
      </c>
      <c r="O273" s="23" t="str">
        <f>VLOOKUP(A273,'Hospitalisation Details'!A273:H2615,7,FALSE)</f>
        <v>tier - 1</v>
      </c>
      <c r="P273" s="23" t="str">
        <f>VLOOKUP(A273,'Hospitalisation Details'!A273:H2615,8,FALSE)</f>
        <v>R1011</v>
      </c>
      <c r="Q273" s="26">
        <f>VLOOKUP(A273,'Hospitalisation Details'!A273:H2615,3,FALSE)</f>
        <v>27.916666666666668</v>
      </c>
    </row>
    <row r="274" spans="1:17" ht="15.75" customHeight="1" x14ac:dyDescent="0.3">
      <c r="A274" s="31" t="s">
        <v>496</v>
      </c>
      <c r="B274" s="23" t="str">
        <f>VLOOKUP(A274,'Customer Names'!A274:D2608,3,FALSE)</f>
        <v xml:space="preserve">  Andrew B</v>
      </c>
      <c r="C274" s="23">
        <f>VLOOKUP(Healthcare!A274,'Medical Examinations'!A274:H2608,2,FALSE)</f>
        <v>26.62</v>
      </c>
      <c r="D274" s="23">
        <f>VLOOKUP(A274,'Medical Examinations'!A274:H2608,3,FALSE)</f>
        <v>10.08</v>
      </c>
      <c r="E274" s="23" t="str">
        <f>VLOOKUP(A274,'Medical Examinations'!A274:H2608,4,FALSE)</f>
        <v>No</v>
      </c>
      <c r="F274" s="23" t="str">
        <f>VLOOKUP(A274,'Medical Examinations'!A274:H2608,5,FALSE)</f>
        <v>No</v>
      </c>
      <c r="G274" s="23" t="str">
        <f>VLOOKUP(A274,'Medical Examinations'!A274:H2608,6,FALSE)</f>
        <v>No</v>
      </c>
      <c r="H274" s="23">
        <f>VLOOKUP(A274,'Medical Examinations'!A274:H2608,7,FALSE)</f>
        <v>0</v>
      </c>
      <c r="I274" s="23" t="str">
        <f>VLOOKUP(A274,'Medical Examinations'!A274:H2608,8,FALSE)</f>
        <v>Yes</v>
      </c>
      <c r="J274" s="23" t="str" cm="1">
        <f t="array" ref="J274">_xlfn.IFS(C274&lt;18.5,"Under Weight",C274&lt;25,"Healthy Weight",C274&lt;30,"Over Weight",C274&gt;=30,"Obesity")</f>
        <v>Over Weight</v>
      </c>
      <c r="K274" s="23" t="str" cm="1">
        <f t="array" ref="K274">_xlfn.IFS(D274&lt;5.7,"Normal",D274&lt;=6.5,"Prediabetes",D274&gt;6.5,"Diabetes")</f>
        <v>Diabetes</v>
      </c>
      <c r="L274" s="30" t="str">
        <f>VLOOKUP(A274,'Hospitalisation Details'!A274:H2616,2,FALSE)</f>
        <v>24-Aug-1971</v>
      </c>
      <c r="M274" s="23">
        <f>VLOOKUP(A274,'Hospitalisation Details'!A274:H2616,5,FALSE)</f>
        <v>32947.629999999997</v>
      </c>
      <c r="N274" s="23" t="str">
        <f>VLOOKUP(A274,'Hospitalisation Details'!A274:H2616,6,FALSE)</f>
        <v>tier - 2</v>
      </c>
      <c r="O274" s="23" t="str">
        <f>VLOOKUP(A274,'Hospitalisation Details'!A274:H2616,7,FALSE)</f>
        <v>tier - 1</v>
      </c>
      <c r="P274" s="23" t="str">
        <f>VLOOKUP(A274,'Hospitalisation Details'!A274:H2616,8,FALSE)</f>
        <v>R1011</v>
      </c>
      <c r="Q274" s="26">
        <f>VLOOKUP(A274,'Hospitalisation Details'!A274:H2616,3,FALSE)</f>
        <v>51.788888888888891</v>
      </c>
    </row>
    <row r="275" spans="1:17" ht="15.75" customHeight="1" x14ac:dyDescent="0.3">
      <c r="A275" s="31" t="s">
        <v>498</v>
      </c>
      <c r="B275" s="23" t="str">
        <f>VLOOKUP(A275,'Customer Names'!A275:D2609,3,FALSE)</f>
        <v xml:space="preserve">  James</v>
      </c>
      <c r="C275" s="23">
        <f>VLOOKUP(Healthcare!A275,'Medical Examinations'!A275:H2609,2,FALSE)</f>
        <v>32.67</v>
      </c>
      <c r="D275" s="23">
        <f>VLOOKUP(A275,'Medical Examinations'!A275:H2609,3,FALSE)</f>
        <v>10.97</v>
      </c>
      <c r="E275" s="23" t="str">
        <f>VLOOKUP(A275,'Medical Examinations'!A275:H2609,4,FALSE)</f>
        <v>Yes</v>
      </c>
      <c r="F275" s="23" t="str">
        <f>VLOOKUP(A275,'Medical Examinations'!A275:H2609,5,FALSE)</f>
        <v>No</v>
      </c>
      <c r="G275" s="23" t="str">
        <f>VLOOKUP(A275,'Medical Examinations'!A275:H2609,6,FALSE)</f>
        <v>No</v>
      </c>
      <c r="H275" s="23">
        <f>VLOOKUP(A275,'Medical Examinations'!A275:H2609,7,FALSE)</f>
        <v>0</v>
      </c>
      <c r="I275" s="23" t="str">
        <f>VLOOKUP(A275,'Medical Examinations'!A275:H2609,8,FALSE)</f>
        <v>Yes</v>
      </c>
      <c r="J275" s="23" t="str" cm="1">
        <f t="array" ref="J275">_xlfn.IFS(C275&lt;18.5,"Under Weight",C275&lt;25,"Healthy Weight",C275&lt;30,"Over Weight",C275&gt;=30,"Obesity")</f>
        <v>Obesity</v>
      </c>
      <c r="K275" s="23" t="str" cm="1">
        <f t="array" ref="K275">_xlfn.IFS(D275&lt;5.7,"Normal",D275&lt;=6.5,"Prediabetes",D275&gt;6.5,"Diabetes")</f>
        <v>Diabetes</v>
      </c>
      <c r="L275" s="30" t="str">
        <f>VLOOKUP(A275,'Hospitalisation Details'!A275:H2617,2,FALSE)</f>
        <v>17-Nov-1981</v>
      </c>
      <c r="M275" s="23">
        <f>VLOOKUP(A275,'Hospitalisation Details'!A275:H2617,5,FALSE)</f>
        <v>32906.69</v>
      </c>
      <c r="N275" s="23" t="str">
        <f>VLOOKUP(A275,'Hospitalisation Details'!A275:H2617,6,FALSE)</f>
        <v>tier - 2</v>
      </c>
      <c r="O275" s="23" t="str">
        <f>VLOOKUP(A275,'Hospitalisation Details'!A275:H2617,7,FALSE)</f>
        <v>tier - 3</v>
      </c>
      <c r="P275" s="23" t="str">
        <f>VLOOKUP(A275,'Hospitalisation Details'!A275:H2617,8,FALSE)</f>
        <v>R1011</v>
      </c>
      <c r="Q275" s="26">
        <f>VLOOKUP(A275,'Hospitalisation Details'!A275:H2617,3,FALSE)</f>
        <v>41.55833333333333</v>
      </c>
    </row>
    <row r="276" spans="1:17" ht="15.75" customHeight="1" x14ac:dyDescent="0.3">
      <c r="A276" s="31" t="s">
        <v>500</v>
      </c>
      <c r="B276" s="23" t="str">
        <f>VLOOKUP(A276,'Customer Names'!A276:D2610,3,FALSE)</f>
        <v xml:space="preserve">  Shawn P</v>
      </c>
      <c r="C276" s="23">
        <f>VLOOKUP(Healthcare!A276,'Medical Examinations'!A276:H2610,2,FALSE)</f>
        <v>44.44</v>
      </c>
      <c r="D276" s="23">
        <f>VLOOKUP(A276,'Medical Examinations'!A276:H2610,3,FALSE)</f>
        <v>4.9000000000000004</v>
      </c>
      <c r="E276" s="23" t="str">
        <f>VLOOKUP(A276,'Medical Examinations'!A276:H2610,4,FALSE)</f>
        <v>Yes</v>
      </c>
      <c r="F276" s="23" t="str">
        <f>VLOOKUP(A276,'Medical Examinations'!A276:H2610,5,FALSE)</f>
        <v>No</v>
      </c>
      <c r="G276" s="23" t="str">
        <f>VLOOKUP(A276,'Medical Examinations'!A276:H2610,6,FALSE)</f>
        <v>No</v>
      </c>
      <c r="H276" s="23">
        <f>VLOOKUP(A276,'Medical Examinations'!A276:H2610,7,FALSE)</f>
        <v>1</v>
      </c>
      <c r="I276" s="23" t="str">
        <f>VLOOKUP(A276,'Medical Examinations'!A276:H2610,8,FALSE)</f>
        <v>Yes</v>
      </c>
      <c r="J276" s="23" t="str" cm="1">
        <f t="array" ref="J276">_xlfn.IFS(C276&lt;18.5,"Under Weight",C276&lt;25,"Healthy Weight",C276&lt;30,"Over Weight",C276&gt;=30,"Obesity")</f>
        <v>Obesity</v>
      </c>
      <c r="K276" s="23" t="str" cm="1">
        <f t="array" ref="K276">_xlfn.IFS(D276&lt;5.7,"Normal",D276&lt;=6.5,"Prediabetes",D276&gt;6.5,"Diabetes")</f>
        <v>Normal</v>
      </c>
      <c r="L276" s="30" t="str">
        <f>VLOOKUP(A276,'Hospitalisation Details'!A276:H2618,2,FALSE)</f>
        <v>04-Dec-1995</v>
      </c>
      <c r="M276" s="23">
        <f>VLOOKUP(A276,'Hospitalisation Details'!A276:H2618,5,FALSE)</f>
        <v>32827.51</v>
      </c>
      <c r="N276" s="23" t="str">
        <f>VLOOKUP(A276,'Hospitalisation Details'!A276:H2618,6,FALSE)</f>
        <v>tier - 1</v>
      </c>
      <c r="O276" s="23" t="str">
        <f>VLOOKUP(A276,'Hospitalisation Details'!A276:H2618,7,FALSE)</f>
        <v>tier - 2</v>
      </c>
      <c r="P276" s="23" t="str">
        <f>VLOOKUP(A276,'Hospitalisation Details'!A276:H2618,8,FALSE)</f>
        <v>R1011</v>
      </c>
      <c r="Q276" s="26">
        <f>VLOOKUP(A276,'Hospitalisation Details'!A276:H2618,3,FALSE)</f>
        <v>27.511111111111113</v>
      </c>
    </row>
    <row r="277" spans="1:17" ht="15.75" customHeight="1" x14ac:dyDescent="0.3">
      <c r="A277" s="31" t="s">
        <v>502</v>
      </c>
      <c r="B277" s="23" t="str">
        <f>VLOOKUP(A277,'Customer Names'!A277:D2611,3,FALSE)</f>
        <v xml:space="preserve">  Matt</v>
      </c>
      <c r="C277" s="23">
        <f>VLOOKUP(Healthcare!A277,'Medical Examinations'!A277:H2611,2,FALSE)</f>
        <v>28.31</v>
      </c>
      <c r="D277" s="23">
        <f>VLOOKUP(A277,'Medical Examinations'!A277:H2611,3,FALSE)</f>
        <v>5.33</v>
      </c>
      <c r="E277" s="23" t="str">
        <f>VLOOKUP(A277,'Medical Examinations'!A277:H2611,4,FALSE)</f>
        <v>No</v>
      </c>
      <c r="F277" s="23" t="str">
        <f>VLOOKUP(A277,'Medical Examinations'!A277:H2611,5,FALSE)</f>
        <v>No</v>
      </c>
      <c r="G277" s="23" t="str">
        <f>VLOOKUP(A277,'Medical Examinations'!A277:H2611,6,FALSE)</f>
        <v>No</v>
      </c>
      <c r="H277" s="23">
        <f>VLOOKUP(A277,'Medical Examinations'!A277:H2611,7,FALSE)</f>
        <v>0</v>
      </c>
      <c r="I277" s="23" t="str">
        <f>VLOOKUP(A277,'Medical Examinations'!A277:H2611,8,FALSE)</f>
        <v>Yes</v>
      </c>
      <c r="J277" s="23" t="str" cm="1">
        <f t="array" ref="J277">_xlfn.IFS(C277&lt;18.5,"Under Weight",C277&lt;25,"Healthy Weight",C277&lt;30,"Over Weight",C277&gt;=30,"Obesity")</f>
        <v>Over Weight</v>
      </c>
      <c r="K277" s="23" t="str" cm="1">
        <f t="array" ref="K277">_xlfn.IFS(D277&lt;5.7,"Normal",D277&lt;=6.5,"Prediabetes",D277&gt;6.5,"Diabetes")</f>
        <v>Normal</v>
      </c>
      <c r="L277" s="30" t="str">
        <f>VLOOKUP(A277,'Hospitalisation Details'!A277:H2619,2,FALSE)</f>
        <v>12-Dec-1980</v>
      </c>
      <c r="M277" s="23">
        <f>VLOOKUP(A277,'Hospitalisation Details'!A277:H2619,5,FALSE)</f>
        <v>32787.46</v>
      </c>
      <c r="N277" s="23" t="str">
        <f>VLOOKUP(A277,'Hospitalisation Details'!A277:H2619,6,FALSE)</f>
        <v>tier - 1</v>
      </c>
      <c r="O277" s="23" t="str">
        <f>VLOOKUP(A277,'Hospitalisation Details'!A277:H2619,7,FALSE)</f>
        <v>tier - 3</v>
      </c>
      <c r="P277" s="23" t="str">
        <f>VLOOKUP(A277,'Hospitalisation Details'!A277:H2619,8,FALSE)</f>
        <v>R1012</v>
      </c>
      <c r="Q277" s="26">
        <f>VLOOKUP(A277,'Hospitalisation Details'!A277:H2619,3,FALSE)</f>
        <v>42.488888888888887</v>
      </c>
    </row>
    <row r="278" spans="1:17" ht="15.75" customHeight="1" x14ac:dyDescent="0.3">
      <c r="A278" s="31" t="s">
        <v>503</v>
      </c>
      <c r="B278" s="23" t="str">
        <f>VLOOKUP(A278,'Customer Names'!A278:D2612,3,FALSE)</f>
        <v xml:space="preserve">  Nathaniel</v>
      </c>
      <c r="C278" s="23">
        <f>VLOOKUP(Healthcare!A278,'Medical Examinations'!A278:H2612,2,FALSE)</f>
        <v>25.05</v>
      </c>
      <c r="D278" s="23">
        <f>VLOOKUP(A278,'Medical Examinations'!A278:H2612,3,FALSE)</f>
        <v>4.6100000000000003</v>
      </c>
      <c r="E278" s="23" t="str">
        <f>VLOOKUP(A278,'Medical Examinations'!A278:H2612,4,FALSE)</f>
        <v>No</v>
      </c>
      <c r="F278" s="23" t="str">
        <f>VLOOKUP(A278,'Medical Examinations'!A278:H2612,5,FALSE)</f>
        <v>No</v>
      </c>
      <c r="G278" s="23" t="str">
        <f>VLOOKUP(A278,'Medical Examinations'!A278:H2612,6,FALSE)</f>
        <v>No</v>
      </c>
      <c r="H278" s="23">
        <f>VLOOKUP(A278,'Medical Examinations'!A278:H2612,7,FALSE)</f>
        <v>2</v>
      </c>
      <c r="I278" s="23" t="str">
        <f>VLOOKUP(A278,'Medical Examinations'!A278:H2612,8,FALSE)</f>
        <v>Yes</v>
      </c>
      <c r="J278" s="23" t="str" cm="1">
        <f t="array" ref="J278">_xlfn.IFS(C278&lt;18.5,"Under Weight",C278&lt;25,"Healthy Weight",C278&lt;30,"Over Weight",C278&gt;=30,"Obesity")</f>
        <v>Over Weight</v>
      </c>
      <c r="K278" s="23" t="str" cm="1">
        <f t="array" ref="K278">_xlfn.IFS(D278&lt;5.7,"Normal",D278&lt;=6.5,"Prediabetes",D278&gt;6.5,"Diabetes")</f>
        <v>Normal</v>
      </c>
      <c r="L278" s="30" t="str">
        <f>VLOOKUP(A278,'Hospitalisation Details'!A278:H2620,2,FALSE)</f>
        <v>07-Nov-1972</v>
      </c>
      <c r="M278" s="23">
        <f>VLOOKUP(A278,'Hospitalisation Details'!A278:H2620,5,FALSE)</f>
        <v>32765.33</v>
      </c>
      <c r="N278" s="23" t="str">
        <f>VLOOKUP(A278,'Hospitalisation Details'!A278:H2620,6,FALSE)</f>
        <v>tier - 2</v>
      </c>
      <c r="O278" s="23" t="str">
        <f>VLOOKUP(A278,'Hospitalisation Details'!A278:H2620,7,FALSE)</f>
        <v>tier - 2</v>
      </c>
      <c r="P278" s="23" t="str">
        <f>VLOOKUP(A278,'Hospitalisation Details'!A278:H2620,8,FALSE)</f>
        <v>R1012</v>
      </c>
      <c r="Q278" s="26">
        <f>VLOOKUP(A278,'Hospitalisation Details'!A278:H2620,3,FALSE)</f>
        <v>50.586111111111109</v>
      </c>
    </row>
    <row r="279" spans="1:17" ht="15.75" customHeight="1" x14ac:dyDescent="0.3">
      <c r="A279" s="31" t="s">
        <v>505</v>
      </c>
      <c r="B279" s="23" t="str">
        <f>VLOOKUP(A279,'Customer Names'!A279:D2613,3,FALSE)</f>
        <v xml:space="preserve">  Kevin D</v>
      </c>
      <c r="C279" s="23">
        <f>VLOOKUP(Healthcare!A279,'Medical Examinations'!A279:H2613,2,FALSE)</f>
        <v>28.34</v>
      </c>
      <c r="D279" s="23">
        <f>VLOOKUP(A279,'Medical Examinations'!A279:H2613,3,FALSE)</f>
        <v>8.18</v>
      </c>
      <c r="E279" s="23" t="str">
        <f>VLOOKUP(A279,'Medical Examinations'!A279:H2613,4,FALSE)</f>
        <v>No</v>
      </c>
      <c r="F279" s="23" t="str">
        <f>VLOOKUP(A279,'Medical Examinations'!A279:H2613,5,FALSE)</f>
        <v>No</v>
      </c>
      <c r="G279" s="23" t="str">
        <f>VLOOKUP(A279,'Medical Examinations'!A279:H2613,6,FALSE)</f>
        <v>No</v>
      </c>
      <c r="H279" s="23">
        <f>VLOOKUP(A279,'Medical Examinations'!A279:H2613,7,FALSE)</f>
        <v>0</v>
      </c>
      <c r="I279" s="23" t="str">
        <f>VLOOKUP(A279,'Medical Examinations'!A279:H2613,8,FALSE)</f>
        <v>Yes</v>
      </c>
      <c r="J279" s="23" t="str" cm="1">
        <f t="array" ref="J279">_xlfn.IFS(C279&lt;18.5,"Under Weight",C279&lt;25,"Healthy Weight",C279&lt;30,"Over Weight",C279&gt;=30,"Obesity")</f>
        <v>Over Weight</v>
      </c>
      <c r="K279" s="23" t="str" cm="1">
        <f t="array" ref="K279">_xlfn.IFS(D279&lt;5.7,"Normal",D279&lt;=6.5,"Prediabetes",D279&gt;6.5,"Diabetes")</f>
        <v>Diabetes</v>
      </c>
      <c r="L279" s="30" t="str">
        <f>VLOOKUP(A279,'Hospitalisation Details'!A279:H2621,2,FALSE)</f>
        <v>06-Dec-1974</v>
      </c>
      <c r="M279" s="23">
        <f>VLOOKUP(A279,'Hospitalisation Details'!A279:H2621,5,FALSE)</f>
        <v>32760.48</v>
      </c>
      <c r="N279" s="23" t="str">
        <f>VLOOKUP(A279,'Hospitalisation Details'!A279:H2621,6,FALSE)</f>
        <v>tier - 1</v>
      </c>
      <c r="O279" s="23" t="str">
        <f>VLOOKUP(A279,'Hospitalisation Details'!A279:H2621,7,FALSE)</f>
        <v>tier - 1</v>
      </c>
      <c r="P279" s="23" t="str">
        <f>VLOOKUP(A279,'Hospitalisation Details'!A279:H2621,8,FALSE)</f>
        <v>R1011</v>
      </c>
      <c r="Q279" s="26">
        <f>VLOOKUP(A279,'Hospitalisation Details'!A279:H2621,3,FALSE)</f>
        <v>48.505555555555553</v>
      </c>
    </row>
    <row r="280" spans="1:17" ht="15.75" customHeight="1" x14ac:dyDescent="0.3">
      <c r="A280" s="31" t="s">
        <v>507</v>
      </c>
      <c r="B280" s="23" t="str">
        <f>VLOOKUP(A280,'Customer Names'!A280:D2614,3,FALSE)</f>
        <v xml:space="preserve">  Joan</v>
      </c>
      <c r="C280" s="23">
        <f>VLOOKUP(Healthcare!A280,'Medical Examinations'!A280:H2614,2,FALSE)</f>
        <v>17.765000000000001</v>
      </c>
      <c r="D280" s="23">
        <f>VLOOKUP(A280,'Medical Examinations'!A280:H2614,3,FALSE)</f>
        <v>5.62</v>
      </c>
      <c r="E280" s="23" t="str">
        <f>VLOOKUP(A280,'Medical Examinations'!A280:H2614,4,FALSE)</f>
        <v>No</v>
      </c>
      <c r="F280" s="23" t="str">
        <f>VLOOKUP(A280,'Medical Examinations'!A280:H2614,5,FALSE)</f>
        <v>No</v>
      </c>
      <c r="G280" s="23" t="str">
        <f>VLOOKUP(A280,'Medical Examinations'!A280:H2614,6,FALSE)</f>
        <v>No</v>
      </c>
      <c r="H280" s="23">
        <f>VLOOKUP(A280,'Medical Examinations'!A280:H2614,7,FALSE)</f>
        <v>0</v>
      </c>
      <c r="I280" s="23" t="str">
        <f>VLOOKUP(A280,'Medical Examinations'!A280:H2614,8,FALSE)</f>
        <v>Yes</v>
      </c>
      <c r="J280" s="23" t="str" cm="1">
        <f t="array" ref="J280">_xlfn.IFS(C280&lt;18.5,"Under Weight",C280&lt;25,"Healthy Weight",C280&lt;30,"Over Weight",C280&gt;=30,"Obesity")</f>
        <v>Under Weight</v>
      </c>
      <c r="K280" s="23" t="str" cm="1">
        <f t="array" ref="K280">_xlfn.IFS(D280&lt;5.7,"Normal",D280&lt;=6.5,"Prediabetes",D280&gt;6.5,"Diabetes")</f>
        <v>Normal</v>
      </c>
      <c r="L280" s="30" t="str">
        <f>VLOOKUP(A280,'Hospitalisation Details'!A280:H2622,2,FALSE)</f>
        <v>09-Jul-1990</v>
      </c>
      <c r="M280" s="23">
        <f>VLOOKUP(A280,'Hospitalisation Details'!A280:H2622,5,FALSE)</f>
        <v>32734.19</v>
      </c>
      <c r="N280" s="23" t="str">
        <f>VLOOKUP(A280,'Hospitalisation Details'!A280:H2622,6,FALSE)</f>
        <v>tier - 2</v>
      </c>
      <c r="O280" s="23" t="str">
        <f>VLOOKUP(A280,'Hospitalisation Details'!A280:H2622,7,FALSE)</f>
        <v>tier - 1</v>
      </c>
      <c r="P280" s="23" t="str">
        <f>VLOOKUP(A280,'Hospitalisation Details'!A280:H2622,8,FALSE)</f>
        <v>R1012</v>
      </c>
      <c r="Q280" s="26">
        <f>VLOOKUP(A280,'Hospitalisation Details'!A280:H2622,3,FALSE)</f>
        <v>32.913888888888891</v>
      </c>
    </row>
    <row r="281" spans="1:17" ht="15.75" customHeight="1" x14ac:dyDescent="0.3">
      <c r="A281" s="31" t="s">
        <v>509</v>
      </c>
      <c r="B281" s="23" t="str">
        <f>VLOOKUP(A281,'Customer Names'!A281:D2615,3,FALSE)</f>
        <v xml:space="preserve">  Christopher A</v>
      </c>
      <c r="C281" s="23">
        <f>VLOOKUP(Healthcare!A281,'Medical Examinations'!A281:H2615,2,FALSE)</f>
        <v>36.119999999999997</v>
      </c>
      <c r="D281" s="23">
        <f>VLOOKUP(A281,'Medical Examinations'!A281:H2615,3,FALSE)</f>
        <v>5.82</v>
      </c>
      <c r="E281" s="23" t="str">
        <f>VLOOKUP(A281,'Medical Examinations'!A281:H2615,4,FALSE)</f>
        <v>No</v>
      </c>
      <c r="F281" s="23" t="str">
        <f>VLOOKUP(A281,'Medical Examinations'!A281:H2615,5,FALSE)</f>
        <v>No</v>
      </c>
      <c r="G281" s="23" t="str">
        <f>VLOOKUP(A281,'Medical Examinations'!A281:H2615,6,FALSE)</f>
        <v>No</v>
      </c>
      <c r="H281" s="23">
        <f>VLOOKUP(A281,'Medical Examinations'!A281:H2615,7,FALSE)</f>
        <v>0</v>
      </c>
      <c r="I281" s="23" t="str">
        <f>VLOOKUP(A281,'Medical Examinations'!A281:H2615,8,FALSE)</f>
        <v>Yes</v>
      </c>
      <c r="J281" s="23" t="str" cm="1">
        <f t="array" ref="J281">_xlfn.IFS(C281&lt;18.5,"Under Weight",C281&lt;25,"Healthy Weight",C281&lt;30,"Over Weight",C281&gt;=30,"Obesity")</f>
        <v>Obesity</v>
      </c>
      <c r="K281" s="23" t="str" cm="1">
        <f t="array" ref="K281">_xlfn.IFS(D281&lt;5.7,"Normal",D281&lt;=6.5,"Prediabetes",D281&gt;6.5,"Diabetes")</f>
        <v>Prediabetes</v>
      </c>
      <c r="L281" s="30" t="str">
        <f>VLOOKUP(A281,'Hospitalisation Details'!A281:H2623,2,FALSE)</f>
        <v>30-Sep-1990</v>
      </c>
      <c r="M281" s="23">
        <f>VLOOKUP(A281,'Hospitalisation Details'!A281:H2623,5,FALSE)</f>
        <v>32716.2</v>
      </c>
      <c r="N281" s="23" t="str">
        <f>VLOOKUP(A281,'Hospitalisation Details'!A281:H2623,6,FALSE)</f>
        <v>tier - 1</v>
      </c>
      <c r="O281" s="23" t="str">
        <f>VLOOKUP(A281,'Hospitalisation Details'!A281:H2623,7,FALSE)</f>
        <v>tier - 2</v>
      </c>
      <c r="P281" s="23" t="str">
        <f>VLOOKUP(A281,'Hospitalisation Details'!A281:H2623,8,FALSE)</f>
        <v>R1011</v>
      </c>
      <c r="Q281" s="26">
        <f>VLOOKUP(A281,'Hospitalisation Details'!A281:H2623,3,FALSE)</f>
        <v>32.68888888888889</v>
      </c>
    </row>
    <row r="282" spans="1:17" ht="15.75" customHeight="1" x14ac:dyDescent="0.3">
      <c r="A282" s="31" t="s">
        <v>511</v>
      </c>
      <c r="B282" s="23" t="str">
        <f>VLOOKUP(A282,'Customer Names'!A282:D2616,3,FALSE)</f>
        <v xml:space="preserve">  Kacy L</v>
      </c>
      <c r="C282" s="23">
        <f>VLOOKUP(Healthcare!A282,'Medical Examinations'!A282:H2616,2,FALSE)</f>
        <v>23.19</v>
      </c>
      <c r="D282" s="23">
        <f>VLOOKUP(A282,'Medical Examinations'!A282:H2616,3,FALSE)</f>
        <v>7.66</v>
      </c>
      <c r="E282" s="23" t="str">
        <f>VLOOKUP(A282,'Medical Examinations'!A282:H2616,4,FALSE)</f>
        <v>No</v>
      </c>
      <c r="F282" s="23" t="str">
        <f>VLOOKUP(A282,'Medical Examinations'!A282:H2616,5,FALSE)</f>
        <v>No</v>
      </c>
      <c r="G282" s="23" t="str">
        <f>VLOOKUP(A282,'Medical Examinations'!A282:H2616,6,FALSE)</f>
        <v>No</v>
      </c>
      <c r="H282" s="23">
        <f>VLOOKUP(A282,'Medical Examinations'!A282:H2616,7,FALSE)</f>
        <v>0</v>
      </c>
      <c r="I282" s="23" t="str">
        <f>VLOOKUP(A282,'Medical Examinations'!A282:H2616,8,FALSE)</f>
        <v>Yes</v>
      </c>
      <c r="J282" s="23" t="str" cm="1">
        <f t="array" ref="J282">_xlfn.IFS(C282&lt;18.5,"Under Weight",C282&lt;25,"Healthy Weight",C282&lt;30,"Over Weight",C282&gt;=30,"Obesity")</f>
        <v>Healthy Weight</v>
      </c>
      <c r="K282" s="23" t="str" cm="1">
        <f t="array" ref="K282">_xlfn.IFS(D282&lt;5.7,"Normal",D282&lt;=6.5,"Prediabetes",D282&gt;6.5,"Diabetes")</f>
        <v>Diabetes</v>
      </c>
      <c r="L282" s="30" t="str">
        <f>VLOOKUP(A282,'Hospitalisation Details'!A282:H2624,2,FALSE)</f>
        <v>01-Nov-1968</v>
      </c>
      <c r="M282" s="23">
        <f>VLOOKUP(A282,'Hospitalisation Details'!A282:H2624,5,FALSE)</f>
        <v>32686.080000000002</v>
      </c>
      <c r="N282" s="23" t="str">
        <f>VLOOKUP(A282,'Hospitalisation Details'!A282:H2624,6,FALSE)</f>
        <v>tier - 2</v>
      </c>
      <c r="O282" s="23" t="str">
        <f>VLOOKUP(A282,'Hospitalisation Details'!A282:H2624,7,FALSE)</f>
        <v>tier - 3</v>
      </c>
      <c r="P282" s="23" t="str">
        <f>VLOOKUP(A282,'Hospitalisation Details'!A282:H2624,8,FALSE)</f>
        <v>R1011</v>
      </c>
      <c r="Q282" s="26">
        <f>VLOOKUP(A282,'Hospitalisation Details'!A282:H2624,3,FALSE)</f>
        <v>54.602777777777774</v>
      </c>
    </row>
    <row r="283" spans="1:17" ht="15.75" customHeight="1" x14ac:dyDescent="0.3">
      <c r="A283" s="31" t="s">
        <v>513</v>
      </c>
      <c r="B283" s="23" t="str">
        <f>VLOOKUP(A283,'Customer Names'!A283:D2617,3,FALSE)</f>
        <v xml:space="preserve">  Benjamin H</v>
      </c>
      <c r="C283" s="23">
        <f>VLOOKUP(Healthcare!A283,'Medical Examinations'!A283:H2617,2,FALSE)</f>
        <v>35.99</v>
      </c>
      <c r="D283" s="23">
        <f>VLOOKUP(A283,'Medical Examinations'!A283:H2617,3,FALSE)</f>
        <v>4.2300000000000004</v>
      </c>
      <c r="E283" s="23" t="str">
        <f>VLOOKUP(A283,'Medical Examinations'!A283:H2617,4,FALSE)</f>
        <v>No</v>
      </c>
      <c r="F283" s="23" t="str">
        <f>VLOOKUP(A283,'Medical Examinations'!A283:H2617,5,FALSE)</f>
        <v>No</v>
      </c>
      <c r="G283" s="23" t="str">
        <f>VLOOKUP(A283,'Medical Examinations'!A283:H2617,6,FALSE)</f>
        <v>No</v>
      </c>
      <c r="H283" s="23">
        <f>VLOOKUP(A283,'Medical Examinations'!A283:H2617,7,FALSE)</f>
        <v>0</v>
      </c>
      <c r="I283" s="23" t="str">
        <f>VLOOKUP(A283,'Medical Examinations'!A283:H2617,8,FALSE)</f>
        <v>Yes</v>
      </c>
      <c r="J283" s="23" t="str" cm="1">
        <f t="array" ref="J283">_xlfn.IFS(C283&lt;18.5,"Under Weight",C283&lt;25,"Healthy Weight",C283&lt;30,"Over Weight",C283&gt;=30,"Obesity")</f>
        <v>Obesity</v>
      </c>
      <c r="K283" s="23" t="str" cm="1">
        <f t="array" ref="K283">_xlfn.IFS(D283&lt;5.7,"Normal",D283&lt;=6.5,"Prediabetes",D283&gt;6.5,"Diabetes")</f>
        <v>Normal</v>
      </c>
      <c r="L283" s="30" t="str">
        <f>VLOOKUP(A283,'Hospitalisation Details'!A283:H2625,2,FALSE)</f>
        <v>13-Jul-1990</v>
      </c>
      <c r="M283" s="23">
        <f>VLOOKUP(A283,'Hospitalisation Details'!A283:H2625,5,FALSE)</f>
        <v>32672.11</v>
      </c>
      <c r="N283" s="23" t="str">
        <f>VLOOKUP(A283,'Hospitalisation Details'!A283:H2625,6,FALSE)</f>
        <v>tier - 1</v>
      </c>
      <c r="O283" s="23" t="str">
        <f>VLOOKUP(A283,'Hospitalisation Details'!A283:H2625,7,FALSE)</f>
        <v>tier - 1</v>
      </c>
      <c r="P283" s="23" t="str">
        <f>VLOOKUP(A283,'Hospitalisation Details'!A283:H2625,8,FALSE)</f>
        <v>R1011</v>
      </c>
      <c r="Q283" s="26">
        <f>VLOOKUP(A283,'Hospitalisation Details'!A283:H2625,3,FALSE)</f>
        <v>32.902777777777779</v>
      </c>
    </row>
    <row r="284" spans="1:17" ht="15.75" customHeight="1" x14ac:dyDescent="0.3">
      <c r="A284" s="31" t="s">
        <v>515</v>
      </c>
      <c r="B284" s="23" t="str">
        <f>VLOOKUP(A284,'Customer Names'!A284:D2618,3,FALSE)</f>
        <v xml:space="preserve">  Xaviour J</v>
      </c>
      <c r="C284" s="23">
        <f>VLOOKUP(Healthcare!A284,'Medical Examinations'!A284:H2618,2,FALSE)</f>
        <v>30.25</v>
      </c>
      <c r="D284" s="23">
        <f>VLOOKUP(A284,'Medical Examinations'!A284:H2618,3,FALSE)</f>
        <v>5.58</v>
      </c>
      <c r="E284" s="23" t="str">
        <f>VLOOKUP(A284,'Medical Examinations'!A284:H2618,4,FALSE)</f>
        <v>No</v>
      </c>
      <c r="F284" s="23" t="str">
        <f>VLOOKUP(A284,'Medical Examinations'!A284:H2618,5,FALSE)</f>
        <v>No</v>
      </c>
      <c r="G284" s="23" t="str">
        <f>VLOOKUP(A284,'Medical Examinations'!A284:H2618,6,FALSE)</f>
        <v>Yes</v>
      </c>
      <c r="H284" s="23">
        <f>VLOOKUP(A284,'Medical Examinations'!A284:H2618,7,FALSE)</f>
        <v>1</v>
      </c>
      <c r="I284" s="23" t="str">
        <f>VLOOKUP(A284,'Medical Examinations'!A284:H2618,8,FALSE)</f>
        <v>Yes</v>
      </c>
      <c r="J284" s="23" t="str" cm="1">
        <f t="array" ref="J284">_xlfn.IFS(C284&lt;18.5,"Under Weight",C284&lt;25,"Healthy Weight",C284&lt;30,"Over Weight",C284&gt;=30,"Obesity")</f>
        <v>Obesity</v>
      </c>
      <c r="K284" s="23" t="str" cm="1">
        <f t="array" ref="K284">_xlfn.IFS(D284&lt;5.7,"Normal",D284&lt;=6.5,"Prediabetes",D284&gt;6.5,"Diabetes")</f>
        <v>Normal</v>
      </c>
      <c r="L284" s="30" t="str">
        <f>VLOOKUP(A284,'Hospitalisation Details'!A284:H2626,2,FALSE)</f>
        <v>08-Oct-2003</v>
      </c>
      <c r="M284" s="23">
        <f>VLOOKUP(A284,'Hospitalisation Details'!A284:H2626,5,FALSE)</f>
        <v>32548.34</v>
      </c>
      <c r="N284" s="23" t="str">
        <f>VLOOKUP(A284,'Hospitalisation Details'!A284:H2626,6,FALSE)</f>
        <v>tier - 1</v>
      </c>
      <c r="O284" s="23" t="str">
        <f>VLOOKUP(A284,'Hospitalisation Details'!A284:H2626,7,FALSE)</f>
        <v>tier - 2</v>
      </c>
      <c r="P284" s="23" t="str">
        <f>VLOOKUP(A284,'Hospitalisation Details'!A284:H2626,8,FALSE)</f>
        <v>R1013</v>
      </c>
      <c r="Q284" s="26">
        <f>VLOOKUP(A284,'Hospitalisation Details'!A284:H2626,3,FALSE)</f>
        <v>19.666666666666668</v>
      </c>
    </row>
    <row r="285" spans="1:17" ht="15.75" customHeight="1" x14ac:dyDescent="0.3">
      <c r="A285" s="31" t="s">
        <v>517</v>
      </c>
      <c r="B285" s="23" t="str">
        <f>VLOOKUP(A285,'Customer Names'!A285:D2619,3,FALSE)</f>
        <v xml:space="preserve">  Michael T</v>
      </c>
      <c r="C285" s="23">
        <f>VLOOKUP(Healthcare!A285,'Medical Examinations'!A285:H2619,2,FALSE)</f>
        <v>26.24</v>
      </c>
      <c r="D285" s="23">
        <f>VLOOKUP(A285,'Medical Examinations'!A285:H2619,3,FALSE)</f>
        <v>6.26</v>
      </c>
      <c r="E285" s="23" t="str">
        <f>VLOOKUP(A285,'Medical Examinations'!A285:H2619,4,FALSE)</f>
        <v>Yes</v>
      </c>
      <c r="F285" s="23" t="str">
        <f>VLOOKUP(A285,'Medical Examinations'!A285:H2619,5,FALSE)</f>
        <v>No</v>
      </c>
      <c r="G285" s="23" t="str">
        <f>VLOOKUP(A285,'Medical Examinations'!A285:H2619,6,FALSE)</f>
        <v>No</v>
      </c>
      <c r="H285" s="23">
        <f>VLOOKUP(A285,'Medical Examinations'!A285:H2619,7,FALSE)</f>
        <v>0</v>
      </c>
      <c r="I285" s="23" t="str">
        <f>VLOOKUP(A285,'Medical Examinations'!A285:H2619,8,FALSE)</f>
        <v>Yes</v>
      </c>
      <c r="J285" s="23" t="str" cm="1">
        <f t="array" ref="J285">_xlfn.IFS(C285&lt;18.5,"Under Weight",C285&lt;25,"Healthy Weight",C285&lt;30,"Over Weight",C285&gt;=30,"Obesity")</f>
        <v>Over Weight</v>
      </c>
      <c r="K285" s="23" t="str" cm="1">
        <f t="array" ref="K285">_xlfn.IFS(D285&lt;5.7,"Normal",D285&lt;=6.5,"Prediabetes",D285&gt;6.5,"Diabetes")</f>
        <v>Prediabetes</v>
      </c>
      <c r="L285" s="30" t="str">
        <f>VLOOKUP(A285,'Hospitalisation Details'!A285:H2627,2,FALSE)</f>
        <v>19-Sep-1976</v>
      </c>
      <c r="M285" s="23">
        <f>VLOOKUP(A285,'Hospitalisation Details'!A285:H2627,5,FALSE)</f>
        <v>32485.46</v>
      </c>
      <c r="N285" s="23" t="str">
        <f>VLOOKUP(A285,'Hospitalisation Details'!A285:H2627,6,FALSE)</f>
        <v>tier - 2</v>
      </c>
      <c r="O285" s="23" t="str">
        <f>VLOOKUP(A285,'Hospitalisation Details'!A285:H2627,7,FALSE)</f>
        <v>tier - 1</v>
      </c>
      <c r="P285" s="23" t="str">
        <f>VLOOKUP(A285,'Hospitalisation Details'!A285:H2627,8,FALSE)</f>
        <v>R1011</v>
      </c>
      <c r="Q285" s="26">
        <f>VLOOKUP(A285,'Hospitalisation Details'!A285:H2627,3,FALSE)</f>
        <v>46.719444444444441</v>
      </c>
    </row>
    <row r="286" spans="1:17" ht="15.75" customHeight="1" x14ac:dyDescent="0.3">
      <c r="A286" s="31" t="s">
        <v>519</v>
      </c>
      <c r="B286" s="23" t="str">
        <f>VLOOKUP(A286,'Customer Names'!A286:D2620,3,FALSE)</f>
        <v xml:space="preserve">  Bradley</v>
      </c>
      <c r="C286" s="23">
        <f>VLOOKUP(Healthcare!A286,'Medical Examinations'!A286:H2620,2,FALSE)</f>
        <v>31.36</v>
      </c>
      <c r="D286" s="23">
        <f>VLOOKUP(A286,'Medical Examinations'!A286:H2620,3,FALSE)</f>
        <v>10.6</v>
      </c>
      <c r="E286" s="23" t="str">
        <f>VLOOKUP(A286,'Medical Examinations'!A286:H2620,4,FALSE)</f>
        <v>Yes</v>
      </c>
      <c r="F286" s="23" t="str">
        <f>VLOOKUP(A286,'Medical Examinations'!A286:H2620,5,FALSE)</f>
        <v>No</v>
      </c>
      <c r="G286" s="23" t="str">
        <f>VLOOKUP(A286,'Medical Examinations'!A286:H2620,6,FALSE)</f>
        <v>No</v>
      </c>
      <c r="H286" s="23">
        <f>VLOOKUP(A286,'Medical Examinations'!A286:H2620,7,FALSE)</f>
        <v>0</v>
      </c>
      <c r="I286" s="23" t="str">
        <f>VLOOKUP(A286,'Medical Examinations'!A286:H2620,8,FALSE)</f>
        <v>Yes</v>
      </c>
      <c r="J286" s="23" t="str" cm="1">
        <f t="array" ref="J286">_xlfn.IFS(C286&lt;18.5,"Under Weight",C286&lt;25,"Healthy Weight",C286&lt;30,"Over Weight",C286&gt;=30,"Obesity")</f>
        <v>Obesity</v>
      </c>
      <c r="K286" s="23" t="str" cm="1">
        <f t="array" ref="K286">_xlfn.IFS(D286&lt;5.7,"Normal",D286&lt;=6.5,"Prediabetes",D286&gt;6.5,"Diabetes")</f>
        <v>Diabetes</v>
      </c>
      <c r="L286" s="30" t="str">
        <f>VLOOKUP(A286,'Hospitalisation Details'!A286:H2628,2,FALSE)</f>
        <v>27-Sep-1981</v>
      </c>
      <c r="M286" s="23">
        <f>VLOOKUP(A286,'Hospitalisation Details'!A286:H2628,5,FALSE)</f>
        <v>32462.35</v>
      </c>
      <c r="N286" s="23" t="str">
        <f>VLOOKUP(A286,'Hospitalisation Details'!A286:H2628,6,FALSE)</f>
        <v>tier - 2</v>
      </c>
      <c r="O286" s="23" t="str">
        <f>VLOOKUP(A286,'Hospitalisation Details'!A286:H2628,7,FALSE)</f>
        <v>tier - 2</v>
      </c>
      <c r="P286" s="23" t="str">
        <f>VLOOKUP(A286,'Hospitalisation Details'!A286:H2628,8,FALSE)</f>
        <v>R1011</v>
      </c>
      <c r="Q286" s="26">
        <f>VLOOKUP(A286,'Hospitalisation Details'!A286:H2628,3,FALSE)</f>
        <v>41.697222222222223</v>
      </c>
    </row>
    <row r="287" spans="1:17" ht="15.75" customHeight="1" x14ac:dyDescent="0.3">
      <c r="A287" s="31" t="s">
        <v>521</v>
      </c>
      <c r="B287" s="23" t="str">
        <f>VLOOKUP(A287,'Customer Names'!A287:D2621,3,FALSE)</f>
        <v xml:space="preserve">  Andrea</v>
      </c>
      <c r="C287" s="23">
        <f>VLOOKUP(Healthcare!A287,'Medical Examinations'!A287:H2621,2,FALSE)</f>
        <v>25.69</v>
      </c>
      <c r="D287" s="23">
        <f>VLOOKUP(A287,'Medical Examinations'!A287:H2621,3,FALSE)</f>
        <v>4.78</v>
      </c>
      <c r="E287" s="23" t="str">
        <f>VLOOKUP(A287,'Medical Examinations'!A287:H2621,4,FALSE)</f>
        <v>Yes</v>
      </c>
      <c r="F287" s="23" t="str">
        <f>VLOOKUP(A287,'Medical Examinations'!A287:H2621,5,FALSE)</f>
        <v>No</v>
      </c>
      <c r="G287" s="23" t="str">
        <f>VLOOKUP(A287,'Medical Examinations'!A287:H2621,6,FALSE)</f>
        <v>No</v>
      </c>
      <c r="H287" s="23">
        <f>VLOOKUP(A287,'Medical Examinations'!A287:H2621,7,FALSE)</f>
        <v>0</v>
      </c>
      <c r="I287" s="23" t="str">
        <f>VLOOKUP(A287,'Medical Examinations'!A287:H2621,8,FALSE)</f>
        <v>Yes</v>
      </c>
      <c r="J287" s="23" t="str" cm="1">
        <f t="array" ref="J287">_xlfn.IFS(C287&lt;18.5,"Under Weight",C287&lt;25,"Healthy Weight",C287&lt;30,"Over Weight",C287&gt;=30,"Obesity")</f>
        <v>Over Weight</v>
      </c>
      <c r="K287" s="23" t="str" cm="1">
        <f t="array" ref="K287">_xlfn.IFS(D287&lt;5.7,"Normal",D287&lt;=6.5,"Prediabetes",D287&gt;6.5,"Diabetes")</f>
        <v>Normal</v>
      </c>
      <c r="L287" s="30" t="str">
        <f>VLOOKUP(A287,'Hospitalisation Details'!A287:H2629,2,FALSE)</f>
        <v>09-Aug-1976</v>
      </c>
      <c r="M287" s="23">
        <f>VLOOKUP(A287,'Hospitalisation Details'!A287:H2629,5,FALSE)</f>
        <v>32430.22</v>
      </c>
      <c r="N287" s="23" t="str">
        <f>VLOOKUP(A287,'Hospitalisation Details'!A287:H2629,6,FALSE)</f>
        <v>tier - 2</v>
      </c>
      <c r="O287" s="23" t="str">
        <f>VLOOKUP(A287,'Hospitalisation Details'!A287:H2629,7,FALSE)</f>
        <v>tier - 3</v>
      </c>
      <c r="P287" s="23" t="str">
        <f>VLOOKUP(A287,'Hospitalisation Details'!A287:H2629,8,FALSE)</f>
        <v>R1011</v>
      </c>
      <c r="Q287" s="26">
        <f>VLOOKUP(A287,'Hospitalisation Details'!A287:H2629,3,FALSE)</f>
        <v>46.830555555555556</v>
      </c>
    </row>
    <row r="288" spans="1:17" ht="15.75" customHeight="1" x14ac:dyDescent="0.3">
      <c r="A288" s="31" t="s">
        <v>523</v>
      </c>
      <c r="B288" s="23" t="str">
        <f>VLOOKUP(A288,'Customer Names'!A288:D2622,3,FALSE)</f>
        <v xml:space="preserve">  Nancy M</v>
      </c>
      <c r="C288" s="23">
        <f>VLOOKUP(Healthcare!A288,'Medical Examinations'!A288:H2622,2,FALSE)</f>
        <v>25.46</v>
      </c>
      <c r="D288" s="23">
        <f>VLOOKUP(A288,'Medical Examinations'!A288:H2622,3,FALSE)</f>
        <v>6.03</v>
      </c>
      <c r="E288" s="23" t="str">
        <f>VLOOKUP(A288,'Medical Examinations'!A288:H2622,4,FALSE)</f>
        <v>No</v>
      </c>
      <c r="F288" s="23" t="str">
        <f>VLOOKUP(A288,'Medical Examinations'!A288:H2622,5,FALSE)</f>
        <v>No</v>
      </c>
      <c r="G288" s="23" t="str">
        <f>VLOOKUP(A288,'Medical Examinations'!A288:H2622,6,FALSE)</f>
        <v>No</v>
      </c>
      <c r="H288" s="23">
        <f>VLOOKUP(A288,'Medical Examinations'!A288:H2622,7,FALSE)</f>
        <v>2</v>
      </c>
      <c r="I288" s="23" t="str">
        <f>VLOOKUP(A288,'Medical Examinations'!A288:H2622,8,FALSE)</f>
        <v>Yes</v>
      </c>
      <c r="J288" s="23" t="str" cm="1">
        <f t="array" ref="J288">_xlfn.IFS(C288&lt;18.5,"Under Weight",C288&lt;25,"Healthy Weight",C288&lt;30,"Over Weight",C288&gt;=30,"Obesity")</f>
        <v>Over Weight</v>
      </c>
      <c r="K288" s="23" t="str" cm="1">
        <f t="array" ref="K288">_xlfn.IFS(D288&lt;5.7,"Normal",D288&lt;=6.5,"Prediabetes",D288&gt;6.5,"Diabetes")</f>
        <v>Prediabetes</v>
      </c>
      <c r="L288" s="30" t="str">
        <f>VLOOKUP(A288,'Hospitalisation Details'!A288:H2630,2,FALSE)</f>
        <v>19-Oct-1972</v>
      </c>
      <c r="M288" s="23">
        <f>VLOOKUP(A288,'Hospitalisation Details'!A288:H2630,5,FALSE)</f>
        <v>32428.63</v>
      </c>
      <c r="N288" s="23" t="str">
        <f>VLOOKUP(A288,'Hospitalisation Details'!A288:H2630,6,FALSE)</f>
        <v>tier - 2</v>
      </c>
      <c r="O288" s="23" t="str">
        <f>VLOOKUP(A288,'Hospitalisation Details'!A288:H2630,7,FALSE)</f>
        <v>tier - 2</v>
      </c>
      <c r="P288" s="23" t="str">
        <f>VLOOKUP(A288,'Hospitalisation Details'!A288:H2630,8,FALSE)</f>
        <v>R1011</v>
      </c>
      <c r="Q288" s="26">
        <f>VLOOKUP(A288,'Hospitalisation Details'!A288:H2630,3,FALSE)</f>
        <v>50.636111111111113</v>
      </c>
    </row>
    <row r="289" spans="1:17" ht="15.75" customHeight="1" x14ac:dyDescent="0.3">
      <c r="A289" s="31" t="s">
        <v>525</v>
      </c>
      <c r="B289" s="23" t="str">
        <f>VLOOKUP(A289,'Customer Names'!A289:D2623,3,FALSE)</f>
        <v xml:space="preserve">  Matt</v>
      </c>
      <c r="C289" s="23">
        <f>VLOOKUP(Healthcare!A289,'Medical Examinations'!A289:H2623,2,FALSE)</f>
        <v>31.83</v>
      </c>
      <c r="D289" s="23">
        <f>VLOOKUP(A289,'Medical Examinations'!A289:H2623,3,FALSE)</f>
        <v>11.55</v>
      </c>
      <c r="E289" s="23" t="str">
        <f>VLOOKUP(A289,'Medical Examinations'!A289:H2623,4,FALSE)</f>
        <v>Yes</v>
      </c>
      <c r="F289" s="23" t="str">
        <f>VLOOKUP(A289,'Medical Examinations'!A289:H2623,5,FALSE)</f>
        <v>No</v>
      </c>
      <c r="G289" s="23" t="str">
        <f>VLOOKUP(A289,'Medical Examinations'!A289:H2623,6,FALSE)</f>
        <v>No</v>
      </c>
      <c r="H289" s="23">
        <f>VLOOKUP(A289,'Medical Examinations'!A289:H2623,7,FALSE)</f>
        <v>1</v>
      </c>
      <c r="I289" s="23" t="str">
        <f>VLOOKUP(A289,'Medical Examinations'!A289:H2623,8,FALSE)</f>
        <v>Yes</v>
      </c>
      <c r="J289" s="23" t="str" cm="1">
        <f t="array" ref="J289">_xlfn.IFS(C289&lt;18.5,"Under Weight",C289&lt;25,"Healthy Weight",C289&lt;30,"Over Weight",C289&gt;=30,"Obesity")</f>
        <v>Obesity</v>
      </c>
      <c r="K289" s="23" t="str" cm="1">
        <f t="array" ref="K289">_xlfn.IFS(D289&lt;5.7,"Normal",D289&lt;=6.5,"Prediabetes",D289&gt;6.5,"Diabetes")</f>
        <v>Diabetes</v>
      </c>
      <c r="L289" s="30" t="str">
        <f>VLOOKUP(A289,'Hospitalisation Details'!A289:H2631,2,FALSE)</f>
        <v>02-Dec-1986</v>
      </c>
      <c r="M289" s="23">
        <f>VLOOKUP(A289,'Hospitalisation Details'!A289:H2631,5,FALSE)</f>
        <v>32288.49</v>
      </c>
      <c r="N289" s="23" t="str">
        <f>VLOOKUP(A289,'Hospitalisation Details'!A289:H2631,6,FALSE)</f>
        <v>tier - 2</v>
      </c>
      <c r="O289" s="23" t="str">
        <f>VLOOKUP(A289,'Hospitalisation Details'!A289:H2631,7,FALSE)</f>
        <v>tier - 2</v>
      </c>
      <c r="P289" s="23" t="str">
        <f>VLOOKUP(A289,'Hospitalisation Details'!A289:H2631,8,FALSE)</f>
        <v>R1011</v>
      </c>
      <c r="Q289" s="26">
        <f>VLOOKUP(A289,'Hospitalisation Details'!A289:H2631,3,FALSE)</f>
        <v>36.516666666666666</v>
      </c>
    </row>
    <row r="290" spans="1:17" ht="15.75" customHeight="1" x14ac:dyDescent="0.3">
      <c r="A290" s="31" t="s">
        <v>526</v>
      </c>
      <c r="B290" s="23" t="str">
        <f>VLOOKUP(A290,'Customer Names'!A290:D2624,3,FALSE)</f>
        <v xml:space="preserve">  Lee</v>
      </c>
      <c r="C290" s="23">
        <f>VLOOKUP(Healthcare!A290,'Medical Examinations'!A290:H2624,2,FALSE)</f>
        <v>24.43</v>
      </c>
      <c r="D290" s="23">
        <f>VLOOKUP(A290,'Medical Examinations'!A290:H2624,3,FALSE)</f>
        <v>7.59</v>
      </c>
      <c r="E290" s="23" t="str">
        <f>VLOOKUP(A290,'Medical Examinations'!A290:H2624,4,FALSE)</f>
        <v>Yes</v>
      </c>
      <c r="F290" s="23" t="str">
        <f>VLOOKUP(A290,'Medical Examinations'!A290:H2624,5,FALSE)</f>
        <v>No</v>
      </c>
      <c r="G290" s="23" t="str">
        <f>VLOOKUP(A290,'Medical Examinations'!A290:H2624,6,FALSE)</f>
        <v>No</v>
      </c>
      <c r="H290" s="23">
        <f>VLOOKUP(A290,'Medical Examinations'!A290:H2624,7,FALSE)</f>
        <v>1</v>
      </c>
      <c r="I290" s="23" t="str">
        <f>VLOOKUP(A290,'Medical Examinations'!A290:H2624,8,FALSE)</f>
        <v>Yes</v>
      </c>
      <c r="J290" s="23" t="str" cm="1">
        <f t="array" ref="J290">_xlfn.IFS(C290&lt;18.5,"Under Weight",C290&lt;25,"Healthy Weight",C290&lt;30,"Over Weight",C290&gt;=30,"Obesity")</f>
        <v>Healthy Weight</v>
      </c>
      <c r="K290" s="23" t="str" cm="1">
        <f t="array" ref="K290">_xlfn.IFS(D290&lt;5.7,"Normal",D290&lt;=6.5,"Prediabetes",D290&gt;6.5,"Diabetes")</f>
        <v>Diabetes</v>
      </c>
      <c r="L290" s="30" t="str">
        <f>VLOOKUP(A290,'Hospitalisation Details'!A290:H2632,2,FALSE)</f>
        <v>17-Dec-1975</v>
      </c>
      <c r="M290" s="23">
        <f>VLOOKUP(A290,'Hospitalisation Details'!A290:H2632,5,FALSE)</f>
        <v>32259.96</v>
      </c>
      <c r="N290" s="23" t="str">
        <f>VLOOKUP(A290,'Hospitalisation Details'!A290:H2632,6,FALSE)</f>
        <v>tier - 2</v>
      </c>
      <c r="O290" s="23" t="str">
        <f>VLOOKUP(A290,'Hospitalisation Details'!A290:H2632,7,FALSE)</f>
        <v>tier - 3</v>
      </c>
      <c r="P290" s="23" t="str">
        <f>VLOOKUP(A290,'Hospitalisation Details'!A290:H2632,8,FALSE)</f>
        <v>R1012</v>
      </c>
      <c r="Q290" s="26">
        <f>VLOOKUP(A290,'Hospitalisation Details'!A290:H2632,3,FALSE)</f>
        <v>47.475000000000001</v>
      </c>
    </row>
    <row r="291" spans="1:17" ht="15.75" customHeight="1" x14ac:dyDescent="0.3">
      <c r="A291" s="31" t="s">
        <v>528</v>
      </c>
      <c r="B291" s="23" t="str">
        <f>VLOOKUP(A291,'Customer Names'!A291:D2625,3,FALSE)</f>
        <v xml:space="preserve">  Chris</v>
      </c>
      <c r="C291" s="23">
        <f>VLOOKUP(Healthcare!A291,'Medical Examinations'!A291:H2625,2,FALSE)</f>
        <v>41.9</v>
      </c>
      <c r="D291" s="23">
        <f>VLOOKUP(A291,'Medical Examinations'!A291:H2625,3,FALSE)</f>
        <v>4.26</v>
      </c>
      <c r="E291" s="23" t="str">
        <f>VLOOKUP(A291,'Medical Examinations'!A291:H2625,4,FALSE)</f>
        <v>No</v>
      </c>
      <c r="F291" s="23" t="str">
        <f>VLOOKUP(A291,'Medical Examinations'!A291:H2625,5,FALSE)</f>
        <v>No</v>
      </c>
      <c r="G291" s="23" t="str">
        <f>VLOOKUP(A291,'Medical Examinations'!A291:H2625,6,FALSE)</f>
        <v>No</v>
      </c>
      <c r="H291" s="23">
        <f>VLOOKUP(A291,'Medical Examinations'!A291:H2625,7,FALSE)</f>
        <v>0</v>
      </c>
      <c r="I291" s="23" t="str">
        <f>VLOOKUP(A291,'Medical Examinations'!A291:H2625,8,FALSE)</f>
        <v>Yes</v>
      </c>
      <c r="J291" s="23" t="str" cm="1">
        <f t="array" ref="J291">_xlfn.IFS(C291&lt;18.5,"Under Weight",C291&lt;25,"Healthy Weight",C291&lt;30,"Over Weight",C291&gt;=30,"Obesity")</f>
        <v>Obesity</v>
      </c>
      <c r="K291" s="23" t="str" cm="1">
        <f t="array" ref="K291">_xlfn.IFS(D291&lt;5.7,"Normal",D291&lt;=6.5,"Prediabetes",D291&gt;6.5,"Diabetes")</f>
        <v>Normal</v>
      </c>
      <c r="L291" s="30" t="str">
        <f>VLOOKUP(A291,'Hospitalisation Details'!A291:H2633,2,FALSE)</f>
        <v>08-Sep-1994</v>
      </c>
      <c r="M291" s="23">
        <f>VLOOKUP(A291,'Hospitalisation Details'!A291:H2633,5,FALSE)</f>
        <v>32222.81</v>
      </c>
      <c r="N291" s="23" t="str">
        <f>VLOOKUP(A291,'Hospitalisation Details'!A291:H2633,6,FALSE)</f>
        <v>tier - 2</v>
      </c>
      <c r="O291" s="23" t="str">
        <f>VLOOKUP(A291,'Hospitalisation Details'!A291:H2633,7,FALSE)</f>
        <v>tier - 1</v>
      </c>
      <c r="P291" s="23" t="str">
        <f>VLOOKUP(A291,'Hospitalisation Details'!A291:H2633,8,FALSE)</f>
        <v>R1011</v>
      </c>
      <c r="Q291" s="26">
        <f>VLOOKUP(A291,'Hospitalisation Details'!A291:H2633,3,FALSE)</f>
        <v>28.75</v>
      </c>
    </row>
    <row r="292" spans="1:17" ht="15.75" customHeight="1" x14ac:dyDescent="0.3">
      <c r="A292" s="31" t="s">
        <v>529</v>
      </c>
      <c r="B292" s="23" t="str">
        <f>VLOOKUP(A292,'Customer Names'!A292:D2626,3,FALSE)</f>
        <v xml:space="preserve">  Erik T</v>
      </c>
      <c r="C292" s="23">
        <f>VLOOKUP(Healthcare!A292,'Medical Examinations'!A292:H2626,2,FALSE)</f>
        <v>22.88</v>
      </c>
      <c r="D292" s="23">
        <f>VLOOKUP(A292,'Medical Examinations'!A292:H2626,3,FALSE)</f>
        <v>5.9</v>
      </c>
      <c r="E292" s="23" t="str">
        <f>VLOOKUP(A292,'Medical Examinations'!A292:H2626,4,FALSE)</f>
        <v>Yes</v>
      </c>
      <c r="F292" s="23" t="str">
        <f>VLOOKUP(A292,'Medical Examinations'!A292:H2626,5,FALSE)</f>
        <v>No</v>
      </c>
      <c r="G292" s="23" t="str">
        <f>VLOOKUP(A292,'Medical Examinations'!A292:H2626,6,FALSE)</f>
        <v>Yes</v>
      </c>
      <c r="H292" s="23">
        <f>VLOOKUP(A292,'Medical Examinations'!A292:H2626,7,FALSE)</f>
        <v>1</v>
      </c>
      <c r="I292" s="23" t="str">
        <f>VLOOKUP(A292,'Medical Examinations'!A292:H2626,8,FALSE)</f>
        <v>Yes</v>
      </c>
      <c r="J292" s="23" t="str" cm="1">
        <f t="array" ref="J292">_xlfn.IFS(C292&lt;18.5,"Under Weight",C292&lt;25,"Healthy Weight",C292&lt;30,"Over Weight",C292&gt;=30,"Obesity")</f>
        <v>Healthy Weight</v>
      </c>
      <c r="K292" s="23" t="str" cm="1">
        <f t="array" ref="K292">_xlfn.IFS(D292&lt;5.7,"Normal",D292&lt;=6.5,"Prediabetes",D292&gt;6.5,"Diabetes")</f>
        <v>Prediabetes</v>
      </c>
      <c r="L292" s="30" t="str">
        <f>VLOOKUP(A292,'Hospitalisation Details'!A292:H2634,2,FALSE)</f>
        <v>11-Sep-1969</v>
      </c>
      <c r="M292" s="23">
        <f>VLOOKUP(A292,'Hospitalisation Details'!A292:H2634,5,FALSE)</f>
        <v>32192.76</v>
      </c>
      <c r="N292" s="23" t="str">
        <f>VLOOKUP(A292,'Hospitalisation Details'!A292:H2634,6,FALSE)</f>
        <v>tier - 1</v>
      </c>
      <c r="O292" s="23" t="str">
        <f>VLOOKUP(A292,'Hospitalisation Details'!A292:H2634,7,FALSE)</f>
        <v>tier - 2</v>
      </c>
      <c r="P292" s="23" t="str">
        <f>VLOOKUP(A292,'Hospitalisation Details'!A292:H2634,8,FALSE)</f>
        <v>R1011</v>
      </c>
      <c r="Q292" s="26">
        <f>VLOOKUP(A292,'Hospitalisation Details'!A292:H2634,3,FALSE)</f>
        <v>53.741666666666667</v>
      </c>
    </row>
    <row r="293" spans="1:17" ht="15.75" customHeight="1" x14ac:dyDescent="0.3">
      <c r="A293" s="31" t="s">
        <v>531</v>
      </c>
      <c r="B293" s="23" t="str">
        <f>VLOOKUP(A293,'Customer Names'!A293:D2627,3,FALSE)</f>
        <v xml:space="preserve">  Rod W</v>
      </c>
      <c r="C293" s="23">
        <f>VLOOKUP(Healthcare!A293,'Medical Examinations'!A293:H2627,2,FALSE)</f>
        <v>29.734999999999999</v>
      </c>
      <c r="D293" s="23">
        <f>VLOOKUP(A293,'Medical Examinations'!A293:H2627,3,FALSE)</f>
        <v>7.79</v>
      </c>
      <c r="E293" s="23" t="str">
        <f>VLOOKUP(A293,'Medical Examinations'!A293:H2627,4,FALSE)</f>
        <v>No</v>
      </c>
      <c r="F293" s="23" t="str">
        <f>VLOOKUP(A293,'Medical Examinations'!A293:H2627,5,FALSE)</f>
        <v>No</v>
      </c>
      <c r="G293" s="23" t="str">
        <f>VLOOKUP(A293,'Medical Examinations'!A293:H2627,6,FALSE)</f>
        <v>No</v>
      </c>
      <c r="H293" s="23">
        <f>VLOOKUP(A293,'Medical Examinations'!A293:H2627,7,FALSE)</f>
        <v>0</v>
      </c>
      <c r="I293" s="23" t="str">
        <f>VLOOKUP(A293,'Medical Examinations'!A293:H2627,8,FALSE)</f>
        <v>No</v>
      </c>
      <c r="J293" s="23" t="str" cm="1">
        <f t="array" ref="J293">_xlfn.IFS(C293&lt;18.5,"Under Weight",C293&lt;25,"Healthy Weight",C293&lt;30,"Over Weight",C293&gt;=30,"Obesity")</f>
        <v>Over Weight</v>
      </c>
      <c r="K293" s="23" t="str" cm="1">
        <f t="array" ref="K293">_xlfn.IFS(D293&lt;5.7,"Normal",D293&lt;=6.5,"Prediabetes",D293&gt;6.5,"Diabetes")</f>
        <v>Diabetes</v>
      </c>
      <c r="L293" s="30" t="str">
        <f>VLOOKUP(A293,'Hospitalisation Details'!A293:H2635,2,FALSE)</f>
        <v>10-Nov-1978</v>
      </c>
      <c r="M293" s="23">
        <f>VLOOKUP(A293,'Hospitalisation Details'!A293:H2635,5,FALSE)</f>
        <v>32108.66</v>
      </c>
      <c r="N293" s="23" t="str">
        <f>VLOOKUP(A293,'Hospitalisation Details'!A293:H2635,6,FALSE)</f>
        <v>tier - 1</v>
      </c>
      <c r="O293" s="23" t="str">
        <f>VLOOKUP(A293,'Hospitalisation Details'!A293:H2635,7,FALSE)</f>
        <v>tier - 3</v>
      </c>
      <c r="P293" s="23" t="str">
        <f>VLOOKUP(A293,'Hospitalisation Details'!A293:H2635,8,FALSE)</f>
        <v>R1017</v>
      </c>
      <c r="Q293" s="26">
        <f>VLOOKUP(A293,'Hospitalisation Details'!A293:H2635,3,FALSE)</f>
        <v>44.577777777777776</v>
      </c>
    </row>
    <row r="294" spans="1:17" ht="15.75" customHeight="1" x14ac:dyDescent="0.3">
      <c r="A294" s="31" t="s">
        <v>533</v>
      </c>
      <c r="B294" s="23" t="str">
        <f>VLOOKUP(A294,'Customer Names'!A294:D2628,3,FALSE)</f>
        <v xml:space="preserve">  Joey</v>
      </c>
      <c r="C294" s="23">
        <f>VLOOKUP(Healthcare!A294,'Medical Examinations'!A294:H2628,2,FALSE)</f>
        <v>40.74</v>
      </c>
      <c r="D294" s="23">
        <f>VLOOKUP(A294,'Medical Examinations'!A294:H2628,3,FALSE)</f>
        <v>5.28</v>
      </c>
      <c r="E294" s="23" t="str">
        <f>VLOOKUP(A294,'Medical Examinations'!A294:H2628,4,FALSE)</f>
        <v>No</v>
      </c>
      <c r="F294" s="23" t="str">
        <f>VLOOKUP(A294,'Medical Examinations'!A294:H2628,5,FALSE)</f>
        <v>No</v>
      </c>
      <c r="G294" s="23" t="str">
        <f>VLOOKUP(A294,'Medical Examinations'!A294:H2628,6,FALSE)</f>
        <v>Yes</v>
      </c>
      <c r="H294" s="23">
        <f>VLOOKUP(A294,'Medical Examinations'!A294:H2628,7,FALSE)</f>
        <v>1</v>
      </c>
      <c r="I294" s="23" t="str">
        <f>VLOOKUP(A294,'Medical Examinations'!A294:H2628,8,FALSE)</f>
        <v>Yes</v>
      </c>
      <c r="J294" s="23" t="str" cm="1">
        <f t="array" ref="J294">_xlfn.IFS(C294&lt;18.5,"Under Weight",C294&lt;25,"Healthy Weight",C294&lt;30,"Over Weight",C294&gt;=30,"Obesity")</f>
        <v>Obesity</v>
      </c>
      <c r="K294" s="23" t="str" cm="1">
        <f t="array" ref="K294">_xlfn.IFS(D294&lt;5.7,"Normal",D294&lt;=6.5,"Prediabetes",D294&gt;6.5,"Diabetes")</f>
        <v>Normal</v>
      </c>
      <c r="L294" s="30" t="str">
        <f>VLOOKUP(A294,'Hospitalisation Details'!A294:H2636,2,FALSE)</f>
        <v>13-Sep-1993</v>
      </c>
      <c r="M294" s="23">
        <f>VLOOKUP(A294,'Hospitalisation Details'!A294:H2636,5,FALSE)</f>
        <v>32086.21</v>
      </c>
      <c r="N294" s="23" t="str">
        <f>VLOOKUP(A294,'Hospitalisation Details'!A294:H2636,6,FALSE)</f>
        <v>tier - 1</v>
      </c>
      <c r="O294" s="23" t="str">
        <f>VLOOKUP(A294,'Hospitalisation Details'!A294:H2636,7,FALSE)</f>
        <v>tier - 3</v>
      </c>
      <c r="P294" s="23" t="str">
        <f>VLOOKUP(A294,'Hospitalisation Details'!A294:H2636,8,FALSE)</f>
        <v>R1011</v>
      </c>
      <c r="Q294" s="26">
        <f>VLOOKUP(A294,'Hospitalisation Details'!A294:H2636,3,FALSE)</f>
        <v>29.736111111111111</v>
      </c>
    </row>
    <row r="295" spans="1:17" ht="15.75" customHeight="1" x14ac:dyDescent="0.3">
      <c r="A295" s="31" t="s">
        <v>535</v>
      </c>
      <c r="B295" s="23" t="str">
        <f>VLOOKUP(A295,'Customer Names'!A295:D2629,3,FALSE)</f>
        <v xml:space="preserve">  Hillary L</v>
      </c>
      <c r="C295" s="23">
        <f>VLOOKUP(Healthcare!A295,'Medical Examinations'!A295:H2629,2,FALSE)</f>
        <v>24.14</v>
      </c>
      <c r="D295" s="23">
        <f>VLOOKUP(A295,'Medical Examinations'!A295:H2629,3,FALSE)</f>
        <v>5.87</v>
      </c>
      <c r="E295" s="23" t="str">
        <f>VLOOKUP(A295,'Medical Examinations'!A295:H2629,4,FALSE)</f>
        <v>No</v>
      </c>
      <c r="F295" s="23" t="str">
        <f>VLOOKUP(A295,'Medical Examinations'!A295:H2629,5,FALSE)</f>
        <v>No</v>
      </c>
      <c r="G295" s="23" t="str">
        <f>VLOOKUP(A295,'Medical Examinations'!A295:H2629,6,FALSE)</f>
        <v>No</v>
      </c>
      <c r="H295" s="23">
        <f>VLOOKUP(A295,'Medical Examinations'!A295:H2629,7,FALSE)</f>
        <v>2</v>
      </c>
      <c r="I295" s="23" t="str">
        <f>VLOOKUP(A295,'Medical Examinations'!A295:H2629,8,FALSE)</f>
        <v>Yes</v>
      </c>
      <c r="J295" s="23" t="str" cm="1">
        <f t="array" ref="J295">_xlfn.IFS(C295&lt;18.5,"Under Weight",C295&lt;25,"Healthy Weight",C295&lt;30,"Over Weight",C295&gt;=30,"Obesity")</f>
        <v>Healthy Weight</v>
      </c>
      <c r="K295" s="23" t="str" cm="1">
        <f t="array" ref="K295">_xlfn.IFS(D295&lt;5.7,"Normal",D295&lt;=6.5,"Prediabetes",D295&gt;6.5,"Diabetes")</f>
        <v>Prediabetes</v>
      </c>
      <c r="L295" s="30" t="str">
        <f>VLOOKUP(A295,'Hospitalisation Details'!A295:H2637,2,FALSE)</f>
        <v>21-Sep-1972</v>
      </c>
      <c r="M295" s="23">
        <f>VLOOKUP(A295,'Hospitalisation Details'!A295:H2637,5,FALSE)</f>
        <v>31980.89</v>
      </c>
      <c r="N295" s="23" t="str">
        <f>VLOOKUP(A295,'Hospitalisation Details'!A295:H2637,6,FALSE)</f>
        <v>tier - 2</v>
      </c>
      <c r="O295" s="23" t="str">
        <f>VLOOKUP(A295,'Hospitalisation Details'!A295:H2637,7,FALSE)</f>
        <v>tier - 1</v>
      </c>
      <c r="P295" s="23" t="str">
        <f>VLOOKUP(A295,'Hospitalisation Details'!A295:H2637,8,FALSE)</f>
        <v>R1011</v>
      </c>
      <c r="Q295" s="26">
        <f>VLOOKUP(A295,'Hospitalisation Details'!A295:H2637,3,FALSE)</f>
        <v>50.713888888888889</v>
      </c>
    </row>
    <row r="296" spans="1:17" ht="15.75" customHeight="1" x14ac:dyDescent="0.3">
      <c r="A296" s="31" t="s">
        <v>537</v>
      </c>
      <c r="B296" s="23" t="str">
        <f>VLOOKUP(A296,'Customer Names'!A296:D2630,3,FALSE)</f>
        <v xml:space="preserve">  Eric J</v>
      </c>
      <c r="C296" s="23">
        <f>VLOOKUP(Healthcare!A296,'Medical Examinations'!A296:H2630,2,FALSE)</f>
        <v>25.15</v>
      </c>
      <c r="D296" s="23">
        <f>VLOOKUP(A296,'Medical Examinations'!A296:H2630,3,FALSE)</f>
        <v>9.08</v>
      </c>
      <c r="E296" s="23" t="str">
        <f>VLOOKUP(A296,'Medical Examinations'!A296:H2630,4,FALSE)</f>
        <v>Yes</v>
      </c>
      <c r="F296" s="23" t="str">
        <f>VLOOKUP(A296,'Medical Examinations'!A296:H2630,5,FALSE)</f>
        <v>No</v>
      </c>
      <c r="G296" s="23" t="str">
        <f>VLOOKUP(A296,'Medical Examinations'!A296:H2630,6,FALSE)</f>
        <v>No</v>
      </c>
      <c r="H296" s="23">
        <f>VLOOKUP(A296,'Medical Examinations'!A296:H2630,7,FALSE)</f>
        <v>1</v>
      </c>
      <c r="I296" s="23" t="str">
        <f>VLOOKUP(A296,'Medical Examinations'!A296:H2630,8,FALSE)</f>
        <v>Yes</v>
      </c>
      <c r="J296" s="23" t="str" cm="1">
        <f t="array" ref="J296">_xlfn.IFS(C296&lt;18.5,"Under Weight",C296&lt;25,"Healthy Weight",C296&lt;30,"Over Weight",C296&gt;=30,"Obesity")</f>
        <v>Over Weight</v>
      </c>
      <c r="K296" s="23" t="str" cm="1">
        <f t="array" ref="K296">_xlfn.IFS(D296&lt;5.7,"Normal",D296&lt;=6.5,"Prediabetes",D296&gt;6.5,"Diabetes")</f>
        <v>Diabetes</v>
      </c>
      <c r="L296" s="30" t="str">
        <f>VLOOKUP(A296,'Hospitalisation Details'!A296:H2638,2,FALSE)</f>
        <v>25-Sep-1975</v>
      </c>
      <c r="M296" s="23">
        <f>VLOOKUP(A296,'Hospitalisation Details'!A296:H2638,5,FALSE)</f>
        <v>31897.1</v>
      </c>
      <c r="N296" s="23" t="str">
        <f>VLOOKUP(A296,'Hospitalisation Details'!A296:H2638,6,FALSE)</f>
        <v>tier - 2</v>
      </c>
      <c r="O296" s="23" t="str">
        <f>VLOOKUP(A296,'Hospitalisation Details'!A296:H2638,7,FALSE)</f>
        <v>tier - 3</v>
      </c>
      <c r="P296" s="23" t="str">
        <f>VLOOKUP(A296,'Hospitalisation Details'!A296:H2638,8,FALSE)</f>
        <v>R1011</v>
      </c>
      <c r="Q296" s="26">
        <f>VLOOKUP(A296,'Hospitalisation Details'!A296:H2638,3,FALSE)</f>
        <v>47.702777777777776</v>
      </c>
    </row>
    <row r="297" spans="1:17" ht="15.75" customHeight="1" x14ac:dyDescent="0.3">
      <c r="A297" s="31" t="s">
        <v>539</v>
      </c>
      <c r="B297" s="23" t="str">
        <f>VLOOKUP(A297,'Customer Names'!A297:D2631,3,FALSE)</f>
        <v xml:space="preserve">  Nicolas</v>
      </c>
      <c r="C297" s="23">
        <f>VLOOKUP(Healthcare!A297,'Medical Examinations'!A297:H2631,2,FALSE)</f>
        <v>28.71</v>
      </c>
      <c r="D297" s="23">
        <f>VLOOKUP(A297,'Medical Examinations'!A297:H2631,3,FALSE)</f>
        <v>5.2</v>
      </c>
      <c r="E297" s="23" t="str">
        <f>VLOOKUP(A297,'Medical Examinations'!A297:H2631,4,FALSE)</f>
        <v>No</v>
      </c>
      <c r="F297" s="23" t="str">
        <f>VLOOKUP(A297,'Medical Examinations'!A297:H2631,5,FALSE)</f>
        <v>No</v>
      </c>
      <c r="G297" s="23" t="str">
        <f>VLOOKUP(A297,'Medical Examinations'!A297:H2631,6,FALSE)</f>
        <v>No</v>
      </c>
      <c r="H297" s="23">
        <f>VLOOKUP(A297,'Medical Examinations'!A297:H2631,7,FALSE)</f>
        <v>1</v>
      </c>
      <c r="I297" s="23" t="str">
        <f>VLOOKUP(A297,'Medical Examinations'!A297:H2631,8,FALSE)</f>
        <v>Yes</v>
      </c>
      <c r="J297" s="23" t="str" cm="1">
        <f t="array" ref="J297">_xlfn.IFS(C297&lt;18.5,"Under Weight",C297&lt;25,"Healthy Weight",C297&lt;30,"Over Weight",C297&gt;=30,"Obesity")</f>
        <v>Over Weight</v>
      </c>
      <c r="K297" s="23" t="str" cm="1">
        <f t="array" ref="K297">_xlfn.IFS(D297&lt;5.7,"Normal",D297&lt;=6.5,"Prediabetes",D297&gt;6.5,"Diabetes")</f>
        <v>Normal</v>
      </c>
      <c r="L297" s="30" t="str">
        <f>VLOOKUP(A297,'Hospitalisation Details'!A297:H2639,2,FALSE)</f>
        <v>10-Sep-1984</v>
      </c>
      <c r="M297" s="23">
        <f>VLOOKUP(A297,'Hospitalisation Details'!A297:H2639,5,FALSE)</f>
        <v>31743.919999999998</v>
      </c>
      <c r="N297" s="23" t="str">
        <f>VLOOKUP(A297,'Hospitalisation Details'!A297:H2639,6,FALSE)</f>
        <v>tier - 2</v>
      </c>
      <c r="O297" s="23" t="str">
        <f>VLOOKUP(A297,'Hospitalisation Details'!A297:H2639,7,FALSE)</f>
        <v>tier - 1</v>
      </c>
      <c r="P297" s="23" t="str">
        <f>VLOOKUP(A297,'Hospitalisation Details'!A297:H2639,8,FALSE)</f>
        <v>R1011</v>
      </c>
      <c r="Q297" s="26">
        <f>VLOOKUP(A297,'Hospitalisation Details'!A297:H2639,3,FALSE)</f>
        <v>38.744444444444447</v>
      </c>
    </row>
    <row r="298" spans="1:17" ht="15.75" customHeight="1" x14ac:dyDescent="0.3">
      <c r="A298" s="31" t="s">
        <v>541</v>
      </c>
      <c r="B298" s="23" t="str">
        <f>VLOOKUP(A298,'Customer Names'!A298:D2632,3,FALSE)</f>
        <v xml:space="preserve">  Marcel</v>
      </c>
      <c r="C298" s="23">
        <f>VLOOKUP(Healthcare!A298,'Medical Examinations'!A298:H2632,2,FALSE)</f>
        <v>23</v>
      </c>
      <c r="D298" s="23">
        <f>VLOOKUP(A298,'Medical Examinations'!A298:H2632,3,FALSE)</f>
        <v>5.48</v>
      </c>
      <c r="E298" s="23" t="str">
        <f>VLOOKUP(A298,'Medical Examinations'!A298:H2632,4,FALSE)</f>
        <v>No</v>
      </c>
      <c r="F298" s="23" t="str">
        <f>VLOOKUP(A298,'Medical Examinations'!A298:H2632,5,FALSE)</f>
        <v>No</v>
      </c>
      <c r="G298" s="23" t="str">
        <f>VLOOKUP(A298,'Medical Examinations'!A298:H2632,6,FALSE)</f>
        <v>No</v>
      </c>
      <c r="H298" s="23">
        <f>VLOOKUP(A298,'Medical Examinations'!A298:H2632,7,FALSE)</f>
        <v>0</v>
      </c>
      <c r="I298" s="23" t="str">
        <f>VLOOKUP(A298,'Medical Examinations'!A298:H2632,8,FALSE)</f>
        <v>Yes</v>
      </c>
      <c r="J298" s="23" t="str" cm="1">
        <f t="array" ref="J298">_xlfn.IFS(C298&lt;18.5,"Under Weight",C298&lt;25,"Healthy Weight",C298&lt;30,"Over Weight",C298&gt;=30,"Obesity")</f>
        <v>Healthy Weight</v>
      </c>
      <c r="K298" s="23" t="str" cm="1">
        <f t="array" ref="K298">_xlfn.IFS(D298&lt;5.7,"Normal",D298&lt;=6.5,"Prediabetes",D298&gt;6.5,"Diabetes")</f>
        <v>Normal</v>
      </c>
      <c r="L298" s="30" t="str">
        <f>VLOOKUP(A298,'Hospitalisation Details'!A298:H2640,2,FALSE)</f>
        <v>14-Oct-1977</v>
      </c>
      <c r="M298" s="23">
        <f>VLOOKUP(A298,'Hospitalisation Details'!A298:H2640,5,FALSE)</f>
        <v>31736.7</v>
      </c>
      <c r="N298" s="23" t="str">
        <f>VLOOKUP(A298,'Hospitalisation Details'!A298:H2640,6,FALSE)</f>
        <v>tier - 2</v>
      </c>
      <c r="O298" s="23" t="str">
        <f>VLOOKUP(A298,'Hospitalisation Details'!A298:H2640,7,FALSE)</f>
        <v>tier - 2</v>
      </c>
      <c r="P298" s="23" t="str">
        <f>VLOOKUP(A298,'Hospitalisation Details'!A298:H2640,8,FALSE)</f>
        <v>R1012</v>
      </c>
      <c r="Q298" s="26">
        <f>VLOOKUP(A298,'Hospitalisation Details'!A298:H2640,3,FALSE)</f>
        <v>45.65</v>
      </c>
    </row>
    <row r="299" spans="1:17" ht="15.75" customHeight="1" x14ac:dyDescent="0.3">
      <c r="A299" s="31" t="s">
        <v>543</v>
      </c>
      <c r="B299" s="23" t="str">
        <f>VLOOKUP(A299,'Customer Names'!A299:D2633,3,FALSE)</f>
        <v xml:space="preserve">  Ashley N</v>
      </c>
      <c r="C299" s="23">
        <f>VLOOKUP(Healthcare!A299,'Medical Examinations'!A299:H2633,2,FALSE)</f>
        <v>36.86</v>
      </c>
      <c r="D299" s="23">
        <f>VLOOKUP(A299,'Medical Examinations'!A299:H2633,3,FALSE)</f>
        <v>11.95</v>
      </c>
      <c r="E299" s="23" t="str">
        <f>VLOOKUP(A299,'Medical Examinations'!A299:H2633,4,FALSE)</f>
        <v>No</v>
      </c>
      <c r="F299" s="23" t="str">
        <f>VLOOKUP(A299,'Medical Examinations'!A299:H2633,5,FALSE)</f>
        <v>No</v>
      </c>
      <c r="G299" s="23" t="str">
        <f>VLOOKUP(A299,'Medical Examinations'!A299:H2633,6,FALSE)</f>
        <v>No</v>
      </c>
      <c r="H299" s="23">
        <f>VLOOKUP(A299,'Medical Examinations'!A299:H2633,7,FALSE)</f>
        <v>0</v>
      </c>
      <c r="I299" s="23" t="str">
        <f>VLOOKUP(A299,'Medical Examinations'!A299:H2633,8,FALSE)</f>
        <v>No</v>
      </c>
      <c r="J299" s="23" t="str" cm="1">
        <f t="array" ref="J299">_xlfn.IFS(C299&lt;18.5,"Under Weight",C299&lt;25,"Healthy Weight",C299&lt;30,"Over Weight",C299&gt;=30,"Obesity")</f>
        <v>Obesity</v>
      </c>
      <c r="K299" s="23" t="str" cm="1">
        <f t="array" ref="K299">_xlfn.IFS(D299&lt;5.7,"Normal",D299&lt;=6.5,"Prediabetes",D299&gt;6.5,"Diabetes")</f>
        <v>Diabetes</v>
      </c>
      <c r="L299" s="30" t="str">
        <f>VLOOKUP(A299,'Hospitalisation Details'!A299:H2641,2,FALSE)</f>
        <v>13-Dec-1960</v>
      </c>
      <c r="M299" s="23">
        <f>VLOOKUP(A299,'Hospitalisation Details'!A299:H2641,5,FALSE)</f>
        <v>31620</v>
      </c>
      <c r="N299" s="23" t="str">
        <f>VLOOKUP(A299,'Hospitalisation Details'!A299:H2641,6,FALSE)</f>
        <v>tier - 2</v>
      </c>
      <c r="O299" s="23" t="str">
        <f>VLOOKUP(A299,'Hospitalisation Details'!A299:H2641,7,FALSE)</f>
        <v>tier - 1</v>
      </c>
      <c r="P299" s="23" t="str">
        <f>VLOOKUP(A299,'Hospitalisation Details'!A299:H2641,8,FALSE)</f>
        <v>R1024</v>
      </c>
      <c r="Q299" s="26">
        <f>VLOOKUP(A299,'Hospitalisation Details'!A299:H2641,3,FALSE)</f>
        <v>62.486111111111114</v>
      </c>
    </row>
    <row r="300" spans="1:17" ht="15.75" customHeight="1" x14ac:dyDescent="0.3">
      <c r="A300" s="31" t="s">
        <v>545</v>
      </c>
      <c r="B300" s="23" t="str">
        <f>VLOOKUP(A300,'Customer Names'!A300:D2634,3,FALSE)</f>
        <v xml:space="preserve">  Evan D</v>
      </c>
      <c r="C300" s="23">
        <f>VLOOKUP(Healthcare!A300,'Medical Examinations'!A300:H2634,2,FALSE)</f>
        <v>24.25</v>
      </c>
      <c r="D300" s="23">
        <f>VLOOKUP(A300,'Medical Examinations'!A300:H2634,3,FALSE)</f>
        <v>8.6999999999999993</v>
      </c>
      <c r="E300" s="23" t="str">
        <f>VLOOKUP(A300,'Medical Examinations'!A300:H2634,4,FALSE)</f>
        <v>Yes</v>
      </c>
      <c r="F300" s="23" t="str">
        <f>VLOOKUP(A300,'Medical Examinations'!A300:H2634,5,FALSE)</f>
        <v>No</v>
      </c>
      <c r="G300" s="23" t="str">
        <f>VLOOKUP(A300,'Medical Examinations'!A300:H2634,6,FALSE)</f>
        <v>No</v>
      </c>
      <c r="H300" s="23">
        <f>VLOOKUP(A300,'Medical Examinations'!A300:H2634,7,FALSE)</f>
        <v>1</v>
      </c>
      <c r="I300" s="23" t="str">
        <f>VLOOKUP(A300,'Medical Examinations'!A300:H2634,8,FALSE)</f>
        <v>Yes</v>
      </c>
      <c r="J300" s="23" t="str" cm="1">
        <f t="array" ref="J300">_xlfn.IFS(C300&lt;18.5,"Under Weight",C300&lt;25,"Healthy Weight",C300&lt;30,"Over Weight",C300&gt;=30,"Obesity")</f>
        <v>Healthy Weight</v>
      </c>
      <c r="K300" s="23" t="str" cm="1">
        <f t="array" ref="K300">_xlfn.IFS(D300&lt;5.7,"Normal",D300&lt;=6.5,"Prediabetes",D300&gt;6.5,"Diabetes")</f>
        <v>Diabetes</v>
      </c>
      <c r="L300" s="30" t="str">
        <f>VLOOKUP(A300,'Hospitalisation Details'!A300:H2642,2,FALSE)</f>
        <v>29-Oct-1975</v>
      </c>
      <c r="M300" s="23">
        <f>VLOOKUP(A300,'Hospitalisation Details'!A300:H2642,5,FALSE)</f>
        <v>31591.82</v>
      </c>
      <c r="N300" s="23" t="str">
        <f>VLOOKUP(A300,'Hospitalisation Details'!A300:H2642,6,FALSE)</f>
        <v>tier - 2</v>
      </c>
      <c r="O300" s="23" t="str">
        <f>VLOOKUP(A300,'Hospitalisation Details'!A300:H2642,7,FALSE)</f>
        <v>tier - 1</v>
      </c>
      <c r="P300" s="23" t="str">
        <f>VLOOKUP(A300,'Hospitalisation Details'!A300:H2642,8,FALSE)</f>
        <v>R1011</v>
      </c>
      <c r="Q300" s="26">
        <f>VLOOKUP(A300,'Hospitalisation Details'!A300:H2642,3,FALSE)</f>
        <v>47.608333333333334</v>
      </c>
    </row>
    <row r="301" spans="1:17" ht="15.75" customHeight="1" x14ac:dyDescent="0.3">
      <c r="A301" s="31" t="s">
        <v>547</v>
      </c>
      <c r="B301" s="23" t="str">
        <f>VLOOKUP(A301,'Customer Names'!A301:D2635,3,FALSE)</f>
        <v xml:space="preserve">  Krisana</v>
      </c>
      <c r="C301" s="23">
        <f>VLOOKUP(Healthcare!A301,'Medical Examinations'!A301:H2635,2,FALSE)</f>
        <v>23.85</v>
      </c>
      <c r="D301" s="23">
        <f>VLOOKUP(A301,'Medical Examinations'!A301:H2635,3,FALSE)</f>
        <v>7.84</v>
      </c>
      <c r="E301" s="23" t="str">
        <f>VLOOKUP(A301,'Medical Examinations'!A301:H2635,4,FALSE)</f>
        <v>No</v>
      </c>
      <c r="F301" s="23" t="str">
        <f>VLOOKUP(A301,'Medical Examinations'!A301:H2635,5,FALSE)</f>
        <v>No</v>
      </c>
      <c r="G301" s="23" t="str">
        <f>VLOOKUP(A301,'Medical Examinations'!A301:H2635,6,FALSE)</f>
        <v>No</v>
      </c>
      <c r="H301" s="23">
        <f>VLOOKUP(A301,'Medical Examinations'!A301:H2635,7,FALSE)</f>
        <v>0</v>
      </c>
      <c r="I301" s="23" t="str">
        <f>VLOOKUP(A301,'Medical Examinations'!A301:H2635,8,FALSE)</f>
        <v>Yes</v>
      </c>
      <c r="J301" s="23" t="str" cm="1">
        <f t="array" ref="J301">_xlfn.IFS(C301&lt;18.5,"Under Weight",C301&lt;25,"Healthy Weight",C301&lt;30,"Over Weight",C301&gt;=30,"Obesity")</f>
        <v>Healthy Weight</v>
      </c>
      <c r="K301" s="23" t="str" cm="1">
        <f t="array" ref="K301">_xlfn.IFS(D301&lt;5.7,"Normal",D301&lt;=6.5,"Prediabetes",D301&gt;6.5,"Diabetes")</f>
        <v>Diabetes</v>
      </c>
      <c r="L301" s="30" t="str">
        <f>VLOOKUP(A301,'Hospitalisation Details'!A301:H2643,2,FALSE)</f>
        <v>08-Oct-1974</v>
      </c>
      <c r="M301" s="23">
        <f>VLOOKUP(A301,'Hospitalisation Details'!A301:H2643,5,FALSE)</f>
        <v>31368.81</v>
      </c>
      <c r="N301" s="23" t="str">
        <f>VLOOKUP(A301,'Hospitalisation Details'!A301:H2643,6,FALSE)</f>
        <v>tier - 2</v>
      </c>
      <c r="O301" s="23" t="str">
        <f>VLOOKUP(A301,'Hospitalisation Details'!A301:H2643,7,FALSE)</f>
        <v>tier - 3</v>
      </c>
      <c r="P301" s="23" t="str">
        <f>VLOOKUP(A301,'Hospitalisation Details'!A301:H2643,8,FALSE)</f>
        <v>R1011</v>
      </c>
      <c r="Q301" s="26">
        <f>VLOOKUP(A301,'Hospitalisation Details'!A301:H2643,3,FALSE)</f>
        <v>48.666666666666664</v>
      </c>
    </row>
    <row r="302" spans="1:17" ht="15.75" customHeight="1" x14ac:dyDescent="0.3">
      <c r="A302" s="31" t="s">
        <v>549</v>
      </c>
      <c r="B302" s="23" t="str">
        <f>VLOOKUP(A302,'Customer Names'!A302:D2636,3,FALSE)</f>
        <v xml:space="preserve">  Kyle</v>
      </c>
      <c r="C302" s="23">
        <f>VLOOKUP(Healthcare!A302,'Medical Examinations'!A302:H2636,2,FALSE)</f>
        <v>40.020000000000003</v>
      </c>
      <c r="D302" s="23">
        <f>VLOOKUP(A302,'Medical Examinations'!A302:H2636,3,FALSE)</f>
        <v>5.19</v>
      </c>
      <c r="E302" s="23" t="str">
        <f>VLOOKUP(A302,'Medical Examinations'!A302:H2636,4,FALSE)</f>
        <v>Yes</v>
      </c>
      <c r="F302" s="23" t="str">
        <f>VLOOKUP(A302,'Medical Examinations'!A302:H2636,5,FALSE)</f>
        <v>No</v>
      </c>
      <c r="G302" s="23" t="str">
        <f>VLOOKUP(A302,'Medical Examinations'!A302:H2636,6,FALSE)</f>
        <v>No</v>
      </c>
      <c r="H302" s="23">
        <f>VLOOKUP(A302,'Medical Examinations'!A302:H2636,7,FALSE)</f>
        <v>1</v>
      </c>
      <c r="I302" s="23" t="str">
        <f>VLOOKUP(A302,'Medical Examinations'!A302:H2636,8,FALSE)</f>
        <v>Yes</v>
      </c>
      <c r="J302" s="23" t="str" cm="1">
        <f t="array" ref="J302">_xlfn.IFS(C302&lt;18.5,"Under Weight",C302&lt;25,"Healthy Weight",C302&lt;30,"Over Weight",C302&gt;=30,"Obesity")</f>
        <v>Obesity</v>
      </c>
      <c r="K302" s="23" t="str" cm="1">
        <f t="array" ref="K302">_xlfn.IFS(D302&lt;5.7,"Normal",D302&lt;=6.5,"Prediabetes",D302&gt;6.5,"Diabetes")</f>
        <v>Normal</v>
      </c>
      <c r="L302" s="30" t="str">
        <f>VLOOKUP(A302,'Hospitalisation Details'!A302:H2644,2,FALSE)</f>
        <v>27-Sep-1995</v>
      </c>
      <c r="M302" s="23">
        <f>VLOOKUP(A302,'Hospitalisation Details'!A302:H2644,5,FALSE)</f>
        <v>31328.27</v>
      </c>
      <c r="N302" s="23" t="str">
        <f>VLOOKUP(A302,'Hospitalisation Details'!A302:H2644,6,FALSE)</f>
        <v>tier - 2</v>
      </c>
      <c r="O302" s="23" t="str">
        <f>VLOOKUP(A302,'Hospitalisation Details'!A302:H2644,7,FALSE)</f>
        <v>tier - 2</v>
      </c>
      <c r="P302" s="23" t="str">
        <f>VLOOKUP(A302,'Hospitalisation Details'!A302:H2644,8,FALSE)</f>
        <v>R1011</v>
      </c>
      <c r="Q302" s="26">
        <f>VLOOKUP(A302,'Hospitalisation Details'!A302:H2644,3,FALSE)</f>
        <v>27.697222222222223</v>
      </c>
    </row>
    <row r="303" spans="1:17" ht="15.75" customHeight="1" x14ac:dyDescent="0.3">
      <c r="A303" s="31" t="s">
        <v>551</v>
      </c>
      <c r="B303" s="23" t="str">
        <f>VLOOKUP(A303,'Customer Names'!A303:D2637,3,FALSE)</f>
        <v xml:space="preserve">  Kate</v>
      </c>
      <c r="C303" s="23">
        <f>VLOOKUP(Healthcare!A303,'Medical Examinations'!A303:H2637,2,FALSE)</f>
        <v>19.170000000000002</v>
      </c>
      <c r="D303" s="23">
        <f>VLOOKUP(A303,'Medical Examinations'!A303:H2637,3,FALSE)</f>
        <v>8.41</v>
      </c>
      <c r="E303" s="23" t="str">
        <f>VLOOKUP(A303,'Medical Examinations'!A303:H2637,4,FALSE)</f>
        <v>No</v>
      </c>
      <c r="F303" s="23" t="str">
        <f>VLOOKUP(A303,'Medical Examinations'!A303:H2637,5,FALSE)</f>
        <v>No</v>
      </c>
      <c r="G303" s="23" t="str">
        <f>VLOOKUP(A303,'Medical Examinations'!A303:H2637,6,FALSE)</f>
        <v>No</v>
      </c>
      <c r="H303" s="23">
        <f>VLOOKUP(A303,'Medical Examinations'!A303:H2637,7,FALSE)</f>
        <v>0</v>
      </c>
      <c r="I303" s="23" t="str">
        <f>VLOOKUP(A303,'Medical Examinations'!A303:H2637,8,FALSE)</f>
        <v>Yes</v>
      </c>
      <c r="J303" s="23" t="str" cm="1">
        <f t="array" ref="J303">_xlfn.IFS(C303&lt;18.5,"Under Weight",C303&lt;25,"Healthy Weight",C303&lt;30,"Over Weight",C303&gt;=30,"Obesity")</f>
        <v>Healthy Weight</v>
      </c>
      <c r="K303" s="23" t="str" cm="1">
        <f t="array" ref="K303">_xlfn.IFS(D303&lt;5.7,"Normal",D303&lt;=6.5,"Prediabetes",D303&gt;6.5,"Diabetes")</f>
        <v>Diabetes</v>
      </c>
      <c r="L303" s="30" t="str">
        <f>VLOOKUP(A303,'Hospitalisation Details'!A303:H2645,2,FALSE)</f>
        <v>09-Jul-1968</v>
      </c>
      <c r="M303" s="23">
        <f>VLOOKUP(A303,'Hospitalisation Details'!A303:H2645,5,FALSE)</f>
        <v>31322.53</v>
      </c>
      <c r="N303" s="23" t="str">
        <f>VLOOKUP(A303,'Hospitalisation Details'!A303:H2645,6,FALSE)</f>
        <v>tier - 2</v>
      </c>
      <c r="O303" s="23" t="str">
        <f>VLOOKUP(A303,'Hospitalisation Details'!A303:H2645,7,FALSE)</f>
        <v>tier - 1</v>
      </c>
      <c r="P303" s="23" t="str">
        <f>VLOOKUP(A303,'Hospitalisation Details'!A303:H2645,8,FALSE)</f>
        <v>R1011</v>
      </c>
      <c r="Q303" s="26">
        <f>VLOOKUP(A303,'Hospitalisation Details'!A303:H2645,3,FALSE)</f>
        <v>54.913888888888891</v>
      </c>
    </row>
    <row r="304" spans="1:17" ht="15.75" customHeight="1" x14ac:dyDescent="0.3">
      <c r="A304" s="31" t="s">
        <v>552</v>
      </c>
      <c r="B304" s="23" t="str">
        <f>VLOOKUP(A304,'Customer Names'!A304:D2638,3,FALSE)</f>
        <v xml:space="preserve">  Martin A</v>
      </c>
      <c r="C304" s="23">
        <f>VLOOKUP(Healthcare!A304,'Medical Examinations'!A304:H2638,2,FALSE)</f>
        <v>43.53</v>
      </c>
      <c r="D304" s="23">
        <f>VLOOKUP(A304,'Medical Examinations'!A304:H2638,3,FALSE)</f>
        <v>5.86</v>
      </c>
      <c r="E304" s="23" t="str">
        <f>VLOOKUP(A304,'Medical Examinations'!A304:H2638,4,FALSE)</f>
        <v>Yes</v>
      </c>
      <c r="F304" s="23" t="str">
        <f>VLOOKUP(A304,'Medical Examinations'!A304:H2638,5,FALSE)</f>
        <v>yes</v>
      </c>
      <c r="G304" s="23" t="str">
        <f>VLOOKUP(A304,'Medical Examinations'!A304:H2638,6,FALSE)</f>
        <v>No</v>
      </c>
      <c r="H304" s="23">
        <f>VLOOKUP(A304,'Medical Examinations'!A304:H2638,7,FALSE)</f>
        <v>2</v>
      </c>
      <c r="I304" s="23" t="str">
        <f>VLOOKUP(A304,'Medical Examinations'!A304:H2638,8,FALSE)</f>
        <v>Yes</v>
      </c>
      <c r="J304" s="23" t="str" cm="1">
        <f t="array" ref="J304">_xlfn.IFS(C304&lt;18.5,"Under Weight",C304&lt;25,"Healthy Weight",C304&lt;30,"Over Weight",C304&gt;=30,"Obesity")</f>
        <v>Obesity</v>
      </c>
      <c r="K304" s="23" t="str" cm="1">
        <f t="array" ref="K304">_xlfn.IFS(D304&lt;5.7,"Normal",D304&lt;=6.5,"Prediabetes",D304&gt;6.5,"Diabetes")</f>
        <v>Prediabetes</v>
      </c>
      <c r="L304" s="30" t="str">
        <f>VLOOKUP(A304,'Hospitalisation Details'!A304:H2646,2,FALSE)</f>
        <v>22-Jul-2000</v>
      </c>
      <c r="M304" s="23">
        <f>VLOOKUP(A304,'Hospitalisation Details'!A304:H2646,5,FALSE)</f>
        <v>31234.560000000001</v>
      </c>
      <c r="N304" s="23" t="str">
        <f>VLOOKUP(A304,'Hospitalisation Details'!A304:H2646,6,FALSE)</f>
        <v>tier - 1</v>
      </c>
      <c r="O304" s="23" t="str">
        <f>VLOOKUP(A304,'Hospitalisation Details'!A304:H2646,7,FALSE)</f>
        <v>tier - 1</v>
      </c>
      <c r="P304" s="23" t="str">
        <f>VLOOKUP(A304,'Hospitalisation Details'!A304:H2646,8,FALSE)</f>
        <v>R1011</v>
      </c>
      <c r="Q304" s="26">
        <f>VLOOKUP(A304,'Hospitalisation Details'!A304:H2646,3,FALSE)</f>
        <v>22.877777777777776</v>
      </c>
    </row>
    <row r="305" spans="1:17" ht="15.75" customHeight="1" x14ac:dyDescent="0.3">
      <c r="A305" s="31" t="s">
        <v>554</v>
      </c>
      <c r="B305" s="23" t="str">
        <f>VLOOKUP(A305,'Customer Names'!A305:D2639,3,FALSE)</f>
        <v xml:space="preserve">  Stacey</v>
      </c>
      <c r="C305" s="23">
        <f>VLOOKUP(Healthcare!A305,'Medical Examinations'!A305:H2639,2,FALSE)</f>
        <v>46.06</v>
      </c>
      <c r="D305" s="23">
        <f>VLOOKUP(A305,'Medical Examinations'!A305:H2639,3,FALSE)</f>
        <v>4.18</v>
      </c>
      <c r="E305" s="23" t="str">
        <f>VLOOKUP(A305,'Medical Examinations'!A305:H2639,4,FALSE)</f>
        <v>No</v>
      </c>
      <c r="F305" s="23" t="str">
        <f>VLOOKUP(A305,'Medical Examinations'!A305:H2639,5,FALSE)</f>
        <v>yes</v>
      </c>
      <c r="G305" s="23" t="str">
        <f>VLOOKUP(A305,'Medical Examinations'!A305:H2639,6,FALSE)</f>
        <v>No</v>
      </c>
      <c r="H305" s="23">
        <f>VLOOKUP(A305,'Medical Examinations'!A305:H2639,7,FALSE)</f>
        <v>1</v>
      </c>
      <c r="I305" s="23" t="str">
        <f>VLOOKUP(A305,'Medical Examinations'!A305:H2639,8,FALSE)</f>
        <v>Yes</v>
      </c>
      <c r="J305" s="23" t="str" cm="1">
        <f t="array" ref="J305">_xlfn.IFS(C305&lt;18.5,"Under Weight",C305&lt;25,"Healthy Weight",C305&lt;30,"Over Weight",C305&gt;=30,"Obesity")</f>
        <v>Obesity</v>
      </c>
      <c r="K305" s="23" t="str" cm="1">
        <f t="array" ref="K305">_xlfn.IFS(D305&lt;5.7,"Normal",D305&lt;=6.5,"Prediabetes",D305&gt;6.5,"Diabetes")</f>
        <v>Normal</v>
      </c>
      <c r="L305" s="30" t="str">
        <f>VLOOKUP(A305,'Hospitalisation Details'!A305:H2647,2,FALSE)</f>
        <v>09-Nov-2004</v>
      </c>
      <c r="M305" s="23">
        <f>VLOOKUP(A305,'Hospitalisation Details'!A305:H2647,5,FALSE)</f>
        <v>31196.61</v>
      </c>
      <c r="N305" s="23" t="str">
        <f>VLOOKUP(A305,'Hospitalisation Details'!A305:H2647,6,FALSE)</f>
        <v>tier - 2</v>
      </c>
      <c r="O305" s="23" t="str">
        <f>VLOOKUP(A305,'Hospitalisation Details'!A305:H2647,7,FALSE)</f>
        <v>tier - 1</v>
      </c>
      <c r="P305" s="23" t="str">
        <f>VLOOKUP(A305,'Hospitalisation Details'!A305:H2647,8,FALSE)</f>
        <v>R1011</v>
      </c>
      <c r="Q305" s="26">
        <f>VLOOKUP(A305,'Hospitalisation Details'!A305:H2647,3,FALSE)</f>
        <v>18.580555555555556</v>
      </c>
    </row>
    <row r="306" spans="1:17" ht="15.75" customHeight="1" x14ac:dyDescent="0.3">
      <c r="A306" s="31" t="s">
        <v>556</v>
      </c>
      <c r="B306" s="23" t="str">
        <f>VLOOKUP(A306,'Customer Names'!A306:D2640,3,FALSE)</f>
        <v xml:space="preserve">  Christine</v>
      </c>
      <c r="C306" s="23">
        <f>VLOOKUP(Healthcare!A306,'Medical Examinations'!A306:H2640,2,FALSE)</f>
        <v>29.92</v>
      </c>
      <c r="D306" s="23">
        <f>VLOOKUP(A306,'Medical Examinations'!A306:H2640,3,FALSE)</f>
        <v>11.99</v>
      </c>
      <c r="E306" s="23" t="str">
        <f>VLOOKUP(A306,'Medical Examinations'!A306:H2640,4,FALSE)</f>
        <v>Yes</v>
      </c>
      <c r="F306" s="23" t="str">
        <f>VLOOKUP(A306,'Medical Examinations'!A306:H2640,5,FALSE)</f>
        <v>No</v>
      </c>
      <c r="G306" s="23" t="str">
        <f>VLOOKUP(A306,'Medical Examinations'!A306:H2640,6,FALSE)</f>
        <v>No</v>
      </c>
      <c r="H306" s="23">
        <f>VLOOKUP(A306,'Medical Examinations'!A306:H2640,7,FALSE)</f>
        <v>2</v>
      </c>
      <c r="I306" s="23" t="str">
        <f>VLOOKUP(A306,'Medical Examinations'!A306:H2640,8,FALSE)</f>
        <v>Yes</v>
      </c>
      <c r="J306" s="23" t="str" cm="1">
        <f t="array" ref="J306">_xlfn.IFS(C306&lt;18.5,"Under Weight",C306&lt;25,"Healthy Weight",C306&lt;30,"Over Weight",C306&gt;=30,"Obesity")</f>
        <v>Over Weight</v>
      </c>
      <c r="K306" s="23" t="str" cm="1">
        <f t="array" ref="K306">_xlfn.IFS(D306&lt;5.7,"Normal",D306&lt;=6.5,"Prediabetes",D306&gt;6.5,"Diabetes")</f>
        <v>Diabetes</v>
      </c>
      <c r="L306" s="30" t="str">
        <f>VLOOKUP(A306,'Hospitalisation Details'!A306:H2648,2,FALSE)</f>
        <v>09-Sep-1961</v>
      </c>
      <c r="M306" s="23">
        <f>VLOOKUP(A306,'Hospitalisation Details'!A306:H2648,5,FALSE)</f>
        <v>30942.19</v>
      </c>
      <c r="N306" s="23" t="str">
        <f>VLOOKUP(A306,'Hospitalisation Details'!A306:H2648,6,FALSE)</f>
        <v>tier - 2</v>
      </c>
      <c r="O306" s="23" t="str">
        <f>VLOOKUP(A306,'Hospitalisation Details'!A306:H2648,7,FALSE)</f>
        <v>tier - 2</v>
      </c>
      <c r="P306" s="23" t="str">
        <f>VLOOKUP(A306,'Hospitalisation Details'!A306:H2648,8,FALSE)</f>
        <v>R1013</v>
      </c>
      <c r="Q306" s="26">
        <f>VLOOKUP(A306,'Hospitalisation Details'!A306:H2648,3,FALSE)</f>
        <v>61.74722222222222</v>
      </c>
    </row>
    <row r="307" spans="1:17" ht="15.75" customHeight="1" x14ac:dyDescent="0.3">
      <c r="A307" s="31" t="s">
        <v>558</v>
      </c>
      <c r="B307" s="23" t="str">
        <f>VLOOKUP(A307,'Customer Names'!A307:D2641,3,FALSE)</f>
        <v xml:space="preserve">  Sarah C</v>
      </c>
      <c r="C307" s="23">
        <f>VLOOKUP(Healthcare!A307,'Medical Examinations'!A307:H2641,2,FALSE)</f>
        <v>28.46</v>
      </c>
      <c r="D307" s="23">
        <f>VLOOKUP(A307,'Medical Examinations'!A307:H2641,3,FALSE)</f>
        <v>4.8499999999999996</v>
      </c>
      <c r="E307" s="23" t="str">
        <f>VLOOKUP(A307,'Medical Examinations'!A307:H2641,4,FALSE)</f>
        <v>Yes</v>
      </c>
      <c r="F307" s="23" t="str">
        <f>VLOOKUP(A307,'Medical Examinations'!A307:H2641,5,FALSE)</f>
        <v>No</v>
      </c>
      <c r="G307" s="23" t="str">
        <f>VLOOKUP(A307,'Medical Examinations'!A307:H2641,6,FALSE)</f>
        <v>No</v>
      </c>
      <c r="H307" s="23">
        <f>VLOOKUP(A307,'Medical Examinations'!A307:H2641,7,FALSE)</f>
        <v>1</v>
      </c>
      <c r="I307" s="23" t="str">
        <f>VLOOKUP(A307,'Medical Examinations'!A307:H2641,8,FALSE)</f>
        <v>Yes</v>
      </c>
      <c r="J307" s="23" t="str" cm="1">
        <f t="array" ref="J307">_xlfn.IFS(C307&lt;18.5,"Under Weight",C307&lt;25,"Healthy Weight",C307&lt;30,"Over Weight",C307&gt;=30,"Obesity")</f>
        <v>Over Weight</v>
      </c>
      <c r="K307" s="23" t="str" cm="1">
        <f t="array" ref="K307">_xlfn.IFS(D307&lt;5.7,"Normal",D307&lt;=6.5,"Prediabetes",D307&gt;6.5,"Diabetes")</f>
        <v>Normal</v>
      </c>
      <c r="L307" s="30" t="str">
        <f>VLOOKUP(A307,'Hospitalisation Details'!A307:H2649,2,FALSE)</f>
        <v>05-Sep-1988</v>
      </c>
      <c r="M307" s="23">
        <f>VLOOKUP(A307,'Hospitalisation Details'!A307:H2649,5,FALSE)</f>
        <v>30763.01</v>
      </c>
      <c r="N307" s="23" t="str">
        <f>VLOOKUP(A307,'Hospitalisation Details'!A307:H2649,6,FALSE)</f>
        <v>tier - 2</v>
      </c>
      <c r="O307" s="23" t="str">
        <f>VLOOKUP(A307,'Hospitalisation Details'!A307:H2649,7,FALSE)</f>
        <v>tier - 1</v>
      </c>
      <c r="P307" s="23" t="str">
        <f>VLOOKUP(A307,'Hospitalisation Details'!A307:H2649,8,FALSE)</f>
        <v>R1011</v>
      </c>
      <c r="Q307" s="26">
        <f>VLOOKUP(A307,'Hospitalisation Details'!A307:H2649,3,FALSE)</f>
        <v>34.758333333333333</v>
      </c>
    </row>
    <row r="308" spans="1:17" ht="15.75" customHeight="1" x14ac:dyDescent="0.3">
      <c r="A308" s="31" t="s">
        <v>560</v>
      </c>
      <c r="B308" s="23" t="str">
        <f>VLOOKUP(A308,'Customer Names'!A308:D2642,3,FALSE)</f>
        <v xml:space="preserve">  Megan</v>
      </c>
      <c r="C308" s="23">
        <f>VLOOKUP(Healthcare!A308,'Medical Examinations'!A308:H2642,2,FALSE)</f>
        <v>24.56</v>
      </c>
      <c r="D308" s="23">
        <f>VLOOKUP(A308,'Medical Examinations'!A308:H2642,3,FALSE)</f>
        <v>6.18</v>
      </c>
      <c r="E308" s="23" t="str">
        <f>VLOOKUP(A308,'Medical Examinations'!A308:H2642,4,FALSE)</f>
        <v>Yes</v>
      </c>
      <c r="F308" s="23" t="str">
        <f>VLOOKUP(A308,'Medical Examinations'!A308:H2642,5,FALSE)</f>
        <v>No</v>
      </c>
      <c r="G308" s="23" t="str">
        <f>VLOOKUP(A308,'Medical Examinations'!A308:H2642,6,FALSE)</f>
        <v>Yes</v>
      </c>
      <c r="H308" s="23">
        <f>VLOOKUP(A308,'Medical Examinations'!A308:H2642,7,FALSE)</f>
        <v>1</v>
      </c>
      <c r="I308" s="23" t="str">
        <f>VLOOKUP(A308,'Medical Examinations'!A308:H2642,8,FALSE)</f>
        <v>Yes</v>
      </c>
      <c r="J308" s="23" t="str" cm="1">
        <f t="array" ref="J308">_xlfn.IFS(C308&lt;18.5,"Under Weight",C308&lt;25,"Healthy Weight",C308&lt;30,"Over Weight",C308&gt;=30,"Obesity")</f>
        <v>Healthy Weight</v>
      </c>
      <c r="K308" s="23" t="str" cm="1">
        <f t="array" ref="K308">_xlfn.IFS(D308&lt;5.7,"Normal",D308&lt;=6.5,"Prediabetes",D308&gt;6.5,"Diabetes")</f>
        <v>Prediabetes</v>
      </c>
      <c r="L308" s="30" t="str">
        <f>VLOOKUP(A308,'Hospitalisation Details'!A308:H2650,2,FALSE)</f>
        <v>21-Dec-1983</v>
      </c>
      <c r="M308" s="23">
        <f>VLOOKUP(A308,'Hospitalisation Details'!A308:H2650,5,FALSE)</f>
        <v>30724.44</v>
      </c>
      <c r="N308" s="23" t="str">
        <f>VLOOKUP(A308,'Hospitalisation Details'!A308:H2650,6,FALSE)</f>
        <v>tier - 2</v>
      </c>
      <c r="O308" s="23" t="str">
        <f>VLOOKUP(A308,'Hospitalisation Details'!A308:H2650,7,FALSE)</f>
        <v>tier - 3</v>
      </c>
      <c r="P308" s="23" t="str">
        <f>VLOOKUP(A308,'Hospitalisation Details'!A308:H2650,8,FALSE)</f>
        <v>R1011</v>
      </c>
      <c r="Q308" s="26">
        <f>VLOOKUP(A308,'Hospitalisation Details'!A308:H2650,3,FALSE)</f>
        <v>39.463888888888889</v>
      </c>
    </row>
    <row r="309" spans="1:17" ht="15.75" customHeight="1" x14ac:dyDescent="0.3">
      <c r="A309" s="31" t="s">
        <v>562</v>
      </c>
      <c r="B309" s="23" t="str">
        <f>VLOOKUP(A309,'Customer Names'!A309:D2643,3,FALSE)</f>
        <v xml:space="preserve">  Jason W</v>
      </c>
      <c r="C309" s="23">
        <f>VLOOKUP(Healthcare!A309,'Medical Examinations'!A309:H2643,2,FALSE)</f>
        <v>41.19</v>
      </c>
      <c r="D309" s="23">
        <f>VLOOKUP(A309,'Medical Examinations'!A309:H2643,3,FALSE)</f>
        <v>6.37</v>
      </c>
      <c r="E309" s="23" t="str">
        <f>VLOOKUP(A309,'Medical Examinations'!A309:H2643,4,FALSE)</f>
        <v>No</v>
      </c>
      <c r="F309" s="23" t="str">
        <f>VLOOKUP(A309,'Medical Examinations'!A309:H2643,5,FALSE)</f>
        <v>No</v>
      </c>
      <c r="G309" s="23" t="str">
        <f>VLOOKUP(A309,'Medical Examinations'!A309:H2643,6,FALSE)</f>
        <v>No</v>
      </c>
      <c r="H309" s="23">
        <f>VLOOKUP(A309,'Medical Examinations'!A309:H2643,7,FALSE)</f>
        <v>0</v>
      </c>
      <c r="I309" s="23" t="str">
        <f>VLOOKUP(A309,'Medical Examinations'!A309:H2643,8,FALSE)</f>
        <v>Yes</v>
      </c>
      <c r="J309" s="23" t="str" cm="1">
        <f t="array" ref="J309">_xlfn.IFS(C309&lt;18.5,"Under Weight",C309&lt;25,"Healthy Weight",C309&lt;30,"Over Weight",C309&gt;=30,"Obesity")</f>
        <v>Obesity</v>
      </c>
      <c r="K309" s="23" t="str" cm="1">
        <f t="array" ref="K309">_xlfn.IFS(D309&lt;5.7,"Normal",D309&lt;=6.5,"Prediabetes",D309&gt;6.5,"Diabetes")</f>
        <v>Prediabetes</v>
      </c>
      <c r="L309" s="30" t="str">
        <f>VLOOKUP(A309,'Hospitalisation Details'!A309:H2651,2,FALSE)</f>
        <v>21-Sep-1999</v>
      </c>
      <c r="M309" s="23">
        <f>VLOOKUP(A309,'Hospitalisation Details'!A309:H2651,5,FALSE)</f>
        <v>30697.71</v>
      </c>
      <c r="N309" s="23" t="str">
        <f>VLOOKUP(A309,'Hospitalisation Details'!A309:H2651,6,FALSE)</f>
        <v>tier - 1</v>
      </c>
      <c r="O309" s="23" t="str">
        <f>VLOOKUP(A309,'Hospitalisation Details'!A309:H2651,7,FALSE)</f>
        <v>tier - 2</v>
      </c>
      <c r="P309" s="23" t="str">
        <f>VLOOKUP(A309,'Hospitalisation Details'!A309:H2651,8,FALSE)</f>
        <v>R1011</v>
      </c>
      <c r="Q309" s="26">
        <f>VLOOKUP(A309,'Hospitalisation Details'!A309:H2651,3,FALSE)</f>
        <v>23.713888888888889</v>
      </c>
    </row>
    <row r="310" spans="1:17" ht="15.75" customHeight="1" x14ac:dyDescent="0.3">
      <c r="A310" s="31" t="s">
        <v>564</v>
      </c>
      <c r="B310" s="23" t="str">
        <f>VLOOKUP(A310,'Customer Names'!A310:D2644,3,FALSE)</f>
        <v xml:space="preserve">  Michele</v>
      </c>
      <c r="C310" s="23">
        <f>VLOOKUP(Healthcare!A310,'Medical Examinations'!A310:H2644,2,FALSE)</f>
        <v>18.63</v>
      </c>
      <c r="D310" s="23">
        <f>VLOOKUP(A310,'Medical Examinations'!A310:H2644,3,FALSE)</f>
        <v>9.81</v>
      </c>
      <c r="E310" s="23" t="str">
        <f>VLOOKUP(A310,'Medical Examinations'!A310:H2644,4,FALSE)</f>
        <v>Yes</v>
      </c>
      <c r="F310" s="23" t="str">
        <f>VLOOKUP(A310,'Medical Examinations'!A310:H2644,5,FALSE)</f>
        <v>No</v>
      </c>
      <c r="G310" s="23" t="str">
        <f>VLOOKUP(A310,'Medical Examinations'!A310:H2644,6,FALSE)</f>
        <v>No</v>
      </c>
      <c r="H310" s="23">
        <f>VLOOKUP(A310,'Medical Examinations'!A310:H2644,7,FALSE)</f>
        <v>2</v>
      </c>
      <c r="I310" s="23" t="str">
        <f>VLOOKUP(A310,'Medical Examinations'!A310:H2644,8,FALSE)</f>
        <v>Yes</v>
      </c>
      <c r="J310" s="23" t="str" cm="1">
        <f t="array" ref="J310">_xlfn.IFS(C310&lt;18.5,"Under Weight",C310&lt;25,"Healthy Weight",C310&lt;30,"Over Weight",C310&gt;=30,"Obesity")</f>
        <v>Healthy Weight</v>
      </c>
      <c r="K310" s="23" t="str" cm="1">
        <f t="array" ref="K310">_xlfn.IFS(D310&lt;5.7,"Normal",D310&lt;=6.5,"Prediabetes",D310&gt;6.5,"Diabetes")</f>
        <v>Diabetes</v>
      </c>
      <c r="L310" s="30" t="str">
        <f>VLOOKUP(A310,'Hospitalisation Details'!A310:H2652,2,FALSE)</f>
        <v>11-Nov-1970</v>
      </c>
      <c r="M310" s="23">
        <f>VLOOKUP(A310,'Hospitalisation Details'!A310:H2652,5,FALSE)</f>
        <v>30625.65</v>
      </c>
      <c r="N310" s="23" t="str">
        <f>VLOOKUP(A310,'Hospitalisation Details'!A310:H2652,6,FALSE)</f>
        <v>tier - 2</v>
      </c>
      <c r="O310" s="23" t="str">
        <f>VLOOKUP(A310,'Hospitalisation Details'!A310:H2652,7,FALSE)</f>
        <v>tier - 3</v>
      </c>
      <c r="P310" s="23" t="str">
        <f>VLOOKUP(A310,'Hospitalisation Details'!A310:H2652,8,FALSE)</f>
        <v>R1011</v>
      </c>
      <c r="Q310" s="26">
        <f>VLOOKUP(A310,'Hospitalisation Details'!A310:H2652,3,FALSE)</f>
        <v>52.575000000000003</v>
      </c>
    </row>
    <row r="311" spans="1:17" ht="15.75" customHeight="1" x14ac:dyDescent="0.3">
      <c r="A311" s="31" t="s">
        <v>566</v>
      </c>
      <c r="B311" s="23" t="str">
        <f>VLOOKUP(A311,'Customer Names'!A311:D2645,3,FALSE)</f>
        <v xml:space="preserve">  Nikki</v>
      </c>
      <c r="C311" s="23">
        <f>VLOOKUP(Healthcare!A311,'Medical Examinations'!A311:H2645,2,FALSE)</f>
        <v>26.26</v>
      </c>
      <c r="D311" s="23">
        <f>VLOOKUP(A311,'Medical Examinations'!A311:H2645,3,FALSE)</f>
        <v>11.8</v>
      </c>
      <c r="E311" s="23" t="str">
        <f>VLOOKUP(A311,'Medical Examinations'!A311:H2645,4,FALSE)</f>
        <v>Yes</v>
      </c>
      <c r="F311" s="23" t="str">
        <f>VLOOKUP(A311,'Medical Examinations'!A311:H2645,5,FALSE)</f>
        <v>No</v>
      </c>
      <c r="G311" s="23" t="str">
        <f>VLOOKUP(A311,'Medical Examinations'!A311:H2645,6,FALSE)</f>
        <v>No</v>
      </c>
      <c r="H311" s="23">
        <f>VLOOKUP(A311,'Medical Examinations'!A311:H2645,7,FALSE)</f>
        <v>1</v>
      </c>
      <c r="I311" s="23" t="str">
        <f>VLOOKUP(A311,'Medical Examinations'!A311:H2645,8,FALSE)</f>
        <v>Yes</v>
      </c>
      <c r="J311" s="23" t="str" cm="1">
        <f t="array" ref="J311">_xlfn.IFS(C311&lt;18.5,"Under Weight",C311&lt;25,"Healthy Weight",C311&lt;30,"Over Weight",C311&gt;=30,"Obesity")</f>
        <v>Over Weight</v>
      </c>
      <c r="K311" s="23" t="str" cm="1">
        <f t="array" ref="K311">_xlfn.IFS(D311&lt;5.7,"Normal",D311&lt;=6.5,"Prediabetes",D311&gt;6.5,"Diabetes")</f>
        <v>Diabetes</v>
      </c>
      <c r="L311" s="30" t="str">
        <f>VLOOKUP(A311,'Hospitalisation Details'!A311:H2653,2,FALSE)</f>
        <v>10-Aug-1986</v>
      </c>
      <c r="M311" s="23">
        <f>VLOOKUP(A311,'Hospitalisation Details'!A311:H2653,5,FALSE)</f>
        <v>30530.5</v>
      </c>
      <c r="N311" s="23" t="str">
        <f>VLOOKUP(A311,'Hospitalisation Details'!A311:H2653,6,FALSE)</f>
        <v>tier - 2</v>
      </c>
      <c r="O311" s="23" t="str">
        <f>VLOOKUP(A311,'Hospitalisation Details'!A311:H2653,7,FALSE)</f>
        <v>tier - 1</v>
      </c>
      <c r="P311" s="23" t="str">
        <f>VLOOKUP(A311,'Hospitalisation Details'!A311:H2653,8,FALSE)</f>
        <v>R1011</v>
      </c>
      <c r="Q311" s="26">
        <f>VLOOKUP(A311,'Hospitalisation Details'!A311:H2653,3,FALSE)</f>
        <v>36.827777777777776</v>
      </c>
    </row>
    <row r="312" spans="1:17" ht="15.75" customHeight="1" x14ac:dyDescent="0.3">
      <c r="A312" s="31" t="s">
        <v>568</v>
      </c>
      <c r="B312" s="23" t="str">
        <f>VLOOKUP(A312,'Customer Names'!A312:D2646,3,FALSE)</f>
        <v xml:space="preserve">  Philip J</v>
      </c>
      <c r="C312" s="23">
        <f>VLOOKUP(Healthcare!A312,'Medical Examinations'!A312:H2646,2,FALSE)</f>
        <v>22.37</v>
      </c>
      <c r="D312" s="23">
        <f>VLOOKUP(A312,'Medical Examinations'!A312:H2646,3,FALSE)</f>
        <v>5.86</v>
      </c>
      <c r="E312" s="23" t="str">
        <f>VLOOKUP(A312,'Medical Examinations'!A312:H2646,4,FALSE)</f>
        <v>Yes</v>
      </c>
      <c r="F312" s="23" t="str">
        <f>VLOOKUP(A312,'Medical Examinations'!A312:H2646,5,FALSE)</f>
        <v>No</v>
      </c>
      <c r="G312" s="23" t="str">
        <f>VLOOKUP(A312,'Medical Examinations'!A312:H2646,6,FALSE)</f>
        <v>Yes</v>
      </c>
      <c r="H312" s="23">
        <f>VLOOKUP(A312,'Medical Examinations'!A312:H2646,7,FALSE)</f>
        <v>1</v>
      </c>
      <c r="I312" s="23" t="str">
        <f>VLOOKUP(A312,'Medical Examinations'!A312:H2646,8,FALSE)</f>
        <v>Yes</v>
      </c>
      <c r="J312" s="23" t="str" cm="1">
        <f t="array" ref="J312">_xlfn.IFS(C312&lt;18.5,"Under Weight",C312&lt;25,"Healthy Weight",C312&lt;30,"Over Weight",C312&gt;=30,"Obesity")</f>
        <v>Healthy Weight</v>
      </c>
      <c r="K312" s="23" t="str" cm="1">
        <f t="array" ref="K312">_xlfn.IFS(D312&lt;5.7,"Normal",D312&lt;=6.5,"Prediabetes",D312&gt;6.5,"Diabetes")</f>
        <v>Prediabetes</v>
      </c>
      <c r="L312" s="30" t="str">
        <f>VLOOKUP(A312,'Hospitalisation Details'!A312:H2654,2,FALSE)</f>
        <v>03-Sep-1983</v>
      </c>
      <c r="M312" s="23">
        <f>VLOOKUP(A312,'Hospitalisation Details'!A312:H2654,5,FALSE)</f>
        <v>30457.37</v>
      </c>
      <c r="N312" s="23" t="str">
        <f>VLOOKUP(A312,'Hospitalisation Details'!A312:H2654,6,FALSE)</f>
        <v>tier - 2</v>
      </c>
      <c r="O312" s="23" t="str">
        <f>VLOOKUP(A312,'Hospitalisation Details'!A312:H2654,7,FALSE)</f>
        <v>tier - 1</v>
      </c>
      <c r="P312" s="23" t="str">
        <f>VLOOKUP(A312,'Hospitalisation Details'!A312:H2654,8,FALSE)</f>
        <v>R1012</v>
      </c>
      <c r="Q312" s="26">
        <f>VLOOKUP(A312,'Hospitalisation Details'!A312:H2654,3,FALSE)</f>
        <v>39.763888888888886</v>
      </c>
    </row>
    <row r="313" spans="1:17" ht="15.75" customHeight="1" x14ac:dyDescent="0.3">
      <c r="A313" s="31" t="s">
        <v>570</v>
      </c>
      <c r="B313" s="23" t="str">
        <f>VLOOKUP(A313,'Customer Names'!A313:D2647,3,FALSE)</f>
        <v xml:space="preserve">  Bryan L</v>
      </c>
      <c r="C313" s="23">
        <f>VLOOKUP(Healthcare!A313,'Medical Examinations'!A313:H2647,2,FALSE)</f>
        <v>39.619999999999997</v>
      </c>
      <c r="D313" s="23">
        <f>VLOOKUP(A313,'Medical Examinations'!A313:H2647,3,FALSE)</f>
        <v>4.28</v>
      </c>
      <c r="E313" s="23" t="str">
        <f>VLOOKUP(A313,'Medical Examinations'!A313:H2647,4,FALSE)</f>
        <v>No</v>
      </c>
      <c r="F313" s="23" t="str">
        <f>VLOOKUP(A313,'Medical Examinations'!A313:H2647,5,FALSE)</f>
        <v>No</v>
      </c>
      <c r="G313" s="23" t="str">
        <f>VLOOKUP(A313,'Medical Examinations'!A313:H2647,6,FALSE)</f>
        <v>No</v>
      </c>
      <c r="H313" s="23">
        <f>VLOOKUP(A313,'Medical Examinations'!A313:H2647,7,FALSE)</f>
        <v>1</v>
      </c>
      <c r="I313" s="23" t="str">
        <f>VLOOKUP(A313,'Medical Examinations'!A313:H2647,8,FALSE)</f>
        <v>Yes</v>
      </c>
      <c r="J313" s="23" t="str" cm="1">
        <f t="array" ref="J313">_xlfn.IFS(C313&lt;18.5,"Under Weight",C313&lt;25,"Healthy Weight",C313&lt;30,"Over Weight",C313&gt;=30,"Obesity")</f>
        <v>Obesity</v>
      </c>
      <c r="K313" s="23" t="str" cm="1">
        <f t="array" ref="K313">_xlfn.IFS(D313&lt;5.7,"Normal",D313&lt;=6.5,"Prediabetes",D313&gt;6.5,"Diabetes")</f>
        <v>Normal</v>
      </c>
      <c r="L313" s="30" t="str">
        <f>VLOOKUP(A313,'Hospitalisation Details'!A313:H2655,2,FALSE)</f>
        <v>28-Oct-1998</v>
      </c>
      <c r="M313" s="23">
        <f>VLOOKUP(A313,'Hospitalisation Details'!A313:H2655,5,FALSE)</f>
        <v>30422.03</v>
      </c>
      <c r="N313" s="23" t="str">
        <f>VLOOKUP(A313,'Hospitalisation Details'!A313:H2655,6,FALSE)</f>
        <v>tier - 2</v>
      </c>
      <c r="O313" s="23" t="str">
        <f>VLOOKUP(A313,'Hospitalisation Details'!A313:H2655,7,FALSE)</f>
        <v>tier - 3</v>
      </c>
      <c r="P313" s="23" t="str">
        <f>VLOOKUP(A313,'Hospitalisation Details'!A313:H2655,8,FALSE)</f>
        <v>R1011</v>
      </c>
      <c r="Q313" s="26">
        <f>VLOOKUP(A313,'Hospitalisation Details'!A313:H2655,3,FALSE)</f>
        <v>24.611111111111111</v>
      </c>
    </row>
    <row r="314" spans="1:17" ht="15.75" customHeight="1" x14ac:dyDescent="0.3">
      <c r="A314" s="31" t="s">
        <v>572</v>
      </c>
      <c r="B314" s="23" t="str">
        <f>VLOOKUP(A314,'Customer Names'!A314:D2648,3,FALSE)</f>
        <v xml:space="preserve">  Timothy F</v>
      </c>
      <c r="C314" s="23">
        <f>VLOOKUP(Healthcare!A314,'Medical Examinations'!A314:H2648,2,FALSE)</f>
        <v>18.329999999999998</v>
      </c>
      <c r="D314" s="23">
        <f>VLOOKUP(A314,'Medical Examinations'!A314:H2648,3,FALSE)</f>
        <v>4.16</v>
      </c>
      <c r="E314" s="23" t="str">
        <f>VLOOKUP(A314,'Medical Examinations'!A314:H2648,4,FALSE)</f>
        <v>Yes</v>
      </c>
      <c r="F314" s="23" t="str">
        <f>VLOOKUP(A314,'Medical Examinations'!A314:H2648,5,FALSE)</f>
        <v>No</v>
      </c>
      <c r="G314" s="23" t="str">
        <f>VLOOKUP(A314,'Medical Examinations'!A314:H2648,6,FALSE)</f>
        <v>No</v>
      </c>
      <c r="H314" s="23">
        <f>VLOOKUP(A314,'Medical Examinations'!A314:H2648,7,FALSE)</f>
        <v>0</v>
      </c>
      <c r="I314" s="23" t="str">
        <f>VLOOKUP(A314,'Medical Examinations'!A314:H2648,8,FALSE)</f>
        <v>Yes</v>
      </c>
      <c r="J314" s="23" t="str" cm="1">
        <f t="array" ref="J314">_xlfn.IFS(C314&lt;18.5,"Under Weight",C314&lt;25,"Healthy Weight",C314&lt;30,"Over Weight",C314&gt;=30,"Obesity")</f>
        <v>Under Weight</v>
      </c>
      <c r="K314" s="23" t="str" cm="1">
        <f t="array" ref="K314">_xlfn.IFS(D314&lt;5.7,"Normal",D314&lt;=6.5,"Prediabetes",D314&gt;6.5,"Diabetes")</f>
        <v>Normal</v>
      </c>
      <c r="L314" s="30" t="str">
        <f>VLOOKUP(A314,'Hospitalisation Details'!A314:H2656,2,FALSE)</f>
        <v>03-Sep-1976</v>
      </c>
      <c r="M314" s="23">
        <f>VLOOKUP(A314,'Hospitalisation Details'!A314:H2656,5,FALSE)</f>
        <v>30409.53</v>
      </c>
      <c r="N314" s="23" t="str">
        <f>VLOOKUP(A314,'Hospitalisation Details'!A314:H2656,6,FALSE)</f>
        <v>tier - 2</v>
      </c>
      <c r="O314" s="23" t="str">
        <f>VLOOKUP(A314,'Hospitalisation Details'!A314:H2656,7,FALSE)</f>
        <v>tier - 3</v>
      </c>
      <c r="P314" s="23" t="str">
        <f>VLOOKUP(A314,'Hospitalisation Details'!A314:H2656,8,FALSE)</f>
        <v>R1012</v>
      </c>
      <c r="Q314" s="26">
        <f>VLOOKUP(A314,'Hospitalisation Details'!A314:H2656,3,FALSE)</f>
        <v>46.763888888888886</v>
      </c>
    </row>
    <row r="315" spans="1:17" ht="15.75" customHeight="1" x14ac:dyDescent="0.3">
      <c r="A315" s="31" t="s">
        <v>574</v>
      </c>
      <c r="B315" s="23" t="str">
        <f>VLOOKUP(A315,'Customer Names'!A315:D2649,3,FALSE)</f>
        <v xml:space="preserve">  Angielyn M</v>
      </c>
      <c r="C315" s="23">
        <f>VLOOKUP(Healthcare!A315,'Medical Examinations'!A315:H2649,2,FALSE)</f>
        <v>17.11</v>
      </c>
      <c r="D315" s="23">
        <f>VLOOKUP(A315,'Medical Examinations'!A315:H2649,3,FALSE)</f>
        <v>4.9800000000000004</v>
      </c>
      <c r="E315" s="23" t="str">
        <f>VLOOKUP(A315,'Medical Examinations'!A315:H2649,4,FALSE)</f>
        <v>Yes</v>
      </c>
      <c r="F315" s="23" t="str">
        <f>VLOOKUP(A315,'Medical Examinations'!A315:H2649,5,FALSE)</f>
        <v>No</v>
      </c>
      <c r="G315" s="23" t="str">
        <f>VLOOKUP(A315,'Medical Examinations'!A315:H2649,6,FALSE)</f>
        <v>Yes</v>
      </c>
      <c r="H315" s="23">
        <f>VLOOKUP(A315,'Medical Examinations'!A315:H2649,7,FALSE)</f>
        <v>1</v>
      </c>
      <c r="I315" s="23" t="str">
        <f>VLOOKUP(A315,'Medical Examinations'!A315:H2649,8,FALSE)</f>
        <v>Yes</v>
      </c>
      <c r="J315" s="23" t="str" cm="1">
        <f t="array" ref="J315">_xlfn.IFS(C315&lt;18.5,"Under Weight",C315&lt;25,"Healthy Weight",C315&lt;30,"Over Weight",C315&gt;=30,"Obesity")</f>
        <v>Under Weight</v>
      </c>
      <c r="K315" s="23" t="str" cm="1">
        <f t="array" ref="K315">_xlfn.IFS(D315&lt;5.7,"Normal",D315&lt;=6.5,"Prediabetes",D315&gt;6.5,"Diabetes")</f>
        <v>Normal</v>
      </c>
      <c r="L315" s="30" t="str">
        <f>VLOOKUP(A315,'Hospitalisation Details'!A315:H2657,2,FALSE)</f>
        <v>30-Jul-1969</v>
      </c>
      <c r="M315" s="23">
        <f>VLOOKUP(A315,'Hospitalisation Details'!A315:H2657,5,FALSE)</f>
        <v>30366.93</v>
      </c>
      <c r="N315" s="23" t="str">
        <f>VLOOKUP(A315,'Hospitalisation Details'!A315:H2657,6,FALSE)</f>
        <v>tier - 2</v>
      </c>
      <c r="O315" s="23" t="str">
        <f>VLOOKUP(A315,'Hospitalisation Details'!A315:H2657,7,FALSE)</f>
        <v>tier - 2</v>
      </c>
      <c r="P315" s="23" t="str">
        <f>VLOOKUP(A315,'Hospitalisation Details'!A315:H2657,8,FALSE)</f>
        <v>R1011</v>
      </c>
      <c r="Q315" s="26">
        <f>VLOOKUP(A315,'Hospitalisation Details'!A315:H2657,3,FALSE)</f>
        <v>53.855555555555554</v>
      </c>
    </row>
    <row r="316" spans="1:17" ht="15.75" customHeight="1" x14ac:dyDescent="0.3">
      <c r="A316" s="31" t="s">
        <v>576</v>
      </c>
      <c r="B316" s="23" t="str">
        <f>VLOOKUP(A316,'Customer Names'!A316:D2650,3,FALSE)</f>
        <v xml:space="preserve">  Jeanie M</v>
      </c>
      <c r="C316" s="23">
        <f>VLOOKUP(Healthcare!A316,'Medical Examinations'!A316:H2650,2,FALSE)</f>
        <v>43.5</v>
      </c>
      <c r="D316" s="23">
        <f>VLOOKUP(A316,'Medical Examinations'!A316:H2650,3,FALSE)</f>
        <v>6.38</v>
      </c>
      <c r="E316" s="23" t="str">
        <f>VLOOKUP(A316,'Medical Examinations'!A316:H2650,4,FALSE)</f>
        <v>No</v>
      </c>
      <c r="F316" s="23" t="str">
        <f>VLOOKUP(A316,'Medical Examinations'!A316:H2650,5,FALSE)</f>
        <v>yes</v>
      </c>
      <c r="G316" s="23" t="str">
        <f>VLOOKUP(A316,'Medical Examinations'!A316:H2650,6,FALSE)</f>
        <v>No</v>
      </c>
      <c r="H316" s="23">
        <f>VLOOKUP(A316,'Medical Examinations'!A316:H2650,7,FALSE)</f>
        <v>1</v>
      </c>
      <c r="I316" s="23" t="str">
        <f>VLOOKUP(A316,'Medical Examinations'!A316:H2650,8,FALSE)</f>
        <v>Yes</v>
      </c>
      <c r="J316" s="23" t="str" cm="1">
        <f t="array" ref="J316">_xlfn.IFS(C316&lt;18.5,"Under Weight",C316&lt;25,"Healthy Weight",C316&lt;30,"Over Weight",C316&gt;=30,"Obesity")</f>
        <v>Obesity</v>
      </c>
      <c r="K316" s="23" t="str" cm="1">
        <f t="array" ref="K316">_xlfn.IFS(D316&lt;5.7,"Normal",D316&lt;=6.5,"Prediabetes",D316&gt;6.5,"Diabetes")</f>
        <v>Prediabetes</v>
      </c>
      <c r="L316" s="30" t="str">
        <f>VLOOKUP(A316,'Hospitalisation Details'!A316:H2658,2,FALSE)</f>
        <v>01-Jun-2004</v>
      </c>
      <c r="M316" s="23">
        <f>VLOOKUP(A316,'Hospitalisation Details'!A316:H2658,5,FALSE)</f>
        <v>30328.27</v>
      </c>
      <c r="N316" s="23" t="str">
        <f>VLOOKUP(A316,'Hospitalisation Details'!A316:H2658,6,FALSE)</f>
        <v>tier - 2</v>
      </c>
      <c r="O316" s="23" t="str">
        <f>VLOOKUP(A316,'Hospitalisation Details'!A316:H2658,7,FALSE)</f>
        <v>tier - 2</v>
      </c>
      <c r="P316" s="23" t="str">
        <f>VLOOKUP(A316,'Hospitalisation Details'!A316:H2658,8,FALSE)</f>
        <v>R1011</v>
      </c>
      <c r="Q316" s="26">
        <f>VLOOKUP(A316,'Hospitalisation Details'!A316:H2658,3,FALSE)</f>
        <v>19.019444444444446</v>
      </c>
    </row>
    <row r="317" spans="1:17" ht="15.75" customHeight="1" x14ac:dyDescent="0.3">
      <c r="A317" s="31" t="s">
        <v>578</v>
      </c>
      <c r="B317" s="23" t="str">
        <f>VLOOKUP(A317,'Customer Names'!A317:D2651,3,FALSE)</f>
        <v xml:space="preserve">  Greg</v>
      </c>
      <c r="C317" s="23">
        <f>VLOOKUP(Healthcare!A317,'Medical Examinations'!A317:H2651,2,FALSE)</f>
        <v>25.364999999999998</v>
      </c>
      <c r="D317" s="23">
        <f>VLOOKUP(A317,'Medical Examinations'!A317:H2651,3,FALSE)</f>
        <v>5.19</v>
      </c>
      <c r="E317" s="23" t="str">
        <f>VLOOKUP(A317,'Medical Examinations'!A317:H2651,4,FALSE)</f>
        <v>No</v>
      </c>
      <c r="F317" s="23" t="str">
        <f>VLOOKUP(A317,'Medical Examinations'!A317:H2651,5,FALSE)</f>
        <v>No</v>
      </c>
      <c r="G317" s="23" t="str">
        <f>VLOOKUP(A317,'Medical Examinations'!A317:H2651,6,FALSE)</f>
        <v>No</v>
      </c>
      <c r="H317" s="23">
        <f>VLOOKUP(A317,'Medical Examinations'!A317:H2651,7,FALSE)</f>
        <v>2</v>
      </c>
      <c r="I317" s="23" t="str">
        <f>VLOOKUP(A317,'Medical Examinations'!A317:H2651,8,FALSE)</f>
        <v>No</v>
      </c>
      <c r="J317" s="23" t="str" cm="1">
        <f t="array" ref="J317">_xlfn.IFS(C317&lt;18.5,"Under Weight",C317&lt;25,"Healthy Weight",C317&lt;30,"Over Weight",C317&gt;=30,"Obesity")</f>
        <v>Over Weight</v>
      </c>
      <c r="K317" s="23" t="str" cm="1">
        <f t="array" ref="K317">_xlfn.IFS(D317&lt;5.7,"Normal",D317&lt;=6.5,"Prediabetes",D317&gt;6.5,"Diabetes")</f>
        <v>Normal</v>
      </c>
      <c r="L317" s="30" t="str">
        <f>VLOOKUP(A317,'Hospitalisation Details'!A317:H2659,2,FALSE)</f>
        <v>24-Jul-1972</v>
      </c>
      <c r="M317" s="23">
        <f>VLOOKUP(A317,'Hospitalisation Details'!A317:H2659,5,FALSE)</f>
        <v>30284.639999999999</v>
      </c>
      <c r="N317" s="23" t="str">
        <f>VLOOKUP(A317,'Hospitalisation Details'!A317:H2659,6,FALSE)</f>
        <v>tier - 1</v>
      </c>
      <c r="O317" s="23" t="str">
        <f>VLOOKUP(A317,'Hospitalisation Details'!A317:H2659,7,FALSE)</f>
        <v>tier - 1</v>
      </c>
      <c r="P317" s="23" t="str">
        <f>VLOOKUP(A317,'Hospitalisation Details'!A317:H2659,8,FALSE)</f>
        <v>R1012</v>
      </c>
      <c r="Q317" s="26">
        <f>VLOOKUP(A317,'Hospitalisation Details'!A317:H2659,3,FALSE)</f>
        <v>50.87222222222222</v>
      </c>
    </row>
    <row r="318" spans="1:17" ht="15.75" customHeight="1" x14ac:dyDescent="0.3">
      <c r="A318" s="31" t="s">
        <v>579</v>
      </c>
      <c r="B318" s="23" t="str">
        <f>VLOOKUP(A318,'Customer Names'!A318:D2652,3,FALSE)</f>
        <v xml:space="preserve">  John</v>
      </c>
      <c r="C318" s="23">
        <f>VLOOKUP(Healthcare!A318,'Medical Examinations'!A318:H2652,2,FALSE)</f>
        <v>28.594999999999999</v>
      </c>
      <c r="D318" s="23">
        <f>VLOOKUP(A318,'Medical Examinations'!A318:H2652,3,FALSE)</f>
        <v>10.210000000000001</v>
      </c>
      <c r="E318" s="23" t="str">
        <f>VLOOKUP(A318,'Medical Examinations'!A318:H2652,4,FALSE)</f>
        <v>No</v>
      </c>
      <c r="F318" s="23" t="str">
        <f>VLOOKUP(A318,'Medical Examinations'!A318:H2652,5,FALSE)</f>
        <v>No</v>
      </c>
      <c r="G318" s="23" t="str">
        <f>VLOOKUP(A318,'Medical Examinations'!A318:H2652,6,FALSE)</f>
        <v>No</v>
      </c>
      <c r="H318" s="23">
        <f>VLOOKUP(A318,'Medical Examinations'!A318:H2652,7,FALSE)</f>
        <v>0</v>
      </c>
      <c r="I318" s="23" t="str">
        <f>VLOOKUP(A318,'Medical Examinations'!A318:H2652,8,FALSE)</f>
        <v>No</v>
      </c>
      <c r="J318" s="23" t="str" cm="1">
        <f t="array" ref="J318">_xlfn.IFS(C318&lt;18.5,"Under Weight",C318&lt;25,"Healthy Weight",C318&lt;30,"Over Weight",C318&gt;=30,"Obesity")</f>
        <v>Over Weight</v>
      </c>
      <c r="K318" s="23" t="str" cm="1">
        <f t="array" ref="K318">_xlfn.IFS(D318&lt;5.7,"Normal",D318&lt;=6.5,"Prediabetes",D318&gt;6.5,"Diabetes")</f>
        <v>Diabetes</v>
      </c>
      <c r="L318" s="30" t="str">
        <f>VLOOKUP(A318,'Hospitalisation Details'!A318:H2660,2,FALSE)</f>
        <v>15-Sep-1962</v>
      </c>
      <c r="M318" s="23">
        <f>VLOOKUP(A318,'Hospitalisation Details'!A318:H2660,5,FALSE)</f>
        <v>30260</v>
      </c>
      <c r="N318" s="23" t="str">
        <f>VLOOKUP(A318,'Hospitalisation Details'!A318:H2660,6,FALSE)</f>
        <v>tier - 1</v>
      </c>
      <c r="O318" s="23" t="str">
        <f>VLOOKUP(A318,'Hospitalisation Details'!A318:H2660,7,FALSE)</f>
        <v>tier - 1</v>
      </c>
      <c r="P318" s="23" t="str">
        <f>VLOOKUP(A318,'Hospitalisation Details'!A318:H2660,8,FALSE)</f>
        <v>R1014</v>
      </c>
      <c r="Q318" s="26">
        <f>VLOOKUP(A318,'Hospitalisation Details'!A318:H2660,3,FALSE)</f>
        <v>60.730555555555554</v>
      </c>
    </row>
    <row r="319" spans="1:17" ht="15.75" customHeight="1" x14ac:dyDescent="0.3">
      <c r="A319" s="31" t="s">
        <v>580</v>
      </c>
      <c r="B319" s="23" t="str">
        <f>VLOOKUP(A319,'Customer Names'!A319:D2653,3,FALSE)</f>
        <v xml:space="preserve">  Aliaksandr</v>
      </c>
      <c r="C319" s="23">
        <f>VLOOKUP(Healthcare!A319,'Medical Examinations'!A319:H2653,2,FALSE)</f>
        <v>29.83</v>
      </c>
      <c r="D319" s="23">
        <f>VLOOKUP(A319,'Medical Examinations'!A319:H2653,3,FALSE)</f>
        <v>9.6999999999999993</v>
      </c>
      <c r="E319" s="23" t="str">
        <f>VLOOKUP(A319,'Medical Examinations'!A319:H2653,4,FALSE)</f>
        <v>Yes</v>
      </c>
      <c r="F319" s="23" t="str">
        <f>VLOOKUP(A319,'Medical Examinations'!A319:H2653,5,FALSE)</f>
        <v>No</v>
      </c>
      <c r="G319" s="23" t="str">
        <f>VLOOKUP(A319,'Medical Examinations'!A319:H2653,6,FALSE)</f>
        <v>Yes</v>
      </c>
      <c r="H319" s="23">
        <f>VLOOKUP(A319,'Medical Examinations'!A319:H2653,7,FALSE)</f>
        <v>1</v>
      </c>
      <c r="I319" s="23" t="str">
        <f>VLOOKUP(A319,'Medical Examinations'!A319:H2653,8,FALSE)</f>
        <v>Yes</v>
      </c>
      <c r="J319" s="23" t="str" cm="1">
        <f t="array" ref="J319">_xlfn.IFS(C319&lt;18.5,"Under Weight",C319&lt;25,"Healthy Weight",C319&lt;30,"Over Weight",C319&gt;=30,"Obesity")</f>
        <v>Over Weight</v>
      </c>
      <c r="K319" s="23" t="str" cm="1">
        <f t="array" ref="K319">_xlfn.IFS(D319&lt;5.7,"Normal",D319&lt;=6.5,"Prediabetes",D319&gt;6.5,"Diabetes")</f>
        <v>Diabetes</v>
      </c>
      <c r="L319" s="30" t="str">
        <f>VLOOKUP(A319,'Hospitalisation Details'!A319:H2661,2,FALSE)</f>
        <v>13-Sep-1963</v>
      </c>
      <c r="M319" s="23">
        <f>VLOOKUP(A319,'Hospitalisation Details'!A319:H2661,5,FALSE)</f>
        <v>30184.94</v>
      </c>
      <c r="N319" s="23" t="str">
        <f>VLOOKUP(A319,'Hospitalisation Details'!A319:H2661,6,FALSE)</f>
        <v>tier - 1</v>
      </c>
      <c r="O319" s="23" t="str">
        <f>VLOOKUP(A319,'Hospitalisation Details'!A319:H2661,7,FALSE)</f>
        <v>tier - 1</v>
      </c>
      <c r="P319" s="23" t="str">
        <f>VLOOKUP(A319,'Hospitalisation Details'!A319:H2661,8,FALSE)</f>
        <v>R1014</v>
      </c>
      <c r="Q319" s="26">
        <f>VLOOKUP(A319,'Hospitalisation Details'!A319:H2661,3,FALSE)</f>
        <v>59.736111111111114</v>
      </c>
    </row>
    <row r="320" spans="1:17" ht="15.75" customHeight="1" x14ac:dyDescent="0.3">
      <c r="A320" s="31" t="s">
        <v>582</v>
      </c>
      <c r="B320" s="23" t="str">
        <f>VLOOKUP(A320,'Customer Names'!A320:D2654,3,FALSE)</f>
        <v xml:space="preserve">  Jason M</v>
      </c>
      <c r="C320" s="23">
        <f>VLOOKUP(Healthcare!A320,'Medical Examinations'!A320:H2654,2,FALSE)</f>
        <v>24.7</v>
      </c>
      <c r="D320" s="23">
        <f>VLOOKUP(A320,'Medical Examinations'!A320:H2654,3,FALSE)</f>
        <v>10.25</v>
      </c>
      <c r="E320" s="23" t="str">
        <f>VLOOKUP(A320,'Medical Examinations'!A320:H2654,4,FALSE)</f>
        <v>No</v>
      </c>
      <c r="F320" s="23" t="str">
        <f>VLOOKUP(A320,'Medical Examinations'!A320:H2654,5,FALSE)</f>
        <v>No</v>
      </c>
      <c r="G320" s="23" t="str">
        <f>VLOOKUP(A320,'Medical Examinations'!A320:H2654,6,FALSE)</f>
        <v>No</v>
      </c>
      <c r="H320" s="23">
        <f>VLOOKUP(A320,'Medical Examinations'!A320:H2654,7,FALSE)</f>
        <v>3</v>
      </c>
      <c r="I320" s="23" t="str">
        <f>VLOOKUP(A320,'Medical Examinations'!A320:H2654,8,FALSE)</f>
        <v>No</v>
      </c>
      <c r="J320" s="23" t="str" cm="1">
        <f t="array" ref="J320">_xlfn.IFS(C320&lt;18.5,"Under Weight",C320&lt;25,"Healthy Weight",C320&lt;30,"Over Weight",C320&gt;=30,"Obesity")</f>
        <v>Healthy Weight</v>
      </c>
      <c r="K320" s="23" t="str" cm="1">
        <f t="array" ref="K320">_xlfn.IFS(D320&lt;5.7,"Normal",D320&lt;=6.5,"Prediabetes",D320&gt;6.5,"Diabetes")</f>
        <v>Diabetes</v>
      </c>
      <c r="L320" s="30" t="str">
        <f>VLOOKUP(A320,'Hospitalisation Details'!A320:H2662,2,FALSE)</f>
        <v>11-Aug-1958</v>
      </c>
      <c r="M320" s="23">
        <f>VLOOKUP(A320,'Hospitalisation Details'!A320:H2662,5,FALSE)</f>
        <v>30166.62</v>
      </c>
      <c r="N320" s="23" t="str">
        <f>VLOOKUP(A320,'Hospitalisation Details'!A320:H2662,6,FALSE)</f>
        <v>tier - 1</v>
      </c>
      <c r="O320" s="23" t="str">
        <f>VLOOKUP(A320,'Hospitalisation Details'!A320:H2662,7,FALSE)</f>
        <v>tier - 3</v>
      </c>
      <c r="P320" s="23" t="str">
        <f>VLOOKUP(A320,'Hospitalisation Details'!A320:H2662,8,FALSE)</f>
        <v>R1012</v>
      </c>
      <c r="Q320" s="26">
        <f>VLOOKUP(A320,'Hospitalisation Details'!A320:H2662,3,FALSE)</f>
        <v>64.825000000000003</v>
      </c>
    </row>
    <row r="321" spans="1:17" ht="15.75" customHeight="1" x14ac:dyDescent="0.3">
      <c r="A321" s="31" t="s">
        <v>584</v>
      </c>
      <c r="B321" s="23" t="str">
        <f>VLOOKUP(A321,'Customer Names'!A321:D2655,3,FALSE)</f>
        <v xml:space="preserve">  Sheera K</v>
      </c>
      <c r="C321" s="23">
        <f>VLOOKUP(Healthcare!A321,'Medical Examinations'!A321:H2655,2,FALSE)</f>
        <v>17.940000000000001</v>
      </c>
      <c r="D321" s="23">
        <f>VLOOKUP(A321,'Medical Examinations'!A321:H2655,3,FALSE)</f>
        <v>9.77</v>
      </c>
      <c r="E321" s="23" t="str">
        <f>VLOOKUP(A321,'Medical Examinations'!A321:H2655,4,FALSE)</f>
        <v>No</v>
      </c>
      <c r="F321" s="23" t="str">
        <f>VLOOKUP(A321,'Medical Examinations'!A321:H2655,5,FALSE)</f>
        <v>No</v>
      </c>
      <c r="G321" s="23" t="str">
        <f>VLOOKUP(A321,'Medical Examinations'!A321:H2655,6,FALSE)</f>
        <v>No</v>
      </c>
      <c r="H321" s="23">
        <f>VLOOKUP(A321,'Medical Examinations'!A321:H2655,7,FALSE)</f>
        <v>0</v>
      </c>
      <c r="I321" s="23" t="str">
        <f>VLOOKUP(A321,'Medical Examinations'!A321:H2655,8,FALSE)</f>
        <v>Yes</v>
      </c>
      <c r="J321" s="23" t="str" cm="1">
        <f t="array" ref="J321">_xlfn.IFS(C321&lt;18.5,"Under Weight",C321&lt;25,"Healthy Weight",C321&lt;30,"Over Weight",C321&gt;=30,"Obesity")</f>
        <v>Under Weight</v>
      </c>
      <c r="K321" s="23" t="str" cm="1">
        <f t="array" ref="K321">_xlfn.IFS(D321&lt;5.7,"Normal",D321&lt;=6.5,"Prediabetes",D321&gt;6.5,"Diabetes")</f>
        <v>Diabetes</v>
      </c>
      <c r="L321" s="30" t="str">
        <f>VLOOKUP(A321,'Hospitalisation Details'!A321:H2663,2,FALSE)</f>
        <v>25-Dec-1971</v>
      </c>
      <c r="M321" s="23">
        <f>VLOOKUP(A321,'Hospitalisation Details'!A321:H2663,5,FALSE)</f>
        <v>30134.75</v>
      </c>
      <c r="N321" s="23" t="str">
        <f>VLOOKUP(A321,'Hospitalisation Details'!A321:H2663,6,FALSE)</f>
        <v>tier - 2</v>
      </c>
      <c r="O321" s="23" t="str">
        <f>VLOOKUP(A321,'Hospitalisation Details'!A321:H2663,7,FALSE)</f>
        <v>tier - 3</v>
      </c>
      <c r="P321" s="23" t="str">
        <f>VLOOKUP(A321,'Hospitalisation Details'!A321:H2663,8,FALSE)</f>
        <v>R1011</v>
      </c>
      <c r="Q321" s="26">
        <f>VLOOKUP(A321,'Hospitalisation Details'!A321:H2663,3,FALSE)</f>
        <v>51.452777777777776</v>
      </c>
    </row>
    <row r="322" spans="1:17" ht="15.75" customHeight="1" x14ac:dyDescent="0.3">
      <c r="A322" s="31" t="s">
        <v>586</v>
      </c>
      <c r="B322" s="23" t="str">
        <f>VLOOKUP(A322,'Customer Names'!A322:D2656,3,FALSE)</f>
        <v xml:space="preserve">  Janice</v>
      </c>
      <c r="C322" s="23">
        <f>VLOOKUP(Healthcare!A322,'Medical Examinations'!A322:H2656,2,FALSE)</f>
        <v>21.08</v>
      </c>
      <c r="D322" s="23">
        <f>VLOOKUP(A322,'Medical Examinations'!A322:H2656,3,FALSE)</f>
        <v>4.83</v>
      </c>
      <c r="E322" s="23" t="str">
        <f>VLOOKUP(A322,'Medical Examinations'!A322:H2656,4,FALSE)</f>
        <v>No</v>
      </c>
      <c r="F322" s="23" t="str">
        <f>VLOOKUP(A322,'Medical Examinations'!A322:H2656,5,FALSE)</f>
        <v>No</v>
      </c>
      <c r="G322" s="23" t="str">
        <f>VLOOKUP(A322,'Medical Examinations'!A322:H2656,6,FALSE)</f>
        <v>Yes</v>
      </c>
      <c r="H322" s="23">
        <f>VLOOKUP(A322,'Medical Examinations'!A322:H2656,7,FALSE)</f>
        <v>1</v>
      </c>
      <c r="I322" s="23" t="str">
        <f>VLOOKUP(A322,'Medical Examinations'!A322:H2656,8,FALSE)</f>
        <v>Yes</v>
      </c>
      <c r="J322" s="23" t="str" cm="1">
        <f t="array" ref="J322">_xlfn.IFS(C322&lt;18.5,"Under Weight",C322&lt;25,"Healthy Weight",C322&lt;30,"Over Weight",C322&gt;=30,"Obesity")</f>
        <v>Healthy Weight</v>
      </c>
      <c r="K322" s="23" t="str" cm="1">
        <f t="array" ref="K322">_xlfn.IFS(D322&lt;5.7,"Normal",D322&lt;=6.5,"Prediabetes",D322&gt;6.5,"Diabetes")</f>
        <v>Normal</v>
      </c>
      <c r="L322" s="30" t="str">
        <f>VLOOKUP(A322,'Hospitalisation Details'!A322:H2664,2,FALSE)</f>
        <v>02-Sep-1979</v>
      </c>
      <c r="M322" s="23">
        <f>VLOOKUP(A322,'Hospitalisation Details'!A322:H2664,5,FALSE)</f>
        <v>30095.97</v>
      </c>
      <c r="N322" s="23" t="str">
        <f>VLOOKUP(A322,'Hospitalisation Details'!A322:H2664,6,FALSE)</f>
        <v>tier - 2</v>
      </c>
      <c r="O322" s="23" t="str">
        <f>VLOOKUP(A322,'Hospitalisation Details'!A322:H2664,7,FALSE)</f>
        <v>tier - 3</v>
      </c>
      <c r="P322" s="23" t="str">
        <f>VLOOKUP(A322,'Hospitalisation Details'!A322:H2664,8,FALSE)</f>
        <v>R1011</v>
      </c>
      <c r="Q322" s="26">
        <f>VLOOKUP(A322,'Hospitalisation Details'!A322:H2664,3,FALSE)</f>
        <v>43.766666666666666</v>
      </c>
    </row>
    <row r="323" spans="1:17" ht="15.75" customHeight="1" x14ac:dyDescent="0.3">
      <c r="A323" s="31" t="s">
        <v>588</v>
      </c>
      <c r="B323" s="23" t="str">
        <f>VLOOKUP(A323,'Customer Names'!A323:D2657,3,FALSE)</f>
        <v xml:space="preserve">  Timothy G</v>
      </c>
      <c r="C323" s="23">
        <f>VLOOKUP(Healthcare!A323,'Medical Examinations'!A323:H2657,2,FALSE)</f>
        <v>37.715000000000003</v>
      </c>
      <c r="D323" s="23">
        <f>VLOOKUP(A323,'Medical Examinations'!A323:H2657,3,FALSE)</f>
        <v>10.86</v>
      </c>
      <c r="E323" s="23" t="str">
        <f>VLOOKUP(A323,'Medical Examinations'!A323:H2657,4,FALSE)</f>
        <v>Yes</v>
      </c>
      <c r="F323" s="23" t="str">
        <f>VLOOKUP(A323,'Medical Examinations'!A323:H2657,5,FALSE)</f>
        <v>No</v>
      </c>
      <c r="G323" s="23" t="str">
        <f>VLOOKUP(A323,'Medical Examinations'!A323:H2657,6,FALSE)</f>
        <v>No</v>
      </c>
      <c r="H323" s="23">
        <f>VLOOKUP(A323,'Medical Examinations'!A323:H2657,7,FALSE)</f>
        <v>0</v>
      </c>
      <c r="I323" s="23" t="str">
        <f>VLOOKUP(A323,'Medical Examinations'!A323:H2657,8,FALSE)</f>
        <v>No</v>
      </c>
      <c r="J323" s="23" t="str" cm="1">
        <f t="array" ref="J323">_xlfn.IFS(C323&lt;18.5,"Under Weight",C323&lt;25,"Healthy Weight",C323&lt;30,"Over Weight",C323&gt;=30,"Obesity")</f>
        <v>Obesity</v>
      </c>
      <c r="K323" s="23" t="str" cm="1">
        <f t="array" ref="K323">_xlfn.IFS(D323&lt;5.7,"Normal",D323&lt;=6.5,"Prediabetes",D323&gt;6.5,"Diabetes")</f>
        <v>Diabetes</v>
      </c>
      <c r="L323" s="30" t="str">
        <f>VLOOKUP(A323,'Hospitalisation Details'!A323:H2665,2,FALSE)</f>
        <v>16-Jun-1967</v>
      </c>
      <c r="M323" s="23">
        <f>VLOOKUP(A323,'Hospitalisation Details'!A323:H2665,5,FALSE)</f>
        <v>30063.58</v>
      </c>
      <c r="N323" s="23" t="str">
        <f>VLOOKUP(A323,'Hospitalisation Details'!A323:H2665,6,FALSE)</f>
        <v>tier - 1</v>
      </c>
      <c r="O323" s="23" t="str">
        <f>VLOOKUP(A323,'Hospitalisation Details'!A323:H2665,7,FALSE)</f>
        <v>tier - 1</v>
      </c>
      <c r="P323" s="23" t="str">
        <f>VLOOKUP(A323,'Hospitalisation Details'!A323:H2665,8,FALSE)</f>
        <v>R1012</v>
      </c>
      <c r="Q323" s="26">
        <f>VLOOKUP(A323,'Hospitalisation Details'!A323:H2665,3,FALSE)</f>
        <v>55.977777777777774</v>
      </c>
    </row>
    <row r="324" spans="1:17" ht="15.75" customHeight="1" x14ac:dyDescent="0.3">
      <c r="A324" s="31" t="s">
        <v>590</v>
      </c>
      <c r="B324" s="23" t="str">
        <f>VLOOKUP(A324,'Customer Names'!A324:D2658,3,FALSE)</f>
        <v xml:space="preserve">  Alan R</v>
      </c>
      <c r="C324" s="23">
        <f>VLOOKUP(Healthcare!A324,'Medical Examinations'!A324:H2658,2,FALSE)</f>
        <v>22.39</v>
      </c>
      <c r="D324" s="23">
        <f>VLOOKUP(A324,'Medical Examinations'!A324:H2658,3,FALSE)</f>
        <v>9.5299999999999994</v>
      </c>
      <c r="E324" s="23" t="str">
        <f>VLOOKUP(A324,'Medical Examinations'!A324:H2658,4,FALSE)</f>
        <v>Yes</v>
      </c>
      <c r="F324" s="23" t="str">
        <f>VLOOKUP(A324,'Medical Examinations'!A324:H2658,5,FALSE)</f>
        <v>No</v>
      </c>
      <c r="G324" s="23" t="str">
        <f>VLOOKUP(A324,'Medical Examinations'!A324:H2658,6,FALSE)</f>
        <v>No</v>
      </c>
      <c r="H324" s="23">
        <f>VLOOKUP(A324,'Medical Examinations'!A324:H2658,7,FALSE)</f>
        <v>0</v>
      </c>
      <c r="I324" s="23" t="str">
        <f>VLOOKUP(A324,'Medical Examinations'!A324:H2658,8,FALSE)</f>
        <v>Yes</v>
      </c>
      <c r="J324" s="23" t="str" cm="1">
        <f t="array" ref="J324">_xlfn.IFS(C324&lt;18.5,"Under Weight",C324&lt;25,"Healthy Weight",C324&lt;30,"Over Weight",C324&gt;=30,"Obesity")</f>
        <v>Healthy Weight</v>
      </c>
      <c r="K324" s="23" t="str" cm="1">
        <f t="array" ref="K324">_xlfn.IFS(D324&lt;5.7,"Normal",D324&lt;=6.5,"Prediabetes",D324&gt;6.5,"Diabetes")</f>
        <v>Diabetes</v>
      </c>
      <c r="L324" s="30" t="str">
        <f>VLOOKUP(A324,'Hospitalisation Details'!A324:H2666,2,FALSE)</f>
        <v>04-Aug-1981</v>
      </c>
      <c r="M324" s="23">
        <f>VLOOKUP(A324,'Hospitalisation Details'!A324:H2666,5,FALSE)</f>
        <v>30026.87</v>
      </c>
      <c r="N324" s="23" t="str">
        <f>VLOOKUP(A324,'Hospitalisation Details'!A324:H2666,6,FALSE)</f>
        <v>tier - 2</v>
      </c>
      <c r="O324" s="23" t="str">
        <f>VLOOKUP(A324,'Hospitalisation Details'!A324:H2666,7,FALSE)</f>
        <v>tier - 3</v>
      </c>
      <c r="P324" s="23" t="str">
        <f>VLOOKUP(A324,'Hospitalisation Details'!A324:H2666,8,FALSE)</f>
        <v>R1012</v>
      </c>
      <c r="Q324" s="26">
        <f>VLOOKUP(A324,'Hospitalisation Details'!A324:H2666,3,FALSE)</f>
        <v>41.844444444444441</v>
      </c>
    </row>
    <row r="325" spans="1:17" ht="15.75" customHeight="1" x14ac:dyDescent="0.3">
      <c r="A325" s="31" t="s">
        <v>592</v>
      </c>
      <c r="B325" s="23" t="str">
        <f>VLOOKUP(A325,'Customer Names'!A325:D2659,3,FALSE)</f>
        <v xml:space="preserve">  Michael</v>
      </c>
      <c r="C325" s="23">
        <f>VLOOKUP(Healthcare!A325,'Medical Examinations'!A325:H2659,2,FALSE)</f>
        <v>28.78</v>
      </c>
      <c r="D325" s="23">
        <f>VLOOKUP(A325,'Medical Examinations'!A325:H2659,3,FALSE)</f>
        <v>5.68</v>
      </c>
      <c r="E325" s="23" t="str">
        <f>VLOOKUP(A325,'Medical Examinations'!A325:H2659,4,FALSE)</f>
        <v>No</v>
      </c>
      <c r="F325" s="23" t="str">
        <f>VLOOKUP(A325,'Medical Examinations'!A325:H2659,5,FALSE)</f>
        <v>No</v>
      </c>
      <c r="G325" s="23" t="str">
        <f>VLOOKUP(A325,'Medical Examinations'!A325:H2659,6,FALSE)</f>
        <v>No</v>
      </c>
      <c r="H325" s="23">
        <f>VLOOKUP(A325,'Medical Examinations'!A325:H2659,7,FALSE)</f>
        <v>0</v>
      </c>
      <c r="I325" s="23" t="str">
        <f>VLOOKUP(A325,'Medical Examinations'!A325:H2659,8,FALSE)</f>
        <v>Yes</v>
      </c>
      <c r="J325" s="23" t="str" cm="1">
        <f t="array" ref="J325">_xlfn.IFS(C325&lt;18.5,"Under Weight",C325&lt;25,"Healthy Weight",C325&lt;30,"Over Weight",C325&gt;=30,"Obesity")</f>
        <v>Over Weight</v>
      </c>
      <c r="K325" s="23" t="str" cm="1">
        <f t="array" ref="K325">_xlfn.IFS(D325&lt;5.7,"Normal",D325&lt;=6.5,"Prediabetes",D325&gt;6.5,"Diabetes")</f>
        <v>Normal</v>
      </c>
      <c r="L325" s="30" t="str">
        <f>VLOOKUP(A325,'Hospitalisation Details'!A325:H2667,2,FALSE)</f>
        <v>05-Oct-1991</v>
      </c>
      <c r="M325" s="23">
        <f>VLOOKUP(A325,'Hospitalisation Details'!A325:H2667,5,FALSE)</f>
        <v>29969.67</v>
      </c>
      <c r="N325" s="23" t="str">
        <f>VLOOKUP(A325,'Hospitalisation Details'!A325:H2667,6,FALSE)</f>
        <v>tier - 1</v>
      </c>
      <c r="O325" s="23" t="str">
        <f>VLOOKUP(A325,'Hospitalisation Details'!A325:H2667,7,FALSE)</f>
        <v>tier - 1</v>
      </c>
      <c r="P325" s="23" t="str">
        <f>VLOOKUP(A325,'Hospitalisation Details'!A325:H2667,8,FALSE)</f>
        <v>R1011</v>
      </c>
      <c r="Q325" s="26">
        <f>VLOOKUP(A325,'Hospitalisation Details'!A325:H2667,3,FALSE)</f>
        <v>31.675000000000001</v>
      </c>
    </row>
    <row r="326" spans="1:17" ht="15.75" customHeight="1" x14ac:dyDescent="0.3">
      <c r="A326" s="31" t="s">
        <v>593</v>
      </c>
      <c r="B326" s="23" t="str">
        <f>VLOOKUP(A326,'Customer Names'!A326:D2660,3,FALSE)</f>
        <v xml:space="preserve">  Marie-France</v>
      </c>
      <c r="C326" s="23">
        <f>VLOOKUP(Healthcare!A326,'Medical Examinations'!A326:H2660,2,FALSE)</f>
        <v>18.329999999999998</v>
      </c>
      <c r="D326" s="23">
        <f>VLOOKUP(A326,'Medical Examinations'!A326:H2660,3,FALSE)</f>
        <v>5.57</v>
      </c>
      <c r="E326" s="23" t="str">
        <f>VLOOKUP(A326,'Medical Examinations'!A326:H2660,4,FALSE)</f>
        <v>Yes</v>
      </c>
      <c r="F326" s="23" t="str">
        <f>VLOOKUP(A326,'Medical Examinations'!A326:H2660,5,FALSE)</f>
        <v>No</v>
      </c>
      <c r="G326" s="23" t="str">
        <f>VLOOKUP(A326,'Medical Examinations'!A326:H2660,6,FALSE)</f>
        <v>No</v>
      </c>
      <c r="H326" s="23">
        <f>VLOOKUP(A326,'Medical Examinations'!A326:H2660,7,FALSE)</f>
        <v>0</v>
      </c>
      <c r="I326" s="23" t="str">
        <f>VLOOKUP(A326,'Medical Examinations'!A326:H2660,8,FALSE)</f>
        <v>Yes</v>
      </c>
      <c r="J326" s="23" t="str" cm="1">
        <f t="array" ref="J326">_xlfn.IFS(C326&lt;18.5,"Under Weight",C326&lt;25,"Healthy Weight",C326&lt;30,"Over Weight",C326&gt;=30,"Obesity")</f>
        <v>Under Weight</v>
      </c>
      <c r="K326" s="23" t="str" cm="1">
        <f t="array" ref="K326">_xlfn.IFS(D326&lt;5.7,"Normal",D326&lt;=6.5,"Prediabetes",D326&gt;6.5,"Diabetes")</f>
        <v>Normal</v>
      </c>
      <c r="L326" s="30" t="str">
        <f>VLOOKUP(A326,'Hospitalisation Details'!A326:H2668,2,FALSE)</f>
        <v>12-Jun-1976</v>
      </c>
      <c r="M326" s="23">
        <f>VLOOKUP(A326,'Hospitalisation Details'!A326:H2668,5,FALSE)</f>
        <v>29933.75</v>
      </c>
      <c r="N326" s="23" t="str">
        <f>VLOOKUP(A326,'Hospitalisation Details'!A326:H2668,6,FALSE)</f>
        <v>tier - 1</v>
      </c>
      <c r="O326" s="23" t="str">
        <f>VLOOKUP(A326,'Hospitalisation Details'!A326:H2668,7,FALSE)</f>
        <v>tier - 1</v>
      </c>
      <c r="P326" s="23" t="str">
        <f>VLOOKUP(A326,'Hospitalisation Details'!A326:H2668,8,FALSE)</f>
        <v>R1011</v>
      </c>
      <c r="Q326" s="26">
        <f>VLOOKUP(A326,'Hospitalisation Details'!A326:H2668,3,FALSE)</f>
        <v>46.988888888888887</v>
      </c>
    </row>
    <row r="327" spans="1:17" ht="15.75" customHeight="1" x14ac:dyDescent="0.3">
      <c r="A327" s="31" t="s">
        <v>595</v>
      </c>
      <c r="B327" s="23" t="str">
        <f>VLOOKUP(A327,'Customer Names'!A327:D2661,3,FALSE)</f>
        <v xml:space="preserve">  Erik F</v>
      </c>
      <c r="C327" s="23">
        <f>VLOOKUP(Healthcare!A327,'Medical Examinations'!A327:H2661,2,FALSE)</f>
        <v>26.39</v>
      </c>
      <c r="D327" s="23">
        <f>VLOOKUP(A327,'Medical Examinations'!A327:H2661,3,FALSE)</f>
        <v>4.58</v>
      </c>
      <c r="E327" s="23" t="str">
        <f>VLOOKUP(A327,'Medical Examinations'!A327:H2661,4,FALSE)</f>
        <v>Yes</v>
      </c>
      <c r="F327" s="23" t="str">
        <f>VLOOKUP(A327,'Medical Examinations'!A327:H2661,5,FALSE)</f>
        <v>No</v>
      </c>
      <c r="G327" s="23" t="str">
        <f>VLOOKUP(A327,'Medical Examinations'!A327:H2661,6,FALSE)</f>
        <v>No</v>
      </c>
      <c r="H327" s="23">
        <f>VLOOKUP(A327,'Medical Examinations'!A327:H2661,7,FALSE)</f>
        <v>1</v>
      </c>
      <c r="I327" s="23" t="str">
        <f>VLOOKUP(A327,'Medical Examinations'!A327:H2661,8,FALSE)</f>
        <v>Yes</v>
      </c>
      <c r="J327" s="23" t="str" cm="1">
        <f t="array" ref="J327">_xlfn.IFS(C327&lt;18.5,"Under Weight",C327&lt;25,"Healthy Weight",C327&lt;30,"Over Weight",C327&gt;=30,"Obesity")</f>
        <v>Over Weight</v>
      </c>
      <c r="K327" s="23" t="str" cm="1">
        <f t="array" ref="K327">_xlfn.IFS(D327&lt;5.7,"Normal",D327&lt;=6.5,"Prediabetes",D327&gt;6.5,"Diabetes")</f>
        <v>Normal</v>
      </c>
      <c r="L327" s="30" t="str">
        <f>VLOOKUP(A327,'Hospitalisation Details'!A327:H2669,2,FALSE)</f>
        <v>30-Dec-1988</v>
      </c>
      <c r="M327" s="23">
        <f>VLOOKUP(A327,'Hospitalisation Details'!A327:H2669,5,FALSE)</f>
        <v>29929.56</v>
      </c>
      <c r="N327" s="23" t="str">
        <f>VLOOKUP(A327,'Hospitalisation Details'!A327:H2669,6,FALSE)</f>
        <v>tier - 1</v>
      </c>
      <c r="O327" s="23" t="str">
        <f>VLOOKUP(A327,'Hospitalisation Details'!A327:H2669,7,FALSE)</f>
        <v>tier - 1</v>
      </c>
      <c r="P327" s="23" t="str">
        <f>VLOOKUP(A327,'Hospitalisation Details'!A327:H2669,8,FALSE)</f>
        <v>R1011</v>
      </c>
      <c r="Q327" s="26">
        <f>VLOOKUP(A327,'Hospitalisation Details'!A327:H2669,3,FALSE)</f>
        <v>34.43888888888889</v>
      </c>
    </row>
    <row r="328" spans="1:17" ht="15.75" customHeight="1" x14ac:dyDescent="0.3">
      <c r="A328" s="31" t="s">
        <v>597</v>
      </c>
      <c r="B328" s="23" t="str">
        <f>VLOOKUP(A328,'Customer Names'!A328:D2662,3,FALSE)</f>
        <v xml:space="preserve">  Andrew</v>
      </c>
      <c r="C328" s="23">
        <f>VLOOKUP(Healthcare!A328,'Medical Examinations'!A328:H2662,2,FALSE)</f>
        <v>19.260000000000002</v>
      </c>
      <c r="D328" s="23">
        <f>VLOOKUP(A328,'Medical Examinations'!A328:H2662,3,FALSE)</f>
        <v>8.9600000000000009</v>
      </c>
      <c r="E328" s="23" t="str">
        <f>VLOOKUP(A328,'Medical Examinations'!A328:H2662,4,FALSE)</f>
        <v>Yes</v>
      </c>
      <c r="F328" s="23" t="str">
        <f>VLOOKUP(A328,'Medical Examinations'!A328:H2662,5,FALSE)</f>
        <v>No</v>
      </c>
      <c r="G328" s="23" t="str">
        <f>VLOOKUP(A328,'Medical Examinations'!A328:H2662,6,FALSE)</f>
        <v>No</v>
      </c>
      <c r="H328" s="23">
        <f>VLOOKUP(A328,'Medical Examinations'!A328:H2662,7,FALSE)</f>
        <v>1</v>
      </c>
      <c r="I328" s="23" t="str">
        <f>VLOOKUP(A328,'Medical Examinations'!A328:H2662,8,FALSE)</f>
        <v>Yes</v>
      </c>
      <c r="J328" s="23" t="str" cm="1">
        <f t="array" ref="J328">_xlfn.IFS(C328&lt;18.5,"Under Weight",C328&lt;25,"Healthy Weight",C328&lt;30,"Over Weight",C328&gt;=30,"Obesity")</f>
        <v>Healthy Weight</v>
      </c>
      <c r="K328" s="23" t="str" cm="1">
        <f t="array" ref="K328">_xlfn.IFS(D328&lt;5.7,"Normal",D328&lt;=6.5,"Prediabetes",D328&gt;6.5,"Diabetes")</f>
        <v>Diabetes</v>
      </c>
      <c r="L328" s="30" t="str">
        <f>VLOOKUP(A328,'Hospitalisation Details'!A328:H2670,2,FALSE)</f>
        <v>19-Aug-1975</v>
      </c>
      <c r="M328" s="23">
        <f>VLOOKUP(A328,'Hospitalisation Details'!A328:H2670,5,FALSE)</f>
        <v>29899.25</v>
      </c>
      <c r="N328" s="23" t="str">
        <f>VLOOKUP(A328,'Hospitalisation Details'!A328:H2670,6,FALSE)</f>
        <v>tier - 1</v>
      </c>
      <c r="O328" s="23" t="str">
        <f>VLOOKUP(A328,'Hospitalisation Details'!A328:H2670,7,FALSE)</f>
        <v>tier - 3</v>
      </c>
      <c r="P328" s="23" t="str">
        <f>VLOOKUP(A328,'Hospitalisation Details'!A328:H2670,8,FALSE)</f>
        <v>R1011</v>
      </c>
      <c r="Q328" s="26">
        <f>VLOOKUP(A328,'Hospitalisation Details'!A328:H2670,3,FALSE)</f>
        <v>47.802777777777777</v>
      </c>
    </row>
    <row r="329" spans="1:17" ht="15.75" customHeight="1" x14ac:dyDescent="0.3">
      <c r="A329" s="31" t="s">
        <v>598</v>
      </c>
      <c r="B329" s="23" t="str">
        <f>VLOOKUP(A329,'Customer Names'!A329:D2663,3,FALSE)</f>
        <v xml:space="preserve">  Anthony</v>
      </c>
      <c r="C329" s="23">
        <f>VLOOKUP(Healthcare!A329,'Medical Examinations'!A329:H2663,2,FALSE)</f>
        <v>26.92</v>
      </c>
      <c r="D329" s="23">
        <f>VLOOKUP(A329,'Medical Examinations'!A329:H2663,3,FALSE)</f>
        <v>6.09</v>
      </c>
      <c r="E329" s="23" t="str">
        <f>VLOOKUP(A329,'Medical Examinations'!A329:H2663,4,FALSE)</f>
        <v>No</v>
      </c>
      <c r="F329" s="23" t="str">
        <f>VLOOKUP(A329,'Medical Examinations'!A329:H2663,5,FALSE)</f>
        <v>No</v>
      </c>
      <c r="G329" s="23" t="str">
        <f>VLOOKUP(A329,'Medical Examinations'!A329:H2663,6,FALSE)</f>
        <v>No</v>
      </c>
      <c r="H329" s="23">
        <f>VLOOKUP(A329,'Medical Examinations'!A329:H2663,7,FALSE)</f>
        <v>0</v>
      </c>
      <c r="I329" s="23" t="str">
        <f>VLOOKUP(A329,'Medical Examinations'!A329:H2663,8,FALSE)</f>
        <v>Yes</v>
      </c>
      <c r="J329" s="23" t="str" cm="1">
        <f t="array" ref="J329">_xlfn.IFS(C329&lt;18.5,"Under Weight",C329&lt;25,"Healthy Weight",C329&lt;30,"Over Weight",C329&gt;=30,"Obesity")</f>
        <v>Over Weight</v>
      </c>
      <c r="K329" s="23" t="str" cm="1">
        <f t="array" ref="K329">_xlfn.IFS(D329&lt;5.7,"Normal",D329&lt;=6.5,"Prediabetes",D329&gt;6.5,"Diabetes")</f>
        <v>Prediabetes</v>
      </c>
      <c r="L329" s="30" t="str">
        <f>VLOOKUP(A329,'Hospitalisation Details'!A329:H2671,2,FALSE)</f>
        <v>30-Dec-1989</v>
      </c>
      <c r="M329" s="23">
        <f>VLOOKUP(A329,'Hospitalisation Details'!A329:H2671,5,FALSE)</f>
        <v>29852.48</v>
      </c>
      <c r="N329" s="23" t="str">
        <f>VLOOKUP(A329,'Hospitalisation Details'!A329:H2671,6,FALSE)</f>
        <v>tier - 1</v>
      </c>
      <c r="O329" s="23" t="str">
        <f>VLOOKUP(A329,'Hospitalisation Details'!A329:H2671,7,FALSE)</f>
        <v>tier - 3</v>
      </c>
      <c r="P329" s="23" t="str">
        <f>VLOOKUP(A329,'Hospitalisation Details'!A329:H2671,8,FALSE)</f>
        <v>R1011</v>
      </c>
      <c r="Q329" s="26">
        <f>VLOOKUP(A329,'Hospitalisation Details'!A329:H2671,3,FALSE)</f>
        <v>33.43888888888889</v>
      </c>
    </row>
    <row r="330" spans="1:17" ht="15.75" customHeight="1" x14ac:dyDescent="0.3">
      <c r="A330" s="31" t="s">
        <v>600</v>
      </c>
      <c r="B330" s="23" t="str">
        <f>VLOOKUP(A330,'Customer Names'!A330:D2664,3,FALSE)</f>
        <v xml:space="preserve">  Chris</v>
      </c>
      <c r="C330" s="23">
        <f>VLOOKUP(Healthcare!A330,'Medical Examinations'!A330:H2664,2,FALSE)</f>
        <v>19.73</v>
      </c>
      <c r="D330" s="23">
        <f>VLOOKUP(A330,'Medical Examinations'!A330:H2664,3,FALSE)</f>
        <v>4.3600000000000003</v>
      </c>
      <c r="E330" s="23" t="str">
        <f>VLOOKUP(A330,'Medical Examinations'!A330:H2664,4,FALSE)</f>
        <v>No</v>
      </c>
      <c r="F330" s="23" t="str">
        <f>VLOOKUP(A330,'Medical Examinations'!A330:H2664,5,FALSE)</f>
        <v>No</v>
      </c>
      <c r="G330" s="23" t="str">
        <f>VLOOKUP(A330,'Medical Examinations'!A330:H2664,6,FALSE)</f>
        <v>No</v>
      </c>
      <c r="H330" s="23">
        <f>VLOOKUP(A330,'Medical Examinations'!A330:H2664,7,FALSE)</f>
        <v>0</v>
      </c>
      <c r="I330" s="23" t="str">
        <f>VLOOKUP(A330,'Medical Examinations'!A330:H2664,8,FALSE)</f>
        <v>Yes</v>
      </c>
      <c r="J330" s="23" t="str" cm="1">
        <f t="array" ref="J330">_xlfn.IFS(C330&lt;18.5,"Under Weight",C330&lt;25,"Healthy Weight",C330&lt;30,"Over Weight",C330&gt;=30,"Obesity")</f>
        <v>Healthy Weight</v>
      </c>
      <c r="K330" s="23" t="str" cm="1">
        <f t="array" ref="K330">_xlfn.IFS(D330&lt;5.7,"Normal",D330&lt;=6.5,"Prediabetes",D330&gt;6.5,"Diabetes")</f>
        <v>Normal</v>
      </c>
      <c r="L330" s="30" t="str">
        <f>VLOOKUP(A330,'Hospitalisation Details'!A330:H2672,2,FALSE)</f>
        <v>29-Oct-1982</v>
      </c>
      <c r="M330" s="23">
        <f>VLOOKUP(A330,'Hospitalisation Details'!A330:H2672,5,FALSE)</f>
        <v>29818.76</v>
      </c>
      <c r="N330" s="23" t="str">
        <f>VLOOKUP(A330,'Hospitalisation Details'!A330:H2672,6,FALSE)</f>
        <v>tier - 1</v>
      </c>
      <c r="O330" s="23" t="str">
        <f>VLOOKUP(A330,'Hospitalisation Details'!A330:H2672,7,FALSE)</f>
        <v>tier - 1</v>
      </c>
      <c r="P330" s="23" t="str">
        <f>VLOOKUP(A330,'Hospitalisation Details'!A330:H2672,8,FALSE)</f>
        <v>R1012</v>
      </c>
      <c r="Q330" s="26">
        <f>VLOOKUP(A330,'Hospitalisation Details'!A330:H2672,3,FALSE)</f>
        <v>40.608333333333334</v>
      </c>
    </row>
    <row r="331" spans="1:17" ht="15.75" customHeight="1" x14ac:dyDescent="0.3">
      <c r="A331" s="31" t="s">
        <v>601</v>
      </c>
      <c r="B331" s="23" t="str">
        <f>VLOOKUP(A331,'Customer Names'!A331:D2665,3,FALSE)</f>
        <v xml:space="preserve">  Yu</v>
      </c>
      <c r="C331" s="23">
        <f>VLOOKUP(Healthcare!A331,'Medical Examinations'!A331:H2665,2,FALSE)</f>
        <v>23.56</v>
      </c>
      <c r="D331" s="23">
        <f>VLOOKUP(A331,'Medical Examinations'!A331:H2665,3,FALSE)</f>
        <v>11.74</v>
      </c>
      <c r="E331" s="23" t="str">
        <f>VLOOKUP(A331,'Medical Examinations'!A331:H2665,4,FALSE)</f>
        <v>Yes</v>
      </c>
      <c r="F331" s="23" t="str">
        <f>VLOOKUP(A331,'Medical Examinations'!A331:H2665,5,FALSE)</f>
        <v>No</v>
      </c>
      <c r="G331" s="23" t="str">
        <f>VLOOKUP(A331,'Medical Examinations'!A331:H2665,6,FALSE)</f>
        <v>No</v>
      </c>
      <c r="H331" s="23">
        <f>VLOOKUP(A331,'Medical Examinations'!A331:H2665,7,FALSE)</f>
        <v>0</v>
      </c>
      <c r="I331" s="23" t="str">
        <f>VLOOKUP(A331,'Medical Examinations'!A331:H2665,8,FALSE)</f>
        <v>Yes</v>
      </c>
      <c r="J331" s="23" t="str" cm="1">
        <f t="array" ref="J331">_xlfn.IFS(C331&lt;18.5,"Under Weight",C331&lt;25,"Healthy Weight",C331&lt;30,"Over Weight",C331&gt;=30,"Obesity")</f>
        <v>Healthy Weight</v>
      </c>
      <c r="K331" s="23" t="str" cm="1">
        <f t="array" ref="K331">_xlfn.IFS(D331&lt;5.7,"Normal",D331&lt;=6.5,"Prediabetes",D331&gt;6.5,"Diabetes")</f>
        <v>Diabetes</v>
      </c>
      <c r="L331" s="30" t="str">
        <f>VLOOKUP(A331,'Hospitalisation Details'!A331:H2673,2,FALSE)</f>
        <v>13-Aug-1981</v>
      </c>
      <c r="M331" s="23">
        <f>VLOOKUP(A331,'Hospitalisation Details'!A331:H2673,5,FALSE)</f>
        <v>29816.639999999999</v>
      </c>
      <c r="N331" s="23" t="str">
        <f>VLOOKUP(A331,'Hospitalisation Details'!A331:H2673,6,FALSE)</f>
        <v>tier - 1</v>
      </c>
      <c r="O331" s="23" t="str">
        <f>VLOOKUP(A331,'Hospitalisation Details'!A331:H2673,7,FALSE)</f>
        <v>tier - 2</v>
      </c>
      <c r="P331" s="23" t="str">
        <f>VLOOKUP(A331,'Hospitalisation Details'!A331:H2673,8,FALSE)</f>
        <v>R1011</v>
      </c>
      <c r="Q331" s="26">
        <f>VLOOKUP(A331,'Hospitalisation Details'!A331:H2673,3,FALSE)</f>
        <v>41.819444444444443</v>
      </c>
    </row>
    <row r="332" spans="1:17" ht="15.75" customHeight="1" x14ac:dyDescent="0.3">
      <c r="A332" s="31" t="s">
        <v>603</v>
      </c>
      <c r="B332" s="23" t="str">
        <f>VLOOKUP(A332,'Customer Names'!A332:D2666,3,FALSE)</f>
        <v xml:space="preserve">  Caleb N</v>
      </c>
      <c r="C332" s="23">
        <f>VLOOKUP(Healthcare!A332,'Medical Examinations'!A332:H2666,2,FALSE)</f>
        <v>37.67</v>
      </c>
      <c r="D332" s="23">
        <f>VLOOKUP(A332,'Medical Examinations'!A332:H2666,3,FALSE)</f>
        <v>5.89</v>
      </c>
      <c r="E332" s="23" t="str">
        <f>VLOOKUP(A332,'Medical Examinations'!A332:H2666,4,FALSE)</f>
        <v>No</v>
      </c>
      <c r="F332" s="23" t="str">
        <f>VLOOKUP(A332,'Medical Examinations'!A332:H2666,5,FALSE)</f>
        <v>No</v>
      </c>
      <c r="G332" s="23" t="str">
        <f>VLOOKUP(A332,'Medical Examinations'!A332:H2666,6,FALSE)</f>
        <v>No</v>
      </c>
      <c r="H332" s="23">
        <f>VLOOKUP(A332,'Medical Examinations'!A332:H2666,7,FALSE)</f>
        <v>1</v>
      </c>
      <c r="I332" s="23" t="str">
        <f>VLOOKUP(A332,'Medical Examinations'!A332:H2666,8,FALSE)</f>
        <v>Yes</v>
      </c>
      <c r="J332" s="23" t="str" cm="1">
        <f t="array" ref="J332">_xlfn.IFS(C332&lt;18.5,"Under Weight",C332&lt;25,"Healthy Weight",C332&lt;30,"Over Weight",C332&gt;=30,"Obesity")</f>
        <v>Obesity</v>
      </c>
      <c r="K332" s="23" t="str" cm="1">
        <f t="array" ref="K332">_xlfn.IFS(D332&lt;5.7,"Normal",D332&lt;=6.5,"Prediabetes",D332&gt;6.5,"Diabetes")</f>
        <v>Prediabetes</v>
      </c>
      <c r="L332" s="30" t="str">
        <f>VLOOKUP(A332,'Hospitalisation Details'!A332:H2674,2,FALSE)</f>
        <v>20-Jun-1998</v>
      </c>
      <c r="M332" s="23">
        <f>VLOOKUP(A332,'Hospitalisation Details'!A332:H2674,5,FALSE)</f>
        <v>29760.6</v>
      </c>
      <c r="N332" s="23" t="str">
        <f>VLOOKUP(A332,'Hospitalisation Details'!A332:H2674,6,FALSE)</f>
        <v>tier - 1</v>
      </c>
      <c r="O332" s="23" t="str">
        <f>VLOOKUP(A332,'Hospitalisation Details'!A332:H2674,7,FALSE)</f>
        <v>tier - 2</v>
      </c>
      <c r="P332" s="23" t="str">
        <f>VLOOKUP(A332,'Hospitalisation Details'!A332:H2674,8,FALSE)</f>
        <v>R1011</v>
      </c>
      <c r="Q332" s="26">
        <f>VLOOKUP(A332,'Hospitalisation Details'!A332:H2674,3,FALSE)</f>
        <v>24.966666666666665</v>
      </c>
    </row>
    <row r="333" spans="1:17" ht="15.75" customHeight="1" x14ac:dyDescent="0.3">
      <c r="A333" s="31" t="s">
        <v>605</v>
      </c>
      <c r="B333" s="23" t="str">
        <f>VLOOKUP(A333,'Customer Names'!A333:D2667,3,FALSE)</f>
        <v xml:space="preserve">  Jason M</v>
      </c>
      <c r="C333" s="23">
        <f>VLOOKUP(Healthcare!A333,'Medical Examinations'!A333:H2667,2,FALSE)</f>
        <v>18.73</v>
      </c>
      <c r="D333" s="23">
        <f>VLOOKUP(A333,'Medical Examinations'!A333:H2667,3,FALSE)</f>
        <v>10.64</v>
      </c>
      <c r="E333" s="23" t="str">
        <f>VLOOKUP(A333,'Medical Examinations'!A333:H2667,4,FALSE)</f>
        <v>No</v>
      </c>
      <c r="F333" s="23" t="str">
        <f>VLOOKUP(A333,'Medical Examinations'!A333:H2667,5,FALSE)</f>
        <v>No</v>
      </c>
      <c r="G333" s="23" t="str">
        <f>VLOOKUP(A333,'Medical Examinations'!A333:H2667,6,FALSE)</f>
        <v>No</v>
      </c>
      <c r="H333" s="23">
        <f>VLOOKUP(A333,'Medical Examinations'!A333:H2667,7,FALSE)</f>
        <v>2</v>
      </c>
      <c r="I333" s="23" t="str">
        <f>VLOOKUP(A333,'Medical Examinations'!A333:H2667,8,FALSE)</f>
        <v>Yes</v>
      </c>
      <c r="J333" s="23" t="str" cm="1">
        <f t="array" ref="J333">_xlfn.IFS(C333&lt;18.5,"Under Weight",C333&lt;25,"Healthy Weight",C333&lt;30,"Over Weight",C333&gt;=30,"Obesity")</f>
        <v>Healthy Weight</v>
      </c>
      <c r="K333" s="23" t="str" cm="1">
        <f t="array" ref="K333">_xlfn.IFS(D333&lt;5.7,"Normal",D333&lt;=6.5,"Prediabetes",D333&gt;6.5,"Diabetes")</f>
        <v>Diabetes</v>
      </c>
      <c r="L333" s="30" t="str">
        <f>VLOOKUP(A333,'Hospitalisation Details'!A333:H2675,2,FALSE)</f>
        <v>23-Aug-1973</v>
      </c>
      <c r="M333" s="23">
        <f>VLOOKUP(A333,'Hospitalisation Details'!A333:H2675,5,FALSE)</f>
        <v>29757.69</v>
      </c>
      <c r="N333" s="23" t="str">
        <f>VLOOKUP(A333,'Hospitalisation Details'!A333:H2675,6,FALSE)</f>
        <v>tier - 1</v>
      </c>
      <c r="O333" s="23" t="str">
        <f>VLOOKUP(A333,'Hospitalisation Details'!A333:H2675,7,FALSE)</f>
        <v>tier - 3</v>
      </c>
      <c r="P333" s="23" t="str">
        <f>VLOOKUP(A333,'Hospitalisation Details'!A333:H2675,8,FALSE)</f>
        <v>R1011</v>
      </c>
      <c r="Q333" s="26">
        <f>VLOOKUP(A333,'Hospitalisation Details'!A333:H2675,3,FALSE)</f>
        <v>49.791666666666664</v>
      </c>
    </row>
    <row r="334" spans="1:17" ht="15.75" customHeight="1" x14ac:dyDescent="0.3">
      <c r="A334" s="31" t="s">
        <v>606</v>
      </c>
      <c r="B334" s="23" t="str">
        <f>VLOOKUP(A334,'Customer Names'!A334:D2668,3,FALSE)</f>
        <v xml:space="preserve">  Angela R</v>
      </c>
      <c r="C334" s="23">
        <f>VLOOKUP(Healthcare!A334,'Medical Examinations'!A334:H2668,2,FALSE)</f>
        <v>33.090000000000003</v>
      </c>
      <c r="D334" s="23">
        <f>VLOOKUP(A334,'Medical Examinations'!A334:H2668,3,FALSE)</f>
        <v>6.06</v>
      </c>
      <c r="E334" s="23" t="str">
        <f>VLOOKUP(A334,'Medical Examinations'!A334:H2668,4,FALSE)</f>
        <v>No</v>
      </c>
      <c r="F334" s="23" t="str">
        <f>VLOOKUP(A334,'Medical Examinations'!A334:H2668,5,FALSE)</f>
        <v>No</v>
      </c>
      <c r="G334" s="23" t="str">
        <f>VLOOKUP(A334,'Medical Examinations'!A334:H2668,6,FALSE)</f>
        <v>Yes</v>
      </c>
      <c r="H334" s="23">
        <f>VLOOKUP(A334,'Medical Examinations'!A334:H2668,7,FALSE)</f>
        <v>1</v>
      </c>
      <c r="I334" s="23" t="str">
        <f>VLOOKUP(A334,'Medical Examinations'!A334:H2668,8,FALSE)</f>
        <v>Yes</v>
      </c>
      <c r="J334" s="23" t="str" cm="1">
        <f t="array" ref="J334">_xlfn.IFS(C334&lt;18.5,"Under Weight",C334&lt;25,"Healthy Weight",C334&lt;30,"Over Weight",C334&gt;=30,"Obesity")</f>
        <v>Obesity</v>
      </c>
      <c r="K334" s="23" t="str" cm="1">
        <f t="array" ref="K334">_xlfn.IFS(D334&lt;5.7,"Normal",D334&lt;=6.5,"Prediabetes",D334&gt;6.5,"Diabetes")</f>
        <v>Prediabetes</v>
      </c>
      <c r="L334" s="30" t="str">
        <f>VLOOKUP(A334,'Hospitalisation Details'!A334:H2676,2,FALSE)</f>
        <v>27-Jul-1993</v>
      </c>
      <c r="M334" s="23">
        <f>VLOOKUP(A334,'Hospitalisation Details'!A334:H2676,5,FALSE)</f>
        <v>29622.69</v>
      </c>
      <c r="N334" s="23" t="str">
        <f>VLOOKUP(A334,'Hospitalisation Details'!A334:H2676,6,FALSE)</f>
        <v>tier - 1</v>
      </c>
      <c r="O334" s="23" t="str">
        <f>VLOOKUP(A334,'Hospitalisation Details'!A334:H2676,7,FALSE)</f>
        <v>tier - 1</v>
      </c>
      <c r="P334" s="23" t="str">
        <f>VLOOKUP(A334,'Hospitalisation Details'!A334:H2676,8,FALSE)</f>
        <v>R1011</v>
      </c>
      <c r="Q334" s="26">
        <f>VLOOKUP(A334,'Hospitalisation Details'!A334:H2676,3,FALSE)</f>
        <v>29.863888888888887</v>
      </c>
    </row>
    <row r="335" spans="1:17" ht="15.75" customHeight="1" x14ac:dyDescent="0.3">
      <c r="A335" s="31" t="s">
        <v>608</v>
      </c>
      <c r="B335" s="23" t="str">
        <f>VLOOKUP(A335,'Customer Names'!A335:D2669,3,FALSE)</f>
        <v xml:space="preserve">  Keith J</v>
      </c>
      <c r="C335" s="23">
        <f>VLOOKUP(Healthcare!A335,'Medical Examinations'!A335:H2669,2,FALSE)</f>
        <v>18.329999999999998</v>
      </c>
      <c r="D335" s="23">
        <f>VLOOKUP(A335,'Medical Examinations'!A335:H2669,3,FALSE)</f>
        <v>7.46</v>
      </c>
      <c r="E335" s="23" t="str">
        <f>VLOOKUP(A335,'Medical Examinations'!A335:H2669,4,FALSE)</f>
        <v>Yes</v>
      </c>
      <c r="F335" s="23" t="str">
        <f>VLOOKUP(A335,'Medical Examinations'!A335:H2669,5,FALSE)</f>
        <v>No</v>
      </c>
      <c r="G335" s="23" t="str">
        <f>VLOOKUP(A335,'Medical Examinations'!A335:H2669,6,FALSE)</f>
        <v>No</v>
      </c>
      <c r="H335" s="23">
        <f>VLOOKUP(A335,'Medical Examinations'!A335:H2669,7,FALSE)</f>
        <v>1</v>
      </c>
      <c r="I335" s="23" t="str">
        <f>VLOOKUP(A335,'Medical Examinations'!A335:H2669,8,FALSE)</f>
        <v>Yes</v>
      </c>
      <c r="J335" s="23" t="str" cm="1">
        <f t="array" ref="J335">_xlfn.IFS(C335&lt;18.5,"Under Weight",C335&lt;25,"Healthy Weight",C335&lt;30,"Over Weight",C335&gt;=30,"Obesity")</f>
        <v>Under Weight</v>
      </c>
      <c r="K335" s="23" t="str" cm="1">
        <f t="array" ref="K335">_xlfn.IFS(D335&lt;5.7,"Normal",D335&lt;=6.5,"Prediabetes",D335&gt;6.5,"Diabetes")</f>
        <v>Diabetes</v>
      </c>
      <c r="L335" s="30" t="str">
        <f>VLOOKUP(A335,'Hospitalisation Details'!A335:H2677,2,FALSE)</f>
        <v>03-Nov-1975</v>
      </c>
      <c r="M335" s="23">
        <f>VLOOKUP(A335,'Hospitalisation Details'!A335:H2677,5,FALSE)</f>
        <v>29583.8</v>
      </c>
      <c r="N335" s="23" t="str">
        <f>VLOOKUP(A335,'Hospitalisation Details'!A335:H2677,6,FALSE)</f>
        <v>tier - 1</v>
      </c>
      <c r="O335" s="23" t="str">
        <f>VLOOKUP(A335,'Hospitalisation Details'!A335:H2677,7,FALSE)</f>
        <v>tier - 1</v>
      </c>
      <c r="P335" s="23" t="str">
        <f>VLOOKUP(A335,'Hospitalisation Details'!A335:H2677,8,FALSE)</f>
        <v>R1011</v>
      </c>
      <c r="Q335" s="26">
        <f>VLOOKUP(A335,'Hospitalisation Details'!A335:H2677,3,FALSE)</f>
        <v>47.597222222222221</v>
      </c>
    </row>
    <row r="336" spans="1:17" ht="15.75" customHeight="1" x14ac:dyDescent="0.3">
      <c r="A336" s="31" t="s">
        <v>610</v>
      </c>
      <c r="B336" s="23" t="str">
        <f>VLOOKUP(A336,'Customer Names'!A336:D2670,3,FALSE)</f>
        <v xml:space="preserve">  Emma</v>
      </c>
      <c r="C336" s="23">
        <f>VLOOKUP(Healthcare!A336,'Medical Examinations'!A336:H2670,2,FALSE)</f>
        <v>27.74</v>
      </c>
      <c r="D336" s="23">
        <f>VLOOKUP(A336,'Medical Examinations'!A336:H2670,3,FALSE)</f>
        <v>4.68</v>
      </c>
      <c r="E336" s="23" t="str">
        <f>VLOOKUP(A336,'Medical Examinations'!A336:H2670,4,FALSE)</f>
        <v>Yes</v>
      </c>
      <c r="F336" s="23" t="str">
        <f>VLOOKUP(A336,'Medical Examinations'!A336:H2670,5,FALSE)</f>
        <v>No</v>
      </c>
      <c r="G336" s="23" t="str">
        <f>VLOOKUP(A336,'Medical Examinations'!A336:H2670,6,FALSE)</f>
        <v>No</v>
      </c>
      <c r="H336" s="23">
        <f>VLOOKUP(A336,'Medical Examinations'!A336:H2670,7,FALSE)</f>
        <v>2</v>
      </c>
      <c r="I336" s="23" t="str">
        <f>VLOOKUP(A336,'Medical Examinations'!A336:H2670,8,FALSE)</f>
        <v>Yes</v>
      </c>
      <c r="J336" s="23" t="str" cm="1">
        <f t="array" ref="J336">_xlfn.IFS(C336&lt;18.5,"Under Weight",C336&lt;25,"Healthy Weight",C336&lt;30,"Over Weight",C336&gt;=30,"Obesity")</f>
        <v>Over Weight</v>
      </c>
      <c r="K336" s="23" t="str" cm="1">
        <f t="array" ref="K336">_xlfn.IFS(D336&lt;5.7,"Normal",D336&lt;=6.5,"Prediabetes",D336&gt;6.5,"Diabetes")</f>
        <v>Normal</v>
      </c>
      <c r="L336" s="30" t="str">
        <f>VLOOKUP(A336,'Hospitalisation Details'!A336:H2678,2,FALSE)</f>
        <v>20-Oct-1959</v>
      </c>
      <c r="M336" s="23">
        <f>VLOOKUP(A336,'Hospitalisation Details'!A336:H2678,5,FALSE)</f>
        <v>29523.17</v>
      </c>
      <c r="N336" s="23" t="str">
        <f>VLOOKUP(A336,'Hospitalisation Details'!A336:H2678,6,FALSE)</f>
        <v>tier - 1</v>
      </c>
      <c r="O336" s="23" t="str">
        <f>VLOOKUP(A336,'Hospitalisation Details'!A336:H2678,7,FALSE)</f>
        <v>tier - 2</v>
      </c>
      <c r="P336" s="23" t="str">
        <f>VLOOKUP(A336,'Hospitalisation Details'!A336:H2678,8,FALSE)</f>
        <v>R1024</v>
      </c>
      <c r="Q336" s="26">
        <f>VLOOKUP(A336,'Hospitalisation Details'!A336:H2678,3,FALSE)</f>
        <v>63.633333333333333</v>
      </c>
    </row>
    <row r="337" spans="1:17" ht="15.75" customHeight="1" x14ac:dyDescent="0.3">
      <c r="A337" s="31" t="s">
        <v>612</v>
      </c>
      <c r="B337" s="23" t="str">
        <f>VLOOKUP(A337,'Customer Names'!A337:D2671,3,FALSE)</f>
        <v xml:space="preserve">  Nathan A</v>
      </c>
      <c r="C337" s="23">
        <f>VLOOKUP(Healthcare!A337,'Medical Examinations'!A337:H2671,2,FALSE)</f>
        <v>24.2</v>
      </c>
      <c r="D337" s="23">
        <f>VLOOKUP(A337,'Medical Examinations'!A337:H2671,3,FALSE)</f>
        <v>6.15</v>
      </c>
      <c r="E337" s="23" t="str">
        <f>VLOOKUP(A337,'Medical Examinations'!A337:H2671,4,FALSE)</f>
        <v>No</v>
      </c>
      <c r="F337" s="23" t="str">
        <f>VLOOKUP(A337,'Medical Examinations'!A337:H2671,5,FALSE)</f>
        <v>No</v>
      </c>
      <c r="G337" s="23" t="str">
        <f>VLOOKUP(A337,'Medical Examinations'!A337:H2671,6,FALSE)</f>
        <v>No</v>
      </c>
      <c r="H337" s="23">
        <f>VLOOKUP(A337,'Medical Examinations'!A337:H2671,7,FALSE)</f>
        <v>1</v>
      </c>
      <c r="I337" s="23" t="str">
        <f>VLOOKUP(A337,'Medical Examinations'!A337:H2671,8,FALSE)</f>
        <v>Yes</v>
      </c>
      <c r="J337" s="23" t="str" cm="1">
        <f t="array" ref="J337">_xlfn.IFS(C337&lt;18.5,"Under Weight",C337&lt;25,"Healthy Weight",C337&lt;30,"Over Weight",C337&gt;=30,"Obesity")</f>
        <v>Healthy Weight</v>
      </c>
      <c r="K337" s="23" t="str" cm="1">
        <f t="array" ref="K337">_xlfn.IFS(D337&lt;5.7,"Normal",D337&lt;=6.5,"Prediabetes",D337&gt;6.5,"Diabetes")</f>
        <v>Prediabetes</v>
      </c>
      <c r="L337" s="30" t="str">
        <f>VLOOKUP(A337,'Hospitalisation Details'!A337:H2679,2,FALSE)</f>
        <v>16-Jul-1987</v>
      </c>
      <c r="M337" s="23">
        <f>VLOOKUP(A337,'Hospitalisation Details'!A337:H2679,5,FALSE)</f>
        <v>29443.59</v>
      </c>
      <c r="N337" s="23" t="str">
        <f>VLOOKUP(A337,'Hospitalisation Details'!A337:H2679,6,FALSE)</f>
        <v>tier - 1</v>
      </c>
      <c r="O337" s="23" t="str">
        <f>VLOOKUP(A337,'Hospitalisation Details'!A337:H2679,7,FALSE)</f>
        <v>tier - 1</v>
      </c>
      <c r="P337" s="23" t="str">
        <f>VLOOKUP(A337,'Hospitalisation Details'!A337:H2679,8,FALSE)</f>
        <v>R1011</v>
      </c>
      <c r="Q337" s="26">
        <f>VLOOKUP(A337,'Hospitalisation Details'!A337:H2679,3,FALSE)</f>
        <v>35.894444444444446</v>
      </c>
    </row>
    <row r="338" spans="1:17" ht="15.75" customHeight="1" x14ac:dyDescent="0.3">
      <c r="A338" s="31" t="s">
        <v>614</v>
      </c>
      <c r="B338" s="23" t="str">
        <f>VLOOKUP(A338,'Customer Names'!A338:D2672,3,FALSE)</f>
        <v xml:space="preserve">  Kathryn</v>
      </c>
      <c r="C338" s="23">
        <f>VLOOKUP(Healthcare!A338,'Medical Examinations'!A338:H2672,2,FALSE)</f>
        <v>22.03</v>
      </c>
      <c r="D338" s="23">
        <f>VLOOKUP(A338,'Medical Examinations'!A338:H2672,3,FALSE)</f>
        <v>4.28</v>
      </c>
      <c r="E338" s="23" t="str">
        <f>VLOOKUP(A338,'Medical Examinations'!A338:H2672,4,FALSE)</f>
        <v>Yes</v>
      </c>
      <c r="F338" s="23" t="str">
        <f>VLOOKUP(A338,'Medical Examinations'!A338:H2672,5,FALSE)</f>
        <v>No</v>
      </c>
      <c r="G338" s="23" t="str">
        <f>VLOOKUP(A338,'Medical Examinations'!A338:H2672,6,FALSE)</f>
        <v>No</v>
      </c>
      <c r="H338" s="23">
        <f>VLOOKUP(A338,'Medical Examinations'!A338:H2672,7,FALSE)</f>
        <v>0</v>
      </c>
      <c r="I338" s="23" t="str">
        <f>VLOOKUP(A338,'Medical Examinations'!A338:H2672,8,FALSE)</f>
        <v>Yes</v>
      </c>
      <c r="J338" s="23" t="str" cm="1">
        <f t="array" ref="J338">_xlfn.IFS(C338&lt;18.5,"Under Weight",C338&lt;25,"Healthy Weight",C338&lt;30,"Over Weight",C338&gt;=30,"Obesity")</f>
        <v>Healthy Weight</v>
      </c>
      <c r="K338" s="23" t="str" cm="1">
        <f t="array" ref="K338">_xlfn.IFS(D338&lt;5.7,"Normal",D338&lt;=6.5,"Prediabetes",D338&gt;6.5,"Diabetes")</f>
        <v>Normal</v>
      </c>
      <c r="L338" s="30" t="str">
        <f>VLOOKUP(A338,'Hospitalisation Details'!A338:H2680,2,FALSE)</f>
        <v>07-Nov-1985</v>
      </c>
      <c r="M338" s="23">
        <f>VLOOKUP(A338,'Hospitalisation Details'!A338:H2680,5,FALSE)</f>
        <v>29352.560000000001</v>
      </c>
      <c r="N338" s="23" t="str">
        <f>VLOOKUP(A338,'Hospitalisation Details'!A338:H2680,6,FALSE)</f>
        <v>tier - 1</v>
      </c>
      <c r="O338" s="23" t="str">
        <f>VLOOKUP(A338,'Hospitalisation Details'!A338:H2680,7,FALSE)</f>
        <v>tier - 1</v>
      </c>
      <c r="P338" s="23" t="str">
        <f>VLOOKUP(A338,'Hospitalisation Details'!A338:H2680,8,FALSE)</f>
        <v>R1011</v>
      </c>
      <c r="Q338" s="26">
        <f>VLOOKUP(A338,'Hospitalisation Details'!A338:H2680,3,FALSE)</f>
        <v>37.586111111111109</v>
      </c>
    </row>
    <row r="339" spans="1:17" ht="15.75" customHeight="1" x14ac:dyDescent="0.3">
      <c r="A339" s="31" t="s">
        <v>616</v>
      </c>
      <c r="B339" s="23" t="str">
        <f>VLOOKUP(A339,'Customer Names'!A339:D2673,3,FALSE)</f>
        <v xml:space="preserve">  Elizabeth H</v>
      </c>
      <c r="C339" s="23">
        <f>VLOOKUP(Healthcare!A339,'Medical Examinations'!A339:H2673,2,FALSE)</f>
        <v>26.885000000000002</v>
      </c>
      <c r="D339" s="23">
        <f>VLOOKUP(A339,'Medical Examinations'!A339:H2673,3,FALSE)</f>
        <v>9.86</v>
      </c>
      <c r="E339" s="23" t="str">
        <f>VLOOKUP(A339,'Medical Examinations'!A339:H2673,4,FALSE)</f>
        <v>No</v>
      </c>
      <c r="F339" s="23" t="str">
        <f>VLOOKUP(A339,'Medical Examinations'!A339:H2673,5,FALSE)</f>
        <v>No</v>
      </c>
      <c r="G339" s="23" t="str">
        <f>VLOOKUP(A339,'Medical Examinations'!A339:H2673,6,FALSE)</f>
        <v>No</v>
      </c>
      <c r="H339" s="23">
        <f>VLOOKUP(A339,'Medical Examinations'!A339:H2673,7,FALSE)</f>
        <v>3</v>
      </c>
      <c r="I339" s="23" t="str">
        <f>VLOOKUP(A339,'Medical Examinations'!A339:H2673,8,FALSE)</f>
        <v>Yes</v>
      </c>
      <c r="J339" s="23" t="str" cm="1">
        <f t="array" ref="J339">_xlfn.IFS(C339&lt;18.5,"Under Weight",C339&lt;25,"Healthy Weight",C339&lt;30,"Over Weight",C339&gt;=30,"Obesity")</f>
        <v>Over Weight</v>
      </c>
      <c r="K339" s="23" t="str" cm="1">
        <f t="array" ref="K339">_xlfn.IFS(D339&lt;5.7,"Normal",D339&lt;=6.5,"Prediabetes",D339&gt;6.5,"Diabetes")</f>
        <v>Diabetes</v>
      </c>
      <c r="L339" s="30" t="str">
        <f>VLOOKUP(A339,'Hospitalisation Details'!A339:H2681,2,FALSE)</f>
        <v>05-Jun-1958</v>
      </c>
      <c r="M339" s="23">
        <f>VLOOKUP(A339,'Hospitalisation Details'!A339:H2681,5,FALSE)</f>
        <v>29330.98</v>
      </c>
      <c r="N339" s="23" t="str">
        <f>VLOOKUP(A339,'Hospitalisation Details'!A339:H2681,6,FALSE)</f>
        <v>tier - 1</v>
      </c>
      <c r="O339" s="23" t="str">
        <f>VLOOKUP(A339,'Hospitalisation Details'!A339:H2681,7,FALSE)</f>
        <v>tier - 2</v>
      </c>
      <c r="P339" s="23" t="str">
        <f>VLOOKUP(A339,'Hospitalisation Details'!A339:H2681,8,FALSE)</f>
        <v>R1012</v>
      </c>
      <c r="Q339" s="26">
        <f>VLOOKUP(A339,'Hospitalisation Details'!A339:H2681,3,FALSE)</f>
        <v>65.00833333333334</v>
      </c>
    </row>
    <row r="340" spans="1:17" ht="15.75" customHeight="1" x14ac:dyDescent="0.3">
      <c r="A340" s="31" t="s">
        <v>617</v>
      </c>
      <c r="B340" s="23" t="str">
        <f>VLOOKUP(A340,'Customer Names'!A340:D2674,3,FALSE)</f>
        <v xml:space="preserve">  Ben</v>
      </c>
      <c r="C340" s="23">
        <f>VLOOKUP(Healthcare!A340,'Medical Examinations'!A340:H2674,2,FALSE)</f>
        <v>16.36</v>
      </c>
      <c r="D340" s="23">
        <f>VLOOKUP(A340,'Medical Examinations'!A340:H2674,3,FALSE)</f>
        <v>11.19</v>
      </c>
      <c r="E340" s="23" t="str">
        <f>VLOOKUP(A340,'Medical Examinations'!A340:H2674,4,FALSE)</f>
        <v>No</v>
      </c>
      <c r="F340" s="23" t="str">
        <f>VLOOKUP(A340,'Medical Examinations'!A340:H2674,5,FALSE)</f>
        <v>No</v>
      </c>
      <c r="G340" s="23" t="str">
        <f>VLOOKUP(A340,'Medical Examinations'!A340:H2674,6,FALSE)</f>
        <v>No</v>
      </c>
      <c r="H340" s="23">
        <f>VLOOKUP(A340,'Medical Examinations'!A340:H2674,7,FALSE)</f>
        <v>0</v>
      </c>
      <c r="I340" s="23" t="str">
        <f>VLOOKUP(A340,'Medical Examinations'!A340:H2674,8,FALSE)</f>
        <v>Yes</v>
      </c>
      <c r="J340" s="23" t="str" cm="1">
        <f t="array" ref="J340">_xlfn.IFS(C340&lt;18.5,"Under Weight",C340&lt;25,"Healthy Weight",C340&lt;30,"Over Weight",C340&gt;=30,"Obesity")</f>
        <v>Under Weight</v>
      </c>
      <c r="K340" s="23" t="str" cm="1">
        <f t="array" ref="K340">_xlfn.IFS(D340&lt;5.7,"Normal",D340&lt;=6.5,"Prediabetes",D340&gt;6.5,"Diabetes")</f>
        <v>Diabetes</v>
      </c>
      <c r="L340" s="30" t="str">
        <f>VLOOKUP(A340,'Hospitalisation Details'!A340:H2682,2,FALSE)</f>
        <v>21-Jul-1978</v>
      </c>
      <c r="M340" s="23">
        <f>VLOOKUP(A340,'Hospitalisation Details'!A340:H2682,5,FALSE)</f>
        <v>29227.599999999999</v>
      </c>
      <c r="N340" s="23" t="str">
        <f>VLOOKUP(A340,'Hospitalisation Details'!A340:H2682,6,FALSE)</f>
        <v>tier - 1</v>
      </c>
      <c r="O340" s="23" t="str">
        <f>VLOOKUP(A340,'Hospitalisation Details'!A340:H2682,7,FALSE)</f>
        <v>tier - 3</v>
      </c>
      <c r="P340" s="23" t="str">
        <f>VLOOKUP(A340,'Hospitalisation Details'!A340:H2682,8,FALSE)</f>
        <v>R1012</v>
      </c>
      <c r="Q340" s="26">
        <f>VLOOKUP(A340,'Hospitalisation Details'!A340:H2682,3,FALSE)</f>
        <v>44.880555555555553</v>
      </c>
    </row>
    <row r="341" spans="1:17" ht="15.75" customHeight="1" x14ac:dyDescent="0.3">
      <c r="A341" s="31" t="s">
        <v>618</v>
      </c>
      <c r="B341" s="23" t="str">
        <f>VLOOKUP(A341,'Customer Names'!A341:D2675,3,FALSE)</f>
        <v xml:space="preserve">  Cheryl A</v>
      </c>
      <c r="C341" s="23">
        <f>VLOOKUP(Healthcare!A341,'Medical Examinations'!A341:H2675,2,FALSE)</f>
        <v>32.299999999999997</v>
      </c>
      <c r="D341" s="23">
        <f>VLOOKUP(A341,'Medical Examinations'!A341:H2675,3,FALSE)</f>
        <v>4.8899999999999997</v>
      </c>
      <c r="E341" s="23" t="str">
        <f>VLOOKUP(A341,'Medical Examinations'!A341:H2675,4,FALSE)</f>
        <v>Yes</v>
      </c>
      <c r="F341" s="23" t="str">
        <f>VLOOKUP(A341,'Medical Examinations'!A341:H2675,5,FALSE)</f>
        <v>No</v>
      </c>
      <c r="G341" s="23" t="str">
        <f>VLOOKUP(A341,'Medical Examinations'!A341:H2675,6,FALSE)</f>
        <v>Yes</v>
      </c>
      <c r="H341" s="23">
        <f>VLOOKUP(A341,'Medical Examinations'!A341:H2675,7,FALSE)</f>
        <v>1</v>
      </c>
      <c r="I341" s="23" t="str">
        <f>VLOOKUP(A341,'Medical Examinations'!A341:H2675,8,FALSE)</f>
        <v>No</v>
      </c>
      <c r="J341" s="23" t="str" cm="1">
        <f t="array" ref="J341">_xlfn.IFS(C341&lt;18.5,"Under Weight",C341&lt;25,"Healthy Weight",C341&lt;30,"Over Weight",C341&gt;=30,"Obesity")</f>
        <v>Obesity</v>
      </c>
      <c r="K341" s="23" t="str" cm="1">
        <f t="array" ref="K341">_xlfn.IFS(D341&lt;5.7,"Normal",D341&lt;=6.5,"Prediabetes",D341&gt;6.5,"Diabetes")</f>
        <v>Normal</v>
      </c>
      <c r="L341" s="30" t="str">
        <f>VLOOKUP(A341,'Hospitalisation Details'!A341:H2683,2,FALSE)</f>
        <v>09-Jul-1969</v>
      </c>
      <c r="M341" s="23">
        <f>VLOOKUP(A341,'Hospitalisation Details'!A341:H2683,5,FALSE)</f>
        <v>29186.48</v>
      </c>
      <c r="N341" s="23" t="str">
        <f>VLOOKUP(A341,'Hospitalisation Details'!A341:H2683,6,FALSE)</f>
        <v>tier - 1</v>
      </c>
      <c r="O341" s="23" t="str">
        <f>VLOOKUP(A341,'Hospitalisation Details'!A341:H2683,7,FALSE)</f>
        <v>tier - 3</v>
      </c>
      <c r="P341" s="23" t="str">
        <f>VLOOKUP(A341,'Hospitalisation Details'!A341:H2683,8,FALSE)</f>
        <v>R1024</v>
      </c>
      <c r="Q341" s="26">
        <f>VLOOKUP(A341,'Hospitalisation Details'!A341:H2683,3,FALSE)</f>
        <v>53.913888888888891</v>
      </c>
    </row>
    <row r="342" spans="1:17" ht="15.75" customHeight="1" x14ac:dyDescent="0.3">
      <c r="A342" s="31" t="s">
        <v>620</v>
      </c>
      <c r="B342" s="23" t="str">
        <f>VLOOKUP(A342,'Customer Names'!A342:D2676,3,FALSE)</f>
        <v xml:space="preserve">  Kimberly A</v>
      </c>
      <c r="C342" s="23">
        <f>VLOOKUP(Healthcare!A342,'Medical Examinations'!A342:H2676,2,FALSE)</f>
        <v>16.05</v>
      </c>
      <c r="D342" s="23">
        <f>VLOOKUP(A342,'Medical Examinations'!A342:H2676,3,FALSE)</f>
        <v>4.3499999999999996</v>
      </c>
      <c r="E342" s="23" t="str">
        <f>VLOOKUP(A342,'Medical Examinations'!A342:H2676,4,FALSE)</f>
        <v>Yes</v>
      </c>
      <c r="F342" s="23" t="str">
        <f>VLOOKUP(A342,'Medical Examinations'!A342:H2676,5,FALSE)</f>
        <v>No</v>
      </c>
      <c r="G342" s="23" t="str">
        <f>VLOOKUP(A342,'Medical Examinations'!A342:H2676,6,FALSE)</f>
        <v>No</v>
      </c>
      <c r="H342" s="23">
        <f>VLOOKUP(A342,'Medical Examinations'!A342:H2676,7,FALSE)</f>
        <v>0</v>
      </c>
      <c r="I342" s="23" t="str">
        <f>VLOOKUP(A342,'Medical Examinations'!A342:H2676,8,FALSE)</f>
        <v>Yes</v>
      </c>
      <c r="J342" s="23" t="str" cm="1">
        <f t="array" ref="J342">_xlfn.IFS(C342&lt;18.5,"Under Weight",C342&lt;25,"Healthy Weight",C342&lt;30,"Over Weight",C342&gt;=30,"Obesity")</f>
        <v>Under Weight</v>
      </c>
      <c r="K342" s="23" t="str" cm="1">
        <f t="array" ref="K342">_xlfn.IFS(D342&lt;5.7,"Normal",D342&lt;=6.5,"Prediabetes",D342&gt;6.5,"Diabetes")</f>
        <v>Normal</v>
      </c>
      <c r="L342" s="30" t="str">
        <f>VLOOKUP(A342,'Hospitalisation Details'!A342:H2684,2,FALSE)</f>
        <v>08-Nov-1976</v>
      </c>
      <c r="M342" s="23">
        <f>VLOOKUP(A342,'Hospitalisation Details'!A342:H2684,5,FALSE)</f>
        <v>29160.39</v>
      </c>
      <c r="N342" s="23" t="str">
        <f>VLOOKUP(A342,'Hospitalisation Details'!A342:H2684,6,FALSE)</f>
        <v>tier - 1</v>
      </c>
      <c r="O342" s="23" t="str">
        <f>VLOOKUP(A342,'Hospitalisation Details'!A342:H2684,7,FALSE)</f>
        <v>tier - 2</v>
      </c>
      <c r="P342" s="23" t="str">
        <f>VLOOKUP(A342,'Hospitalisation Details'!A342:H2684,8,FALSE)</f>
        <v>R1011</v>
      </c>
      <c r="Q342" s="26">
        <f>VLOOKUP(A342,'Hospitalisation Details'!A342:H2684,3,FALSE)</f>
        <v>46.583333333333336</v>
      </c>
    </row>
    <row r="343" spans="1:17" ht="15.75" customHeight="1" x14ac:dyDescent="0.3">
      <c r="A343" s="31" t="s">
        <v>622</v>
      </c>
      <c r="B343" s="23" t="str">
        <f>VLOOKUP(A343,'Customer Names'!A343:D2677,3,FALSE)</f>
        <v xml:space="preserve">  Cynthia</v>
      </c>
      <c r="C343" s="23">
        <f>VLOOKUP(Healthcare!A343,'Medical Examinations'!A343:H2677,2,FALSE)</f>
        <v>29.07</v>
      </c>
      <c r="D343" s="23">
        <f>VLOOKUP(A343,'Medical Examinations'!A343:H2677,3,FALSE)</f>
        <v>8.66</v>
      </c>
      <c r="E343" s="23" t="str">
        <f>VLOOKUP(A343,'Medical Examinations'!A343:H2677,4,FALSE)</f>
        <v>Yes</v>
      </c>
      <c r="F343" s="23" t="str">
        <f>VLOOKUP(A343,'Medical Examinations'!A343:H2677,5,FALSE)</f>
        <v>No</v>
      </c>
      <c r="G343" s="23" t="str">
        <f>VLOOKUP(A343,'Medical Examinations'!A343:H2677,6,FALSE)</f>
        <v>No</v>
      </c>
      <c r="H343" s="23">
        <f>VLOOKUP(A343,'Medical Examinations'!A343:H2677,7,FALSE)</f>
        <v>2</v>
      </c>
      <c r="I343" s="23" t="str">
        <f>VLOOKUP(A343,'Medical Examinations'!A343:H2677,8,FALSE)</f>
        <v>Yes</v>
      </c>
      <c r="J343" s="23" t="str" cm="1">
        <f t="array" ref="J343">_xlfn.IFS(C343&lt;18.5,"Under Weight",C343&lt;25,"Healthy Weight",C343&lt;30,"Over Weight",C343&gt;=30,"Obesity")</f>
        <v>Over Weight</v>
      </c>
      <c r="K343" s="23" t="str" cm="1">
        <f t="array" ref="K343">_xlfn.IFS(D343&lt;5.7,"Normal",D343&lt;=6.5,"Prediabetes",D343&gt;6.5,"Diabetes")</f>
        <v>Diabetes</v>
      </c>
      <c r="L343" s="30" t="str">
        <f>VLOOKUP(A343,'Hospitalisation Details'!A343:H2685,2,FALSE)</f>
        <v>24-Dec-1961</v>
      </c>
      <c r="M343" s="23">
        <f>VLOOKUP(A343,'Hospitalisation Details'!A343:H2685,5,FALSE)</f>
        <v>29141.360000000001</v>
      </c>
      <c r="N343" s="23" t="str">
        <f>VLOOKUP(A343,'Hospitalisation Details'!A343:H2685,6,FALSE)</f>
        <v>tier - 1</v>
      </c>
      <c r="O343" s="23" t="str">
        <f>VLOOKUP(A343,'Hospitalisation Details'!A343:H2685,7,FALSE)</f>
        <v>tier - 3</v>
      </c>
      <c r="P343" s="23" t="str">
        <f>VLOOKUP(A343,'Hospitalisation Details'!A343:H2685,8,FALSE)</f>
        <v>R1012</v>
      </c>
      <c r="Q343" s="26">
        <f>VLOOKUP(A343,'Hospitalisation Details'!A343:H2685,3,FALSE)</f>
        <v>61.455555555555556</v>
      </c>
    </row>
    <row r="344" spans="1:17" ht="15.75" customHeight="1" x14ac:dyDescent="0.3">
      <c r="A344" s="31" t="s">
        <v>624</v>
      </c>
      <c r="B344" s="23" t="str">
        <f>VLOOKUP(A344,'Customer Names'!A344:D2678,3,FALSE)</f>
        <v xml:space="preserve">  Jessica</v>
      </c>
      <c r="C344" s="23">
        <f>VLOOKUP(Healthcare!A344,'Medical Examinations'!A344:H2678,2,FALSE)</f>
        <v>17.43</v>
      </c>
      <c r="D344" s="23">
        <f>VLOOKUP(A344,'Medical Examinations'!A344:H2678,3,FALSE)</f>
        <v>8.64</v>
      </c>
      <c r="E344" s="23" t="str">
        <f>VLOOKUP(A344,'Medical Examinations'!A344:H2678,4,FALSE)</f>
        <v>No</v>
      </c>
      <c r="F344" s="23" t="str">
        <f>VLOOKUP(A344,'Medical Examinations'!A344:H2678,5,FALSE)</f>
        <v>No</v>
      </c>
      <c r="G344" s="23" t="str">
        <f>VLOOKUP(A344,'Medical Examinations'!A344:H2678,6,FALSE)</f>
        <v>No</v>
      </c>
      <c r="H344" s="23">
        <f>VLOOKUP(A344,'Medical Examinations'!A344:H2678,7,FALSE)</f>
        <v>0</v>
      </c>
      <c r="I344" s="23" t="str">
        <f>VLOOKUP(A344,'Medical Examinations'!A344:H2678,8,FALSE)</f>
        <v>Yes</v>
      </c>
      <c r="J344" s="23" t="str" cm="1">
        <f t="array" ref="J344">_xlfn.IFS(C344&lt;18.5,"Under Weight",C344&lt;25,"Healthy Weight",C344&lt;30,"Over Weight",C344&gt;=30,"Obesity")</f>
        <v>Under Weight</v>
      </c>
      <c r="K344" s="23" t="str" cm="1">
        <f t="array" ref="K344">_xlfn.IFS(D344&lt;5.7,"Normal",D344&lt;=6.5,"Prediabetes",D344&gt;6.5,"Diabetes")</f>
        <v>Diabetes</v>
      </c>
      <c r="L344" s="30" t="str">
        <f>VLOOKUP(A344,'Hospitalisation Details'!A344:H2686,2,FALSE)</f>
        <v>29-Nov-1978</v>
      </c>
      <c r="M344" s="23">
        <f>VLOOKUP(A344,'Hospitalisation Details'!A344:H2686,5,FALSE)</f>
        <v>29114.77</v>
      </c>
      <c r="N344" s="23" t="str">
        <f>VLOOKUP(A344,'Hospitalisation Details'!A344:H2686,6,FALSE)</f>
        <v>tier - 1</v>
      </c>
      <c r="O344" s="23" t="str">
        <f>VLOOKUP(A344,'Hospitalisation Details'!A344:H2686,7,FALSE)</f>
        <v>tier - 1</v>
      </c>
      <c r="P344" s="23" t="str">
        <f>VLOOKUP(A344,'Hospitalisation Details'!A344:H2686,8,FALSE)</f>
        <v>R1011</v>
      </c>
      <c r="Q344" s="26">
        <f>VLOOKUP(A344,'Hospitalisation Details'!A344:H2686,3,FALSE)</f>
        <v>44.524999999999999</v>
      </c>
    </row>
    <row r="345" spans="1:17" ht="15.75" customHeight="1" x14ac:dyDescent="0.3">
      <c r="A345" s="31" t="s">
        <v>625</v>
      </c>
      <c r="B345" s="23" t="str">
        <f>VLOOKUP(A345,'Customer Names'!A345:D2679,3,FALSE)</f>
        <v xml:space="preserve">  Bruce</v>
      </c>
      <c r="C345" s="23">
        <f>VLOOKUP(Healthcare!A345,'Medical Examinations'!A345:H2679,2,FALSE)</f>
        <v>19.329999999999998</v>
      </c>
      <c r="D345" s="23">
        <f>VLOOKUP(A345,'Medical Examinations'!A345:H2679,3,FALSE)</f>
        <v>4.2699999999999996</v>
      </c>
      <c r="E345" s="23" t="str">
        <f>VLOOKUP(A345,'Medical Examinations'!A345:H2679,4,FALSE)</f>
        <v>No</v>
      </c>
      <c r="F345" s="23" t="str">
        <f>VLOOKUP(A345,'Medical Examinations'!A345:H2679,5,FALSE)</f>
        <v>No</v>
      </c>
      <c r="G345" s="23" t="str">
        <f>VLOOKUP(A345,'Medical Examinations'!A345:H2679,6,FALSE)</f>
        <v>No</v>
      </c>
      <c r="H345" s="23">
        <f>VLOOKUP(A345,'Medical Examinations'!A345:H2679,7,FALSE)</f>
        <v>0</v>
      </c>
      <c r="I345" s="23" t="str">
        <f>VLOOKUP(A345,'Medical Examinations'!A345:H2679,8,FALSE)</f>
        <v>Yes</v>
      </c>
      <c r="J345" s="23" t="str" cm="1">
        <f t="array" ref="J345">_xlfn.IFS(C345&lt;18.5,"Under Weight",C345&lt;25,"Healthy Weight",C345&lt;30,"Over Weight",C345&gt;=30,"Obesity")</f>
        <v>Healthy Weight</v>
      </c>
      <c r="K345" s="23" t="str" cm="1">
        <f t="array" ref="K345">_xlfn.IFS(D345&lt;5.7,"Normal",D345&lt;=6.5,"Prediabetes",D345&gt;6.5,"Diabetes")</f>
        <v>Normal</v>
      </c>
      <c r="L345" s="30" t="str">
        <f>VLOOKUP(A345,'Hospitalisation Details'!A345:H2687,2,FALSE)</f>
        <v>14-Jul-1980</v>
      </c>
      <c r="M345" s="23">
        <f>VLOOKUP(A345,'Hospitalisation Details'!A345:H2687,5,FALSE)</f>
        <v>29114.21</v>
      </c>
      <c r="N345" s="23" t="str">
        <f>VLOOKUP(A345,'Hospitalisation Details'!A345:H2687,6,FALSE)</f>
        <v>tier - 1</v>
      </c>
      <c r="O345" s="23" t="str">
        <f>VLOOKUP(A345,'Hospitalisation Details'!A345:H2687,7,FALSE)</f>
        <v>tier - 3</v>
      </c>
      <c r="P345" s="23" t="str">
        <f>VLOOKUP(A345,'Hospitalisation Details'!A345:H2687,8,FALSE)</f>
        <v>R1011</v>
      </c>
      <c r="Q345" s="26">
        <f>VLOOKUP(A345,'Hospitalisation Details'!A345:H2687,3,FALSE)</f>
        <v>42.9</v>
      </c>
    </row>
    <row r="346" spans="1:17" ht="15.75" customHeight="1" x14ac:dyDescent="0.3">
      <c r="A346" s="31" t="s">
        <v>627</v>
      </c>
      <c r="B346" s="23" t="str">
        <f>VLOOKUP(A346,'Customer Names'!A346:D2680,3,FALSE)</f>
        <v xml:space="preserve">  Allison</v>
      </c>
      <c r="C346" s="23">
        <f>VLOOKUP(Healthcare!A346,'Medical Examinations'!A346:H2680,2,FALSE)</f>
        <v>30.52</v>
      </c>
      <c r="D346" s="23">
        <f>VLOOKUP(A346,'Medical Examinations'!A346:H2680,3,FALSE)</f>
        <v>4.21</v>
      </c>
      <c r="E346" s="23" t="str">
        <f>VLOOKUP(A346,'Medical Examinations'!A346:H2680,4,FALSE)</f>
        <v>No</v>
      </c>
      <c r="F346" s="23" t="str">
        <f>VLOOKUP(A346,'Medical Examinations'!A346:H2680,5,FALSE)</f>
        <v>No</v>
      </c>
      <c r="G346" s="23" t="str">
        <f>VLOOKUP(A346,'Medical Examinations'!A346:H2680,6,FALSE)</f>
        <v>No</v>
      </c>
      <c r="H346" s="23">
        <f>VLOOKUP(A346,'Medical Examinations'!A346:H2680,7,FALSE)</f>
        <v>1</v>
      </c>
      <c r="I346" s="23" t="str">
        <f>VLOOKUP(A346,'Medical Examinations'!A346:H2680,8,FALSE)</f>
        <v>Yes</v>
      </c>
      <c r="J346" s="23" t="str" cm="1">
        <f t="array" ref="J346">_xlfn.IFS(C346&lt;18.5,"Under Weight",C346&lt;25,"Healthy Weight",C346&lt;30,"Over Weight",C346&gt;=30,"Obesity")</f>
        <v>Obesity</v>
      </c>
      <c r="K346" s="23" t="str" cm="1">
        <f t="array" ref="K346">_xlfn.IFS(D346&lt;5.7,"Normal",D346&lt;=6.5,"Prediabetes",D346&gt;6.5,"Diabetes")</f>
        <v>Normal</v>
      </c>
      <c r="L346" s="30" t="str">
        <f>VLOOKUP(A346,'Hospitalisation Details'!A346:H2688,2,FALSE)</f>
        <v>07-Jul-1992</v>
      </c>
      <c r="M346" s="23">
        <f>VLOOKUP(A346,'Hospitalisation Details'!A346:H2688,5,FALSE)</f>
        <v>29007.82</v>
      </c>
      <c r="N346" s="23" t="str">
        <f>VLOOKUP(A346,'Hospitalisation Details'!A346:H2688,6,FALSE)</f>
        <v>tier - 1</v>
      </c>
      <c r="O346" s="23" t="str">
        <f>VLOOKUP(A346,'Hospitalisation Details'!A346:H2688,7,FALSE)</f>
        <v>tier - 3</v>
      </c>
      <c r="P346" s="23" t="str">
        <f>VLOOKUP(A346,'Hospitalisation Details'!A346:H2688,8,FALSE)</f>
        <v>R1011</v>
      </c>
      <c r="Q346" s="26">
        <f>VLOOKUP(A346,'Hospitalisation Details'!A346:H2688,3,FALSE)</f>
        <v>30.919444444444444</v>
      </c>
    </row>
    <row r="347" spans="1:17" ht="15.75" customHeight="1" x14ac:dyDescent="0.3">
      <c r="A347" s="31" t="s">
        <v>629</v>
      </c>
      <c r="B347" s="23" t="str">
        <f>VLOOKUP(A347,'Customer Names'!A347:D2681,3,FALSE)</f>
        <v xml:space="preserve">  Alex</v>
      </c>
      <c r="C347" s="23">
        <f>VLOOKUP(Healthcare!A347,'Medical Examinations'!A347:H2681,2,FALSE)</f>
        <v>39.21</v>
      </c>
      <c r="D347" s="23">
        <f>VLOOKUP(A347,'Medical Examinations'!A347:H2681,3,FALSE)</f>
        <v>5.04</v>
      </c>
      <c r="E347" s="23" t="str">
        <f>VLOOKUP(A347,'Medical Examinations'!A347:H2681,4,FALSE)</f>
        <v>No</v>
      </c>
      <c r="F347" s="23" t="str">
        <f>VLOOKUP(A347,'Medical Examinations'!A347:H2681,5,FALSE)</f>
        <v>No</v>
      </c>
      <c r="G347" s="23" t="str">
        <f>VLOOKUP(A347,'Medical Examinations'!A347:H2681,6,FALSE)</f>
        <v>Yes</v>
      </c>
      <c r="H347" s="23">
        <f>VLOOKUP(A347,'Medical Examinations'!A347:H2681,7,FALSE)</f>
        <v>1</v>
      </c>
      <c r="I347" s="23" t="str">
        <f>VLOOKUP(A347,'Medical Examinations'!A347:H2681,8,FALSE)</f>
        <v>Yes</v>
      </c>
      <c r="J347" s="23" t="str" cm="1">
        <f t="array" ref="J347">_xlfn.IFS(C347&lt;18.5,"Under Weight",C347&lt;25,"Healthy Weight",C347&lt;30,"Over Weight",C347&gt;=30,"Obesity")</f>
        <v>Obesity</v>
      </c>
      <c r="K347" s="23" t="str" cm="1">
        <f t="array" ref="K347">_xlfn.IFS(D347&lt;5.7,"Normal",D347&lt;=6.5,"Prediabetes",D347&gt;6.5,"Diabetes")</f>
        <v>Normal</v>
      </c>
      <c r="L347" s="30" t="str">
        <f>VLOOKUP(A347,'Hospitalisation Details'!A347:H2689,2,FALSE)</f>
        <v>01-Sep-2003</v>
      </c>
      <c r="M347" s="23">
        <f>VLOOKUP(A347,'Hospitalisation Details'!A347:H2689,5,FALSE)</f>
        <v>28998.68</v>
      </c>
      <c r="N347" s="23" t="str">
        <f>VLOOKUP(A347,'Hospitalisation Details'!A347:H2689,6,FALSE)</f>
        <v>tier - 1</v>
      </c>
      <c r="O347" s="23" t="str">
        <f>VLOOKUP(A347,'Hospitalisation Details'!A347:H2689,7,FALSE)</f>
        <v>tier - 3</v>
      </c>
      <c r="P347" s="23" t="str">
        <f>VLOOKUP(A347,'Hospitalisation Details'!A347:H2689,8,FALSE)</f>
        <v>R1011</v>
      </c>
      <c r="Q347" s="26">
        <f>VLOOKUP(A347,'Hospitalisation Details'!A347:H2689,3,FALSE)</f>
        <v>19.769444444444446</v>
      </c>
    </row>
    <row r="348" spans="1:17" ht="15.75" customHeight="1" x14ac:dyDescent="0.3">
      <c r="A348" s="31" t="s">
        <v>630</v>
      </c>
      <c r="B348" s="23" t="str">
        <f>VLOOKUP(A348,'Customer Names'!A348:D2682,3,FALSE)</f>
        <v xml:space="preserve">  Gabriela</v>
      </c>
      <c r="C348" s="23">
        <f>VLOOKUP(Healthcare!A348,'Medical Examinations'!A348:H2682,2,FALSE)</f>
        <v>26.98</v>
      </c>
      <c r="D348" s="23">
        <f>VLOOKUP(A348,'Medical Examinations'!A348:H2682,3,FALSE)</f>
        <v>5.21</v>
      </c>
      <c r="E348" s="23" t="str">
        <f>VLOOKUP(A348,'Medical Examinations'!A348:H2682,4,FALSE)</f>
        <v>Yes</v>
      </c>
      <c r="F348" s="23" t="str">
        <f>VLOOKUP(A348,'Medical Examinations'!A348:H2682,5,FALSE)</f>
        <v>No</v>
      </c>
      <c r="G348" s="23" t="str">
        <f>VLOOKUP(A348,'Medical Examinations'!A348:H2682,6,FALSE)</f>
        <v>No</v>
      </c>
      <c r="H348" s="23">
        <f>VLOOKUP(A348,'Medical Examinations'!A348:H2682,7,FALSE)</f>
        <v>2</v>
      </c>
      <c r="I348" s="23" t="str">
        <f>VLOOKUP(A348,'Medical Examinations'!A348:H2682,8,FALSE)</f>
        <v>Yes</v>
      </c>
      <c r="J348" s="23" t="str" cm="1">
        <f t="array" ref="J348">_xlfn.IFS(C348&lt;18.5,"Under Weight",C348&lt;25,"Healthy Weight",C348&lt;30,"Over Weight",C348&gt;=30,"Obesity")</f>
        <v>Over Weight</v>
      </c>
      <c r="K348" s="23" t="str" cm="1">
        <f t="array" ref="K348">_xlfn.IFS(D348&lt;5.7,"Normal",D348&lt;=6.5,"Prediabetes",D348&gt;6.5,"Diabetes")</f>
        <v>Normal</v>
      </c>
      <c r="L348" s="30" t="str">
        <f>VLOOKUP(A348,'Hospitalisation Details'!A348:H2690,2,FALSE)</f>
        <v>05-Dec-1959</v>
      </c>
      <c r="M348" s="23">
        <f>VLOOKUP(A348,'Hospitalisation Details'!A348:H2690,5,FALSE)</f>
        <v>28950.47</v>
      </c>
      <c r="N348" s="23" t="str">
        <f>VLOOKUP(A348,'Hospitalisation Details'!A348:H2690,6,FALSE)</f>
        <v>tier - 1</v>
      </c>
      <c r="O348" s="23" t="str">
        <f>VLOOKUP(A348,'Hospitalisation Details'!A348:H2690,7,FALSE)</f>
        <v>tier - 1</v>
      </c>
      <c r="P348" s="23" t="str">
        <f>VLOOKUP(A348,'Hospitalisation Details'!A348:H2690,8,FALSE)</f>
        <v>R1012</v>
      </c>
      <c r="Q348" s="26">
        <f>VLOOKUP(A348,'Hospitalisation Details'!A348:H2690,3,FALSE)</f>
        <v>63.508333333333333</v>
      </c>
    </row>
    <row r="349" spans="1:17" ht="15.75" customHeight="1" x14ac:dyDescent="0.3">
      <c r="A349" s="31" t="s">
        <v>632</v>
      </c>
      <c r="B349" s="23" t="str">
        <f>VLOOKUP(A349,'Customer Names'!A349:D2683,3,FALSE)</f>
        <v xml:space="preserve">  Sharon</v>
      </c>
      <c r="C349" s="23">
        <f>VLOOKUP(Healthcare!A349,'Medical Examinations'!A349:H2683,2,FALSE)</f>
        <v>25.84</v>
      </c>
      <c r="D349" s="23">
        <f>VLOOKUP(A349,'Medical Examinations'!A349:H2683,3,FALSE)</f>
        <v>8.83</v>
      </c>
      <c r="E349" s="23" t="str">
        <f>VLOOKUP(A349,'Medical Examinations'!A349:H2683,4,FALSE)</f>
        <v>No</v>
      </c>
      <c r="F349" s="23" t="str">
        <f>VLOOKUP(A349,'Medical Examinations'!A349:H2683,5,FALSE)</f>
        <v>No</v>
      </c>
      <c r="G349" s="23" t="str">
        <f>VLOOKUP(A349,'Medical Examinations'!A349:H2683,6,FALSE)</f>
        <v>No</v>
      </c>
      <c r="H349" s="23">
        <f>VLOOKUP(A349,'Medical Examinations'!A349:H2683,7,FALSE)</f>
        <v>0</v>
      </c>
      <c r="I349" s="23" t="str">
        <f>VLOOKUP(A349,'Medical Examinations'!A349:H2683,8,FALSE)</f>
        <v>No</v>
      </c>
      <c r="J349" s="23" t="str" cm="1">
        <f t="array" ref="J349">_xlfn.IFS(C349&lt;18.5,"Under Weight",C349&lt;25,"Healthy Weight",C349&lt;30,"Over Weight",C349&gt;=30,"Obesity")</f>
        <v>Over Weight</v>
      </c>
      <c r="K349" s="23" t="str" cm="1">
        <f t="array" ref="K349">_xlfn.IFS(D349&lt;5.7,"Normal",D349&lt;=6.5,"Prediabetes",D349&gt;6.5,"Diabetes")</f>
        <v>Diabetes</v>
      </c>
      <c r="L349" s="30" t="str">
        <f>VLOOKUP(A349,'Hospitalisation Details'!A349:H2691,2,FALSE)</f>
        <v>25-Jul-1962</v>
      </c>
      <c r="M349" s="23">
        <f>VLOOKUP(A349,'Hospitalisation Details'!A349:H2691,5,FALSE)</f>
        <v>28923.14</v>
      </c>
      <c r="N349" s="23" t="str">
        <f>VLOOKUP(A349,'Hospitalisation Details'!A349:H2691,6,FALSE)</f>
        <v>tier - 1</v>
      </c>
      <c r="O349" s="23" t="str">
        <f>VLOOKUP(A349,'Hospitalisation Details'!A349:H2691,7,FALSE)</f>
        <v>tier - 1</v>
      </c>
      <c r="P349" s="23" t="str">
        <f>VLOOKUP(A349,'Hospitalisation Details'!A349:H2691,8,FALSE)</f>
        <v>R1012</v>
      </c>
      <c r="Q349" s="26">
        <f>VLOOKUP(A349,'Hospitalisation Details'!A349:H2691,3,FALSE)</f>
        <v>60.869444444444447</v>
      </c>
    </row>
    <row r="350" spans="1:17" ht="15.75" customHeight="1" x14ac:dyDescent="0.3">
      <c r="A350" s="31" t="s">
        <v>634</v>
      </c>
      <c r="B350" s="23" t="str">
        <f>VLOOKUP(A350,'Customer Names'!A350:D2684,3,FALSE)</f>
        <v xml:space="preserve">  Jason A</v>
      </c>
      <c r="C350" s="23">
        <f>VLOOKUP(Healthcare!A350,'Medical Examinations'!A350:H2684,2,FALSE)</f>
        <v>28.31</v>
      </c>
      <c r="D350" s="23">
        <f>VLOOKUP(A350,'Medical Examinations'!A350:H2684,3,FALSE)</f>
        <v>8.4700000000000006</v>
      </c>
      <c r="E350" s="23" t="str">
        <f>VLOOKUP(A350,'Medical Examinations'!A350:H2684,4,FALSE)</f>
        <v>Yes</v>
      </c>
      <c r="F350" s="23" t="str">
        <f>VLOOKUP(A350,'Medical Examinations'!A350:H2684,5,FALSE)</f>
        <v>No</v>
      </c>
      <c r="G350" s="23" t="str">
        <f>VLOOKUP(A350,'Medical Examinations'!A350:H2684,6,FALSE)</f>
        <v>No</v>
      </c>
      <c r="H350" s="23">
        <f>VLOOKUP(A350,'Medical Examinations'!A350:H2684,7,FALSE)</f>
        <v>2</v>
      </c>
      <c r="I350" s="23" t="str">
        <f>VLOOKUP(A350,'Medical Examinations'!A350:H2684,8,FALSE)</f>
        <v>Yes</v>
      </c>
      <c r="J350" s="23" t="str" cm="1">
        <f t="array" ref="J350">_xlfn.IFS(C350&lt;18.5,"Under Weight",C350&lt;25,"Healthy Weight",C350&lt;30,"Over Weight",C350&gt;=30,"Obesity")</f>
        <v>Over Weight</v>
      </c>
      <c r="K350" s="23" t="str" cm="1">
        <f t="array" ref="K350">_xlfn.IFS(D350&lt;5.7,"Normal",D350&lt;=6.5,"Prediabetes",D350&gt;6.5,"Diabetes")</f>
        <v>Diabetes</v>
      </c>
      <c r="L350" s="30" t="str">
        <f>VLOOKUP(A350,'Hospitalisation Details'!A350:H2692,2,FALSE)</f>
        <v>03-Aug-1961</v>
      </c>
      <c r="M350" s="23">
        <f>VLOOKUP(A350,'Hospitalisation Details'!A350:H2692,5,FALSE)</f>
        <v>28868.66</v>
      </c>
      <c r="N350" s="23" t="str">
        <f>VLOOKUP(A350,'Hospitalisation Details'!A350:H2692,6,FALSE)</f>
        <v>tier - 1</v>
      </c>
      <c r="O350" s="23" t="str">
        <f>VLOOKUP(A350,'Hospitalisation Details'!A350:H2692,7,FALSE)</f>
        <v>tier - 2</v>
      </c>
      <c r="P350" s="23" t="str">
        <f>VLOOKUP(A350,'Hospitalisation Details'!A350:H2692,8,FALSE)</f>
        <v>R1012</v>
      </c>
      <c r="Q350" s="26">
        <f>VLOOKUP(A350,'Hospitalisation Details'!A350:H2692,3,FALSE)</f>
        <v>61.847222222222221</v>
      </c>
    </row>
    <row r="351" spans="1:17" ht="15.75" customHeight="1" x14ac:dyDescent="0.3">
      <c r="A351" s="31" t="s">
        <v>636</v>
      </c>
      <c r="B351" s="23" t="str">
        <f>VLOOKUP(A351,'Customer Names'!A351:D2685,3,FALSE)</f>
        <v xml:space="preserve">  Chelsey C</v>
      </c>
      <c r="C351" s="23">
        <f>VLOOKUP(Healthcare!A351,'Medical Examinations'!A351:H2685,2,FALSE)</f>
        <v>23.94</v>
      </c>
      <c r="D351" s="23">
        <f>VLOOKUP(A351,'Medical Examinations'!A351:H2685,3,FALSE)</f>
        <v>4.2</v>
      </c>
      <c r="E351" s="23" t="str">
        <f>VLOOKUP(A351,'Medical Examinations'!A351:H2685,4,FALSE)</f>
        <v>No</v>
      </c>
      <c r="F351" s="23" t="str">
        <f>VLOOKUP(A351,'Medical Examinations'!A351:H2685,5,FALSE)</f>
        <v>No</v>
      </c>
      <c r="G351" s="23" t="str">
        <f>VLOOKUP(A351,'Medical Examinations'!A351:H2685,6,FALSE)</f>
        <v>No</v>
      </c>
      <c r="H351" s="23">
        <f>VLOOKUP(A351,'Medical Examinations'!A351:H2685,7,FALSE)</f>
        <v>0</v>
      </c>
      <c r="I351" s="23" t="str">
        <f>VLOOKUP(A351,'Medical Examinations'!A351:H2685,8,FALSE)</f>
        <v>Yes</v>
      </c>
      <c r="J351" s="23" t="str" cm="1">
        <f t="array" ref="J351">_xlfn.IFS(C351&lt;18.5,"Under Weight",C351&lt;25,"Healthy Weight",C351&lt;30,"Over Weight",C351&gt;=30,"Obesity")</f>
        <v>Healthy Weight</v>
      </c>
      <c r="K351" s="23" t="str" cm="1">
        <f t="array" ref="K351">_xlfn.IFS(D351&lt;5.7,"Normal",D351&lt;=6.5,"Prediabetes",D351&gt;6.5,"Diabetes")</f>
        <v>Normal</v>
      </c>
      <c r="L351" s="30" t="str">
        <f>VLOOKUP(A351,'Hospitalisation Details'!A351:H2693,2,FALSE)</f>
        <v>05-Dec-1990</v>
      </c>
      <c r="M351" s="23">
        <f>VLOOKUP(A351,'Hospitalisation Details'!A351:H2693,5,FALSE)</f>
        <v>28716.14</v>
      </c>
      <c r="N351" s="23" t="str">
        <f>VLOOKUP(A351,'Hospitalisation Details'!A351:H2693,6,FALSE)</f>
        <v>tier - 1</v>
      </c>
      <c r="O351" s="23" t="str">
        <f>VLOOKUP(A351,'Hospitalisation Details'!A351:H2693,7,FALSE)</f>
        <v>tier - 3</v>
      </c>
      <c r="P351" s="23" t="str">
        <f>VLOOKUP(A351,'Hospitalisation Details'!A351:H2693,8,FALSE)</f>
        <v>R1011</v>
      </c>
      <c r="Q351" s="26">
        <f>VLOOKUP(A351,'Hospitalisation Details'!A351:H2693,3,FALSE)</f>
        <v>32.508333333333333</v>
      </c>
    </row>
    <row r="352" spans="1:17" ht="15.75" customHeight="1" x14ac:dyDescent="0.3">
      <c r="A352" s="31" t="s">
        <v>638</v>
      </c>
      <c r="B352" s="23" t="str">
        <f>VLOOKUP(A352,'Customer Names'!A352:D2686,3,FALSE)</f>
        <v xml:space="preserve">  Devon A</v>
      </c>
      <c r="C352" s="23">
        <f>VLOOKUP(Healthcare!A352,'Medical Examinations'!A352:H2686,2,FALSE)</f>
        <v>20.03</v>
      </c>
      <c r="D352" s="23">
        <f>VLOOKUP(A352,'Medical Examinations'!A352:H2686,3,FALSE)</f>
        <v>6.14</v>
      </c>
      <c r="E352" s="23" t="str">
        <f>VLOOKUP(A352,'Medical Examinations'!A352:H2686,4,FALSE)</f>
        <v>Yes</v>
      </c>
      <c r="F352" s="23" t="str">
        <f>VLOOKUP(A352,'Medical Examinations'!A352:H2686,5,FALSE)</f>
        <v>No</v>
      </c>
      <c r="G352" s="23" t="str">
        <f>VLOOKUP(A352,'Medical Examinations'!A352:H2686,6,FALSE)</f>
        <v>No</v>
      </c>
      <c r="H352" s="23">
        <f>VLOOKUP(A352,'Medical Examinations'!A352:H2686,7,FALSE)</f>
        <v>0</v>
      </c>
      <c r="I352" s="23" t="str">
        <f>VLOOKUP(A352,'Medical Examinations'!A352:H2686,8,FALSE)</f>
        <v>Yes</v>
      </c>
      <c r="J352" s="23" t="str" cm="1">
        <f t="array" ref="J352">_xlfn.IFS(C352&lt;18.5,"Under Weight",C352&lt;25,"Healthy Weight",C352&lt;30,"Over Weight",C352&gt;=30,"Obesity")</f>
        <v>Healthy Weight</v>
      </c>
      <c r="K352" s="23" t="str" cm="1">
        <f t="array" ref="K352">_xlfn.IFS(D352&lt;5.7,"Normal",D352&lt;=6.5,"Prediabetes",D352&gt;6.5,"Diabetes")</f>
        <v>Prediabetes</v>
      </c>
      <c r="L352" s="30" t="str">
        <f>VLOOKUP(A352,'Hospitalisation Details'!A352:H2694,2,FALSE)</f>
        <v>27-Sep-1985</v>
      </c>
      <c r="M352" s="23">
        <f>VLOOKUP(A352,'Hospitalisation Details'!A352:H2694,5,FALSE)</f>
        <v>28542.86</v>
      </c>
      <c r="N352" s="23" t="str">
        <f>VLOOKUP(A352,'Hospitalisation Details'!A352:H2694,6,FALSE)</f>
        <v>tier - 1</v>
      </c>
      <c r="O352" s="23" t="str">
        <f>VLOOKUP(A352,'Hospitalisation Details'!A352:H2694,7,FALSE)</f>
        <v>tier - 3</v>
      </c>
      <c r="P352" s="23" t="str">
        <f>VLOOKUP(A352,'Hospitalisation Details'!A352:H2694,8,FALSE)</f>
        <v>R1011</v>
      </c>
      <c r="Q352" s="26">
        <f>VLOOKUP(A352,'Hospitalisation Details'!A352:H2694,3,FALSE)</f>
        <v>37.697222222222223</v>
      </c>
    </row>
    <row r="353" spans="1:17" ht="15.75" customHeight="1" x14ac:dyDescent="0.3">
      <c r="A353" s="31" t="s">
        <v>640</v>
      </c>
      <c r="B353" s="23" t="str">
        <f>VLOOKUP(A353,'Customer Names'!A353:D2687,3,FALSE)</f>
        <v xml:space="preserve">  Joni L</v>
      </c>
      <c r="C353" s="23">
        <f>VLOOKUP(Healthcare!A353,'Medical Examinations'!A353:H2687,2,FALSE)</f>
        <v>41.42</v>
      </c>
      <c r="D353" s="23">
        <f>VLOOKUP(A353,'Medical Examinations'!A353:H2687,3,FALSE)</f>
        <v>6.07</v>
      </c>
      <c r="E353" s="23" t="str">
        <f>VLOOKUP(A353,'Medical Examinations'!A353:H2687,4,FALSE)</f>
        <v>No</v>
      </c>
      <c r="F353" s="23" t="str">
        <f>VLOOKUP(A353,'Medical Examinations'!A353:H2687,5,FALSE)</f>
        <v>No</v>
      </c>
      <c r="G353" s="23" t="str">
        <f>VLOOKUP(A353,'Medical Examinations'!A353:H2687,6,FALSE)</f>
        <v>No</v>
      </c>
      <c r="H353" s="23">
        <f>VLOOKUP(A353,'Medical Examinations'!A353:H2687,7,FALSE)</f>
        <v>0</v>
      </c>
      <c r="I353" s="23" t="str">
        <f>VLOOKUP(A353,'Medical Examinations'!A353:H2687,8,FALSE)</f>
        <v>No</v>
      </c>
      <c r="J353" s="23" t="str" cm="1">
        <f t="array" ref="J353">_xlfn.IFS(C353&lt;18.5,"Under Weight",C353&lt;25,"Healthy Weight",C353&lt;30,"Over Weight",C353&gt;=30,"Obesity")</f>
        <v>Obesity</v>
      </c>
      <c r="K353" s="23" t="str" cm="1">
        <f t="array" ref="K353">_xlfn.IFS(D353&lt;5.7,"Normal",D353&lt;=6.5,"Prediabetes",D353&gt;6.5,"Diabetes")</f>
        <v>Prediabetes</v>
      </c>
      <c r="L353" s="30" t="str">
        <f>VLOOKUP(A353,'Hospitalisation Details'!A353:H2695,2,FALSE)</f>
        <v>11-Dec-1982</v>
      </c>
      <c r="M353" s="23">
        <f>VLOOKUP(A353,'Hospitalisation Details'!A353:H2695,5,FALSE)</f>
        <v>28476.73</v>
      </c>
      <c r="N353" s="23" t="str">
        <f>VLOOKUP(A353,'Hospitalisation Details'!A353:H2695,6,FALSE)</f>
        <v>tier - 1</v>
      </c>
      <c r="O353" s="23" t="str">
        <f>VLOOKUP(A353,'Hospitalisation Details'!A353:H2695,7,FALSE)</f>
        <v>tier - 2</v>
      </c>
      <c r="P353" s="23" t="str">
        <f>VLOOKUP(A353,'Hospitalisation Details'!A353:H2695,8,FALSE)</f>
        <v>R1012</v>
      </c>
      <c r="Q353" s="26">
        <f>VLOOKUP(A353,'Hospitalisation Details'!A353:H2695,3,FALSE)</f>
        <v>40.491666666666667</v>
      </c>
    </row>
    <row r="354" spans="1:17" ht="15.75" customHeight="1" x14ac:dyDescent="0.3">
      <c r="A354" s="31" t="s">
        <v>642</v>
      </c>
      <c r="B354" s="23" t="str">
        <f>VLOOKUP(A354,'Customer Names'!A354:D2688,3,FALSE)</f>
        <v xml:space="preserve">  Colin</v>
      </c>
      <c r="C354" s="23">
        <f>VLOOKUP(Healthcare!A354,'Medical Examinations'!A354:H2688,2,FALSE)</f>
        <v>36.67</v>
      </c>
      <c r="D354" s="23">
        <f>VLOOKUP(A354,'Medical Examinations'!A354:H2688,3,FALSE)</f>
        <v>10.210000000000001</v>
      </c>
      <c r="E354" s="23" t="str">
        <f>VLOOKUP(A354,'Medical Examinations'!A354:H2688,4,FALSE)</f>
        <v>No</v>
      </c>
      <c r="F354" s="23" t="str">
        <f>VLOOKUP(A354,'Medical Examinations'!A354:H2688,5,FALSE)</f>
        <v>No</v>
      </c>
      <c r="G354" s="23" t="str">
        <f>VLOOKUP(A354,'Medical Examinations'!A354:H2688,6,FALSE)</f>
        <v>No</v>
      </c>
      <c r="H354" s="23">
        <f>VLOOKUP(A354,'Medical Examinations'!A354:H2688,7,FALSE)</f>
        <v>0</v>
      </c>
      <c r="I354" s="23" t="str">
        <f>VLOOKUP(A354,'Medical Examinations'!A354:H2688,8,FALSE)</f>
        <v>No</v>
      </c>
      <c r="J354" s="23" t="str" cm="1">
        <f t="array" ref="J354">_xlfn.IFS(C354&lt;18.5,"Under Weight",C354&lt;25,"Healthy Weight",C354&lt;30,"Over Weight",C354&gt;=30,"Obesity")</f>
        <v>Obesity</v>
      </c>
      <c r="K354" s="23" t="str" cm="1">
        <f t="array" ref="K354">_xlfn.IFS(D354&lt;5.7,"Normal",D354&lt;=6.5,"Prediabetes",D354&gt;6.5,"Diabetes")</f>
        <v>Diabetes</v>
      </c>
      <c r="L354" s="30" t="str">
        <f>VLOOKUP(A354,'Hospitalisation Details'!A354:H2696,2,FALSE)</f>
        <v>16-Sep-1974</v>
      </c>
      <c r="M354" s="23">
        <f>VLOOKUP(A354,'Hospitalisation Details'!A354:H2696,5,FALSE)</f>
        <v>28468.92</v>
      </c>
      <c r="N354" s="23" t="str">
        <f>VLOOKUP(A354,'Hospitalisation Details'!A354:H2696,6,FALSE)</f>
        <v>tier - 1</v>
      </c>
      <c r="O354" s="23" t="str">
        <f>VLOOKUP(A354,'Hospitalisation Details'!A354:H2696,7,FALSE)</f>
        <v>tier - 1</v>
      </c>
      <c r="P354" s="23" t="str">
        <f>VLOOKUP(A354,'Hospitalisation Details'!A354:H2696,8,FALSE)</f>
        <v>R1012</v>
      </c>
      <c r="Q354" s="26">
        <f>VLOOKUP(A354,'Hospitalisation Details'!A354:H2696,3,FALSE)</f>
        <v>48.727777777777774</v>
      </c>
    </row>
    <row r="355" spans="1:17" ht="15.75" customHeight="1" x14ac:dyDescent="0.3">
      <c r="A355" s="31" t="s">
        <v>644</v>
      </c>
      <c r="B355" s="23" t="str">
        <f>VLOOKUP(A355,'Customer Names'!A355:D2689,3,FALSE)</f>
        <v xml:space="preserve">  Rachael</v>
      </c>
      <c r="C355" s="23">
        <f>VLOOKUP(Healthcare!A355,'Medical Examinations'!A355:H2689,2,FALSE)</f>
        <v>27.645</v>
      </c>
      <c r="D355" s="23">
        <f>VLOOKUP(A355,'Medical Examinations'!A355:H2689,3,FALSE)</f>
        <v>4.6900000000000004</v>
      </c>
      <c r="E355" s="23" t="str">
        <f>VLOOKUP(A355,'Medical Examinations'!A355:H2689,4,FALSE)</f>
        <v>No</v>
      </c>
      <c r="F355" s="23" t="str">
        <f>VLOOKUP(A355,'Medical Examinations'!A355:H2689,5,FALSE)</f>
        <v>No</v>
      </c>
      <c r="G355" s="23" t="str">
        <f>VLOOKUP(A355,'Medical Examinations'!A355:H2689,6,FALSE)</f>
        <v>No</v>
      </c>
      <c r="H355" s="23">
        <f>VLOOKUP(A355,'Medical Examinations'!A355:H2689,7,FALSE)</f>
        <v>0</v>
      </c>
      <c r="I355" s="23" t="str">
        <f>VLOOKUP(A355,'Medical Examinations'!A355:H2689,8,FALSE)</f>
        <v>No</v>
      </c>
      <c r="J355" s="23" t="str" cm="1">
        <f t="array" ref="J355">_xlfn.IFS(C355&lt;18.5,"Under Weight",C355&lt;25,"Healthy Weight",C355&lt;30,"Over Weight",C355&gt;=30,"Obesity")</f>
        <v>Over Weight</v>
      </c>
      <c r="K355" s="23" t="str" cm="1">
        <f t="array" ref="K355">_xlfn.IFS(D355&lt;5.7,"Normal",D355&lt;=6.5,"Prediabetes",D355&gt;6.5,"Diabetes")</f>
        <v>Normal</v>
      </c>
      <c r="L355" s="30" t="str">
        <f>VLOOKUP(A355,'Hospitalisation Details'!A355:H2697,2,FALSE)</f>
        <v>02-Dec-1977</v>
      </c>
      <c r="M355" s="23">
        <f>VLOOKUP(A355,'Hospitalisation Details'!A355:H2697,5,FALSE)</f>
        <v>28340.19</v>
      </c>
      <c r="N355" s="23" t="str">
        <f>VLOOKUP(A355,'Hospitalisation Details'!A355:H2697,6,FALSE)</f>
        <v>tier - 1</v>
      </c>
      <c r="O355" s="23" t="str">
        <f>VLOOKUP(A355,'Hospitalisation Details'!A355:H2697,7,FALSE)</f>
        <v>tier - 2</v>
      </c>
      <c r="P355" s="23" t="str">
        <f>VLOOKUP(A355,'Hospitalisation Details'!A355:H2697,8,FALSE)</f>
        <v>R1012</v>
      </c>
      <c r="Q355" s="26">
        <f>VLOOKUP(A355,'Hospitalisation Details'!A355:H2697,3,FALSE)</f>
        <v>45.516666666666666</v>
      </c>
    </row>
    <row r="356" spans="1:17" ht="15.75" customHeight="1" x14ac:dyDescent="0.3">
      <c r="A356" s="31" t="s">
        <v>646</v>
      </c>
      <c r="B356" s="23" t="str">
        <f>VLOOKUP(A356,'Customer Names'!A356:D2690,3,FALSE)</f>
        <v xml:space="preserve">  Maricela</v>
      </c>
      <c r="C356" s="23">
        <f>VLOOKUP(Healthcare!A356,'Medical Examinations'!A356:H2690,2,FALSE)</f>
        <v>22.72</v>
      </c>
      <c r="D356" s="23">
        <f>VLOOKUP(A356,'Medical Examinations'!A356:H2690,3,FALSE)</f>
        <v>5.71</v>
      </c>
      <c r="E356" s="23" t="str">
        <f>VLOOKUP(A356,'Medical Examinations'!A356:H2690,4,FALSE)</f>
        <v>No</v>
      </c>
      <c r="F356" s="23" t="str">
        <f>VLOOKUP(A356,'Medical Examinations'!A356:H2690,5,FALSE)</f>
        <v>No</v>
      </c>
      <c r="G356" s="23" t="str">
        <f>VLOOKUP(A356,'Medical Examinations'!A356:H2690,6,FALSE)</f>
        <v>No</v>
      </c>
      <c r="H356" s="23">
        <f>VLOOKUP(A356,'Medical Examinations'!A356:H2690,7,FALSE)</f>
        <v>0</v>
      </c>
      <c r="I356" s="23" t="str">
        <f>VLOOKUP(A356,'Medical Examinations'!A356:H2690,8,FALSE)</f>
        <v>Yes</v>
      </c>
      <c r="J356" s="23" t="str" cm="1">
        <f t="array" ref="J356">_xlfn.IFS(C356&lt;18.5,"Under Weight",C356&lt;25,"Healthy Weight",C356&lt;30,"Over Weight",C356&gt;=30,"Obesity")</f>
        <v>Healthy Weight</v>
      </c>
      <c r="K356" s="23" t="str" cm="1">
        <f t="array" ref="K356">_xlfn.IFS(D356&lt;5.7,"Normal",D356&lt;=6.5,"Prediabetes",D356&gt;6.5,"Diabetes")</f>
        <v>Prediabetes</v>
      </c>
      <c r="L356" s="30" t="str">
        <f>VLOOKUP(A356,'Hospitalisation Details'!A356:H2698,2,FALSE)</f>
        <v>24-Dec-1990</v>
      </c>
      <c r="M356" s="23">
        <f>VLOOKUP(A356,'Hospitalisation Details'!A356:H2698,5,FALSE)</f>
        <v>28302.33</v>
      </c>
      <c r="N356" s="23" t="str">
        <f>VLOOKUP(A356,'Hospitalisation Details'!A356:H2698,6,FALSE)</f>
        <v>tier - 1</v>
      </c>
      <c r="O356" s="23" t="str">
        <f>VLOOKUP(A356,'Hospitalisation Details'!A356:H2698,7,FALSE)</f>
        <v>tier - 2</v>
      </c>
      <c r="P356" s="23" t="str">
        <f>VLOOKUP(A356,'Hospitalisation Details'!A356:H2698,8,FALSE)</f>
        <v>R1011</v>
      </c>
      <c r="Q356" s="26">
        <f>VLOOKUP(A356,'Hospitalisation Details'!A356:H2698,3,FALSE)</f>
        <v>32.455555555555556</v>
      </c>
    </row>
    <row r="357" spans="1:17" ht="15.75" customHeight="1" x14ac:dyDescent="0.3">
      <c r="A357" s="31" t="s">
        <v>648</v>
      </c>
      <c r="B357" s="23" t="str">
        <f>VLOOKUP(A357,'Customer Names'!A357:D2691,3,FALSE)</f>
        <v xml:space="preserve">  Marie</v>
      </c>
      <c r="C357" s="23">
        <f>VLOOKUP(Healthcare!A357,'Medical Examinations'!A357:H2691,2,FALSE)</f>
        <v>36.520000000000003</v>
      </c>
      <c r="D357" s="23">
        <f>VLOOKUP(A357,'Medical Examinations'!A357:H2691,3,FALSE)</f>
        <v>9.07</v>
      </c>
      <c r="E357" s="23" t="str">
        <f>VLOOKUP(A357,'Medical Examinations'!A357:H2691,4,FALSE)</f>
        <v>Yes</v>
      </c>
      <c r="F357" s="23" t="str">
        <f>VLOOKUP(A357,'Medical Examinations'!A357:H2691,5,FALSE)</f>
        <v>No</v>
      </c>
      <c r="G357" s="23" t="str">
        <f>VLOOKUP(A357,'Medical Examinations'!A357:H2691,6,FALSE)</f>
        <v>Yes</v>
      </c>
      <c r="H357" s="23">
        <f>VLOOKUP(A357,'Medical Examinations'!A357:H2691,7,FALSE)</f>
        <v>1</v>
      </c>
      <c r="I357" s="23" t="str">
        <f>VLOOKUP(A357,'Medical Examinations'!A357:H2691,8,FALSE)</f>
        <v>No</v>
      </c>
      <c r="J357" s="23" t="str" cm="1">
        <f t="array" ref="J357">_xlfn.IFS(C357&lt;18.5,"Under Weight",C357&lt;25,"Healthy Weight",C357&lt;30,"Over Weight",C357&gt;=30,"Obesity")</f>
        <v>Obesity</v>
      </c>
      <c r="K357" s="23" t="str" cm="1">
        <f t="array" ref="K357">_xlfn.IFS(D357&lt;5.7,"Normal",D357&lt;=6.5,"Prediabetes",D357&gt;6.5,"Diabetes")</f>
        <v>Diabetes</v>
      </c>
      <c r="L357" s="30" t="str">
        <f>VLOOKUP(A357,'Hospitalisation Details'!A357:H2699,2,FALSE)</f>
        <v>25-Nov-1963</v>
      </c>
      <c r="M357" s="23">
        <f>VLOOKUP(A357,'Hospitalisation Details'!A357:H2699,5,FALSE)</f>
        <v>28287.9</v>
      </c>
      <c r="N357" s="23" t="str">
        <f>VLOOKUP(A357,'Hospitalisation Details'!A357:H2699,6,FALSE)</f>
        <v>tier - 1</v>
      </c>
      <c r="O357" s="23" t="str">
        <f>VLOOKUP(A357,'Hospitalisation Details'!A357:H2699,7,FALSE)</f>
        <v>tier - 1</v>
      </c>
      <c r="P357" s="23" t="str">
        <f>VLOOKUP(A357,'Hospitalisation Details'!A357:H2699,8,FALSE)</f>
        <v>R1013</v>
      </c>
      <c r="Q357" s="26">
        <f>VLOOKUP(A357,'Hospitalisation Details'!A357:H2699,3,FALSE)</f>
        <v>59.536111111111111</v>
      </c>
    </row>
    <row r="358" spans="1:17" ht="15.75" customHeight="1" x14ac:dyDescent="0.3">
      <c r="A358" s="31" t="s">
        <v>650</v>
      </c>
      <c r="B358" s="23" t="str">
        <f>VLOOKUP(A358,'Customer Names'!A358:D2692,3,FALSE)</f>
        <v xml:space="preserve">  Frank</v>
      </c>
      <c r="C358" s="23">
        <f>VLOOKUP(Healthcare!A358,'Medical Examinations'!A358:H2692,2,FALSE)</f>
        <v>33.96</v>
      </c>
      <c r="D358" s="23">
        <f>VLOOKUP(A358,'Medical Examinations'!A358:H2692,3,FALSE)</f>
        <v>4.99</v>
      </c>
      <c r="E358" s="23" t="str">
        <f>VLOOKUP(A358,'Medical Examinations'!A358:H2692,4,FALSE)</f>
        <v>No</v>
      </c>
      <c r="F358" s="23" t="str">
        <f>VLOOKUP(A358,'Medical Examinations'!A358:H2692,5,FALSE)</f>
        <v>No</v>
      </c>
      <c r="G358" s="23" t="str">
        <f>VLOOKUP(A358,'Medical Examinations'!A358:H2692,6,FALSE)</f>
        <v>No</v>
      </c>
      <c r="H358" s="23">
        <f>VLOOKUP(A358,'Medical Examinations'!A358:H2692,7,FALSE)</f>
        <v>0</v>
      </c>
      <c r="I358" s="23" t="str">
        <f>VLOOKUP(A358,'Medical Examinations'!A358:H2692,8,FALSE)</f>
        <v>Yes</v>
      </c>
      <c r="J358" s="23" t="str" cm="1">
        <f t="array" ref="J358">_xlfn.IFS(C358&lt;18.5,"Under Weight",C358&lt;25,"Healthy Weight",C358&lt;30,"Over Weight",C358&gt;=30,"Obesity")</f>
        <v>Obesity</v>
      </c>
      <c r="K358" s="23" t="str" cm="1">
        <f t="array" ref="K358">_xlfn.IFS(D358&lt;5.7,"Normal",D358&lt;=6.5,"Prediabetes",D358&gt;6.5,"Diabetes")</f>
        <v>Normal</v>
      </c>
      <c r="L358" s="30" t="str">
        <f>VLOOKUP(A358,'Hospitalisation Details'!A358:H2700,2,FALSE)</f>
        <v>06-Sep-1999</v>
      </c>
      <c r="M358" s="23">
        <f>VLOOKUP(A358,'Hospitalisation Details'!A358:H2700,5,FALSE)</f>
        <v>28245.34</v>
      </c>
      <c r="N358" s="23" t="str">
        <f>VLOOKUP(A358,'Hospitalisation Details'!A358:H2700,6,FALSE)</f>
        <v>tier - 1</v>
      </c>
      <c r="O358" s="23" t="str">
        <f>VLOOKUP(A358,'Hospitalisation Details'!A358:H2700,7,FALSE)</f>
        <v>tier - 3</v>
      </c>
      <c r="P358" s="23" t="str">
        <f>VLOOKUP(A358,'Hospitalisation Details'!A358:H2700,8,FALSE)</f>
        <v>R1011</v>
      </c>
      <c r="Q358" s="26">
        <f>VLOOKUP(A358,'Hospitalisation Details'!A358:H2700,3,FALSE)</f>
        <v>23.755555555555556</v>
      </c>
    </row>
    <row r="359" spans="1:17" ht="15.75" customHeight="1" x14ac:dyDescent="0.3">
      <c r="A359" s="31" t="s">
        <v>652</v>
      </c>
      <c r="B359" s="23" t="str">
        <f>VLOOKUP(A359,'Customer Names'!A359:D2693,3,FALSE)</f>
        <v xml:space="preserve">  Jeffry</v>
      </c>
      <c r="C359" s="23">
        <f>VLOOKUP(Healthcare!A359,'Medical Examinations'!A359:H2693,2,FALSE)</f>
        <v>26.695</v>
      </c>
      <c r="D359" s="23">
        <f>VLOOKUP(A359,'Medical Examinations'!A359:H2693,3,FALSE)</f>
        <v>8.31</v>
      </c>
      <c r="E359" s="23" t="str">
        <f>VLOOKUP(A359,'Medical Examinations'!A359:H2693,4,FALSE)</f>
        <v>No</v>
      </c>
      <c r="F359" s="23" t="str">
        <f>VLOOKUP(A359,'Medical Examinations'!A359:H2693,5,FALSE)</f>
        <v>No</v>
      </c>
      <c r="G359" s="23" t="str">
        <f>VLOOKUP(A359,'Medical Examinations'!A359:H2693,6,FALSE)</f>
        <v>No</v>
      </c>
      <c r="H359" s="23">
        <f>VLOOKUP(A359,'Medical Examinations'!A359:H2693,7,FALSE)</f>
        <v>0</v>
      </c>
      <c r="I359" s="23" t="str">
        <f>VLOOKUP(A359,'Medical Examinations'!A359:H2693,8,FALSE)</f>
        <v>Yes</v>
      </c>
      <c r="J359" s="23" t="str" cm="1">
        <f t="array" ref="J359">_xlfn.IFS(C359&lt;18.5,"Under Weight",C359&lt;25,"Healthy Weight",C359&lt;30,"Over Weight",C359&gt;=30,"Obesity")</f>
        <v>Over Weight</v>
      </c>
      <c r="K359" s="23" t="str" cm="1">
        <f t="array" ref="K359">_xlfn.IFS(D359&lt;5.7,"Normal",D359&lt;=6.5,"Prediabetes",D359&gt;6.5,"Diabetes")</f>
        <v>Diabetes</v>
      </c>
      <c r="L359" s="30" t="str">
        <f>VLOOKUP(A359,'Hospitalisation Details'!A359:H2701,2,FALSE)</f>
        <v>22-Nov-1960</v>
      </c>
      <c r="M359" s="23">
        <f>VLOOKUP(A359,'Hospitalisation Details'!A359:H2701,5,FALSE)</f>
        <v>28101.33</v>
      </c>
      <c r="N359" s="23" t="str">
        <f>VLOOKUP(A359,'Hospitalisation Details'!A359:H2701,6,FALSE)</f>
        <v>tier - 1</v>
      </c>
      <c r="O359" s="23" t="str">
        <f>VLOOKUP(A359,'Hospitalisation Details'!A359:H2701,7,FALSE)</f>
        <v>tier - 2</v>
      </c>
      <c r="P359" s="23" t="str">
        <f>VLOOKUP(A359,'Hospitalisation Details'!A359:H2701,8,FALSE)</f>
        <v>R1019</v>
      </c>
      <c r="Q359" s="26">
        <f>VLOOKUP(A359,'Hospitalisation Details'!A359:H2701,3,FALSE)</f>
        <v>62.544444444444444</v>
      </c>
    </row>
    <row r="360" spans="1:17" ht="15.75" customHeight="1" x14ac:dyDescent="0.3">
      <c r="A360" s="31" t="s">
        <v>654</v>
      </c>
      <c r="B360" s="23" t="str">
        <f>VLOOKUP(A360,'Customer Names'!A360:D2694,3,FALSE)</f>
        <v xml:space="preserve">  Mike</v>
      </c>
      <c r="C360" s="23">
        <f>VLOOKUP(Healthcare!A360,'Medical Examinations'!A360:H2694,2,FALSE)</f>
        <v>18.45</v>
      </c>
      <c r="D360" s="23">
        <f>VLOOKUP(A360,'Medical Examinations'!A360:H2694,3,FALSE)</f>
        <v>5.07</v>
      </c>
      <c r="E360" s="23" t="str">
        <f>VLOOKUP(A360,'Medical Examinations'!A360:H2694,4,FALSE)</f>
        <v>Yes</v>
      </c>
      <c r="F360" s="23" t="str">
        <f>VLOOKUP(A360,'Medical Examinations'!A360:H2694,5,FALSE)</f>
        <v>No</v>
      </c>
      <c r="G360" s="23" t="str">
        <f>VLOOKUP(A360,'Medical Examinations'!A360:H2694,6,FALSE)</f>
        <v>No</v>
      </c>
      <c r="H360" s="23">
        <f>VLOOKUP(A360,'Medical Examinations'!A360:H2694,7,FALSE)</f>
        <v>0</v>
      </c>
      <c r="I360" s="23" t="str">
        <f>VLOOKUP(A360,'Medical Examinations'!A360:H2694,8,FALSE)</f>
        <v>Yes</v>
      </c>
      <c r="J360" s="23" t="str" cm="1">
        <f t="array" ref="J360">_xlfn.IFS(C360&lt;18.5,"Under Weight",C360&lt;25,"Healthy Weight",C360&lt;30,"Over Weight",C360&gt;=30,"Obesity")</f>
        <v>Under Weight</v>
      </c>
      <c r="K360" s="23" t="str" cm="1">
        <f t="array" ref="K360">_xlfn.IFS(D360&lt;5.7,"Normal",D360&lt;=6.5,"Prediabetes",D360&gt;6.5,"Diabetes")</f>
        <v>Normal</v>
      </c>
      <c r="L360" s="30" t="str">
        <f>VLOOKUP(A360,'Hospitalisation Details'!A360:H2702,2,FALSE)</f>
        <v>29-Nov-1985</v>
      </c>
      <c r="M360" s="23">
        <f>VLOOKUP(A360,'Hospitalisation Details'!A360:H2702,5,FALSE)</f>
        <v>28006.94</v>
      </c>
      <c r="N360" s="23" t="str">
        <f>VLOOKUP(A360,'Hospitalisation Details'!A360:H2702,6,FALSE)</f>
        <v>tier - 1</v>
      </c>
      <c r="O360" s="23" t="str">
        <f>VLOOKUP(A360,'Hospitalisation Details'!A360:H2702,7,FALSE)</f>
        <v>tier - 2</v>
      </c>
      <c r="P360" s="23" t="str">
        <f>VLOOKUP(A360,'Hospitalisation Details'!A360:H2702,8,FALSE)</f>
        <v>R1011</v>
      </c>
      <c r="Q360" s="26">
        <f>VLOOKUP(A360,'Hospitalisation Details'!A360:H2702,3,FALSE)</f>
        <v>37.524999999999999</v>
      </c>
    </row>
    <row r="361" spans="1:17" ht="15.75" customHeight="1" x14ac:dyDescent="0.3">
      <c r="A361" s="31" t="s">
        <v>656</v>
      </c>
      <c r="B361" s="23" t="str">
        <f>VLOOKUP(A361,'Customer Names'!A361:D2695,3,FALSE)</f>
        <v xml:space="preserve">  Rick</v>
      </c>
      <c r="C361" s="23">
        <f>VLOOKUP(Healthcare!A361,'Medical Examinations'!A361:H2695,2,FALSE)</f>
        <v>33.18</v>
      </c>
      <c r="D361" s="23">
        <f>VLOOKUP(A361,'Medical Examinations'!A361:H2695,3,FALSE)</f>
        <v>4.79</v>
      </c>
      <c r="E361" s="23" t="str">
        <f>VLOOKUP(A361,'Medical Examinations'!A361:H2695,4,FALSE)</f>
        <v>No</v>
      </c>
      <c r="F361" s="23" t="str">
        <f>VLOOKUP(A361,'Medical Examinations'!A361:H2695,5,FALSE)</f>
        <v>No</v>
      </c>
      <c r="G361" s="23" t="str">
        <f>VLOOKUP(A361,'Medical Examinations'!A361:H2695,6,FALSE)</f>
        <v>No</v>
      </c>
      <c r="H361" s="23">
        <f>VLOOKUP(A361,'Medical Examinations'!A361:H2695,7,FALSE)</f>
        <v>0</v>
      </c>
      <c r="I361" s="23" t="str">
        <f>VLOOKUP(A361,'Medical Examinations'!A361:H2695,8,FALSE)</f>
        <v>Yes</v>
      </c>
      <c r="J361" s="23" t="str" cm="1">
        <f t="array" ref="J361">_xlfn.IFS(C361&lt;18.5,"Under Weight",C361&lt;25,"Healthy Weight",C361&lt;30,"Over Weight",C361&gt;=30,"Obesity")</f>
        <v>Obesity</v>
      </c>
      <c r="K361" s="23" t="str" cm="1">
        <f t="array" ref="K361">_xlfn.IFS(D361&lt;5.7,"Normal",D361&lt;=6.5,"Prediabetes",D361&gt;6.5,"Diabetes")</f>
        <v>Normal</v>
      </c>
      <c r="L361" s="30" t="str">
        <f>VLOOKUP(A361,'Hospitalisation Details'!A361:H2703,2,FALSE)</f>
        <v>21-Dec-1999</v>
      </c>
      <c r="M361" s="23">
        <f>VLOOKUP(A361,'Hospitalisation Details'!A361:H2703,5,FALSE)</f>
        <v>27980.77</v>
      </c>
      <c r="N361" s="23" t="str">
        <f>VLOOKUP(A361,'Hospitalisation Details'!A361:H2703,6,FALSE)</f>
        <v>tier - 1</v>
      </c>
      <c r="O361" s="23" t="str">
        <f>VLOOKUP(A361,'Hospitalisation Details'!A361:H2703,7,FALSE)</f>
        <v>tier - 1</v>
      </c>
      <c r="P361" s="23" t="str">
        <f>VLOOKUP(A361,'Hospitalisation Details'!A361:H2703,8,FALSE)</f>
        <v>R1011</v>
      </c>
      <c r="Q361" s="26">
        <f>VLOOKUP(A361,'Hospitalisation Details'!A361:H2703,3,FALSE)</f>
        <v>23.463888888888889</v>
      </c>
    </row>
    <row r="362" spans="1:17" ht="15.75" customHeight="1" x14ac:dyDescent="0.3">
      <c r="A362" s="31" t="s">
        <v>658</v>
      </c>
      <c r="B362" s="23" t="str">
        <f>VLOOKUP(A362,'Customer Names'!A362:D2696,3,FALSE)</f>
        <v xml:space="preserve">  Pierre-Michel</v>
      </c>
      <c r="C362" s="23">
        <f>VLOOKUP(Healthcare!A362,'Medical Examinations'!A362:H2696,2,FALSE)</f>
        <v>36.1</v>
      </c>
      <c r="D362" s="23">
        <f>VLOOKUP(A362,'Medical Examinations'!A362:H2696,3,FALSE)</f>
        <v>11.39</v>
      </c>
      <c r="E362" s="23" t="str">
        <f>VLOOKUP(A362,'Medical Examinations'!A362:H2696,4,FALSE)</f>
        <v>Yes</v>
      </c>
      <c r="F362" s="23" t="str">
        <f>VLOOKUP(A362,'Medical Examinations'!A362:H2696,5,FALSE)</f>
        <v>No</v>
      </c>
      <c r="G362" s="23" t="str">
        <f>VLOOKUP(A362,'Medical Examinations'!A362:H2696,6,FALSE)</f>
        <v>No</v>
      </c>
      <c r="H362" s="23">
        <f>VLOOKUP(A362,'Medical Examinations'!A362:H2696,7,FALSE)</f>
        <v>2</v>
      </c>
      <c r="I362" s="23" t="str">
        <f>VLOOKUP(A362,'Medical Examinations'!A362:H2696,8,FALSE)</f>
        <v>No</v>
      </c>
      <c r="J362" s="23" t="str" cm="1">
        <f t="array" ref="J362">_xlfn.IFS(C362&lt;18.5,"Under Weight",C362&lt;25,"Healthy Weight",C362&lt;30,"Over Weight",C362&gt;=30,"Obesity")</f>
        <v>Obesity</v>
      </c>
      <c r="K362" s="23" t="str" cm="1">
        <f t="array" ref="K362">_xlfn.IFS(D362&lt;5.7,"Normal",D362&lt;=6.5,"Prediabetes",D362&gt;6.5,"Diabetes")</f>
        <v>Diabetes</v>
      </c>
      <c r="L362" s="30" t="str">
        <f>VLOOKUP(A362,'Hospitalisation Details'!A362:H2704,2,FALSE)</f>
        <v>28-Jul-1961</v>
      </c>
      <c r="M362" s="23">
        <f>VLOOKUP(A362,'Hospitalisation Details'!A362:H2704,5,FALSE)</f>
        <v>27941.29</v>
      </c>
      <c r="N362" s="23" t="str">
        <f>VLOOKUP(A362,'Hospitalisation Details'!A362:H2704,6,FALSE)</f>
        <v>tier - 1</v>
      </c>
      <c r="O362" s="23" t="str">
        <f>VLOOKUP(A362,'Hospitalisation Details'!A362:H2704,7,FALSE)</f>
        <v>tier - 3</v>
      </c>
      <c r="P362" s="23" t="str">
        <f>VLOOKUP(A362,'Hospitalisation Details'!A362:H2704,8,FALSE)</f>
        <v>R1011</v>
      </c>
      <c r="Q362" s="26">
        <f>VLOOKUP(A362,'Hospitalisation Details'!A362:H2704,3,FALSE)</f>
        <v>61.861111111111114</v>
      </c>
    </row>
    <row r="363" spans="1:17" ht="15.75" customHeight="1" x14ac:dyDescent="0.3">
      <c r="A363" s="31" t="s">
        <v>660</v>
      </c>
      <c r="B363" s="23" t="str">
        <f>VLOOKUP(A363,'Customer Names'!A363:D2697,3,FALSE)</f>
        <v xml:space="preserve">  Daniel</v>
      </c>
      <c r="C363" s="23">
        <f>VLOOKUP(Healthcare!A363,'Medical Examinations'!A363:H2697,2,FALSE)</f>
        <v>22.77</v>
      </c>
      <c r="D363" s="23">
        <f>VLOOKUP(A363,'Medical Examinations'!A363:H2697,3,FALSE)</f>
        <v>6</v>
      </c>
      <c r="E363" s="23" t="str">
        <f>VLOOKUP(A363,'Medical Examinations'!A363:H2697,4,FALSE)</f>
        <v>No</v>
      </c>
      <c r="F363" s="23" t="str">
        <f>VLOOKUP(A363,'Medical Examinations'!A363:H2697,5,FALSE)</f>
        <v>No</v>
      </c>
      <c r="G363" s="23" t="str">
        <f>VLOOKUP(A363,'Medical Examinations'!A363:H2697,6,FALSE)</f>
        <v>No</v>
      </c>
      <c r="H363" s="23">
        <f>VLOOKUP(A363,'Medical Examinations'!A363:H2697,7,FALSE)</f>
        <v>0</v>
      </c>
      <c r="I363" s="23" t="str">
        <f>VLOOKUP(A363,'Medical Examinations'!A363:H2697,8,FALSE)</f>
        <v>Yes</v>
      </c>
      <c r="J363" s="23" t="str" cm="1">
        <f t="array" ref="J363">_xlfn.IFS(C363&lt;18.5,"Under Weight",C363&lt;25,"Healthy Weight",C363&lt;30,"Over Weight",C363&gt;=30,"Obesity")</f>
        <v>Healthy Weight</v>
      </c>
      <c r="K363" s="23" t="str" cm="1">
        <f t="array" ref="K363">_xlfn.IFS(D363&lt;5.7,"Normal",D363&lt;=6.5,"Prediabetes",D363&gt;6.5,"Diabetes")</f>
        <v>Prediabetes</v>
      </c>
      <c r="L363" s="30" t="str">
        <f>VLOOKUP(A363,'Hospitalisation Details'!A363:H2705,2,FALSE)</f>
        <v>04-Jun-1991</v>
      </c>
      <c r="M363" s="23">
        <f>VLOOKUP(A363,'Hospitalisation Details'!A363:H2705,5,FALSE)</f>
        <v>27931.11</v>
      </c>
      <c r="N363" s="23" t="str">
        <f>VLOOKUP(A363,'Hospitalisation Details'!A363:H2705,6,FALSE)</f>
        <v>tier - 1</v>
      </c>
      <c r="O363" s="23" t="str">
        <f>VLOOKUP(A363,'Hospitalisation Details'!A363:H2705,7,FALSE)</f>
        <v>tier - 3</v>
      </c>
      <c r="P363" s="23" t="str">
        <f>VLOOKUP(A363,'Hospitalisation Details'!A363:H2705,8,FALSE)</f>
        <v>R1011</v>
      </c>
      <c r="Q363" s="26">
        <f>VLOOKUP(A363,'Hospitalisation Details'!A363:H2705,3,FALSE)</f>
        <v>32.011111111111113</v>
      </c>
    </row>
    <row r="364" spans="1:17" ht="15.75" customHeight="1" x14ac:dyDescent="0.3">
      <c r="A364" s="31" t="s">
        <v>661</v>
      </c>
      <c r="B364" s="23" t="str">
        <f>VLOOKUP(A364,'Customer Names'!A364:D2698,3,FALSE)</f>
        <v xml:space="preserve">  Brian L</v>
      </c>
      <c r="C364" s="23">
        <f>VLOOKUP(Healthcare!A364,'Medical Examinations'!A364:H2698,2,FALSE)</f>
        <v>21.24</v>
      </c>
      <c r="D364" s="23">
        <f>VLOOKUP(A364,'Medical Examinations'!A364:H2698,3,FALSE)</f>
        <v>5.13</v>
      </c>
      <c r="E364" s="23" t="str">
        <f>VLOOKUP(A364,'Medical Examinations'!A364:H2698,4,FALSE)</f>
        <v>No</v>
      </c>
      <c r="F364" s="23" t="str">
        <f>VLOOKUP(A364,'Medical Examinations'!A364:H2698,5,FALSE)</f>
        <v>No</v>
      </c>
      <c r="G364" s="23" t="str">
        <f>VLOOKUP(A364,'Medical Examinations'!A364:H2698,6,FALSE)</f>
        <v>No</v>
      </c>
      <c r="H364" s="23">
        <f>VLOOKUP(A364,'Medical Examinations'!A364:H2698,7,FALSE)</f>
        <v>0</v>
      </c>
      <c r="I364" s="23" t="str">
        <f>VLOOKUP(A364,'Medical Examinations'!A364:H2698,8,FALSE)</f>
        <v>Yes</v>
      </c>
      <c r="J364" s="23" t="str" cm="1">
        <f t="array" ref="J364">_xlfn.IFS(C364&lt;18.5,"Under Weight",C364&lt;25,"Healthy Weight",C364&lt;30,"Over Weight",C364&gt;=30,"Obesity")</f>
        <v>Healthy Weight</v>
      </c>
      <c r="K364" s="23" t="str" cm="1">
        <f t="array" ref="K364">_xlfn.IFS(D364&lt;5.7,"Normal",D364&lt;=6.5,"Prediabetes",D364&gt;6.5,"Diabetes")</f>
        <v>Normal</v>
      </c>
      <c r="L364" s="30" t="str">
        <f>VLOOKUP(A364,'Hospitalisation Details'!A364:H2706,2,FALSE)</f>
        <v>21-Nov-1989</v>
      </c>
      <c r="M364" s="23">
        <f>VLOOKUP(A364,'Hospitalisation Details'!A364:H2706,5,FALSE)</f>
        <v>27925.86</v>
      </c>
      <c r="N364" s="23" t="str">
        <f>VLOOKUP(A364,'Hospitalisation Details'!A364:H2706,6,FALSE)</f>
        <v>tier - 1</v>
      </c>
      <c r="O364" s="23" t="str">
        <f>VLOOKUP(A364,'Hospitalisation Details'!A364:H2706,7,FALSE)</f>
        <v>tier - 2</v>
      </c>
      <c r="P364" s="23" t="str">
        <f>VLOOKUP(A364,'Hospitalisation Details'!A364:H2706,8,FALSE)</f>
        <v>R1011</v>
      </c>
      <c r="Q364" s="26">
        <f>VLOOKUP(A364,'Hospitalisation Details'!A364:H2706,3,FALSE)</f>
        <v>33.547222222222224</v>
      </c>
    </row>
    <row r="365" spans="1:17" ht="15.75" customHeight="1" x14ac:dyDescent="0.3">
      <c r="A365" s="31" t="s">
        <v>663</v>
      </c>
      <c r="B365" s="23" t="str">
        <f>VLOOKUP(A365,'Customer Names'!A365:D2699,3,FALSE)</f>
        <v xml:space="preserve">  Morgan M</v>
      </c>
      <c r="C365" s="23">
        <f>VLOOKUP(Healthcare!A365,'Medical Examinations'!A365:H2699,2,FALSE)</f>
        <v>17.600000000000001</v>
      </c>
      <c r="D365" s="23">
        <f>VLOOKUP(A365,'Medical Examinations'!A365:H2699,3,FALSE)</f>
        <v>5.26</v>
      </c>
      <c r="E365" s="23" t="str">
        <f>VLOOKUP(A365,'Medical Examinations'!A365:H2699,4,FALSE)</f>
        <v>Yes</v>
      </c>
      <c r="F365" s="23" t="str">
        <f>VLOOKUP(A365,'Medical Examinations'!A365:H2699,5,FALSE)</f>
        <v>No</v>
      </c>
      <c r="G365" s="23" t="str">
        <f>VLOOKUP(A365,'Medical Examinations'!A365:H2699,6,FALSE)</f>
        <v>No</v>
      </c>
      <c r="H365" s="23">
        <f>VLOOKUP(A365,'Medical Examinations'!A365:H2699,7,FALSE)</f>
        <v>0</v>
      </c>
      <c r="I365" s="23" t="str">
        <f>VLOOKUP(A365,'Medical Examinations'!A365:H2699,8,FALSE)</f>
        <v>Yes</v>
      </c>
      <c r="J365" s="23" t="str" cm="1">
        <f t="array" ref="J365">_xlfn.IFS(C365&lt;18.5,"Under Weight",C365&lt;25,"Healthy Weight",C365&lt;30,"Over Weight",C365&gt;=30,"Obesity")</f>
        <v>Under Weight</v>
      </c>
      <c r="K365" s="23" t="str" cm="1">
        <f t="array" ref="K365">_xlfn.IFS(D365&lt;5.7,"Normal",D365&lt;=6.5,"Prediabetes",D365&gt;6.5,"Diabetes")</f>
        <v>Normal</v>
      </c>
      <c r="L365" s="30" t="str">
        <f>VLOOKUP(A365,'Hospitalisation Details'!A365:H2707,2,FALSE)</f>
        <v>04-Dec-1985</v>
      </c>
      <c r="M365" s="23">
        <f>VLOOKUP(A365,'Hospitalisation Details'!A365:H2707,5,FALSE)</f>
        <v>27849.94</v>
      </c>
      <c r="N365" s="23" t="str">
        <f>VLOOKUP(A365,'Hospitalisation Details'!A365:H2707,6,FALSE)</f>
        <v>tier - 1</v>
      </c>
      <c r="O365" s="23" t="str">
        <f>VLOOKUP(A365,'Hospitalisation Details'!A365:H2707,7,FALSE)</f>
        <v>tier - 1</v>
      </c>
      <c r="P365" s="23" t="str">
        <f>VLOOKUP(A365,'Hospitalisation Details'!A365:H2707,8,FALSE)</f>
        <v>R1011</v>
      </c>
      <c r="Q365" s="26">
        <f>VLOOKUP(A365,'Hospitalisation Details'!A365:H2707,3,FALSE)</f>
        <v>37.511111111111113</v>
      </c>
    </row>
    <row r="366" spans="1:17" ht="15.75" customHeight="1" x14ac:dyDescent="0.3">
      <c r="A366" s="31" t="s">
        <v>665</v>
      </c>
      <c r="B366" s="23" t="str">
        <f>VLOOKUP(A366,'Customer Names'!A366:D2700,3,FALSE)</f>
        <v xml:space="preserve">  Caroline</v>
      </c>
      <c r="C366" s="23">
        <f>VLOOKUP(Healthcare!A366,'Medical Examinations'!A366:H2700,2,FALSE)</f>
        <v>26.29</v>
      </c>
      <c r="D366" s="23">
        <f>VLOOKUP(A366,'Medical Examinations'!A366:H2700,3,FALSE)</f>
        <v>6.84</v>
      </c>
      <c r="E366" s="23" t="str">
        <f>VLOOKUP(A366,'Medical Examinations'!A366:H2700,4,FALSE)</f>
        <v>No</v>
      </c>
      <c r="F366" s="23" t="str">
        <f>VLOOKUP(A366,'Medical Examinations'!A366:H2700,5,FALSE)</f>
        <v>No</v>
      </c>
      <c r="G366" s="23" t="str">
        <f>VLOOKUP(A366,'Medical Examinations'!A366:H2700,6,FALSE)</f>
        <v>No</v>
      </c>
      <c r="H366" s="23">
        <f>VLOOKUP(A366,'Medical Examinations'!A366:H2700,7,FALSE)</f>
        <v>0</v>
      </c>
      <c r="I366" s="23" t="str">
        <f>VLOOKUP(A366,'Medical Examinations'!A366:H2700,8,FALSE)</f>
        <v>Yes</v>
      </c>
      <c r="J366" s="23" t="str" cm="1">
        <f t="array" ref="J366">_xlfn.IFS(C366&lt;18.5,"Under Weight",C366&lt;25,"Healthy Weight",C366&lt;30,"Over Weight",C366&gt;=30,"Obesity")</f>
        <v>Over Weight</v>
      </c>
      <c r="K366" s="23" t="str" cm="1">
        <f t="array" ref="K366">_xlfn.IFS(D366&lt;5.7,"Normal",D366&lt;=6.5,"Prediabetes",D366&gt;6.5,"Diabetes")</f>
        <v>Diabetes</v>
      </c>
      <c r="L366" s="30" t="str">
        <f>VLOOKUP(A366,'Hospitalisation Details'!A366:H2708,2,FALSE)</f>
        <v>06-Jul-1960</v>
      </c>
      <c r="M366" s="23">
        <f>VLOOKUP(A366,'Hospitalisation Details'!A366:H2708,5,FALSE)</f>
        <v>27808.73</v>
      </c>
      <c r="N366" s="23" t="str">
        <f>VLOOKUP(A366,'Hospitalisation Details'!A366:H2708,6,FALSE)</f>
        <v>tier - 1</v>
      </c>
      <c r="O366" s="23" t="str">
        <f>VLOOKUP(A366,'Hospitalisation Details'!A366:H2708,7,FALSE)</f>
        <v>tier - 1</v>
      </c>
      <c r="P366" s="23" t="str">
        <f>VLOOKUP(A366,'Hospitalisation Details'!A366:H2708,8,FALSE)</f>
        <v>R1013</v>
      </c>
      <c r="Q366" s="26">
        <f>VLOOKUP(A366,'Hospitalisation Details'!A366:H2708,3,FALSE)</f>
        <v>62.922222222222224</v>
      </c>
    </row>
    <row r="367" spans="1:17" ht="15.75" customHeight="1" x14ac:dyDescent="0.3">
      <c r="A367" s="31" t="s">
        <v>667</v>
      </c>
      <c r="B367" s="23" t="str">
        <f>VLOOKUP(A367,'Customer Names'!A367:D2701,3,FALSE)</f>
        <v xml:space="preserve">  Drew T</v>
      </c>
      <c r="C367" s="23">
        <f>VLOOKUP(Healthcare!A367,'Medical Examinations'!A367:H2701,2,FALSE)</f>
        <v>35.31</v>
      </c>
      <c r="D367" s="23">
        <f>VLOOKUP(A367,'Medical Examinations'!A367:H2701,3,FALSE)</f>
        <v>9.0399999999999991</v>
      </c>
      <c r="E367" s="23" t="str">
        <f>VLOOKUP(A367,'Medical Examinations'!A367:H2701,4,FALSE)</f>
        <v>No</v>
      </c>
      <c r="F367" s="23" t="str">
        <f>VLOOKUP(A367,'Medical Examinations'!A367:H2701,5,FALSE)</f>
        <v>No</v>
      </c>
      <c r="G367" s="23" t="str">
        <f>VLOOKUP(A367,'Medical Examinations'!A367:H2701,6,FALSE)</f>
        <v>No</v>
      </c>
      <c r="H367" s="23">
        <f>VLOOKUP(A367,'Medical Examinations'!A367:H2701,7,FALSE)</f>
        <v>0</v>
      </c>
      <c r="I367" s="23" t="str">
        <f>VLOOKUP(A367,'Medical Examinations'!A367:H2701,8,FALSE)</f>
        <v>No</v>
      </c>
      <c r="J367" s="23" t="str" cm="1">
        <f t="array" ref="J367">_xlfn.IFS(C367&lt;18.5,"Under Weight",C367&lt;25,"Healthy Weight",C367&lt;30,"Over Weight",C367&gt;=30,"Obesity")</f>
        <v>Obesity</v>
      </c>
      <c r="K367" s="23" t="str" cm="1">
        <f t="array" ref="K367">_xlfn.IFS(D367&lt;5.7,"Normal",D367&lt;=6.5,"Prediabetes",D367&gt;6.5,"Diabetes")</f>
        <v>Diabetes</v>
      </c>
      <c r="L367" s="30" t="str">
        <f>VLOOKUP(A367,'Hospitalisation Details'!A367:H2709,2,FALSE)</f>
        <v>06-Dec-2002</v>
      </c>
      <c r="M367" s="23">
        <f>VLOOKUP(A367,'Hospitalisation Details'!A367:H2709,5,FALSE)</f>
        <v>27724.29</v>
      </c>
      <c r="N367" s="23" t="str">
        <f>VLOOKUP(A367,'Hospitalisation Details'!A367:H2709,6,FALSE)</f>
        <v>tier - 1</v>
      </c>
      <c r="O367" s="23" t="str">
        <f>VLOOKUP(A367,'Hospitalisation Details'!A367:H2709,7,FALSE)</f>
        <v>tier - 3</v>
      </c>
      <c r="P367" s="23" t="str">
        <f>VLOOKUP(A367,'Hospitalisation Details'!A367:H2709,8,FALSE)</f>
        <v>R1013</v>
      </c>
      <c r="Q367" s="26">
        <f>VLOOKUP(A367,'Hospitalisation Details'!A367:H2709,3,FALSE)</f>
        <v>20.505555555555556</v>
      </c>
    </row>
    <row r="368" spans="1:17" ht="15.75" customHeight="1" x14ac:dyDescent="0.3">
      <c r="A368" s="31" t="s">
        <v>669</v>
      </c>
      <c r="B368" s="23" t="str">
        <f>VLOOKUP(A368,'Customer Names'!A368:D2702,3,FALSE)</f>
        <v xml:space="preserve">  Austin W</v>
      </c>
      <c r="C368" s="23">
        <f>VLOOKUP(Healthcare!A368,'Medical Examinations'!A368:H2702,2,FALSE)</f>
        <v>27.04</v>
      </c>
      <c r="D368" s="23">
        <f>VLOOKUP(A368,'Medical Examinations'!A368:H2702,3,FALSE)</f>
        <v>4.0999999999999996</v>
      </c>
      <c r="E368" s="23" t="str">
        <f>VLOOKUP(A368,'Medical Examinations'!A368:H2702,4,FALSE)</f>
        <v>No</v>
      </c>
      <c r="F368" s="23" t="str">
        <f>VLOOKUP(A368,'Medical Examinations'!A368:H2702,5,FALSE)</f>
        <v>No</v>
      </c>
      <c r="G368" s="23" t="str">
        <f>VLOOKUP(A368,'Medical Examinations'!A368:H2702,6,FALSE)</f>
        <v>No</v>
      </c>
      <c r="H368" s="23">
        <f>VLOOKUP(A368,'Medical Examinations'!A368:H2702,7,FALSE)</f>
        <v>1</v>
      </c>
      <c r="I368" s="23" t="str">
        <f>VLOOKUP(A368,'Medical Examinations'!A368:H2702,8,FALSE)</f>
        <v>Yes</v>
      </c>
      <c r="J368" s="23" t="str" cm="1">
        <f t="array" ref="J368">_xlfn.IFS(C368&lt;18.5,"Under Weight",C368&lt;25,"Healthy Weight",C368&lt;30,"Over Weight",C368&gt;=30,"Obesity")</f>
        <v>Over Weight</v>
      </c>
      <c r="K368" s="23" t="str" cm="1">
        <f t="array" ref="K368">_xlfn.IFS(D368&lt;5.7,"Normal",D368&lt;=6.5,"Prediabetes",D368&gt;6.5,"Diabetes")</f>
        <v>Normal</v>
      </c>
      <c r="L368" s="30" t="str">
        <f>VLOOKUP(A368,'Hospitalisation Details'!A368:H2710,2,FALSE)</f>
        <v>03-Jul-1992</v>
      </c>
      <c r="M368" s="23">
        <f>VLOOKUP(A368,'Hospitalisation Details'!A368:H2710,5,FALSE)</f>
        <v>27696.11</v>
      </c>
      <c r="N368" s="23" t="str">
        <f>VLOOKUP(A368,'Hospitalisation Details'!A368:H2710,6,FALSE)</f>
        <v>tier - 1</v>
      </c>
      <c r="O368" s="23" t="str">
        <f>VLOOKUP(A368,'Hospitalisation Details'!A368:H2710,7,FALSE)</f>
        <v>tier - 2</v>
      </c>
      <c r="P368" s="23" t="str">
        <f>VLOOKUP(A368,'Hospitalisation Details'!A368:H2710,8,FALSE)</f>
        <v>R1011</v>
      </c>
      <c r="Q368" s="26">
        <f>VLOOKUP(A368,'Hospitalisation Details'!A368:H2710,3,FALSE)</f>
        <v>30.930555555555557</v>
      </c>
    </row>
    <row r="369" spans="1:17" ht="15.75" customHeight="1" x14ac:dyDescent="0.3">
      <c r="A369" s="31" t="s">
        <v>671</v>
      </c>
      <c r="B369" s="23" t="str">
        <f>VLOOKUP(A369,'Customer Names'!A369:D2703,3,FALSE)</f>
        <v xml:space="preserve">  Berenice</v>
      </c>
      <c r="C369" s="23">
        <f>VLOOKUP(Healthcare!A369,'Medical Examinations'!A369:H2703,2,FALSE)</f>
        <v>30.23</v>
      </c>
      <c r="D369" s="23">
        <f>VLOOKUP(A369,'Medical Examinations'!A369:H2703,3,FALSE)</f>
        <v>4.2300000000000004</v>
      </c>
      <c r="E369" s="23" t="str">
        <f>VLOOKUP(A369,'Medical Examinations'!A369:H2703,4,FALSE)</f>
        <v>Yes</v>
      </c>
      <c r="F369" s="23" t="str">
        <f>VLOOKUP(A369,'Medical Examinations'!A369:H2703,5,FALSE)</f>
        <v>No</v>
      </c>
      <c r="G369" s="23" t="str">
        <f>VLOOKUP(A369,'Medical Examinations'!A369:H2703,6,FALSE)</f>
        <v>Yes</v>
      </c>
      <c r="H369" s="23">
        <f>VLOOKUP(A369,'Medical Examinations'!A369:H2703,7,FALSE)</f>
        <v>1</v>
      </c>
      <c r="I369" s="23" t="str">
        <f>VLOOKUP(A369,'Medical Examinations'!A369:H2703,8,FALSE)</f>
        <v>Yes</v>
      </c>
      <c r="J369" s="23" t="str" cm="1">
        <f t="array" ref="J369">_xlfn.IFS(C369&lt;18.5,"Under Weight",C369&lt;25,"Healthy Weight",C369&lt;30,"Over Weight",C369&gt;=30,"Obesity")</f>
        <v>Obesity</v>
      </c>
      <c r="K369" s="23" t="str" cm="1">
        <f t="array" ref="K369">_xlfn.IFS(D369&lt;5.7,"Normal",D369&lt;=6.5,"Prediabetes",D369&gt;6.5,"Diabetes")</f>
        <v>Normal</v>
      </c>
      <c r="L369" s="30" t="str">
        <f>VLOOKUP(A369,'Hospitalisation Details'!A369:H2711,2,FALSE)</f>
        <v>07-Oct-1997</v>
      </c>
      <c r="M369" s="23">
        <f>VLOOKUP(A369,'Hospitalisation Details'!A369:H2711,5,FALSE)</f>
        <v>27625.17</v>
      </c>
      <c r="N369" s="23" t="str">
        <f>VLOOKUP(A369,'Hospitalisation Details'!A369:H2711,6,FALSE)</f>
        <v>tier - 1</v>
      </c>
      <c r="O369" s="23" t="str">
        <f>VLOOKUP(A369,'Hospitalisation Details'!A369:H2711,7,FALSE)</f>
        <v>tier - 1</v>
      </c>
      <c r="P369" s="23" t="str">
        <f>VLOOKUP(A369,'Hospitalisation Details'!A369:H2711,8,FALSE)</f>
        <v>R1011</v>
      </c>
      <c r="Q369" s="26">
        <f>VLOOKUP(A369,'Hospitalisation Details'!A369:H2711,3,FALSE)</f>
        <v>25.669444444444444</v>
      </c>
    </row>
    <row r="370" spans="1:17" ht="15.75" customHeight="1" x14ac:dyDescent="0.3">
      <c r="A370" s="31" t="s">
        <v>673</v>
      </c>
      <c r="B370" s="23" t="str">
        <f>VLOOKUP(A370,'Customer Names'!A370:D2704,3,FALSE)</f>
        <v xml:space="preserve">  Kenneth A</v>
      </c>
      <c r="C370" s="23">
        <f>VLOOKUP(Healthcare!A370,'Medical Examinations'!A370:H2704,2,FALSE)</f>
        <v>30.6</v>
      </c>
      <c r="D370" s="23">
        <f>VLOOKUP(A370,'Medical Examinations'!A370:H2704,3,FALSE)</f>
        <v>6.48</v>
      </c>
      <c r="E370" s="23" t="str">
        <f>VLOOKUP(A370,'Medical Examinations'!A370:H2704,4,FALSE)</f>
        <v>Yes</v>
      </c>
      <c r="F370" s="23" t="str">
        <f>VLOOKUP(A370,'Medical Examinations'!A370:H2704,5,FALSE)</f>
        <v>No</v>
      </c>
      <c r="G370" s="23" t="str">
        <f>VLOOKUP(A370,'Medical Examinations'!A370:H2704,6,FALSE)</f>
        <v>Yes</v>
      </c>
      <c r="H370" s="23">
        <f>VLOOKUP(A370,'Medical Examinations'!A370:H2704,7,FALSE)</f>
        <v>1</v>
      </c>
      <c r="I370" s="23" t="str">
        <f>VLOOKUP(A370,'Medical Examinations'!A370:H2704,8,FALSE)</f>
        <v>Yes</v>
      </c>
      <c r="J370" s="23" t="str" cm="1">
        <f t="array" ref="J370">_xlfn.IFS(C370&lt;18.5,"Under Weight",C370&lt;25,"Healthy Weight",C370&lt;30,"Over Weight",C370&gt;=30,"Obesity")</f>
        <v>Obesity</v>
      </c>
      <c r="K370" s="23" t="str" cm="1">
        <f t="array" ref="K370">_xlfn.IFS(D370&lt;5.7,"Normal",D370&lt;=6.5,"Prediabetes",D370&gt;6.5,"Diabetes")</f>
        <v>Prediabetes</v>
      </c>
      <c r="L370" s="30" t="str">
        <f>VLOOKUP(A370,'Hospitalisation Details'!A370:H2712,2,FALSE)</f>
        <v>09-Sep-1997</v>
      </c>
      <c r="M370" s="23">
        <f>VLOOKUP(A370,'Hospitalisation Details'!A370:H2712,5,FALSE)</f>
        <v>27619.360000000001</v>
      </c>
      <c r="N370" s="23" t="str">
        <f>VLOOKUP(A370,'Hospitalisation Details'!A370:H2712,6,FALSE)</f>
        <v>tier - 2</v>
      </c>
      <c r="O370" s="23" t="str">
        <f>VLOOKUP(A370,'Hospitalisation Details'!A370:H2712,7,FALSE)</f>
        <v>tier - 3</v>
      </c>
      <c r="P370" s="23" t="str">
        <f>VLOOKUP(A370,'Hospitalisation Details'!A370:H2712,8,FALSE)</f>
        <v>R1011</v>
      </c>
      <c r="Q370" s="26">
        <f>VLOOKUP(A370,'Hospitalisation Details'!A370:H2712,3,FALSE)</f>
        <v>25.747222222222224</v>
      </c>
    </row>
    <row r="371" spans="1:17" ht="15.75" customHeight="1" x14ac:dyDescent="0.3">
      <c r="A371" s="31" t="s">
        <v>675</v>
      </c>
      <c r="B371" s="23" t="str">
        <f>VLOOKUP(A371,'Customer Names'!A371:D2705,3,FALSE)</f>
        <v xml:space="preserve">  Miguel</v>
      </c>
      <c r="C371" s="23">
        <f>VLOOKUP(Healthcare!A371,'Medical Examinations'!A371:H2705,2,FALSE)</f>
        <v>26.8</v>
      </c>
      <c r="D371" s="23">
        <f>VLOOKUP(A371,'Medical Examinations'!A371:H2705,3,FALSE)</f>
        <v>5.53</v>
      </c>
      <c r="E371" s="23" t="str">
        <f>VLOOKUP(A371,'Medical Examinations'!A371:H2705,4,FALSE)</f>
        <v>No</v>
      </c>
      <c r="F371" s="23" t="str">
        <f>VLOOKUP(A371,'Medical Examinations'!A371:H2705,5,FALSE)</f>
        <v>No</v>
      </c>
      <c r="G371" s="23" t="str">
        <f>VLOOKUP(A371,'Medical Examinations'!A371:H2705,6,FALSE)</f>
        <v>No</v>
      </c>
      <c r="H371" s="23">
        <f>VLOOKUP(A371,'Medical Examinations'!A371:H2705,7,FALSE)</f>
        <v>1</v>
      </c>
      <c r="I371" s="23" t="str">
        <f>VLOOKUP(A371,'Medical Examinations'!A371:H2705,8,FALSE)</f>
        <v>Yes</v>
      </c>
      <c r="J371" s="23" t="str" cm="1">
        <f t="array" ref="J371">_xlfn.IFS(C371&lt;18.5,"Under Weight",C371&lt;25,"Healthy Weight",C371&lt;30,"Over Weight",C371&gt;=30,"Obesity")</f>
        <v>Over Weight</v>
      </c>
      <c r="K371" s="23" t="str" cm="1">
        <f t="array" ref="K371">_xlfn.IFS(D371&lt;5.7,"Normal",D371&lt;=6.5,"Prediabetes",D371&gt;6.5,"Diabetes")</f>
        <v>Normal</v>
      </c>
      <c r="L371" s="30" t="str">
        <f>VLOOKUP(A371,'Hospitalisation Details'!A371:H2713,2,FALSE)</f>
        <v>11-Jun-1992</v>
      </c>
      <c r="M371" s="23">
        <f>VLOOKUP(A371,'Hospitalisation Details'!A371:H2713,5,FALSE)</f>
        <v>27614.71</v>
      </c>
      <c r="N371" s="23" t="str">
        <f>VLOOKUP(A371,'Hospitalisation Details'!A371:H2713,6,FALSE)</f>
        <v>tier - 2</v>
      </c>
      <c r="O371" s="23" t="str">
        <f>VLOOKUP(A371,'Hospitalisation Details'!A371:H2713,7,FALSE)</f>
        <v>tier - 3</v>
      </c>
      <c r="P371" s="23" t="str">
        <f>VLOOKUP(A371,'Hospitalisation Details'!A371:H2713,8,FALSE)</f>
        <v>R1011</v>
      </c>
      <c r="Q371" s="26">
        <f>VLOOKUP(A371,'Hospitalisation Details'!A371:H2713,3,FALSE)</f>
        <v>30.991666666666667</v>
      </c>
    </row>
    <row r="372" spans="1:17" ht="15.75" customHeight="1" x14ac:dyDescent="0.3">
      <c r="A372" s="31" t="s">
        <v>677</v>
      </c>
      <c r="B372" s="23" t="str">
        <f>VLOOKUP(A372,'Customer Names'!A372:D2706,3,FALSE)</f>
        <v xml:space="preserve">  Hadley T</v>
      </c>
      <c r="C372" s="23">
        <f>VLOOKUP(Healthcare!A372,'Medical Examinations'!A372:H2706,2,FALSE)</f>
        <v>16.86</v>
      </c>
      <c r="D372" s="23">
        <f>VLOOKUP(A372,'Medical Examinations'!A372:H2706,3,FALSE)</f>
        <v>4.07</v>
      </c>
      <c r="E372" s="23" t="str">
        <f>VLOOKUP(A372,'Medical Examinations'!A372:H2706,4,FALSE)</f>
        <v>Yes</v>
      </c>
      <c r="F372" s="23" t="str">
        <f>VLOOKUP(A372,'Medical Examinations'!A372:H2706,5,FALSE)</f>
        <v>No</v>
      </c>
      <c r="G372" s="23" t="str">
        <f>VLOOKUP(A372,'Medical Examinations'!A372:H2706,6,FALSE)</f>
        <v>No</v>
      </c>
      <c r="H372" s="23">
        <f>VLOOKUP(A372,'Medical Examinations'!A372:H2706,7,FALSE)</f>
        <v>0</v>
      </c>
      <c r="I372" s="23" t="str">
        <f>VLOOKUP(A372,'Medical Examinations'!A372:H2706,8,FALSE)</f>
        <v>Yes</v>
      </c>
      <c r="J372" s="23" t="str" cm="1">
        <f t="array" ref="J372">_xlfn.IFS(C372&lt;18.5,"Under Weight",C372&lt;25,"Healthy Weight",C372&lt;30,"Over Weight",C372&gt;=30,"Obesity")</f>
        <v>Under Weight</v>
      </c>
      <c r="K372" s="23" t="str" cm="1">
        <f t="array" ref="K372">_xlfn.IFS(D372&lt;5.7,"Normal",D372&lt;=6.5,"Prediabetes",D372&gt;6.5,"Diabetes")</f>
        <v>Normal</v>
      </c>
      <c r="L372" s="30" t="str">
        <f>VLOOKUP(A372,'Hospitalisation Details'!A372:H2714,2,FALSE)</f>
        <v>06-Nov-1985</v>
      </c>
      <c r="M372" s="23">
        <f>VLOOKUP(A372,'Hospitalisation Details'!A372:H2714,5,FALSE)</f>
        <v>27598.93</v>
      </c>
      <c r="N372" s="23" t="str">
        <f>VLOOKUP(A372,'Hospitalisation Details'!A372:H2714,6,FALSE)</f>
        <v>tier - 2</v>
      </c>
      <c r="O372" s="23" t="str">
        <f>VLOOKUP(A372,'Hospitalisation Details'!A372:H2714,7,FALSE)</f>
        <v>tier - 1</v>
      </c>
      <c r="P372" s="23" t="str">
        <f>VLOOKUP(A372,'Hospitalisation Details'!A372:H2714,8,FALSE)</f>
        <v>R1011</v>
      </c>
      <c r="Q372" s="26">
        <f>VLOOKUP(A372,'Hospitalisation Details'!A372:H2714,3,FALSE)</f>
        <v>37.588888888888889</v>
      </c>
    </row>
    <row r="373" spans="1:17" ht="15.75" customHeight="1" x14ac:dyDescent="0.3">
      <c r="A373" s="31" t="s">
        <v>679</v>
      </c>
      <c r="B373" s="23" t="str">
        <f>VLOOKUP(A373,'Customer Names'!A373:D2707,3,FALSE)</f>
        <v xml:space="preserve">  Taylor</v>
      </c>
      <c r="C373" s="23">
        <f>VLOOKUP(Healthcare!A373,'Medical Examinations'!A373:H2707,2,FALSE)</f>
        <v>16.3</v>
      </c>
      <c r="D373" s="23">
        <f>VLOOKUP(A373,'Medical Examinations'!A373:H2707,3,FALSE)</f>
        <v>5.51</v>
      </c>
      <c r="E373" s="23" t="str">
        <f>VLOOKUP(A373,'Medical Examinations'!A373:H2707,4,FALSE)</f>
        <v>No</v>
      </c>
      <c r="F373" s="23" t="str">
        <f>VLOOKUP(A373,'Medical Examinations'!A373:H2707,5,FALSE)</f>
        <v>No</v>
      </c>
      <c r="G373" s="23" t="str">
        <f>VLOOKUP(A373,'Medical Examinations'!A373:H2707,6,FALSE)</f>
        <v>No</v>
      </c>
      <c r="H373" s="23">
        <f>VLOOKUP(A373,'Medical Examinations'!A373:H2707,7,FALSE)</f>
        <v>1</v>
      </c>
      <c r="I373" s="23" t="str">
        <f>VLOOKUP(A373,'Medical Examinations'!A373:H2707,8,FALSE)</f>
        <v>Yes</v>
      </c>
      <c r="J373" s="23" t="str" cm="1">
        <f t="array" ref="J373">_xlfn.IFS(C373&lt;18.5,"Under Weight",C373&lt;25,"Healthy Weight",C373&lt;30,"Over Weight",C373&gt;=30,"Obesity")</f>
        <v>Under Weight</v>
      </c>
      <c r="K373" s="23" t="str" cm="1">
        <f t="array" ref="K373">_xlfn.IFS(D373&lt;5.7,"Normal",D373&lt;=6.5,"Prediabetes",D373&gt;6.5,"Diabetes")</f>
        <v>Normal</v>
      </c>
      <c r="L373" s="30" t="str">
        <f>VLOOKUP(A373,'Hospitalisation Details'!A373:H2715,2,FALSE)</f>
        <v>22-Jul-1984</v>
      </c>
      <c r="M373" s="23">
        <f>VLOOKUP(A373,'Hospitalisation Details'!A373:H2715,5,FALSE)</f>
        <v>27534.53</v>
      </c>
      <c r="N373" s="23" t="str">
        <f>VLOOKUP(A373,'Hospitalisation Details'!A373:H2715,6,FALSE)</f>
        <v>tier - 2</v>
      </c>
      <c r="O373" s="23" t="str">
        <f>VLOOKUP(A373,'Hospitalisation Details'!A373:H2715,7,FALSE)</f>
        <v>tier - 2</v>
      </c>
      <c r="P373" s="23" t="str">
        <f>VLOOKUP(A373,'Hospitalisation Details'!A373:H2715,8,FALSE)</f>
        <v>R1011</v>
      </c>
      <c r="Q373" s="26">
        <f>VLOOKUP(A373,'Hospitalisation Details'!A373:H2715,3,FALSE)</f>
        <v>38.87777777777778</v>
      </c>
    </row>
    <row r="374" spans="1:17" ht="15.75" customHeight="1" x14ac:dyDescent="0.3">
      <c r="A374" s="31" t="s">
        <v>681</v>
      </c>
      <c r="B374" s="23" t="str">
        <f>VLOOKUP(A374,'Customer Names'!A374:D2708,3,FALSE)</f>
        <v xml:space="preserve">  Tenielle M</v>
      </c>
      <c r="C374" s="23">
        <f>VLOOKUP(Healthcare!A374,'Medical Examinations'!A374:H2708,2,FALSE)</f>
        <v>29.81</v>
      </c>
      <c r="D374" s="23">
        <f>VLOOKUP(A374,'Medical Examinations'!A374:H2708,3,FALSE)</f>
        <v>11.66</v>
      </c>
      <c r="E374" s="23" t="str">
        <f>VLOOKUP(A374,'Medical Examinations'!A374:H2708,4,FALSE)</f>
        <v>No</v>
      </c>
      <c r="F374" s="23" t="str">
        <f>VLOOKUP(A374,'Medical Examinations'!A374:H2708,5,FALSE)</f>
        <v>No</v>
      </c>
      <c r="G374" s="23" t="str">
        <f>VLOOKUP(A374,'Medical Examinations'!A374:H2708,6,FALSE)</f>
        <v>No</v>
      </c>
      <c r="H374" s="23">
        <f>VLOOKUP(A374,'Medical Examinations'!A374:H2708,7,FALSE)</f>
        <v>0</v>
      </c>
      <c r="I374" s="23" t="str">
        <f>VLOOKUP(A374,'Medical Examinations'!A374:H2708,8,FALSE)</f>
        <v>Yes</v>
      </c>
      <c r="J374" s="23" t="str" cm="1">
        <f t="array" ref="J374">_xlfn.IFS(C374&lt;18.5,"Under Weight",C374&lt;25,"Healthy Weight",C374&lt;30,"Over Weight",C374&gt;=30,"Obesity")</f>
        <v>Over Weight</v>
      </c>
      <c r="K374" s="23" t="str" cm="1">
        <f t="array" ref="K374">_xlfn.IFS(D374&lt;5.7,"Normal",D374&lt;=6.5,"Prediabetes",D374&gt;6.5,"Diabetes")</f>
        <v>Diabetes</v>
      </c>
      <c r="L374" s="30" t="str">
        <f>VLOOKUP(A374,'Hospitalisation Details'!A374:H2716,2,FALSE)</f>
        <v>19-Oct-1965</v>
      </c>
      <c r="M374" s="23">
        <f>VLOOKUP(A374,'Hospitalisation Details'!A374:H2716,5,FALSE)</f>
        <v>27533.91</v>
      </c>
      <c r="N374" s="23" t="str">
        <f>VLOOKUP(A374,'Hospitalisation Details'!A374:H2716,6,FALSE)</f>
        <v>tier - 2</v>
      </c>
      <c r="O374" s="23" t="str">
        <f>VLOOKUP(A374,'Hospitalisation Details'!A374:H2716,7,FALSE)</f>
        <v>tier - 3</v>
      </c>
      <c r="P374" s="23" t="str">
        <f>VLOOKUP(A374,'Hospitalisation Details'!A374:H2716,8,FALSE)</f>
        <v>R1013</v>
      </c>
      <c r="Q374" s="26">
        <f>VLOOKUP(A374,'Hospitalisation Details'!A374:H2716,3,FALSE)</f>
        <v>57.636111111111113</v>
      </c>
    </row>
    <row r="375" spans="1:17" ht="15.75" customHeight="1" x14ac:dyDescent="0.3">
      <c r="A375" s="31" t="s">
        <v>683</v>
      </c>
      <c r="B375" s="23" t="str">
        <f>VLOOKUP(A375,'Customer Names'!A375:D2709,3,FALSE)</f>
        <v xml:space="preserve">  Andrea</v>
      </c>
      <c r="C375" s="23">
        <f>VLOOKUP(Healthcare!A375,'Medical Examinations'!A375:H2709,2,FALSE)</f>
        <v>16.329999999999998</v>
      </c>
      <c r="D375" s="23">
        <f>VLOOKUP(A375,'Medical Examinations'!A375:H2709,3,FALSE)</f>
        <v>7.26</v>
      </c>
      <c r="E375" s="23" t="str">
        <f>VLOOKUP(A375,'Medical Examinations'!A375:H2709,4,FALSE)</f>
        <v>Yes</v>
      </c>
      <c r="F375" s="23" t="str">
        <f>VLOOKUP(A375,'Medical Examinations'!A375:H2709,5,FALSE)</f>
        <v>No</v>
      </c>
      <c r="G375" s="23" t="str">
        <f>VLOOKUP(A375,'Medical Examinations'!A375:H2709,6,FALSE)</f>
        <v>No</v>
      </c>
      <c r="H375" s="23">
        <f>VLOOKUP(A375,'Medical Examinations'!A375:H2709,7,FALSE)</f>
        <v>0</v>
      </c>
      <c r="I375" s="23" t="str">
        <f>VLOOKUP(A375,'Medical Examinations'!A375:H2709,8,FALSE)</f>
        <v>Yes</v>
      </c>
      <c r="J375" s="23" t="str" cm="1">
        <f t="array" ref="J375">_xlfn.IFS(C375&lt;18.5,"Under Weight",C375&lt;25,"Healthy Weight",C375&lt;30,"Over Weight",C375&gt;=30,"Obesity")</f>
        <v>Under Weight</v>
      </c>
      <c r="K375" s="23" t="str" cm="1">
        <f t="array" ref="K375">_xlfn.IFS(D375&lt;5.7,"Normal",D375&lt;=6.5,"Prediabetes",D375&gt;6.5,"Diabetes")</f>
        <v>Diabetes</v>
      </c>
      <c r="L375" s="30" t="str">
        <f>VLOOKUP(A375,'Hospitalisation Details'!A375:H2717,2,FALSE)</f>
        <v>03-Oct-1981</v>
      </c>
      <c r="M375" s="23">
        <f>VLOOKUP(A375,'Hospitalisation Details'!A375:H2717,5,FALSE)</f>
        <v>27495.59</v>
      </c>
      <c r="N375" s="23" t="str">
        <f>VLOOKUP(A375,'Hospitalisation Details'!A375:H2717,6,FALSE)</f>
        <v>tier - 2</v>
      </c>
      <c r="O375" s="23" t="str">
        <f>VLOOKUP(A375,'Hospitalisation Details'!A375:H2717,7,FALSE)</f>
        <v>tier - 1</v>
      </c>
      <c r="P375" s="23" t="str">
        <f>VLOOKUP(A375,'Hospitalisation Details'!A375:H2717,8,FALSE)</f>
        <v>R1011</v>
      </c>
      <c r="Q375" s="26">
        <f>VLOOKUP(A375,'Hospitalisation Details'!A375:H2717,3,FALSE)</f>
        <v>41.680555555555557</v>
      </c>
    </row>
    <row r="376" spans="1:17" ht="15.75" customHeight="1" x14ac:dyDescent="0.3">
      <c r="A376" s="31" t="s">
        <v>684</v>
      </c>
      <c r="B376" s="23" t="str">
        <f>VLOOKUP(A376,'Customer Names'!A376:D2710,3,FALSE)</f>
        <v xml:space="preserve">  Nora P</v>
      </c>
      <c r="C376" s="23">
        <f>VLOOKUP(Healthcare!A376,'Medical Examinations'!A376:H2710,2,FALSE)</f>
        <v>16.37</v>
      </c>
      <c r="D376" s="23">
        <f>VLOOKUP(A376,'Medical Examinations'!A376:H2710,3,FALSE)</f>
        <v>4.79</v>
      </c>
      <c r="E376" s="23" t="str">
        <f>VLOOKUP(A376,'Medical Examinations'!A376:H2710,4,FALSE)</f>
        <v>Yes</v>
      </c>
      <c r="F376" s="23" t="str">
        <f>VLOOKUP(A376,'Medical Examinations'!A376:H2710,5,FALSE)</f>
        <v>No</v>
      </c>
      <c r="G376" s="23" t="str">
        <f>VLOOKUP(A376,'Medical Examinations'!A376:H2710,6,FALSE)</f>
        <v>No</v>
      </c>
      <c r="H376" s="23">
        <f>VLOOKUP(A376,'Medical Examinations'!A376:H2710,7,FALSE)</f>
        <v>0</v>
      </c>
      <c r="I376" s="23" t="str">
        <f>VLOOKUP(A376,'Medical Examinations'!A376:H2710,8,FALSE)</f>
        <v>Yes</v>
      </c>
      <c r="J376" s="23" t="str" cm="1">
        <f t="array" ref="J376">_xlfn.IFS(C376&lt;18.5,"Under Weight",C376&lt;25,"Healthy Weight",C376&lt;30,"Over Weight",C376&gt;=30,"Obesity")</f>
        <v>Under Weight</v>
      </c>
      <c r="K376" s="23" t="str" cm="1">
        <f t="array" ref="K376">_xlfn.IFS(D376&lt;5.7,"Normal",D376&lt;=6.5,"Prediabetes",D376&gt;6.5,"Diabetes")</f>
        <v>Normal</v>
      </c>
      <c r="L376" s="30" t="str">
        <f>VLOOKUP(A376,'Hospitalisation Details'!A376:H2718,2,FALSE)</f>
        <v>05-Dec-1985</v>
      </c>
      <c r="M376" s="23">
        <f>VLOOKUP(A376,'Hospitalisation Details'!A376:H2718,5,FALSE)</f>
        <v>27432.73</v>
      </c>
      <c r="N376" s="23" t="str">
        <f>VLOOKUP(A376,'Hospitalisation Details'!A376:H2718,6,FALSE)</f>
        <v>tier - 2</v>
      </c>
      <c r="O376" s="23" t="str">
        <f>VLOOKUP(A376,'Hospitalisation Details'!A376:H2718,7,FALSE)</f>
        <v>tier - 1</v>
      </c>
      <c r="P376" s="23" t="str">
        <f>VLOOKUP(A376,'Hospitalisation Details'!A376:H2718,8,FALSE)</f>
        <v>R1011</v>
      </c>
      <c r="Q376" s="26">
        <f>VLOOKUP(A376,'Hospitalisation Details'!A376:H2718,3,FALSE)</f>
        <v>37.508333333333333</v>
      </c>
    </row>
    <row r="377" spans="1:17" ht="15.75" customHeight="1" x14ac:dyDescent="0.3">
      <c r="A377" s="31" t="s">
        <v>686</v>
      </c>
      <c r="B377" s="23" t="str">
        <f>VLOOKUP(A377,'Customer Names'!A377:D2711,3,FALSE)</f>
        <v xml:space="preserve">  Zachary</v>
      </c>
      <c r="C377" s="23">
        <f>VLOOKUP(Healthcare!A377,'Medical Examinations'!A377:H2711,2,FALSE)</f>
        <v>22.42</v>
      </c>
      <c r="D377" s="23">
        <f>VLOOKUP(A377,'Medical Examinations'!A377:H2711,3,FALSE)</f>
        <v>4.68</v>
      </c>
      <c r="E377" s="23" t="str">
        <f>VLOOKUP(A377,'Medical Examinations'!A377:H2711,4,FALSE)</f>
        <v>Yes</v>
      </c>
      <c r="F377" s="23" t="str">
        <f>VLOOKUP(A377,'Medical Examinations'!A377:H2711,5,FALSE)</f>
        <v>No</v>
      </c>
      <c r="G377" s="23" t="str">
        <f>VLOOKUP(A377,'Medical Examinations'!A377:H2711,6,FALSE)</f>
        <v>No</v>
      </c>
      <c r="H377" s="23">
        <f>VLOOKUP(A377,'Medical Examinations'!A377:H2711,7,FALSE)</f>
        <v>1</v>
      </c>
      <c r="I377" s="23" t="str">
        <f>VLOOKUP(A377,'Medical Examinations'!A377:H2711,8,FALSE)</f>
        <v>No</v>
      </c>
      <c r="J377" s="23" t="str" cm="1">
        <f t="array" ref="J377">_xlfn.IFS(C377&lt;18.5,"Under Weight",C377&lt;25,"Healthy Weight",C377&lt;30,"Over Weight",C377&gt;=30,"Obesity")</f>
        <v>Healthy Weight</v>
      </c>
      <c r="K377" s="23" t="str" cm="1">
        <f t="array" ref="K377">_xlfn.IFS(D377&lt;5.7,"Normal",D377&lt;=6.5,"Prediabetes",D377&gt;6.5,"Diabetes")</f>
        <v>Normal</v>
      </c>
      <c r="L377" s="30" t="str">
        <f>VLOOKUP(A377,'Hospitalisation Details'!A377:H2719,2,FALSE)</f>
        <v>15-Sep-1988</v>
      </c>
      <c r="M377" s="23">
        <f>VLOOKUP(A377,'Hospitalisation Details'!A377:H2719,5,FALSE)</f>
        <v>27375.9</v>
      </c>
      <c r="N377" s="23" t="str">
        <f>VLOOKUP(A377,'Hospitalisation Details'!A377:H2719,6,FALSE)</f>
        <v>tier - 2</v>
      </c>
      <c r="O377" s="23" t="str">
        <f>VLOOKUP(A377,'Hospitalisation Details'!A377:H2719,7,FALSE)</f>
        <v>tier - 3</v>
      </c>
      <c r="P377" s="23" t="str">
        <f>VLOOKUP(A377,'Hospitalisation Details'!A377:H2719,8,FALSE)</f>
        <v>R1015</v>
      </c>
      <c r="Q377" s="26">
        <f>VLOOKUP(A377,'Hospitalisation Details'!A377:H2719,3,FALSE)</f>
        <v>34.730555555555554</v>
      </c>
    </row>
    <row r="378" spans="1:17" ht="15.75" customHeight="1" x14ac:dyDescent="0.3">
      <c r="A378" s="31" t="s">
        <v>688</v>
      </c>
      <c r="B378" s="23" t="str">
        <f>VLOOKUP(A378,'Customer Names'!A378:D2712,3,FALSE)</f>
        <v xml:space="preserve">  Michael</v>
      </c>
      <c r="C378" s="23">
        <f>VLOOKUP(Healthcare!A378,'Medical Examinations'!A378:H2712,2,FALSE)</f>
        <v>31.35</v>
      </c>
      <c r="D378" s="23">
        <f>VLOOKUP(A378,'Medical Examinations'!A378:H2712,3,FALSE)</f>
        <v>4.33</v>
      </c>
      <c r="E378" s="23" t="str">
        <f>VLOOKUP(A378,'Medical Examinations'!A378:H2712,4,FALSE)</f>
        <v>Yes</v>
      </c>
      <c r="F378" s="23" t="str">
        <f>VLOOKUP(A378,'Medical Examinations'!A378:H2712,5,FALSE)</f>
        <v>No</v>
      </c>
      <c r="G378" s="23" t="str">
        <f>VLOOKUP(A378,'Medical Examinations'!A378:H2712,6,FALSE)</f>
        <v>Yes</v>
      </c>
      <c r="H378" s="23">
        <f>VLOOKUP(A378,'Medical Examinations'!A378:H2712,7,FALSE)</f>
        <v>1</v>
      </c>
      <c r="I378" s="23" t="str">
        <f>VLOOKUP(A378,'Medical Examinations'!A378:H2712,8,FALSE)</f>
        <v>No</v>
      </c>
      <c r="J378" s="23" t="str" cm="1">
        <f t="array" ref="J378">_xlfn.IFS(C378&lt;18.5,"Under Weight",C378&lt;25,"Healthy Weight",C378&lt;30,"Over Weight",C378&gt;=30,"Obesity")</f>
        <v>Obesity</v>
      </c>
      <c r="K378" s="23" t="str" cm="1">
        <f t="array" ref="K378">_xlfn.IFS(D378&lt;5.7,"Normal",D378&lt;=6.5,"Prediabetes",D378&gt;6.5,"Diabetes")</f>
        <v>Normal</v>
      </c>
      <c r="L378" s="30" t="str">
        <f>VLOOKUP(A378,'Hospitalisation Details'!A378:H2720,2,FALSE)</f>
        <v>16-Oct-1969</v>
      </c>
      <c r="M378" s="23">
        <f>VLOOKUP(A378,'Hospitalisation Details'!A378:H2720,5,FALSE)</f>
        <v>27346.04</v>
      </c>
      <c r="N378" s="23" t="str">
        <f>VLOOKUP(A378,'Hospitalisation Details'!A378:H2720,6,FALSE)</f>
        <v>tier - 2</v>
      </c>
      <c r="O378" s="23" t="str">
        <f>VLOOKUP(A378,'Hospitalisation Details'!A378:H2720,7,FALSE)</f>
        <v>tier - 2</v>
      </c>
      <c r="P378" s="23" t="str">
        <f>VLOOKUP(A378,'Hospitalisation Details'!A378:H2720,8,FALSE)</f>
        <v>R1013</v>
      </c>
      <c r="Q378" s="26">
        <f>VLOOKUP(A378,'Hospitalisation Details'!A378:H2720,3,FALSE)</f>
        <v>53.644444444444446</v>
      </c>
    </row>
    <row r="379" spans="1:17" ht="15.75" customHeight="1" x14ac:dyDescent="0.3">
      <c r="A379" s="31" t="s">
        <v>689</v>
      </c>
      <c r="B379" s="23" t="str">
        <f>VLOOKUP(A379,'Customer Names'!A379:D2713,3,FALSE)</f>
        <v xml:space="preserve">  Alyssa K</v>
      </c>
      <c r="C379" s="23">
        <f>VLOOKUP(Healthcare!A379,'Medical Examinations'!A379:H2713,2,FALSE)</f>
        <v>31.9</v>
      </c>
      <c r="D379" s="23">
        <f>VLOOKUP(A379,'Medical Examinations'!A379:H2713,3,FALSE)</f>
        <v>11.89</v>
      </c>
      <c r="E379" s="23" t="str">
        <f>VLOOKUP(A379,'Medical Examinations'!A379:H2713,4,FALSE)</f>
        <v>No</v>
      </c>
      <c r="F379" s="23" t="str">
        <f>VLOOKUP(A379,'Medical Examinations'!A379:H2713,5,FALSE)</f>
        <v>No</v>
      </c>
      <c r="G379" s="23" t="str">
        <f>VLOOKUP(A379,'Medical Examinations'!A379:H2713,6,FALSE)</f>
        <v>No</v>
      </c>
      <c r="H379" s="23">
        <f>VLOOKUP(A379,'Medical Examinations'!A379:H2713,7,FALSE)</f>
        <v>0</v>
      </c>
      <c r="I379" s="23" t="str">
        <f>VLOOKUP(A379,'Medical Examinations'!A379:H2713,8,FALSE)</f>
        <v>No</v>
      </c>
      <c r="J379" s="23" t="str" cm="1">
        <f t="array" ref="J379">_xlfn.IFS(C379&lt;18.5,"Under Weight",C379&lt;25,"Healthy Weight",C379&lt;30,"Over Weight",C379&gt;=30,"Obesity")</f>
        <v>Obesity</v>
      </c>
      <c r="K379" s="23" t="str" cm="1">
        <f t="array" ref="K379">_xlfn.IFS(D379&lt;5.7,"Normal",D379&lt;=6.5,"Prediabetes",D379&gt;6.5,"Diabetes")</f>
        <v>Diabetes</v>
      </c>
      <c r="L379" s="30" t="str">
        <f>VLOOKUP(A379,'Hospitalisation Details'!A379:H2721,2,FALSE)</f>
        <v>06-Jun-1968</v>
      </c>
      <c r="M379" s="23">
        <f>VLOOKUP(A379,'Hospitalisation Details'!A379:H2721,5,FALSE)</f>
        <v>27322.73</v>
      </c>
      <c r="N379" s="23" t="str">
        <f>VLOOKUP(A379,'Hospitalisation Details'!A379:H2721,6,FALSE)</f>
        <v>tier - 2</v>
      </c>
      <c r="O379" s="23" t="str">
        <f>VLOOKUP(A379,'Hospitalisation Details'!A379:H2721,7,FALSE)</f>
        <v>tier - 2</v>
      </c>
      <c r="P379" s="23" t="str">
        <f>VLOOKUP(A379,'Hospitalisation Details'!A379:H2721,8,FALSE)</f>
        <v>R1013</v>
      </c>
      <c r="Q379" s="26">
        <f>VLOOKUP(A379,'Hospitalisation Details'!A379:H2721,3,FALSE)</f>
        <v>55.005555555555553</v>
      </c>
    </row>
    <row r="380" spans="1:17" ht="15.75" customHeight="1" x14ac:dyDescent="0.3">
      <c r="A380" s="31" t="s">
        <v>691</v>
      </c>
      <c r="B380" s="23" t="str">
        <f>VLOOKUP(A380,'Customer Names'!A380:D2714,3,FALSE)</f>
        <v xml:space="preserve">  Heather</v>
      </c>
      <c r="C380" s="23">
        <f>VLOOKUP(Healthcare!A380,'Medical Examinations'!A380:H2714,2,FALSE)</f>
        <v>30.6</v>
      </c>
      <c r="D380" s="23">
        <f>VLOOKUP(A380,'Medical Examinations'!A380:H2714,3,FALSE)</f>
        <v>5.24</v>
      </c>
      <c r="E380" s="23" t="str">
        <f>VLOOKUP(A380,'Medical Examinations'!A380:H2714,4,FALSE)</f>
        <v>No</v>
      </c>
      <c r="F380" s="23" t="str">
        <f>VLOOKUP(A380,'Medical Examinations'!A380:H2714,5,FALSE)</f>
        <v>No</v>
      </c>
      <c r="G380" s="23" t="str">
        <f>VLOOKUP(A380,'Medical Examinations'!A380:H2714,6,FALSE)</f>
        <v>No</v>
      </c>
      <c r="H380" s="23">
        <f>VLOOKUP(A380,'Medical Examinations'!A380:H2714,7,FALSE)</f>
        <v>0</v>
      </c>
      <c r="I380" s="23" t="str">
        <f>VLOOKUP(A380,'Medical Examinations'!A380:H2714,8,FALSE)</f>
        <v>Yes</v>
      </c>
      <c r="J380" s="23" t="str" cm="1">
        <f t="array" ref="J380">_xlfn.IFS(C380&lt;18.5,"Under Weight",C380&lt;25,"Healthy Weight",C380&lt;30,"Over Weight",C380&gt;=30,"Obesity")</f>
        <v>Obesity</v>
      </c>
      <c r="K380" s="23" t="str" cm="1">
        <f t="array" ref="K380">_xlfn.IFS(D380&lt;5.7,"Normal",D380&lt;=6.5,"Prediabetes",D380&gt;6.5,"Diabetes")</f>
        <v>Normal</v>
      </c>
      <c r="L380" s="30" t="str">
        <f>VLOOKUP(A380,'Hospitalisation Details'!A380:H2722,2,FALSE)</f>
        <v>02-Dec-1999</v>
      </c>
      <c r="M380" s="23">
        <f>VLOOKUP(A380,'Hospitalisation Details'!A380:H2722,5,FALSE)</f>
        <v>27236.959999999999</v>
      </c>
      <c r="N380" s="23" t="str">
        <f>VLOOKUP(A380,'Hospitalisation Details'!A380:H2722,6,FALSE)</f>
        <v>tier - 2</v>
      </c>
      <c r="O380" s="23" t="str">
        <f>VLOOKUP(A380,'Hospitalisation Details'!A380:H2722,7,FALSE)</f>
        <v>tier - 1</v>
      </c>
      <c r="P380" s="23" t="str">
        <f>VLOOKUP(A380,'Hospitalisation Details'!A380:H2722,8,FALSE)</f>
        <v>R1011</v>
      </c>
      <c r="Q380" s="26">
        <f>VLOOKUP(A380,'Hospitalisation Details'!A380:H2722,3,FALSE)</f>
        <v>23.516666666666666</v>
      </c>
    </row>
    <row r="381" spans="1:17" ht="15.75" customHeight="1" x14ac:dyDescent="0.3">
      <c r="A381" s="31" t="s">
        <v>692</v>
      </c>
      <c r="B381" s="23" t="str">
        <f>VLOOKUP(A381,'Customer Names'!A381:D2715,3,FALSE)</f>
        <v xml:space="preserve">  Dante</v>
      </c>
      <c r="C381" s="23">
        <f>VLOOKUP(Healthcare!A381,'Medical Examinations'!A381:H2715,2,FALSE)</f>
        <v>28.975000000000001</v>
      </c>
      <c r="D381" s="23">
        <f>VLOOKUP(A381,'Medical Examinations'!A381:H2715,3,FALSE)</f>
        <v>7.63</v>
      </c>
      <c r="E381" s="23" t="str">
        <f>VLOOKUP(A381,'Medical Examinations'!A381:H2715,4,FALSE)</f>
        <v>No</v>
      </c>
      <c r="F381" s="23" t="str">
        <f>VLOOKUP(A381,'Medical Examinations'!A381:H2715,5,FALSE)</f>
        <v>No</v>
      </c>
      <c r="G381" s="23" t="str">
        <f>VLOOKUP(A381,'Medical Examinations'!A381:H2715,6,FALSE)</f>
        <v>No</v>
      </c>
      <c r="H381" s="23">
        <f>VLOOKUP(A381,'Medical Examinations'!A381:H2715,7,FALSE)</f>
        <v>0</v>
      </c>
      <c r="I381" s="23" t="str">
        <f>VLOOKUP(A381,'Medical Examinations'!A381:H2715,8,FALSE)</f>
        <v>Yes</v>
      </c>
      <c r="J381" s="23" t="str" cm="1">
        <f t="array" ref="J381">_xlfn.IFS(C381&lt;18.5,"Under Weight",C381&lt;25,"Healthy Weight",C381&lt;30,"Over Weight",C381&gt;=30,"Obesity")</f>
        <v>Over Weight</v>
      </c>
      <c r="K381" s="23" t="str" cm="1">
        <f t="array" ref="K381">_xlfn.IFS(D381&lt;5.7,"Normal",D381&lt;=6.5,"Prediabetes",D381&gt;6.5,"Diabetes")</f>
        <v>Diabetes</v>
      </c>
      <c r="L381" s="30" t="str">
        <f>VLOOKUP(A381,'Hospitalisation Details'!A381:H2723,2,FALSE)</f>
        <v>21-Dec-1965</v>
      </c>
      <c r="M381" s="23">
        <f>VLOOKUP(A381,'Hospitalisation Details'!A381:H2723,5,FALSE)</f>
        <v>27218.44</v>
      </c>
      <c r="N381" s="23" t="str">
        <f>VLOOKUP(A381,'Hospitalisation Details'!A381:H2723,6,FALSE)</f>
        <v>tier - 2</v>
      </c>
      <c r="O381" s="23" t="str">
        <f>VLOOKUP(A381,'Hospitalisation Details'!A381:H2723,7,FALSE)</f>
        <v>tier - 1</v>
      </c>
      <c r="P381" s="23" t="str">
        <f>VLOOKUP(A381,'Hospitalisation Details'!A381:H2723,8,FALSE)</f>
        <v>R1017</v>
      </c>
      <c r="Q381" s="26">
        <f>VLOOKUP(A381,'Hospitalisation Details'!A381:H2723,3,FALSE)</f>
        <v>57.463888888888889</v>
      </c>
    </row>
    <row r="382" spans="1:17" ht="15.75" customHeight="1" x14ac:dyDescent="0.3">
      <c r="A382" s="31" t="s">
        <v>694</v>
      </c>
      <c r="B382" s="23" t="str">
        <f>VLOOKUP(A382,'Customer Names'!A382:D2716,3,FALSE)</f>
        <v xml:space="preserve">  Sara E</v>
      </c>
      <c r="C382" s="23">
        <f>VLOOKUP(Healthcare!A382,'Medical Examinations'!A382:H2716,2,FALSE)</f>
        <v>24.86</v>
      </c>
      <c r="D382" s="23">
        <f>VLOOKUP(A382,'Medical Examinations'!A382:H2716,3,FALSE)</f>
        <v>8.92</v>
      </c>
      <c r="E382" s="23" t="str">
        <f>VLOOKUP(A382,'Medical Examinations'!A382:H2716,4,FALSE)</f>
        <v>Yes</v>
      </c>
      <c r="F382" s="23" t="str">
        <f>VLOOKUP(A382,'Medical Examinations'!A382:H2716,5,FALSE)</f>
        <v>No</v>
      </c>
      <c r="G382" s="23" t="str">
        <f>VLOOKUP(A382,'Medical Examinations'!A382:H2716,6,FALSE)</f>
        <v>No</v>
      </c>
      <c r="H382" s="23">
        <f>VLOOKUP(A382,'Medical Examinations'!A382:H2716,7,FALSE)</f>
        <v>2</v>
      </c>
      <c r="I382" s="23" t="str">
        <f>VLOOKUP(A382,'Medical Examinations'!A382:H2716,8,FALSE)</f>
        <v>No</v>
      </c>
      <c r="J382" s="23" t="str" cm="1">
        <f t="array" ref="J382">_xlfn.IFS(C382&lt;18.5,"Under Weight",C382&lt;25,"Healthy Weight",C382&lt;30,"Over Weight",C382&gt;=30,"Obesity")</f>
        <v>Healthy Weight</v>
      </c>
      <c r="K382" s="23" t="str" cm="1">
        <f t="array" ref="K382">_xlfn.IFS(D382&lt;5.7,"Normal",D382&lt;=6.5,"Prediabetes",D382&gt;6.5,"Diabetes")</f>
        <v>Diabetes</v>
      </c>
      <c r="L382" s="30" t="str">
        <f>VLOOKUP(A382,'Hospitalisation Details'!A382:H2724,2,FALSE)</f>
        <v>02-Oct-1970</v>
      </c>
      <c r="M382" s="23">
        <f>VLOOKUP(A382,'Hospitalisation Details'!A382:H2724,5,FALSE)</f>
        <v>27117.99</v>
      </c>
      <c r="N382" s="23" t="str">
        <f>VLOOKUP(A382,'Hospitalisation Details'!A382:H2724,6,FALSE)</f>
        <v>tier - 2</v>
      </c>
      <c r="O382" s="23" t="str">
        <f>VLOOKUP(A382,'Hospitalisation Details'!A382:H2724,7,FALSE)</f>
        <v>tier - 2</v>
      </c>
      <c r="P382" s="23" t="str">
        <f>VLOOKUP(A382,'Hospitalisation Details'!A382:H2724,8,FALSE)</f>
        <v>R1013</v>
      </c>
      <c r="Q382" s="26">
        <f>VLOOKUP(A382,'Hospitalisation Details'!A382:H2724,3,FALSE)</f>
        <v>52.68333333333333</v>
      </c>
    </row>
    <row r="383" spans="1:17" ht="15.75" customHeight="1" x14ac:dyDescent="0.3">
      <c r="A383" s="31" t="s">
        <v>696</v>
      </c>
      <c r="B383" s="23" t="str">
        <f>VLOOKUP(A383,'Customer Names'!A383:D2717,3,FALSE)</f>
        <v xml:space="preserve">  Scott</v>
      </c>
      <c r="C383" s="23">
        <f>VLOOKUP(Healthcare!A383,'Medical Examinations'!A383:H2717,2,FALSE)</f>
        <v>19.54</v>
      </c>
      <c r="D383" s="23">
        <f>VLOOKUP(A383,'Medical Examinations'!A383:H2717,3,FALSE)</f>
        <v>5.37</v>
      </c>
      <c r="E383" s="23" t="str">
        <f>VLOOKUP(A383,'Medical Examinations'!A383:H2717,4,FALSE)</f>
        <v>No</v>
      </c>
      <c r="F383" s="23" t="str">
        <f>VLOOKUP(A383,'Medical Examinations'!A383:H2717,5,FALSE)</f>
        <v>No</v>
      </c>
      <c r="G383" s="23" t="str">
        <f>VLOOKUP(A383,'Medical Examinations'!A383:H2717,6,FALSE)</f>
        <v>No</v>
      </c>
      <c r="H383" s="23">
        <f>VLOOKUP(A383,'Medical Examinations'!A383:H2717,7,FALSE)</f>
        <v>0</v>
      </c>
      <c r="I383" s="23" t="str">
        <f>VLOOKUP(A383,'Medical Examinations'!A383:H2717,8,FALSE)</f>
        <v>Yes</v>
      </c>
      <c r="J383" s="23" t="str" cm="1">
        <f t="array" ref="J383">_xlfn.IFS(C383&lt;18.5,"Under Weight",C383&lt;25,"Healthy Weight",C383&lt;30,"Over Weight",C383&gt;=30,"Obesity")</f>
        <v>Healthy Weight</v>
      </c>
      <c r="K383" s="23" t="str" cm="1">
        <f t="array" ref="K383">_xlfn.IFS(D383&lt;5.7,"Normal",D383&lt;=6.5,"Prediabetes",D383&gt;6.5,"Diabetes")</f>
        <v>Normal</v>
      </c>
      <c r="L383" s="30" t="str">
        <f>VLOOKUP(A383,'Hospitalisation Details'!A383:H2725,2,FALSE)</f>
        <v>13-Dec-1990</v>
      </c>
      <c r="M383" s="23">
        <f>VLOOKUP(A383,'Hospitalisation Details'!A383:H2725,5,FALSE)</f>
        <v>27092.38</v>
      </c>
      <c r="N383" s="23" t="str">
        <f>VLOOKUP(A383,'Hospitalisation Details'!A383:H2725,6,FALSE)</f>
        <v>tier - 2</v>
      </c>
      <c r="O383" s="23" t="str">
        <f>VLOOKUP(A383,'Hospitalisation Details'!A383:H2725,7,FALSE)</f>
        <v>tier - 3</v>
      </c>
      <c r="P383" s="23" t="str">
        <f>VLOOKUP(A383,'Hospitalisation Details'!A383:H2725,8,FALSE)</f>
        <v>R1011</v>
      </c>
      <c r="Q383" s="26">
        <f>VLOOKUP(A383,'Hospitalisation Details'!A383:H2725,3,FALSE)</f>
        <v>32.486111111111114</v>
      </c>
    </row>
    <row r="384" spans="1:17" ht="15.75" customHeight="1" x14ac:dyDescent="0.3">
      <c r="A384" s="31" t="s">
        <v>698</v>
      </c>
      <c r="B384" s="23" t="str">
        <f>VLOOKUP(A384,'Customer Names'!A384:D2718,3,FALSE)</f>
        <v xml:space="preserve">  Sean</v>
      </c>
      <c r="C384" s="23">
        <f>VLOOKUP(Healthcare!A384,'Medical Examinations'!A384:H2718,2,FALSE)</f>
        <v>26.74</v>
      </c>
      <c r="D384" s="23">
        <f>VLOOKUP(A384,'Medical Examinations'!A384:H2718,3,FALSE)</f>
        <v>4.3099999999999996</v>
      </c>
      <c r="E384" s="23" t="str">
        <f>VLOOKUP(A384,'Medical Examinations'!A384:H2718,4,FALSE)</f>
        <v>No</v>
      </c>
      <c r="F384" s="23" t="str">
        <f>VLOOKUP(A384,'Medical Examinations'!A384:H2718,5,FALSE)</f>
        <v>No</v>
      </c>
      <c r="G384" s="23" t="str">
        <f>VLOOKUP(A384,'Medical Examinations'!A384:H2718,6,FALSE)</f>
        <v>No</v>
      </c>
      <c r="H384" s="23">
        <f>VLOOKUP(A384,'Medical Examinations'!A384:H2718,7,FALSE)</f>
        <v>0</v>
      </c>
      <c r="I384" s="23" t="str">
        <f>VLOOKUP(A384,'Medical Examinations'!A384:H2718,8,FALSE)</f>
        <v>Yes</v>
      </c>
      <c r="J384" s="23" t="str" cm="1">
        <f t="array" ref="J384">_xlfn.IFS(C384&lt;18.5,"Under Weight",C384&lt;25,"Healthy Weight",C384&lt;30,"Over Weight",C384&gt;=30,"Obesity")</f>
        <v>Over Weight</v>
      </c>
      <c r="K384" s="23" t="str" cm="1">
        <f t="array" ref="K384">_xlfn.IFS(D384&lt;5.7,"Normal",D384&lt;=6.5,"Prediabetes",D384&gt;6.5,"Diabetes")</f>
        <v>Normal</v>
      </c>
      <c r="L384" s="30" t="str">
        <f>VLOOKUP(A384,'Hospitalisation Details'!A384:H2726,2,FALSE)</f>
        <v>02-Jul-1994</v>
      </c>
      <c r="M384" s="23">
        <f>VLOOKUP(A384,'Hospitalisation Details'!A384:H2726,5,FALSE)</f>
        <v>27080.639999999999</v>
      </c>
      <c r="N384" s="23" t="str">
        <f>VLOOKUP(A384,'Hospitalisation Details'!A384:H2726,6,FALSE)</f>
        <v>tier - 2</v>
      </c>
      <c r="O384" s="23" t="str">
        <f>VLOOKUP(A384,'Hospitalisation Details'!A384:H2726,7,FALSE)</f>
        <v>tier - 2</v>
      </c>
      <c r="P384" s="23" t="str">
        <f>VLOOKUP(A384,'Hospitalisation Details'!A384:H2726,8,FALSE)</f>
        <v>R1011</v>
      </c>
      <c r="Q384" s="26">
        <f>VLOOKUP(A384,'Hospitalisation Details'!A384:H2726,3,FALSE)</f>
        <v>28.933333333333334</v>
      </c>
    </row>
    <row r="385" spans="1:17" ht="15.75" customHeight="1" x14ac:dyDescent="0.3">
      <c r="A385" s="31" t="s">
        <v>699</v>
      </c>
      <c r="B385" s="23" t="str">
        <f>VLOOKUP(A385,'Customer Names'!A385:D2719,3,FALSE)</f>
        <v xml:space="preserve">  Danielle</v>
      </c>
      <c r="C385" s="23">
        <f>VLOOKUP(Healthcare!A385,'Medical Examinations'!A385:H2719,2,FALSE)</f>
        <v>22.99</v>
      </c>
      <c r="D385" s="23">
        <f>VLOOKUP(A385,'Medical Examinations'!A385:H2719,3,FALSE)</f>
        <v>10.46</v>
      </c>
      <c r="E385" s="23" t="str">
        <f>VLOOKUP(A385,'Medical Examinations'!A385:H2719,4,FALSE)</f>
        <v>No</v>
      </c>
      <c r="F385" s="23" t="str">
        <f>VLOOKUP(A385,'Medical Examinations'!A385:H2719,5,FALSE)</f>
        <v>No</v>
      </c>
      <c r="G385" s="23" t="str">
        <f>VLOOKUP(A385,'Medical Examinations'!A385:H2719,6,FALSE)</f>
        <v>No</v>
      </c>
      <c r="H385" s="23">
        <f>VLOOKUP(A385,'Medical Examinations'!A385:H2719,7,FALSE)</f>
        <v>3</v>
      </c>
      <c r="I385" s="23" t="str">
        <f>VLOOKUP(A385,'Medical Examinations'!A385:H2719,8,FALSE)</f>
        <v>Yes</v>
      </c>
      <c r="J385" s="23" t="str" cm="1">
        <f t="array" ref="J385">_xlfn.IFS(C385&lt;18.5,"Under Weight",C385&lt;25,"Healthy Weight",C385&lt;30,"Over Weight",C385&gt;=30,"Obesity")</f>
        <v>Healthy Weight</v>
      </c>
      <c r="K385" s="23" t="str" cm="1">
        <f t="array" ref="K385">_xlfn.IFS(D385&lt;5.7,"Normal",D385&lt;=6.5,"Prediabetes",D385&gt;6.5,"Diabetes")</f>
        <v>Diabetes</v>
      </c>
      <c r="L385" s="30" t="str">
        <f>VLOOKUP(A385,'Hospitalisation Details'!A385:H2727,2,FALSE)</f>
        <v>30-Jun-1958</v>
      </c>
      <c r="M385" s="23">
        <f>VLOOKUP(A385,'Hospitalisation Details'!A385:H2727,5,FALSE)</f>
        <v>27037.91</v>
      </c>
      <c r="N385" s="23" t="str">
        <f>VLOOKUP(A385,'Hospitalisation Details'!A385:H2727,6,FALSE)</f>
        <v>tier - 2</v>
      </c>
      <c r="O385" s="23" t="str">
        <f>VLOOKUP(A385,'Hospitalisation Details'!A385:H2727,7,FALSE)</f>
        <v>tier - 2</v>
      </c>
      <c r="P385" s="23" t="str">
        <f>VLOOKUP(A385,'Hospitalisation Details'!A385:H2727,8,FALSE)</f>
        <v>R1013</v>
      </c>
      <c r="Q385" s="26">
        <f>VLOOKUP(A385,'Hospitalisation Details'!A385:H2727,3,FALSE)</f>
        <v>64.938888888888883</v>
      </c>
    </row>
    <row r="386" spans="1:17" ht="15.75" customHeight="1" x14ac:dyDescent="0.3">
      <c r="A386" s="31" t="s">
        <v>700</v>
      </c>
      <c r="B386" s="23" t="str">
        <f>VLOOKUP(A386,'Customer Names'!A386:D2720,3,FALSE)</f>
        <v xml:space="preserve">  Andrew D</v>
      </c>
      <c r="C386" s="23">
        <f>VLOOKUP(Healthcare!A386,'Medical Examinations'!A386:H2720,2,FALSE)</f>
        <v>31.46</v>
      </c>
      <c r="D386" s="23">
        <f>VLOOKUP(A386,'Medical Examinations'!A386:H2720,3,FALSE)</f>
        <v>7.39</v>
      </c>
      <c r="E386" s="23" t="str">
        <f>VLOOKUP(A386,'Medical Examinations'!A386:H2720,4,FALSE)</f>
        <v>No</v>
      </c>
      <c r="F386" s="23" t="str">
        <f>VLOOKUP(A386,'Medical Examinations'!A386:H2720,5,FALSE)</f>
        <v>No</v>
      </c>
      <c r="G386" s="23" t="str">
        <f>VLOOKUP(A386,'Medical Examinations'!A386:H2720,6,FALSE)</f>
        <v>No</v>
      </c>
      <c r="H386" s="23">
        <f>VLOOKUP(A386,'Medical Examinations'!A386:H2720,7,FALSE)</f>
        <v>0</v>
      </c>
      <c r="I386" s="23" t="str">
        <f>VLOOKUP(A386,'Medical Examinations'!A386:H2720,8,FALSE)</f>
        <v>No</v>
      </c>
      <c r="J386" s="23" t="str" cm="1">
        <f t="array" ref="J386">_xlfn.IFS(C386&lt;18.5,"Under Weight",C386&lt;25,"Healthy Weight",C386&lt;30,"Over Weight",C386&gt;=30,"Obesity")</f>
        <v>Obesity</v>
      </c>
      <c r="K386" s="23" t="str" cm="1">
        <f t="array" ref="K386">_xlfn.IFS(D386&lt;5.7,"Normal",D386&lt;=6.5,"Prediabetes",D386&gt;6.5,"Diabetes")</f>
        <v>Diabetes</v>
      </c>
      <c r="L386" s="30" t="str">
        <f>VLOOKUP(A386,'Hospitalisation Details'!A386:H2728,2,FALSE)</f>
        <v>09-Jul-1960</v>
      </c>
      <c r="M386" s="23">
        <f>VLOOKUP(A386,'Hospitalisation Details'!A386:H2728,5,FALSE)</f>
        <v>27000.98</v>
      </c>
      <c r="N386" s="23" t="str">
        <f>VLOOKUP(A386,'Hospitalisation Details'!A386:H2728,6,FALSE)</f>
        <v>tier - 2</v>
      </c>
      <c r="O386" s="23" t="str">
        <f>VLOOKUP(A386,'Hospitalisation Details'!A386:H2728,7,FALSE)</f>
        <v>tier - 2</v>
      </c>
      <c r="P386" s="23" t="str">
        <f>VLOOKUP(A386,'Hospitalisation Details'!A386:H2728,8,FALSE)</f>
        <v>R1013</v>
      </c>
      <c r="Q386" s="26">
        <f>VLOOKUP(A386,'Hospitalisation Details'!A386:H2728,3,FALSE)</f>
        <v>62.913888888888891</v>
      </c>
    </row>
    <row r="387" spans="1:17" ht="15.75" customHeight="1" x14ac:dyDescent="0.3">
      <c r="A387" s="31" t="s">
        <v>702</v>
      </c>
      <c r="B387" s="23" t="str">
        <f>VLOOKUP(A387,'Customer Names'!A387:D2721,3,FALSE)</f>
        <v xml:space="preserve">  Joel D</v>
      </c>
      <c r="C387" s="23">
        <f>VLOOKUP(Healthcare!A387,'Medical Examinations'!A387:H2721,2,FALSE)</f>
        <v>30.86</v>
      </c>
      <c r="D387" s="23">
        <f>VLOOKUP(A387,'Medical Examinations'!A387:H2721,3,FALSE)</f>
        <v>6.18</v>
      </c>
      <c r="E387" s="23" t="str">
        <f>VLOOKUP(A387,'Medical Examinations'!A387:H2721,4,FALSE)</f>
        <v>No</v>
      </c>
      <c r="F387" s="23" t="str">
        <f>VLOOKUP(A387,'Medical Examinations'!A387:H2721,5,FALSE)</f>
        <v>yes</v>
      </c>
      <c r="G387" s="23" t="str">
        <f>VLOOKUP(A387,'Medical Examinations'!A387:H2721,6,FALSE)</f>
        <v>No</v>
      </c>
      <c r="H387" s="23">
        <f>VLOOKUP(A387,'Medical Examinations'!A387:H2721,7,FALSE)</f>
        <v>2</v>
      </c>
      <c r="I387" s="23" t="str">
        <f>VLOOKUP(A387,'Medical Examinations'!A387:H2721,8,FALSE)</f>
        <v>Yes</v>
      </c>
      <c r="J387" s="23" t="str" cm="1">
        <f t="array" ref="J387">_xlfn.IFS(C387&lt;18.5,"Under Weight",C387&lt;25,"Healthy Weight",C387&lt;30,"Over Weight",C387&gt;=30,"Obesity")</f>
        <v>Obesity</v>
      </c>
      <c r="K387" s="23" t="str" cm="1">
        <f t="array" ref="K387">_xlfn.IFS(D387&lt;5.7,"Normal",D387&lt;=6.5,"Prediabetes",D387&gt;6.5,"Diabetes")</f>
        <v>Prediabetes</v>
      </c>
      <c r="L387" s="30" t="str">
        <f>VLOOKUP(A387,'Hospitalisation Details'!A387:H2729,2,FALSE)</f>
        <v>09-Nov-2000</v>
      </c>
      <c r="M387" s="23">
        <f>VLOOKUP(A387,'Hospitalisation Details'!A387:H2729,5,FALSE)</f>
        <v>26936.98</v>
      </c>
      <c r="N387" s="23" t="str">
        <f>VLOOKUP(A387,'Hospitalisation Details'!A387:H2729,6,FALSE)</f>
        <v>tier - 2</v>
      </c>
      <c r="O387" s="23" t="str">
        <f>VLOOKUP(A387,'Hospitalisation Details'!A387:H2729,7,FALSE)</f>
        <v>tier - 3</v>
      </c>
      <c r="P387" s="23" t="str">
        <f>VLOOKUP(A387,'Hospitalisation Details'!A387:H2729,8,FALSE)</f>
        <v>R1011</v>
      </c>
      <c r="Q387" s="26">
        <f>VLOOKUP(A387,'Hospitalisation Details'!A387:H2729,3,FALSE)</f>
        <v>22.580555555555556</v>
      </c>
    </row>
    <row r="388" spans="1:17" ht="15.75" customHeight="1" x14ac:dyDescent="0.3">
      <c r="A388" s="31" t="s">
        <v>704</v>
      </c>
      <c r="B388" s="23" t="str">
        <f>VLOOKUP(A388,'Customer Names'!A388:D2722,3,FALSE)</f>
        <v xml:space="preserve">  Michelle</v>
      </c>
      <c r="C388" s="23">
        <f>VLOOKUP(Healthcare!A388,'Medical Examinations'!A388:H2722,2,FALSE)</f>
        <v>31.96</v>
      </c>
      <c r="D388" s="23">
        <f>VLOOKUP(A388,'Medical Examinations'!A388:H2722,3,FALSE)</f>
        <v>8.86</v>
      </c>
      <c r="E388" s="23" t="str">
        <f>VLOOKUP(A388,'Medical Examinations'!A388:H2722,4,FALSE)</f>
        <v>No</v>
      </c>
      <c r="F388" s="23" t="str">
        <f>VLOOKUP(A388,'Medical Examinations'!A388:H2722,5,FALSE)</f>
        <v>No</v>
      </c>
      <c r="G388" s="23" t="str">
        <f>VLOOKUP(A388,'Medical Examinations'!A388:H2722,6,FALSE)</f>
        <v>No</v>
      </c>
      <c r="H388" s="23">
        <f>VLOOKUP(A388,'Medical Examinations'!A388:H2722,7,FALSE)</f>
        <v>0</v>
      </c>
      <c r="I388" s="23" t="str">
        <f>VLOOKUP(A388,'Medical Examinations'!A388:H2722,8,FALSE)</f>
        <v>Yes</v>
      </c>
      <c r="J388" s="23" t="str" cm="1">
        <f t="array" ref="J388">_xlfn.IFS(C388&lt;18.5,"Under Weight",C388&lt;25,"Healthy Weight",C388&lt;30,"Over Weight",C388&gt;=30,"Obesity")</f>
        <v>Obesity</v>
      </c>
      <c r="K388" s="23" t="str" cm="1">
        <f t="array" ref="K388">_xlfn.IFS(D388&lt;5.7,"Normal",D388&lt;=6.5,"Prediabetes",D388&gt;6.5,"Diabetes")</f>
        <v>Diabetes</v>
      </c>
      <c r="L388" s="30" t="str">
        <f>VLOOKUP(A388,'Hospitalisation Details'!A388:H2730,2,FALSE)</f>
        <v>17-Jun-2002</v>
      </c>
      <c r="M388" s="23">
        <f>VLOOKUP(A388,'Hospitalisation Details'!A388:H2730,5,FALSE)</f>
        <v>26927.69</v>
      </c>
      <c r="N388" s="23" t="str">
        <f>VLOOKUP(A388,'Hospitalisation Details'!A388:H2730,6,FALSE)</f>
        <v>tier - 2</v>
      </c>
      <c r="O388" s="23" t="str">
        <f>VLOOKUP(A388,'Hospitalisation Details'!A388:H2730,7,FALSE)</f>
        <v>tier - 2</v>
      </c>
      <c r="P388" s="23" t="str">
        <f>VLOOKUP(A388,'Hospitalisation Details'!A388:H2730,8,FALSE)</f>
        <v>R1011</v>
      </c>
      <c r="Q388" s="26">
        <f>VLOOKUP(A388,'Hospitalisation Details'!A388:H2730,3,FALSE)</f>
        <v>20.975000000000001</v>
      </c>
    </row>
    <row r="389" spans="1:17" ht="15.75" customHeight="1" x14ac:dyDescent="0.3">
      <c r="A389" s="31" t="s">
        <v>706</v>
      </c>
      <c r="B389" s="23" t="str">
        <f>VLOOKUP(A389,'Customer Names'!A389:D2723,3,FALSE)</f>
        <v xml:space="preserve">  Michael J</v>
      </c>
      <c r="C389" s="23">
        <f>VLOOKUP(Healthcare!A389,'Medical Examinations'!A389:H2723,2,FALSE)</f>
        <v>23.76</v>
      </c>
      <c r="D389" s="23">
        <f>VLOOKUP(A389,'Medical Examinations'!A389:H2723,3,FALSE)</f>
        <v>10.96</v>
      </c>
      <c r="E389" s="23" t="str">
        <f>VLOOKUP(A389,'Medical Examinations'!A389:H2723,4,FALSE)</f>
        <v>No</v>
      </c>
      <c r="F389" s="23" t="str">
        <f>VLOOKUP(A389,'Medical Examinations'!A389:H2723,5,FALSE)</f>
        <v>No</v>
      </c>
      <c r="G389" s="23" t="str">
        <f>VLOOKUP(A389,'Medical Examinations'!A389:H2723,6,FALSE)</f>
        <v>No</v>
      </c>
      <c r="H389" s="23">
        <f>VLOOKUP(A389,'Medical Examinations'!A389:H2723,7,FALSE)</f>
        <v>3</v>
      </c>
      <c r="I389" s="23" t="str">
        <f>VLOOKUP(A389,'Medical Examinations'!A389:H2723,8,FALSE)</f>
        <v>Yes</v>
      </c>
      <c r="J389" s="23" t="str" cm="1">
        <f t="array" ref="J389">_xlfn.IFS(C389&lt;18.5,"Under Weight",C389&lt;25,"Healthy Weight",C389&lt;30,"Over Weight",C389&gt;=30,"Obesity")</f>
        <v>Healthy Weight</v>
      </c>
      <c r="K389" s="23" t="str" cm="1">
        <f t="array" ref="K389">_xlfn.IFS(D389&lt;5.7,"Normal",D389&lt;=6.5,"Prediabetes",D389&gt;6.5,"Diabetes")</f>
        <v>Diabetes</v>
      </c>
      <c r="L389" s="30" t="str">
        <f>VLOOKUP(A389,'Hospitalisation Details'!A389:H2731,2,FALSE)</f>
        <v>25-Dec-1958</v>
      </c>
      <c r="M389" s="23">
        <f>VLOOKUP(A389,'Hospitalisation Details'!A389:H2731,5,FALSE)</f>
        <v>26926.51</v>
      </c>
      <c r="N389" s="23" t="str">
        <f>VLOOKUP(A389,'Hospitalisation Details'!A389:H2731,6,FALSE)</f>
        <v>tier - 2</v>
      </c>
      <c r="O389" s="23" t="str">
        <f>VLOOKUP(A389,'Hospitalisation Details'!A389:H2731,7,FALSE)</f>
        <v>tier - 1</v>
      </c>
      <c r="P389" s="23" t="str">
        <f>VLOOKUP(A389,'Hospitalisation Details'!A389:H2731,8,FALSE)</f>
        <v>R1013</v>
      </c>
      <c r="Q389" s="26">
        <f>VLOOKUP(A389,'Hospitalisation Details'!A389:H2731,3,FALSE)</f>
        <v>64.452777777777783</v>
      </c>
    </row>
    <row r="390" spans="1:17" ht="15.75" customHeight="1" x14ac:dyDescent="0.3">
      <c r="A390" s="31" t="s">
        <v>708</v>
      </c>
      <c r="B390" s="23" t="str">
        <f>VLOOKUP(A390,'Customer Names'!A390:D2724,3,FALSE)</f>
        <v xml:space="preserve">  Nikki</v>
      </c>
      <c r="C390" s="23">
        <f>VLOOKUP(Healthcare!A390,'Medical Examinations'!A390:H2724,2,FALSE)</f>
        <v>19.38</v>
      </c>
      <c r="D390" s="23">
        <f>VLOOKUP(A390,'Medical Examinations'!A390:H2724,3,FALSE)</f>
        <v>6.28</v>
      </c>
      <c r="E390" s="23" t="str">
        <f>VLOOKUP(A390,'Medical Examinations'!A390:H2724,4,FALSE)</f>
        <v>No</v>
      </c>
      <c r="F390" s="23" t="str">
        <f>VLOOKUP(A390,'Medical Examinations'!A390:H2724,5,FALSE)</f>
        <v>No</v>
      </c>
      <c r="G390" s="23" t="str">
        <f>VLOOKUP(A390,'Medical Examinations'!A390:H2724,6,FALSE)</f>
        <v>No</v>
      </c>
      <c r="H390" s="23">
        <f>VLOOKUP(A390,'Medical Examinations'!A390:H2724,7,FALSE)</f>
        <v>0</v>
      </c>
      <c r="I390" s="23" t="str">
        <f>VLOOKUP(A390,'Medical Examinations'!A390:H2724,8,FALSE)</f>
        <v>Yes</v>
      </c>
      <c r="J390" s="23" t="str" cm="1">
        <f t="array" ref="J390">_xlfn.IFS(C390&lt;18.5,"Under Weight",C390&lt;25,"Healthy Weight",C390&lt;30,"Over Weight",C390&gt;=30,"Obesity")</f>
        <v>Healthy Weight</v>
      </c>
      <c r="K390" s="23" t="str" cm="1">
        <f t="array" ref="K390">_xlfn.IFS(D390&lt;5.7,"Normal",D390&lt;=6.5,"Prediabetes",D390&gt;6.5,"Diabetes")</f>
        <v>Prediabetes</v>
      </c>
      <c r="L390" s="30" t="str">
        <f>VLOOKUP(A390,'Hospitalisation Details'!A390:H2732,2,FALSE)</f>
        <v>22-Aug-1991</v>
      </c>
      <c r="M390" s="23">
        <f>VLOOKUP(A390,'Hospitalisation Details'!A390:H2732,5,FALSE)</f>
        <v>26912.560000000001</v>
      </c>
      <c r="N390" s="23" t="str">
        <f>VLOOKUP(A390,'Hospitalisation Details'!A390:H2732,6,FALSE)</f>
        <v>tier - 2</v>
      </c>
      <c r="O390" s="23" t="str">
        <f>VLOOKUP(A390,'Hospitalisation Details'!A390:H2732,7,FALSE)</f>
        <v>tier - 2</v>
      </c>
      <c r="P390" s="23" t="str">
        <f>VLOOKUP(A390,'Hospitalisation Details'!A390:H2732,8,FALSE)</f>
        <v>R1011</v>
      </c>
      <c r="Q390" s="26">
        <f>VLOOKUP(A390,'Hospitalisation Details'!A390:H2732,3,FALSE)</f>
        <v>31.794444444444444</v>
      </c>
    </row>
    <row r="391" spans="1:17" ht="15.75" customHeight="1" x14ac:dyDescent="0.3">
      <c r="A391" s="31" t="s">
        <v>709</v>
      </c>
      <c r="B391" s="23" t="str">
        <f>VLOOKUP(A391,'Customer Names'!A391:D2725,3,FALSE)</f>
        <v xml:space="preserve">  Summer B</v>
      </c>
      <c r="C391" s="23">
        <f>VLOOKUP(Healthcare!A391,'Medical Examinations'!A391:H2725,2,FALSE)</f>
        <v>16.21</v>
      </c>
      <c r="D391" s="23">
        <f>VLOOKUP(A391,'Medical Examinations'!A391:H2725,3,FALSE)</f>
        <v>6.29</v>
      </c>
      <c r="E391" s="23" t="str">
        <f>VLOOKUP(A391,'Medical Examinations'!A391:H2725,4,FALSE)</f>
        <v>Yes</v>
      </c>
      <c r="F391" s="23" t="str">
        <f>VLOOKUP(A391,'Medical Examinations'!A391:H2725,5,FALSE)</f>
        <v>No</v>
      </c>
      <c r="G391" s="23" t="str">
        <f>VLOOKUP(A391,'Medical Examinations'!A391:H2725,6,FALSE)</f>
        <v>No</v>
      </c>
      <c r="H391" s="23">
        <f>VLOOKUP(A391,'Medical Examinations'!A391:H2725,7,FALSE)</f>
        <v>1</v>
      </c>
      <c r="I391" s="23" t="str">
        <f>VLOOKUP(A391,'Medical Examinations'!A391:H2725,8,FALSE)</f>
        <v>Yes</v>
      </c>
      <c r="J391" s="23" t="str" cm="1">
        <f t="array" ref="J391">_xlfn.IFS(C391&lt;18.5,"Under Weight",C391&lt;25,"Healthy Weight",C391&lt;30,"Over Weight",C391&gt;=30,"Obesity")</f>
        <v>Under Weight</v>
      </c>
      <c r="K391" s="23" t="str" cm="1">
        <f t="array" ref="K391">_xlfn.IFS(D391&lt;5.7,"Normal",D391&lt;=6.5,"Prediabetes",D391&gt;6.5,"Diabetes")</f>
        <v>Prediabetes</v>
      </c>
      <c r="L391" s="30" t="str">
        <f>VLOOKUP(A391,'Hospitalisation Details'!A391:H2733,2,FALSE)</f>
        <v>22-Jul-1988</v>
      </c>
      <c r="M391" s="23">
        <f>VLOOKUP(A391,'Hospitalisation Details'!A391:H2733,5,FALSE)</f>
        <v>26607.89</v>
      </c>
      <c r="N391" s="23" t="str">
        <f>VLOOKUP(A391,'Hospitalisation Details'!A391:H2733,6,FALSE)</f>
        <v>tier - 2</v>
      </c>
      <c r="O391" s="23" t="str">
        <f>VLOOKUP(A391,'Hospitalisation Details'!A391:H2733,7,FALSE)</f>
        <v>tier - 1</v>
      </c>
      <c r="P391" s="23" t="str">
        <f>VLOOKUP(A391,'Hospitalisation Details'!A391:H2733,8,FALSE)</f>
        <v>R1011</v>
      </c>
      <c r="Q391" s="26">
        <f>VLOOKUP(A391,'Hospitalisation Details'!A391:H2733,3,FALSE)</f>
        <v>34.87777777777778</v>
      </c>
    </row>
    <row r="392" spans="1:17" ht="15.75" customHeight="1" x14ac:dyDescent="0.3">
      <c r="A392" s="31" t="s">
        <v>711</v>
      </c>
      <c r="B392" s="23" t="str">
        <f>VLOOKUP(A392,'Customer Names'!A392:D2726,3,FALSE)</f>
        <v xml:space="preserve">  Edward</v>
      </c>
      <c r="C392" s="23">
        <f>VLOOKUP(Healthcare!A392,'Medical Examinations'!A392:H2726,2,FALSE)</f>
        <v>32.54</v>
      </c>
      <c r="D392" s="23">
        <f>VLOOKUP(A392,'Medical Examinations'!A392:H2726,3,FALSE)</f>
        <v>4.0199999999999996</v>
      </c>
      <c r="E392" s="23" t="str">
        <f>VLOOKUP(A392,'Medical Examinations'!A392:H2726,4,FALSE)</f>
        <v>No</v>
      </c>
      <c r="F392" s="23" t="str">
        <f>VLOOKUP(A392,'Medical Examinations'!A392:H2726,5,FALSE)</f>
        <v>yes</v>
      </c>
      <c r="G392" s="23" t="str">
        <f>VLOOKUP(A392,'Medical Examinations'!A392:H2726,6,FALSE)</f>
        <v>No</v>
      </c>
      <c r="H392" s="23">
        <f>VLOOKUP(A392,'Medical Examinations'!A392:H2726,7,FALSE)</f>
        <v>1</v>
      </c>
      <c r="I392" s="23" t="str">
        <f>VLOOKUP(A392,'Medical Examinations'!A392:H2726,8,FALSE)</f>
        <v>Yes</v>
      </c>
      <c r="J392" s="23" t="str" cm="1">
        <f t="array" ref="J392">_xlfn.IFS(C392&lt;18.5,"Under Weight",C392&lt;25,"Healthy Weight",C392&lt;30,"Over Weight",C392&gt;=30,"Obesity")</f>
        <v>Obesity</v>
      </c>
      <c r="K392" s="23" t="str" cm="1">
        <f t="array" ref="K392">_xlfn.IFS(D392&lt;5.7,"Normal",D392&lt;=6.5,"Prediabetes",D392&gt;6.5,"Diabetes")</f>
        <v>Normal</v>
      </c>
      <c r="L392" s="30" t="str">
        <f>VLOOKUP(A392,'Hospitalisation Details'!A392:H2734,2,FALSE)</f>
        <v>05-Sep-2004</v>
      </c>
      <c r="M392" s="23">
        <f>VLOOKUP(A392,'Hospitalisation Details'!A392:H2734,5,FALSE)</f>
        <v>26479.4</v>
      </c>
      <c r="N392" s="23" t="str">
        <f>VLOOKUP(A392,'Hospitalisation Details'!A392:H2734,6,FALSE)</f>
        <v>tier - 2</v>
      </c>
      <c r="O392" s="23" t="str">
        <f>VLOOKUP(A392,'Hospitalisation Details'!A392:H2734,7,FALSE)</f>
        <v>tier - 2</v>
      </c>
      <c r="P392" s="23" t="str">
        <f>VLOOKUP(A392,'Hospitalisation Details'!A392:H2734,8,FALSE)</f>
        <v>R1011</v>
      </c>
      <c r="Q392" s="26">
        <f>VLOOKUP(A392,'Hospitalisation Details'!A392:H2734,3,FALSE)</f>
        <v>18.758333333333333</v>
      </c>
    </row>
    <row r="393" spans="1:17" ht="15.75" customHeight="1" x14ac:dyDescent="0.3">
      <c r="A393" s="31" t="s">
        <v>713</v>
      </c>
      <c r="B393" s="23" t="str">
        <f>VLOOKUP(A393,'Customer Names'!A393:D2727,3,FALSE)</f>
        <v xml:space="preserve">  Ryan</v>
      </c>
      <c r="C393" s="23">
        <f>VLOOKUP(Healthcare!A393,'Medical Examinations'!A393:H2727,2,FALSE)</f>
        <v>36.765000000000001</v>
      </c>
      <c r="D393" s="23">
        <f>VLOOKUP(A393,'Medical Examinations'!A393:H2727,3,FALSE)</f>
        <v>11.95</v>
      </c>
      <c r="E393" s="23" t="str">
        <f>VLOOKUP(A393,'Medical Examinations'!A393:H2727,4,FALSE)</f>
        <v>Yes</v>
      </c>
      <c r="F393" s="23" t="str">
        <f>VLOOKUP(A393,'Medical Examinations'!A393:H2727,5,FALSE)</f>
        <v>No</v>
      </c>
      <c r="G393" s="23" t="str">
        <f>VLOOKUP(A393,'Medical Examinations'!A393:H2727,6,FALSE)</f>
        <v>No</v>
      </c>
      <c r="H393" s="23">
        <f>VLOOKUP(A393,'Medical Examinations'!A393:H2727,7,FALSE)</f>
        <v>2</v>
      </c>
      <c r="I393" s="23" t="str">
        <f>VLOOKUP(A393,'Medical Examinations'!A393:H2727,8,FALSE)</f>
        <v>No</v>
      </c>
      <c r="J393" s="23" t="str" cm="1">
        <f t="array" ref="J393">_xlfn.IFS(C393&lt;18.5,"Under Weight",C393&lt;25,"Healthy Weight",C393&lt;30,"Over Weight",C393&gt;=30,"Obesity")</f>
        <v>Obesity</v>
      </c>
      <c r="K393" s="23" t="str" cm="1">
        <f t="array" ref="K393">_xlfn.IFS(D393&lt;5.7,"Normal",D393&lt;=6.5,"Prediabetes",D393&gt;6.5,"Diabetes")</f>
        <v>Diabetes</v>
      </c>
      <c r="L393" s="30" t="str">
        <f>VLOOKUP(A393,'Hospitalisation Details'!A393:H2735,2,FALSE)</f>
        <v>27-Aug-1970</v>
      </c>
      <c r="M393" s="23">
        <f>VLOOKUP(A393,'Hospitalisation Details'!A393:H2735,5,FALSE)</f>
        <v>26467.1</v>
      </c>
      <c r="N393" s="23" t="str">
        <f>VLOOKUP(A393,'Hospitalisation Details'!A393:H2735,6,FALSE)</f>
        <v>tier - 2</v>
      </c>
      <c r="O393" s="23" t="str">
        <f>VLOOKUP(A393,'Hospitalisation Details'!A393:H2735,7,FALSE)</f>
        <v>tier - 3</v>
      </c>
      <c r="P393" s="23" t="str">
        <f>VLOOKUP(A393,'Hospitalisation Details'!A393:H2735,8,FALSE)</f>
        <v>R1012</v>
      </c>
      <c r="Q393" s="26">
        <f>VLOOKUP(A393,'Hospitalisation Details'!A393:H2735,3,FALSE)</f>
        <v>52.780555555555559</v>
      </c>
    </row>
    <row r="394" spans="1:17" ht="15.75" customHeight="1" x14ac:dyDescent="0.3">
      <c r="A394" s="31" t="s">
        <v>715</v>
      </c>
      <c r="B394" s="23" t="str">
        <f>VLOOKUP(A394,'Customer Names'!A394:D2728,3,FALSE)</f>
        <v xml:space="preserve">  Kacee</v>
      </c>
      <c r="C394" s="23">
        <f>VLOOKUP(Healthcare!A394,'Medical Examinations'!A394:H2728,2,FALSE)</f>
        <v>35.909999999999997</v>
      </c>
      <c r="D394" s="23">
        <f>VLOOKUP(A394,'Medical Examinations'!A394:H2728,3,FALSE)</f>
        <v>8.7100000000000009</v>
      </c>
      <c r="E394" s="23" t="str">
        <f>VLOOKUP(A394,'Medical Examinations'!A394:H2728,4,FALSE)</f>
        <v>No</v>
      </c>
      <c r="F394" s="23" t="str">
        <f>VLOOKUP(A394,'Medical Examinations'!A394:H2728,5,FALSE)</f>
        <v>No</v>
      </c>
      <c r="G394" s="23" t="str">
        <f>VLOOKUP(A394,'Medical Examinations'!A394:H2728,6,FALSE)</f>
        <v>No</v>
      </c>
      <c r="H394" s="23">
        <f>VLOOKUP(A394,'Medical Examinations'!A394:H2728,7,FALSE)</f>
        <v>0</v>
      </c>
      <c r="I394" s="23" t="str">
        <f>VLOOKUP(A394,'Medical Examinations'!A394:H2728,8,FALSE)</f>
        <v>No</v>
      </c>
      <c r="J394" s="23" t="str" cm="1">
        <f t="array" ref="J394">_xlfn.IFS(C394&lt;18.5,"Under Weight",C394&lt;25,"Healthy Weight",C394&lt;30,"Over Weight",C394&gt;=30,"Obesity")</f>
        <v>Obesity</v>
      </c>
      <c r="K394" s="23" t="str" cm="1">
        <f t="array" ref="K394">_xlfn.IFS(D394&lt;5.7,"Normal",D394&lt;=6.5,"Prediabetes",D394&gt;6.5,"Diabetes")</f>
        <v>Diabetes</v>
      </c>
      <c r="L394" s="30" t="str">
        <f>VLOOKUP(A394,'Hospitalisation Details'!A394:H2736,2,FALSE)</f>
        <v>21-Sep-1974</v>
      </c>
      <c r="M394" s="23">
        <f>VLOOKUP(A394,'Hospitalisation Details'!A394:H2736,5,FALSE)</f>
        <v>26392.26</v>
      </c>
      <c r="N394" s="23" t="str">
        <f>VLOOKUP(A394,'Hospitalisation Details'!A394:H2736,6,FALSE)</f>
        <v>tier - 2</v>
      </c>
      <c r="O394" s="23" t="str">
        <f>VLOOKUP(A394,'Hospitalisation Details'!A394:H2736,7,FALSE)</f>
        <v>tier - 2</v>
      </c>
      <c r="P394" s="23" t="str">
        <f>VLOOKUP(A394,'Hospitalisation Details'!A394:H2736,8,FALSE)</f>
        <v>R1024</v>
      </c>
      <c r="Q394" s="26">
        <f>VLOOKUP(A394,'Hospitalisation Details'!A394:H2736,3,FALSE)</f>
        <v>48.713888888888889</v>
      </c>
    </row>
    <row r="395" spans="1:17" ht="15.75" customHeight="1" x14ac:dyDescent="0.3">
      <c r="A395" s="31" t="s">
        <v>717</v>
      </c>
      <c r="B395" s="23" t="str">
        <f>VLOOKUP(A395,'Customer Names'!A395:D2729,3,FALSE)</f>
        <v xml:space="preserve">  Dave</v>
      </c>
      <c r="C395" s="23">
        <f>VLOOKUP(Healthcare!A395,'Medical Examinations'!A395:H2729,2,FALSE)</f>
        <v>32.06</v>
      </c>
      <c r="D395" s="23">
        <f>VLOOKUP(A395,'Medical Examinations'!A395:H2729,3,FALSE)</f>
        <v>4.67</v>
      </c>
      <c r="E395" s="23" t="str">
        <f>VLOOKUP(A395,'Medical Examinations'!A395:H2729,4,FALSE)</f>
        <v>No</v>
      </c>
      <c r="F395" s="23" t="str">
        <f>VLOOKUP(A395,'Medical Examinations'!A395:H2729,5,FALSE)</f>
        <v>yes</v>
      </c>
      <c r="G395" s="23" t="str">
        <f>VLOOKUP(A395,'Medical Examinations'!A395:H2729,6,FALSE)</f>
        <v>No</v>
      </c>
      <c r="H395" s="23">
        <f>VLOOKUP(A395,'Medical Examinations'!A395:H2729,7,FALSE)</f>
        <v>1</v>
      </c>
      <c r="I395" s="23" t="str">
        <f>VLOOKUP(A395,'Medical Examinations'!A395:H2729,8,FALSE)</f>
        <v>Yes</v>
      </c>
      <c r="J395" s="23" t="str" cm="1">
        <f t="array" ref="J395">_xlfn.IFS(C395&lt;18.5,"Under Weight",C395&lt;25,"Healthy Weight",C395&lt;30,"Over Weight",C395&gt;=30,"Obesity")</f>
        <v>Obesity</v>
      </c>
      <c r="K395" s="23" t="str" cm="1">
        <f t="array" ref="K395">_xlfn.IFS(D395&lt;5.7,"Normal",D395&lt;=6.5,"Prediabetes",D395&gt;6.5,"Diabetes")</f>
        <v>Normal</v>
      </c>
      <c r="L395" s="30" t="str">
        <f>VLOOKUP(A395,'Hospitalisation Details'!A395:H2737,2,FALSE)</f>
        <v>05-Dec-2004</v>
      </c>
      <c r="M395" s="23">
        <f>VLOOKUP(A395,'Hospitalisation Details'!A395:H2737,5,FALSE)</f>
        <v>26316.59</v>
      </c>
      <c r="N395" s="23" t="str">
        <f>VLOOKUP(A395,'Hospitalisation Details'!A395:H2737,6,FALSE)</f>
        <v>tier - 2</v>
      </c>
      <c r="O395" s="23" t="str">
        <f>VLOOKUP(A395,'Hospitalisation Details'!A395:H2737,7,FALSE)</f>
        <v>tier - 3</v>
      </c>
      <c r="P395" s="23" t="str">
        <f>VLOOKUP(A395,'Hospitalisation Details'!A395:H2737,8,FALSE)</f>
        <v>R1011</v>
      </c>
      <c r="Q395" s="26">
        <f>VLOOKUP(A395,'Hospitalisation Details'!A395:H2737,3,FALSE)</f>
        <v>18.508333333333333</v>
      </c>
    </row>
    <row r="396" spans="1:17" ht="15.75" customHeight="1" x14ac:dyDescent="0.3">
      <c r="A396" s="31" t="s">
        <v>719</v>
      </c>
      <c r="B396" s="23" t="str">
        <f>VLOOKUP(A396,'Customer Names'!A396:D2730,3,FALSE)</f>
        <v xml:space="preserve">  Maryanna</v>
      </c>
      <c r="C396" s="23">
        <f>VLOOKUP(Healthcare!A396,'Medical Examinations'!A396:H2730,2,FALSE)</f>
        <v>24.1</v>
      </c>
      <c r="D396" s="23">
        <f>VLOOKUP(A396,'Medical Examinations'!A396:H2730,3,FALSE)</f>
        <v>11.14</v>
      </c>
      <c r="E396" s="23" t="str">
        <f>VLOOKUP(A396,'Medical Examinations'!A396:H2730,4,FALSE)</f>
        <v>Yes</v>
      </c>
      <c r="F396" s="23" t="str">
        <f>VLOOKUP(A396,'Medical Examinations'!A396:H2730,5,FALSE)</f>
        <v>No</v>
      </c>
      <c r="G396" s="23" t="str">
        <f>VLOOKUP(A396,'Medical Examinations'!A396:H2730,6,FALSE)</f>
        <v>No</v>
      </c>
      <c r="H396" s="23">
        <f>VLOOKUP(A396,'Medical Examinations'!A396:H2730,7,FALSE)</f>
        <v>1</v>
      </c>
      <c r="I396" s="23" t="str">
        <f>VLOOKUP(A396,'Medical Examinations'!A396:H2730,8,FALSE)</f>
        <v>No</v>
      </c>
      <c r="J396" s="23" t="str" cm="1">
        <f t="array" ref="J396">_xlfn.IFS(C396&lt;18.5,"Under Weight",C396&lt;25,"Healthy Weight",C396&lt;30,"Over Weight",C396&gt;=30,"Obesity")</f>
        <v>Healthy Weight</v>
      </c>
      <c r="K396" s="23" t="str" cm="1">
        <f t="array" ref="K396">_xlfn.IFS(D396&lt;5.7,"Normal",D396&lt;=6.5,"Prediabetes",D396&gt;6.5,"Diabetes")</f>
        <v>Diabetes</v>
      </c>
      <c r="L396" s="30" t="str">
        <f>VLOOKUP(A396,'Hospitalisation Details'!A396:H2738,2,FALSE)</f>
        <v>04-Jun-1975</v>
      </c>
      <c r="M396" s="23">
        <f>VLOOKUP(A396,'Hospitalisation Details'!A396:H2738,5,FALSE)</f>
        <v>26236.58</v>
      </c>
      <c r="N396" s="23" t="str">
        <f>VLOOKUP(A396,'Hospitalisation Details'!A396:H2738,6,FALSE)</f>
        <v>tier - 2</v>
      </c>
      <c r="O396" s="23" t="str">
        <f>VLOOKUP(A396,'Hospitalisation Details'!A396:H2738,7,FALSE)</f>
        <v>tier - 1</v>
      </c>
      <c r="P396" s="23" t="str">
        <f>VLOOKUP(A396,'Hospitalisation Details'!A396:H2738,8,FALSE)</f>
        <v>R1011</v>
      </c>
      <c r="Q396" s="26">
        <f>VLOOKUP(A396,'Hospitalisation Details'!A396:H2738,3,FALSE)</f>
        <v>48.011111111111113</v>
      </c>
    </row>
    <row r="397" spans="1:17" ht="15.75" customHeight="1" x14ac:dyDescent="0.3">
      <c r="A397" s="31" t="s">
        <v>721</v>
      </c>
      <c r="B397" s="23" t="str">
        <f>VLOOKUP(A397,'Customer Names'!A397:D2731,3,FALSE)</f>
        <v xml:space="preserve">  Jessica H</v>
      </c>
      <c r="C397" s="23">
        <f>VLOOKUP(Healthcare!A397,'Medical Examinations'!A397:H2731,2,FALSE)</f>
        <v>27.1</v>
      </c>
      <c r="D397" s="23">
        <f>VLOOKUP(A397,'Medical Examinations'!A397:H2731,3,FALSE)</f>
        <v>9.0500000000000007</v>
      </c>
      <c r="E397" s="23" t="str">
        <f>VLOOKUP(A397,'Medical Examinations'!A397:H2731,4,FALSE)</f>
        <v>No</v>
      </c>
      <c r="F397" s="23" t="str">
        <f>VLOOKUP(A397,'Medical Examinations'!A397:H2731,5,FALSE)</f>
        <v>No</v>
      </c>
      <c r="G397" s="23" t="str">
        <f>VLOOKUP(A397,'Medical Examinations'!A397:H2731,6,FALSE)</f>
        <v>No</v>
      </c>
      <c r="H397" s="23">
        <f>VLOOKUP(A397,'Medical Examinations'!A397:H2731,7,FALSE)</f>
        <v>2</v>
      </c>
      <c r="I397" s="23" t="str">
        <f>VLOOKUP(A397,'Medical Examinations'!A397:H2731,8,FALSE)</f>
        <v>No</v>
      </c>
      <c r="J397" s="23" t="str" cm="1">
        <f t="array" ref="J397">_xlfn.IFS(C397&lt;18.5,"Under Weight",C397&lt;25,"Healthy Weight",C397&lt;30,"Over Weight",C397&gt;=30,"Obesity")</f>
        <v>Over Weight</v>
      </c>
      <c r="K397" s="23" t="str" cm="1">
        <f t="array" ref="K397">_xlfn.IFS(D397&lt;5.7,"Normal",D397&lt;=6.5,"Prediabetes",D397&gt;6.5,"Diabetes")</f>
        <v>Diabetes</v>
      </c>
      <c r="L397" s="30" t="str">
        <f>VLOOKUP(A397,'Hospitalisation Details'!A397:H2739,2,FALSE)</f>
        <v>07-Jul-1973</v>
      </c>
      <c r="M397" s="23">
        <f>VLOOKUP(A397,'Hospitalisation Details'!A397:H2739,5,FALSE)</f>
        <v>26140.36</v>
      </c>
      <c r="N397" s="23" t="str">
        <f>VLOOKUP(A397,'Hospitalisation Details'!A397:H2739,6,FALSE)</f>
        <v>tier - 2</v>
      </c>
      <c r="O397" s="23" t="str">
        <f>VLOOKUP(A397,'Hospitalisation Details'!A397:H2739,7,FALSE)</f>
        <v>tier - 3</v>
      </c>
      <c r="P397" s="23" t="str">
        <f>VLOOKUP(A397,'Hospitalisation Details'!A397:H2739,8,FALSE)</f>
        <v>R1011</v>
      </c>
      <c r="Q397" s="26">
        <f>VLOOKUP(A397,'Hospitalisation Details'!A397:H2739,3,FALSE)</f>
        <v>49.919444444444444</v>
      </c>
    </row>
    <row r="398" spans="1:17" ht="15.75" customHeight="1" x14ac:dyDescent="0.3">
      <c r="A398" s="31" t="s">
        <v>723</v>
      </c>
      <c r="B398" s="23" t="str">
        <f>VLOOKUP(A398,'Customer Names'!A398:D2732,3,FALSE)</f>
        <v xml:space="preserve">  Deanna</v>
      </c>
      <c r="C398" s="23">
        <f>VLOOKUP(Healthcare!A398,'Medical Examinations'!A398:H2732,2,FALSE)</f>
        <v>24.42</v>
      </c>
      <c r="D398" s="23">
        <f>VLOOKUP(A398,'Medical Examinations'!A398:H2732,3,FALSE)</f>
        <v>11.31</v>
      </c>
      <c r="E398" s="23" t="str">
        <f>VLOOKUP(A398,'Medical Examinations'!A398:H2732,4,FALSE)</f>
        <v>No</v>
      </c>
      <c r="F398" s="23" t="str">
        <f>VLOOKUP(A398,'Medical Examinations'!A398:H2732,5,FALSE)</f>
        <v>No</v>
      </c>
      <c r="G398" s="23" t="str">
        <f>VLOOKUP(A398,'Medical Examinations'!A398:H2732,6,FALSE)</f>
        <v>No</v>
      </c>
      <c r="H398" s="23">
        <f>VLOOKUP(A398,'Medical Examinations'!A398:H2732,7,FALSE)</f>
        <v>0</v>
      </c>
      <c r="I398" s="23" t="str">
        <f>VLOOKUP(A398,'Medical Examinations'!A398:H2732,8,FALSE)</f>
        <v>Yes</v>
      </c>
      <c r="J398" s="23" t="str" cm="1">
        <f t="array" ref="J398">_xlfn.IFS(C398&lt;18.5,"Under Weight",C398&lt;25,"Healthy Weight",C398&lt;30,"Over Weight",C398&gt;=30,"Obesity")</f>
        <v>Healthy Weight</v>
      </c>
      <c r="K398" s="23" t="str" cm="1">
        <f t="array" ref="K398">_xlfn.IFS(D398&lt;5.7,"Normal",D398&lt;=6.5,"Prediabetes",D398&gt;6.5,"Diabetes")</f>
        <v>Diabetes</v>
      </c>
      <c r="L398" s="30" t="str">
        <f>VLOOKUP(A398,'Hospitalisation Details'!A398:H2740,2,FALSE)</f>
        <v>11-Oct-2002</v>
      </c>
      <c r="M398" s="23">
        <f>VLOOKUP(A398,'Hospitalisation Details'!A398:H2740,5,FALSE)</f>
        <v>26125.67</v>
      </c>
      <c r="N398" s="23" t="str">
        <f>VLOOKUP(A398,'Hospitalisation Details'!A398:H2740,6,FALSE)</f>
        <v>tier - 2</v>
      </c>
      <c r="O398" s="23" t="str">
        <f>VLOOKUP(A398,'Hospitalisation Details'!A398:H2740,7,FALSE)</f>
        <v>tier - 1</v>
      </c>
      <c r="P398" s="23" t="str">
        <f>VLOOKUP(A398,'Hospitalisation Details'!A398:H2740,8,FALSE)</f>
        <v>R1013</v>
      </c>
      <c r="Q398" s="26">
        <f>VLOOKUP(A398,'Hospitalisation Details'!A398:H2740,3,FALSE)</f>
        <v>20.658333333333335</v>
      </c>
    </row>
    <row r="399" spans="1:17" ht="15.75" customHeight="1" x14ac:dyDescent="0.3">
      <c r="A399" s="31" t="s">
        <v>725</v>
      </c>
      <c r="B399" s="23" t="str">
        <f>VLOOKUP(A399,'Customer Names'!A399:D2733,3,FALSE)</f>
        <v xml:space="preserve">  Peter</v>
      </c>
      <c r="C399" s="23">
        <f>VLOOKUP(Healthcare!A399,'Medical Examinations'!A399:H2733,2,FALSE)</f>
        <v>26.695</v>
      </c>
      <c r="D399" s="23">
        <f>VLOOKUP(A399,'Medical Examinations'!A399:H2733,3,FALSE)</f>
        <v>4.68</v>
      </c>
      <c r="E399" s="23" t="str">
        <f>VLOOKUP(A399,'Medical Examinations'!A399:H2733,4,FALSE)</f>
        <v>Yes</v>
      </c>
      <c r="F399" s="23" t="str">
        <f>VLOOKUP(A399,'Medical Examinations'!A399:H2733,5,FALSE)</f>
        <v>No</v>
      </c>
      <c r="G399" s="23" t="str">
        <f>VLOOKUP(A399,'Medical Examinations'!A399:H2733,6,FALSE)</f>
        <v>No</v>
      </c>
      <c r="H399" s="23">
        <f>VLOOKUP(A399,'Medical Examinations'!A399:H2733,7,FALSE)</f>
        <v>2</v>
      </c>
      <c r="I399" s="23" t="str">
        <f>VLOOKUP(A399,'Medical Examinations'!A399:H2733,8,FALSE)</f>
        <v>Yes</v>
      </c>
      <c r="J399" s="23" t="str" cm="1">
        <f t="array" ref="J399">_xlfn.IFS(C399&lt;18.5,"Under Weight",C399&lt;25,"Healthy Weight",C399&lt;30,"Over Weight",C399&gt;=30,"Obesity")</f>
        <v>Over Weight</v>
      </c>
      <c r="K399" s="23" t="str" cm="1">
        <f t="array" ref="K399">_xlfn.IFS(D399&lt;5.7,"Normal",D399&lt;=6.5,"Prediabetes",D399&gt;6.5,"Diabetes")</f>
        <v>Normal</v>
      </c>
      <c r="L399" s="30" t="str">
        <f>VLOOKUP(A399,'Hospitalisation Details'!A399:H2741,2,FALSE)</f>
        <v>09-Jul-1966</v>
      </c>
      <c r="M399" s="23">
        <f>VLOOKUP(A399,'Hospitalisation Details'!A399:H2741,5,FALSE)</f>
        <v>26109.33</v>
      </c>
      <c r="N399" s="23" t="str">
        <f>VLOOKUP(A399,'Hospitalisation Details'!A399:H2741,6,FALSE)</f>
        <v>tier - 2</v>
      </c>
      <c r="O399" s="23" t="str">
        <f>VLOOKUP(A399,'Hospitalisation Details'!A399:H2741,7,FALSE)</f>
        <v>tier - 3</v>
      </c>
      <c r="P399" s="23" t="str">
        <f>VLOOKUP(A399,'Hospitalisation Details'!A399:H2741,8,FALSE)</f>
        <v>R1012</v>
      </c>
      <c r="Q399" s="26">
        <f>VLOOKUP(A399,'Hospitalisation Details'!A399:H2741,3,FALSE)</f>
        <v>56.913888888888891</v>
      </c>
    </row>
    <row r="400" spans="1:17" ht="15.75" customHeight="1" x14ac:dyDescent="0.3">
      <c r="A400" s="31" t="s">
        <v>727</v>
      </c>
      <c r="B400" s="23" t="str">
        <f>VLOOKUP(A400,'Customer Names'!A400:D2734,3,FALSE)</f>
        <v xml:space="preserve">  Rebecca</v>
      </c>
      <c r="C400" s="23">
        <f>VLOOKUP(Healthcare!A400,'Medical Examinations'!A400:H2734,2,FALSE)</f>
        <v>27.79</v>
      </c>
      <c r="D400" s="23">
        <f>VLOOKUP(A400,'Medical Examinations'!A400:H2734,3,FALSE)</f>
        <v>6.05</v>
      </c>
      <c r="E400" s="23" t="str">
        <f>VLOOKUP(A400,'Medical Examinations'!A400:H2734,4,FALSE)</f>
        <v>Yes</v>
      </c>
      <c r="F400" s="23" t="str">
        <f>VLOOKUP(A400,'Medical Examinations'!A400:H2734,5,FALSE)</f>
        <v>yes</v>
      </c>
      <c r="G400" s="23" t="str">
        <f>VLOOKUP(A400,'Medical Examinations'!A400:H2734,6,FALSE)</f>
        <v>No</v>
      </c>
      <c r="H400" s="23">
        <f>VLOOKUP(A400,'Medical Examinations'!A400:H2734,7,FALSE)</f>
        <v>1</v>
      </c>
      <c r="I400" s="23" t="str">
        <f>VLOOKUP(A400,'Medical Examinations'!A400:H2734,8,FALSE)</f>
        <v>Yes</v>
      </c>
      <c r="J400" s="23" t="str" cm="1">
        <f t="array" ref="J400">_xlfn.IFS(C400&lt;18.5,"Under Weight",C400&lt;25,"Healthy Weight",C400&lt;30,"Over Weight",C400&gt;=30,"Obesity")</f>
        <v>Over Weight</v>
      </c>
      <c r="K400" s="23" t="str" cm="1">
        <f t="array" ref="K400">_xlfn.IFS(D400&lt;5.7,"Normal",D400&lt;=6.5,"Prediabetes",D400&gt;6.5,"Diabetes")</f>
        <v>Prediabetes</v>
      </c>
      <c r="L400" s="30" t="str">
        <f>VLOOKUP(A400,'Hospitalisation Details'!A400:H2742,2,FALSE)</f>
        <v>26-Dec-2000</v>
      </c>
      <c r="M400" s="23">
        <f>VLOOKUP(A400,'Hospitalisation Details'!A400:H2742,5,FALSE)</f>
        <v>26026.97</v>
      </c>
      <c r="N400" s="23" t="str">
        <f>VLOOKUP(A400,'Hospitalisation Details'!A400:H2742,6,FALSE)</f>
        <v>tier - 2</v>
      </c>
      <c r="O400" s="23" t="str">
        <f>VLOOKUP(A400,'Hospitalisation Details'!A400:H2742,7,FALSE)</f>
        <v>tier - 3</v>
      </c>
      <c r="P400" s="23" t="str">
        <f>VLOOKUP(A400,'Hospitalisation Details'!A400:H2742,8,FALSE)</f>
        <v>R1011</v>
      </c>
      <c r="Q400" s="26">
        <f>VLOOKUP(A400,'Hospitalisation Details'!A400:H2742,3,FALSE)</f>
        <v>22.45</v>
      </c>
    </row>
    <row r="401" spans="1:17" ht="15.75" customHeight="1" x14ac:dyDescent="0.3">
      <c r="A401" s="31" t="s">
        <v>728</v>
      </c>
      <c r="B401" s="23" t="str">
        <f>VLOOKUP(A401,'Customer Names'!A401:D2735,3,FALSE)</f>
        <v xml:space="preserve">  Elizabeth M</v>
      </c>
      <c r="C401" s="23">
        <f>VLOOKUP(Healthcare!A401,'Medical Examinations'!A401:H2735,2,FALSE)</f>
        <v>32.68</v>
      </c>
      <c r="D401" s="23">
        <f>VLOOKUP(A401,'Medical Examinations'!A401:H2735,3,FALSE)</f>
        <v>4.68</v>
      </c>
      <c r="E401" s="23" t="str">
        <f>VLOOKUP(A401,'Medical Examinations'!A401:H2735,4,FALSE)</f>
        <v>Yes</v>
      </c>
      <c r="F401" s="23" t="str">
        <f>VLOOKUP(A401,'Medical Examinations'!A401:H2735,5,FALSE)</f>
        <v>No</v>
      </c>
      <c r="G401" s="23" t="str">
        <f>VLOOKUP(A401,'Medical Examinations'!A401:H2735,6,FALSE)</f>
        <v>No</v>
      </c>
      <c r="H401" s="23">
        <f>VLOOKUP(A401,'Medical Examinations'!A401:H2735,7,FALSE)</f>
        <v>0</v>
      </c>
      <c r="I401" s="23" t="str">
        <f>VLOOKUP(A401,'Medical Examinations'!A401:H2735,8,FALSE)</f>
        <v>No</v>
      </c>
      <c r="J401" s="23" t="str" cm="1">
        <f t="array" ref="J401">_xlfn.IFS(C401&lt;18.5,"Under Weight",C401&lt;25,"Healthy Weight",C401&lt;30,"Over Weight",C401&gt;=30,"Obesity")</f>
        <v>Obesity</v>
      </c>
      <c r="K401" s="23" t="str" cm="1">
        <f t="array" ref="K401">_xlfn.IFS(D401&lt;5.7,"Normal",D401&lt;=6.5,"Prediabetes",D401&gt;6.5,"Diabetes")</f>
        <v>Normal</v>
      </c>
      <c r="L401" s="30" t="str">
        <f>VLOOKUP(A401,'Hospitalisation Details'!A401:H2743,2,FALSE)</f>
        <v>05-Jun-2001</v>
      </c>
      <c r="M401" s="23">
        <f>VLOOKUP(A401,'Hospitalisation Details'!A401:H2743,5,FALSE)</f>
        <v>26018.95</v>
      </c>
      <c r="N401" s="23" t="str">
        <f>VLOOKUP(A401,'Hospitalisation Details'!A401:H2743,6,FALSE)</f>
        <v>tier - 2</v>
      </c>
      <c r="O401" s="23" t="str">
        <f>VLOOKUP(A401,'Hospitalisation Details'!A401:H2743,7,FALSE)</f>
        <v>tier - 2</v>
      </c>
      <c r="P401" s="23" t="str">
        <f>VLOOKUP(A401,'Hospitalisation Details'!A401:H2743,8,FALSE)</f>
        <v>R1012</v>
      </c>
      <c r="Q401" s="26">
        <f>VLOOKUP(A401,'Hospitalisation Details'!A401:H2743,3,FALSE)</f>
        <v>22.008333333333333</v>
      </c>
    </row>
    <row r="402" spans="1:17" ht="15.75" customHeight="1" x14ac:dyDescent="0.3">
      <c r="A402" s="31" t="s">
        <v>730</v>
      </c>
      <c r="B402" s="23" t="str">
        <f>VLOOKUP(A402,'Customer Names'!A402:D2736,3,FALSE)</f>
        <v xml:space="preserve">  Gregory</v>
      </c>
      <c r="C402" s="23">
        <f>VLOOKUP(Healthcare!A402,'Medical Examinations'!A402:H2736,2,FALSE)</f>
        <v>26.4</v>
      </c>
      <c r="D402" s="23">
        <f>VLOOKUP(A402,'Medical Examinations'!A402:H2736,3,FALSE)</f>
        <v>9.5</v>
      </c>
      <c r="E402" s="23" t="str">
        <f>VLOOKUP(A402,'Medical Examinations'!A402:H2736,4,FALSE)</f>
        <v>Yes</v>
      </c>
      <c r="F402" s="23" t="str">
        <f>VLOOKUP(A402,'Medical Examinations'!A402:H2736,5,FALSE)</f>
        <v>No</v>
      </c>
      <c r="G402" s="23" t="str">
        <f>VLOOKUP(A402,'Medical Examinations'!A402:H2736,6,FALSE)</f>
        <v>No</v>
      </c>
      <c r="H402" s="23">
        <f>VLOOKUP(A402,'Medical Examinations'!A402:H2736,7,FALSE)</f>
        <v>2</v>
      </c>
      <c r="I402" s="23" t="str">
        <f>VLOOKUP(A402,'Medical Examinations'!A402:H2736,8,FALSE)</f>
        <v>No</v>
      </c>
      <c r="J402" s="23" t="str" cm="1">
        <f t="array" ref="J402">_xlfn.IFS(C402&lt;18.5,"Under Weight",C402&lt;25,"Healthy Weight",C402&lt;30,"Over Weight",C402&gt;=30,"Obesity")</f>
        <v>Over Weight</v>
      </c>
      <c r="K402" s="23" t="str" cm="1">
        <f t="array" ref="K402">_xlfn.IFS(D402&lt;5.7,"Normal",D402&lt;=6.5,"Prediabetes",D402&gt;6.5,"Diabetes")</f>
        <v>Diabetes</v>
      </c>
      <c r="L402" s="30" t="str">
        <f>VLOOKUP(A402,'Hospitalisation Details'!A402:H2744,2,FALSE)</f>
        <v>03-Dec-1970</v>
      </c>
      <c r="M402" s="23">
        <f>VLOOKUP(A402,'Hospitalisation Details'!A402:H2744,5,FALSE)</f>
        <v>25992.82</v>
      </c>
      <c r="N402" s="23" t="str">
        <f>VLOOKUP(A402,'Hospitalisation Details'!A402:H2744,6,FALSE)</f>
        <v>tier - 2</v>
      </c>
      <c r="O402" s="23" t="str">
        <f>VLOOKUP(A402,'Hospitalisation Details'!A402:H2744,7,FALSE)</f>
        <v>tier - 2</v>
      </c>
      <c r="P402" s="23" t="str">
        <f>VLOOKUP(A402,'Hospitalisation Details'!A402:H2744,8,FALSE)</f>
        <v>R1013</v>
      </c>
      <c r="Q402" s="26">
        <f>VLOOKUP(A402,'Hospitalisation Details'!A402:H2744,3,FALSE)</f>
        <v>52.513888888888886</v>
      </c>
    </row>
    <row r="403" spans="1:17" ht="15.75" customHeight="1" x14ac:dyDescent="0.3">
      <c r="A403" s="31" t="s">
        <v>732</v>
      </c>
      <c r="B403" s="23" t="str">
        <f>VLOOKUP(A403,'Customer Names'!A403:D2737,3,FALSE)</f>
        <v xml:space="preserve">  Sarah E</v>
      </c>
      <c r="C403" s="23">
        <f>VLOOKUP(Healthcare!A403,'Medical Examinations'!A403:H2737,2,FALSE)</f>
        <v>23.655000000000001</v>
      </c>
      <c r="D403" s="23">
        <f>VLOOKUP(A403,'Medical Examinations'!A403:H2737,3,FALSE)</f>
        <v>10.84</v>
      </c>
      <c r="E403" s="23" t="str">
        <f>VLOOKUP(A403,'Medical Examinations'!A403:H2737,4,FALSE)</f>
        <v>Yes</v>
      </c>
      <c r="F403" s="23" t="str">
        <f>VLOOKUP(A403,'Medical Examinations'!A403:H2737,5,FALSE)</f>
        <v>No</v>
      </c>
      <c r="G403" s="23" t="str">
        <f>VLOOKUP(A403,'Medical Examinations'!A403:H2737,6,FALSE)</f>
        <v>Yes</v>
      </c>
      <c r="H403" s="23">
        <f>VLOOKUP(A403,'Medical Examinations'!A403:H2737,7,FALSE)</f>
        <v>1</v>
      </c>
      <c r="I403" s="23" t="str">
        <f>VLOOKUP(A403,'Medical Examinations'!A403:H2737,8,FALSE)</f>
        <v>Yes</v>
      </c>
      <c r="J403" s="23" t="str" cm="1">
        <f t="array" ref="J403">_xlfn.IFS(C403&lt;18.5,"Under Weight",C403&lt;25,"Healthy Weight",C403&lt;30,"Over Weight",C403&gt;=30,"Obesity")</f>
        <v>Healthy Weight</v>
      </c>
      <c r="K403" s="23" t="str" cm="1">
        <f t="array" ref="K403">_xlfn.IFS(D403&lt;5.7,"Normal",D403&lt;=6.5,"Prediabetes",D403&gt;6.5,"Diabetes")</f>
        <v>Diabetes</v>
      </c>
      <c r="L403" s="30" t="str">
        <f>VLOOKUP(A403,'Hospitalisation Details'!A403:H2745,2,FALSE)</f>
        <v>21-Aug-1963</v>
      </c>
      <c r="M403" s="23">
        <f>VLOOKUP(A403,'Hospitalisation Details'!A403:H2745,5,FALSE)</f>
        <v>25678.78</v>
      </c>
      <c r="N403" s="23" t="str">
        <f>VLOOKUP(A403,'Hospitalisation Details'!A403:H2745,6,FALSE)</f>
        <v>tier - 2</v>
      </c>
      <c r="O403" s="23" t="str">
        <f>VLOOKUP(A403,'Hospitalisation Details'!A403:H2745,7,FALSE)</f>
        <v>tier - 3</v>
      </c>
      <c r="P403" s="23" t="str">
        <f>VLOOKUP(A403,'Hospitalisation Details'!A403:H2745,8,FALSE)</f>
        <v>R1012</v>
      </c>
      <c r="Q403" s="26">
        <f>VLOOKUP(A403,'Hospitalisation Details'!A403:H2745,3,FALSE)</f>
        <v>59.797222222222224</v>
      </c>
    </row>
    <row r="404" spans="1:17" ht="15.75" customHeight="1" x14ac:dyDescent="0.3">
      <c r="A404" s="31" t="s">
        <v>734</v>
      </c>
      <c r="B404" s="23" t="str">
        <f>VLOOKUP(A404,'Customer Names'!A404:D2738,3,FALSE)</f>
        <v xml:space="preserve">  Anne Elise</v>
      </c>
      <c r="C404" s="23">
        <f>VLOOKUP(Healthcare!A404,'Medical Examinations'!A404:H2738,2,FALSE)</f>
        <v>27.36</v>
      </c>
      <c r="D404" s="23">
        <f>VLOOKUP(A404,'Medical Examinations'!A404:H2738,3,FALSE)</f>
        <v>5.88</v>
      </c>
      <c r="E404" s="23" t="str">
        <f>VLOOKUP(A404,'Medical Examinations'!A404:H2738,4,FALSE)</f>
        <v>No</v>
      </c>
      <c r="F404" s="23" t="str">
        <f>VLOOKUP(A404,'Medical Examinations'!A404:H2738,5,FALSE)</f>
        <v>No</v>
      </c>
      <c r="G404" s="23" t="str">
        <f>VLOOKUP(A404,'Medical Examinations'!A404:H2738,6,FALSE)</f>
        <v>No</v>
      </c>
      <c r="H404" s="23">
        <f>VLOOKUP(A404,'Medical Examinations'!A404:H2738,7,FALSE)</f>
        <v>2</v>
      </c>
      <c r="I404" s="23" t="str">
        <f>VLOOKUP(A404,'Medical Examinations'!A404:H2738,8,FALSE)</f>
        <v>No</v>
      </c>
      <c r="J404" s="23" t="str" cm="1">
        <f t="array" ref="J404">_xlfn.IFS(C404&lt;18.5,"Under Weight",C404&lt;25,"Healthy Weight",C404&lt;30,"Over Weight",C404&gt;=30,"Obesity")</f>
        <v>Over Weight</v>
      </c>
      <c r="K404" s="23" t="str" cm="1">
        <f t="array" ref="K404">_xlfn.IFS(D404&lt;5.7,"Normal",D404&lt;=6.5,"Prediabetes",D404&gt;6.5,"Diabetes")</f>
        <v>Prediabetes</v>
      </c>
      <c r="L404" s="30" t="str">
        <f>VLOOKUP(A404,'Hospitalisation Details'!A404:H2746,2,FALSE)</f>
        <v>17-Jul-1972</v>
      </c>
      <c r="M404" s="23">
        <f>VLOOKUP(A404,'Hospitalisation Details'!A404:H2746,5,FALSE)</f>
        <v>25656.58</v>
      </c>
      <c r="N404" s="23" t="str">
        <f>VLOOKUP(A404,'Hospitalisation Details'!A404:H2746,6,FALSE)</f>
        <v>tier - 2</v>
      </c>
      <c r="O404" s="23" t="str">
        <f>VLOOKUP(A404,'Hospitalisation Details'!A404:H2746,7,FALSE)</f>
        <v>tier - 3</v>
      </c>
      <c r="P404" s="23" t="str">
        <f>VLOOKUP(A404,'Hospitalisation Details'!A404:H2746,8,FALSE)</f>
        <v>R1024</v>
      </c>
      <c r="Q404" s="26">
        <f>VLOOKUP(A404,'Hospitalisation Details'!A404:H2746,3,FALSE)</f>
        <v>50.891666666666666</v>
      </c>
    </row>
    <row r="405" spans="1:17" ht="15.75" customHeight="1" x14ac:dyDescent="0.3">
      <c r="A405" s="31" t="s">
        <v>736</v>
      </c>
      <c r="B405" s="23" t="str">
        <f>VLOOKUP(A405,'Customer Names'!A405:D2739,3,FALSE)</f>
        <v xml:space="preserve">  Christopher R</v>
      </c>
      <c r="C405" s="23">
        <f>VLOOKUP(Healthcare!A405,'Medical Examinations'!A405:H2739,2,FALSE)</f>
        <v>27.82</v>
      </c>
      <c r="D405" s="23">
        <f>VLOOKUP(A405,'Medical Examinations'!A405:H2739,3,FALSE)</f>
        <v>5.24</v>
      </c>
      <c r="E405" s="23" t="str">
        <f>VLOOKUP(A405,'Medical Examinations'!A405:H2739,4,FALSE)</f>
        <v>Yes</v>
      </c>
      <c r="F405" s="23" t="str">
        <f>VLOOKUP(A405,'Medical Examinations'!A405:H2739,5,FALSE)</f>
        <v>No</v>
      </c>
      <c r="G405" s="23" t="str">
        <f>VLOOKUP(A405,'Medical Examinations'!A405:H2739,6,FALSE)</f>
        <v>No</v>
      </c>
      <c r="H405" s="23">
        <f>VLOOKUP(A405,'Medical Examinations'!A405:H2739,7,FALSE)</f>
        <v>0</v>
      </c>
      <c r="I405" s="23" t="str">
        <f>VLOOKUP(A405,'Medical Examinations'!A405:H2739,8,FALSE)</f>
        <v>Yes</v>
      </c>
      <c r="J405" s="23" t="str" cm="1">
        <f t="array" ref="J405">_xlfn.IFS(C405&lt;18.5,"Under Weight",C405&lt;25,"Healthy Weight",C405&lt;30,"Over Weight",C405&gt;=30,"Obesity")</f>
        <v>Over Weight</v>
      </c>
      <c r="K405" s="23" t="str" cm="1">
        <f t="array" ref="K405">_xlfn.IFS(D405&lt;5.7,"Normal",D405&lt;=6.5,"Prediabetes",D405&gt;6.5,"Diabetes")</f>
        <v>Normal</v>
      </c>
      <c r="L405" s="30" t="str">
        <f>VLOOKUP(A405,'Hospitalisation Details'!A405:H2747,2,FALSE)</f>
        <v>02-Aug-2001</v>
      </c>
      <c r="M405" s="23">
        <f>VLOOKUP(A405,'Hospitalisation Details'!A405:H2747,5,FALSE)</f>
        <v>25648.98</v>
      </c>
      <c r="N405" s="23" t="str">
        <f>VLOOKUP(A405,'Hospitalisation Details'!A405:H2747,6,FALSE)</f>
        <v>tier - 2</v>
      </c>
      <c r="O405" s="23" t="str">
        <f>VLOOKUP(A405,'Hospitalisation Details'!A405:H2747,7,FALSE)</f>
        <v>tier - 1</v>
      </c>
      <c r="P405" s="23" t="str">
        <f>VLOOKUP(A405,'Hospitalisation Details'!A405:H2747,8,FALSE)</f>
        <v>R1011</v>
      </c>
      <c r="Q405" s="26">
        <f>VLOOKUP(A405,'Hospitalisation Details'!A405:H2747,3,FALSE)</f>
        <v>21.85</v>
      </c>
    </row>
    <row r="406" spans="1:17" ht="15.75" customHeight="1" x14ac:dyDescent="0.3">
      <c r="A406" s="31" t="s">
        <v>738</v>
      </c>
      <c r="B406" s="23" t="str">
        <f>VLOOKUP(A406,'Customer Names'!A406:D2740,3,FALSE)</f>
        <v xml:space="preserve">  Elliot</v>
      </c>
      <c r="C406" s="23">
        <f>VLOOKUP(Healthcare!A406,'Medical Examinations'!A406:H2740,2,FALSE)</f>
        <v>25.46</v>
      </c>
      <c r="D406" s="23">
        <f>VLOOKUP(A406,'Medical Examinations'!A406:H2740,3,FALSE)</f>
        <v>11.75</v>
      </c>
      <c r="E406" s="23" t="str">
        <f>VLOOKUP(A406,'Medical Examinations'!A406:H2740,4,FALSE)</f>
        <v>No</v>
      </c>
      <c r="F406" s="23" t="str">
        <f>VLOOKUP(A406,'Medical Examinations'!A406:H2740,5,FALSE)</f>
        <v>No</v>
      </c>
      <c r="G406" s="23" t="str">
        <f>VLOOKUP(A406,'Medical Examinations'!A406:H2740,6,FALSE)</f>
        <v>No</v>
      </c>
      <c r="H406" s="23">
        <f>VLOOKUP(A406,'Medical Examinations'!A406:H2740,7,FALSE)</f>
        <v>0</v>
      </c>
      <c r="I406" s="23" t="str">
        <f>VLOOKUP(A406,'Medical Examinations'!A406:H2740,8,FALSE)</f>
        <v>No</v>
      </c>
      <c r="J406" s="23" t="str" cm="1">
        <f t="array" ref="J406">_xlfn.IFS(C406&lt;18.5,"Under Weight",C406&lt;25,"Healthy Weight",C406&lt;30,"Over Weight",C406&gt;=30,"Obesity")</f>
        <v>Over Weight</v>
      </c>
      <c r="K406" s="23" t="str" cm="1">
        <f t="array" ref="K406">_xlfn.IFS(D406&lt;5.7,"Normal",D406&lt;=6.5,"Prediabetes",D406&gt;6.5,"Diabetes")</f>
        <v>Diabetes</v>
      </c>
      <c r="L406" s="30" t="str">
        <f>VLOOKUP(A406,'Hospitalisation Details'!A406:H2748,2,FALSE)</f>
        <v>11-Dec-1968</v>
      </c>
      <c r="M406" s="23">
        <f>VLOOKUP(A406,'Hospitalisation Details'!A406:H2748,5,FALSE)</f>
        <v>25517.11</v>
      </c>
      <c r="N406" s="23" t="str">
        <f>VLOOKUP(A406,'Hospitalisation Details'!A406:H2748,6,FALSE)</f>
        <v>tier - 2</v>
      </c>
      <c r="O406" s="23" t="str">
        <f>VLOOKUP(A406,'Hospitalisation Details'!A406:H2748,7,FALSE)</f>
        <v>tier - 3</v>
      </c>
      <c r="P406" s="23" t="str">
        <f>VLOOKUP(A406,'Hospitalisation Details'!A406:H2748,8,FALSE)</f>
        <v>R1017</v>
      </c>
      <c r="Q406" s="26">
        <f>VLOOKUP(A406,'Hospitalisation Details'!A406:H2748,3,FALSE)</f>
        <v>54.491666666666667</v>
      </c>
    </row>
    <row r="407" spans="1:17" ht="15.75" customHeight="1" x14ac:dyDescent="0.3">
      <c r="A407" s="31" t="s">
        <v>740</v>
      </c>
      <c r="B407" s="23" t="str">
        <f>VLOOKUP(A407,'Customer Names'!A407:D2741,3,FALSE)</f>
        <v xml:space="preserve">  Christopher D</v>
      </c>
      <c r="C407" s="23">
        <f>VLOOKUP(Healthcare!A407,'Medical Examinations'!A407:H2741,2,FALSE)</f>
        <v>25.1</v>
      </c>
      <c r="D407" s="23">
        <f>VLOOKUP(A407,'Medical Examinations'!A407:H2741,3,FALSE)</f>
        <v>6.97</v>
      </c>
      <c r="E407" s="23" t="str">
        <f>VLOOKUP(A407,'Medical Examinations'!A407:H2741,4,FALSE)</f>
        <v>No</v>
      </c>
      <c r="F407" s="23" t="str">
        <f>VLOOKUP(A407,'Medical Examinations'!A407:H2741,5,FALSE)</f>
        <v>No</v>
      </c>
      <c r="G407" s="23" t="str">
        <f>VLOOKUP(A407,'Medical Examinations'!A407:H2741,6,FALSE)</f>
        <v>No</v>
      </c>
      <c r="H407" s="23">
        <f>VLOOKUP(A407,'Medical Examinations'!A407:H2741,7,FALSE)</f>
        <v>0</v>
      </c>
      <c r="I407" s="23" t="str">
        <f>VLOOKUP(A407,'Medical Examinations'!A407:H2741,8,FALSE)</f>
        <v>Yes</v>
      </c>
      <c r="J407" s="23" t="str" cm="1">
        <f t="array" ref="J407">_xlfn.IFS(C407&lt;18.5,"Under Weight",C407&lt;25,"Healthy Weight",C407&lt;30,"Over Weight",C407&gt;=30,"Obesity")</f>
        <v>Over Weight</v>
      </c>
      <c r="K407" s="23" t="str" cm="1">
        <f t="array" ref="K407">_xlfn.IFS(D407&lt;5.7,"Normal",D407&lt;=6.5,"Prediabetes",D407&gt;6.5,"Diabetes")</f>
        <v>Diabetes</v>
      </c>
      <c r="L407" s="30" t="str">
        <f>VLOOKUP(A407,'Hospitalisation Details'!A407:H2749,2,FALSE)</f>
        <v>22-Aug-1968</v>
      </c>
      <c r="M407" s="23">
        <f>VLOOKUP(A407,'Hospitalisation Details'!A407:H2749,5,FALSE)</f>
        <v>25382.3</v>
      </c>
      <c r="N407" s="23" t="str">
        <f>VLOOKUP(A407,'Hospitalisation Details'!A407:H2749,6,FALSE)</f>
        <v>tier - 2</v>
      </c>
      <c r="O407" s="23" t="str">
        <f>VLOOKUP(A407,'Hospitalisation Details'!A407:H2749,7,FALSE)</f>
        <v>tier - 2</v>
      </c>
      <c r="P407" s="23" t="str">
        <f>VLOOKUP(A407,'Hospitalisation Details'!A407:H2749,8,FALSE)</f>
        <v>R1011</v>
      </c>
      <c r="Q407" s="26">
        <f>VLOOKUP(A407,'Hospitalisation Details'!A407:H2749,3,FALSE)</f>
        <v>54.794444444444444</v>
      </c>
    </row>
    <row r="408" spans="1:17" ht="15.75" customHeight="1" x14ac:dyDescent="0.3">
      <c r="A408" s="31" t="s">
        <v>742</v>
      </c>
      <c r="B408" s="23" t="str">
        <f>VLOOKUP(A408,'Customer Names'!A408:D2742,3,FALSE)</f>
        <v xml:space="preserve">  Corey</v>
      </c>
      <c r="C408" s="23">
        <f>VLOOKUP(Healthcare!A408,'Medical Examinations'!A408:H2742,2,FALSE)</f>
        <v>32.11</v>
      </c>
      <c r="D408" s="23">
        <f>VLOOKUP(A408,'Medical Examinations'!A408:H2742,3,FALSE)</f>
        <v>4.76</v>
      </c>
      <c r="E408" s="23" t="str">
        <f>VLOOKUP(A408,'Medical Examinations'!A408:H2742,4,FALSE)</f>
        <v>No</v>
      </c>
      <c r="F408" s="23" t="str">
        <f>VLOOKUP(A408,'Medical Examinations'!A408:H2742,5,FALSE)</f>
        <v>No</v>
      </c>
      <c r="G408" s="23" t="str">
        <f>VLOOKUP(A408,'Medical Examinations'!A408:H2742,6,FALSE)</f>
        <v>No</v>
      </c>
      <c r="H408" s="23">
        <f>VLOOKUP(A408,'Medical Examinations'!A408:H2742,7,FALSE)</f>
        <v>2</v>
      </c>
      <c r="I408" s="23" t="str">
        <f>VLOOKUP(A408,'Medical Examinations'!A408:H2742,8,FALSE)</f>
        <v>No</v>
      </c>
      <c r="J408" s="23" t="str" cm="1">
        <f t="array" ref="J408">_xlfn.IFS(C408&lt;18.5,"Under Weight",C408&lt;25,"Healthy Weight",C408&lt;30,"Over Weight",C408&gt;=30,"Obesity")</f>
        <v>Obesity</v>
      </c>
      <c r="K408" s="23" t="str" cm="1">
        <f t="array" ref="K408">_xlfn.IFS(D408&lt;5.7,"Normal",D408&lt;=6.5,"Prediabetes",D408&gt;6.5,"Diabetes")</f>
        <v>Normal</v>
      </c>
      <c r="L408" s="30" t="str">
        <f>VLOOKUP(A408,'Hospitalisation Details'!A408:H2750,2,FALSE)</f>
        <v>26-Sep-1972</v>
      </c>
      <c r="M408" s="23">
        <f>VLOOKUP(A408,'Hospitalisation Details'!A408:H2750,5,FALSE)</f>
        <v>25333.33</v>
      </c>
      <c r="N408" s="23" t="str">
        <f>VLOOKUP(A408,'Hospitalisation Details'!A408:H2750,6,FALSE)</f>
        <v>tier - 2</v>
      </c>
      <c r="O408" s="23" t="str">
        <f>VLOOKUP(A408,'Hospitalisation Details'!A408:H2750,7,FALSE)</f>
        <v>tier - 2</v>
      </c>
      <c r="P408" s="23" t="str">
        <f>VLOOKUP(A408,'Hospitalisation Details'!A408:H2750,8,FALSE)</f>
        <v>R1017</v>
      </c>
      <c r="Q408" s="26">
        <f>VLOOKUP(A408,'Hospitalisation Details'!A408:H2750,3,FALSE)</f>
        <v>50.7</v>
      </c>
    </row>
    <row r="409" spans="1:17" ht="15.75" customHeight="1" x14ac:dyDescent="0.3">
      <c r="A409" s="31" t="s">
        <v>744</v>
      </c>
      <c r="B409" s="23" t="str">
        <f>VLOOKUP(A409,'Customer Names'!A409:D2743,3,FALSE)</f>
        <v xml:space="preserve">  Patrick D</v>
      </c>
      <c r="C409" s="23">
        <f>VLOOKUP(Healthcare!A409,'Medical Examinations'!A409:H2743,2,FALSE)</f>
        <v>29.8</v>
      </c>
      <c r="D409" s="23">
        <f>VLOOKUP(A409,'Medical Examinations'!A409:H2743,3,FALSE)</f>
        <v>8.24</v>
      </c>
      <c r="E409" s="23" t="str">
        <f>VLOOKUP(A409,'Medical Examinations'!A409:H2743,4,FALSE)</f>
        <v>Yes</v>
      </c>
      <c r="F409" s="23" t="str">
        <f>VLOOKUP(A409,'Medical Examinations'!A409:H2743,5,FALSE)</f>
        <v>No</v>
      </c>
      <c r="G409" s="23" t="str">
        <f>VLOOKUP(A409,'Medical Examinations'!A409:H2743,6,FALSE)</f>
        <v>No</v>
      </c>
      <c r="H409" s="23">
        <f>VLOOKUP(A409,'Medical Examinations'!A409:H2743,7,FALSE)</f>
        <v>1</v>
      </c>
      <c r="I409" s="23" t="str">
        <f>VLOOKUP(A409,'Medical Examinations'!A409:H2743,8,FALSE)</f>
        <v>Yes</v>
      </c>
      <c r="J409" s="23" t="str" cm="1">
        <f t="array" ref="J409">_xlfn.IFS(C409&lt;18.5,"Under Weight",C409&lt;25,"Healthy Weight",C409&lt;30,"Over Weight",C409&gt;=30,"Obesity")</f>
        <v>Over Weight</v>
      </c>
      <c r="K409" s="23" t="str" cm="1">
        <f t="array" ref="K409">_xlfn.IFS(D409&lt;5.7,"Normal",D409&lt;=6.5,"Prediabetes",D409&gt;6.5,"Diabetes")</f>
        <v>Diabetes</v>
      </c>
      <c r="L409" s="30" t="str">
        <f>VLOOKUP(A409,'Hospitalisation Details'!A409:H2751,2,FALSE)</f>
        <v>14-Dec-1975</v>
      </c>
      <c r="M409" s="23">
        <f>VLOOKUP(A409,'Hospitalisation Details'!A409:H2751,5,FALSE)</f>
        <v>25309.49</v>
      </c>
      <c r="N409" s="23" t="str">
        <f>VLOOKUP(A409,'Hospitalisation Details'!A409:H2751,6,FALSE)</f>
        <v>tier - 2</v>
      </c>
      <c r="O409" s="23" t="str">
        <f>VLOOKUP(A409,'Hospitalisation Details'!A409:H2751,7,FALSE)</f>
        <v>tier - 1</v>
      </c>
      <c r="P409" s="23" t="str">
        <f>VLOOKUP(A409,'Hospitalisation Details'!A409:H2751,8,FALSE)</f>
        <v>R1011</v>
      </c>
      <c r="Q409" s="26">
        <f>VLOOKUP(A409,'Hospitalisation Details'!A409:H2751,3,FALSE)</f>
        <v>47.483333333333334</v>
      </c>
    </row>
    <row r="410" spans="1:17" ht="15.75" customHeight="1" x14ac:dyDescent="0.3">
      <c r="A410" s="31" t="s">
        <v>746</v>
      </c>
      <c r="B410" s="23" t="str">
        <f>VLOOKUP(A410,'Customer Names'!A410:D2744,3,FALSE)</f>
        <v xml:space="preserve">  Anthony D</v>
      </c>
      <c r="C410" s="23">
        <f>VLOOKUP(Healthcare!A410,'Medical Examinations'!A410:H2744,2,FALSE)</f>
        <v>24.01</v>
      </c>
      <c r="D410" s="23">
        <f>VLOOKUP(A410,'Medical Examinations'!A410:H2744,3,FALSE)</f>
        <v>4.76</v>
      </c>
      <c r="E410" s="23" t="str">
        <f>VLOOKUP(A410,'Medical Examinations'!A410:H2744,4,FALSE)</f>
        <v>No</v>
      </c>
      <c r="F410" s="23" t="str">
        <f>VLOOKUP(A410,'Medical Examinations'!A410:H2744,5,FALSE)</f>
        <v>No</v>
      </c>
      <c r="G410" s="23" t="str">
        <f>VLOOKUP(A410,'Medical Examinations'!A410:H2744,6,FALSE)</f>
        <v>No</v>
      </c>
      <c r="H410" s="23">
        <f>VLOOKUP(A410,'Medical Examinations'!A410:H2744,7,FALSE)</f>
        <v>1</v>
      </c>
      <c r="I410" s="23" t="str">
        <f>VLOOKUP(A410,'Medical Examinations'!A410:H2744,8,FALSE)</f>
        <v>Yes</v>
      </c>
      <c r="J410" s="23" t="str" cm="1">
        <f t="array" ref="J410">_xlfn.IFS(C410&lt;18.5,"Under Weight",C410&lt;25,"Healthy Weight",C410&lt;30,"Over Weight",C410&gt;=30,"Obesity")</f>
        <v>Healthy Weight</v>
      </c>
      <c r="K410" s="23" t="str" cm="1">
        <f t="array" ref="K410">_xlfn.IFS(D410&lt;5.7,"Normal",D410&lt;=6.5,"Prediabetes",D410&gt;6.5,"Diabetes")</f>
        <v>Normal</v>
      </c>
      <c r="L410" s="30" t="str">
        <f>VLOOKUP(A410,'Hospitalisation Details'!A410:H2752,2,FALSE)</f>
        <v>24-Nov-1998</v>
      </c>
      <c r="M410" s="23">
        <f>VLOOKUP(A410,'Hospitalisation Details'!A410:H2752,5,FALSE)</f>
        <v>25127.22</v>
      </c>
      <c r="N410" s="23" t="str">
        <f>VLOOKUP(A410,'Hospitalisation Details'!A410:H2752,6,FALSE)</f>
        <v>tier - 2</v>
      </c>
      <c r="O410" s="23" t="str">
        <f>VLOOKUP(A410,'Hospitalisation Details'!A410:H2752,7,FALSE)</f>
        <v>tier - 3</v>
      </c>
      <c r="P410" s="23" t="str">
        <f>VLOOKUP(A410,'Hospitalisation Details'!A410:H2752,8,FALSE)</f>
        <v>R1011</v>
      </c>
      <c r="Q410" s="26">
        <f>VLOOKUP(A410,'Hospitalisation Details'!A410:H2752,3,FALSE)</f>
        <v>24.538888888888888</v>
      </c>
    </row>
    <row r="411" spans="1:17" ht="15.75" customHeight="1" x14ac:dyDescent="0.3">
      <c r="A411" s="31" t="s">
        <v>748</v>
      </c>
      <c r="B411" s="23" t="str">
        <f>VLOOKUP(A411,'Customer Names'!A411:D2745,3,FALSE)</f>
        <v xml:space="preserve">  Melissa</v>
      </c>
      <c r="C411" s="23">
        <f>VLOOKUP(Healthcare!A411,'Medical Examinations'!A411:H2745,2,FALSE)</f>
        <v>23.21</v>
      </c>
      <c r="D411" s="23">
        <f>VLOOKUP(A411,'Medical Examinations'!A411:H2745,3,FALSE)</f>
        <v>6.03</v>
      </c>
      <c r="E411" s="23" t="str">
        <f>VLOOKUP(A411,'Medical Examinations'!A411:H2745,4,FALSE)</f>
        <v>No</v>
      </c>
      <c r="F411" s="23" t="str">
        <f>VLOOKUP(A411,'Medical Examinations'!A411:H2745,5,FALSE)</f>
        <v>No</v>
      </c>
      <c r="G411" s="23" t="str">
        <f>VLOOKUP(A411,'Medical Examinations'!A411:H2745,6,FALSE)</f>
        <v>No</v>
      </c>
      <c r="H411" s="23">
        <f>VLOOKUP(A411,'Medical Examinations'!A411:H2745,7,FALSE)</f>
        <v>1</v>
      </c>
      <c r="I411" s="23" t="str">
        <f>VLOOKUP(A411,'Medical Examinations'!A411:H2745,8,FALSE)</f>
        <v>No</v>
      </c>
      <c r="J411" s="23" t="str" cm="1">
        <f t="array" ref="J411">_xlfn.IFS(C411&lt;18.5,"Under Weight",C411&lt;25,"Healthy Weight",C411&lt;30,"Over Weight",C411&gt;=30,"Obesity")</f>
        <v>Healthy Weight</v>
      </c>
      <c r="K411" s="23" t="str" cm="1">
        <f t="array" ref="K411">_xlfn.IFS(D411&lt;5.7,"Normal",D411&lt;=6.5,"Prediabetes",D411&gt;6.5,"Diabetes")</f>
        <v>Prediabetes</v>
      </c>
      <c r="L411" s="30" t="str">
        <f>VLOOKUP(A411,'Hospitalisation Details'!A411:H2753,2,FALSE)</f>
        <v>14-Jun-1998</v>
      </c>
      <c r="M411" s="23">
        <f>VLOOKUP(A411,'Hospitalisation Details'!A411:H2753,5,FALSE)</f>
        <v>25081.77</v>
      </c>
      <c r="N411" s="23" t="str">
        <f>VLOOKUP(A411,'Hospitalisation Details'!A411:H2753,6,FALSE)</f>
        <v>tier - 2</v>
      </c>
      <c r="O411" s="23" t="str">
        <f>VLOOKUP(A411,'Hospitalisation Details'!A411:H2753,7,FALSE)</f>
        <v>tier - 2</v>
      </c>
      <c r="P411" s="23" t="str">
        <f>VLOOKUP(A411,'Hospitalisation Details'!A411:H2753,8,FALSE)</f>
        <v>R1013</v>
      </c>
      <c r="Q411" s="26">
        <f>VLOOKUP(A411,'Hospitalisation Details'!A411:H2753,3,FALSE)</f>
        <v>24.983333333333334</v>
      </c>
    </row>
    <row r="412" spans="1:17" ht="15.75" customHeight="1" x14ac:dyDescent="0.3">
      <c r="A412" s="31" t="s">
        <v>750</v>
      </c>
      <c r="B412" s="23" t="str">
        <f>VLOOKUP(A412,'Customer Names'!A412:D2746,3,FALSE)</f>
        <v xml:space="preserve">  Raven</v>
      </c>
      <c r="C412" s="23">
        <f>VLOOKUP(Healthcare!A412,'Medical Examinations'!A412:H2746,2,FALSE)</f>
        <v>21.2</v>
      </c>
      <c r="D412" s="23">
        <f>VLOOKUP(A412,'Medical Examinations'!A412:H2746,3,FALSE)</f>
        <v>4.07</v>
      </c>
      <c r="E412" s="23" t="str">
        <f>VLOOKUP(A412,'Medical Examinations'!A412:H2746,4,FALSE)</f>
        <v>Yes</v>
      </c>
      <c r="F412" s="23" t="str">
        <f>VLOOKUP(A412,'Medical Examinations'!A412:H2746,5,FALSE)</f>
        <v>No</v>
      </c>
      <c r="G412" s="23" t="str">
        <f>VLOOKUP(A412,'Medical Examinations'!A412:H2746,6,FALSE)</f>
        <v>No</v>
      </c>
      <c r="H412" s="23">
        <f>VLOOKUP(A412,'Medical Examinations'!A412:H2746,7,FALSE)</f>
        <v>1</v>
      </c>
      <c r="I412" s="23" t="str">
        <f>VLOOKUP(A412,'Medical Examinations'!A412:H2746,8,FALSE)</f>
        <v>Yes</v>
      </c>
      <c r="J412" s="23" t="str" cm="1">
        <f t="array" ref="J412">_xlfn.IFS(C412&lt;18.5,"Under Weight",C412&lt;25,"Healthy Weight",C412&lt;30,"Over Weight",C412&gt;=30,"Obesity")</f>
        <v>Healthy Weight</v>
      </c>
      <c r="K412" s="23" t="str" cm="1">
        <f t="array" ref="K412">_xlfn.IFS(D412&lt;5.7,"Normal",D412&lt;=6.5,"Prediabetes",D412&gt;6.5,"Diabetes")</f>
        <v>Normal</v>
      </c>
      <c r="L412" s="30" t="str">
        <f>VLOOKUP(A412,'Hospitalisation Details'!A412:H2754,2,FALSE)</f>
        <v>04-Dec-1995</v>
      </c>
      <c r="M412" s="23">
        <f>VLOOKUP(A412,'Hospitalisation Details'!A412:H2754,5,FALSE)</f>
        <v>25075.97</v>
      </c>
      <c r="N412" s="23" t="str">
        <f>VLOOKUP(A412,'Hospitalisation Details'!A412:H2754,6,FALSE)</f>
        <v>tier - 2</v>
      </c>
      <c r="O412" s="23" t="str">
        <f>VLOOKUP(A412,'Hospitalisation Details'!A412:H2754,7,FALSE)</f>
        <v>tier - 2</v>
      </c>
      <c r="P412" s="23" t="str">
        <f>VLOOKUP(A412,'Hospitalisation Details'!A412:H2754,8,FALSE)</f>
        <v>R1011</v>
      </c>
      <c r="Q412" s="26">
        <f>VLOOKUP(A412,'Hospitalisation Details'!A412:H2754,3,FALSE)</f>
        <v>27.511111111111113</v>
      </c>
    </row>
    <row r="413" spans="1:17" ht="15.75" customHeight="1" x14ac:dyDescent="0.3">
      <c r="A413" s="31" t="s">
        <v>752</v>
      </c>
      <c r="B413" s="23" t="str">
        <f>VLOOKUP(A413,'Customer Names'!A413:D2747,3,FALSE)</f>
        <v xml:space="preserve">  Christopher</v>
      </c>
      <c r="C413" s="23">
        <f>VLOOKUP(Healthcare!A413,'Medical Examinations'!A413:H2747,2,FALSE)</f>
        <v>28.215</v>
      </c>
      <c r="D413" s="23">
        <f>VLOOKUP(A413,'Medical Examinations'!A413:H2747,3,FALSE)</f>
        <v>8.26</v>
      </c>
      <c r="E413" s="23" t="str">
        <f>VLOOKUP(A413,'Medical Examinations'!A413:H2747,4,FALSE)</f>
        <v>Yes</v>
      </c>
      <c r="F413" s="23" t="str">
        <f>VLOOKUP(A413,'Medical Examinations'!A413:H2747,5,FALSE)</f>
        <v>No</v>
      </c>
      <c r="G413" s="23" t="str">
        <f>VLOOKUP(A413,'Medical Examinations'!A413:H2747,6,FALSE)</f>
        <v>No</v>
      </c>
      <c r="H413" s="23">
        <f>VLOOKUP(A413,'Medical Examinations'!A413:H2747,7,FALSE)</f>
        <v>1</v>
      </c>
      <c r="I413" s="23" t="str">
        <f>VLOOKUP(A413,'Medical Examinations'!A413:H2747,8,FALSE)</f>
        <v>Yes</v>
      </c>
      <c r="J413" s="23" t="str" cm="1">
        <f t="array" ref="J413">_xlfn.IFS(C413&lt;18.5,"Under Weight",C413&lt;25,"Healthy Weight",C413&lt;30,"Over Weight",C413&gt;=30,"Obesity")</f>
        <v>Over Weight</v>
      </c>
      <c r="K413" s="23" t="str" cm="1">
        <f t="array" ref="K413">_xlfn.IFS(D413&lt;5.7,"Normal",D413&lt;=6.5,"Prediabetes",D413&gt;6.5,"Diabetes")</f>
        <v>Diabetes</v>
      </c>
      <c r="L413" s="30" t="str">
        <f>VLOOKUP(A413,'Hospitalisation Details'!A413:H2755,2,FALSE)</f>
        <v>14-Nov-1975</v>
      </c>
      <c r="M413" s="23">
        <f>VLOOKUP(A413,'Hospitalisation Details'!A413:H2755,5,FALSE)</f>
        <v>24915.22</v>
      </c>
      <c r="N413" s="23" t="str">
        <f>VLOOKUP(A413,'Hospitalisation Details'!A413:H2755,6,FALSE)</f>
        <v>tier - 2</v>
      </c>
      <c r="O413" s="23" t="str">
        <f>VLOOKUP(A413,'Hospitalisation Details'!A413:H2755,7,FALSE)</f>
        <v>tier - 3</v>
      </c>
      <c r="P413" s="23" t="str">
        <f>VLOOKUP(A413,'Hospitalisation Details'!A413:H2755,8,FALSE)</f>
        <v>R1012</v>
      </c>
      <c r="Q413" s="26">
        <f>VLOOKUP(A413,'Hospitalisation Details'!A413:H2755,3,FALSE)</f>
        <v>47.56666666666667</v>
      </c>
    </row>
    <row r="414" spans="1:17" ht="15.75" customHeight="1" x14ac:dyDescent="0.3">
      <c r="A414" s="31" t="s">
        <v>754</v>
      </c>
      <c r="B414" s="23" t="str">
        <f>VLOOKUP(A414,'Customer Names'!A414:D2748,3,FALSE)</f>
        <v xml:space="preserve">  Kendra A</v>
      </c>
      <c r="C414" s="23">
        <f>VLOOKUP(Healthcare!A414,'Medical Examinations'!A414:H2748,2,FALSE)</f>
        <v>38.094999999999999</v>
      </c>
      <c r="D414" s="23">
        <f>VLOOKUP(A414,'Medical Examinations'!A414:H2748,3,FALSE)</f>
        <v>4.76</v>
      </c>
      <c r="E414" s="23" t="str">
        <f>VLOOKUP(A414,'Medical Examinations'!A414:H2748,4,FALSE)</f>
        <v>No</v>
      </c>
      <c r="F414" s="23" t="str">
        <f>VLOOKUP(A414,'Medical Examinations'!A414:H2748,5,FALSE)</f>
        <v>No</v>
      </c>
      <c r="G414" s="23" t="str">
        <f>VLOOKUP(A414,'Medical Examinations'!A414:H2748,6,FALSE)</f>
        <v>No</v>
      </c>
      <c r="H414" s="23">
        <f>VLOOKUP(A414,'Medical Examinations'!A414:H2748,7,FALSE)</f>
        <v>1</v>
      </c>
      <c r="I414" s="23" t="str">
        <f>VLOOKUP(A414,'Medical Examinations'!A414:H2748,8,FALSE)</f>
        <v>No</v>
      </c>
      <c r="J414" s="23" t="str" cm="1">
        <f t="array" ref="J414">_xlfn.IFS(C414&lt;18.5,"Under Weight",C414&lt;25,"Healthy Weight",C414&lt;30,"Over Weight",C414&gt;=30,"Obesity")</f>
        <v>Obesity</v>
      </c>
      <c r="K414" s="23" t="str" cm="1">
        <f t="array" ref="K414">_xlfn.IFS(D414&lt;5.7,"Normal",D414&lt;=6.5,"Prediabetes",D414&gt;6.5,"Diabetes")</f>
        <v>Normal</v>
      </c>
      <c r="L414" s="30" t="str">
        <f>VLOOKUP(A414,'Hospitalisation Details'!A414:H2756,2,FALSE)</f>
        <v>14-Jun-1987</v>
      </c>
      <c r="M414" s="23">
        <f>VLOOKUP(A414,'Hospitalisation Details'!A414:H2756,5,FALSE)</f>
        <v>24915.05</v>
      </c>
      <c r="N414" s="23" t="str">
        <f>VLOOKUP(A414,'Hospitalisation Details'!A414:H2756,6,FALSE)</f>
        <v>tier - 2</v>
      </c>
      <c r="O414" s="23" t="str">
        <f>VLOOKUP(A414,'Hospitalisation Details'!A414:H2756,7,FALSE)</f>
        <v>tier - 1</v>
      </c>
      <c r="P414" s="23" t="str">
        <f>VLOOKUP(A414,'Hospitalisation Details'!A414:H2756,8,FALSE)</f>
        <v>R1024</v>
      </c>
      <c r="Q414" s="26">
        <f>VLOOKUP(A414,'Hospitalisation Details'!A414:H2756,3,FALSE)</f>
        <v>35.983333333333334</v>
      </c>
    </row>
    <row r="415" spans="1:17" ht="15.75" customHeight="1" x14ac:dyDescent="0.3">
      <c r="A415" s="31" t="s">
        <v>756</v>
      </c>
      <c r="B415" s="23" t="str">
        <f>VLOOKUP(A415,'Customer Names'!A415:D2749,3,FALSE)</f>
        <v xml:space="preserve">  Jordan</v>
      </c>
      <c r="C415" s="23">
        <f>VLOOKUP(Healthcare!A415,'Medical Examinations'!A415:H2749,2,FALSE)</f>
        <v>22.61</v>
      </c>
      <c r="D415" s="23">
        <f>VLOOKUP(A415,'Medical Examinations'!A415:H2749,3,FALSE)</f>
        <v>6.13</v>
      </c>
      <c r="E415" s="23" t="str">
        <f>VLOOKUP(A415,'Medical Examinations'!A415:H2749,4,FALSE)</f>
        <v>Yes</v>
      </c>
      <c r="F415" s="23" t="str">
        <f>VLOOKUP(A415,'Medical Examinations'!A415:H2749,5,FALSE)</f>
        <v>No</v>
      </c>
      <c r="G415" s="23" t="str">
        <f>VLOOKUP(A415,'Medical Examinations'!A415:H2749,6,FALSE)</f>
        <v>Yes</v>
      </c>
      <c r="H415" s="23">
        <f>VLOOKUP(A415,'Medical Examinations'!A415:H2749,7,FALSE)</f>
        <v>1</v>
      </c>
      <c r="I415" s="23" t="str">
        <f>VLOOKUP(A415,'Medical Examinations'!A415:H2749,8,FALSE)</f>
        <v>Yes</v>
      </c>
      <c r="J415" s="23" t="str" cm="1">
        <f t="array" ref="J415">_xlfn.IFS(C415&lt;18.5,"Under Weight",C415&lt;25,"Healthy Weight",C415&lt;30,"Over Weight",C415&gt;=30,"Obesity")</f>
        <v>Healthy Weight</v>
      </c>
      <c r="K415" s="23" t="str" cm="1">
        <f t="array" ref="K415">_xlfn.IFS(D415&lt;5.7,"Normal",D415&lt;=6.5,"Prediabetes",D415&gt;6.5,"Diabetes")</f>
        <v>Prediabetes</v>
      </c>
      <c r="L415" s="30" t="str">
        <f>VLOOKUP(A415,'Hospitalisation Details'!A415:H2757,2,FALSE)</f>
        <v>23-Jul-1969</v>
      </c>
      <c r="M415" s="23">
        <f>VLOOKUP(A415,'Hospitalisation Details'!A415:H2757,5,FALSE)</f>
        <v>24873.38</v>
      </c>
      <c r="N415" s="23" t="str">
        <f>VLOOKUP(A415,'Hospitalisation Details'!A415:H2757,6,FALSE)</f>
        <v>tier - 2</v>
      </c>
      <c r="O415" s="23" t="str">
        <f>VLOOKUP(A415,'Hospitalisation Details'!A415:H2757,7,FALSE)</f>
        <v>tier - 1</v>
      </c>
      <c r="P415" s="23" t="str">
        <f>VLOOKUP(A415,'Hospitalisation Details'!A415:H2757,8,FALSE)</f>
        <v>R1024</v>
      </c>
      <c r="Q415" s="26">
        <f>VLOOKUP(A415,'Hospitalisation Details'!A415:H2757,3,FALSE)</f>
        <v>53.875</v>
      </c>
    </row>
    <row r="416" spans="1:17" ht="15.75" customHeight="1" x14ac:dyDescent="0.3">
      <c r="A416" s="31" t="s">
        <v>758</v>
      </c>
      <c r="B416" s="23" t="str">
        <f>VLOOKUP(A416,'Customer Names'!A416:D2750,3,FALSE)</f>
        <v xml:space="preserve">  Nils</v>
      </c>
      <c r="C416" s="23">
        <f>VLOOKUP(Healthcare!A416,'Medical Examinations'!A416:H2750,2,FALSE)</f>
        <v>24.32</v>
      </c>
      <c r="D416" s="23">
        <f>VLOOKUP(A416,'Medical Examinations'!A416:H2750,3,FALSE)</f>
        <v>10.47</v>
      </c>
      <c r="E416" s="23" t="str">
        <f>VLOOKUP(A416,'Medical Examinations'!A416:H2750,4,FALSE)</f>
        <v>Yes</v>
      </c>
      <c r="F416" s="23" t="str">
        <f>VLOOKUP(A416,'Medical Examinations'!A416:H2750,5,FALSE)</f>
        <v>No</v>
      </c>
      <c r="G416" s="23" t="str">
        <f>VLOOKUP(A416,'Medical Examinations'!A416:H2750,6,FALSE)</f>
        <v>No</v>
      </c>
      <c r="H416" s="23">
        <f>VLOOKUP(A416,'Medical Examinations'!A416:H2750,7,FALSE)</f>
        <v>2</v>
      </c>
      <c r="I416" s="23" t="str">
        <f>VLOOKUP(A416,'Medical Examinations'!A416:H2750,8,FALSE)</f>
        <v>Yes</v>
      </c>
      <c r="J416" s="23" t="str" cm="1">
        <f t="array" ref="J416">_xlfn.IFS(C416&lt;18.5,"Under Weight",C416&lt;25,"Healthy Weight",C416&lt;30,"Over Weight",C416&gt;=30,"Obesity")</f>
        <v>Healthy Weight</v>
      </c>
      <c r="K416" s="23" t="str" cm="1">
        <f t="array" ref="K416">_xlfn.IFS(D416&lt;5.7,"Normal",D416&lt;=6.5,"Prediabetes",D416&gt;6.5,"Diabetes")</f>
        <v>Diabetes</v>
      </c>
      <c r="L416" s="30" t="str">
        <f>VLOOKUP(A416,'Hospitalisation Details'!A416:H2758,2,FALSE)</f>
        <v>26-Nov-1970</v>
      </c>
      <c r="M416" s="23">
        <f>VLOOKUP(A416,'Hospitalisation Details'!A416:H2758,5,FALSE)</f>
        <v>24869.84</v>
      </c>
      <c r="N416" s="23" t="str">
        <f>VLOOKUP(A416,'Hospitalisation Details'!A416:H2758,6,FALSE)</f>
        <v>tier - 2</v>
      </c>
      <c r="O416" s="23" t="str">
        <f>VLOOKUP(A416,'Hospitalisation Details'!A416:H2758,7,FALSE)</f>
        <v>tier - 2</v>
      </c>
      <c r="P416" s="23" t="str">
        <f>VLOOKUP(A416,'Hospitalisation Details'!A416:H2758,8,FALSE)</f>
        <v>R1016</v>
      </c>
      <c r="Q416" s="26">
        <f>VLOOKUP(A416,'Hospitalisation Details'!A416:H2758,3,FALSE)</f>
        <v>52.533333333333331</v>
      </c>
    </row>
    <row r="417" spans="1:17" ht="15.75" customHeight="1" x14ac:dyDescent="0.3">
      <c r="A417" s="31" t="s">
        <v>760</v>
      </c>
      <c r="B417" s="23" t="str">
        <f>VLOOKUP(A417,'Customer Names'!A417:D2751,3,FALSE)</f>
        <v xml:space="preserve">  Scott</v>
      </c>
      <c r="C417" s="23">
        <f>VLOOKUP(Healthcare!A417,'Medical Examinations'!A417:H2751,2,FALSE)</f>
        <v>20.96</v>
      </c>
      <c r="D417" s="23">
        <f>VLOOKUP(A417,'Medical Examinations'!A417:H2751,3,FALSE)</f>
        <v>4.04</v>
      </c>
      <c r="E417" s="23" t="str">
        <f>VLOOKUP(A417,'Medical Examinations'!A417:H2751,4,FALSE)</f>
        <v>Yes</v>
      </c>
      <c r="F417" s="23" t="str">
        <f>VLOOKUP(A417,'Medical Examinations'!A417:H2751,5,FALSE)</f>
        <v>No</v>
      </c>
      <c r="G417" s="23" t="str">
        <f>VLOOKUP(A417,'Medical Examinations'!A417:H2751,6,FALSE)</f>
        <v>No</v>
      </c>
      <c r="H417" s="23">
        <f>VLOOKUP(A417,'Medical Examinations'!A417:H2751,7,FALSE)</f>
        <v>1</v>
      </c>
      <c r="I417" s="23" t="str">
        <f>VLOOKUP(A417,'Medical Examinations'!A417:H2751,8,FALSE)</f>
        <v>Yes</v>
      </c>
      <c r="J417" s="23" t="str" cm="1">
        <f t="array" ref="J417">_xlfn.IFS(C417&lt;18.5,"Under Weight",C417&lt;25,"Healthy Weight",C417&lt;30,"Over Weight",C417&gt;=30,"Obesity")</f>
        <v>Healthy Weight</v>
      </c>
      <c r="K417" s="23" t="str" cm="1">
        <f t="array" ref="K417">_xlfn.IFS(D417&lt;5.7,"Normal",D417&lt;=6.5,"Prediabetes",D417&gt;6.5,"Diabetes")</f>
        <v>Normal</v>
      </c>
      <c r="L417" s="30" t="str">
        <f>VLOOKUP(A417,'Hospitalisation Details'!A417:H2759,2,FALSE)</f>
        <v>10-Jun-1995</v>
      </c>
      <c r="M417" s="23">
        <f>VLOOKUP(A417,'Hospitalisation Details'!A417:H2759,5,FALSE)</f>
        <v>24863.25</v>
      </c>
      <c r="N417" s="23" t="str">
        <f>VLOOKUP(A417,'Hospitalisation Details'!A417:H2759,6,FALSE)</f>
        <v>tier - 2</v>
      </c>
      <c r="O417" s="23" t="str">
        <f>VLOOKUP(A417,'Hospitalisation Details'!A417:H2759,7,FALSE)</f>
        <v>tier - 3</v>
      </c>
      <c r="P417" s="23" t="str">
        <f>VLOOKUP(A417,'Hospitalisation Details'!A417:H2759,8,FALSE)</f>
        <v>R1011</v>
      </c>
      <c r="Q417" s="26">
        <f>VLOOKUP(A417,'Hospitalisation Details'!A417:H2759,3,FALSE)</f>
        <v>27.994444444444444</v>
      </c>
    </row>
    <row r="418" spans="1:17" ht="15.75" customHeight="1" x14ac:dyDescent="0.3">
      <c r="A418" s="31" t="s">
        <v>761</v>
      </c>
      <c r="B418" s="23" t="str">
        <f>VLOOKUP(A418,'Customer Names'!A418:D2752,3,FALSE)</f>
        <v xml:space="preserve">  Angela</v>
      </c>
      <c r="C418" s="23">
        <f>VLOOKUP(Healthcare!A418,'Medical Examinations'!A418:H2752,2,FALSE)</f>
        <v>19.68</v>
      </c>
      <c r="D418" s="23">
        <f>VLOOKUP(A418,'Medical Examinations'!A418:H2752,3,FALSE)</f>
        <v>5.74</v>
      </c>
      <c r="E418" s="23" t="str">
        <f>VLOOKUP(A418,'Medical Examinations'!A418:H2752,4,FALSE)</f>
        <v>No</v>
      </c>
      <c r="F418" s="23" t="str">
        <f>VLOOKUP(A418,'Medical Examinations'!A418:H2752,5,FALSE)</f>
        <v>No</v>
      </c>
      <c r="G418" s="23" t="str">
        <f>VLOOKUP(A418,'Medical Examinations'!A418:H2752,6,FALSE)</f>
        <v>No</v>
      </c>
      <c r="H418" s="23">
        <f>VLOOKUP(A418,'Medical Examinations'!A418:H2752,7,FALSE)</f>
        <v>0</v>
      </c>
      <c r="I418" s="23" t="str">
        <f>VLOOKUP(A418,'Medical Examinations'!A418:H2752,8,FALSE)</f>
        <v>Yes</v>
      </c>
      <c r="J418" s="23" t="str" cm="1">
        <f t="array" ref="J418">_xlfn.IFS(C418&lt;18.5,"Under Weight",C418&lt;25,"Healthy Weight",C418&lt;30,"Over Weight",C418&gt;=30,"Obesity")</f>
        <v>Healthy Weight</v>
      </c>
      <c r="K418" s="23" t="str" cm="1">
        <f t="array" ref="K418">_xlfn.IFS(D418&lt;5.7,"Normal",D418&lt;=6.5,"Prediabetes",D418&gt;6.5,"Diabetes")</f>
        <v>Prediabetes</v>
      </c>
      <c r="L418" s="30" t="str">
        <f>VLOOKUP(A418,'Hospitalisation Details'!A418:H2760,2,FALSE)</f>
        <v>09-Sep-1994</v>
      </c>
      <c r="M418" s="23">
        <f>VLOOKUP(A418,'Hospitalisation Details'!A418:H2760,5,FALSE)</f>
        <v>24817.25</v>
      </c>
      <c r="N418" s="23" t="str">
        <f>VLOOKUP(A418,'Hospitalisation Details'!A418:H2760,6,FALSE)</f>
        <v>tier - 2</v>
      </c>
      <c r="O418" s="23" t="str">
        <f>VLOOKUP(A418,'Hospitalisation Details'!A418:H2760,7,FALSE)</f>
        <v>tier - 2</v>
      </c>
      <c r="P418" s="23" t="str">
        <f>VLOOKUP(A418,'Hospitalisation Details'!A418:H2760,8,FALSE)</f>
        <v>R1011</v>
      </c>
      <c r="Q418" s="26">
        <f>VLOOKUP(A418,'Hospitalisation Details'!A418:H2760,3,FALSE)</f>
        <v>28.747222222222224</v>
      </c>
    </row>
    <row r="419" spans="1:17" ht="15.75" customHeight="1" x14ac:dyDescent="0.3">
      <c r="A419" s="31" t="s">
        <v>763</v>
      </c>
      <c r="B419" s="23" t="str">
        <f>VLOOKUP(A419,'Customer Names'!A419:D2753,3,FALSE)</f>
        <v xml:space="preserve">  Allison</v>
      </c>
      <c r="C419" s="23">
        <f>VLOOKUP(Healthcare!A419,'Medical Examinations'!A419:H2753,2,FALSE)</f>
        <v>18.100000000000001</v>
      </c>
      <c r="D419" s="23">
        <f>VLOOKUP(A419,'Medical Examinations'!A419:H2753,3,FALSE)</f>
        <v>6.33</v>
      </c>
      <c r="E419" s="23" t="str">
        <f>VLOOKUP(A419,'Medical Examinations'!A419:H2753,4,FALSE)</f>
        <v>No</v>
      </c>
      <c r="F419" s="23" t="str">
        <f>VLOOKUP(A419,'Medical Examinations'!A419:H2753,5,FALSE)</f>
        <v>No</v>
      </c>
      <c r="G419" s="23" t="str">
        <f>VLOOKUP(A419,'Medical Examinations'!A419:H2753,6,FALSE)</f>
        <v>No</v>
      </c>
      <c r="H419" s="23">
        <f>VLOOKUP(A419,'Medical Examinations'!A419:H2753,7,FALSE)</f>
        <v>1</v>
      </c>
      <c r="I419" s="23" t="str">
        <f>VLOOKUP(A419,'Medical Examinations'!A419:H2753,8,FALSE)</f>
        <v>Yes</v>
      </c>
      <c r="J419" s="23" t="str" cm="1">
        <f t="array" ref="J419">_xlfn.IFS(C419&lt;18.5,"Under Weight",C419&lt;25,"Healthy Weight",C419&lt;30,"Over Weight",C419&gt;=30,"Obesity")</f>
        <v>Under Weight</v>
      </c>
      <c r="K419" s="23" t="str" cm="1">
        <f t="array" ref="K419">_xlfn.IFS(D419&lt;5.7,"Normal",D419&lt;=6.5,"Prediabetes",D419&gt;6.5,"Diabetes")</f>
        <v>Prediabetes</v>
      </c>
      <c r="L419" s="30" t="str">
        <f>VLOOKUP(A419,'Hospitalisation Details'!A419:H2761,2,FALSE)</f>
        <v>11-Oct-1992</v>
      </c>
      <c r="M419" s="23">
        <f>VLOOKUP(A419,'Hospitalisation Details'!A419:H2761,5,FALSE)</f>
        <v>24795.040000000001</v>
      </c>
      <c r="N419" s="23" t="str">
        <f>VLOOKUP(A419,'Hospitalisation Details'!A419:H2761,6,FALSE)</f>
        <v>tier - 2</v>
      </c>
      <c r="O419" s="23" t="str">
        <f>VLOOKUP(A419,'Hospitalisation Details'!A419:H2761,7,FALSE)</f>
        <v>tier - 3</v>
      </c>
      <c r="P419" s="23" t="str">
        <f>VLOOKUP(A419,'Hospitalisation Details'!A419:H2761,8,FALSE)</f>
        <v>R1011</v>
      </c>
      <c r="Q419" s="26">
        <f>VLOOKUP(A419,'Hospitalisation Details'!A419:H2761,3,FALSE)</f>
        <v>30.658333333333335</v>
      </c>
    </row>
    <row r="420" spans="1:17" ht="15.75" customHeight="1" x14ac:dyDescent="0.3">
      <c r="A420" s="31" t="s">
        <v>764</v>
      </c>
      <c r="B420" s="23" t="str">
        <f>VLOOKUP(A420,'Customer Names'!A420:D2754,3,FALSE)</f>
        <v xml:space="preserve">  Caitlin O</v>
      </c>
      <c r="C420" s="23">
        <f>VLOOKUP(Healthcare!A420,'Medical Examinations'!A420:H2754,2,FALSE)</f>
        <v>29.64</v>
      </c>
      <c r="D420" s="23">
        <f>VLOOKUP(A420,'Medical Examinations'!A420:H2754,3,FALSE)</f>
        <v>4.28</v>
      </c>
      <c r="E420" s="23" t="str">
        <f>VLOOKUP(A420,'Medical Examinations'!A420:H2754,4,FALSE)</f>
        <v>Yes</v>
      </c>
      <c r="F420" s="23" t="str">
        <f>VLOOKUP(A420,'Medical Examinations'!A420:H2754,5,FALSE)</f>
        <v>No</v>
      </c>
      <c r="G420" s="23" t="str">
        <f>VLOOKUP(A420,'Medical Examinations'!A420:H2754,6,FALSE)</f>
        <v>No</v>
      </c>
      <c r="H420" s="23">
        <f>VLOOKUP(A420,'Medical Examinations'!A420:H2754,7,FALSE)</f>
        <v>0</v>
      </c>
      <c r="I420" s="23" t="str">
        <f>VLOOKUP(A420,'Medical Examinations'!A420:H2754,8,FALSE)</f>
        <v>No</v>
      </c>
      <c r="J420" s="23" t="str" cm="1">
        <f t="array" ref="J420">_xlfn.IFS(C420&lt;18.5,"Under Weight",C420&lt;25,"Healthy Weight",C420&lt;30,"Over Weight",C420&gt;=30,"Obesity")</f>
        <v>Over Weight</v>
      </c>
      <c r="K420" s="23" t="str" cm="1">
        <f t="array" ref="K420">_xlfn.IFS(D420&lt;5.7,"Normal",D420&lt;=6.5,"Prediabetes",D420&gt;6.5,"Diabetes")</f>
        <v>Normal</v>
      </c>
      <c r="L420" s="30" t="str">
        <f>VLOOKUP(A420,'Hospitalisation Details'!A420:H2762,2,FALSE)</f>
        <v>28-Aug-1996</v>
      </c>
      <c r="M420" s="23">
        <f>VLOOKUP(A420,'Hospitalisation Details'!A420:H2762,5,FALSE)</f>
        <v>24671.66</v>
      </c>
      <c r="N420" s="23" t="str">
        <f>VLOOKUP(A420,'Hospitalisation Details'!A420:H2762,6,FALSE)</f>
        <v>tier - 2</v>
      </c>
      <c r="O420" s="23" t="str">
        <f>VLOOKUP(A420,'Hospitalisation Details'!A420:H2762,7,FALSE)</f>
        <v>tier - 1</v>
      </c>
      <c r="P420" s="23" t="str">
        <f>VLOOKUP(A420,'Hospitalisation Details'!A420:H2762,8,FALSE)</f>
        <v>R1024</v>
      </c>
      <c r="Q420" s="26">
        <f>VLOOKUP(A420,'Hospitalisation Details'!A420:H2762,3,FALSE)</f>
        <v>26.777777777777779</v>
      </c>
    </row>
    <row r="421" spans="1:17" ht="15.75" customHeight="1" x14ac:dyDescent="0.3">
      <c r="A421" s="31" t="s">
        <v>766</v>
      </c>
      <c r="B421" s="23" t="str">
        <f>VLOOKUP(A421,'Customer Names'!A421:D2755,3,FALSE)</f>
        <v xml:space="preserve">  Tracy M</v>
      </c>
      <c r="C421" s="23">
        <f>VLOOKUP(Healthcare!A421,'Medical Examinations'!A421:H2755,2,FALSE)</f>
        <v>25.3</v>
      </c>
      <c r="D421" s="23">
        <f>VLOOKUP(A421,'Medical Examinations'!A421:H2755,3,FALSE)</f>
        <v>9.4700000000000006</v>
      </c>
      <c r="E421" s="23" t="str">
        <f>VLOOKUP(A421,'Medical Examinations'!A421:H2755,4,FALSE)</f>
        <v>Yes</v>
      </c>
      <c r="F421" s="23" t="str">
        <f>VLOOKUP(A421,'Medical Examinations'!A421:H2755,5,FALSE)</f>
        <v>No</v>
      </c>
      <c r="G421" s="23" t="str">
        <f>VLOOKUP(A421,'Medical Examinations'!A421:H2755,6,FALSE)</f>
        <v>No</v>
      </c>
      <c r="H421" s="23">
        <f>VLOOKUP(A421,'Medical Examinations'!A421:H2755,7,FALSE)</f>
        <v>2</v>
      </c>
      <c r="I421" s="23" t="str">
        <f>VLOOKUP(A421,'Medical Examinations'!A421:H2755,8,FALSE)</f>
        <v>Yes</v>
      </c>
      <c r="J421" s="23" t="str" cm="1">
        <f t="array" ref="J421">_xlfn.IFS(C421&lt;18.5,"Under Weight",C421&lt;25,"Healthy Weight",C421&lt;30,"Over Weight",C421&gt;=30,"Obesity")</f>
        <v>Over Weight</v>
      </c>
      <c r="K421" s="23" t="str" cm="1">
        <f t="array" ref="K421">_xlfn.IFS(D421&lt;5.7,"Normal",D421&lt;=6.5,"Prediabetes",D421&gt;6.5,"Diabetes")</f>
        <v>Diabetes</v>
      </c>
      <c r="L421" s="30" t="str">
        <f>VLOOKUP(A421,'Hospitalisation Details'!A421:H2763,2,FALSE)</f>
        <v>12-Jun-1970</v>
      </c>
      <c r="M421" s="23">
        <f>VLOOKUP(A421,'Hospitalisation Details'!A421:H2763,5,FALSE)</f>
        <v>24667.42</v>
      </c>
      <c r="N421" s="23" t="str">
        <f>VLOOKUP(A421,'Hospitalisation Details'!A421:H2763,6,FALSE)</f>
        <v>tier - 2</v>
      </c>
      <c r="O421" s="23" t="str">
        <f>VLOOKUP(A421,'Hospitalisation Details'!A421:H2763,7,FALSE)</f>
        <v>tier - 3</v>
      </c>
      <c r="P421" s="23" t="str">
        <f>VLOOKUP(A421,'Hospitalisation Details'!A421:H2763,8,FALSE)</f>
        <v>R1013</v>
      </c>
      <c r="Q421" s="26">
        <f>VLOOKUP(A421,'Hospitalisation Details'!A421:H2763,3,FALSE)</f>
        <v>52.988888888888887</v>
      </c>
    </row>
    <row r="422" spans="1:17" ht="15.75" customHeight="1" x14ac:dyDescent="0.3">
      <c r="A422" s="31" t="s">
        <v>768</v>
      </c>
      <c r="B422" s="23" t="str">
        <f>VLOOKUP(A422,'Customer Names'!A422:D2756,3,FALSE)</f>
        <v xml:space="preserve">  Dustin M</v>
      </c>
      <c r="C422" s="23">
        <f>VLOOKUP(Healthcare!A422,'Medical Examinations'!A422:H2756,2,FALSE)</f>
        <v>27.6</v>
      </c>
      <c r="D422" s="23">
        <f>VLOOKUP(A422,'Medical Examinations'!A422:H2756,3,FALSE)</f>
        <v>4.8499999999999996</v>
      </c>
      <c r="E422" s="23" t="str">
        <f>VLOOKUP(A422,'Medical Examinations'!A422:H2756,4,FALSE)</f>
        <v>Yes</v>
      </c>
      <c r="F422" s="23" t="str">
        <f>VLOOKUP(A422,'Medical Examinations'!A422:H2756,5,FALSE)</f>
        <v>No</v>
      </c>
      <c r="G422" s="23" t="str">
        <f>VLOOKUP(A422,'Medical Examinations'!A422:H2756,6,FALSE)</f>
        <v>No</v>
      </c>
      <c r="H422" s="23">
        <f>VLOOKUP(A422,'Medical Examinations'!A422:H2756,7,FALSE)</f>
        <v>0</v>
      </c>
      <c r="I422" s="23" t="str">
        <f>VLOOKUP(A422,'Medical Examinations'!A422:H2756,8,FALSE)</f>
        <v>No</v>
      </c>
      <c r="J422" s="23" t="str" cm="1">
        <f t="array" ref="J422">_xlfn.IFS(C422&lt;18.5,"Under Weight",C422&lt;25,"Healthy Weight",C422&lt;30,"Over Weight",C422&gt;=30,"Obesity")</f>
        <v>Over Weight</v>
      </c>
      <c r="K422" s="23" t="str" cm="1">
        <f t="array" ref="K422">_xlfn.IFS(D422&lt;5.7,"Normal",D422&lt;=6.5,"Prediabetes",D422&gt;6.5,"Diabetes")</f>
        <v>Normal</v>
      </c>
      <c r="L422" s="30" t="str">
        <f>VLOOKUP(A422,'Hospitalisation Details'!A422:H2764,2,FALSE)</f>
        <v>12-Oct-1976</v>
      </c>
      <c r="M422" s="23">
        <f>VLOOKUP(A422,'Hospitalisation Details'!A422:H2764,5,FALSE)</f>
        <v>24603.05</v>
      </c>
      <c r="N422" s="23" t="str">
        <f>VLOOKUP(A422,'Hospitalisation Details'!A422:H2764,6,FALSE)</f>
        <v>tier - 2</v>
      </c>
      <c r="O422" s="23" t="str">
        <f>VLOOKUP(A422,'Hospitalisation Details'!A422:H2764,7,FALSE)</f>
        <v>tier - 2</v>
      </c>
      <c r="P422" s="23" t="str">
        <f>VLOOKUP(A422,'Hospitalisation Details'!A422:H2764,8,FALSE)</f>
        <v>R1011</v>
      </c>
      <c r="Q422" s="26">
        <f>VLOOKUP(A422,'Hospitalisation Details'!A422:H2764,3,FALSE)</f>
        <v>46.655555555555559</v>
      </c>
    </row>
    <row r="423" spans="1:17" ht="15.75" customHeight="1" x14ac:dyDescent="0.3">
      <c r="A423" s="31" t="s">
        <v>770</v>
      </c>
      <c r="B423" s="23" t="str">
        <f>VLOOKUP(A423,'Customer Names'!A423:D2757,3,FALSE)</f>
        <v xml:space="preserve">  Jenny</v>
      </c>
      <c r="C423" s="23">
        <f>VLOOKUP(Healthcare!A423,'Medical Examinations'!A423:H2757,2,FALSE)</f>
        <v>27.645</v>
      </c>
      <c r="D423" s="23">
        <f>VLOOKUP(A423,'Medical Examinations'!A423:H2757,3,FALSE)</f>
        <v>11.03</v>
      </c>
      <c r="E423" s="23" t="str">
        <f>VLOOKUP(A423,'Medical Examinations'!A423:H2757,4,FALSE)</f>
        <v>Yes</v>
      </c>
      <c r="F423" s="23" t="str">
        <f>VLOOKUP(A423,'Medical Examinations'!A423:H2757,5,FALSE)</f>
        <v>No</v>
      </c>
      <c r="G423" s="23" t="str">
        <f>VLOOKUP(A423,'Medical Examinations'!A423:H2757,6,FALSE)</f>
        <v>No</v>
      </c>
      <c r="H423" s="23">
        <f>VLOOKUP(A423,'Medical Examinations'!A423:H2757,7,FALSE)</f>
        <v>1</v>
      </c>
      <c r="I423" s="23" t="str">
        <f>VLOOKUP(A423,'Medical Examinations'!A423:H2757,8,FALSE)</f>
        <v>Yes</v>
      </c>
      <c r="J423" s="23" t="str" cm="1">
        <f t="array" ref="J423">_xlfn.IFS(C423&lt;18.5,"Under Weight",C423&lt;25,"Healthy Weight",C423&lt;30,"Over Weight",C423&gt;=30,"Obesity")</f>
        <v>Over Weight</v>
      </c>
      <c r="K423" s="23" t="str" cm="1">
        <f t="array" ref="K423">_xlfn.IFS(D423&lt;5.7,"Normal",D423&lt;=6.5,"Prediabetes",D423&gt;6.5,"Diabetes")</f>
        <v>Diabetes</v>
      </c>
      <c r="L423" s="30" t="str">
        <f>VLOOKUP(A423,'Hospitalisation Details'!A423:H2765,2,FALSE)</f>
        <v>13-Jun-1975</v>
      </c>
      <c r="M423" s="23">
        <f>VLOOKUP(A423,'Hospitalisation Details'!A423:H2765,5,FALSE)</f>
        <v>24535.7</v>
      </c>
      <c r="N423" s="23" t="str">
        <f>VLOOKUP(A423,'Hospitalisation Details'!A423:H2765,6,FALSE)</f>
        <v>tier - 2</v>
      </c>
      <c r="O423" s="23" t="str">
        <f>VLOOKUP(A423,'Hospitalisation Details'!A423:H2765,7,FALSE)</f>
        <v>tier - 2</v>
      </c>
      <c r="P423" s="23" t="str">
        <f>VLOOKUP(A423,'Hospitalisation Details'!A423:H2765,8,FALSE)</f>
        <v>R1012</v>
      </c>
      <c r="Q423" s="26">
        <f>VLOOKUP(A423,'Hospitalisation Details'!A423:H2765,3,FALSE)</f>
        <v>47.986111111111114</v>
      </c>
    </row>
    <row r="424" spans="1:17" ht="15.75" customHeight="1" x14ac:dyDescent="0.3">
      <c r="A424" s="31" t="s">
        <v>772</v>
      </c>
      <c r="B424" s="23" t="str">
        <f>VLOOKUP(A424,'Customer Names'!A424:D2758,3,FALSE)</f>
        <v xml:space="preserve">  Emily</v>
      </c>
      <c r="C424" s="23">
        <f>VLOOKUP(Healthcare!A424,'Medical Examinations'!A424:H2758,2,FALSE)</f>
        <v>27.6</v>
      </c>
      <c r="D424" s="23">
        <f>VLOOKUP(A424,'Medical Examinations'!A424:H2758,3,FALSE)</f>
        <v>5.22</v>
      </c>
      <c r="E424" s="23" t="str">
        <f>VLOOKUP(A424,'Medical Examinations'!A424:H2758,4,FALSE)</f>
        <v>No</v>
      </c>
      <c r="F424" s="23" t="str">
        <f>VLOOKUP(A424,'Medical Examinations'!A424:H2758,5,FALSE)</f>
        <v>No</v>
      </c>
      <c r="G424" s="23" t="str">
        <f>VLOOKUP(A424,'Medical Examinations'!A424:H2758,6,FALSE)</f>
        <v>No</v>
      </c>
      <c r="H424" s="23">
        <f>VLOOKUP(A424,'Medical Examinations'!A424:H2758,7,FALSE)</f>
        <v>2</v>
      </c>
      <c r="I424" s="23" t="str">
        <f>VLOOKUP(A424,'Medical Examinations'!A424:H2758,8,FALSE)</f>
        <v>Yes</v>
      </c>
      <c r="J424" s="23" t="str" cm="1">
        <f t="array" ref="J424">_xlfn.IFS(C424&lt;18.5,"Under Weight",C424&lt;25,"Healthy Weight",C424&lt;30,"Over Weight",C424&gt;=30,"Obesity")</f>
        <v>Over Weight</v>
      </c>
      <c r="K424" s="23" t="str" cm="1">
        <f t="array" ref="K424">_xlfn.IFS(D424&lt;5.7,"Normal",D424&lt;=6.5,"Prediabetes",D424&gt;6.5,"Diabetes")</f>
        <v>Normal</v>
      </c>
      <c r="L424" s="30" t="str">
        <f>VLOOKUP(A424,'Hospitalisation Details'!A424:H2766,2,FALSE)</f>
        <v>14-Sep-1972</v>
      </c>
      <c r="M424" s="23">
        <f>VLOOKUP(A424,'Hospitalisation Details'!A424:H2766,5,FALSE)</f>
        <v>24520.26</v>
      </c>
      <c r="N424" s="23" t="str">
        <f>VLOOKUP(A424,'Hospitalisation Details'!A424:H2766,6,FALSE)</f>
        <v>tier - 2</v>
      </c>
      <c r="O424" s="23" t="str">
        <f>VLOOKUP(A424,'Hospitalisation Details'!A424:H2766,7,FALSE)</f>
        <v>tier - 3</v>
      </c>
      <c r="P424" s="23" t="str">
        <f>VLOOKUP(A424,'Hospitalisation Details'!A424:H2766,8,FALSE)</f>
        <v>R1011</v>
      </c>
      <c r="Q424" s="26">
        <f>VLOOKUP(A424,'Hospitalisation Details'!A424:H2766,3,FALSE)</f>
        <v>50.733333333333334</v>
      </c>
    </row>
    <row r="425" spans="1:17" ht="15.75" customHeight="1" x14ac:dyDescent="0.3">
      <c r="A425" s="31" t="s">
        <v>774</v>
      </c>
      <c r="B425" s="23" t="str">
        <f>VLOOKUP(A425,'Customer Names'!A425:D2759,3,FALSE)</f>
        <v xml:space="preserve">  Fabienne</v>
      </c>
      <c r="C425" s="23">
        <f>VLOOKUP(Healthcare!A425,'Medical Examinations'!A425:H2759,2,FALSE)</f>
        <v>25.08</v>
      </c>
      <c r="D425" s="23">
        <f>VLOOKUP(A425,'Medical Examinations'!A425:H2759,3,FALSE)</f>
        <v>9.52</v>
      </c>
      <c r="E425" s="23" t="str">
        <f>VLOOKUP(A425,'Medical Examinations'!A425:H2759,4,FALSE)</f>
        <v>Yes</v>
      </c>
      <c r="F425" s="23" t="str">
        <f>VLOOKUP(A425,'Medical Examinations'!A425:H2759,5,FALSE)</f>
        <v>No</v>
      </c>
      <c r="G425" s="23" t="str">
        <f>VLOOKUP(A425,'Medical Examinations'!A425:H2759,6,FALSE)</f>
        <v>No</v>
      </c>
      <c r="H425" s="23">
        <f>VLOOKUP(A425,'Medical Examinations'!A425:H2759,7,FALSE)</f>
        <v>2</v>
      </c>
      <c r="I425" s="23" t="str">
        <f>VLOOKUP(A425,'Medical Examinations'!A425:H2759,8,FALSE)</f>
        <v>No</v>
      </c>
      <c r="J425" s="23" t="str" cm="1">
        <f t="array" ref="J425">_xlfn.IFS(C425&lt;18.5,"Under Weight",C425&lt;25,"Healthy Weight",C425&lt;30,"Over Weight",C425&gt;=30,"Obesity")</f>
        <v>Over Weight</v>
      </c>
      <c r="K425" s="23" t="str" cm="1">
        <f t="array" ref="K425">_xlfn.IFS(D425&lt;5.7,"Normal",D425&lt;=6.5,"Prediabetes",D425&gt;6.5,"Diabetes")</f>
        <v>Diabetes</v>
      </c>
      <c r="L425" s="30" t="str">
        <f>VLOOKUP(A425,'Hospitalisation Details'!A425:H2767,2,FALSE)</f>
        <v>21-Oct-1961</v>
      </c>
      <c r="M425" s="23">
        <f>VLOOKUP(A425,'Hospitalisation Details'!A425:H2767,5,FALSE)</f>
        <v>24513.09</v>
      </c>
      <c r="N425" s="23" t="str">
        <f>VLOOKUP(A425,'Hospitalisation Details'!A425:H2767,6,FALSE)</f>
        <v>tier - 2</v>
      </c>
      <c r="O425" s="23" t="str">
        <f>VLOOKUP(A425,'Hospitalisation Details'!A425:H2767,7,FALSE)</f>
        <v>tier - 2</v>
      </c>
      <c r="P425" s="23" t="str">
        <f>VLOOKUP(A425,'Hospitalisation Details'!A425:H2767,8,FALSE)</f>
        <v>R1013</v>
      </c>
      <c r="Q425" s="26">
        <f>VLOOKUP(A425,'Hospitalisation Details'!A425:H2767,3,FALSE)</f>
        <v>61.630555555555553</v>
      </c>
    </row>
    <row r="426" spans="1:17" ht="15.75" customHeight="1" x14ac:dyDescent="0.3">
      <c r="A426" s="31" t="s">
        <v>776</v>
      </c>
      <c r="B426" s="23" t="str">
        <f>VLOOKUP(A426,'Customer Names'!A426:D2760,3,FALSE)</f>
        <v xml:space="preserve">  Jordan</v>
      </c>
      <c r="C426" s="23">
        <f>VLOOKUP(Healthcare!A426,'Medical Examinations'!A426:H2760,2,FALSE)</f>
        <v>30.02</v>
      </c>
      <c r="D426" s="23">
        <f>VLOOKUP(A426,'Medical Examinations'!A426:H2760,3,FALSE)</f>
        <v>11.09</v>
      </c>
      <c r="E426" s="23" t="str">
        <f>VLOOKUP(A426,'Medical Examinations'!A426:H2760,4,FALSE)</f>
        <v>No</v>
      </c>
      <c r="F426" s="23" t="str">
        <f>VLOOKUP(A426,'Medical Examinations'!A426:H2760,5,FALSE)</f>
        <v>No</v>
      </c>
      <c r="G426" s="23" t="str">
        <f>VLOOKUP(A426,'Medical Examinations'!A426:H2760,6,FALSE)</f>
        <v>No</v>
      </c>
      <c r="H426" s="23">
        <f>VLOOKUP(A426,'Medical Examinations'!A426:H2760,7,FALSE)</f>
        <v>0</v>
      </c>
      <c r="I426" s="23" t="str">
        <f>VLOOKUP(A426,'Medical Examinations'!A426:H2760,8,FALSE)</f>
        <v>No</v>
      </c>
      <c r="J426" s="23" t="str" cm="1">
        <f t="array" ref="J426">_xlfn.IFS(C426&lt;18.5,"Under Weight",C426&lt;25,"Healthy Weight",C426&lt;30,"Over Weight",C426&gt;=30,"Obesity")</f>
        <v>Obesity</v>
      </c>
      <c r="K426" s="23" t="str" cm="1">
        <f t="array" ref="K426">_xlfn.IFS(D426&lt;5.7,"Normal",D426&lt;=6.5,"Prediabetes",D426&gt;6.5,"Diabetes")</f>
        <v>Diabetes</v>
      </c>
      <c r="L426" s="30" t="str">
        <f>VLOOKUP(A426,'Hospitalisation Details'!A426:H2768,2,FALSE)</f>
        <v>06-Jul-1968</v>
      </c>
      <c r="M426" s="23">
        <f>VLOOKUP(A426,'Hospitalisation Details'!A426:H2768,5,FALSE)</f>
        <v>24476.48</v>
      </c>
      <c r="N426" s="23" t="str">
        <f>VLOOKUP(A426,'Hospitalisation Details'!A426:H2768,6,FALSE)</f>
        <v>tier - 2</v>
      </c>
      <c r="O426" s="23" t="str">
        <f>VLOOKUP(A426,'Hospitalisation Details'!A426:H2768,7,FALSE)</f>
        <v>tier - 2</v>
      </c>
      <c r="P426" s="23" t="str">
        <f>VLOOKUP(A426,'Hospitalisation Details'!A426:H2768,8,FALSE)</f>
        <v>R1012</v>
      </c>
      <c r="Q426" s="26">
        <f>VLOOKUP(A426,'Hospitalisation Details'!A426:H2768,3,FALSE)</f>
        <v>54.922222222222224</v>
      </c>
    </row>
    <row r="427" spans="1:17" ht="15.75" customHeight="1" x14ac:dyDescent="0.3">
      <c r="A427" s="31" t="s">
        <v>777</v>
      </c>
      <c r="B427" s="23" t="str">
        <f>VLOOKUP(A427,'Customer Names'!A427:D2761,3,FALSE)</f>
        <v xml:space="preserve">  Matt</v>
      </c>
      <c r="C427" s="23">
        <f>VLOOKUP(Healthcare!A427,'Medical Examinations'!A427:H2761,2,FALSE)</f>
        <v>27.36</v>
      </c>
      <c r="D427" s="23">
        <f>VLOOKUP(A427,'Medical Examinations'!A427:H2761,3,FALSE)</f>
        <v>9.4499999999999993</v>
      </c>
      <c r="E427" s="23" t="str">
        <f>VLOOKUP(A427,'Medical Examinations'!A427:H2761,4,FALSE)</f>
        <v>Yes</v>
      </c>
      <c r="F427" s="23" t="str">
        <f>VLOOKUP(A427,'Medical Examinations'!A427:H2761,5,FALSE)</f>
        <v>No</v>
      </c>
      <c r="G427" s="23" t="str">
        <f>VLOOKUP(A427,'Medical Examinations'!A427:H2761,6,FALSE)</f>
        <v>No</v>
      </c>
      <c r="H427" s="23">
        <f>VLOOKUP(A427,'Medical Examinations'!A427:H2761,7,FALSE)</f>
        <v>2</v>
      </c>
      <c r="I427" s="23" t="str">
        <f>VLOOKUP(A427,'Medical Examinations'!A427:H2761,8,FALSE)</f>
        <v>Yes</v>
      </c>
      <c r="J427" s="23" t="str" cm="1">
        <f t="array" ref="J427">_xlfn.IFS(C427&lt;18.5,"Under Weight",C427&lt;25,"Healthy Weight",C427&lt;30,"Over Weight",C427&gt;=30,"Obesity")</f>
        <v>Over Weight</v>
      </c>
      <c r="K427" s="23" t="str" cm="1">
        <f t="array" ref="K427">_xlfn.IFS(D427&lt;5.7,"Normal",D427&lt;=6.5,"Prediabetes",D427&gt;6.5,"Diabetes")</f>
        <v>Diabetes</v>
      </c>
      <c r="L427" s="30" t="str">
        <f>VLOOKUP(A427,'Hospitalisation Details'!A427:H2769,2,FALSE)</f>
        <v>30-Nov-1970</v>
      </c>
      <c r="M427" s="23">
        <f>VLOOKUP(A427,'Hospitalisation Details'!A427:H2769,5,FALSE)</f>
        <v>24393.62</v>
      </c>
      <c r="N427" s="23" t="str">
        <f>VLOOKUP(A427,'Hospitalisation Details'!A427:H2769,6,FALSE)</f>
        <v>tier - 2</v>
      </c>
      <c r="O427" s="23" t="str">
        <f>VLOOKUP(A427,'Hospitalisation Details'!A427:H2769,7,FALSE)</f>
        <v>tier - 3</v>
      </c>
      <c r="P427" s="23" t="str">
        <f>VLOOKUP(A427,'Hospitalisation Details'!A427:H2769,8,FALSE)</f>
        <v>R1012</v>
      </c>
      <c r="Q427" s="26">
        <f>VLOOKUP(A427,'Hospitalisation Details'!A427:H2769,3,FALSE)</f>
        <v>52.522222222222226</v>
      </c>
    </row>
    <row r="428" spans="1:17" ht="15.75" customHeight="1" x14ac:dyDescent="0.3">
      <c r="A428" s="31" t="s">
        <v>778</v>
      </c>
      <c r="B428" s="23" t="str">
        <f>VLOOKUP(A428,'Customer Names'!A428:D2762,3,FALSE)</f>
        <v xml:space="preserve">  Taryn L</v>
      </c>
      <c r="C428" s="23">
        <f>VLOOKUP(Healthcare!A428,'Medical Examinations'!A428:H2762,2,FALSE)</f>
        <v>22.2</v>
      </c>
      <c r="D428" s="23">
        <f>VLOOKUP(A428,'Medical Examinations'!A428:H2762,3,FALSE)</f>
        <v>5.51</v>
      </c>
      <c r="E428" s="23" t="str">
        <f>VLOOKUP(A428,'Medical Examinations'!A428:H2762,4,FALSE)</f>
        <v>No</v>
      </c>
      <c r="F428" s="23" t="str">
        <f>VLOOKUP(A428,'Medical Examinations'!A428:H2762,5,FALSE)</f>
        <v>No</v>
      </c>
      <c r="G428" s="23" t="str">
        <f>VLOOKUP(A428,'Medical Examinations'!A428:H2762,6,FALSE)</f>
        <v>No</v>
      </c>
      <c r="H428" s="23">
        <f>VLOOKUP(A428,'Medical Examinations'!A428:H2762,7,FALSE)</f>
        <v>0</v>
      </c>
      <c r="I428" s="23" t="str">
        <f>VLOOKUP(A428,'Medical Examinations'!A428:H2762,8,FALSE)</f>
        <v>Yes</v>
      </c>
      <c r="J428" s="23" t="str" cm="1">
        <f t="array" ref="J428">_xlfn.IFS(C428&lt;18.5,"Under Weight",C428&lt;25,"Healthy Weight",C428&lt;30,"Over Weight",C428&gt;=30,"Obesity")</f>
        <v>Healthy Weight</v>
      </c>
      <c r="K428" s="23" t="str" cm="1">
        <f t="array" ref="K428">_xlfn.IFS(D428&lt;5.7,"Normal",D428&lt;=6.5,"Prediabetes",D428&gt;6.5,"Diabetes")</f>
        <v>Normal</v>
      </c>
      <c r="L428" s="30" t="str">
        <f>VLOOKUP(A428,'Hospitalisation Details'!A428:H2770,2,FALSE)</f>
        <v>07-Oct-1999</v>
      </c>
      <c r="M428" s="23">
        <f>VLOOKUP(A428,'Hospitalisation Details'!A428:H2770,5,FALSE)</f>
        <v>24387.74</v>
      </c>
      <c r="N428" s="23" t="str">
        <f>VLOOKUP(A428,'Hospitalisation Details'!A428:H2770,6,FALSE)</f>
        <v>tier - 2</v>
      </c>
      <c r="O428" s="23" t="str">
        <f>VLOOKUP(A428,'Hospitalisation Details'!A428:H2770,7,FALSE)</f>
        <v>tier - 1</v>
      </c>
      <c r="P428" s="23" t="str">
        <f>VLOOKUP(A428,'Hospitalisation Details'!A428:H2770,8,FALSE)</f>
        <v>R1011</v>
      </c>
      <c r="Q428" s="26">
        <f>VLOOKUP(A428,'Hospitalisation Details'!A428:H2770,3,FALSE)</f>
        <v>23.669444444444444</v>
      </c>
    </row>
    <row r="429" spans="1:17" ht="15.75" customHeight="1" x14ac:dyDescent="0.3">
      <c r="A429" s="31" t="s">
        <v>780</v>
      </c>
      <c r="B429" s="23" t="str">
        <f>VLOOKUP(A429,'Customer Names'!A429:D2763,3,FALSE)</f>
        <v xml:space="preserve">  Temima</v>
      </c>
      <c r="C429" s="23">
        <f>VLOOKUP(Healthcare!A429,'Medical Examinations'!A429:H2763,2,FALSE)</f>
        <v>25.71</v>
      </c>
      <c r="D429" s="23">
        <f>VLOOKUP(A429,'Medical Examinations'!A429:H2763,3,FALSE)</f>
        <v>4.18</v>
      </c>
      <c r="E429" s="23" t="str">
        <f>VLOOKUP(A429,'Medical Examinations'!A429:H2763,4,FALSE)</f>
        <v>No</v>
      </c>
      <c r="F429" s="23" t="str">
        <f>VLOOKUP(A429,'Medical Examinations'!A429:H2763,5,FALSE)</f>
        <v>yes</v>
      </c>
      <c r="G429" s="23" t="str">
        <f>VLOOKUP(A429,'Medical Examinations'!A429:H2763,6,FALSE)</f>
        <v>No</v>
      </c>
      <c r="H429" s="23">
        <f>VLOOKUP(A429,'Medical Examinations'!A429:H2763,7,FALSE)</f>
        <v>1</v>
      </c>
      <c r="I429" s="23" t="str">
        <f>VLOOKUP(A429,'Medical Examinations'!A429:H2763,8,FALSE)</f>
        <v>Yes</v>
      </c>
      <c r="J429" s="23" t="str" cm="1">
        <f t="array" ref="J429">_xlfn.IFS(C429&lt;18.5,"Under Weight",C429&lt;25,"Healthy Weight",C429&lt;30,"Over Weight",C429&gt;=30,"Obesity")</f>
        <v>Over Weight</v>
      </c>
      <c r="K429" s="23" t="str" cm="1">
        <f t="array" ref="K429">_xlfn.IFS(D429&lt;5.7,"Normal",D429&lt;=6.5,"Prediabetes",D429&gt;6.5,"Diabetes")</f>
        <v>Normal</v>
      </c>
      <c r="L429" s="30" t="str">
        <f>VLOOKUP(A429,'Hospitalisation Details'!A429:H2771,2,FALSE)</f>
        <v>03-Aug-2004</v>
      </c>
      <c r="M429" s="23">
        <f>VLOOKUP(A429,'Hospitalisation Details'!A429:H2771,5,FALSE)</f>
        <v>24294.02</v>
      </c>
      <c r="N429" s="23" t="str">
        <f>VLOOKUP(A429,'Hospitalisation Details'!A429:H2771,6,FALSE)</f>
        <v>tier - 2</v>
      </c>
      <c r="O429" s="23" t="str">
        <f>VLOOKUP(A429,'Hospitalisation Details'!A429:H2771,7,FALSE)</f>
        <v>tier - 1</v>
      </c>
      <c r="P429" s="23" t="str">
        <f>VLOOKUP(A429,'Hospitalisation Details'!A429:H2771,8,FALSE)</f>
        <v>R1011</v>
      </c>
      <c r="Q429" s="26">
        <f>VLOOKUP(A429,'Hospitalisation Details'!A429:H2771,3,FALSE)</f>
        <v>18.847222222222221</v>
      </c>
    </row>
    <row r="430" spans="1:17" ht="15.75" customHeight="1" x14ac:dyDescent="0.3">
      <c r="A430" s="31" t="s">
        <v>782</v>
      </c>
      <c r="B430" s="23" t="str">
        <f>VLOOKUP(A430,'Customer Names'!A430:D2764,3,FALSE)</f>
        <v xml:space="preserve">  Jennifer</v>
      </c>
      <c r="C430" s="23">
        <f>VLOOKUP(Healthcare!A430,'Medical Examinations'!A430:H2764,2,FALSE)</f>
        <v>41.91</v>
      </c>
      <c r="D430" s="23">
        <f>VLOOKUP(A430,'Medical Examinations'!A430:H2764,3,FALSE)</f>
        <v>5.98</v>
      </c>
      <c r="E430" s="23" t="str">
        <f>VLOOKUP(A430,'Medical Examinations'!A430:H2764,4,FALSE)</f>
        <v>Yes</v>
      </c>
      <c r="F430" s="23" t="str">
        <f>VLOOKUP(A430,'Medical Examinations'!A430:H2764,5,FALSE)</f>
        <v>No</v>
      </c>
      <c r="G430" s="23" t="str">
        <f>VLOOKUP(A430,'Medical Examinations'!A430:H2764,6,FALSE)</f>
        <v>No</v>
      </c>
      <c r="H430" s="23">
        <f>VLOOKUP(A430,'Medical Examinations'!A430:H2764,7,FALSE)</f>
        <v>1</v>
      </c>
      <c r="I430" s="23" t="str">
        <f>VLOOKUP(A430,'Medical Examinations'!A430:H2764,8,FALSE)</f>
        <v>No</v>
      </c>
      <c r="J430" s="23" t="str" cm="1">
        <f t="array" ref="J430">_xlfn.IFS(C430&lt;18.5,"Under Weight",C430&lt;25,"Healthy Weight",C430&lt;30,"Over Weight",C430&gt;=30,"Obesity")</f>
        <v>Obesity</v>
      </c>
      <c r="K430" s="23" t="str" cm="1">
        <f t="array" ref="K430">_xlfn.IFS(D430&lt;5.7,"Normal",D430&lt;=6.5,"Prediabetes",D430&gt;6.5,"Diabetes")</f>
        <v>Prediabetes</v>
      </c>
      <c r="L430" s="30" t="str">
        <f>VLOOKUP(A430,'Hospitalisation Details'!A430:H2772,2,FALSE)</f>
        <v>16-Dec-1964</v>
      </c>
      <c r="M430" s="23">
        <f>VLOOKUP(A430,'Hospitalisation Details'!A430:H2772,5,FALSE)</f>
        <v>24227.34</v>
      </c>
      <c r="N430" s="23" t="str">
        <f>VLOOKUP(A430,'Hospitalisation Details'!A430:H2772,6,FALSE)</f>
        <v>tier - 2</v>
      </c>
      <c r="O430" s="23" t="str">
        <f>VLOOKUP(A430,'Hospitalisation Details'!A430:H2772,7,FALSE)</f>
        <v>tier - 1</v>
      </c>
      <c r="P430" s="23" t="str">
        <f>VLOOKUP(A430,'Hospitalisation Details'!A430:H2772,8,FALSE)</f>
        <v>R1013</v>
      </c>
      <c r="Q430" s="26">
        <f>VLOOKUP(A430,'Hospitalisation Details'!A430:H2772,3,FALSE)</f>
        <v>58.477777777777774</v>
      </c>
    </row>
    <row r="431" spans="1:17" ht="15.75" customHeight="1" x14ac:dyDescent="0.3">
      <c r="A431" s="31" t="s">
        <v>783</v>
      </c>
      <c r="B431" s="23" t="str">
        <f>VLOOKUP(A431,'Customer Names'!A431:D2765,3,FALSE)</f>
        <v xml:space="preserve">  Serena M</v>
      </c>
      <c r="C431" s="23">
        <f>VLOOKUP(Healthcare!A431,'Medical Examinations'!A431:H2765,2,FALSE)</f>
        <v>25.85</v>
      </c>
      <c r="D431" s="23">
        <f>VLOOKUP(A431,'Medical Examinations'!A431:H2765,3,FALSE)</f>
        <v>10.16</v>
      </c>
      <c r="E431" s="23" t="str">
        <f>VLOOKUP(A431,'Medical Examinations'!A431:H2765,4,FALSE)</f>
        <v>No</v>
      </c>
      <c r="F431" s="23" t="str">
        <f>VLOOKUP(A431,'Medical Examinations'!A431:H2765,5,FALSE)</f>
        <v>No</v>
      </c>
      <c r="G431" s="23" t="str">
        <f>VLOOKUP(A431,'Medical Examinations'!A431:H2765,6,FALSE)</f>
        <v>No</v>
      </c>
      <c r="H431" s="23">
        <f>VLOOKUP(A431,'Medical Examinations'!A431:H2765,7,FALSE)</f>
        <v>0</v>
      </c>
      <c r="I431" s="23" t="str">
        <f>VLOOKUP(A431,'Medical Examinations'!A431:H2765,8,FALSE)</f>
        <v>Yes</v>
      </c>
      <c r="J431" s="23" t="str" cm="1">
        <f t="array" ref="J431">_xlfn.IFS(C431&lt;18.5,"Under Weight",C431&lt;25,"Healthy Weight",C431&lt;30,"Over Weight",C431&gt;=30,"Obesity")</f>
        <v>Over Weight</v>
      </c>
      <c r="K431" s="23" t="str" cm="1">
        <f t="array" ref="K431">_xlfn.IFS(D431&lt;5.7,"Normal",D431&lt;=6.5,"Prediabetes",D431&gt;6.5,"Diabetes")</f>
        <v>Diabetes</v>
      </c>
      <c r="L431" s="30" t="str">
        <f>VLOOKUP(A431,'Hospitalisation Details'!A431:H2773,2,FALSE)</f>
        <v>10-Sep-1974</v>
      </c>
      <c r="M431" s="23">
        <f>VLOOKUP(A431,'Hospitalisation Details'!A431:H2773,5,FALSE)</f>
        <v>24180.93</v>
      </c>
      <c r="N431" s="23" t="str">
        <f>VLOOKUP(A431,'Hospitalisation Details'!A431:H2773,6,FALSE)</f>
        <v>tier - 2</v>
      </c>
      <c r="O431" s="23" t="str">
        <f>VLOOKUP(A431,'Hospitalisation Details'!A431:H2773,7,FALSE)</f>
        <v>tier - 1</v>
      </c>
      <c r="P431" s="23" t="str">
        <f>VLOOKUP(A431,'Hospitalisation Details'!A431:H2773,8,FALSE)</f>
        <v>R1013</v>
      </c>
      <c r="Q431" s="26">
        <f>VLOOKUP(A431,'Hospitalisation Details'!A431:H2773,3,FALSE)</f>
        <v>48.744444444444447</v>
      </c>
    </row>
    <row r="432" spans="1:17" ht="15.75" customHeight="1" x14ac:dyDescent="0.3">
      <c r="A432" s="31" t="s">
        <v>785</v>
      </c>
      <c r="B432" s="23" t="str">
        <f>VLOOKUP(A432,'Customer Names'!A432:D2766,3,FALSE)</f>
        <v xml:space="preserve">  Victoria M</v>
      </c>
      <c r="C432" s="23">
        <f>VLOOKUP(Healthcare!A432,'Medical Examinations'!A432:H2766,2,FALSE)</f>
        <v>23.844999999999999</v>
      </c>
      <c r="D432" s="23">
        <f>VLOOKUP(A432,'Medical Examinations'!A432:H2766,3,FALSE)</f>
        <v>11.71</v>
      </c>
      <c r="E432" s="23" t="str">
        <f>VLOOKUP(A432,'Medical Examinations'!A432:H2766,4,FALSE)</f>
        <v>No</v>
      </c>
      <c r="F432" s="23" t="str">
        <f>VLOOKUP(A432,'Medical Examinations'!A432:H2766,5,FALSE)</f>
        <v>No</v>
      </c>
      <c r="G432" s="23" t="str">
        <f>VLOOKUP(A432,'Medical Examinations'!A432:H2766,6,FALSE)</f>
        <v>No</v>
      </c>
      <c r="H432" s="23">
        <f>VLOOKUP(A432,'Medical Examinations'!A432:H2766,7,FALSE)</f>
        <v>2</v>
      </c>
      <c r="I432" s="23" t="str">
        <f>VLOOKUP(A432,'Medical Examinations'!A432:H2766,8,FALSE)</f>
        <v>Yes</v>
      </c>
      <c r="J432" s="23" t="str" cm="1">
        <f t="array" ref="J432">_xlfn.IFS(C432&lt;18.5,"Under Weight",C432&lt;25,"Healthy Weight",C432&lt;30,"Over Weight",C432&gt;=30,"Obesity")</f>
        <v>Healthy Weight</v>
      </c>
      <c r="K432" s="23" t="str" cm="1">
        <f t="array" ref="K432">_xlfn.IFS(D432&lt;5.7,"Normal",D432&lt;=6.5,"Prediabetes",D432&gt;6.5,"Diabetes")</f>
        <v>Diabetes</v>
      </c>
      <c r="L432" s="30" t="str">
        <f>VLOOKUP(A432,'Hospitalisation Details'!A432:H2774,2,FALSE)</f>
        <v>13-Jun-1973</v>
      </c>
      <c r="M432" s="23">
        <f>VLOOKUP(A432,'Hospitalisation Details'!A432:H2774,5,FALSE)</f>
        <v>24106.91</v>
      </c>
      <c r="N432" s="23" t="str">
        <f>VLOOKUP(A432,'Hospitalisation Details'!A432:H2774,6,FALSE)</f>
        <v>tier - 2</v>
      </c>
      <c r="O432" s="23" t="str">
        <f>VLOOKUP(A432,'Hospitalisation Details'!A432:H2774,7,FALSE)</f>
        <v>tier - 2</v>
      </c>
      <c r="P432" s="23" t="str">
        <f>VLOOKUP(A432,'Hospitalisation Details'!A432:H2774,8,FALSE)</f>
        <v>R1024</v>
      </c>
      <c r="Q432" s="26">
        <f>VLOOKUP(A432,'Hospitalisation Details'!A432:H2774,3,FALSE)</f>
        <v>49.986111111111114</v>
      </c>
    </row>
    <row r="433" spans="1:17" ht="15.75" customHeight="1" x14ac:dyDescent="0.3">
      <c r="A433" s="31" t="s">
        <v>787</v>
      </c>
      <c r="B433" s="23" t="str">
        <f>VLOOKUP(A433,'Customer Names'!A433:D2767,3,FALSE)</f>
        <v xml:space="preserve">  Phoebe</v>
      </c>
      <c r="C433" s="23">
        <f>VLOOKUP(Healthcare!A433,'Medical Examinations'!A433:H2767,2,FALSE)</f>
        <v>30.59</v>
      </c>
      <c r="D433" s="23">
        <f>VLOOKUP(A433,'Medical Examinations'!A433:H2767,3,FALSE)</f>
        <v>5.23</v>
      </c>
      <c r="E433" s="23" t="str">
        <f>VLOOKUP(A433,'Medical Examinations'!A433:H2767,4,FALSE)</f>
        <v>No</v>
      </c>
      <c r="F433" s="23" t="str">
        <f>VLOOKUP(A433,'Medical Examinations'!A433:H2767,5,FALSE)</f>
        <v>No</v>
      </c>
      <c r="G433" s="23" t="str">
        <f>VLOOKUP(A433,'Medical Examinations'!A433:H2767,6,FALSE)</f>
        <v>Yes</v>
      </c>
      <c r="H433" s="23">
        <f>VLOOKUP(A433,'Medical Examinations'!A433:H2767,7,FALSE)</f>
        <v>1</v>
      </c>
      <c r="I433" s="23" t="str">
        <f>VLOOKUP(A433,'Medical Examinations'!A433:H2767,8,FALSE)</f>
        <v>No</v>
      </c>
      <c r="J433" s="23" t="str" cm="1">
        <f t="array" ref="J433">_xlfn.IFS(C433&lt;18.5,"Under Weight",C433&lt;25,"Healthy Weight",C433&lt;30,"Over Weight",C433&gt;=30,"Obesity")</f>
        <v>Obesity</v>
      </c>
      <c r="K433" s="23" t="str" cm="1">
        <f t="array" ref="K433">_xlfn.IFS(D433&lt;5.7,"Normal",D433&lt;=6.5,"Prediabetes",D433&gt;6.5,"Diabetes")</f>
        <v>Normal</v>
      </c>
      <c r="L433" s="30" t="str">
        <f>VLOOKUP(A433,'Hospitalisation Details'!A433:H2775,2,FALSE)</f>
        <v>30-Dec-2003</v>
      </c>
      <c r="M433" s="23">
        <f>VLOOKUP(A433,'Hospitalisation Details'!A433:H2775,5,FALSE)</f>
        <v>24059.68</v>
      </c>
      <c r="N433" s="23" t="str">
        <f>VLOOKUP(A433,'Hospitalisation Details'!A433:H2775,6,FALSE)</f>
        <v>tier - 2</v>
      </c>
      <c r="O433" s="23" t="str">
        <f>VLOOKUP(A433,'Hospitalisation Details'!A433:H2775,7,FALSE)</f>
        <v>tier - 2</v>
      </c>
      <c r="P433" s="23" t="str">
        <f>VLOOKUP(A433,'Hospitalisation Details'!A433:H2775,8,FALSE)</f>
        <v>R1012</v>
      </c>
      <c r="Q433" s="26">
        <f>VLOOKUP(A433,'Hospitalisation Details'!A433:H2775,3,FALSE)</f>
        <v>19.43888888888889</v>
      </c>
    </row>
    <row r="434" spans="1:17" ht="15.75" customHeight="1" x14ac:dyDescent="0.3">
      <c r="A434" s="31" t="s">
        <v>789</v>
      </c>
      <c r="B434" s="23" t="str">
        <f>VLOOKUP(A434,'Customer Names'!A434:D2768,3,FALSE)</f>
        <v xml:space="preserve">  Corey</v>
      </c>
      <c r="C434" s="23">
        <f>VLOOKUP(Healthcare!A434,'Medical Examinations'!A434:H2768,2,FALSE)</f>
        <v>24.795000000000002</v>
      </c>
      <c r="D434" s="23">
        <f>VLOOKUP(A434,'Medical Examinations'!A434:H2768,3,FALSE)</f>
        <v>6.85</v>
      </c>
      <c r="E434" s="23" t="str">
        <f>VLOOKUP(A434,'Medical Examinations'!A434:H2768,4,FALSE)</f>
        <v>No</v>
      </c>
      <c r="F434" s="23" t="str">
        <f>VLOOKUP(A434,'Medical Examinations'!A434:H2768,5,FALSE)</f>
        <v>No</v>
      </c>
      <c r="G434" s="23" t="str">
        <f>VLOOKUP(A434,'Medical Examinations'!A434:H2768,6,FALSE)</f>
        <v>No</v>
      </c>
      <c r="H434" s="23">
        <f>VLOOKUP(A434,'Medical Examinations'!A434:H2768,7,FALSE)</f>
        <v>0</v>
      </c>
      <c r="I434" s="23" t="str">
        <f>VLOOKUP(A434,'Medical Examinations'!A434:H2768,8,FALSE)</f>
        <v>Yes</v>
      </c>
      <c r="J434" s="23" t="str" cm="1">
        <f t="array" ref="J434">_xlfn.IFS(C434&lt;18.5,"Under Weight",C434&lt;25,"Healthy Weight",C434&lt;30,"Over Weight",C434&gt;=30,"Obesity")</f>
        <v>Healthy Weight</v>
      </c>
      <c r="K434" s="23" t="str" cm="1">
        <f t="array" ref="K434">_xlfn.IFS(D434&lt;5.7,"Normal",D434&lt;=6.5,"Prediabetes",D434&gt;6.5,"Diabetes")</f>
        <v>Diabetes</v>
      </c>
      <c r="L434" s="30" t="str">
        <f>VLOOKUP(A434,'Hospitalisation Details'!A434:H2776,2,FALSE)</f>
        <v>10-Jul-1971</v>
      </c>
      <c r="M434" s="23">
        <f>VLOOKUP(A434,'Hospitalisation Details'!A434:H2776,5,FALSE)</f>
        <v>23967.38</v>
      </c>
      <c r="N434" s="23" t="str">
        <f>VLOOKUP(A434,'Hospitalisation Details'!A434:H2776,6,FALSE)</f>
        <v>tier - 2</v>
      </c>
      <c r="O434" s="23" t="str">
        <f>VLOOKUP(A434,'Hospitalisation Details'!A434:H2776,7,FALSE)</f>
        <v>tier - 2</v>
      </c>
      <c r="P434" s="23" t="str">
        <f>VLOOKUP(A434,'Hospitalisation Details'!A434:H2776,8,FALSE)</f>
        <v>R1012</v>
      </c>
      <c r="Q434" s="26">
        <f>VLOOKUP(A434,'Hospitalisation Details'!A434:H2776,3,FALSE)</f>
        <v>51.911111111111111</v>
      </c>
    </row>
    <row r="435" spans="1:17" ht="15.75" customHeight="1" x14ac:dyDescent="0.3">
      <c r="A435" s="31" t="s">
        <v>790</v>
      </c>
      <c r="B435" s="23" t="str">
        <f>VLOOKUP(A435,'Customer Names'!A435:D2769,3,FALSE)</f>
        <v xml:space="preserve">  Rebecca</v>
      </c>
      <c r="C435" s="23">
        <f>VLOOKUP(Healthcare!A435,'Medical Examinations'!A435:H2769,2,FALSE)</f>
        <v>24.13</v>
      </c>
      <c r="D435" s="23">
        <f>VLOOKUP(A435,'Medical Examinations'!A435:H2769,3,FALSE)</f>
        <v>7.05</v>
      </c>
      <c r="E435" s="23" t="str">
        <f>VLOOKUP(A435,'Medical Examinations'!A435:H2769,4,FALSE)</f>
        <v>Yes</v>
      </c>
      <c r="F435" s="23" t="str">
        <f>VLOOKUP(A435,'Medical Examinations'!A435:H2769,5,FALSE)</f>
        <v>No</v>
      </c>
      <c r="G435" s="23" t="str">
        <f>VLOOKUP(A435,'Medical Examinations'!A435:H2769,6,FALSE)</f>
        <v>No</v>
      </c>
      <c r="H435" s="23">
        <f>VLOOKUP(A435,'Medical Examinations'!A435:H2769,7,FALSE)</f>
        <v>2</v>
      </c>
      <c r="I435" s="23" t="str">
        <f>VLOOKUP(A435,'Medical Examinations'!A435:H2769,8,FALSE)</f>
        <v>Yes</v>
      </c>
      <c r="J435" s="23" t="str" cm="1">
        <f t="array" ref="J435">_xlfn.IFS(C435&lt;18.5,"Under Weight",C435&lt;25,"Healthy Weight",C435&lt;30,"Over Weight",C435&gt;=30,"Obesity")</f>
        <v>Healthy Weight</v>
      </c>
      <c r="K435" s="23" t="str" cm="1">
        <f t="array" ref="K435">_xlfn.IFS(D435&lt;5.7,"Normal",D435&lt;=6.5,"Prediabetes",D435&gt;6.5,"Diabetes")</f>
        <v>Diabetes</v>
      </c>
      <c r="L435" s="30" t="str">
        <f>VLOOKUP(A435,'Hospitalisation Details'!A435:H2777,2,FALSE)</f>
        <v>08-Aug-1970</v>
      </c>
      <c r="M435" s="23">
        <f>VLOOKUP(A435,'Hospitalisation Details'!A435:H2777,5,FALSE)</f>
        <v>23887.66</v>
      </c>
      <c r="N435" s="23" t="str">
        <f>VLOOKUP(A435,'Hospitalisation Details'!A435:H2777,6,FALSE)</f>
        <v>tier - 2</v>
      </c>
      <c r="O435" s="23" t="str">
        <f>VLOOKUP(A435,'Hospitalisation Details'!A435:H2777,7,FALSE)</f>
        <v>tier - 3</v>
      </c>
      <c r="P435" s="23" t="str">
        <f>VLOOKUP(A435,'Hospitalisation Details'!A435:H2777,8,FALSE)</f>
        <v>R1012</v>
      </c>
      <c r="Q435" s="26">
        <f>VLOOKUP(A435,'Hospitalisation Details'!A435:H2777,3,FALSE)</f>
        <v>52.833333333333336</v>
      </c>
    </row>
    <row r="436" spans="1:17" ht="15.75" customHeight="1" x14ac:dyDescent="0.3">
      <c r="A436" s="31" t="s">
        <v>791</v>
      </c>
      <c r="B436" s="23" t="str">
        <f>VLOOKUP(A436,'Customer Names'!A436:D2770,3,FALSE)</f>
        <v xml:space="preserve">  Nicholas D</v>
      </c>
      <c r="C436" s="23">
        <f>VLOOKUP(Healthcare!A436,'Medical Examinations'!A436:H2770,2,FALSE)</f>
        <v>25.84</v>
      </c>
      <c r="D436" s="23">
        <f>VLOOKUP(A436,'Medical Examinations'!A436:H2770,3,FALSE)</f>
        <v>11.64</v>
      </c>
      <c r="E436" s="23" t="str">
        <f>VLOOKUP(A436,'Medical Examinations'!A436:H2770,4,FALSE)</f>
        <v>No</v>
      </c>
      <c r="F436" s="23" t="str">
        <f>VLOOKUP(A436,'Medical Examinations'!A436:H2770,5,FALSE)</f>
        <v>No</v>
      </c>
      <c r="G436" s="23" t="str">
        <f>VLOOKUP(A436,'Medical Examinations'!A436:H2770,6,FALSE)</f>
        <v>No</v>
      </c>
      <c r="H436" s="23">
        <f>VLOOKUP(A436,'Medical Examinations'!A436:H2770,7,FALSE)</f>
        <v>2</v>
      </c>
      <c r="I436" s="23" t="str">
        <f>VLOOKUP(A436,'Medical Examinations'!A436:H2770,8,FALSE)</f>
        <v>Yes</v>
      </c>
      <c r="J436" s="23" t="str" cm="1">
        <f t="array" ref="J436">_xlfn.IFS(C436&lt;18.5,"Under Weight",C436&lt;25,"Healthy Weight",C436&lt;30,"Over Weight",C436&gt;=30,"Obesity")</f>
        <v>Over Weight</v>
      </c>
      <c r="K436" s="23" t="str" cm="1">
        <f t="array" ref="K436">_xlfn.IFS(D436&lt;5.7,"Normal",D436&lt;=6.5,"Prediabetes",D436&gt;6.5,"Diabetes")</f>
        <v>Diabetes</v>
      </c>
      <c r="L436" s="30" t="str">
        <f>VLOOKUP(A436,'Hospitalisation Details'!A436:H2778,2,FALSE)</f>
        <v>27-Jun-1973</v>
      </c>
      <c r="M436" s="23">
        <f>VLOOKUP(A436,'Hospitalisation Details'!A436:H2778,5,FALSE)</f>
        <v>23807.24</v>
      </c>
      <c r="N436" s="23" t="str">
        <f>VLOOKUP(A436,'Hospitalisation Details'!A436:H2778,6,FALSE)</f>
        <v>tier - 2</v>
      </c>
      <c r="O436" s="23" t="str">
        <f>VLOOKUP(A436,'Hospitalisation Details'!A436:H2778,7,FALSE)</f>
        <v>tier - 3</v>
      </c>
      <c r="P436" s="23" t="str">
        <f>VLOOKUP(A436,'Hospitalisation Details'!A436:H2778,8,FALSE)</f>
        <v>R1012</v>
      </c>
      <c r="Q436" s="26">
        <f>VLOOKUP(A436,'Hospitalisation Details'!A436:H2778,3,FALSE)</f>
        <v>49.947222222222223</v>
      </c>
    </row>
    <row r="437" spans="1:17" ht="15.75" customHeight="1" x14ac:dyDescent="0.3">
      <c r="A437" s="31" t="s">
        <v>793</v>
      </c>
      <c r="B437" s="23" t="str">
        <f>VLOOKUP(A437,'Customer Names'!A437:D2771,3,FALSE)</f>
        <v xml:space="preserve">  Christian</v>
      </c>
      <c r="C437" s="23">
        <f>VLOOKUP(Healthcare!A437,'Medical Examinations'!A437:H2771,2,FALSE)</f>
        <v>28</v>
      </c>
      <c r="D437" s="23">
        <f>VLOOKUP(A437,'Medical Examinations'!A437:H2771,3,FALSE)</f>
        <v>10.52</v>
      </c>
      <c r="E437" s="23" t="str">
        <f>VLOOKUP(A437,'Medical Examinations'!A437:H2771,4,FALSE)</f>
        <v>No</v>
      </c>
      <c r="F437" s="23" t="str">
        <f>VLOOKUP(A437,'Medical Examinations'!A437:H2771,5,FALSE)</f>
        <v>No</v>
      </c>
      <c r="G437" s="23" t="str">
        <f>VLOOKUP(A437,'Medical Examinations'!A437:H2771,6,FALSE)</f>
        <v>No</v>
      </c>
      <c r="H437" s="23">
        <f>VLOOKUP(A437,'Medical Examinations'!A437:H2771,7,FALSE)</f>
        <v>0</v>
      </c>
      <c r="I437" s="23" t="str">
        <f>VLOOKUP(A437,'Medical Examinations'!A437:H2771,8,FALSE)</f>
        <v>Yes</v>
      </c>
      <c r="J437" s="23" t="str" cm="1">
        <f t="array" ref="J437">_xlfn.IFS(C437&lt;18.5,"Under Weight",C437&lt;25,"Healthy Weight",C437&lt;30,"Over Weight",C437&gt;=30,"Obesity")</f>
        <v>Over Weight</v>
      </c>
      <c r="K437" s="23" t="str" cm="1">
        <f t="array" ref="K437">_xlfn.IFS(D437&lt;5.7,"Normal",D437&lt;=6.5,"Prediabetes",D437&gt;6.5,"Diabetes")</f>
        <v>Diabetes</v>
      </c>
      <c r="L437" s="30" t="str">
        <f>VLOOKUP(A437,'Hospitalisation Details'!A437:H2779,2,FALSE)</f>
        <v>02-Jun-1974</v>
      </c>
      <c r="M437" s="23">
        <f>VLOOKUP(A437,'Hospitalisation Details'!A437:H2779,5,FALSE)</f>
        <v>23568.27</v>
      </c>
      <c r="N437" s="23" t="str">
        <f>VLOOKUP(A437,'Hospitalisation Details'!A437:H2779,6,FALSE)</f>
        <v>tier - 2</v>
      </c>
      <c r="O437" s="23" t="str">
        <f>VLOOKUP(A437,'Hospitalisation Details'!A437:H2779,7,FALSE)</f>
        <v>tier - 2</v>
      </c>
      <c r="P437" s="23" t="str">
        <f>VLOOKUP(A437,'Hospitalisation Details'!A437:H2779,8,FALSE)</f>
        <v>R1011</v>
      </c>
      <c r="Q437" s="26">
        <f>VLOOKUP(A437,'Hospitalisation Details'!A437:H2779,3,FALSE)</f>
        <v>49.016666666666666</v>
      </c>
    </row>
    <row r="438" spans="1:17" ht="15.75" customHeight="1" x14ac:dyDescent="0.3">
      <c r="A438" s="31" t="s">
        <v>795</v>
      </c>
      <c r="B438" s="23" t="str">
        <f>VLOOKUP(A438,'Customer Names'!A438:D2772,3,FALSE)</f>
        <v xml:space="preserve">  Jonathon S</v>
      </c>
      <c r="C438" s="23">
        <f>VLOOKUP(Healthcare!A438,'Medical Examinations'!A438:H2772,2,FALSE)</f>
        <v>34.1</v>
      </c>
      <c r="D438" s="23">
        <f>VLOOKUP(A438,'Medical Examinations'!A438:H2772,3,FALSE)</f>
        <v>4.01</v>
      </c>
      <c r="E438" s="23" t="str">
        <f>VLOOKUP(A438,'Medical Examinations'!A438:H2772,4,FALSE)</f>
        <v>Yes</v>
      </c>
      <c r="F438" s="23" t="str">
        <f>VLOOKUP(A438,'Medical Examinations'!A438:H2772,5,FALSE)</f>
        <v>No</v>
      </c>
      <c r="G438" s="23" t="str">
        <f>VLOOKUP(A438,'Medical Examinations'!A438:H2772,6,FALSE)</f>
        <v>Yes</v>
      </c>
      <c r="H438" s="23">
        <f>VLOOKUP(A438,'Medical Examinations'!A438:H2772,7,FALSE)</f>
        <v>1</v>
      </c>
      <c r="I438" s="23" t="str">
        <f>VLOOKUP(A438,'Medical Examinations'!A438:H2772,8,FALSE)</f>
        <v>No</v>
      </c>
      <c r="J438" s="23" t="str" cm="1">
        <f t="array" ref="J438">_xlfn.IFS(C438&lt;18.5,"Under Weight",C438&lt;25,"Healthy Weight",C438&lt;30,"Over Weight",C438&gt;=30,"Obesity")</f>
        <v>Obesity</v>
      </c>
      <c r="K438" s="23" t="str" cm="1">
        <f t="array" ref="K438">_xlfn.IFS(D438&lt;5.7,"Normal",D438&lt;=6.5,"Prediabetes",D438&gt;6.5,"Diabetes")</f>
        <v>Normal</v>
      </c>
      <c r="L438" s="30" t="str">
        <f>VLOOKUP(A438,'Hospitalisation Details'!A438:H2780,2,FALSE)</f>
        <v>26-Aug-1983</v>
      </c>
      <c r="M438" s="23">
        <f>VLOOKUP(A438,'Hospitalisation Details'!A438:H2780,5,FALSE)</f>
        <v>23563.02</v>
      </c>
      <c r="N438" s="23" t="str">
        <f>VLOOKUP(A438,'Hospitalisation Details'!A438:H2780,6,FALSE)</f>
        <v>tier - 2</v>
      </c>
      <c r="O438" s="23" t="str">
        <f>VLOOKUP(A438,'Hospitalisation Details'!A438:H2780,7,FALSE)</f>
        <v>tier - 2</v>
      </c>
      <c r="P438" s="23" t="str">
        <f>VLOOKUP(A438,'Hospitalisation Details'!A438:H2780,8,FALSE)</f>
        <v>R1013</v>
      </c>
      <c r="Q438" s="26">
        <f>VLOOKUP(A438,'Hospitalisation Details'!A438:H2780,3,FALSE)</f>
        <v>39.783333333333331</v>
      </c>
    </row>
    <row r="439" spans="1:17" ht="15.75" customHeight="1" x14ac:dyDescent="0.3">
      <c r="A439" s="31" t="s">
        <v>797</v>
      </c>
      <c r="B439" s="23" t="str">
        <f>VLOOKUP(A439,'Customer Names'!A439:D2773,3,FALSE)</f>
        <v xml:space="preserve">  Caroline</v>
      </c>
      <c r="C439" s="23">
        <f>VLOOKUP(Healthcare!A439,'Medical Examinations'!A439:H2773,2,FALSE)</f>
        <v>26.125</v>
      </c>
      <c r="D439" s="23">
        <f>VLOOKUP(A439,'Medical Examinations'!A439:H2773,3,FALSE)</f>
        <v>8.56</v>
      </c>
      <c r="E439" s="23" t="str">
        <f>VLOOKUP(A439,'Medical Examinations'!A439:H2773,4,FALSE)</f>
        <v>Yes</v>
      </c>
      <c r="F439" s="23" t="str">
        <f>VLOOKUP(A439,'Medical Examinations'!A439:H2773,5,FALSE)</f>
        <v>No</v>
      </c>
      <c r="G439" s="23" t="str">
        <f>VLOOKUP(A439,'Medical Examinations'!A439:H2773,6,FALSE)</f>
        <v>No</v>
      </c>
      <c r="H439" s="23">
        <f>VLOOKUP(A439,'Medical Examinations'!A439:H2773,7,FALSE)</f>
        <v>1</v>
      </c>
      <c r="I439" s="23" t="str">
        <f>VLOOKUP(A439,'Medical Examinations'!A439:H2773,8,FALSE)</f>
        <v>Yes</v>
      </c>
      <c r="J439" s="23" t="str" cm="1">
        <f t="array" ref="J439">_xlfn.IFS(C439&lt;18.5,"Under Weight",C439&lt;25,"Healthy Weight",C439&lt;30,"Over Weight",C439&gt;=30,"Obesity")</f>
        <v>Over Weight</v>
      </c>
      <c r="K439" s="23" t="str" cm="1">
        <f t="array" ref="K439">_xlfn.IFS(D439&lt;5.7,"Normal",D439&lt;=6.5,"Prediabetes",D439&gt;6.5,"Diabetes")</f>
        <v>Diabetes</v>
      </c>
      <c r="L439" s="30" t="str">
        <f>VLOOKUP(A439,'Hospitalisation Details'!A439:H2781,2,FALSE)</f>
        <v>13-Nov-1975</v>
      </c>
      <c r="M439" s="23">
        <f>VLOOKUP(A439,'Hospitalisation Details'!A439:H2781,5,FALSE)</f>
        <v>23401.31</v>
      </c>
      <c r="N439" s="23" t="str">
        <f>VLOOKUP(A439,'Hospitalisation Details'!A439:H2781,6,FALSE)</f>
        <v>tier - 2</v>
      </c>
      <c r="O439" s="23" t="str">
        <f>VLOOKUP(A439,'Hospitalisation Details'!A439:H2781,7,FALSE)</f>
        <v>tier - 3</v>
      </c>
      <c r="P439" s="23" t="str">
        <f>VLOOKUP(A439,'Hospitalisation Details'!A439:H2781,8,FALSE)</f>
        <v>R1024</v>
      </c>
      <c r="Q439" s="26">
        <f>VLOOKUP(A439,'Hospitalisation Details'!A439:H2781,3,FALSE)</f>
        <v>47.569444444444443</v>
      </c>
    </row>
    <row r="440" spans="1:17" ht="15.75" customHeight="1" x14ac:dyDescent="0.3">
      <c r="A440" s="31" t="s">
        <v>798</v>
      </c>
      <c r="B440" s="23" t="str">
        <f>VLOOKUP(A440,'Customer Names'!A440:D2774,3,FALSE)</f>
        <v xml:space="preserve">  Joshua D</v>
      </c>
      <c r="C440" s="23">
        <f>VLOOKUP(Healthcare!A440,'Medical Examinations'!A440:H2774,2,FALSE)</f>
        <v>25.6</v>
      </c>
      <c r="D440" s="23">
        <f>VLOOKUP(A440,'Medical Examinations'!A440:H2774,3,FALSE)</f>
        <v>10.5</v>
      </c>
      <c r="E440" s="23" t="str">
        <f>VLOOKUP(A440,'Medical Examinations'!A440:H2774,4,FALSE)</f>
        <v>No</v>
      </c>
      <c r="F440" s="23" t="str">
        <f>VLOOKUP(A440,'Medical Examinations'!A440:H2774,5,FALSE)</f>
        <v>No</v>
      </c>
      <c r="G440" s="23" t="str">
        <f>VLOOKUP(A440,'Medical Examinations'!A440:H2774,6,FALSE)</f>
        <v>No</v>
      </c>
      <c r="H440" s="23">
        <f>VLOOKUP(A440,'Medical Examinations'!A440:H2774,7,FALSE)</f>
        <v>2</v>
      </c>
      <c r="I440" s="23" t="str">
        <f>VLOOKUP(A440,'Medical Examinations'!A440:H2774,8,FALSE)</f>
        <v>Yes</v>
      </c>
      <c r="J440" s="23" t="str" cm="1">
        <f t="array" ref="J440">_xlfn.IFS(C440&lt;18.5,"Under Weight",C440&lt;25,"Healthy Weight",C440&lt;30,"Over Weight",C440&gt;=30,"Obesity")</f>
        <v>Over Weight</v>
      </c>
      <c r="K440" s="23" t="str" cm="1">
        <f t="array" ref="K440">_xlfn.IFS(D440&lt;5.7,"Normal",D440&lt;=6.5,"Prediabetes",D440&gt;6.5,"Diabetes")</f>
        <v>Diabetes</v>
      </c>
      <c r="L440" s="30" t="str">
        <f>VLOOKUP(A440,'Hospitalisation Details'!A440:H2782,2,FALSE)</f>
        <v>22-Oct-1973</v>
      </c>
      <c r="M440" s="23">
        <f>VLOOKUP(A440,'Hospitalisation Details'!A440:H2782,5,FALSE)</f>
        <v>23306.55</v>
      </c>
      <c r="N440" s="23" t="str">
        <f>VLOOKUP(A440,'Hospitalisation Details'!A440:H2782,6,FALSE)</f>
        <v>tier - 2</v>
      </c>
      <c r="O440" s="23" t="str">
        <f>VLOOKUP(A440,'Hospitalisation Details'!A440:H2782,7,FALSE)</f>
        <v>tier - 2</v>
      </c>
      <c r="P440" s="23" t="str">
        <f>VLOOKUP(A440,'Hospitalisation Details'!A440:H2782,8,FALSE)</f>
        <v>R1011</v>
      </c>
      <c r="Q440" s="26">
        <f>VLOOKUP(A440,'Hospitalisation Details'!A440:H2782,3,FALSE)</f>
        <v>49.62777777777778</v>
      </c>
    </row>
    <row r="441" spans="1:17" ht="15.75" customHeight="1" x14ac:dyDescent="0.3">
      <c r="A441" s="31" t="s">
        <v>800</v>
      </c>
      <c r="B441" s="23" t="str">
        <f>VLOOKUP(A441,'Customer Names'!A441:D2775,3,FALSE)</f>
        <v xml:space="preserve">  Nichole</v>
      </c>
      <c r="C441" s="23">
        <f>VLOOKUP(Healthcare!A441,'Medical Examinations'!A441:H2775,2,FALSE)</f>
        <v>24.32</v>
      </c>
      <c r="D441" s="23">
        <f>VLOOKUP(A441,'Medical Examinations'!A441:H2775,3,FALSE)</f>
        <v>6.39</v>
      </c>
      <c r="E441" s="23" t="str">
        <f>VLOOKUP(A441,'Medical Examinations'!A441:H2775,4,FALSE)</f>
        <v>No</v>
      </c>
      <c r="F441" s="23" t="str">
        <f>VLOOKUP(A441,'Medical Examinations'!A441:H2775,5,FALSE)</f>
        <v>No</v>
      </c>
      <c r="G441" s="23" t="str">
        <f>VLOOKUP(A441,'Medical Examinations'!A441:H2775,6,FALSE)</f>
        <v>No</v>
      </c>
      <c r="H441" s="23">
        <f>VLOOKUP(A441,'Medical Examinations'!A441:H2775,7,FALSE)</f>
        <v>0</v>
      </c>
      <c r="I441" s="23" t="str">
        <f>VLOOKUP(A441,'Medical Examinations'!A441:H2775,8,FALSE)</f>
        <v>No</v>
      </c>
      <c r="J441" s="23" t="str" cm="1">
        <f t="array" ref="J441">_xlfn.IFS(C441&lt;18.5,"Under Weight",C441&lt;25,"Healthy Weight",C441&lt;30,"Over Weight",C441&gt;=30,"Obesity")</f>
        <v>Healthy Weight</v>
      </c>
      <c r="K441" s="23" t="str" cm="1">
        <f t="array" ref="K441">_xlfn.IFS(D441&lt;5.7,"Normal",D441&lt;=6.5,"Prediabetes",D441&gt;6.5,"Diabetes")</f>
        <v>Prediabetes</v>
      </c>
      <c r="L441" s="30" t="str">
        <f>VLOOKUP(A441,'Hospitalisation Details'!A441:H2783,2,FALSE)</f>
        <v>03-Oct-1994</v>
      </c>
      <c r="M441" s="23">
        <f>VLOOKUP(A441,'Hospitalisation Details'!A441:H2783,5,FALSE)</f>
        <v>23288.93</v>
      </c>
      <c r="N441" s="23" t="str">
        <f>VLOOKUP(A441,'Hospitalisation Details'!A441:H2783,6,FALSE)</f>
        <v>tier - 2</v>
      </c>
      <c r="O441" s="23" t="str">
        <f>VLOOKUP(A441,'Hospitalisation Details'!A441:H2783,7,FALSE)</f>
        <v>tier - 3</v>
      </c>
      <c r="P441" s="23" t="str">
        <f>VLOOKUP(A441,'Hospitalisation Details'!A441:H2783,8,FALSE)</f>
        <v>R1024</v>
      </c>
      <c r="Q441" s="26">
        <f>VLOOKUP(A441,'Hospitalisation Details'!A441:H2783,3,FALSE)</f>
        <v>28.680555555555557</v>
      </c>
    </row>
    <row r="442" spans="1:17" ht="15.75" customHeight="1" x14ac:dyDescent="0.3">
      <c r="A442" s="31" t="s">
        <v>802</v>
      </c>
      <c r="B442" s="23" t="str">
        <f>VLOOKUP(A442,'Customer Names'!A442:D2776,3,FALSE)</f>
        <v xml:space="preserve">  Denise M</v>
      </c>
      <c r="C442" s="23">
        <f>VLOOKUP(Healthcare!A442,'Medical Examinations'!A442:H2776,2,FALSE)</f>
        <v>22.88</v>
      </c>
      <c r="D442" s="23">
        <f>VLOOKUP(A442,'Medical Examinations'!A442:H2776,3,FALSE)</f>
        <v>5.71</v>
      </c>
      <c r="E442" s="23" t="str">
        <f>VLOOKUP(A442,'Medical Examinations'!A442:H2776,4,FALSE)</f>
        <v>Yes</v>
      </c>
      <c r="F442" s="23" t="str">
        <f>VLOOKUP(A442,'Medical Examinations'!A442:H2776,5,FALSE)</f>
        <v>No</v>
      </c>
      <c r="G442" s="23" t="str">
        <f>VLOOKUP(A442,'Medical Examinations'!A442:H2776,6,FALSE)</f>
        <v>Yes</v>
      </c>
      <c r="H442" s="23">
        <f>VLOOKUP(A442,'Medical Examinations'!A442:H2776,7,FALSE)</f>
        <v>1</v>
      </c>
      <c r="I442" s="23" t="str">
        <f>VLOOKUP(A442,'Medical Examinations'!A442:H2776,8,FALSE)</f>
        <v>Yes</v>
      </c>
      <c r="J442" s="23" t="str" cm="1">
        <f t="array" ref="J442">_xlfn.IFS(C442&lt;18.5,"Under Weight",C442&lt;25,"Healthy Weight",C442&lt;30,"Over Weight",C442&gt;=30,"Obesity")</f>
        <v>Healthy Weight</v>
      </c>
      <c r="K442" s="23" t="str" cm="1">
        <f t="array" ref="K442">_xlfn.IFS(D442&lt;5.7,"Normal",D442&lt;=6.5,"Prediabetes",D442&gt;6.5,"Diabetes")</f>
        <v>Prediabetes</v>
      </c>
      <c r="L442" s="30" t="str">
        <f>VLOOKUP(A442,'Hospitalisation Details'!A442:H2784,2,FALSE)</f>
        <v>14-Nov-1969</v>
      </c>
      <c r="M442" s="23">
        <f>VLOOKUP(A442,'Hospitalisation Details'!A442:H2784,5,FALSE)</f>
        <v>23244.79</v>
      </c>
      <c r="N442" s="23" t="str">
        <f>VLOOKUP(A442,'Hospitalisation Details'!A442:H2784,6,FALSE)</f>
        <v>tier - 2</v>
      </c>
      <c r="O442" s="23" t="str">
        <f>VLOOKUP(A442,'Hospitalisation Details'!A442:H2784,7,FALSE)</f>
        <v>tier - 3</v>
      </c>
      <c r="P442" s="23" t="str">
        <f>VLOOKUP(A442,'Hospitalisation Details'!A442:H2784,8,FALSE)</f>
        <v>R1013</v>
      </c>
      <c r="Q442" s="26">
        <f>VLOOKUP(A442,'Hospitalisation Details'!A442:H2784,3,FALSE)</f>
        <v>53.56666666666667</v>
      </c>
    </row>
    <row r="443" spans="1:17" ht="15.75" customHeight="1" x14ac:dyDescent="0.3">
      <c r="A443" s="31" t="s">
        <v>804</v>
      </c>
      <c r="B443" s="23" t="str">
        <f>VLOOKUP(A443,'Customer Names'!A443:D2777,3,FALSE)</f>
        <v xml:space="preserve">  Peter R</v>
      </c>
      <c r="C443" s="23">
        <f>VLOOKUP(Healthcare!A443,'Medical Examinations'!A443:H2777,2,FALSE)</f>
        <v>24.984999999999999</v>
      </c>
      <c r="D443" s="23">
        <f>VLOOKUP(A443,'Medical Examinations'!A443:H2777,3,FALSE)</f>
        <v>4.43</v>
      </c>
      <c r="E443" s="23" t="str">
        <f>VLOOKUP(A443,'Medical Examinations'!A443:H2777,4,FALSE)</f>
        <v>Yes</v>
      </c>
      <c r="F443" s="23" t="str">
        <f>VLOOKUP(A443,'Medical Examinations'!A443:H2777,5,FALSE)</f>
        <v>No</v>
      </c>
      <c r="G443" s="23" t="str">
        <f>VLOOKUP(A443,'Medical Examinations'!A443:H2777,6,FALSE)</f>
        <v>Yes</v>
      </c>
      <c r="H443" s="23">
        <f>VLOOKUP(A443,'Medical Examinations'!A443:H2777,7,FALSE)</f>
        <v>1</v>
      </c>
      <c r="I443" s="23" t="str">
        <f>VLOOKUP(A443,'Medical Examinations'!A443:H2777,8,FALSE)</f>
        <v>No</v>
      </c>
      <c r="J443" s="23" t="str" cm="1">
        <f t="array" ref="J443">_xlfn.IFS(C443&lt;18.5,"Under Weight",C443&lt;25,"Healthy Weight",C443&lt;30,"Over Weight",C443&gt;=30,"Obesity")</f>
        <v>Healthy Weight</v>
      </c>
      <c r="K443" s="23" t="str" cm="1">
        <f t="array" ref="K443">_xlfn.IFS(D443&lt;5.7,"Normal",D443&lt;=6.5,"Prediabetes",D443&gt;6.5,"Diabetes")</f>
        <v>Normal</v>
      </c>
      <c r="L443" s="30" t="str">
        <f>VLOOKUP(A443,'Hospitalisation Details'!A443:H2785,2,FALSE)</f>
        <v>07-Aug-1997</v>
      </c>
      <c r="M443" s="23">
        <f>VLOOKUP(A443,'Hospitalisation Details'!A443:H2785,5,FALSE)</f>
        <v>23241.47</v>
      </c>
      <c r="N443" s="23" t="str">
        <f>VLOOKUP(A443,'Hospitalisation Details'!A443:H2785,6,FALSE)</f>
        <v>tier - 2</v>
      </c>
      <c r="O443" s="23" t="str">
        <f>VLOOKUP(A443,'Hospitalisation Details'!A443:H2785,7,FALSE)</f>
        <v>tier - 3</v>
      </c>
      <c r="P443" s="23" t="str">
        <f>VLOOKUP(A443,'Hospitalisation Details'!A443:H2785,8,FALSE)</f>
        <v>R1018</v>
      </c>
      <c r="Q443" s="26">
        <f>VLOOKUP(A443,'Hospitalisation Details'!A443:H2785,3,FALSE)</f>
        <v>25.836111111111112</v>
      </c>
    </row>
    <row r="444" spans="1:17" ht="15.75" customHeight="1" x14ac:dyDescent="0.3">
      <c r="A444" s="31" t="s">
        <v>806</v>
      </c>
      <c r="B444" s="23" t="str">
        <f>VLOOKUP(A444,'Customer Names'!A444:D2778,3,FALSE)</f>
        <v xml:space="preserve">  Johnson K</v>
      </c>
      <c r="C444" s="23">
        <f>VLOOKUP(Healthcare!A444,'Medical Examinations'!A444:H2778,2,FALSE)</f>
        <v>33.1</v>
      </c>
      <c r="D444" s="23">
        <f>VLOOKUP(A444,'Medical Examinations'!A444:H2778,3,FALSE)</f>
        <v>5.52</v>
      </c>
      <c r="E444" s="23" t="str">
        <f>VLOOKUP(A444,'Medical Examinations'!A444:H2778,4,FALSE)</f>
        <v>No</v>
      </c>
      <c r="F444" s="23" t="str">
        <f>VLOOKUP(A444,'Medical Examinations'!A444:H2778,5,FALSE)</f>
        <v>No</v>
      </c>
      <c r="G444" s="23" t="str">
        <f>VLOOKUP(A444,'Medical Examinations'!A444:H2778,6,FALSE)</f>
        <v>Yes</v>
      </c>
      <c r="H444" s="23">
        <f>VLOOKUP(A444,'Medical Examinations'!A444:H2778,7,FALSE)</f>
        <v>1</v>
      </c>
      <c r="I444" s="23" t="str">
        <f>VLOOKUP(A444,'Medical Examinations'!A444:H2778,8,FALSE)</f>
        <v>No</v>
      </c>
      <c r="J444" s="23" t="str" cm="1">
        <f t="array" ref="J444">_xlfn.IFS(C444&lt;18.5,"Under Weight",C444&lt;25,"Healthy Weight",C444&lt;30,"Over Weight",C444&gt;=30,"Obesity")</f>
        <v>Obesity</v>
      </c>
      <c r="K444" s="23" t="str" cm="1">
        <f t="array" ref="K444">_xlfn.IFS(D444&lt;5.7,"Normal",D444&lt;=6.5,"Prediabetes",D444&gt;6.5,"Diabetes")</f>
        <v>Normal</v>
      </c>
      <c r="L444" s="30" t="str">
        <f>VLOOKUP(A444,'Hospitalisation Details'!A444:H2786,2,FALSE)</f>
        <v>14-Dec-2003</v>
      </c>
      <c r="M444" s="23">
        <f>VLOOKUP(A444,'Hospitalisation Details'!A444:H2786,5,FALSE)</f>
        <v>23082.959999999999</v>
      </c>
      <c r="N444" s="23" t="str">
        <f>VLOOKUP(A444,'Hospitalisation Details'!A444:H2786,6,FALSE)</f>
        <v>tier - 2</v>
      </c>
      <c r="O444" s="23" t="str">
        <f>VLOOKUP(A444,'Hospitalisation Details'!A444:H2786,7,FALSE)</f>
        <v>tier - 2</v>
      </c>
      <c r="P444" s="23" t="str">
        <f>VLOOKUP(A444,'Hospitalisation Details'!A444:H2786,8,FALSE)</f>
        <v>R1011</v>
      </c>
      <c r="Q444" s="26">
        <f>VLOOKUP(A444,'Hospitalisation Details'!A444:H2786,3,FALSE)</f>
        <v>19.483333333333334</v>
      </c>
    </row>
    <row r="445" spans="1:17" ht="15.75" customHeight="1" x14ac:dyDescent="0.3">
      <c r="A445" s="31" t="s">
        <v>808</v>
      </c>
      <c r="B445" s="23" t="str">
        <f>VLOOKUP(A445,'Customer Names'!A445:D2779,3,FALSE)</f>
        <v xml:space="preserve">  Katherine</v>
      </c>
      <c r="C445" s="23">
        <f>VLOOKUP(Healthcare!A445,'Medical Examinations'!A445:H2779,2,FALSE)</f>
        <v>27.83</v>
      </c>
      <c r="D445" s="23">
        <f>VLOOKUP(A445,'Medical Examinations'!A445:H2779,3,FALSE)</f>
        <v>9.1999999999999993</v>
      </c>
      <c r="E445" s="23" t="str">
        <f>VLOOKUP(A445,'Medical Examinations'!A445:H2779,4,FALSE)</f>
        <v>Yes</v>
      </c>
      <c r="F445" s="23" t="str">
        <f>VLOOKUP(A445,'Medical Examinations'!A445:H2779,5,FALSE)</f>
        <v>No</v>
      </c>
      <c r="G445" s="23" t="str">
        <f>VLOOKUP(A445,'Medical Examinations'!A445:H2779,6,FALSE)</f>
        <v>No</v>
      </c>
      <c r="H445" s="23">
        <f>VLOOKUP(A445,'Medical Examinations'!A445:H2779,7,FALSE)</f>
        <v>1</v>
      </c>
      <c r="I445" s="23" t="str">
        <f>VLOOKUP(A445,'Medical Examinations'!A445:H2779,8,FALSE)</f>
        <v>Yes</v>
      </c>
      <c r="J445" s="23" t="str" cm="1">
        <f t="array" ref="J445">_xlfn.IFS(C445&lt;18.5,"Under Weight",C445&lt;25,"Healthy Weight",C445&lt;30,"Over Weight",C445&gt;=30,"Obesity")</f>
        <v>Over Weight</v>
      </c>
      <c r="K445" s="23" t="str" cm="1">
        <f t="array" ref="K445">_xlfn.IFS(D445&lt;5.7,"Normal",D445&lt;=6.5,"Prediabetes",D445&gt;6.5,"Diabetes")</f>
        <v>Diabetes</v>
      </c>
      <c r="L445" s="30" t="str">
        <f>VLOOKUP(A445,'Hospitalisation Details'!A445:H2787,2,FALSE)</f>
        <v>09-Sep-1975</v>
      </c>
      <c r="M445" s="23">
        <f>VLOOKUP(A445,'Hospitalisation Details'!A445:H2787,5,FALSE)</f>
        <v>23065.42</v>
      </c>
      <c r="N445" s="23" t="str">
        <f>VLOOKUP(A445,'Hospitalisation Details'!A445:H2787,6,FALSE)</f>
        <v>tier - 2</v>
      </c>
      <c r="O445" s="23" t="str">
        <f>VLOOKUP(A445,'Hospitalisation Details'!A445:H2787,7,FALSE)</f>
        <v>tier - 2</v>
      </c>
      <c r="P445" s="23" t="str">
        <f>VLOOKUP(A445,'Hospitalisation Details'!A445:H2787,8,FALSE)</f>
        <v>R1013</v>
      </c>
      <c r="Q445" s="26">
        <f>VLOOKUP(A445,'Hospitalisation Details'!A445:H2787,3,FALSE)</f>
        <v>47.74722222222222</v>
      </c>
    </row>
    <row r="446" spans="1:17" ht="15.75" customHeight="1" x14ac:dyDescent="0.3">
      <c r="A446" s="31" t="s">
        <v>810</v>
      </c>
      <c r="B446" s="23" t="str">
        <f>VLOOKUP(A446,'Customer Names'!A446:D2780,3,FALSE)</f>
        <v xml:space="preserve">  Lynda</v>
      </c>
      <c r="C446" s="23">
        <f>VLOOKUP(Healthcare!A446,'Medical Examinations'!A446:H2780,2,FALSE)</f>
        <v>30.875</v>
      </c>
      <c r="D446" s="23">
        <f>VLOOKUP(A446,'Medical Examinations'!A446:H2780,3,FALSE)</f>
        <v>10.97</v>
      </c>
      <c r="E446" s="23" t="str">
        <f>VLOOKUP(A446,'Medical Examinations'!A446:H2780,4,FALSE)</f>
        <v>Yes</v>
      </c>
      <c r="F446" s="23" t="str">
        <f>VLOOKUP(A446,'Medical Examinations'!A446:H2780,5,FALSE)</f>
        <v>No</v>
      </c>
      <c r="G446" s="23" t="str">
        <f>VLOOKUP(A446,'Medical Examinations'!A446:H2780,6,FALSE)</f>
        <v>No</v>
      </c>
      <c r="H446" s="23">
        <f>VLOOKUP(A446,'Medical Examinations'!A446:H2780,7,FALSE)</f>
        <v>2</v>
      </c>
      <c r="I446" s="23" t="str">
        <f>VLOOKUP(A446,'Medical Examinations'!A446:H2780,8,FALSE)</f>
        <v>No</v>
      </c>
      <c r="J446" s="23" t="str" cm="1">
        <f t="array" ref="J446">_xlfn.IFS(C446&lt;18.5,"Under Weight",C446&lt;25,"Healthy Weight",C446&lt;30,"Over Weight",C446&gt;=30,"Obesity")</f>
        <v>Obesity</v>
      </c>
      <c r="K446" s="23" t="str" cm="1">
        <f t="array" ref="K446">_xlfn.IFS(D446&lt;5.7,"Normal",D446&lt;=6.5,"Prediabetes",D446&gt;6.5,"Diabetes")</f>
        <v>Diabetes</v>
      </c>
      <c r="L446" s="30" t="str">
        <f>VLOOKUP(A446,'Hospitalisation Details'!A446:H2788,2,FALSE)</f>
        <v>09-Nov-1970</v>
      </c>
      <c r="M446" s="23">
        <f>VLOOKUP(A446,'Hospitalisation Details'!A446:H2788,5,FALSE)</f>
        <v>23045.57</v>
      </c>
      <c r="N446" s="23" t="str">
        <f>VLOOKUP(A446,'Hospitalisation Details'!A446:H2788,6,FALSE)</f>
        <v>tier - 2</v>
      </c>
      <c r="O446" s="23" t="str">
        <f>VLOOKUP(A446,'Hospitalisation Details'!A446:H2788,7,FALSE)</f>
        <v>tier - 2</v>
      </c>
      <c r="P446" s="23" t="str">
        <f>VLOOKUP(A446,'Hospitalisation Details'!A446:H2788,8,FALSE)</f>
        <v>R1024</v>
      </c>
      <c r="Q446" s="26">
        <f>VLOOKUP(A446,'Hospitalisation Details'!A446:H2788,3,FALSE)</f>
        <v>52.580555555555556</v>
      </c>
    </row>
    <row r="447" spans="1:17" ht="15.75" customHeight="1" x14ac:dyDescent="0.3">
      <c r="A447" s="31" t="s">
        <v>812</v>
      </c>
      <c r="B447" s="23" t="str">
        <f>VLOOKUP(A447,'Customer Names'!A447:D2781,3,FALSE)</f>
        <v xml:space="preserve">  Anthony</v>
      </c>
      <c r="C447" s="23">
        <f>VLOOKUP(Healthcare!A447,'Medical Examinations'!A447:H2781,2,FALSE)</f>
        <v>27.265000000000001</v>
      </c>
      <c r="D447" s="23">
        <f>VLOOKUP(A447,'Medical Examinations'!A447:H2781,3,FALSE)</f>
        <v>4.25</v>
      </c>
      <c r="E447" s="23" t="str">
        <f>VLOOKUP(A447,'Medical Examinations'!A447:H2781,4,FALSE)</f>
        <v>No</v>
      </c>
      <c r="F447" s="23" t="str">
        <f>VLOOKUP(A447,'Medical Examinations'!A447:H2781,5,FALSE)</f>
        <v>No</v>
      </c>
      <c r="G447" s="23" t="str">
        <f>VLOOKUP(A447,'Medical Examinations'!A447:H2781,6,FALSE)</f>
        <v>Yes</v>
      </c>
      <c r="H447" s="23">
        <f>VLOOKUP(A447,'Medical Examinations'!A447:H2781,7,FALSE)</f>
        <v>1</v>
      </c>
      <c r="I447" s="23" t="str">
        <f>VLOOKUP(A447,'Medical Examinations'!A447:H2781,8,FALSE)</f>
        <v>No</v>
      </c>
      <c r="J447" s="23" t="str" cm="1">
        <f t="array" ref="J447">_xlfn.IFS(C447&lt;18.5,"Under Weight",C447&lt;25,"Healthy Weight",C447&lt;30,"Over Weight",C447&gt;=30,"Obesity")</f>
        <v>Over Weight</v>
      </c>
      <c r="K447" s="23" t="str" cm="1">
        <f t="array" ref="K447">_xlfn.IFS(D447&lt;5.7,"Normal",D447&lt;=6.5,"Prediabetes",D447&gt;6.5,"Diabetes")</f>
        <v>Normal</v>
      </c>
      <c r="L447" s="30" t="str">
        <f>VLOOKUP(A447,'Hospitalisation Details'!A447:H2789,2,FALSE)</f>
        <v>25-Jul-2003</v>
      </c>
      <c r="M447" s="23">
        <f>VLOOKUP(A447,'Hospitalisation Details'!A447:H2789,5,FALSE)</f>
        <v>22493.66</v>
      </c>
      <c r="N447" s="23" t="str">
        <f>VLOOKUP(A447,'Hospitalisation Details'!A447:H2789,6,FALSE)</f>
        <v>tier - 2</v>
      </c>
      <c r="O447" s="23" t="str">
        <f>VLOOKUP(A447,'Hospitalisation Details'!A447:H2789,7,FALSE)</f>
        <v>tier - 1</v>
      </c>
      <c r="P447" s="23" t="str">
        <f>VLOOKUP(A447,'Hospitalisation Details'!A447:H2789,8,FALSE)</f>
        <v>R1012</v>
      </c>
      <c r="Q447" s="26">
        <f>VLOOKUP(A447,'Hospitalisation Details'!A447:H2789,3,FALSE)</f>
        <v>19.869444444444444</v>
      </c>
    </row>
    <row r="448" spans="1:17" ht="15.75" customHeight="1" x14ac:dyDescent="0.3">
      <c r="A448" s="31" t="s">
        <v>813</v>
      </c>
      <c r="B448" s="23" t="str">
        <f>VLOOKUP(A448,'Customer Names'!A448:D2782,3,FALSE)</f>
        <v xml:space="preserve">  Linnea C</v>
      </c>
      <c r="C448" s="23">
        <f>VLOOKUP(Healthcare!A448,'Medical Examinations'!A448:H2782,2,FALSE)</f>
        <v>26.7</v>
      </c>
      <c r="D448" s="23">
        <f>VLOOKUP(A448,'Medical Examinations'!A448:H2782,3,FALSE)</f>
        <v>5.23</v>
      </c>
      <c r="E448" s="23" t="str">
        <f>VLOOKUP(A448,'Medical Examinations'!A448:H2782,4,FALSE)</f>
        <v>No</v>
      </c>
      <c r="F448" s="23" t="str">
        <f>VLOOKUP(A448,'Medical Examinations'!A448:H2782,5,FALSE)</f>
        <v>No</v>
      </c>
      <c r="G448" s="23" t="str">
        <f>VLOOKUP(A448,'Medical Examinations'!A448:H2782,6,FALSE)</f>
        <v>Yes</v>
      </c>
      <c r="H448" s="23">
        <f>VLOOKUP(A448,'Medical Examinations'!A448:H2782,7,FALSE)</f>
        <v>1</v>
      </c>
      <c r="I448" s="23" t="str">
        <f>VLOOKUP(A448,'Medical Examinations'!A448:H2782,8,FALSE)</f>
        <v>Yes</v>
      </c>
      <c r="J448" s="23" t="str" cm="1">
        <f t="array" ref="J448">_xlfn.IFS(C448&lt;18.5,"Under Weight",C448&lt;25,"Healthy Weight",C448&lt;30,"Over Weight",C448&gt;=30,"Obesity")</f>
        <v>Over Weight</v>
      </c>
      <c r="K448" s="23" t="str" cm="1">
        <f t="array" ref="K448">_xlfn.IFS(D448&lt;5.7,"Normal",D448&lt;=6.5,"Prediabetes",D448&gt;6.5,"Diabetes")</f>
        <v>Normal</v>
      </c>
      <c r="L448" s="30" t="str">
        <f>VLOOKUP(A448,'Hospitalisation Details'!A448:H2790,2,FALSE)</f>
        <v>14-Nov-1979</v>
      </c>
      <c r="M448" s="23">
        <f>VLOOKUP(A448,'Hospitalisation Details'!A448:H2790,5,FALSE)</f>
        <v>22478.6</v>
      </c>
      <c r="N448" s="23" t="str">
        <f>VLOOKUP(A448,'Hospitalisation Details'!A448:H2790,6,FALSE)</f>
        <v>tier - 3</v>
      </c>
      <c r="O448" s="23" t="str">
        <f>VLOOKUP(A448,'Hospitalisation Details'!A448:H2790,7,FALSE)</f>
        <v>tier - 2</v>
      </c>
      <c r="P448" s="23" t="str">
        <f>VLOOKUP(A448,'Hospitalisation Details'!A448:H2790,8,FALSE)</f>
        <v>R1011</v>
      </c>
      <c r="Q448" s="26">
        <f>VLOOKUP(A448,'Hospitalisation Details'!A448:H2790,3,FALSE)</f>
        <v>43.56666666666667</v>
      </c>
    </row>
    <row r="449" spans="1:17" ht="15.75" customHeight="1" x14ac:dyDescent="0.3">
      <c r="A449" s="31" t="s">
        <v>815</v>
      </c>
      <c r="B449" s="23" t="str">
        <f>VLOOKUP(A449,'Customer Names'!A449:D2783,3,FALSE)</f>
        <v xml:space="preserve">  Massimiliano A</v>
      </c>
      <c r="C449" s="23">
        <f>VLOOKUP(Healthcare!A449,'Medical Examinations'!A449:H2783,2,FALSE)</f>
        <v>29.925000000000001</v>
      </c>
      <c r="D449" s="23">
        <f>VLOOKUP(A449,'Medical Examinations'!A449:H2783,3,FALSE)</f>
        <v>5.96</v>
      </c>
      <c r="E449" s="23" t="str">
        <f>VLOOKUP(A449,'Medical Examinations'!A449:H2783,4,FALSE)</f>
        <v>Yes</v>
      </c>
      <c r="F449" s="23" t="str">
        <f>VLOOKUP(A449,'Medical Examinations'!A449:H2783,5,FALSE)</f>
        <v>No</v>
      </c>
      <c r="G449" s="23" t="str">
        <f>VLOOKUP(A449,'Medical Examinations'!A449:H2783,6,FALSE)</f>
        <v>Yes</v>
      </c>
      <c r="H449" s="23">
        <f>VLOOKUP(A449,'Medical Examinations'!A449:H2783,7,FALSE)</f>
        <v>1</v>
      </c>
      <c r="I449" s="23" t="str">
        <f>VLOOKUP(A449,'Medical Examinations'!A449:H2783,8,FALSE)</f>
        <v>Yes</v>
      </c>
      <c r="J449" s="23" t="str" cm="1">
        <f t="array" ref="J449">_xlfn.IFS(C449&lt;18.5,"Under Weight",C449&lt;25,"Healthy Weight",C449&lt;30,"Over Weight",C449&gt;=30,"Obesity")</f>
        <v>Over Weight</v>
      </c>
      <c r="K449" s="23" t="str" cm="1">
        <f t="array" ref="K449">_xlfn.IFS(D449&lt;5.7,"Normal",D449&lt;=6.5,"Prediabetes",D449&gt;6.5,"Diabetes")</f>
        <v>Prediabetes</v>
      </c>
      <c r="L449" s="30" t="str">
        <f>VLOOKUP(A449,'Hospitalisation Details'!A449:H2791,2,FALSE)</f>
        <v>21-Dec-1983</v>
      </c>
      <c r="M449" s="23">
        <f>VLOOKUP(A449,'Hospitalisation Details'!A449:H2791,5,FALSE)</f>
        <v>22462.04</v>
      </c>
      <c r="N449" s="23" t="str">
        <f>VLOOKUP(A449,'Hospitalisation Details'!A449:H2791,6,FALSE)</f>
        <v>tier - 3</v>
      </c>
      <c r="O449" s="23" t="str">
        <f>VLOOKUP(A449,'Hospitalisation Details'!A449:H2791,7,FALSE)</f>
        <v>tier - 1</v>
      </c>
      <c r="P449" s="23" t="str">
        <f>VLOOKUP(A449,'Hospitalisation Details'!A449:H2791,8,FALSE)</f>
        <v>R1019</v>
      </c>
      <c r="Q449" s="26">
        <f>VLOOKUP(A449,'Hospitalisation Details'!A449:H2791,3,FALSE)</f>
        <v>39.463888888888889</v>
      </c>
    </row>
    <row r="450" spans="1:17" ht="15.75" customHeight="1" x14ac:dyDescent="0.3">
      <c r="A450" s="31" t="s">
        <v>817</v>
      </c>
      <c r="B450" s="23" t="str">
        <f>VLOOKUP(A450,'Customer Names'!A450:D2784,3,FALSE)</f>
        <v xml:space="preserve">  James M</v>
      </c>
      <c r="C450" s="23">
        <f>VLOOKUP(Healthcare!A450,'Medical Examinations'!A450:H2784,2,FALSE)</f>
        <v>19.95</v>
      </c>
      <c r="D450" s="23">
        <f>VLOOKUP(A450,'Medical Examinations'!A450:H2784,3,FALSE)</f>
        <v>4.29</v>
      </c>
      <c r="E450" s="23" t="str">
        <f>VLOOKUP(A450,'Medical Examinations'!A450:H2784,4,FALSE)</f>
        <v>Yes</v>
      </c>
      <c r="F450" s="23" t="str">
        <f>VLOOKUP(A450,'Medical Examinations'!A450:H2784,5,FALSE)</f>
        <v>No</v>
      </c>
      <c r="G450" s="23" t="str">
        <f>VLOOKUP(A450,'Medical Examinations'!A450:H2784,6,FALSE)</f>
        <v>No</v>
      </c>
      <c r="H450" s="23">
        <f>VLOOKUP(A450,'Medical Examinations'!A450:H2784,7,FALSE)</f>
        <v>2</v>
      </c>
      <c r="I450" s="23" t="str">
        <f>VLOOKUP(A450,'Medical Examinations'!A450:H2784,8,FALSE)</f>
        <v>Yes</v>
      </c>
      <c r="J450" s="23" t="str" cm="1">
        <f t="array" ref="J450">_xlfn.IFS(C450&lt;18.5,"Under Weight",C450&lt;25,"Healthy Weight",C450&lt;30,"Over Weight",C450&gt;=30,"Obesity")</f>
        <v>Healthy Weight</v>
      </c>
      <c r="K450" s="23" t="str" cm="1">
        <f t="array" ref="K450">_xlfn.IFS(D450&lt;5.7,"Normal",D450&lt;=6.5,"Prediabetes",D450&gt;6.5,"Diabetes")</f>
        <v>Normal</v>
      </c>
      <c r="L450" s="30" t="str">
        <f>VLOOKUP(A450,'Hospitalisation Details'!A450:H2792,2,FALSE)</f>
        <v>18-Aug-1966</v>
      </c>
      <c r="M450" s="23">
        <f>VLOOKUP(A450,'Hospitalisation Details'!A450:H2792,5,FALSE)</f>
        <v>22412.65</v>
      </c>
      <c r="N450" s="23" t="str">
        <f>VLOOKUP(A450,'Hospitalisation Details'!A450:H2792,6,FALSE)</f>
        <v>tier - 3</v>
      </c>
      <c r="O450" s="23" t="str">
        <f>VLOOKUP(A450,'Hospitalisation Details'!A450:H2792,7,FALSE)</f>
        <v>tier - 3</v>
      </c>
      <c r="P450" s="23" t="str">
        <f>VLOOKUP(A450,'Hospitalisation Details'!A450:H2792,8,FALSE)</f>
        <v>R1014</v>
      </c>
      <c r="Q450" s="26">
        <f>VLOOKUP(A450,'Hospitalisation Details'!A450:H2792,3,FALSE)</f>
        <v>56.805555555555557</v>
      </c>
    </row>
    <row r="451" spans="1:17" ht="15.75" customHeight="1" x14ac:dyDescent="0.3">
      <c r="A451" s="31" t="s">
        <v>819</v>
      </c>
      <c r="B451" s="23" t="str">
        <f>VLOOKUP(A451,'Customer Names'!A451:D2785,3,FALSE)</f>
        <v xml:space="preserve">  Lauren</v>
      </c>
      <c r="C451" s="23">
        <f>VLOOKUP(Healthcare!A451,'Medical Examinations'!A451:H2785,2,FALSE)</f>
        <v>24.225000000000001</v>
      </c>
      <c r="D451" s="23">
        <f>VLOOKUP(A451,'Medical Examinations'!A451:H2785,3,FALSE)</f>
        <v>4.09</v>
      </c>
      <c r="E451" s="23" t="str">
        <f>VLOOKUP(A451,'Medical Examinations'!A451:H2785,4,FALSE)</f>
        <v>No</v>
      </c>
      <c r="F451" s="23" t="str">
        <f>VLOOKUP(A451,'Medical Examinations'!A451:H2785,5,FALSE)</f>
        <v>No</v>
      </c>
      <c r="G451" s="23" t="str">
        <f>VLOOKUP(A451,'Medical Examinations'!A451:H2785,6,FALSE)</f>
        <v>No</v>
      </c>
      <c r="H451" s="23">
        <f>VLOOKUP(A451,'Medical Examinations'!A451:H2785,7,FALSE)</f>
        <v>0</v>
      </c>
      <c r="I451" s="23" t="str">
        <f>VLOOKUP(A451,'Medical Examinations'!A451:H2785,8,FALSE)</f>
        <v>No</v>
      </c>
      <c r="J451" s="23" t="str" cm="1">
        <f t="array" ref="J451">_xlfn.IFS(C451&lt;18.5,"Under Weight",C451&lt;25,"Healthy Weight",C451&lt;30,"Over Weight",C451&gt;=30,"Obesity")</f>
        <v>Healthy Weight</v>
      </c>
      <c r="K451" s="23" t="str" cm="1">
        <f t="array" ref="K451">_xlfn.IFS(D451&lt;5.7,"Normal",D451&lt;=6.5,"Prediabetes",D451&gt;6.5,"Diabetes")</f>
        <v>Normal</v>
      </c>
      <c r="L451" s="30" t="str">
        <f>VLOOKUP(A451,'Hospitalisation Details'!A451:H2793,2,FALSE)</f>
        <v>26-Aug-1999</v>
      </c>
      <c r="M451" s="23">
        <f>VLOOKUP(A451,'Hospitalisation Details'!A451:H2793,5,FALSE)</f>
        <v>22395.74</v>
      </c>
      <c r="N451" s="23" t="str">
        <f>VLOOKUP(A451,'Hospitalisation Details'!A451:H2793,6,FALSE)</f>
        <v>tier - 3</v>
      </c>
      <c r="O451" s="23" t="str">
        <f>VLOOKUP(A451,'Hospitalisation Details'!A451:H2793,7,FALSE)</f>
        <v>tier - 2</v>
      </c>
      <c r="P451" s="23" t="str">
        <f>VLOOKUP(A451,'Hospitalisation Details'!A451:H2793,8,FALSE)</f>
        <v>R1024</v>
      </c>
      <c r="Q451" s="26">
        <f>VLOOKUP(A451,'Hospitalisation Details'!A451:H2793,3,FALSE)</f>
        <v>23.783333333333335</v>
      </c>
    </row>
    <row r="452" spans="1:17" ht="15.75" customHeight="1" x14ac:dyDescent="0.3">
      <c r="A452" s="31" t="s">
        <v>821</v>
      </c>
      <c r="B452" s="23" t="str">
        <f>VLOOKUP(A452,'Customer Names'!A452:D2786,3,FALSE)</f>
        <v xml:space="preserve">  Michele V</v>
      </c>
      <c r="C452" s="23">
        <f>VLOOKUP(Healthcare!A452,'Medical Examinations'!A452:H2786,2,FALSE)</f>
        <v>28.12</v>
      </c>
      <c r="D452" s="23">
        <f>VLOOKUP(A452,'Medical Examinations'!A452:H2786,3,FALSE)</f>
        <v>4.88</v>
      </c>
      <c r="E452" s="23" t="str">
        <f>VLOOKUP(A452,'Medical Examinations'!A452:H2786,4,FALSE)</f>
        <v>No</v>
      </c>
      <c r="F452" s="23" t="str">
        <f>VLOOKUP(A452,'Medical Examinations'!A452:H2786,5,FALSE)</f>
        <v>No</v>
      </c>
      <c r="G452" s="23" t="str">
        <f>VLOOKUP(A452,'Medical Examinations'!A452:H2786,6,FALSE)</f>
        <v>No</v>
      </c>
      <c r="H452" s="23">
        <f>VLOOKUP(A452,'Medical Examinations'!A452:H2786,7,FALSE)</f>
        <v>0</v>
      </c>
      <c r="I452" s="23" t="str">
        <f>VLOOKUP(A452,'Medical Examinations'!A452:H2786,8,FALSE)</f>
        <v>Yes</v>
      </c>
      <c r="J452" s="23" t="str" cm="1">
        <f t="array" ref="J452">_xlfn.IFS(C452&lt;18.5,"Under Weight",C452&lt;25,"Healthy Weight",C452&lt;30,"Over Weight",C452&gt;=30,"Obesity")</f>
        <v>Over Weight</v>
      </c>
      <c r="K452" s="23" t="str" cm="1">
        <f t="array" ref="K452">_xlfn.IFS(D452&lt;5.7,"Normal",D452&lt;=6.5,"Prediabetes",D452&gt;6.5,"Diabetes")</f>
        <v>Normal</v>
      </c>
      <c r="L452" s="30" t="str">
        <f>VLOOKUP(A452,'Hospitalisation Details'!A452:H2794,2,FALSE)</f>
        <v>27-Dec-1982</v>
      </c>
      <c r="M452" s="23">
        <f>VLOOKUP(A452,'Hospitalisation Details'!A452:H2794,5,FALSE)</f>
        <v>22331.57</v>
      </c>
      <c r="N452" s="23" t="str">
        <f>VLOOKUP(A452,'Hospitalisation Details'!A452:H2794,6,FALSE)</f>
        <v>tier - 2</v>
      </c>
      <c r="O452" s="23" t="str">
        <f>VLOOKUP(A452,'Hospitalisation Details'!A452:H2794,7,FALSE)</f>
        <v>tier - 3</v>
      </c>
      <c r="P452" s="23" t="str">
        <f>VLOOKUP(A452,'Hospitalisation Details'!A452:H2794,8,FALSE)</f>
        <v>R1024</v>
      </c>
      <c r="Q452" s="26">
        <f>VLOOKUP(A452,'Hospitalisation Details'!A452:H2794,3,FALSE)</f>
        <v>40.447222222222223</v>
      </c>
    </row>
    <row r="453" spans="1:17" ht="15.75" customHeight="1" x14ac:dyDescent="0.3">
      <c r="A453" s="31" t="s">
        <v>823</v>
      </c>
      <c r="B453" s="23" t="str">
        <f>VLOOKUP(A453,'Customer Names'!A453:D2787,3,FALSE)</f>
        <v xml:space="preserve">  Xiao</v>
      </c>
      <c r="C453" s="23">
        <f>VLOOKUP(Healthcare!A453,'Medical Examinations'!A453:H2787,2,FALSE)</f>
        <v>23.21</v>
      </c>
      <c r="D453" s="23">
        <f>VLOOKUP(A453,'Medical Examinations'!A453:H2787,3,FALSE)</f>
        <v>6.76</v>
      </c>
      <c r="E453" s="23" t="str">
        <f>VLOOKUP(A453,'Medical Examinations'!A453:H2787,4,FALSE)</f>
        <v>No</v>
      </c>
      <c r="F453" s="23" t="str">
        <f>VLOOKUP(A453,'Medical Examinations'!A453:H2787,5,FALSE)</f>
        <v>No</v>
      </c>
      <c r="G453" s="23" t="str">
        <f>VLOOKUP(A453,'Medical Examinations'!A453:H2787,6,FALSE)</f>
        <v>No</v>
      </c>
      <c r="H453" s="23">
        <f>VLOOKUP(A453,'Medical Examinations'!A453:H2787,7,FALSE)</f>
        <v>0</v>
      </c>
      <c r="I453" s="23" t="str">
        <f>VLOOKUP(A453,'Medical Examinations'!A453:H2787,8,FALSE)</f>
        <v>Yes</v>
      </c>
      <c r="J453" s="23" t="str" cm="1">
        <f t="array" ref="J453">_xlfn.IFS(C453&lt;18.5,"Under Weight",C453&lt;25,"Healthy Weight",C453&lt;30,"Over Weight",C453&gt;=30,"Obesity")</f>
        <v>Healthy Weight</v>
      </c>
      <c r="K453" s="23" t="str" cm="1">
        <f t="array" ref="K453">_xlfn.IFS(D453&lt;5.7,"Normal",D453&lt;=6.5,"Prediabetes",D453&gt;6.5,"Diabetes")</f>
        <v>Diabetes</v>
      </c>
      <c r="L453" s="30" t="str">
        <f>VLOOKUP(A453,'Hospitalisation Details'!A453:H2795,2,FALSE)</f>
        <v>16-Jun-1971</v>
      </c>
      <c r="M453" s="23">
        <f>VLOOKUP(A453,'Hospitalisation Details'!A453:H2795,5,FALSE)</f>
        <v>22218.11</v>
      </c>
      <c r="N453" s="23" t="str">
        <f>VLOOKUP(A453,'Hospitalisation Details'!A453:H2795,6,FALSE)</f>
        <v>tier - 2</v>
      </c>
      <c r="O453" s="23" t="str">
        <f>VLOOKUP(A453,'Hospitalisation Details'!A453:H2795,7,FALSE)</f>
        <v>tier - 3</v>
      </c>
      <c r="P453" s="23" t="str">
        <f>VLOOKUP(A453,'Hospitalisation Details'!A453:H2795,8,FALSE)</f>
        <v>R1013</v>
      </c>
      <c r="Q453" s="26">
        <f>VLOOKUP(A453,'Hospitalisation Details'!A453:H2795,3,FALSE)</f>
        <v>51.977777777777774</v>
      </c>
    </row>
    <row r="454" spans="1:17" ht="15.75" customHeight="1" x14ac:dyDescent="0.3">
      <c r="A454" s="31" t="s">
        <v>825</v>
      </c>
      <c r="B454" s="23" t="str">
        <f>VLOOKUP(A454,'Customer Names'!A454:D2788,3,FALSE)</f>
        <v xml:space="preserve">  Harper L</v>
      </c>
      <c r="C454" s="23">
        <f>VLOOKUP(Healthcare!A454,'Medical Examinations'!A454:H2788,2,FALSE)</f>
        <v>23.98</v>
      </c>
      <c r="D454" s="23">
        <f>VLOOKUP(A454,'Medical Examinations'!A454:H2788,3,FALSE)</f>
        <v>10.67</v>
      </c>
      <c r="E454" s="23" t="str">
        <f>VLOOKUP(A454,'Medical Examinations'!A454:H2788,4,FALSE)</f>
        <v>No</v>
      </c>
      <c r="F454" s="23" t="str">
        <f>VLOOKUP(A454,'Medical Examinations'!A454:H2788,5,FALSE)</f>
        <v>No</v>
      </c>
      <c r="G454" s="23" t="str">
        <f>VLOOKUP(A454,'Medical Examinations'!A454:H2788,6,FALSE)</f>
        <v>No</v>
      </c>
      <c r="H454" s="23">
        <f>VLOOKUP(A454,'Medical Examinations'!A454:H2788,7,FALSE)</f>
        <v>0</v>
      </c>
      <c r="I454" s="23" t="str">
        <f>VLOOKUP(A454,'Medical Examinations'!A454:H2788,8,FALSE)</f>
        <v>No</v>
      </c>
      <c r="J454" s="23" t="str" cm="1">
        <f t="array" ref="J454">_xlfn.IFS(C454&lt;18.5,"Under Weight",C454&lt;25,"Healthy Weight",C454&lt;30,"Over Weight",C454&gt;=30,"Obesity")</f>
        <v>Healthy Weight</v>
      </c>
      <c r="K454" s="23" t="str" cm="1">
        <f t="array" ref="K454">_xlfn.IFS(D454&lt;5.7,"Normal",D454&lt;=6.5,"Prediabetes",D454&gt;6.5,"Diabetes")</f>
        <v>Diabetes</v>
      </c>
      <c r="L454" s="30" t="str">
        <f>VLOOKUP(A454,'Hospitalisation Details'!A454:H2796,2,FALSE)</f>
        <v>24-Aug-1965</v>
      </c>
      <c r="M454" s="23">
        <f>VLOOKUP(A454,'Hospitalisation Details'!A454:H2796,5,FALSE)</f>
        <v>22192.44</v>
      </c>
      <c r="N454" s="23" t="str">
        <f>VLOOKUP(A454,'Hospitalisation Details'!A454:H2796,6,FALSE)</f>
        <v>tier - 3</v>
      </c>
      <c r="O454" s="23" t="str">
        <f>VLOOKUP(A454,'Hospitalisation Details'!A454:H2796,7,FALSE)</f>
        <v>tier - 1</v>
      </c>
      <c r="P454" s="23" t="str">
        <f>VLOOKUP(A454,'Hospitalisation Details'!A454:H2796,8,FALSE)</f>
        <v>R1013</v>
      </c>
      <c r="Q454" s="26">
        <f>VLOOKUP(A454,'Hospitalisation Details'!A454:H2796,3,FALSE)</f>
        <v>57.788888888888891</v>
      </c>
    </row>
    <row r="455" spans="1:17" ht="15.75" customHeight="1" x14ac:dyDescent="0.3">
      <c r="A455" s="31" t="s">
        <v>827</v>
      </c>
      <c r="B455" s="23" t="str">
        <f>VLOOKUP(A455,'Customer Names'!A455:D2789,3,FALSE)</f>
        <v xml:space="preserve">  Nick</v>
      </c>
      <c r="C455" s="23">
        <f>VLOOKUP(Healthcare!A455,'Medical Examinations'!A455:H2789,2,FALSE)</f>
        <v>30</v>
      </c>
      <c r="D455" s="23">
        <f>VLOOKUP(A455,'Medical Examinations'!A455:H2789,3,FALSE)</f>
        <v>6.21</v>
      </c>
      <c r="E455" s="23" t="str">
        <f>VLOOKUP(A455,'Medical Examinations'!A455:H2789,4,FALSE)</f>
        <v>No</v>
      </c>
      <c r="F455" s="23" t="str">
        <f>VLOOKUP(A455,'Medical Examinations'!A455:H2789,5,FALSE)</f>
        <v>No</v>
      </c>
      <c r="G455" s="23" t="str">
        <f>VLOOKUP(A455,'Medical Examinations'!A455:H2789,6,FALSE)</f>
        <v>No</v>
      </c>
      <c r="H455" s="23">
        <f>VLOOKUP(A455,'Medical Examinations'!A455:H2789,7,FALSE)</f>
        <v>0</v>
      </c>
      <c r="I455" s="23" t="str">
        <f>VLOOKUP(A455,'Medical Examinations'!A455:H2789,8,FALSE)</f>
        <v>Yes</v>
      </c>
      <c r="J455" s="23" t="str" cm="1">
        <f t="array" ref="J455">_xlfn.IFS(C455&lt;18.5,"Under Weight",C455&lt;25,"Healthy Weight",C455&lt;30,"Over Weight",C455&gt;=30,"Obesity")</f>
        <v>Obesity</v>
      </c>
      <c r="K455" s="23" t="str" cm="1">
        <f t="array" ref="K455">_xlfn.IFS(D455&lt;5.7,"Normal",D455&lt;=6.5,"Prediabetes",D455&gt;6.5,"Diabetes")</f>
        <v>Prediabetes</v>
      </c>
      <c r="L455" s="30" t="str">
        <f>VLOOKUP(A455,'Hospitalisation Details'!A455:H2797,2,FALSE)</f>
        <v>12-Sep-1980</v>
      </c>
      <c r="M455" s="23">
        <f>VLOOKUP(A455,'Hospitalisation Details'!A455:H2797,5,FALSE)</f>
        <v>22144.03</v>
      </c>
      <c r="N455" s="23" t="str">
        <f>VLOOKUP(A455,'Hospitalisation Details'!A455:H2797,6,FALSE)</f>
        <v>tier - 2</v>
      </c>
      <c r="O455" s="23" t="str">
        <f>VLOOKUP(A455,'Hospitalisation Details'!A455:H2797,7,FALSE)</f>
        <v>tier - 2</v>
      </c>
      <c r="P455" s="23" t="str">
        <f>VLOOKUP(A455,'Hospitalisation Details'!A455:H2797,8,FALSE)</f>
        <v>R1011</v>
      </c>
      <c r="Q455" s="26">
        <f>VLOOKUP(A455,'Hospitalisation Details'!A455:H2797,3,FALSE)</f>
        <v>42.738888888888887</v>
      </c>
    </row>
    <row r="456" spans="1:17" ht="15.75" customHeight="1" x14ac:dyDescent="0.3">
      <c r="A456" s="31" t="s">
        <v>828</v>
      </c>
      <c r="B456" s="23" t="str">
        <f>VLOOKUP(A456,'Customer Names'!A456:D2790,3,FALSE)</f>
        <v xml:space="preserve">  Scott</v>
      </c>
      <c r="C456" s="23">
        <f>VLOOKUP(Healthcare!A456,'Medical Examinations'!A456:H2790,2,FALSE)</f>
        <v>17.350000000000001</v>
      </c>
      <c r="D456" s="23">
        <f>VLOOKUP(A456,'Medical Examinations'!A456:H2790,3,FALSE)</f>
        <v>5.03</v>
      </c>
      <c r="E456" s="23" t="str">
        <f>VLOOKUP(A456,'Medical Examinations'!A456:H2790,4,FALSE)</f>
        <v>Yes</v>
      </c>
      <c r="F456" s="23" t="str">
        <f>VLOOKUP(A456,'Medical Examinations'!A456:H2790,5,FALSE)</f>
        <v>No</v>
      </c>
      <c r="G456" s="23" t="str">
        <f>VLOOKUP(A456,'Medical Examinations'!A456:H2790,6,FALSE)</f>
        <v>No</v>
      </c>
      <c r="H456" s="23">
        <f>VLOOKUP(A456,'Medical Examinations'!A456:H2790,7,FALSE)</f>
        <v>0</v>
      </c>
      <c r="I456" s="23" t="str">
        <f>VLOOKUP(A456,'Medical Examinations'!A456:H2790,8,FALSE)</f>
        <v>Yes</v>
      </c>
      <c r="J456" s="23" t="str" cm="1">
        <f t="array" ref="J456">_xlfn.IFS(C456&lt;18.5,"Under Weight",C456&lt;25,"Healthy Weight",C456&lt;30,"Over Weight",C456&gt;=30,"Obesity")</f>
        <v>Under Weight</v>
      </c>
      <c r="K456" s="23" t="str" cm="1">
        <f t="array" ref="K456">_xlfn.IFS(D456&lt;5.7,"Normal",D456&lt;=6.5,"Prediabetes",D456&gt;6.5,"Diabetes")</f>
        <v>Normal</v>
      </c>
      <c r="L456" s="30" t="str">
        <f>VLOOKUP(A456,'Hospitalisation Details'!A456:H2798,2,FALSE)</f>
        <v>28-Aug-2001</v>
      </c>
      <c r="M456" s="23">
        <f>VLOOKUP(A456,'Hospitalisation Details'!A456:H2798,5,FALSE)</f>
        <v>22097.62</v>
      </c>
      <c r="N456" s="23" t="str">
        <f>VLOOKUP(A456,'Hospitalisation Details'!A456:H2798,6,FALSE)</f>
        <v>tier - 3</v>
      </c>
      <c r="O456" s="23" t="str">
        <f>VLOOKUP(A456,'Hospitalisation Details'!A456:H2798,7,FALSE)</f>
        <v>tier - 1</v>
      </c>
      <c r="P456" s="23" t="str">
        <f>VLOOKUP(A456,'Hospitalisation Details'!A456:H2798,8,FALSE)</f>
        <v>R1011</v>
      </c>
      <c r="Q456" s="26">
        <f>VLOOKUP(A456,'Hospitalisation Details'!A456:H2798,3,FALSE)</f>
        <v>21.777777777777779</v>
      </c>
    </row>
    <row r="457" spans="1:17" ht="15.75" customHeight="1" x14ac:dyDescent="0.3">
      <c r="A457" s="31" t="s">
        <v>829</v>
      </c>
      <c r="B457" s="23" t="str">
        <f>VLOOKUP(A457,'Customer Names'!A457:D2791,3,FALSE)</f>
        <v xml:space="preserve">  Wilson</v>
      </c>
      <c r="C457" s="23">
        <f>VLOOKUP(Healthcare!A457,'Medical Examinations'!A457:H2791,2,FALSE)</f>
        <v>22.704999999999998</v>
      </c>
      <c r="D457" s="23">
        <f>VLOOKUP(A457,'Medical Examinations'!A457:H2791,3,FALSE)</f>
        <v>5.27</v>
      </c>
      <c r="E457" s="23" t="str">
        <f>VLOOKUP(A457,'Medical Examinations'!A457:H2791,4,FALSE)</f>
        <v>No</v>
      </c>
      <c r="F457" s="23" t="str">
        <f>VLOOKUP(A457,'Medical Examinations'!A457:H2791,5,FALSE)</f>
        <v>No</v>
      </c>
      <c r="G457" s="23" t="str">
        <f>VLOOKUP(A457,'Medical Examinations'!A457:H2791,6,FALSE)</f>
        <v>No</v>
      </c>
      <c r="H457" s="23">
        <f>VLOOKUP(A457,'Medical Examinations'!A457:H2791,7,FALSE)</f>
        <v>0</v>
      </c>
      <c r="I457" s="23" t="str">
        <f>VLOOKUP(A457,'Medical Examinations'!A457:H2791,8,FALSE)</f>
        <v>No</v>
      </c>
      <c r="J457" s="23" t="str" cm="1">
        <f t="array" ref="J457">_xlfn.IFS(C457&lt;18.5,"Under Weight",C457&lt;25,"Healthy Weight",C457&lt;30,"Over Weight",C457&gt;=30,"Obesity")</f>
        <v>Healthy Weight</v>
      </c>
      <c r="K457" s="23" t="str" cm="1">
        <f t="array" ref="K457">_xlfn.IFS(D457&lt;5.7,"Normal",D457&lt;=6.5,"Prediabetes",D457&gt;6.5,"Diabetes")</f>
        <v>Normal</v>
      </c>
      <c r="L457" s="30" t="str">
        <f>VLOOKUP(A457,'Hospitalisation Details'!A457:H2799,2,FALSE)</f>
        <v>14-Oct-1989</v>
      </c>
      <c r="M457" s="23">
        <f>VLOOKUP(A457,'Hospitalisation Details'!A457:H2799,5,FALSE)</f>
        <v>21984.47</v>
      </c>
      <c r="N457" s="23" t="str">
        <f>VLOOKUP(A457,'Hospitalisation Details'!A457:H2799,6,FALSE)</f>
        <v>tier - 3</v>
      </c>
      <c r="O457" s="23" t="str">
        <f>VLOOKUP(A457,'Hospitalisation Details'!A457:H2799,7,FALSE)</f>
        <v>tier - 1</v>
      </c>
      <c r="P457" s="23" t="str">
        <f>VLOOKUP(A457,'Hospitalisation Details'!A457:H2799,8,FALSE)</f>
        <v>R1012</v>
      </c>
      <c r="Q457" s="26">
        <f>VLOOKUP(A457,'Hospitalisation Details'!A457:H2799,3,FALSE)</f>
        <v>33.65</v>
      </c>
    </row>
    <row r="458" spans="1:17" ht="15.75" customHeight="1" x14ac:dyDescent="0.3">
      <c r="A458" s="31" t="s">
        <v>831</v>
      </c>
      <c r="B458" s="23" t="str">
        <f>VLOOKUP(A458,'Customer Names'!A458:D2792,3,FALSE)</f>
        <v xml:space="preserve">  Lee</v>
      </c>
      <c r="C458" s="23">
        <f>VLOOKUP(Healthcare!A458,'Medical Examinations'!A458:H2792,2,FALSE)</f>
        <v>25.41</v>
      </c>
      <c r="D458" s="23">
        <f>VLOOKUP(A458,'Medical Examinations'!A458:H2792,3,FALSE)</f>
        <v>10.53</v>
      </c>
      <c r="E458" s="23" t="str">
        <f>VLOOKUP(A458,'Medical Examinations'!A458:H2792,4,FALSE)</f>
        <v>Yes</v>
      </c>
      <c r="F458" s="23" t="str">
        <f>VLOOKUP(A458,'Medical Examinations'!A458:H2792,5,FALSE)</f>
        <v>No</v>
      </c>
      <c r="G458" s="23" t="str">
        <f>VLOOKUP(A458,'Medical Examinations'!A458:H2792,6,FALSE)</f>
        <v>No</v>
      </c>
      <c r="H458" s="23">
        <f>VLOOKUP(A458,'Medical Examinations'!A458:H2792,7,FALSE)</f>
        <v>1</v>
      </c>
      <c r="I458" s="23" t="str">
        <f>VLOOKUP(A458,'Medical Examinations'!A458:H2792,8,FALSE)</f>
        <v>Yes</v>
      </c>
      <c r="J458" s="23" t="str" cm="1">
        <f t="array" ref="J458">_xlfn.IFS(C458&lt;18.5,"Under Weight",C458&lt;25,"Healthy Weight",C458&lt;30,"Over Weight",C458&gt;=30,"Obesity")</f>
        <v>Over Weight</v>
      </c>
      <c r="K458" s="23" t="str" cm="1">
        <f t="array" ref="K458">_xlfn.IFS(D458&lt;5.7,"Normal",D458&lt;=6.5,"Prediabetes",D458&gt;6.5,"Diabetes")</f>
        <v>Diabetes</v>
      </c>
      <c r="L458" s="30" t="str">
        <f>VLOOKUP(A458,'Hospitalisation Details'!A458:H2800,2,FALSE)</f>
        <v>19-Dec-1975</v>
      </c>
      <c r="M458" s="23">
        <f>VLOOKUP(A458,'Hospitalisation Details'!A458:H2800,5,FALSE)</f>
        <v>21978.68</v>
      </c>
      <c r="N458" s="23" t="str">
        <f>VLOOKUP(A458,'Hospitalisation Details'!A458:H2800,6,FALSE)</f>
        <v>tier - 3</v>
      </c>
      <c r="O458" s="23" t="str">
        <f>VLOOKUP(A458,'Hospitalisation Details'!A458:H2800,7,FALSE)</f>
        <v>tier - 3</v>
      </c>
      <c r="P458" s="23" t="str">
        <f>VLOOKUP(A458,'Hospitalisation Details'!A458:H2800,8,FALSE)</f>
        <v>R1013</v>
      </c>
      <c r="Q458" s="26">
        <f>VLOOKUP(A458,'Hospitalisation Details'!A458:H2800,3,FALSE)</f>
        <v>47.469444444444441</v>
      </c>
    </row>
    <row r="459" spans="1:17" ht="15.75" customHeight="1" x14ac:dyDescent="0.3">
      <c r="A459" s="31" t="s">
        <v>832</v>
      </c>
      <c r="B459" s="23" t="str">
        <f>VLOOKUP(A459,'Customer Names'!A459:D2793,3,FALSE)</f>
        <v xml:space="preserve">  Shizhong</v>
      </c>
      <c r="C459" s="23">
        <f>VLOOKUP(Healthcare!A459,'Medical Examinations'!A459:H2793,2,FALSE)</f>
        <v>18.23</v>
      </c>
      <c r="D459" s="23">
        <f>VLOOKUP(A459,'Medical Examinations'!A459:H2793,3,FALSE)</f>
        <v>5.78</v>
      </c>
      <c r="E459" s="23" t="str">
        <f>VLOOKUP(A459,'Medical Examinations'!A459:H2793,4,FALSE)</f>
        <v>No</v>
      </c>
      <c r="F459" s="23" t="str">
        <f>VLOOKUP(A459,'Medical Examinations'!A459:H2793,5,FALSE)</f>
        <v>No</v>
      </c>
      <c r="G459" s="23" t="str">
        <f>VLOOKUP(A459,'Medical Examinations'!A459:H2793,6,FALSE)</f>
        <v>Yes</v>
      </c>
      <c r="H459" s="23">
        <f>VLOOKUP(A459,'Medical Examinations'!A459:H2793,7,FALSE)</f>
        <v>1</v>
      </c>
      <c r="I459" s="23" t="str">
        <f>VLOOKUP(A459,'Medical Examinations'!A459:H2793,8,FALSE)</f>
        <v>Yes</v>
      </c>
      <c r="J459" s="23" t="str" cm="1">
        <f t="array" ref="J459">_xlfn.IFS(C459&lt;18.5,"Under Weight",C459&lt;25,"Healthy Weight",C459&lt;30,"Over Weight",C459&gt;=30,"Obesity")</f>
        <v>Under Weight</v>
      </c>
      <c r="K459" s="23" t="str" cm="1">
        <f t="array" ref="K459">_xlfn.IFS(D459&lt;5.7,"Normal",D459&lt;=6.5,"Prediabetes",D459&gt;6.5,"Diabetes")</f>
        <v>Prediabetes</v>
      </c>
      <c r="L459" s="30" t="str">
        <f>VLOOKUP(A459,'Hospitalisation Details'!A459:H2801,2,FALSE)</f>
        <v>28-Sep-2003</v>
      </c>
      <c r="M459" s="23">
        <f>VLOOKUP(A459,'Hospitalisation Details'!A459:H2801,5,FALSE)</f>
        <v>21882.400000000001</v>
      </c>
      <c r="N459" s="23" t="str">
        <f>VLOOKUP(A459,'Hospitalisation Details'!A459:H2801,6,FALSE)</f>
        <v>tier - 2</v>
      </c>
      <c r="O459" s="23" t="str">
        <f>VLOOKUP(A459,'Hospitalisation Details'!A459:H2801,7,FALSE)</f>
        <v>tier - 1</v>
      </c>
      <c r="P459" s="23" t="str">
        <f>VLOOKUP(A459,'Hospitalisation Details'!A459:H2801,8,FALSE)</f>
        <v>R1011</v>
      </c>
      <c r="Q459" s="26">
        <f>VLOOKUP(A459,'Hospitalisation Details'!A459:H2801,3,FALSE)</f>
        <v>19.694444444444443</v>
      </c>
    </row>
    <row r="460" spans="1:17" ht="15.75" customHeight="1" x14ac:dyDescent="0.3">
      <c r="A460" s="31" t="s">
        <v>834</v>
      </c>
      <c r="B460" s="23" t="str">
        <f>VLOOKUP(A460,'Customer Names'!A460:D2794,3,FALSE)</f>
        <v xml:space="preserve">  Marie-Claire</v>
      </c>
      <c r="C460" s="23">
        <f>VLOOKUP(Healthcare!A460,'Medical Examinations'!A460:H2794,2,FALSE)</f>
        <v>24.7</v>
      </c>
      <c r="D460" s="23">
        <f>VLOOKUP(A460,'Medical Examinations'!A460:H2794,3,FALSE)</f>
        <v>4.3600000000000003</v>
      </c>
      <c r="E460" s="23" t="str">
        <f>VLOOKUP(A460,'Medical Examinations'!A460:H2794,4,FALSE)</f>
        <v>No</v>
      </c>
      <c r="F460" s="23" t="str">
        <f>VLOOKUP(A460,'Medical Examinations'!A460:H2794,5,FALSE)</f>
        <v>No</v>
      </c>
      <c r="G460" s="23" t="str">
        <f>VLOOKUP(A460,'Medical Examinations'!A460:H2794,6,FALSE)</f>
        <v>Yes</v>
      </c>
      <c r="H460" s="23">
        <f>VLOOKUP(A460,'Medical Examinations'!A460:H2794,7,FALSE)</f>
        <v>1</v>
      </c>
      <c r="I460" s="23" t="str">
        <f>VLOOKUP(A460,'Medical Examinations'!A460:H2794,8,FALSE)</f>
        <v>Yes</v>
      </c>
      <c r="J460" s="23" t="str" cm="1">
        <f t="array" ref="J460">_xlfn.IFS(C460&lt;18.5,"Under Weight",C460&lt;25,"Healthy Weight",C460&lt;30,"Over Weight",C460&gt;=30,"Obesity")</f>
        <v>Healthy Weight</v>
      </c>
      <c r="K460" s="23" t="str" cm="1">
        <f t="array" ref="K460">_xlfn.IFS(D460&lt;5.7,"Normal",D460&lt;=6.5,"Prediabetes",D460&gt;6.5,"Diabetes")</f>
        <v>Normal</v>
      </c>
      <c r="L460" s="30" t="str">
        <f>VLOOKUP(A460,'Hospitalisation Details'!A460:H2802,2,FALSE)</f>
        <v>17-Aug-1979</v>
      </c>
      <c r="M460" s="23">
        <f>VLOOKUP(A460,'Hospitalisation Details'!A460:H2802,5,FALSE)</f>
        <v>21880.82</v>
      </c>
      <c r="N460" s="23" t="str">
        <f>VLOOKUP(A460,'Hospitalisation Details'!A460:H2802,6,FALSE)</f>
        <v>tier - 3</v>
      </c>
      <c r="O460" s="23" t="str">
        <f>VLOOKUP(A460,'Hospitalisation Details'!A460:H2802,7,FALSE)</f>
        <v>tier - 1</v>
      </c>
      <c r="P460" s="23" t="str">
        <f>VLOOKUP(A460,'Hospitalisation Details'!A460:H2802,8,FALSE)</f>
        <v>R1012</v>
      </c>
      <c r="Q460" s="26">
        <f>VLOOKUP(A460,'Hospitalisation Details'!A460:H2802,3,FALSE)</f>
        <v>43.80833333333333</v>
      </c>
    </row>
    <row r="461" spans="1:17" ht="15.75" customHeight="1" x14ac:dyDescent="0.3">
      <c r="A461" s="31" t="s">
        <v>836</v>
      </c>
      <c r="B461" s="23" t="str">
        <f>VLOOKUP(A461,'Customer Names'!A461:D2795,3,FALSE)</f>
        <v xml:space="preserve">  Todd J</v>
      </c>
      <c r="C461" s="23">
        <f>VLOOKUP(Healthcare!A461,'Medical Examinations'!A461:H2795,2,FALSE)</f>
        <v>37.4</v>
      </c>
      <c r="D461" s="23">
        <f>VLOOKUP(A461,'Medical Examinations'!A461:H2795,3,FALSE)</f>
        <v>9.7200000000000006</v>
      </c>
      <c r="E461" s="23" t="str">
        <f>VLOOKUP(A461,'Medical Examinations'!A461:H2795,4,FALSE)</f>
        <v>Yes</v>
      </c>
      <c r="F461" s="23" t="str">
        <f>VLOOKUP(A461,'Medical Examinations'!A461:H2795,5,FALSE)</f>
        <v>No</v>
      </c>
      <c r="G461" s="23" t="str">
        <f>VLOOKUP(A461,'Medical Examinations'!A461:H2795,6,FALSE)</f>
        <v>Yes</v>
      </c>
      <c r="H461" s="23">
        <f>VLOOKUP(A461,'Medical Examinations'!A461:H2795,7,FALSE)</f>
        <v>1</v>
      </c>
      <c r="I461" s="23" t="str">
        <f>VLOOKUP(A461,'Medical Examinations'!A461:H2795,8,FALSE)</f>
        <v>No</v>
      </c>
      <c r="J461" s="23" t="str" cm="1">
        <f t="array" ref="J461">_xlfn.IFS(C461&lt;18.5,"Under Weight",C461&lt;25,"Healthy Weight",C461&lt;30,"Over Weight",C461&gt;=30,"Obesity")</f>
        <v>Obesity</v>
      </c>
      <c r="K461" s="23" t="str" cm="1">
        <f t="array" ref="K461">_xlfn.IFS(D461&lt;5.7,"Normal",D461&lt;=6.5,"Prediabetes",D461&gt;6.5,"Diabetes")</f>
        <v>Diabetes</v>
      </c>
      <c r="L461" s="30" t="str">
        <f>VLOOKUP(A461,'Hospitalisation Details'!A461:H2803,2,FALSE)</f>
        <v>27-Aug-1963</v>
      </c>
      <c r="M461" s="23">
        <f>VLOOKUP(A461,'Hospitalisation Details'!A461:H2803,5,FALSE)</f>
        <v>21797</v>
      </c>
      <c r="N461" s="23" t="str">
        <f>VLOOKUP(A461,'Hospitalisation Details'!A461:H2803,6,FALSE)</f>
        <v>tier - 3</v>
      </c>
      <c r="O461" s="23" t="str">
        <f>VLOOKUP(A461,'Hospitalisation Details'!A461:H2803,7,FALSE)</f>
        <v>tier - 1</v>
      </c>
      <c r="P461" s="23" t="str">
        <f>VLOOKUP(A461,'Hospitalisation Details'!A461:H2803,8,FALSE)</f>
        <v>R1011</v>
      </c>
      <c r="Q461" s="26">
        <f>VLOOKUP(A461,'Hospitalisation Details'!A461:H2803,3,FALSE)</f>
        <v>59.780555555555559</v>
      </c>
    </row>
    <row r="462" spans="1:17" ht="15.75" customHeight="1" x14ac:dyDescent="0.3">
      <c r="A462" s="31" t="s">
        <v>838</v>
      </c>
      <c r="B462" s="23" t="str">
        <f>VLOOKUP(A462,'Customer Names'!A462:D2796,3,FALSE)</f>
        <v xml:space="preserve">  Carolyn</v>
      </c>
      <c r="C462" s="23">
        <f>VLOOKUP(Healthcare!A462,'Medical Examinations'!A462:H2796,2,FALSE)</f>
        <v>26.885000000000002</v>
      </c>
      <c r="D462" s="23">
        <f>VLOOKUP(A462,'Medical Examinations'!A462:H2796,3,FALSE)</f>
        <v>5.18</v>
      </c>
      <c r="E462" s="23" t="str">
        <f>VLOOKUP(A462,'Medical Examinations'!A462:H2796,4,FALSE)</f>
        <v>No</v>
      </c>
      <c r="F462" s="23" t="str">
        <f>VLOOKUP(A462,'Medical Examinations'!A462:H2796,5,FALSE)</f>
        <v>No</v>
      </c>
      <c r="G462" s="23" t="str">
        <f>VLOOKUP(A462,'Medical Examinations'!A462:H2796,6,FALSE)</f>
        <v>Yes</v>
      </c>
      <c r="H462" s="23">
        <f>VLOOKUP(A462,'Medical Examinations'!A462:H2796,7,FALSE)</f>
        <v>1</v>
      </c>
      <c r="I462" s="23" t="str">
        <f>VLOOKUP(A462,'Medical Examinations'!A462:H2796,8,FALSE)</f>
        <v>Yes</v>
      </c>
      <c r="J462" s="23" t="str" cm="1">
        <f t="array" ref="J462">_xlfn.IFS(C462&lt;18.5,"Under Weight",C462&lt;25,"Healthy Weight",C462&lt;30,"Over Weight",C462&gt;=30,"Obesity")</f>
        <v>Over Weight</v>
      </c>
      <c r="K462" s="23" t="str" cm="1">
        <f t="array" ref="K462">_xlfn.IFS(D462&lt;5.7,"Normal",D462&lt;=6.5,"Prediabetes",D462&gt;6.5,"Diabetes")</f>
        <v>Normal</v>
      </c>
      <c r="L462" s="30" t="str">
        <f>VLOOKUP(A462,'Hospitalisation Details'!A462:H2804,2,FALSE)</f>
        <v>28-Sep-1979</v>
      </c>
      <c r="M462" s="23">
        <f>VLOOKUP(A462,'Hospitalisation Details'!A462:H2804,5,FALSE)</f>
        <v>21774.32</v>
      </c>
      <c r="N462" s="23" t="str">
        <f>VLOOKUP(A462,'Hospitalisation Details'!A462:H2804,6,FALSE)</f>
        <v>tier - 3</v>
      </c>
      <c r="O462" s="23" t="str">
        <f>VLOOKUP(A462,'Hospitalisation Details'!A462:H2804,7,FALSE)</f>
        <v>tier - 2</v>
      </c>
      <c r="P462" s="23" t="str">
        <f>VLOOKUP(A462,'Hospitalisation Details'!A462:H2804,8,FALSE)</f>
        <v>R1012</v>
      </c>
      <c r="Q462" s="26">
        <f>VLOOKUP(A462,'Hospitalisation Details'!A462:H2804,3,FALSE)</f>
        <v>43.694444444444443</v>
      </c>
    </row>
    <row r="463" spans="1:17" ht="15.75" customHeight="1" x14ac:dyDescent="0.3">
      <c r="A463" s="31" t="s">
        <v>840</v>
      </c>
      <c r="B463" s="23" t="str">
        <f>VLOOKUP(A463,'Customer Names'!A463:D2797,3,FALSE)</f>
        <v xml:space="preserve">  Lindsey</v>
      </c>
      <c r="C463" s="23">
        <f>VLOOKUP(Healthcare!A463,'Medical Examinations'!A463:H2797,2,FALSE)</f>
        <v>25.27</v>
      </c>
      <c r="D463" s="23">
        <f>VLOOKUP(A463,'Medical Examinations'!A463:H2797,3,FALSE)</f>
        <v>5.29</v>
      </c>
      <c r="E463" s="23" t="str">
        <f>VLOOKUP(A463,'Medical Examinations'!A463:H2797,4,FALSE)</f>
        <v>No</v>
      </c>
      <c r="F463" s="23" t="str">
        <f>VLOOKUP(A463,'Medical Examinations'!A463:H2797,5,FALSE)</f>
        <v>No</v>
      </c>
      <c r="G463" s="23" t="str">
        <f>VLOOKUP(A463,'Medical Examinations'!A463:H2797,6,FALSE)</f>
        <v>Yes</v>
      </c>
      <c r="H463" s="23">
        <f>VLOOKUP(A463,'Medical Examinations'!A463:H2797,7,FALSE)</f>
        <v>1</v>
      </c>
      <c r="I463" s="23" t="str">
        <f>VLOOKUP(A463,'Medical Examinations'!A463:H2797,8,FALSE)</f>
        <v>Yes</v>
      </c>
      <c r="J463" s="23" t="str" cm="1">
        <f t="array" ref="J463">_xlfn.IFS(C463&lt;18.5,"Under Weight",C463&lt;25,"Healthy Weight",C463&lt;30,"Over Weight",C463&gt;=30,"Obesity")</f>
        <v>Over Weight</v>
      </c>
      <c r="K463" s="23" t="str" cm="1">
        <f t="array" ref="K463">_xlfn.IFS(D463&lt;5.7,"Normal",D463&lt;=6.5,"Prediabetes",D463&gt;6.5,"Diabetes")</f>
        <v>Normal</v>
      </c>
      <c r="L463" s="30" t="str">
        <f>VLOOKUP(A463,'Hospitalisation Details'!A463:H2805,2,FALSE)</f>
        <v>20-Sep-1979</v>
      </c>
      <c r="M463" s="23">
        <f>VLOOKUP(A463,'Hospitalisation Details'!A463:H2805,5,FALSE)</f>
        <v>21771.34</v>
      </c>
      <c r="N463" s="23" t="str">
        <f>VLOOKUP(A463,'Hospitalisation Details'!A463:H2805,6,FALSE)</f>
        <v>tier - 3</v>
      </c>
      <c r="O463" s="23" t="str">
        <f>VLOOKUP(A463,'Hospitalisation Details'!A463:H2805,7,FALSE)</f>
        <v>tier - 1</v>
      </c>
      <c r="P463" s="23" t="str">
        <f>VLOOKUP(A463,'Hospitalisation Details'!A463:H2805,8,FALSE)</f>
        <v>R1024</v>
      </c>
      <c r="Q463" s="26">
        <f>VLOOKUP(A463,'Hospitalisation Details'!A463:H2805,3,FALSE)</f>
        <v>43.716666666666669</v>
      </c>
    </row>
    <row r="464" spans="1:17" ht="15.75" customHeight="1" x14ac:dyDescent="0.3">
      <c r="A464" s="31" t="s">
        <v>842</v>
      </c>
      <c r="B464" s="23" t="str">
        <f>VLOOKUP(A464,'Customer Names'!A464:D2798,3,FALSE)</f>
        <v xml:space="preserve">  Marissa D</v>
      </c>
      <c r="C464" s="23">
        <f>VLOOKUP(Healthcare!A464,'Medical Examinations'!A464:H2798,2,FALSE)</f>
        <v>23.655000000000001</v>
      </c>
      <c r="D464" s="23">
        <f>VLOOKUP(A464,'Medical Examinations'!A464:H2798,3,FALSE)</f>
        <v>4.8600000000000003</v>
      </c>
      <c r="E464" s="23" t="str">
        <f>VLOOKUP(A464,'Medical Examinations'!A464:H2798,4,FALSE)</f>
        <v>Yes</v>
      </c>
      <c r="F464" s="23" t="str">
        <f>VLOOKUP(A464,'Medical Examinations'!A464:H2798,5,FALSE)</f>
        <v>No</v>
      </c>
      <c r="G464" s="23" t="str">
        <f>VLOOKUP(A464,'Medical Examinations'!A464:H2798,6,FALSE)</f>
        <v>No</v>
      </c>
      <c r="H464" s="23">
        <f>VLOOKUP(A464,'Medical Examinations'!A464:H2798,7,FALSE)</f>
        <v>0</v>
      </c>
      <c r="I464" s="23" t="str">
        <f>VLOOKUP(A464,'Medical Examinations'!A464:H2798,8,FALSE)</f>
        <v>Yes</v>
      </c>
      <c r="J464" s="23" t="str" cm="1">
        <f t="array" ref="J464">_xlfn.IFS(C464&lt;18.5,"Under Weight",C464&lt;25,"Healthy Weight",C464&lt;30,"Over Weight",C464&gt;=30,"Obesity")</f>
        <v>Healthy Weight</v>
      </c>
      <c r="K464" s="23" t="str" cm="1">
        <f t="array" ref="K464">_xlfn.IFS(D464&lt;5.7,"Normal",D464&lt;=6.5,"Prediabetes",D464&gt;6.5,"Diabetes")</f>
        <v>Normal</v>
      </c>
      <c r="L464" s="30" t="str">
        <f>VLOOKUP(A464,'Hospitalisation Details'!A464:H2806,2,FALSE)</f>
        <v>18-Jul-1976</v>
      </c>
      <c r="M464" s="23">
        <f>VLOOKUP(A464,'Hospitalisation Details'!A464:H2806,5,FALSE)</f>
        <v>21677.279999999999</v>
      </c>
      <c r="N464" s="23" t="str">
        <f>VLOOKUP(A464,'Hospitalisation Details'!A464:H2806,6,FALSE)</f>
        <v>tier - 3</v>
      </c>
      <c r="O464" s="23" t="str">
        <f>VLOOKUP(A464,'Hospitalisation Details'!A464:H2806,7,FALSE)</f>
        <v>tier - 1</v>
      </c>
      <c r="P464" s="23" t="str">
        <f>VLOOKUP(A464,'Hospitalisation Details'!A464:H2806,8,FALSE)</f>
        <v>R1012</v>
      </c>
      <c r="Q464" s="26">
        <f>VLOOKUP(A464,'Hospitalisation Details'!A464:H2806,3,FALSE)</f>
        <v>46.888888888888886</v>
      </c>
    </row>
    <row r="465" spans="1:17" ht="15.75" customHeight="1" x14ac:dyDescent="0.3">
      <c r="A465" s="31" t="s">
        <v>844</v>
      </c>
      <c r="B465" s="23" t="str">
        <f>VLOOKUP(A465,'Customer Names'!A465:D2799,3,FALSE)</f>
        <v xml:space="preserve">  Jean Luc</v>
      </c>
      <c r="C465" s="23">
        <f>VLOOKUP(Healthcare!A465,'Medical Examinations'!A465:H2799,2,FALSE)</f>
        <v>55.05</v>
      </c>
      <c r="D465" s="23">
        <f>VLOOKUP(A465,'Medical Examinations'!A465:H2799,3,FALSE)</f>
        <v>7.66</v>
      </c>
      <c r="E465" s="23" t="str">
        <f>VLOOKUP(A465,'Medical Examinations'!A465:H2799,4,FALSE)</f>
        <v>No</v>
      </c>
      <c r="F465" s="23" t="str">
        <f>VLOOKUP(A465,'Medical Examinations'!A465:H2799,5,FALSE)</f>
        <v>No</v>
      </c>
      <c r="G465" s="23" t="str">
        <f>VLOOKUP(A465,'Medical Examinations'!A465:H2799,6,FALSE)</f>
        <v>No</v>
      </c>
      <c r="H465" s="23">
        <f>VLOOKUP(A465,'Medical Examinations'!A465:H2799,7,FALSE)</f>
        <v>0</v>
      </c>
      <c r="I465" s="23" t="str">
        <f>VLOOKUP(A465,'Medical Examinations'!A465:H2799,8,FALSE)</f>
        <v>No</v>
      </c>
      <c r="J465" s="23" t="str" cm="1">
        <f t="array" ref="J465">_xlfn.IFS(C465&lt;18.5,"Under Weight",C465&lt;25,"Healthy Weight",C465&lt;30,"Over Weight",C465&gt;=30,"Obesity")</f>
        <v>Obesity</v>
      </c>
      <c r="K465" s="23" t="str" cm="1">
        <f t="array" ref="K465">_xlfn.IFS(D465&lt;5.7,"Normal",D465&lt;=6.5,"Prediabetes",D465&gt;6.5,"Diabetes")</f>
        <v>Diabetes</v>
      </c>
      <c r="L465" s="30" t="str">
        <f>VLOOKUP(A465,'Hospitalisation Details'!A465:H2807,2,FALSE)</f>
        <v>16-Nov-1962</v>
      </c>
      <c r="M465" s="23">
        <f>VLOOKUP(A465,'Hospitalisation Details'!A465:H2807,5,FALSE)</f>
        <v>21661.16</v>
      </c>
      <c r="N465" s="23" t="str">
        <f>VLOOKUP(A465,'Hospitalisation Details'!A465:H2807,6,FALSE)</f>
        <v>tier - 2</v>
      </c>
      <c r="O465" s="23" t="str">
        <f>VLOOKUP(A465,'Hospitalisation Details'!A465:H2807,7,FALSE)</f>
        <v>tier - 2</v>
      </c>
      <c r="P465" s="23" t="str">
        <f>VLOOKUP(A465,'Hospitalisation Details'!A465:H2807,8,FALSE)</f>
        <v>R1012</v>
      </c>
      <c r="Q465" s="26">
        <f>VLOOKUP(A465,'Hospitalisation Details'!A465:H2807,3,FALSE)</f>
        <v>60.56111111111111</v>
      </c>
    </row>
    <row r="466" spans="1:17" ht="15.75" customHeight="1" x14ac:dyDescent="0.3">
      <c r="A466" s="31" t="s">
        <v>846</v>
      </c>
      <c r="B466" s="23" t="str">
        <f>VLOOKUP(A466,'Customer Names'!A466:D2800,3,FALSE)</f>
        <v xml:space="preserve">  Danielle</v>
      </c>
      <c r="C466" s="23">
        <f>VLOOKUP(Healthcare!A466,'Medical Examinations'!A466:H2800,2,FALSE)</f>
        <v>24.89</v>
      </c>
      <c r="D466" s="23">
        <f>VLOOKUP(A466,'Medical Examinations'!A466:H2800,3,FALSE)</f>
        <v>6.1</v>
      </c>
      <c r="E466" s="23" t="str">
        <f>VLOOKUP(A466,'Medical Examinations'!A466:H2800,4,FALSE)</f>
        <v>Yes</v>
      </c>
      <c r="F466" s="23" t="str">
        <f>VLOOKUP(A466,'Medical Examinations'!A466:H2800,5,FALSE)</f>
        <v>No</v>
      </c>
      <c r="G466" s="23" t="str">
        <f>VLOOKUP(A466,'Medical Examinations'!A466:H2800,6,FALSE)</f>
        <v>Yes</v>
      </c>
      <c r="H466" s="23">
        <f>VLOOKUP(A466,'Medical Examinations'!A466:H2800,7,FALSE)</f>
        <v>1</v>
      </c>
      <c r="I466" s="23" t="str">
        <f>VLOOKUP(A466,'Medical Examinations'!A466:H2800,8,FALSE)</f>
        <v>Yes</v>
      </c>
      <c r="J466" s="23" t="str" cm="1">
        <f t="array" ref="J466">_xlfn.IFS(C466&lt;18.5,"Under Weight",C466&lt;25,"Healthy Weight",C466&lt;30,"Over Weight",C466&gt;=30,"Obesity")</f>
        <v>Healthy Weight</v>
      </c>
      <c r="K466" s="23" t="str" cm="1">
        <f t="array" ref="K466">_xlfn.IFS(D466&lt;5.7,"Normal",D466&lt;=6.5,"Prediabetes",D466&gt;6.5,"Diabetes")</f>
        <v>Prediabetes</v>
      </c>
      <c r="L466" s="30" t="str">
        <f>VLOOKUP(A466,'Hospitalisation Details'!A466:H2808,2,FALSE)</f>
        <v>25-Dec-1983</v>
      </c>
      <c r="M466" s="23">
        <f>VLOOKUP(A466,'Hospitalisation Details'!A466:H2808,5,FALSE)</f>
        <v>21659.93</v>
      </c>
      <c r="N466" s="23" t="str">
        <f>VLOOKUP(A466,'Hospitalisation Details'!A466:H2808,6,FALSE)</f>
        <v>tier - 3</v>
      </c>
      <c r="O466" s="23" t="str">
        <f>VLOOKUP(A466,'Hospitalisation Details'!A466:H2808,7,FALSE)</f>
        <v>tier - 3</v>
      </c>
      <c r="P466" s="23" t="str">
        <f>VLOOKUP(A466,'Hospitalisation Details'!A466:H2808,8,FALSE)</f>
        <v>R1024</v>
      </c>
      <c r="Q466" s="26">
        <f>VLOOKUP(A466,'Hospitalisation Details'!A466:H2808,3,FALSE)</f>
        <v>39.452777777777776</v>
      </c>
    </row>
    <row r="467" spans="1:17" ht="15.75" customHeight="1" x14ac:dyDescent="0.3">
      <c r="A467" s="31" t="s">
        <v>847</v>
      </c>
      <c r="B467" s="23" t="str">
        <f>VLOOKUP(A467,'Customer Names'!A467:D2801,3,FALSE)</f>
        <v xml:space="preserve">  Jim</v>
      </c>
      <c r="C467" s="23">
        <f>VLOOKUP(Healthcare!A467,'Medical Examinations'!A467:H2801,2,FALSE)</f>
        <v>18.715</v>
      </c>
      <c r="D467" s="23">
        <f>VLOOKUP(A467,'Medical Examinations'!A467:H2801,3,FALSE)</f>
        <v>4.4400000000000004</v>
      </c>
      <c r="E467" s="23" t="str">
        <f>VLOOKUP(A467,'Medical Examinations'!A467:H2801,4,FALSE)</f>
        <v>No</v>
      </c>
      <c r="F467" s="23" t="str">
        <f>VLOOKUP(A467,'Medical Examinations'!A467:H2801,5,FALSE)</f>
        <v>No</v>
      </c>
      <c r="G467" s="23" t="str">
        <f>VLOOKUP(A467,'Medical Examinations'!A467:H2801,6,FALSE)</f>
        <v>No</v>
      </c>
      <c r="H467" s="23">
        <f>VLOOKUP(A467,'Medical Examinations'!A467:H2801,7,FALSE)</f>
        <v>0</v>
      </c>
      <c r="I467" s="23" t="str">
        <f>VLOOKUP(A467,'Medical Examinations'!A467:H2801,8,FALSE)</f>
        <v>No</v>
      </c>
      <c r="J467" s="23" t="str" cm="1">
        <f t="array" ref="J467">_xlfn.IFS(C467&lt;18.5,"Under Weight",C467&lt;25,"Healthy Weight",C467&lt;30,"Over Weight",C467&gt;=30,"Obesity")</f>
        <v>Healthy Weight</v>
      </c>
      <c r="K467" s="23" t="str" cm="1">
        <f t="array" ref="K467">_xlfn.IFS(D467&lt;5.7,"Normal",D467&lt;=6.5,"Prediabetes",D467&gt;6.5,"Diabetes")</f>
        <v>Normal</v>
      </c>
      <c r="L467" s="30" t="str">
        <f>VLOOKUP(A467,'Hospitalisation Details'!A467:H2809,2,FALSE)</f>
        <v>12-Jun-1999</v>
      </c>
      <c r="M467" s="23">
        <f>VLOOKUP(A467,'Hospitalisation Details'!A467:H2809,5,FALSE)</f>
        <v>21595.38</v>
      </c>
      <c r="N467" s="23" t="str">
        <f>VLOOKUP(A467,'Hospitalisation Details'!A467:H2809,6,FALSE)</f>
        <v>tier - 2</v>
      </c>
      <c r="O467" s="23" t="str">
        <f>VLOOKUP(A467,'Hospitalisation Details'!A467:H2809,7,FALSE)</f>
        <v>tier - 3</v>
      </c>
      <c r="P467" s="23" t="str">
        <f>VLOOKUP(A467,'Hospitalisation Details'!A467:H2809,8,FALSE)</f>
        <v>R1012</v>
      </c>
      <c r="Q467" s="26">
        <f>VLOOKUP(A467,'Hospitalisation Details'!A467:H2809,3,FALSE)</f>
        <v>23.988888888888887</v>
      </c>
    </row>
    <row r="468" spans="1:17" ht="15.75" customHeight="1" x14ac:dyDescent="0.3">
      <c r="A468" s="31" t="s">
        <v>849</v>
      </c>
      <c r="B468" s="23" t="str">
        <f>VLOOKUP(A468,'Customer Names'!A468:D2802,3,FALSE)</f>
        <v xml:space="preserve">  Matthew T</v>
      </c>
      <c r="C468" s="23">
        <f>VLOOKUP(Healthcare!A468,'Medical Examinations'!A468:H2802,2,FALSE)</f>
        <v>28.12</v>
      </c>
      <c r="D468" s="23">
        <f>VLOOKUP(A468,'Medical Examinations'!A468:H2802,3,FALSE)</f>
        <v>6.15</v>
      </c>
      <c r="E468" s="23" t="str">
        <f>VLOOKUP(A468,'Medical Examinations'!A468:H2802,4,FALSE)</f>
        <v>No</v>
      </c>
      <c r="F468" s="23" t="str">
        <f>VLOOKUP(A468,'Medical Examinations'!A468:H2802,5,FALSE)</f>
        <v>No</v>
      </c>
      <c r="G468" s="23" t="str">
        <f>VLOOKUP(A468,'Medical Examinations'!A468:H2802,6,FALSE)</f>
        <v>No</v>
      </c>
      <c r="H468" s="23">
        <f>VLOOKUP(A468,'Medical Examinations'!A468:H2802,7,FALSE)</f>
        <v>0</v>
      </c>
      <c r="I468" s="23" t="str">
        <f>VLOOKUP(A468,'Medical Examinations'!A468:H2802,8,FALSE)</f>
        <v>Yes</v>
      </c>
      <c r="J468" s="23" t="str" cm="1">
        <f t="array" ref="J468">_xlfn.IFS(C468&lt;18.5,"Under Weight",C468&lt;25,"Healthy Weight",C468&lt;30,"Over Weight",C468&gt;=30,"Obesity")</f>
        <v>Over Weight</v>
      </c>
      <c r="K468" s="23" t="str" cm="1">
        <f t="array" ref="K468">_xlfn.IFS(D468&lt;5.7,"Normal",D468&lt;=6.5,"Prediabetes",D468&gt;6.5,"Diabetes")</f>
        <v>Prediabetes</v>
      </c>
      <c r="L468" s="30" t="str">
        <f>VLOOKUP(A468,'Hospitalisation Details'!A468:H2810,2,FALSE)</f>
        <v>21-Nov-1990</v>
      </c>
      <c r="M468" s="23">
        <f>VLOOKUP(A468,'Hospitalisation Details'!A468:H2810,5,FALSE)</f>
        <v>21472.48</v>
      </c>
      <c r="N468" s="23" t="str">
        <f>VLOOKUP(A468,'Hospitalisation Details'!A468:H2810,6,FALSE)</f>
        <v>tier - 2</v>
      </c>
      <c r="O468" s="23" t="str">
        <f>VLOOKUP(A468,'Hospitalisation Details'!A468:H2810,7,FALSE)</f>
        <v>tier - 2</v>
      </c>
      <c r="P468" s="23" t="str">
        <f>VLOOKUP(A468,'Hospitalisation Details'!A468:H2810,8,FALSE)</f>
        <v>R1012</v>
      </c>
      <c r="Q468" s="26">
        <f>VLOOKUP(A468,'Hospitalisation Details'!A468:H2810,3,FALSE)</f>
        <v>32.547222222222224</v>
      </c>
    </row>
    <row r="469" spans="1:17" ht="15.75" customHeight="1" x14ac:dyDescent="0.3">
      <c r="A469" s="31" t="s">
        <v>851</v>
      </c>
      <c r="B469" s="23" t="str">
        <f>VLOOKUP(A469,'Customer Names'!A469:D2803,3,FALSE)</f>
        <v xml:space="preserve">  Rachel L</v>
      </c>
      <c r="C469" s="23">
        <f>VLOOKUP(Healthcare!A469,'Medical Examinations'!A469:H2803,2,FALSE)</f>
        <v>26.6</v>
      </c>
      <c r="D469" s="23">
        <f>VLOOKUP(A469,'Medical Examinations'!A469:H2803,3,FALSE)</f>
        <v>4.53</v>
      </c>
      <c r="E469" s="23" t="str">
        <f>VLOOKUP(A469,'Medical Examinations'!A469:H2803,4,FALSE)</f>
        <v>No</v>
      </c>
      <c r="F469" s="23" t="str">
        <f>VLOOKUP(A469,'Medical Examinations'!A469:H2803,5,FALSE)</f>
        <v>No</v>
      </c>
      <c r="G469" s="23" t="str">
        <f>VLOOKUP(A469,'Medical Examinations'!A469:H2803,6,FALSE)</f>
        <v>No</v>
      </c>
      <c r="H469" s="23">
        <f>VLOOKUP(A469,'Medical Examinations'!A469:H2803,7,FALSE)</f>
        <v>0</v>
      </c>
      <c r="I469" s="23" t="str">
        <f>VLOOKUP(A469,'Medical Examinations'!A469:H2803,8,FALSE)</f>
        <v>Yes</v>
      </c>
      <c r="J469" s="23" t="str" cm="1">
        <f t="array" ref="J469">_xlfn.IFS(C469&lt;18.5,"Under Weight",C469&lt;25,"Healthy Weight",C469&lt;30,"Over Weight",C469&gt;=30,"Obesity")</f>
        <v>Over Weight</v>
      </c>
      <c r="K469" s="23" t="str" cm="1">
        <f t="array" ref="K469">_xlfn.IFS(D469&lt;5.7,"Normal",D469&lt;=6.5,"Prediabetes",D469&gt;6.5,"Diabetes")</f>
        <v>Normal</v>
      </c>
      <c r="L469" s="30" t="str">
        <f>VLOOKUP(A469,'Hospitalisation Details'!A469:H2811,2,FALSE)</f>
        <v>04-Sep-1980</v>
      </c>
      <c r="M469" s="23">
        <f>VLOOKUP(A469,'Hospitalisation Details'!A469:H2811,5,FALSE)</f>
        <v>21348.71</v>
      </c>
      <c r="N469" s="23" t="str">
        <f>VLOOKUP(A469,'Hospitalisation Details'!A469:H2811,6,FALSE)</f>
        <v>tier - 2</v>
      </c>
      <c r="O469" s="23" t="str">
        <f>VLOOKUP(A469,'Hospitalisation Details'!A469:H2811,7,FALSE)</f>
        <v>tier - 1</v>
      </c>
      <c r="P469" s="23" t="str">
        <f>VLOOKUP(A469,'Hospitalisation Details'!A469:H2811,8,FALSE)</f>
        <v>R1012</v>
      </c>
      <c r="Q469" s="26">
        <f>VLOOKUP(A469,'Hospitalisation Details'!A469:H2811,3,FALSE)</f>
        <v>42.761111111111113</v>
      </c>
    </row>
    <row r="470" spans="1:17" ht="15.75" customHeight="1" x14ac:dyDescent="0.3">
      <c r="A470" s="31" t="s">
        <v>853</v>
      </c>
      <c r="B470" s="23" t="str">
        <f>VLOOKUP(A470,'Customer Names'!A470:D2804,3,FALSE)</f>
        <v xml:space="preserve">  Corina</v>
      </c>
      <c r="C470" s="23">
        <f>VLOOKUP(Healthcare!A470,'Medical Examinations'!A470:H2804,2,FALSE)</f>
        <v>30.114999999999998</v>
      </c>
      <c r="D470" s="23">
        <f>VLOOKUP(A470,'Medical Examinations'!A470:H2804,3,FALSE)</f>
        <v>5.48</v>
      </c>
      <c r="E470" s="23" t="str">
        <f>VLOOKUP(A470,'Medical Examinations'!A470:H2804,4,FALSE)</f>
        <v>No</v>
      </c>
      <c r="F470" s="23" t="str">
        <f>VLOOKUP(A470,'Medical Examinations'!A470:H2804,5,FALSE)</f>
        <v>yes</v>
      </c>
      <c r="G470" s="23" t="str">
        <f>VLOOKUP(A470,'Medical Examinations'!A470:H2804,6,FALSE)</f>
        <v>No</v>
      </c>
      <c r="H470" s="23">
        <f>VLOOKUP(A470,'Medical Examinations'!A470:H2804,7,FALSE)</f>
        <v>1</v>
      </c>
      <c r="I470" s="23" t="str">
        <f>VLOOKUP(A470,'Medical Examinations'!A470:H2804,8,FALSE)</f>
        <v>No</v>
      </c>
      <c r="J470" s="23" t="str" cm="1">
        <f t="array" ref="J470">_xlfn.IFS(C470&lt;18.5,"Under Weight",C470&lt;25,"Healthy Weight",C470&lt;30,"Over Weight",C470&gt;=30,"Obesity")</f>
        <v>Obesity</v>
      </c>
      <c r="K470" s="23" t="str" cm="1">
        <f t="array" ref="K470">_xlfn.IFS(D470&lt;5.7,"Normal",D470&lt;=6.5,"Prediabetes",D470&gt;6.5,"Diabetes")</f>
        <v>Normal</v>
      </c>
      <c r="L470" s="30" t="str">
        <f>VLOOKUP(A470,'Hospitalisation Details'!A470:H2812,2,FALSE)</f>
        <v>04-Aug-2004</v>
      </c>
      <c r="M470" s="23">
        <f>VLOOKUP(A470,'Hospitalisation Details'!A470:H2812,5,FALSE)</f>
        <v>21344.85</v>
      </c>
      <c r="N470" s="23" t="str">
        <f>VLOOKUP(A470,'Hospitalisation Details'!A470:H2812,6,FALSE)</f>
        <v>tier - 3</v>
      </c>
      <c r="O470" s="23" t="str">
        <f>VLOOKUP(A470,'Hospitalisation Details'!A470:H2812,7,FALSE)</f>
        <v>tier - 1</v>
      </c>
      <c r="P470" s="23" t="str">
        <f>VLOOKUP(A470,'Hospitalisation Details'!A470:H2812,8,FALSE)</f>
        <v>R1024</v>
      </c>
      <c r="Q470" s="26">
        <f>VLOOKUP(A470,'Hospitalisation Details'!A470:H2812,3,FALSE)</f>
        <v>18.844444444444445</v>
      </c>
    </row>
    <row r="471" spans="1:17" ht="15.75" customHeight="1" x14ac:dyDescent="0.3">
      <c r="A471" s="31" t="s">
        <v>855</v>
      </c>
      <c r="B471" s="23" t="str">
        <f>VLOOKUP(A471,'Customer Names'!A471:D2805,3,FALSE)</f>
        <v xml:space="preserve">  Guannan</v>
      </c>
      <c r="C471" s="23">
        <f>VLOOKUP(Healthcare!A471,'Medical Examinations'!A471:H2805,2,FALSE)</f>
        <v>24.605</v>
      </c>
      <c r="D471" s="23">
        <f>VLOOKUP(A471,'Medical Examinations'!A471:H2805,3,FALSE)</f>
        <v>5.48</v>
      </c>
      <c r="E471" s="23" t="str">
        <f>VLOOKUP(A471,'Medical Examinations'!A471:H2805,4,FALSE)</f>
        <v>No</v>
      </c>
      <c r="F471" s="23" t="str">
        <f>VLOOKUP(A471,'Medical Examinations'!A471:H2805,5,FALSE)</f>
        <v>No</v>
      </c>
      <c r="G471" s="23" t="str">
        <f>VLOOKUP(A471,'Medical Examinations'!A471:H2805,6,FALSE)</f>
        <v>No</v>
      </c>
      <c r="H471" s="23">
        <f>VLOOKUP(A471,'Medical Examinations'!A471:H2805,7,FALSE)</f>
        <v>0</v>
      </c>
      <c r="I471" s="23" t="str">
        <f>VLOOKUP(A471,'Medical Examinations'!A471:H2805,8,FALSE)</f>
        <v>Yes</v>
      </c>
      <c r="J471" s="23" t="str" cm="1">
        <f t="array" ref="J471">_xlfn.IFS(C471&lt;18.5,"Under Weight",C471&lt;25,"Healthy Weight",C471&lt;30,"Over Weight",C471&gt;=30,"Obesity")</f>
        <v>Healthy Weight</v>
      </c>
      <c r="K471" s="23" t="str" cm="1">
        <f t="array" ref="K471">_xlfn.IFS(D471&lt;5.7,"Normal",D471&lt;=6.5,"Prediabetes",D471&gt;6.5,"Diabetes")</f>
        <v>Normal</v>
      </c>
      <c r="L471" s="30" t="str">
        <f>VLOOKUP(A471,'Hospitalisation Details'!A471:H2813,2,FALSE)</f>
        <v>10-Dec-1980</v>
      </c>
      <c r="M471" s="23">
        <f>VLOOKUP(A471,'Hospitalisation Details'!A471:H2813,5,FALSE)</f>
        <v>21259.38</v>
      </c>
      <c r="N471" s="23" t="str">
        <f>VLOOKUP(A471,'Hospitalisation Details'!A471:H2813,6,FALSE)</f>
        <v>tier - 3</v>
      </c>
      <c r="O471" s="23" t="str">
        <f>VLOOKUP(A471,'Hospitalisation Details'!A471:H2813,7,FALSE)</f>
        <v>tier - 3</v>
      </c>
      <c r="P471" s="23" t="str">
        <f>VLOOKUP(A471,'Hospitalisation Details'!A471:H2813,8,FALSE)</f>
        <v>R1019</v>
      </c>
      <c r="Q471" s="26">
        <f>VLOOKUP(A471,'Hospitalisation Details'!A471:H2813,3,FALSE)</f>
        <v>42.494444444444447</v>
      </c>
    </row>
    <row r="472" spans="1:17" ht="15.75" customHeight="1" x14ac:dyDescent="0.3">
      <c r="A472" s="31" t="s">
        <v>857</v>
      </c>
      <c r="B472" s="23" t="str">
        <f>VLOOKUP(A472,'Customer Names'!A472:D2806,3,FALSE)</f>
        <v xml:space="preserve">  Don</v>
      </c>
      <c r="C472" s="23">
        <f>VLOOKUP(Healthcare!A472,'Medical Examinations'!A472:H2806,2,FALSE)</f>
        <v>29.6</v>
      </c>
      <c r="D472" s="23">
        <f>VLOOKUP(A472,'Medical Examinations'!A472:H2806,3,FALSE)</f>
        <v>8.1</v>
      </c>
      <c r="E472" s="23" t="str">
        <f>VLOOKUP(A472,'Medical Examinations'!A472:H2806,4,FALSE)</f>
        <v>No</v>
      </c>
      <c r="F472" s="23" t="str">
        <f>VLOOKUP(A472,'Medical Examinations'!A472:H2806,5,FALSE)</f>
        <v>No</v>
      </c>
      <c r="G472" s="23" t="str">
        <f>VLOOKUP(A472,'Medical Examinations'!A472:H2806,6,FALSE)</f>
        <v>No</v>
      </c>
      <c r="H472" s="23">
        <f>VLOOKUP(A472,'Medical Examinations'!A472:H2806,7,FALSE)</f>
        <v>0</v>
      </c>
      <c r="I472" s="23" t="str">
        <f>VLOOKUP(A472,'Medical Examinations'!A472:H2806,8,FALSE)</f>
        <v>No</v>
      </c>
      <c r="J472" s="23" t="str" cm="1">
        <f t="array" ref="J472">_xlfn.IFS(C472&lt;18.5,"Under Weight",C472&lt;25,"Healthy Weight",C472&lt;30,"Over Weight",C472&gt;=30,"Obesity")</f>
        <v>Over Weight</v>
      </c>
      <c r="K472" s="23" t="str" cm="1">
        <f t="array" ref="K472">_xlfn.IFS(D472&lt;5.7,"Normal",D472&lt;=6.5,"Prediabetes",D472&gt;6.5,"Diabetes")</f>
        <v>Diabetes</v>
      </c>
      <c r="L472" s="30" t="str">
        <f>VLOOKUP(A472,'Hospitalisation Details'!A472:H2814,2,FALSE)</f>
        <v>03-Sep-1974</v>
      </c>
      <c r="M472" s="23">
        <f>VLOOKUP(A472,'Hospitalisation Details'!A472:H2814,5,FALSE)</f>
        <v>21232.18</v>
      </c>
      <c r="N472" s="23" t="str">
        <f>VLOOKUP(A472,'Hospitalisation Details'!A472:H2814,6,FALSE)</f>
        <v>tier - 3</v>
      </c>
      <c r="O472" s="23" t="str">
        <f>VLOOKUP(A472,'Hospitalisation Details'!A472:H2814,7,FALSE)</f>
        <v>tier - 2</v>
      </c>
      <c r="P472" s="23" t="str">
        <f>VLOOKUP(A472,'Hospitalisation Details'!A472:H2814,8,FALSE)</f>
        <v>R1011</v>
      </c>
      <c r="Q472" s="26">
        <f>VLOOKUP(A472,'Hospitalisation Details'!A472:H2814,3,FALSE)</f>
        <v>48.763888888888886</v>
      </c>
    </row>
    <row r="473" spans="1:17" ht="15.75" customHeight="1" x14ac:dyDescent="0.3">
      <c r="A473" s="31" t="s">
        <v>859</v>
      </c>
      <c r="B473" s="23" t="str">
        <f>VLOOKUP(A473,'Customer Names'!A473:D2807,3,FALSE)</f>
        <v xml:space="preserve">  Chris</v>
      </c>
      <c r="C473" s="23">
        <f>VLOOKUP(Healthcare!A473,'Medical Examinations'!A473:H2807,2,FALSE)</f>
        <v>24.42</v>
      </c>
      <c r="D473" s="23">
        <f>VLOOKUP(A473,'Medical Examinations'!A473:H2807,3,FALSE)</f>
        <v>7.16</v>
      </c>
      <c r="E473" s="23" t="str">
        <f>VLOOKUP(A473,'Medical Examinations'!A473:H2807,4,FALSE)</f>
        <v>No</v>
      </c>
      <c r="F473" s="23" t="str">
        <f>VLOOKUP(A473,'Medical Examinations'!A473:H2807,5,FALSE)</f>
        <v>No</v>
      </c>
      <c r="G473" s="23" t="str">
        <f>VLOOKUP(A473,'Medical Examinations'!A473:H2807,6,FALSE)</f>
        <v>No</v>
      </c>
      <c r="H473" s="23">
        <f>VLOOKUP(A473,'Medical Examinations'!A473:H2807,7,FALSE)</f>
        <v>0</v>
      </c>
      <c r="I473" s="23" t="str">
        <f>VLOOKUP(A473,'Medical Examinations'!A473:H2807,8,FALSE)</f>
        <v>Yes</v>
      </c>
      <c r="J473" s="23" t="str" cm="1">
        <f t="array" ref="J473">_xlfn.IFS(C473&lt;18.5,"Under Weight",C473&lt;25,"Healthy Weight",C473&lt;30,"Over Weight",C473&gt;=30,"Obesity")</f>
        <v>Healthy Weight</v>
      </c>
      <c r="K473" s="23" t="str" cm="1">
        <f t="array" ref="K473">_xlfn.IFS(D473&lt;5.7,"Normal",D473&lt;=6.5,"Prediabetes",D473&gt;6.5,"Diabetes")</f>
        <v>Diabetes</v>
      </c>
      <c r="L473" s="30" t="str">
        <f>VLOOKUP(A473,'Hospitalisation Details'!A473:H2815,2,FALSE)</f>
        <v>14-Oct-1974</v>
      </c>
      <c r="M473" s="23">
        <f>VLOOKUP(A473,'Hospitalisation Details'!A473:H2815,5,FALSE)</f>
        <v>21223.68</v>
      </c>
      <c r="N473" s="23" t="str">
        <f>VLOOKUP(A473,'Hospitalisation Details'!A473:H2815,6,FALSE)</f>
        <v>tier - 3</v>
      </c>
      <c r="O473" s="23" t="str">
        <f>VLOOKUP(A473,'Hospitalisation Details'!A473:H2815,7,FALSE)</f>
        <v>tier - 2</v>
      </c>
      <c r="P473" s="23" t="str">
        <f>VLOOKUP(A473,'Hospitalisation Details'!A473:H2815,8,FALSE)</f>
        <v>R1013</v>
      </c>
      <c r="Q473" s="26">
        <f>VLOOKUP(A473,'Hospitalisation Details'!A473:H2815,3,FALSE)</f>
        <v>48.65</v>
      </c>
    </row>
    <row r="474" spans="1:17" ht="15.75" customHeight="1" x14ac:dyDescent="0.3">
      <c r="A474" s="31" t="s">
        <v>860</v>
      </c>
      <c r="B474" s="23" t="str">
        <f>VLOOKUP(A474,'Customer Names'!A474:D2808,3,FALSE)</f>
        <v xml:space="preserve">  Gavin V</v>
      </c>
      <c r="C474" s="23">
        <f>VLOOKUP(Healthcare!A474,'Medical Examinations'!A474:H2808,2,FALSE)</f>
        <v>20.9</v>
      </c>
      <c r="D474" s="23">
        <f>VLOOKUP(A474,'Medical Examinations'!A474:H2808,3,FALSE)</f>
        <v>4.55</v>
      </c>
      <c r="E474" s="23" t="str">
        <f>VLOOKUP(A474,'Medical Examinations'!A474:H2808,4,FALSE)</f>
        <v>Yes</v>
      </c>
      <c r="F474" s="23" t="str">
        <f>VLOOKUP(A474,'Medical Examinations'!A474:H2808,5,FALSE)</f>
        <v>No</v>
      </c>
      <c r="G474" s="23" t="str">
        <f>VLOOKUP(A474,'Medical Examinations'!A474:H2808,6,FALSE)</f>
        <v>Yes</v>
      </c>
      <c r="H474" s="23">
        <f>VLOOKUP(A474,'Medical Examinations'!A474:H2808,7,FALSE)</f>
        <v>1</v>
      </c>
      <c r="I474" s="23" t="str">
        <f>VLOOKUP(A474,'Medical Examinations'!A474:H2808,8,FALSE)</f>
        <v>Yes</v>
      </c>
      <c r="J474" s="23" t="str" cm="1">
        <f t="array" ref="J474">_xlfn.IFS(C474&lt;18.5,"Under Weight",C474&lt;25,"Healthy Weight",C474&lt;30,"Over Weight",C474&gt;=30,"Obesity")</f>
        <v>Healthy Weight</v>
      </c>
      <c r="K474" s="23" t="str" cm="1">
        <f t="array" ref="K474">_xlfn.IFS(D474&lt;5.7,"Normal",D474&lt;=6.5,"Prediabetes",D474&gt;6.5,"Diabetes")</f>
        <v>Normal</v>
      </c>
      <c r="L474" s="30" t="str">
        <f>VLOOKUP(A474,'Hospitalisation Details'!A474:H2816,2,FALSE)</f>
        <v>26-Aug-1969</v>
      </c>
      <c r="M474" s="23">
        <f>VLOOKUP(A474,'Hospitalisation Details'!A474:H2816,5,FALSE)</f>
        <v>21195.82</v>
      </c>
      <c r="N474" s="23" t="str">
        <f>VLOOKUP(A474,'Hospitalisation Details'!A474:H2816,6,FALSE)</f>
        <v>tier - 3</v>
      </c>
      <c r="O474" s="23" t="str">
        <f>VLOOKUP(A474,'Hospitalisation Details'!A474:H2816,7,FALSE)</f>
        <v>tier - 1</v>
      </c>
      <c r="P474" s="23" t="str">
        <f>VLOOKUP(A474,'Hospitalisation Details'!A474:H2816,8,FALSE)</f>
        <v>R1013</v>
      </c>
      <c r="Q474" s="26">
        <f>VLOOKUP(A474,'Hospitalisation Details'!A474:H2816,3,FALSE)</f>
        <v>53.783333333333331</v>
      </c>
    </row>
    <row r="475" spans="1:17" ht="15.75" customHeight="1" x14ac:dyDescent="0.3">
      <c r="A475" s="31" t="s">
        <v>862</v>
      </c>
      <c r="B475" s="23" t="str">
        <f>VLOOKUP(A475,'Customer Names'!A475:D2809,3,FALSE)</f>
        <v xml:space="preserve">  David</v>
      </c>
      <c r="C475" s="23">
        <f>VLOOKUP(Healthcare!A475,'Medical Examinations'!A475:H2809,2,FALSE)</f>
        <v>22.895</v>
      </c>
      <c r="D475" s="23">
        <f>VLOOKUP(A475,'Medical Examinations'!A475:H2809,3,FALSE)</f>
        <v>6.03</v>
      </c>
      <c r="E475" s="23" t="str">
        <f>VLOOKUP(A475,'Medical Examinations'!A475:H2809,4,FALSE)</f>
        <v>No</v>
      </c>
      <c r="F475" s="23" t="str">
        <f>VLOOKUP(A475,'Medical Examinations'!A475:H2809,5,FALSE)</f>
        <v>No</v>
      </c>
      <c r="G475" s="23" t="str">
        <f>VLOOKUP(A475,'Medical Examinations'!A475:H2809,6,FALSE)</f>
        <v>No</v>
      </c>
      <c r="H475" s="23">
        <f>VLOOKUP(A475,'Medical Examinations'!A475:H2809,7,FALSE)</f>
        <v>0</v>
      </c>
      <c r="I475" s="23" t="str">
        <f>VLOOKUP(A475,'Medical Examinations'!A475:H2809,8,FALSE)</f>
        <v>Yes</v>
      </c>
      <c r="J475" s="23" t="str" cm="1">
        <f t="array" ref="J475">_xlfn.IFS(C475&lt;18.5,"Under Weight",C475&lt;25,"Healthy Weight",C475&lt;30,"Over Weight",C475&gt;=30,"Obesity")</f>
        <v>Healthy Weight</v>
      </c>
      <c r="K475" s="23" t="str" cm="1">
        <f t="array" ref="K475">_xlfn.IFS(D475&lt;5.7,"Normal",D475&lt;=6.5,"Prediabetes",D475&gt;6.5,"Diabetes")</f>
        <v>Prediabetes</v>
      </c>
      <c r="L475" s="30" t="str">
        <f>VLOOKUP(A475,'Hospitalisation Details'!A475:H2817,2,FALSE)</f>
        <v>23-Nov-1977</v>
      </c>
      <c r="M475" s="23">
        <f>VLOOKUP(A475,'Hospitalisation Details'!A475:H2817,5,FALSE)</f>
        <v>21098.55</v>
      </c>
      <c r="N475" s="23" t="str">
        <f>VLOOKUP(A475,'Hospitalisation Details'!A475:H2817,6,FALSE)</f>
        <v>tier - 3</v>
      </c>
      <c r="O475" s="23" t="str">
        <f>VLOOKUP(A475,'Hospitalisation Details'!A475:H2817,7,FALSE)</f>
        <v>tier - 3</v>
      </c>
      <c r="P475" s="23" t="str">
        <f>VLOOKUP(A475,'Hospitalisation Details'!A475:H2817,8,FALSE)</f>
        <v>R1012</v>
      </c>
      <c r="Q475" s="26">
        <f>VLOOKUP(A475,'Hospitalisation Details'!A475:H2817,3,FALSE)</f>
        <v>45.541666666666664</v>
      </c>
    </row>
    <row r="476" spans="1:17" ht="15.75" customHeight="1" x14ac:dyDescent="0.3">
      <c r="A476" s="31" t="s">
        <v>863</v>
      </c>
      <c r="B476" s="23" t="str">
        <f>VLOOKUP(A476,'Customer Names'!A476:D2810,3,FALSE)</f>
        <v xml:space="preserve">  Jatin</v>
      </c>
      <c r="C476" s="23">
        <f>VLOOKUP(Healthcare!A476,'Medical Examinations'!A476:H2810,2,FALSE)</f>
        <v>28.3</v>
      </c>
      <c r="D476" s="23">
        <f>VLOOKUP(A476,'Medical Examinations'!A476:H2810,3,FALSE)</f>
        <v>5.47</v>
      </c>
      <c r="E476" s="23" t="str">
        <f>VLOOKUP(A476,'Medical Examinations'!A476:H2810,4,FALSE)</f>
        <v>Yes</v>
      </c>
      <c r="F476" s="23" t="str">
        <f>VLOOKUP(A476,'Medical Examinations'!A476:H2810,5,FALSE)</f>
        <v>No</v>
      </c>
      <c r="G476" s="23" t="str">
        <f>VLOOKUP(A476,'Medical Examinations'!A476:H2810,6,FALSE)</f>
        <v>Yes</v>
      </c>
      <c r="H476" s="23">
        <f>VLOOKUP(A476,'Medical Examinations'!A476:H2810,7,FALSE)</f>
        <v>1</v>
      </c>
      <c r="I476" s="23" t="str">
        <f>VLOOKUP(A476,'Medical Examinations'!A476:H2810,8,FALSE)</f>
        <v>Yes</v>
      </c>
      <c r="J476" s="23" t="str" cm="1">
        <f t="array" ref="J476">_xlfn.IFS(C476&lt;18.5,"Under Weight",C476&lt;25,"Healthy Weight",C476&lt;30,"Over Weight",C476&gt;=30,"Obesity")</f>
        <v>Over Weight</v>
      </c>
      <c r="K476" s="23" t="str" cm="1">
        <f t="array" ref="K476">_xlfn.IFS(D476&lt;5.7,"Normal",D476&lt;=6.5,"Prediabetes",D476&gt;6.5,"Diabetes")</f>
        <v>Normal</v>
      </c>
      <c r="L476" s="30" t="str">
        <f>VLOOKUP(A476,'Hospitalisation Details'!A476:H2818,2,FALSE)</f>
        <v>02-Jul-1983</v>
      </c>
      <c r="M476" s="23">
        <f>VLOOKUP(A476,'Hospitalisation Details'!A476:H2818,5,FALSE)</f>
        <v>21082.16</v>
      </c>
      <c r="N476" s="23" t="str">
        <f>VLOOKUP(A476,'Hospitalisation Details'!A476:H2818,6,FALSE)</f>
        <v>tier - 3</v>
      </c>
      <c r="O476" s="23" t="str">
        <f>VLOOKUP(A476,'Hospitalisation Details'!A476:H2818,7,FALSE)</f>
        <v>tier - 2</v>
      </c>
      <c r="P476" s="23" t="str">
        <f>VLOOKUP(A476,'Hospitalisation Details'!A476:H2818,8,FALSE)</f>
        <v>R1011</v>
      </c>
      <c r="Q476" s="26">
        <f>VLOOKUP(A476,'Hospitalisation Details'!A476:H2818,3,FALSE)</f>
        <v>39.93333333333333</v>
      </c>
    </row>
    <row r="477" spans="1:17" ht="15.75" customHeight="1" x14ac:dyDescent="0.3">
      <c r="A477" s="31" t="s">
        <v>865</v>
      </c>
      <c r="B477" s="23" t="str">
        <f>VLOOKUP(A477,'Customer Names'!A477:D2811,3,FALSE)</f>
        <v xml:space="preserve">  J P</v>
      </c>
      <c r="C477" s="23">
        <f>VLOOKUP(Healthcare!A477,'Medical Examinations'!A477:H2811,2,FALSE)</f>
        <v>54.3</v>
      </c>
      <c r="D477" s="23">
        <f>VLOOKUP(A477,'Medical Examinations'!A477:H2811,3,FALSE)</f>
        <v>4.1500000000000004</v>
      </c>
      <c r="E477" s="23" t="str">
        <f>VLOOKUP(A477,'Medical Examinations'!A477:H2811,4,FALSE)</f>
        <v>Yes</v>
      </c>
      <c r="F477" s="23" t="str">
        <f>VLOOKUP(A477,'Medical Examinations'!A477:H2811,5,FALSE)</f>
        <v>No</v>
      </c>
      <c r="G477" s="23" t="str">
        <f>VLOOKUP(A477,'Medical Examinations'!A477:H2811,6,FALSE)</f>
        <v>No</v>
      </c>
      <c r="H477" s="23">
        <f>VLOOKUP(A477,'Medical Examinations'!A477:H2811,7,FALSE)</f>
        <v>1</v>
      </c>
      <c r="I477" s="23" t="str">
        <f>VLOOKUP(A477,'Medical Examinations'!A477:H2811,8,FALSE)</f>
        <v>No</v>
      </c>
      <c r="J477" s="23" t="str" cm="1">
        <f t="array" ref="J477">_xlfn.IFS(C477&lt;18.5,"Under Weight",C477&lt;25,"Healthy Weight",C477&lt;30,"Over Weight",C477&gt;=30,"Obesity")</f>
        <v>Obesity</v>
      </c>
      <c r="K477" s="23" t="str" cm="1">
        <f t="array" ref="K477">_xlfn.IFS(D477&lt;5.7,"Normal",D477&lt;=6.5,"Prediabetes",D477&gt;6.5,"Diabetes")</f>
        <v>Normal</v>
      </c>
      <c r="L477" s="30" t="str">
        <f>VLOOKUP(A477,'Hospitalisation Details'!A477:H2819,2,FALSE)</f>
        <v>19-Nov-1964</v>
      </c>
      <c r="M477" s="23">
        <f>VLOOKUP(A477,'Hospitalisation Details'!A477:H2819,5,FALSE)</f>
        <v>20893.060000000001</v>
      </c>
      <c r="N477" s="23" t="str">
        <f>VLOOKUP(A477,'Hospitalisation Details'!A477:H2819,6,FALSE)</f>
        <v>tier - 2</v>
      </c>
      <c r="O477" s="23" t="str">
        <f>VLOOKUP(A477,'Hospitalisation Details'!A477:H2819,7,FALSE)</f>
        <v>tier - 3</v>
      </c>
      <c r="P477" s="23" t="str">
        <f>VLOOKUP(A477,'Hospitalisation Details'!A477:H2819,8,FALSE)</f>
        <v>R1012</v>
      </c>
      <c r="Q477" s="26">
        <f>VLOOKUP(A477,'Hospitalisation Details'!A477:H2819,3,FALSE)</f>
        <v>58.552777777777777</v>
      </c>
    </row>
    <row r="478" spans="1:17" ht="15.75" customHeight="1" x14ac:dyDescent="0.3">
      <c r="A478" s="31" t="s">
        <v>867</v>
      </c>
      <c r="B478" s="23" t="str">
        <f>VLOOKUP(A478,'Customer Names'!A478:D2812,3,FALSE)</f>
        <v xml:space="preserve">  Angela M</v>
      </c>
      <c r="C478" s="23">
        <f>VLOOKUP(Healthcare!A478,'Medical Examinations'!A478:H2812,2,FALSE)</f>
        <v>33.344999999999999</v>
      </c>
      <c r="D478" s="23">
        <f>VLOOKUP(A478,'Medical Examinations'!A478:H2812,3,FALSE)</f>
        <v>11.32</v>
      </c>
      <c r="E478" s="23" t="str">
        <f>VLOOKUP(A478,'Medical Examinations'!A478:H2812,4,FALSE)</f>
        <v>Yes</v>
      </c>
      <c r="F478" s="23" t="str">
        <f>VLOOKUP(A478,'Medical Examinations'!A478:H2812,5,FALSE)</f>
        <v>No</v>
      </c>
      <c r="G478" s="23" t="str">
        <f>VLOOKUP(A478,'Medical Examinations'!A478:H2812,6,FALSE)</f>
        <v>No</v>
      </c>
      <c r="H478" s="23">
        <f>VLOOKUP(A478,'Medical Examinations'!A478:H2812,7,FALSE)</f>
        <v>1</v>
      </c>
      <c r="I478" s="23" t="str">
        <f>VLOOKUP(A478,'Medical Examinations'!A478:H2812,8,FALSE)</f>
        <v>No</v>
      </c>
      <c r="J478" s="23" t="str" cm="1">
        <f t="array" ref="J478">_xlfn.IFS(C478&lt;18.5,"Under Weight",C478&lt;25,"Healthy Weight",C478&lt;30,"Over Weight",C478&gt;=30,"Obesity")</f>
        <v>Obesity</v>
      </c>
      <c r="K478" s="23" t="str" cm="1">
        <f t="array" ref="K478">_xlfn.IFS(D478&lt;5.7,"Normal",D478&lt;=6.5,"Prediabetes",D478&gt;6.5,"Diabetes")</f>
        <v>Diabetes</v>
      </c>
      <c r="L478" s="30" t="str">
        <f>VLOOKUP(A478,'Hospitalisation Details'!A478:H2820,2,FALSE)</f>
        <v>08-Dec-1975</v>
      </c>
      <c r="M478" s="23">
        <f>VLOOKUP(A478,'Hospitalisation Details'!A478:H2820,5,FALSE)</f>
        <v>20878.78</v>
      </c>
      <c r="N478" s="23" t="str">
        <f>VLOOKUP(A478,'Hospitalisation Details'!A478:H2820,6,FALSE)</f>
        <v>tier - 2</v>
      </c>
      <c r="O478" s="23" t="str">
        <f>VLOOKUP(A478,'Hospitalisation Details'!A478:H2820,7,FALSE)</f>
        <v>tier - 1</v>
      </c>
      <c r="P478" s="23" t="str">
        <f>VLOOKUP(A478,'Hospitalisation Details'!A478:H2820,8,FALSE)</f>
        <v>R1024</v>
      </c>
      <c r="Q478" s="26">
        <f>VLOOKUP(A478,'Hospitalisation Details'!A478:H2820,3,FALSE)</f>
        <v>47.5</v>
      </c>
    </row>
    <row r="479" spans="1:17" ht="15.75" customHeight="1" x14ac:dyDescent="0.3">
      <c r="A479" s="31" t="s">
        <v>869</v>
      </c>
      <c r="B479" s="23" t="str">
        <f>VLOOKUP(A479,'Customer Names'!A479:D2813,3,FALSE)</f>
        <v xml:space="preserve">  Blake K</v>
      </c>
      <c r="C479" s="23">
        <f>VLOOKUP(Healthcare!A479,'Medical Examinations'!A479:H2813,2,FALSE)</f>
        <v>33</v>
      </c>
      <c r="D479" s="23">
        <f>VLOOKUP(A479,'Medical Examinations'!A479:H2813,3,FALSE)</f>
        <v>9.51</v>
      </c>
      <c r="E479" s="23" t="str">
        <f>VLOOKUP(A479,'Medical Examinations'!A479:H2813,4,FALSE)</f>
        <v>Yes</v>
      </c>
      <c r="F479" s="23" t="str">
        <f>VLOOKUP(A479,'Medical Examinations'!A479:H2813,5,FALSE)</f>
        <v>No</v>
      </c>
      <c r="G479" s="23" t="str">
        <f>VLOOKUP(A479,'Medical Examinations'!A479:H2813,6,FALSE)</f>
        <v>No</v>
      </c>
      <c r="H479" s="23">
        <f>VLOOKUP(A479,'Medical Examinations'!A479:H2813,7,FALSE)</f>
        <v>0</v>
      </c>
      <c r="I479" s="23" t="str">
        <f>VLOOKUP(A479,'Medical Examinations'!A479:H2813,8,FALSE)</f>
        <v>No</v>
      </c>
      <c r="J479" s="23" t="str" cm="1">
        <f t="array" ref="J479">_xlfn.IFS(C479&lt;18.5,"Under Weight",C479&lt;25,"Healthy Weight",C479&lt;30,"Over Weight",C479&gt;=30,"Obesity")</f>
        <v>Obesity</v>
      </c>
      <c r="K479" s="23" t="str" cm="1">
        <f t="array" ref="K479">_xlfn.IFS(D479&lt;5.7,"Normal",D479&lt;=6.5,"Prediabetes",D479&gt;6.5,"Diabetes")</f>
        <v>Diabetes</v>
      </c>
      <c r="L479" s="30" t="str">
        <f>VLOOKUP(A479,'Hospitalisation Details'!A479:H2821,2,FALSE)</f>
        <v>08-Sep-1967</v>
      </c>
      <c r="M479" s="23">
        <f>VLOOKUP(A479,'Hospitalisation Details'!A479:H2821,5,FALSE)</f>
        <v>20781.490000000002</v>
      </c>
      <c r="N479" s="23" t="str">
        <f>VLOOKUP(A479,'Hospitalisation Details'!A479:H2821,6,FALSE)</f>
        <v>tier - 2</v>
      </c>
      <c r="O479" s="23" t="str">
        <f>VLOOKUP(A479,'Hospitalisation Details'!A479:H2821,7,FALSE)</f>
        <v>tier - 3</v>
      </c>
      <c r="P479" s="23" t="str">
        <f>VLOOKUP(A479,'Hospitalisation Details'!A479:H2821,8,FALSE)</f>
        <v>R1013</v>
      </c>
      <c r="Q479" s="26">
        <f>VLOOKUP(A479,'Hospitalisation Details'!A479:H2821,3,FALSE)</f>
        <v>55.75</v>
      </c>
    </row>
    <row r="480" spans="1:17" ht="15.75" customHeight="1" x14ac:dyDescent="0.3">
      <c r="A480" s="31" t="s">
        <v>871</v>
      </c>
      <c r="B480" s="23" t="str">
        <f>VLOOKUP(A480,'Customer Names'!A480:D2814,3,FALSE)</f>
        <v xml:space="preserve">  Brian T</v>
      </c>
      <c r="C480" s="23">
        <f>VLOOKUP(Healthcare!A480,'Medical Examinations'!A480:H2814,2,FALSE)</f>
        <v>28.024999999999999</v>
      </c>
      <c r="D480" s="23">
        <f>VLOOKUP(A480,'Medical Examinations'!A480:H2814,3,FALSE)</f>
        <v>7.67</v>
      </c>
      <c r="E480" s="23" t="str">
        <f>VLOOKUP(A480,'Medical Examinations'!A480:H2814,4,FALSE)</f>
        <v>Yes</v>
      </c>
      <c r="F480" s="23" t="str">
        <f>VLOOKUP(A480,'Medical Examinations'!A480:H2814,5,FALSE)</f>
        <v>No</v>
      </c>
      <c r="G480" s="23" t="str">
        <f>VLOOKUP(A480,'Medical Examinations'!A480:H2814,6,FALSE)</f>
        <v>No</v>
      </c>
      <c r="H480" s="23">
        <f>VLOOKUP(A480,'Medical Examinations'!A480:H2814,7,FALSE)</f>
        <v>1</v>
      </c>
      <c r="I480" s="23" t="str">
        <f>VLOOKUP(A480,'Medical Examinations'!A480:H2814,8,FALSE)</f>
        <v>Yes</v>
      </c>
      <c r="J480" s="23" t="str" cm="1">
        <f t="array" ref="J480">_xlfn.IFS(C480&lt;18.5,"Under Weight",C480&lt;25,"Healthy Weight",C480&lt;30,"Over Weight",C480&gt;=30,"Obesity")</f>
        <v>Over Weight</v>
      </c>
      <c r="K480" s="23" t="str" cm="1">
        <f t="array" ref="K480">_xlfn.IFS(D480&lt;5.7,"Normal",D480&lt;=6.5,"Prediabetes",D480&gt;6.5,"Diabetes")</f>
        <v>Diabetes</v>
      </c>
      <c r="L480" s="30" t="str">
        <f>VLOOKUP(A480,'Hospitalisation Details'!A480:H2822,2,FALSE)</f>
        <v>04-Aug-1986</v>
      </c>
      <c r="M480" s="23">
        <f>VLOOKUP(A480,'Hospitalisation Details'!A480:H2822,5,FALSE)</f>
        <v>20773.63</v>
      </c>
      <c r="N480" s="23" t="str">
        <f>VLOOKUP(A480,'Hospitalisation Details'!A480:H2822,6,FALSE)</f>
        <v>tier - 2</v>
      </c>
      <c r="O480" s="23" t="str">
        <f>VLOOKUP(A480,'Hospitalisation Details'!A480:H2822,7,FALSE)</f>
        <v>tier - 3</v>
      </c>
      <c r="P480" s="23" t="str">
        <f>VLOOKUP(A480,'Hospitalisation Details'!A480:H2822,8,FALSE)</f>
        <v>R1017</v>
      </c>
      <c r="Q480" s="26">
        <f>VLOOKUP(A480,'Hospitalisation Details'!A480:H2822,3,FALSE)</f>
        <v>36.844444444444441</v>
      </c>
    </row>
    <row r="481" spans="1:17" ht="15.75" customHeight="1" x14ac:dyDescent="0.3">
      <c r="A481" s="31" t="s">
        <v>873</v>
      </c>
      <c r="B481" s="23" t="str">
        <f>VLOOKUP(A481,'Customer Names'!A481:D2815,3,FALSE)</f>
        <v xml:space="preserve">  Damon</v>
      </c>
      <c r="C481" s="23">
        <f>VLOOKUP(Healthcare!A481,'Medical Examinations'!A481:H2815,2,FALSE)</f>
        <v>28.69</v>
      </c>
      <c r="D481" s="23">
        <f>VLOOKUP(A481,'Medical Examinations'!A481:H2815,3,FALSE)</f>
        <v>6.23</v>
      </c>
      <c r="E481" s="23" t="str">
        <f>VLOOKUP(A481,'Medical Examinations'!A481:H2815,4,FALSE)</f>
        <v>No</v>
      </c>
      <c r="F481" s="23" t="str">
        <f>VLOOKUP(A481,'Medical Examinations'!A481:H2815,5,FALSE)</f>
        <v>No</v>
      </c>
      <c r="G481" s="23" t="str">
        <f>VLOOKUP(A481,'Medical Examinations'!A481:H2815,6,FALSE)</f>
        <v>No</v>
      </c>
      <c r="H481" s="23">
        <f>VLOOKUP(A481,'Medical Examinations'!A481:H2815,7,FALSE)</f>
        <v>1</v>
      </c>
      <c r="I481" s="23" t="str">
        <f>VLOOKUP(A481,'Medical Examinations'!A481:H2815,8,FALSE)</f>
        <v>Yes</v>
      </c>
      <c r="J481" s="23" t="str" cm="1">
        <f t="array" ref="J481">_xlfn.IFS(C481&lt;18.5,"Under Weight",C481&lt;25,"Healthy Weight",C481&lt;30,"Over Weight",C481&gt;=30,"Obesity")</f>
        <v>Over Weight</v>
      </c>
      <c r="K481" s="23" t="str" cm="1">
        <f t="array" ref="K481">_xlfn.IFS(D481&lt;5.7,"Normal",D481&lt;=6.5,"Prediabetes",D481&gt;6.5,"Diabetes")</f>
        <v>Prediabetes</v>
      </c>
      <c r="L481" s="30" t="str">
        <f>VLOOKUP(A481,'Hospitalisation Details'!A481:H2823,2,FALSE)</f>
        <v>14-Sep-1992</v>
      </c>
      <c r="M481" s="23">
        <f>VLOOKUP(A481,'Hospitalisation Details'!A481:H2823,5,FALSE)</f>
        <v>20745.990000000002</v>
      </c>
      <c r="N481" s="23" t="str">
        <f>VLOOKUP(A481,'Hospitalisation Details'!A481:H2823,6,FALSE)</f>
        <v>tier - 3</v>
      </c>
      <c r="O481" s="23" t="str">
        <f>VLOOKUP(A481,'Hospitalisation Details'!A481:H2823,7,FALSE)</f>
        <v>tier - 1</v>
      </c>
      <c r="P481" s="23" t="str">
        <f>VLOOKUP(A481,'Hospitalisation Details'!A481:H2823,8,FALSE)</f>
        <v>R1012</v>
      </c>
      <c r="Q481" s="26">
        <f>VLOOKUP(A481,'Hospitalisation Details'!A481:H2823,3,FALSE)</f>
        <v>30.733333333333334</v>
      </c>
    </row>
    <row r="482" spans="1:17" ht="15.75" customHeight="1" x14ac:dyDescent="0.3">
      <c r="A482" s="31" t="s">
        <v>875</v>
      </c>
      <c r="B482" s="23" t="str">
        <f>VLOOKUP(A482,'Customer Names'!A482:D2816,3,FALSE)</f>
        <v xml:space="preserve">  Jeffrey</v>
      </c>
      <c r="C482" s="23">
        <f>VLOOKUP(Healthcare!A482,'Medical Examinations'!A482:H2816,2,FALSE)</f>
        <v>40.28</v>
      </c>
      <c r="D482" s="23">
        <f>VLOOKUP(A482,'Medical Examinations'!A482:H2816,3,FALSE)</f>
        <v>8.9</v>
      </c>
      <c r="E482" s="23" t="str">
        <f>VLOOKUP(A482,'Medical Examinations'!A482:H2816,4,FALSE)</f>
        <v>No</v>
      </c>
      <c r="F482" s="23" t="str">
        <f>VLOOKUP(A482,'Medical Examinations'!A482:H2816,5,FALSE)</f>
        <v>No</v>
      </c>
      <c r="G482" s="23" t="str">
        <f>VLOOKUP(A482,'Medical Examinations'!A482:H2816,6,FALSE)</f>
        <v>No</v>
      </c>
      <c r="H482" s="23">
        <f>VLOOKUP(A482,'Medical Examinations'!A482:H2816,7,FALSE)</f>
        <v>0</v>
      </c>
      <c r="I482" s="23" t="str">
        <f>VLOOKUP(A482,'Medical Examinations'!A482:H2816,8,FALSE)</f>
        <v>No</v>
      </c>
      <c r="J482" s="23" t="str" cm="1">
        <f t="array" ref="J482">_xlfn.IFS(C482&lt;18.5,"Under Weight",C482&lt;25,"Healthy Weight",C482&lt;30,"Over Weight",C482&gt;=30,"Obesity")</f>
        <v>Obesity</v>
      </c>
      <c r="K482" s="23" t="str" cm="1">
        <f t="array" ref="K482">_xlfn.IFS(D482&lt;5.7,"Normal",D482&lt;=6.5,"Prediabetes",D482&gt;6.5,"Diabetes")</f>
        <v>Diabetes</v>
      </c>
      <c r="L482" s="30" t="str">
        <f>VLOOKUP(A482,'Hospitalisation Details'!A482:H2824,2,FALSE)</f>
        <v>01-Aug-1965</v>
      </c>
      <c r="M482" s="23">
        <f>VLOOKUP(A482,'Hospitalisation Details'!A482:H2824,5,FALSE)</f>
        <v>20709.02</v>
      </c>
      <c r="N482" s="23" t="str">
        <f>VLOOKUP(A482,'Hospitalisation Details'!A482:H2824,6,FALSE)</f>
        <v>tier - 3</v>
      </c>
      <c r="O482" s="23" t="str">
        <f>VLOOKUP(A482,'Hospitalisation Details'!A482:H2824,7,FALSE)</f>
        <v>tier - 2</v>
      </c>
      <c r="P482" s="23" t="str">
        <f>VLOOKUP(A482,'Hospitalisation Details'!A482:H2824,8,FALSE)</f>
        <v>R1019</v>
      </c>
      <c r="Q482" s="26">
        <f>VLOOKUP(A482,'Hospitalisation Details'!A482:H2824,3,FALSE)</f>
        <v>57.852777777777774</v>
      </c>
    </row>
    <row r="483" spans="1:17" ht="15.75" customHeight="1" x14ac:dyDescent="0.3">
      <c r="A483" s="31" t="s">
        <v>876</v>
      </c>
      <c r="B483" s="23" t="str">
        <f>VLOOKUP(A483,'Customer Names'!A483:D2817,3,FALSE)</f>
        <v xml:space="preserve">  Malcolm J</v>
      </c>
      <c r="C483" s="23">
        <f>VLOOKUP(Healthcare!A483,'Medical Examinations'!A483:H2817,2,FALSE)</f>
        <v>37.299999999999997</v>
      </c>
      <c r="D483" s="23">
        <f>VLOOKUP(A483,'Medical Examinations'!A483:H2817,3,FALSE)</f>
        <v>7.79</v>
      </c>
      <c r="E483" s="23" t="str">
        <f>VLOOKUP(A483,'Medical Examinations'!A483:H2817,4,FALSE)</f>
        <v>Yes</v>
      </c>
      <c r="F483" s="23" t="str">
        <f>VLOOKUP(A483,'Medical Examinations'!A483:H2817,5,FALSE)</f>
        <v>No</v>
      </c>
      <c r="G483" s="23" t="str">
        <f>VLOOKUP(A483,'Medical Examinations'!A483:H2817,6,FALSE)</f>
        <v>No</v>
      </c>
      <c r="H483" s="23">
        <f>VLOOKUP(A483,'Medical Examinations'!A483:H2817,7,FALSE)</f>
        <v>0</v>
      </c>
      <c r="I483" s="23" t="str">
        <f>VLOOKUP(A483,'Medical Examinations'!A483:H2817,8,FALSE)</f>
        <v>No</v>
      </c>
      <c r="J483" s="23" t="str" cm="1">
        <f t="array" ref="J483">_xlfn.IFS(C483&lt;18.5,"Under Weight",C483&lt;25,"Healthy Weight",C483&lt;30,"Over Weight",C483&gt;=30,"Obesity")</f>
        <v>Obesity</v>
      </c>
      <c r="K483" s="23" t="str" cm="1">
        <f t="array" ref="K483">_xlfn.IFS(D483&lt;5.7,"Normal",D483&lt;=6.5,"Prediabetes",D483&gt;6.5,"Diabetes")</f>
        <v>Diabetes</v>
      </c>
      <c r="L483" s="30" t="str">
        <f>VLOOKUP(A483,'Hospitalisation Details'!A483:H2825,2,FALSE)</f>
        <v>17-Dec-1967</v>
      </c>
      <c r="M483" s="23">
        <f>VLOOKUP(A483,'Hospitalisation Details'!A483:H2825,5,FALSE)</f>
        <v>20630.28</v>
      </c>
      <c r="N483" s="23" t="str">
        <f>VLOOKUP(A483,'Hospitalisation Details'!A483:H2825,6,FALSE)</f>
        <v>tier - 2</v>
      </c>
      <c r="O483" s="23" t="str">
        <f>VLOOKUP(A483,'Hospitalisation Details'!A483:H2825,7,FALSE)</f>
        <v>tier - 3</v>
      </c>
      <c r="P483" s="23" t="str">
        <f>VLOOKUP(A483,'Hospitalisation Details'!A483:H2825,8,FALSE)</f>
        <v>R1011</v>
      </c>
      <c r="Q483" s="26">
        <f>VLOOKUP(A483,'Hospitalisation Details'!A483:H2825,3,FALSE)</f>
        <v>55.475000000000001</v>
      </c>
    </row>
    <row r="484" spans="1:17" ht="15.75" customHeight="1" x14ac:dyDescent="0.3">
      <c r="A484" s="31" t="s">
        <v>878</v>
      </c>
      <c r="B484" s="23" t="str">
        <f>VLOOKUP(A484,'Customer Names'!A484:D2818,3,FALSE)</f>
        <v xml:space="preserve">  Margaret B</v>
      </c>
      <c r="C484" s="23">
        <f>VLOOKUP(Healthcare!A484,'Medical Examinations'!A484:H2818,2,FALSE)</f>
        <v>54.47</v>
      </c>
      <c r="D484" s="23">
        <f>VLOOKUP(A484,'Medical Examinations'!A484:H2818,3,FALSE)</f>
        <v>4.49</v>
      </c>
      <c r="E484" s="23" t="str">
        <f>VLOOKUP(A484,'Medical Examinations'!A484:H2818,4,FALSE)</f>
        <v>Yes</v>
      </c>
      <c r="F484" s="23" t="str">
        <f>VLOOKUP(A484,'Medical Examinations'!A484:H2818,5,FALSE)</f>
        <v>No</v>
      </c>
      <c r="G484" s="23" t="str">
        <f>VLOOKUP(A484,'Medical Examinations'!A484:H2818,6,FALSE)</f>
        <v>No</v>
      </c>
      <c r="H484" s="23">
        <f>VLOOKUP(A484,'Medical Examinations'!A484:H2818,7,FALSE)</f>
        <v>2</v>
      </c>
      <c r="I484" s="23" t="str">
        <f>VLOOKUP(A484,'Medical Examinations'!A484:H2818,8,FALSE)</f>
        <v>No</v>
      </c>
      <c r="J484" s="23" t="str" cm="1">
        <f t="array" ref="J484">_xlfn.IFS(C484&lt;18.5,"Under Weight",C484&lt;25,"Healthy Weight",C484&lt;30,"Over Weight",C484&gt;=30,"Obesity")</f>
        <v>Obesity</v>
      </c>
      <c r="K484" s="23" t="str" cm="1">
        <f t="array" ref="K484">_xlfn.IFS(D484&lt;5.7,"Normal",D484&lt;=6.5,"Prediabetes",D484&gt;6.5,"Diabetes")</f>
        <v>Normal</v>
      </c>
      <c r="L484" s="30" t="str">
        <f>VLOOKUP(A484,'Hospitalisation Details'!A484:H2826,2,FALSE)</f>
        <v>09-Jul-1966</v>
      </c>
      <c r="M484" s="23">
        <f>VLOOKUP(A484,'Hospitalisation Details'!A484:H2826,5,FALSE)</f>
        <v>20568.32</v>
      </c>
      <c r="N484" s="23" t="str">
        <f>VLOOKUP(A484,'Hospitalisation Details'!A484:H2826,6,FALSE)</f>
        <v>tier - 3</v>
      </c>
      <c r="O484" s="23" t="str">
        <f>VLOOKUP(A484,'Hospitalisation Details'!A484:H2826,7,FALSE)</f>
        <v>tier - 2</v>
      </c>
      <c r="P484" s="23" t="str">
        <f>VLOOKUP(A484,'Hospitalisation Details'!A484:H2826,8,FALSE)</f>
        <v>R1012</v>
      </c>
      <c r="Q484" s="26">
        <f>VLOOKUP(A484,'Hospitalisation Details'!A484:H2826,3,FALSE)</f>
        <v>56.913888888888891</v>
      </c>
    </row>
    <row r="485" spans="1:17" ht="15.75" customHeight="1" x14ac:dyDescent="0.3">
      <c r="A485" s="31" t="s">
        <v>880</v>
      </c>
      <c r="B485" s="23" t="str">
        <f>VLOOKUP(A485,'Customer Names'!A485:D2819,3,FALSE)</f>
        <v xml:space="preserve">  Helen</v>
      </c>
      <c r="C485" s="23">
        <f>VLOOKUP(Healthcare!A485,'Medical Examinations'!A485:H2819,2,FALSE)</f>
        <v>38.06</v>
      </c>
      <c r="D485" s="23">
        <f>VLOOKUP(A485,'Medical Examinations'!A485:H2819,3,FALSE)</f>
        <v>5.24</v>
      </c>
      <c r="E485" s="23" t="str">
        <f>VLOOKUP(A485,'Medical Examinations'!A485:H2819,4,FALSE)</f>
        <v>Yes</v>
      </c>
      <c r="F485" s="23" t="str">
        <f>VLOOKUP(A485,'Medical Examinations'!A485:H2819,5,FALSE)</f>
        <v>No</v>
      </c>
      <c r="G485" s="23" t="str">
        <f>VLOOKUP(A485,'Medical Examinations'!A485:H2819,6,FALSE)</f>
        <v>Yes</v>
      </c>
      <c r="H485" s="23">
        <f>VLOOKUP(A485,'Medical Examinations'!A485:H2819,7,FALSE)</f>
        <v>1</v>
      </c>
      <c r="I485" s="23" t="str">
        <f>VLOOKUP(A485,'Medical Examinations'!A485:H2819,8,FALSE)</f>
        <v>No</v>
      </c>
      <c r="J485" s="23" t="str" cm="1">
        <f t="array" ref="J485">_xlfn.IFS(C485&lt;18.5,"Under Weight",C485&lt;25,"Healthy Weight",C485&lt;30,"Over Weight",C485&gt;=30,"Obesity")</f>
        <v>Obesity</v>
      </c>
      <c r="K485" s="23" t="str" cm="1">
        <f t="array" ref="K485">_xlfn.IFS(D485&lt;5.7,"Normal",D485&lt;=6.5,"Prediabetes",D485&gt;6.5,"Diabetes")</f>
        <v>Normal</v>
      </c>
      <c r="L485" s="30" t="str">
        <f>VLOOKUP(A485,'Hospitalisation Details'!A485:H2827,2,FALSE)</f>
        <v>13-Oct-1969</v>
      </c>
      <c r="M485" s="23">
        <f>VLOOKUP(A485,'Hospitalisation Details'!A485:H2827,5,FALSE)</f>
        <v>20463</v>
      </c>
      <c r="N485" s="23" t="str">
        <f>VLOOKUP(A485,'Hospitalisation Details'!A485:H2827,6,FALSE)</f>
        <v>tier - 2</v>
      </c>
      <c r="O485" s="23" t="str">
        <f>VLOOKUP(A485,'Hospitalisation Details'!A485:H2827,7,FALSE)</f>
        <v>tier - 2</v>
      </c>
      <c r="P485" s="23" t="str">
        <f>VLOOKUP(A485,'Hospitalisation Details'!A485:H2827,8,FALSE)</f>
        <v>R1013</v>
      </c>
      <c r="Q485" s="26">
        <f>VLOOKUP(A485,'Hospitalisation Details'!A485:H2827,3,FALSE)</f>
        <v>53.652777777777779</v>
      </c>
    </row>
    <row r="486" spans="1:17" ht="15.75" customHeight="1" x14ac:dyDescent="0.3">
      <c r="A486" s="31" t="s">
        <v>882</v>
      </c>
      <c r="B486" s="23" t="str">
        <f>VLOOKUP(A486,'Customer Names'!A486:D2820,3,FALSE)</f>
        <v xml:space="preserve">  Matthew</v>
      </c>
      <c r="C486" s="23">
        <f>VLOOKUP(Healthcare!A486,'Medical Examinations'!A486:H2820,2,FALSE)</f>
        <v>51.47</v>
      </c>
      <c r="D486" s="23">
        <f>VLOOKUP(A486,'Medical Examinations'!A486:H2820,3,FALSE)</f>
        <v>9.6</v>
      </c>
      <c r="E486" s="23" t="str">
        <f>VLOOKUP(A486,'Medical Examinations'!A486:H2820,4,FALSE)</f>
        <v>No</v>
      </c>
      <c r="F486" s="23" t="str">
        <f>VLOOKUP(A486,'Medical Examinations'!A486:H2820,5,FALSE)</f>
        <v>No</v>
      </c>
      <c r="G486" s="23" t="str">
        <f>VLOOKUP(A486,'Medical Examinations'!A486:H2820,6,FALSE)</f>
        <v>No</v>
      </c>
      <c r="H486" s="23">
        <f>VLOOKUP(A486,'Medical Examinations'!A486:H2820,7,FALSE)</f>
        <v>0</v>
      </c>
      <c r="I486" s="23" t="str">
        <f>VLOOKUP(A486,'Medical Examinations'!A486:H2820,8,FALSE)</f>
        <v>No</v>
      </c>
      <c r="J486" s="23" t="str" cm="1">
        <f t="array" ref="J486">_xlfn.IFS(C486&lt;18.5,"Under Weight",C486&lt;25,"Healthy Weight",C486&lt;30,"Over Weight",C486&gt;=30,"Obesity")</f>
        <v>Obesity</v>
      </c>
      <c r="K486" s="23" t="str" cm="1">
        <f t="array" ref="K486">_xlfn.IFS(D486&lt;5.7,"Normal",D486&lt;=6.5,"Prediabetes",D486&gt;6.5,"Diabetes")</f>
        <v>Diabetes</v>
      </c>
      <c r="L486" s="30" t="str">
        <f>VLOOKUP(A486,'Hospitalisation Details'!A486:H2828,2,FALSE)</f>
        <v>18-Oct-1962</v>
      </c>
      <c r="M486" s="23">
        <f>VLOOKUP(A486,'Hospitalisation Details'!A486:H2828,5,FALSE)</f>
        <v>20446.849999999999</v>
      </c>
      <c r="N486" s="23" t="str">
        <f>VLOOKUP(A486,'Hospitalisation Details'!A486:H2828,6,FALSE)</f>
        <v>tier - 2</v>
      </c>
      <c r="O486" s="23" t="str">
        <f>VLOOKUP(A486,'Hospitalisation Details'!A486:H2828,7,FALSE)</f>
        <v>tier - 1</v>
      </c>
      <c r="P486" s="23" t="str">
        <f>VLOOKUP(A486,'Hospitalisation Details'!A486:H2828,8,FALSE)</f>
        <v>R1012</v>
      </c>
      <c r="Q486" s="26">
        <f>VLOOKUP(A486,'Hospitalisation Details'!A486:H2828,3,FALSE)</f>
        <v>60.638888888888886</v>
      </c>
    </row>
    <row r="487" spans="1:17" ht="15.75" customHeight="1" x14ac:dyDescent="0.3">
      <c r="A487" s="31" t="s">
        <v>883</v>
      </c>
      <c r="B487" s="23" t="str">
        <f>VLOOKUP(A487,'Customer Names'!A487:D2821,3,FALSE)</f>
        <v xml:space="preserve">  Jeff</v>
      </c>
      <c r="C487" s="23">
        <f>VLOOKUP(Healthcare!A487,'Medical Examinations'!A487:H2821,2,FALSE)</f>
        <v>29.8</v>
      </c>
      <c r="D487" s="23">
        <f>VLOOKUP(A487,'Medical Examinations'!A487:H2821,3,FALSE)</f>
        <v>5.78</v>
      </c>
      <c r="E487" s="23" t="str">
        <f>VLOOKUP(A487,'Medical Examinations'!A487:H2821,4,FALSE)</f>
        <v>Yes</v>
      </c>
      <c r="F487" s="23" t="str">
        <f>VLOOKUP(A487,'Medical Examinations'!A487:H2821,5,FALSE)</f>
        <v>No</v>
      </c>
      <c r="G487" s="23" t="str">
        <f>VLOOKUP(A487,'Medical Examinations'!A487:H2821,6,FALSE)</f>
        <v>No</v>
      </c>
      <c r="H487" s="23">
        <f>VLOOKUP(A487,'Medical Examinations'!A487:H2821,7,FALSE)</f>
        <v>0</v>
      </c>
      <c r="I487" s="23" t="str">
        <f>VLOOKUP(A487,'Medical Examinations'!A487:H2821,8,FALSE)</f>
        <v>No</v>
      </c>
      <c r="J487" s="23" t="str" cm="1">
        <f t="array" ref="J487">_xlfn.IFS(C487&lt;18.5,"Under Weight",C487&lt;25,"Healthy Weight",C487&lt;30,"Over Weight",C487&gt;=30,"Obesity")</f>
        <v>Over Weight</v>
      </c>
      <c r="K487" s="23" t="str" cm="1">
        <f t="array" ref="K487">_xlfn.IFS(D487&lt;5.7,"Normal",D487&lt;=6.5,"Prediabetes",D487&gt;6.5,"Diabetes")</f>
        <v>Prediabetes</v>
      </c>
      <c r="L487" s="30" t="str">
        <f>VLOOKUP(A487,'Hospitalisation Details'!A487:H2829,2,FALSE)</f>
        <v>12-Jul-1985</v>
      </c>
      <c r="M487" s="23">
        <f>VLOOKUP(A487,'Hospitalisation Details'!A487:H2829,5,FALSE)</f>
        <v>20420.599999999999</v>
      </c>
      <c r="N487" s="23" t="str">
        <f>VLOOKUP(A487,'Hospitalisation Details'!A487:H2829,6,FALSE)</f>
        <v>tier - 3</v>
      </c>
      <c r="O487" s="23" t="str">
        <f>VLOOKUP(A487,'Hospitalisation Details'!A487:H2829,7,FALSE)</f>
        <v>tier - 2</v>
      </c>
      <c r="P487" s="23" t="str">
        <f>VLOOKUP(A487,'Hospitalisation Details'!A487:H2829,8,FALSE)</f>
        <v>R1011</v>
      </c>
      <c r="Q487" s="26">
        <f>VLOOKUP(A487,'Hospitalisation Details'!A487:H2829,3,FALSE)</f>
        <v>37.905555555555559</v>
      </c>
    </row>
    <row r="488" spans="1:17" ht="15.75" customHeight="1" x14ac:dyDescent="0.3">
      <c r="A488" s="31" t="s">
        <v>885</v>
      </c>
      <c r="B488" s="23" t="str">
        <f>VLOOKUP(A488,'Customer Names'!A488:D2822,3,FALSE)</f>
        <v xml:space="preserve">  Tara R</v>
      </c>
      <c r="C488" s="23">
        <f>VLOOKUP(Healthcare!A488,'Medical Examinations'!A488:H2822,2,FALSE)</f>
        <v>49.77</v>
      </c>
      <c r="D488" s="23">
        <f>VLOOKUP(A488,'Medical Examinations'!A488:H2822,3,FALSE)</f>
        <v>7.02</v>
      </c>
      <c r="E488" s="23" t="str">
        <f>VLOOKUP(A488,'Medical Examinations'!A488:H2822,4,FALSE)</f>
        <v>No</v>
      </c>
      <c r="F488" s="23" t="str">
        <f>VLOOKUP(A488,'Medical Examinations'!A488:H2822,5,FALSE)</f>
        <v>No</v>
      </c>
      <c r="G488" s="23" t="str">
        <f>VLOOKUP(A488,'Medical Examinations'!A488:H2822,6,FALSE)</f>
        <v>No</v>
      </c>
      <c r="H488" s="23">
        <f>VLOOKUP(A488,'Medical Examinations'!A488:H2822,7,FALSE)</f>
        <v>0</v>
      </c>
      <c r="I488" s="23" t="str">
        <f>VLOOKUP(A488,'Medical Examinations'!A488:H2822,8,FALSE)</f>
        <v>No</v>
      </c>
      <c r="J488" s="23" t="str" cm="1">
        <f t="array" ref="J488">_xlfn.IFS(C488&lt;18.5,"Under Weight",C488&lt;25,"Healthy Weight",C488&lt;30,"Over Weight",C488&gt;=30,"Obesity")</f>
        <v>Obesity</v>
      </c>
      <c r="K488" s="23" t="str" cm="1">
        <f t="array" ref="K488">_xlfn.IFS(D488&lt;5.7,"Normal",D488&lt;=6.5,"Prediabetes",D488&gt;6.5,"Diabetes")</f>
        <v>Diabetes</v>
      </c>
      <c r="L488" s="30" t="str">
        <f>VLOOKUP(A488,'Hospitalisation Details'!A488:H2830,2,FALSE)</f>
        <v>02-Jul-1962</v>
      </c>
      <c r="M488" s="23">
        <f>VLOOKUP(A488,'Hospitalisation Details'!A488:H2830,5,FALSE)</f>
        <v>20354.5</v>
      </c>
      <c r="N488" s="23" t="str">
        <f>VLOOKUP(A488,'Hospitalisation Details'!A488:H2830,6,FALSE)</f>
        <v>tier - 3</v>
      </c>
      <c r="O488" s="23" t="str">
        <f>VLOOKUP(A488,'Hospitalisation Details'!A488:H2830,7,FALSE)</f>
        <v>tier - 2</v>
      </c>
      <c r="P488" s="23" t="str">
        <f>VLOOKUP(A488,'Hospitalisation Details'!A488:H2830,8,FALSE)</f>
        <v>R1026</v>
      </c>
      <c r="Q488" s="26">
        <f>VLOOKUP(A488,'Hospitalisation Details'!A488:H2830,3,FALSE)</f>
        <v>60.93333333333333</v>
      </c>
    </row>
    <row r="489" spans="1:17" ht="15.75" customHeight="1" x14ac:dyDescent="0.3">
      <c r="A489" s="31" t="s">
        <v>887</v>
      </c>
      <c r="B489" s="23" t="str">
        <f>VLOOKUP(A489,'Customer Names'!A489:D2823,3,FALSE)</f>
        <v xml:space="preserve">  Kristin</v>
      </c>
      <c r="C489" s="23">
        <f>VLOOKUP(Healthcare!A489,'Medical Examinations'!A489:H2823,2,FALSE)</f>
        <v>25.555</v>
      </c>
      <c r="D489" s="23">
        <f>VLOOKUP(A489,'Medical Examinations'!A489:H2823,3,FALSE)</f>
        <v>4.09</v>
      </c>
      <c r="E489" s="23" t="str">
        <f>VLOOKUP(A489,'Medical Examinations'!A489:H2823,4,FALSE)</f>
        <v>Yes</v>
      </c>
      <c r="F489" s="23" t="str">
        <f>VLOOKUP(A489,'Medical Examinations'!A489:H2823,5,FALSE)</f>
        <v>No</v>
      </c>
      <c r="G489" s="23" t="str">
        <f>VLOOKUP(A489,'Medical Examinations'!A489:H2823,6,FALSE)</f>
        <v>No</v>
      </c>
      <c r="H489" s="23">
        <f>VLOOKUP(A489,'Medical Examinations'!A489:H2823,7,FALSE)</f>
        <v>0</v>
      </c>
      <c r="I489" s="23" t="str">
        <f>VLOOKUP(A489,'Medical Examinations'!A489:H2823,8,FALSE)</f>
        <v>Yes</v>
      </c>
      <c r="J489" s="23" t="str" cm="1">
        <f t="array" ref="J489">_xlfn.IFS(C489&lt;18.5,"Under Weight",C489&lt;25,"Healthy Weight",C489&lt;30,"Over Weight",C489&gt;=30,"Obesity")</f>
        <v>Over Weight</v>
      </c>
      <c r="K489" s="23" t="str" cm="1">
        <f t="array" ref="K489">_xlfn.IFS(D489&lt;5.7,"Normal",D489&lt;=6.5,"Prediabetes",D489&gt;6.5,"Diabetes")</f>
        <v>Normal</v>
      </c>
      <c r="L489" s="30" t="str">
        <f>VLOOKUP(A489,'Hospitalisation Details'!A489:H2831,2,FALSE)</f>
        <v>17-Sep-1985</v>
      </c>
      <c r="M489" s="23">
        <f>VLOOKUP(A489,'Hospitalisation Details'!A489:H2831,5,FALSE)</f>
        <v>20296.86</v>
      </c>
      <c r="N489" s="23" t="str">
        <f>VLOOKUP(A489,'Hospitalisation Details'!A489:H2831,6,FALSE)</f>
        <v>tier - 3</v>
      </c>
      <c r="O489" s="23" t="str">
        <f>VLOOKUP(A489,'Hospitalisation Details'!A489:H2831,7,FALSE)</f>
        <v>tier - 1</v>
      </c>
      <c r="P489" s="23" t="str">
        <f>VLOOKUP(A489,'Hospitalisation Details'!A489:H2831,8,FALSE)</f>
        <v>R1024</v>
      </c>
      <c r="Q489" s="26">
        <f>VLOOKUP(A489,'Hospitalisation Details'!A489:H2831,3,FALSE)</f>
        <v>37.725000000000001</v>
      </c>
    </row>
    <row r="490" spans="1:17" ht="15.75" customHeight="1" x14ac:dyDescent="0.3">
      <c r="A490" s="31" t="s">
        <v>889</v>
      </c>
      <c r="B490" s="23" t="str">
        <f>VLOOKUP(A490,'Customer Names'!A490:D2824,3,FALSE)</f>
        <v xml:space="preserve">  Timothy</v>
      </c>
      <c r="C490" s="23">
        <f>VLOOKUP(Healthcare!A490,'Medical Examinations'!A490:H2824,2,FALSE)</f>
        <v>29.64</v>
      </c>
      <c r="D490" s="23">
        <f>VLOOKUP(A490,'Medical Examinations'!A490:H2824,3,FALSE)</f>
        <v>4.93</v>
      </c>
      <c r="E490" s="23" t="str">
        <f>VLOOKUP(A490,'Medical Examinations'!A490:H2824,4,FALSE)</f>
        <v>No</v>
      </c>
      <c r="F490" s="23" t="str">
        <f>VLOOKUP(A490,'Medical Examinations'!A490:H2824,5,FALSE)</f>
        <v>No</v>
      </c>
      <c r="G490" s="23" t="str">
        <f>VLOOKUP(A490,'Medical Examinations'!A490:H2824,6,FALSE)</f>
        <v>Yes</v>
      </c>
      <c r="H490" s="23">
        <f>VLOOKUP(A490,'Medical Examinations'!A490:H2824,7,FALSE)</f>
        <v>1</v>
      </c>
      <c r="I490" s="23" t="str">
        <f>VLOOKUP(A490,'Medical Examinations'!A490:H2824,8,FALSE)</f>
        <v>No</v>
      </c>
      <c r="J490" s="23" t="str" cm="1">
        <f t="array" ref="J490">_xlfn.IFS(C490&lt;18.5,"Under Weight",C490&lt;25,"Healthy Weight",C490&lt;30,"Over Weight",C490&gt;=30,"Obesity")</f>
        <v>Over Weight</v>
      </c>
      <c r="K490" s="23" t="str" cm="1">
        <f t="array" ref="K490">_xlfn.IFS(D490&lt;5.7,"Normal",D490&lt;=6.5,"Prediabetes",D490&gt;6.5,"Diabetes")</f>
        <v>Normal</v>
      </c>
      <c r="L490" s="30" t="str">
        <f>VLOOKUP(A490,'Hospitalisation Details'!A490:H2832,2,FALSE)</f>
        <v>07-Sep-1993</v>
      </c>
      <c r="M490" s="23">
        <f>VLOOKUP(A490,'Hospitalisation Details'!A490:H2832,5,FALSE)</f>
        <v>20277.810000000001</v>
      </c>
      <c r="N490" s="23" t="str">
        <f>VLOOKUP(A490,'Hospitalisation Details'!A490:H2832,6,FALSE)</f>
        <v>tier - 3</v>
      </c>
      <c r="O490" s="23" t="str">
        <f>VLOOKUP(A490,'Hospitalisation Details'!A490:H2832,7,FALSE)</f>
        <v>tier - 3</v>
      </c>
      <c r="P490" s="23" t="str">
        <f>VLOOKUP(A490,'Hospitalisation Details'!A490:H2832,8,FALSE)</f>
        <v>R1016</v>
      </c>
      <c r="Q490" s="26">
        <f>VLOOKUP(A490,'Hospitalisation Details'!A490:H2832,3,FALSE)</f>
        <v>29.752777777777776</v>
      </c>
    </row>
    <row r="491" spans="1:17" ht="15.75" customHeight="1" x14ac:dyDescent="0.3">
      <c r="A491" s="31" t="s">
        <v>890</v>
      </c>
      <c r="B491" s="23" t="str">
        <f>VLOOKUP(A491,'Customer Names'!A491:D2825,3,FALSE)</f>
        <v xml:space="preserve">  Scott</v>
      </c>
      <c r="C491" s="23">
        <f>VLOOKUP(Healthcare!A491,'Medical Examinations'!A491:H2825,2,FALSE)</f>
        <v>53.93</v>
      </c>
      <c r="D491" s="23">
        <f>VLOOKUP(A491,'Medical Examinations'!A491:H2825,3,FALSE)</f>
        <v>5.34</v>
      </c>
      <c r="E491" s="23" t="str">
        <f>VLOOKUP(A491,'Medical Examinations'!A491:H2825,4,FALSE)</f>
        <v>Yes</v>
      </c>
      <c r="F491" s="23" t="str">
        <f>VLOOKUP(A491,'Medical Examinations'!A491:H2825,5,FALSE)</f>
        <v>No</v>
      </c>
      <c r="G491" s="23" t="str">
        <f>VLOOKUP(A491,'Medical Examinations'!A491:H2825,6,FALSE)</f>
        <v>No</v>
      </c>
      <c r="H491" s="23">
        <f>VLOOKUP(A491,'Medical Examinations'!A491:H2825,7,FALSE)</f>
        <v>2</v>
      </c>
      <c r="I491" s="23" t="str">
        <f>VLOOKUP(A491,'Medical Examinations'!A491:H2825,8,FALSE)</f>
        <v>No</v>
      </c>
      <c r="J491" s="23" t="str" cm="1">
        <f t="array" ref="J491">_xlfn.IFS(C491&lt;18.5,"Under Weight",C491&lt;25,"Healthy Weight",C491&lt;30,"Over Weight",C491&gt;=30,"Obesity")</f>
        <v>Obesity</v>
      </c>
      <c r="K491" s="23" t="str" cm="1">
        <f t="array" ref="K491">_xlfn.IFS(D491&lt;5.7,"Normal",D491&lt;=6.5,"Prediabetes",D491&gt;6.5,"Diabetes")</f>
        <v>Normal</v>
      </c>
      <c r="L491" s="30" t="str">
        <f>VLOOKUP(A491,'Hospitalisation Details'!A491:H2833,2,FALSE)</f>
        <v>22-Aug-1966</v>
      </c>
      <c r="M491" s="23">
        <f>VLOOKUP(A491,'Hospitalisation Details'!A491:H2833,5,FALSE)</f>
        <v>20253.84</v>
      </c>
      <c r="N491" s="23" t="str">
        <f>VLOOKUP(A491,'Hospitalisation Details'!A491:H2833,6,FALSE)</f>
        <v>tier - 2</v>
      </c>
      <c r="O491" s="23" t="str">
        <f>VLOOKUP(A491,'Hospitalisation Details'!A491:H2833,7,FALSE)</f>
        <v>tier - 3</v>
      </c>
      <c r="P491" s="23" t="str">
        <f>VLOOKUP(A491,'Hospitalisation Details'!A491:H2833,8,FALSE)</f>
        <v>R1012</v>
      </c>
      <c r="Q491" s="26">
        <f>VLOOKUP(A491,'Hospitalisation Details'!A491:H2833,3,FALSE)</f>
        <v>56.794444444444444</v>
      </c>
    </row>
    <row r="492" spans="1:17" ht="15.75" customHeight="1" x14ac:dyDescent="0.3">
      <c r="A492" s="31" t="s">
        <v>891</v>
      </c>
      <c r="B492" s="23" t="str">
        <f>VLOOKUP(A492,'Customer Names'!A492:D2826,3,FALSE)</f>
        <v xml:space="preserve">  Carly E</v>
      </c>
      <c r="C492" s="23">
        <f>VLOOKUP(Healthcare!A492,'Medical Examinations'!A492:H2826,2,FALSE)</f>
        <v>28.024999999999999</v>
      </c>
      <c r="D492" s="23">
        <f>VLOOKUP(A492,'Medical Examinations'!A492:H2826,3,FALSE)</f>
        <v>5.65</v>
      </c>
      <c r="E492" s="23" t="str">
        <f>VLOOKUP(A492,'Medical Examinations'!A492:H2826,4,FALSE)</f>
        <v>No</v>
      </c>
      <c r="F492" s="23" t="str">
        <f>VLOOKUP(A492,'Medical Examinations'!A492:H2826,5,FALSE)</f>
        <v>No</v>
      </c>
      <c r="G492" s="23" t="str">
        <f>VLOOKUP(A492,'Medical Examinations'!A492:H2826,6,FALSE)</f>
        <v>No</v>
      </c>
      <c r="H492" s="23">
        <f>VLOOKUP(A492,'Medical Examinations'!A492:H2826,7,FALSE)</f>
        <v>1</v>
      </c>
      <c r="I492" s="23" t="str">
        <f>VLOOKUP(A492,'Medical Examinations'!A492:H2826,8,FALSE)</f>
        <v>Yes</v>
      </c>
      <c r="J492" s="23" t="str" cm="1">
        <f t="array" ref="J492">_xlfn.IFS(C492&lt;18.5,"Under Weight",C492&lt;25,"Healthy Weight",C492&lt;30,"Over Weight",C492&gt;=30,"Obesity")</f>
        <v>Over Weight</v>
      </c>
      <c r="K492" s="23" t="str" cm="1">
        <f t="array" ref="K492">_xlfn.IFS(D492&lt;5.7,"Normal",D492&lt;=6.5,"Prediabetes",D492&gt;6.5,"Diabetes")</f>
        <v>Normal</v>
      </c>
      <c r="L492" s="30" t="str">
        <f>VLOOKUP(A492,'Hospitalisation Details'!A492:H2834,2,FALSE)</f>
        <v>17-Oct-1987</v>
      </c>
      <c r="M492" s="23">
        <f>VLOOKUP(A492,'Hospitalisation Details'!A492:H2834,5,FALSE)</f>
        <v>20234.849999999999</v>
      </c>
      <c r="N492" s="23" t="str">
        <f>VLOOKUP(A492,'Hospitalisation Details'!A492:H2834,6,FALSE)</f>
        <v>tier - 2</v>
      </c>
      <c r="O492" s="23" t="str">
        <f>VLOOKUP(A492,'Hospitalisation Details'!A492:H2834,7,FALSE)</f>
        <v>tier - 3</v>
      </c>
      <c r="P492" s="23" t="str">
        <f>VLOOKUP(A492,'Hospitalisation Details'!A492:H2834,8,FALSE)</f>
        <v>R1012</v>
      </c>
      <c r="Q492" s="26">
        <f>VLOOKUP(A492,'Hospitalisation Details'!A492:H2834,3,FALSE)</f>
        <v>35.641666666666666</v>
      </c>
    </row>
    <row r="493" spans="1:17" ht="15.75" customHeight="1" x14ac:dyDescent="0.3">
      <c r="A493" s="31" t="s">
        <v>893</v>
      </c>
      <c r="B493" s="23" t="str">
        <f>VLOOKUP(A493,'Customer Names'!A493:D2827,3,FALSE)</f>
        <v xml:space="preserve">  Lisa</v>
      </c>
      <c r="C493" s="23">
        <f>VLOOKUP(Healthcare!A493,'Medical Examinations'!A493:H2827,2,FALSE)</f>
        <v>27.5</v>
      </c>
      <c r="D493" s="23">
        <f>VLOOKUP(A493,'Medical Examinations'!A493:H2827,3,FALSE)</f>
        <v>4.49</v>
      </c>
      <c r="E493" s="23" t="str">
        <f>VLOOKUP(A493,'Medical Examinations'!A493:H2827,4,FALSE)</f>
        <v>No</v>
      </c>
      <c r="F493" s="23" t="str">
        <f>VLOOKUP(A493,'Medical Examinations'!A493:H2827,5,FALSE)</f>
        <v>No</v>
      </c>
      <c r="G493" s="23" t="str">
        <f>VLOOKUP(A493,'Medical Examinations'!A493:H2827,6,FALSE)</f>
        <v>No</v>
      </c>
      <c r="H493" s="23">
        <f>VLOOKUP(A493,'Medical Examinations'!A493:H2827,7,FALSE)</f>
        <v>0</v>
      </c>
      <c r="I493" s="23" t="str">
        <f>VLOOKUP(A493,'Medical Examinations'!A493:H2827,8,FALSE)</f>
        <v>No</v>
      </c>
      <c r="J493" s="23" t="str" cm="1">
        <f t="array" ref="J493">_xlfn.IFS(C493&lt;18.5,"Under Weight",C493&lt;25,"Healthy Weight",C493&lt;30,"Over Weight",C493&gt;=30,"Obesity")</f>
        <v>Over Weight</v>
      </c>
      <c r="K493" s="23" t="str" cm="1">
        <f t="array" ref="K493">_xlfn.IFS(D493&lt;5.7,"Normal",D493&lt;=6.5,"Prediabetes",D493&gt;6.5,"Diabetes")</f>
        <v>Normal</v>
      </c>
      <c r="L493" s="30" t="str">
        <f>VLOOKUP(A493,'Hospitalisation Details'!A493:H2835,2,FALSE)</f>
        <v>08-Jun-1994</v>
      </c>
      <c r="M493" s="23">
        <f>VLOOKUP(A493,'Hospitalisation Details'!A493:H2835,5,FALSE)</f>
        <v>20177.669999999998</v>
      </c>
      <c r="N493" s="23" t="str">
        <f>VLOOKUP(A493,'Hospitalisation Details'!A493:H2835,6,FALSE)</f>
        <v>tier - 2</v>
      </c>
      <c r="O493" s="23" t="str">
        <f>VLOOKUP(A493,'Hospitalisation Details'!A493:H2835,7,FALSE)</f>
        <v>tier - 1</v>
      </c>
      <c r="P493" s="23" t="str">
        <f>VLOOKUP(A493,'Hospitalisation Details'!A493:H2835,8,FALSE)</f>
        <v>R1011</v>
      </c>
      <c r="Q493" s="26">
        <f>VLOOKUP(A493,'Hospitalisation Details'!A493:H2835,3,FALSE)</f>
        <v>29</v>
      </c>
    </row>
    <row r="494" spans="1:17" ht="15.75" customHeight="1" x14ac:dyDescent="0.3">
      <c r="A494" s="31" t="s">
        <v>895</v>
      </c>
      <c r="B494" s="23" t="str">
        <f>VLOOKUP(A494,'Customer Names'!A494:D2828,3,FALSE)</f>
        <v xml:space="preserve">  Stacey</v>
      </c>
      <c r="C494" s="23">
        <f>VLOOKUP(Healthcare!A494,'Medical Examinations'!A494:H2828,2,FALSE)</f>
        <v>21.8</v>
      </c>
      <c r="D494" s="23">
        <f>VLOOKUP(A494,'Medical Examinations'!A494:H2828,3,FALSE)</f>
        <v>10.55</v>
      </c>
      <c r="E494" s="23" t="str">
        <f>VLOOKUP(A494,'Medical Examinations'!A494:H2828,4,FALSE)</f>
        <v>No</v>
      </c>
      <c r="F494" s="23" t="str">
        <f>VLOOKUP(A494,'Medical Examinations'!A494:H2828,5,FALSE)</f>
        <v>No</v>
      </c>
      <c r="G494" s="23" t="str">
        <f>VLOOKUP(A494,'Medical Examinations'!A494:H2828,6,FALSE)</f>
        <v>No</v>
      </c>
      <c r="H494" s="23">
        <f>VLOOKUP(A494,'Medical Examinations'!A494:H2828,7,FALSE)</f>
        <v>0</v>
      </c>
      <c r="I494" s="23" t="str">
        <f>VLOOKUP(A494,'Medical Examinations'!A494:H2828,8,FALSE)</f>
        <v>Yes</v>
      </c>
      <c r="J494" s="23" t="str" cm="1">
        <f t="array" ref="J494">_xlfn.IFS(C494&lt;18.5,"Under Weight",C494&lt;25,"Healthy Weight",C494&lt;30,"Over Weight",C494&gt;=30,"Obesity")</f>
        <v>Healthy Weight</v>
      </c>
      <c r="K494" s="23" t="str" cm="1">
        <f t="array" ref="K494">_xlfn.IFS(D494&lt;5.7,"Normal",D494&lt;=6.5,"Prediabetes",D494&gt;6.5,"Diabetes")</f>
        <v>Diabetes</v>
      </c>
      <c r="L494" s="30" t="str">
        <f>VLOOKUP(A494,'Hospitalisation Details'!A494:H2836,2,FALSE)</f>
        <v>09-Jul-2002</v>
      </c>
      <c r="M494" s="23">
        <f>VLOOKUP(A494,'Hospitalisation Details'!A494:H2836,5,FALSE)</f>
        <v>20167.34</v>
      </c>
      <c r="N494" s="23" t="str">
        <f>VLOOKUP(A494,'Hospitalisation Details'!A494:H2836,6,FALSE)</f>
        <v>tier - 3</v>
      </c>
      <c r="O494" s="23" t="str">
        <f>VLOOKUP(A494,'Hospitalisation Details'!A494:H2836,7,FALSE)</f>
        <v>tier - 3</v>
      </c>
      <c r="P494" s="23" t="str">
        <f>VLOOKUP(A494,'Hospitalisation Details'!A494:H2836,8,FALSE)</f>
        <v>R1011</v>
      </c>
      <c r="Q494" s="26">
        <f>VLOOKUP(A494,'Hospitalisation Details'!A494:H2836,3,FALSE)</f>
        <v>20.913888888888888</v>
      </c>
    </row>
    <row r="495" spans="1:17" ht="15.75" customHeight="1" x14ac:dyDescent="0.3">
      <c r="A495" s="31" t="s">
        <v>896</v>
      </c>
      <c r="B495" s="23" t="str">
        <f>VLOOKUP(A495,'Customer Names'!A495:D2829,3,FALSE)</f>
        <v xml:space="preserve">  Louis</v>
      </c>
      <c r="C495" s="23">
        <f>VLOOKUP(Healthcare!A495,'Medical Examinations'!A495:H2829,2,FALSE)</f>
        <v>26.41</v>
      </c>
      <c r="D495" s="23">
        <f>VLOOKUP(A495,'Medical Examinations'!A495:H2829,3,FALSE)</f>
        <v>4.92</v>
      </c>
      <c r="E495" s="23" t="str">
        <f>VLOOKUP(A495,'Medical Examinations'!A495:H2829,4,FALSE)</f>
        <v>Yes</v>
      </c>
      <c r="F495" s="23" t="str">
        <f>VLOOKUP(A495,'Medical Examinations'!A495:H2829,5,FALSE)</f>
        <v>No</v>
      </c>
      <c r="G495" s="23" t="str">
        <f>VLOOKUP(A495,'Medical Examinations'!A495:H2829,6,FALSE)</f>
        <v>Yes</v>
      </c>
      <c r="H495" s="23">
        <f>VLOOKUP(A495,'Medical Examinations'!A495:H2829,7,FALSE)</f>
        <v>1</v>
      </c>
      <c r="I495" s="23" t="str">
        <f>VLOOKUP(A495,'Medical Examinations'!A495:H2829,8,FALSE)</f>
        <v>Yes</v>
      </c>
      <c r="J495" s="23" t="str" cm="1">
        <f t="array" ref="J495">_xlfn.IFS(C495&lt;18.5,"Under Weight",C495&lt;25,"Healthy Weight",C495&lt;30,"Over Weight",C495&gt;=30,"Obesity")</f>
        <v>Over Weight</v>
      </c>
      <c r="K495" s="23" t="str" cm="1">
        <f t="array" ref="K495">_xlfn.IFS(D495&lt;5.7,"Normal",D495&lt;=6.5,"Prediabetes",D495&gt;6.5,"Diabetes")</f>
        <v>Normal</v>
      </c>
      <c r="L495" s="30" t="str">
        <f>VLOOKUP(A495,'Hospitalisation Details'!A495:H2837,2,FALSE)</f>
        <v>06-Oct-1983</v>
      </c>
      <c r="M495" s="23">
        <f>VLOOKUP(A495,'Hospitalisation Details'!A495:H2837,5,FALSE)</f>
        <v>20149.32</v>
      </c>
      <c r="N495" s="23" t="str">
        <f>VLOOKUP(A495,'Hospitalisation Details'!A495:H2837,6,FALSE)</f>
        <v>tier - 2</v>
      </c>
      <c r="O495" s="23" t="str">
        <f>VLOOKUP(A495,'Hospitalisation Details'!A495:H2837,7,FALSE)</f>
        <v>tier - 1</v>
      </c>
      <c r="P495" s="23" t="str">
        <f>VLOOKUP(A495,'Hospitalisation Details'!A495:H2837,8,FALSE)</f>
        <v>R1016</v>
      </c>
      <c r="Q495" s="26">
        <f>VLOOKUP(A495,'Hospitalisation Details'!A495:H2837,3,FALSE)</f>
        <v>39.672222222222224</v>
      </c>
    </row>
    <row r="496" spans="1:17" ht="15.75" customHeight="1" x14ac:dyDescent="0.3">
      <c r="A496" s="31" t="s">
        <v>898</v>
      </c>
      <c r="B496" s="23" t="str">
        <f>VLOOKUP(A496,'Customer Names'!A496:D2830,3,FALSE)</f>
        <v xml:space="preserve">  Brian R</v>
      </c>
      <c r="C496" s="23">
        <f>VLOOKUP(Healthcare!A496,'Medical Examinations'!A496:H2830,2,FALSE)</f>
        <v>27.835000000000001</v>
      </c>
      <c r="D496" s="23">
        <f>VLOOKUP(A496,'Medical Examinations'!A496:H2830,3,FALSE)</f>
        <v>5.9</v>
      </c>
      <c r="E496" s="23" t="str">
        <f>VLOOKUP(A496,'Medical Examinations'!A496:H2830,4,FALSE)</f>
        <v>Yes</v>
      </c>
      <c r="F496" s="23" t="str">
        <f>VLOOKUP(A496,'Medical Examinations'!A496:H2830,5,FALSE)</f>
        <v>No</v>
      </c>
      <c r="G496" s="23" t="str">
        <f>VLOOKUP(A496,'Medical Examinations'!A496:H2830,6,FALSE)</f>
        <v>No</v>
      </c>
      <c r="H496" s="23">
        <f>VLOOKUP(A496,'Medical Examinations'!A496:H2830,7,FALSE)</f>
        <v>1</v>
      </c>
      <c r="I496" s="23" t="str">
        <f>VLOOKUP(A496,'Medical Examinations'!A496:H2830,8,FALSE)</f>
        <v>Yes</v>
      </c>
      <c r="J496" s="23" t="str" cm="1">
        <f t="array" ref="J496">_xlfn.IFS(C496&lt;18.5,"Under Weight",C496&lt;25,"Healthy Weight",C496&lt;30,"Over Weight",C496&gt;=30,"Obesity")</f>
        <v>Over Weight</v>
      </c>
      <c r="K496" s="23" t="str" cm="1">
        <f t="array" ref="K496">_xlfn.IFS(D496&lt;5.7,"Normal",D496&lt;=6.5,"Prediabetes",D496&gt;6.5,"Diabetes")</f>
        <v>Prediabetes</v>
      </c>
      <c r="L496" s="30" t="str">
        <f>VLOOKUP(A496,'Hospitalisation Details'!A496:H2838,2,FALSE)</f>
        <v>25-Jul-1988</v>
      </c>
      <c r="M496" s="23">
        <f>VLOOKUP(A496,'Hospitalisation Details'!A496:H2838,5,FALSE)</f>
        <v>20009.63</v>
      </c>
      <c r="N496" s="23" t="str">
        <f>VLOOKUP(A496,'Hospitalisation Details'!A496:H2838,6,FALSE)</f>
        <v>tier - 2</v>
      </c>
      <c r="O496" s="23" t="str">
        <f>VLOOKUP(A496,'Hospitalisation Details'!A496:H2838,7,FALSE)</f>
        <v>tier - 1</v>
      </c>
      <c r="P496" s="23" t="str">
        <f>VLOOKUP(A496,'Hospitalisation Details'!A496:H2838,8,FALSE)</f>
        <v>R1012</v>
      </c>
      <c r="Q496" s="26">
        <f>VLOOKUP(A496,'Hospitalisation Details'!A496:H2838,3,FALSE)</f>
        <v>34.869444444444447</v>
      </c>
    </row>
    <row r="497" spans="1:17" ht="15.75" customHeight="1" x14ac:dyDescent="0.3">
      <c r="A497" s="31" t="s">
        <v>900</v>
      </c>
      <c r="B497" s="23" t="str">
        <f>VLOOKUP(A497,'Customer Names'!A497:D2831,3,FALSE)</f>
        <v xml:space="preserve">  Jessica</v>
      </c>
      <c r="C497" s="23">
        <f>VLOOKUP(Healthcare!A497,'Medical Examinations'!A497:H2831,2,FALSE)</f>
        <v>51.74</v>
      </c>
      <c r="D497" s="23">
        <f>VLOOKUP(A497,'Medical Examinations'!A497:H2831,3,FALSE)</f>
        <v>4.9800000000000004</v>
      </c>
      <c r="E497" s="23" t="str">
        <f>VLOOKUP(A497,'Medical Examinations'!A497:H2831,4,FALSE)</f>
        <v>Yes</v>
      </c>
      <c r="F497" s="23" t="str">
        <f>VLOOKUP(A497,'Medical Examinations'!A497:H2831,5,FALSE)</f>
        <v>No</v>
      </c>
      <c r="G497" s="23" t="str">
        <f>VLOOKUP(A497,'Medical Examinations'!A497:H2831,6,FALSE)</f>
        <v>No</v>
      </c>
      <c r="H497" s="23">
        <f>VLOOKUP(A497,'Medical Examinations'!A497:H2831,7,FALSE)</f>
        <v>2</v>
      </c>
      <c r="I497" s="23" t="str">
        <f>VLOOKUP(A497,'Medical Examinations'!A497:H2831,8,FALSE)</f>
        <v>No</v>
      </c>
      <c r="J497" s="23" t="str" cm="1">
        <f t="array" ref="J497">_xlfn.IFS(C497&lt;18.5,"Under Weight",C497&lt;25,"Healthy Weight",C497&lt;30,"Over Weight",C497&gt;=30,"Obesity")</f>
        <v>Obesity</v>
      </c>
      <c r="K497" s="23" t="str" cm="1">
        <f t="array" ref="K497">_xlfn.IFS(D497&lt;5.7,"Normal",D497&lt;=6.5,"Prediabetes",D497&gt;6.5,"Diabetes")</f>
        <v>Normal</v>
      </c>
      <c r="L497" s="30" t="str">
        <f>VLOOKUP(A497,'Hospitalisation Details'!A497:H2839,2,FALSE)</f>
        <v>10-Aug-1966</v>
      </c>
      <c r="M497" s="23">
        <f>VLOOKUP(A497,'Hospitalisation Details'!A497:H2839,5,FALSE)</f>
        <v>19995.29</v>
      </c>
      <c r="N497" s="23" t="str">
        <f>VLOOKUP(A497,'Hospitalisation Details'!A497:H2839,6,FALSE)</f>
        <v>tier - 1</v>
      </c>
      <c r="O497" s="23" t="str">
        <f>VLOOKUP(A497,'Hospitalisation Details'!A497:H2839,7,FALSE)</f>
        <v>tier - 3</v>
      </c>
      <c r="P497" s="23" t="str">
        <f>VLOOKUP(A497,'Hospitalisation Details'!A497:H2839,8,FALSE)</f>
        <v>R1026</v>
      </c>
      <c r="Q497" s="26">
        <f>VLOOKUP(A497,'Hospitalisation Details'!A497:H2839,3,FALSE)</f>
        <v>56.827777777777776</v>
      </c>
    </row>
    <row r="498" spans="1:17" ht="15.75" customHeight="1" x14ac:dyDescent="0.3">
      <c r="A498" s="31" t="s">
        <v>901</v>
      </c>
      <c r="B498" s="23" t="str">
        <f>VLOOKUP(A498,'Customer Names'!A498:D2832,3,FALSE)</f>
        <v xml:space="preserve">  Dawn M</v>
      </c>
      <c r="C498" s="23">
        <f>VLOOKUP(Healthcare!A498,'Medical Examinations'!A498:H2832,2,FALSE)</f>
        <v>23.37</v>
      </c>
      <c r="D498" s="23">
        <f>VLOOKUP(A498,'Medical Examinations'!A498:H2832,3,FALSE)</f>
        <v>5.8</v>
      </c>
      <c r="E498" s="23" t="str">
        <f>VLOOKUP(A498,'Medical Examinations'!A498:H2832,4,FALSE)</f>
        <v>No</v>
      </c>
      <c r="F498" s="23" t="str">
        <f>VLOOKUP(A498,'Medical Examinations'!A498:H2832,5,FALSE)</f>
        <v>No</v>
      </c>
      <c r="G498" s="23" t="str">
        <f>VLOOKUP(A498,'Medical Examinations'!A498:H2832,6,FALSE)</f>
        <v>No</v>
      </c>
      <c r="H498" s="23">
        <f>VLOOKUP(A498,'Medical Examinations'!A498:H2832,7,FALSE)</f>
        <v>0</v>
      </c>
      <c r="I498" s="23" t="str">
        <f>VLOOKUP(A498,'Medical Examinations'!A498:H2832,8,FALSE)</f>
        <v>Yes</v>
      </c>
      <c r="J498" s="23" t="str" cm="1">
        <f t="array" ref="J498">_xlfn.IFS(C498&lt;18.5,"Under Weight",C498&lt;25,"Healthy Weight",C498&lt;30,"Over Weight",C498&gt;=30,"Obesity")</f>
        <v>Healthy Weight</v>
      </c>
      <c r="K498" s="23" t="str" cm="1">
        <f t="array" ref="K498">_xlfn.IFS(D498&lt;5.7,"Normal",D498&lt;=6.5,"Prediabetes",D498&gt;6.5,"Diabetes")</f>
        <v>Prediabetes</v>
      </c>
      <c r="L498" s="30" t="str">
        <f>VLOOKUP(A498,'Hospitalisation Details'!A498:H2840,2,FALSE)</f>
        <v>09-Oct-1980</v>
      </c>
      <c r="M498" s="23">
        <f>VLOOKUP(A498,'Hospitalisation Details'!A498:H2840,5,FALSE)</f>
        <v>19964.75</v>
      </c>
      <c r="N498" s="23" t="str">
        <f>VLOOKUP(A498,'Hospitalisation Details'!A498:H2840,6,FALSE)</f>
        <v>tier - 1</v>
      </c>
      <c r="O498" s="23" t="str">
        <f>VLOOKUP(A498,'Hospitalisation Details'!A498:H2840,7,FALSE)</f>
        <v>tier - 2</v>
      </c>
      <c r="P498" s="23" t="str">
        <f>VLOOKUP(A498,'Hospitalisation Details'!A498:H2840,8,FALSE)</f>
        <v>R1024</v>
      </c>
      <c r="Q498" s="26">
        <f>VLOOKUP(A498,'Hospitalisation Details'!A498:H2840,3,FALSE)</f>
        <v>42.663888888888891</v>
      </c>
    </row>
    <row r="499" spans="1:17" ht="15.75" customHeight="1" x14ac:dyDescent="0.3">
      <c r="A499" s="31" t="s">
        <v>903</v>
      </c>
      <c r="B499" s="23" t="str">
        <f>VLOOKUP(A499,'Customer Names'!A499:D2833,3,FALSE)</f>
        <v xml:space="preserve">  Chris</v>
      </c>
      <c r="C499" s="23">
        <f>VLOOKUP(Healthcare!A499,'Medical Examinations'!A499:H2833,2,FALSE)</f>
        <v>29.7</v>
      </c>
      <c r="D499" s="23">
        <f>VLOOKUP(A499,'Medical Examinations'!A499:H2833,3,FALSE)</f>
        <v>6.21</v>
      </c>
      <c r="E499" s="23" t="str">
        <f>VLOOKUP(A499,'Medical Examinations'!A499:H2833,4,FALSE)</f>
        <v>Yes</v>
      </c>
      <c r="F499" s="23" t="str">
        <f>VLOOKUP(A499,'Medical Examinations'!A499:H2833,5,FALSE)</f>
        <v>No</v>
      </c>
      <c r="G499" s="23" t="str">
        <f>VLOOKUP(A499,'Medical Examinations'!A499:H2833,6,FALSE)</f>
        <v>Yes</v>
      </c>
      <c r="H499" s="23">
        <f>VLOOKUP(A499,'Medical Examinations'!A499:H2833,7,FALSE)</f>
        <v>1</v>
      </c>
      <c r="I499" s="23" t="str">
        <f>VLOOKUP(A499,'Medical Examinations'!A499:H2833,8,FALSE)</f>
        <v>Yes</v>
      </c>
      <c r="J499" s="23" t="str" cm="1">
        <f t="array" ref="J499">_xlfn.IFS(C499&lt;18.5,"Under Weight",C499&lt;25,"Healthy Weight",C499&lt;30,"Over Weight",C499&gt;=30,"Obesity")</f>
        <v>Over Weight</v>
      </c>
      <c r="K499" s="23" t="str" cm="1">
        <f t="array" ref="K499">_xlfn.IFS(D499&lt;5.7,"Normal",D499&lt;=6.5,"Prediabetes",D499&gt;6.5,"Diabetes")</f>
        <v>Prediabetes</v>
      </c>
      <c r="L499" s="30" t="str">
        <f>VLOOKUP(A499,'Hospitalisation Details'!A499:H2841,2,FALSE)</f>
        <v>18-Oct-1997</v>
      </c>
      <c r="M499" s="23">
        <f>VLOOKUP(A499,'Hospitalisation Details'!A499:H2841,5,FALSE)</f>
        <v>19933.46</v>
      </c>
      <c r="N499" s="23" t="str">
        <f>VLOOKUP(A499,'Hospitalisation Details'!A499:H2841,6,FALSE)</f>
        <v>tier - 1</v>
      </c>
      <c r="O499" s="23" t="str">
        <f>VLOOKUP(A499,'Hospitalisation Details'!A499:H2841,7,FALSE)</f>
        <v>tier - 3</v>
      </c>
      <c r="P499" s="23" t="str">
        <f>VLOOKUP(A499,'Hospitalisation Details'!A499:H2841,8,FALSE)</f>
        <v>R1011</v>
      </c>
      <c r="Q499" s="26">
        <f>VLOOKUP(A499,'Hospitalisation Details'!A499:H2841,3,FALSE)</f>
        <v>25.638888888888889</v>
      </c>
    </row>
    <row r="500" spans="1:17" ht="15.75" customHeight="1" x14ac:dyDescent="0.3">
      <c r="A500" s="31" t="s">
        <v>904</v>
      </c>
      <c r="B500" s="23" t="str">
        <f>VLOOKUP(A500,'Customer Names'!A500:D2834,3,FALSE)</f>
        <v xml:space="preserve">  Karen</v>
      </c>
      <c r="C500" s="23">
        <f>VLOOKUP(Healthcare!A500,'Medical Examinations'!A500:H2834,2,FALSE)</f>
        <v>20.045000000000002</v>
      </c>
      <c r="D500" s="23">
        <f>VLOOKUP(A500,'Medical Examinations'!A500:H2834,3,FALSE)</f>
        <v>6.17</v>
      </c>
      <c r="E500" s="23" t="str">
        <f>VLOOKUP(A500,'Medical Examinations'!A500:H2834,4,FALSE)</f>
        <v>No</v>
      </c>
      <c r="F500" s="23" t="str">
        <f>VLOOKUP(A500,'Medical Examinations'!A500:H2834,5,FALSE)</f>
        <v>No</v>
      </c>
      <c r="G500" s="23" t="str">
        <f>VLOOKUP(A500,'Medical Examinations'!A500:H2834,6,FALSE)</f>
        <v>Yes</v>
      </c>
      <c r="H500" s="23">
        <f>VLOOKUP(A500,'Medical Examinations'!A500:H2834,7,FALSE)</f>
        <v>1</v>
      </c>
      <c r="I500" s="23" t="str">
        <f>VLOOKUP(A500,'Medical Examinations'!A500:H2834,8,FALSE)</f>
        <v>Yes</v>
      </c>
      <c r="J500" s="23" t="str" cm="1">
        <f t="array" ref="J500">_xlfn.IFS(C500&lt;18.5,"Under Weight",C500&lt;25,"Healthy Weight",C500&lt;30,"Over Weight",C500&gt;=30,"Obesity")</f>
        <v>Healthy Weight</v>
      </c>
      <c r="K500" s="23" t="str" cm="1">
        <f t="array" ref="K500">_xlfn.IFS(D500&lt;5.7,"Normal",D500&lt;=6.5,"Prediabetes",D500&gt;6.5,"Diabetes")</f>
        <v>Prediabetes</v>
      </c>
      <c r="L500" s="30" t="str">
        <f>VLOOKUP(A500,'Hospitalisation Details'!A500:H2842,2,FALSE)</f>
        <v>30-Oct-1979</v>
      </c>
      <c r="M500" s="23">
        <f>VLOOKUP(A500,'Hospitalisation Details'!A500:H2842,5,FALSE)</f>
        <v>19798.05</v>
      </c>
      <c r="N500" s="23" t="str">
        <f>VLOOKUP(A500,'Hospitalisation Details'!A500:H2842,6,FALSE)</f>
        <v>tier - 1</v>
      </c>
      <c r="O500" s="23" t="str">
        <f>VLOOKUP(A500,'Hospitalisation Details'!A500:H2842,7,FALSE)</f>
        <v>tier - 1</v>
      </c>
      <c r="P500" s="23" t="str">
        <f>VLOOKUP(A500,'Hospitalisation Details'!A500:H2842,8,FALSE)</f>
        <v>R1024</v>
      </c>
      <c r="Q500" s="26">
        <f>VLOOKUP(A500,'Hospitalisation Details'!A500:H2842,3,FALSE)</f>
        <v>43.605555555555554</v>
      </c>
    </row>
    <row r="501" spans="1:17" ht="15.75" customHeight="1" x14ac:dyDescent="0.3">
      <c r="A501" s="31" t="s">
        <v>906</v>
      </c>
      <c r="B501" s="23" t="str">
        <f>VLOOKUP(A501,'Customer Names'!A501:D2835,3,FALSE)</f>
        <v xml:space="preserve">  Jessica</v>
      </c>
      <c r="C501" s="23">
        <f>VLOOKUP(Healthcare!A501,'Medical Examinations'!A501:H2835,2,FALSE)</f>
        <v>27.83</v>
      </c>
      <c r="D501" s="23">
        <f>VLOOKUP(A501,'Medical Examinations'!A501:H2835,3,FALSE)</f>
        <v>5.36</v>
      </c>
      <c r="E501" s="23" t="str">
        <f>VLOOKUP(A501,'Medical Examinations'!A501:H2835,4,FALSE)</f>
        <v>No</v>
      </c>
      <c r="F501" s="23" t="str">
        <f>VLOOKUP(A501,'Medical Examinations'!A501:H2835,5,FALSE)</f>
        <v>No</v>
      </c>
      <c r="G501" s="23" t="str">
        <f>VLOOKUP(A501,'Medical Examinations'!A501:H2835,6,FALSE)</f>
        <v>No</v>
      </c>
      <c r="H501" s="23">
        <f>VLOOKUP(A501,'Medical Examinations'!A501:H2835,7,FALSE)</f>
        <v>2</v>
      </c>
      <c r="I501" s="23" t="str">
        <f>VLOOKUP(A501,'Medical Examinations'!A501:H2835,8,FALSE)</f>
        <v>No</v>
      </c>
      <c r="J501" s="23" t="str" cm="1">
        <f t="array" ref="J501">_xlfn.IFS(C501&lt;18.5,"Under Weight",C501&lt;25,"Healthy Weight",C501&lt;30,"Over Weight",C501&gt;=30,"Obesity")</f>
        <v>Over Weight</v>
      </c>
      <c r="K501" s="23" t="str" cm="1">
        <f t="array" ref="K501">_xlfn.IFS(D501&lt;5.7,"Normal",D501&lt;=6.5,"Prediabetes",D501&gt;6.5,"Diabetes")</f>
        <v>Normal</v>
      </c>
      <c r="L501" s="30" t="str">
        <f>VLOOKUP(A501,'Hospitalisation Details'!A501:H2843,2,FALSE)</f>
        <v>14-Jun-1972</v>
      </c>
      <c r="M501" s="23">
        <f>VLOOKUP(A501,'Hospitalisation Details'!A501:H2843,5,FALSE)</f>
        <v>19749.38</v>
      </c>
      <c r="N501" s="23" t="str">
        <f>VLOOKUP(A501,'Hospitalisation Details'!A501:H2843,6,FALSE)</f>
        <v>tier - 1</v>
      </c>
      <c r="O501" s="23" t="str">
        <f>VLOOKUP(A501,'Hospitalisation Details'!A501:H2843,7,FALSE)</f>
        <v>tier - 3</v>
      </c>
      <c r="P501" s="23" t="str">
        <f>VLOOKUP(A501,'Hospitalisation Details'!A501:H2843,8,FALSE)</f>
        <v>R1013</v>
      </c>
      <c r="Q501" s="26">
        <f>VLOOKUP(A501,'Hospitalisation Details'!A501:H2843,3,FALSE)</f>
        <v>50.983333333333334</v>
      </c>
    </row>
    <row r="502" spans="1:17" ht="15.75" customHeight="1" x14ac:dyDescent="0.3">
      <c r="A502" s="31" t="s">
        <v>907</v>
      </c>
      <c r="B502" s="23" t="str">
        <f>VLOOKUP(A502,'Customer Names'!A502:D2836,3,FALSE)</f>
        <v xml:space="preserve">  Mathieu</v>
      </c>
      <c r="C502" s="23">
        <f>VLOOKUP(Healthcare!A502,'Medical Examinations'!A502:H2836,2,FALSE)</f>
        <v>28.93</v>
      </c>
      <c r="D502" s="23">
        <f>VLOOKUP(A502,'Medical Examinations'!A502:H2836,3,FALSE)</f>
        <v>5.2</v>
      </c>
      <c r="E502" s="23" t="str">
        <f>VLOOKUP(A502,'Medical Examinations'!A502:H2836,4,FALSE)</f>
        <v>No</v>
      </c>
      <c r="F502" s="23" t="str">
        <f>VLOOKUP(A502,'Medical Examinations'!A502:H2836,5,FALSE)</f>
        <v>No</v>
      </c>
      <c r="G502" s="23" t="str">
        <f>VLOOKUP(A502,'Medical Examinations'!A502:H2836,6,FALSE)</f>
        <v>No</v>
      </c>
      <c r="H502" s="23">
        <f>VLOOKUP(A502,'Medical Examinations'!A502:H2836,7,FALSE)</f>
        <v>0</v>
      </c>
      <c r="I502" s="23" t="str">
        <f>VLOOKUP(A502,'Medical Examinations'!A502:H2836,8,FALSE)</f>
        <v>Yes</v>
      </c>
      <c r="J502" s="23" t="str" cm="1">
        <f t="array" ref="J502">_xlfn.IFS(C502&lt;18.5,"Under Weight",C502&lt;25,"Healthy Weight",C502&lt;30,"Over Weight",C502&gt;=30,"Obesity")</f>
        <v>Over Weight</v>
      </c>
      <c r="K502" s="23" t="str" cm="1">
        <f t="array" ref="K502">_xlfn.IFS(D502&lt;5.7,"Normal",D502&lt;=6.5,"Prediabetes",D502&gt;6.5,"Diabetes")</f>
        <v>Normal</v>
      </c>
      <c r="L502" s="30" t="str">
        <f>VLOOKUP(A502,'Hospitalisation Details'!A502:H2844,2,FALSE)</f>
        <v>08-Aug-1990</v>
      </c>
      <c r="M502" s="23">
        <f>VLOOKUP(A502,'Hospitalisation Details'!A502:H2844,5,FALSE)</f>
        <v>19719.689999999999</v>
      </c>
      <c r="N502" s="23" t="str">
        <f>VLOOKUP(A502,'Hospitalisation Details'!A502:H2844,6,FALSE)</f>
        <v>tier - 1</v>
      </c>
      <c r="O502" s="23" t="str">
        <f>VLOOKUP(A502,'Hospitalisation Details'!A502:H2844,7,FALSE)</f>
        <v>tier - 2</v>
      </c>
      <c r="P502" s="23" t="str">
        <f>VLOOKUP(A502,'Hospitalisation Details'!A502:H2844,8,FALSE)</f>
        <v>R1013</v>
      </c>
      <c r="Q502" s="26">
        <f>VLOOKUP(A502,'Hospitalisation Details'!A502:H2844,3,FALSE)</f>
        <v>32.833333333333336</v>
      </c>
    </row>
    <row r="503" spans="1:17" ht="15.75" customHeight="1" x14ac:dyDescent="0.3">
      <c r="A503" s="31" t="s">
        <v>909</v>
      </c>
      <c r="B503" s="23" t="str">
        <f>VLOOKUP(A503,'Customer Names'!A503:D2837,3,FALSE)</f>
        <v xml:space="preserve">  Kam S</v>
      </c>
      <c r="C503" s="23">
        <f>VLOOKUP(Healthcare!A503,'Medical Examinations'!A503:H2837,2,FALSE)</f>
        <v>33.82</v>
      </c>
      <c r="D503" s="23">
        <f>VLOOKUP(A503,'Medical Examinations'!A503:H2837,3,FALSE)</f>
        <v>5.42</v>
      </c>
      <c r="E503" s="23" t="str">
        <f>VLOOKUP(A503,'Medical Examinations'!A503:H2837,4,FALSE)</f>
        <v>No</v>
      </c>
      <c r="F503" s="23" t="str">
        <f>VLOOKUP(A503,'Medical Examinations'!A503:H2837,5,FALSE)</f>
        <v>No</v>
      </c>
      <c r="G503" s="23" t="str">
        <f>VLOOKUP(A503,'Medical Examinations'!A503:H2837,6,FALSE)</f>
        <v>No</v>
      </c>
      <c r="H503" s="23">
        <f>VLOOKUP(A503,'Medical Examinations'!A503:H2837,7,FALSE)</f>
        <v>0</v>
      </c>
      <c r="I503" s="23" t="str">
        <f>VLOOKUP(A503,'Medical Examinations'!A503:H2837,8,FALSE)</f>
        <v>No</v>
      </c>
      <c r="J503" s="23" t="str" cm="1">
        <f t="array" ref="J503">_xlfn.IFS(C503&lt;18.5,"Under Weight",C503&lt;25,"Healthy Weight",C503&lt;30,"Over Weight",C503&gt;=30,"Obesity")</f>
        <v>Obesity</v>
      </c>
      <c r="K503" s="23" t="str" cm="1">
        <f t="array" ref="K503">_xlfn.IFS(D503&lt;5.7,"Normal",D503&lt;=6.5,"Prediabetes",D503&gt;6.5,"Diabetes")</f>
        <v>Normal</v>
      </c>
      <c r="L503" s="30" t="str">
        <f>VLOOKUP(A503,'Hospitalisation Details'!A503:H2845,2,FALSE)</f>
        <v>27-Aug-1994</v>
      </c>
      <c r="M503" s="23">
        <f>VLOOKUP(A503,'Hospitalisation Details'!A503:H2845,5,FALSE)</f>
        <v>19673.34</v>
      </c>
      <c r="N503" s="23" t="str">
        <f>VLOOKUP(A503,'Hospitalisation Details'!A503:H2845,6,FALSE)</f>
        <v>tier - 1</v>
      </c>
      <c r="O503" s="23" t="str">
        <f>VLOOKUP(A503,'Hospitalisation Details'!A503:H2845,7,FALSE)</f>
        <v>tier - 2</v>
      </c>
      <c r="P503" s="23" t="str">
        <f>VLOOKUP(A503,'Hospitalisation Details'!A503:H2845,8,FALSE)</f>
        <v>R1012</v>
      </c>
      <c r="Q503" s="26">
        <f>VLOOKUP(A503,'Hospitalisation Details'!A503:H2845,3,FALSE)</f>
        <v>28.780555555555555</v>
      </c>
    </row>
    <row r="504" spans="1:17" ht="15.75" customHeight="1" x14ac:dyDescent="0.3">
      <c r="A504" s="31" t="s">
        <v>911</v>
      </c>
      <c r="B504" s="23" t="str">
        <f>VLOOKUP(A504,'Customer Names'!A504:D2838,3,FALSE)</f>
        <v xml:space="preserve">  Valerie A</v>
      </c>
      <c r="C504" s="23">
        <f>VLOOKUP(Healthcare!A504,'Medical Examinations'!A504:H2838,2,FALSE)</f>
        <v>20.234999999999999</v>
      </c>
      <c r="D504" s="23">
        <f>VLOOKUP(A504,'Medical Examinations'!A504:H2838,3,FALSE)</f>
        <v>6.84</v>
      </c>
      <c r="E504" s="23" t="str">
        <f>VLOOKUP(A504,'Medical Examinations'!A504:H2838,4,FALSE)</f>
        <v>No</v>
      </c>
      <c r="F504" s="23" t="str">
        <f>VLOOKUP(A504,'Medical Examinations'!A504:H2838,5,FALSE)</f>
        <v>No</v>
      </c>
      <c r="G504" s="23" t="str">
        <f>VLOOKUP(A504,'Medical Examinations'!A504:H2838,6,FALSE)</f>
        <v>No</v>
      </c>
      <c r="H504" s="23">
        <f>VLOOKUP(A504,'Medical Examinations'!A504:H2838,7,FALSE)</f>
        <v>0</v>
      </c>
      <c r="I504" s="23" t="str">
        <f>VLOOKUP(A504,'Medical Examinations'!A504:H2838,8,FALSE)</f>
        <v>Yes</v>
      </c>
      <c r="J504" s="23" t="str" cm="1">
        <f t="array" ref="J504">_xlfn.IFS(C504&lt;18.5,"Under Weight",C504&lt;25,"Healthy Weight",C504&lt;30,"Over Weight",C504&gt;=30,"Obesity")</f>
        <v>Healthy Weight</v>
      </c>
      <c r="K504" s="23" t="str" cm="1">
        <f t="array" ref="K504">_xlfn.IFS(D504&lt;5.7,"Normal",D504&lt;=6.5,"Prediabetes",D504&gt;6.5,"Diabetes")</f>
        <v>Diabetes</v>
      </c>
      <c r="L504" s="30" t="str">
        <f>VLOOKUP(A504,'Hospitalisation Details'!A504:H2846,2,FALSE)</f>
        <v>24-Sep-1978</v>
      </c>
      <c r="M504" s="23">
        <f>VLOOKUP(A504,'Hospitalisation Details'!A504:H2846,5,FALSE)</f>
        <v>19594.810000000001</v>
      </c>
      <c r="N504" s="23" t="str">
        <f>VLOOKUP(A504,'Hospitalisation Details'!A504:H2846,6,FALSE)</f>
        <v>tier - 1</v>
      </c>
      <c r="O504" s="23" t="str">
        <f>VLOOKUP(A504,'Hospitalisation Details'!A504:H2846,7,FALSE)</f>
        <v>tier - 1</v>
      </c>
      <c r="P504" s="23" t="str">
        <f>VLOOKUP(A504,'Hospitalisation Details'!A504:H2846,8,FALSE)</f>
        <v>R1024</v>
      </c>
      <c r="Q504" s="26">
        <f>VLOOKUP(A504,'Hospitalisation Details'!A504:H2846,3,FALSE)</f>
        <v>44.705555555555556</v>
      </c>
    </row>
    <row r="505" spans="1:17" ht="15.75" customHeight="1" x14ac:dyDescent="0.3">
      <c r="A505" s="31" t="s">
        <v>913</v>
      </c>
      <c r="B505" s="23" t="str">
        <f>VLOOKUP(A505,'Customer Names'!A505:D2839,3,FALSE)</f>
        <v xml:space="preserve">  Freya R</v>
      </c>
      <c r="C505" s="23">
        <f>VLOOKUP(Healthcare!A505,'Medical Examinations'!A505:H2839,2,FALSE)</f>
        <v>49.2</v>
      </c>
      <c r="D505" s="23">
        <f>VLOOKUP(A505,'Medical Examinations'!A505:H2839,3,FALSE)</f>
        <v>10.9</v>
      </c>
      <c r="E505" s="23" t="str">
        <f>VLOOKUP(A505,'Medical Examinations'!A505:H2839,4,FALSE)</f>
        <v>Yes</v>
      </c>
      <c r="F505" s="23" t="str">
        <f>VLOOKUP(A505,'Medical Examinations'!A505:H2839,5,FALSE)</f>
        <v>No</v>
      </c>
      <c r="G505" s="23" t="str">
        <f>VLOOKUP(A505,'Medical Examinations'!A505:H2839,6,FALSE)</f>
        <v>Yes</v>
      </c>
      <c r="H505" s="23">
        <f>VLOOKUP(A505,'Medical Examinations'!A505:H2839,7,FALSE)</f>
        <v>1</v>
      </c>
      <c r="I505" s="23" t="str">
        <f>VLOOKUP(A505,'Medical Examinations'!A505:H2839,8,FALSE)</f>
        <v>No</v>
      </c>
      <c r="J505" s="23" t="str" cm="1">
        <f t="array" ref="J505">_xlfn.IFS(C505&lt;18.5,"Under Weight",C505&lt;25,"Healthy Weight",C505&lt;30,"Over Weight",C505&gt;=30,"Obesity")</f>
        <v>Obesity</v>
      </c>
      <c r="K505" s="23" t="str" cm="1">
        <f t="array" ref="K505">_xlfn.IFS(D505&lt;5.7,"Normal",D505&lt;=6.5,"Prediabetes",D505&gt;6.5,"Diabetes")</f>
        <v>Diabetes</v>
      </c>
      <c r="L505" s="30" t="str">
        <f>VLOOKUP(A505,'Hospitalisation Details'!A505:H2847,2,FALSE)</f>
        <v>14-Jul-1963</v>
      </c>
      <c r="M505" s="23">
        <f>VLOOKUP(A505,'Hospitalisation Details'!A505:H2847,5,FALSE)</f>
        <v>19551.34</v>
      </c>
      <c r="N505" s="23" t="str">
        <f>VLOOKUP(A505,'Hospitalisation Details'!A505:H2847,6,FALSE)</f>
        <v>tier - 1</v>
      </c>
      <c r="O505" s="23" t="str">
        <f>VLOOKUP(A505,'Hospitalisation Details'!A505:H2847,7,FALSE)</f>
        <v>tier - 3</v>
      </c>
      <c r="P505" s="23" t="str">
        <f>VLOOKUP(A505,'Hospitalisation Details'!A505:H2847,8,FALSE)</f>
        <v>R1012</v>
      </c>
      <c r="Q505" s="26">
        <f>VLOOKUP(A505,'Hospitalisation Details'!A505:H2847,3,FALSE)</f>
        <v>59.9</v>
      </c>
    </row>
    <row r="506" spans="1:17" ht="15.75" customHeight="1" x14ac:dyDescent="0.3">
      <c r="A506" s="31" t="s">
        <v>915</v>
      </c>
      <c r="B506" s="23" t="str">
        <f>VLOOKUP(A506,'Customer Names'!A506:D2840,3,FALSE)</f>
        <v xml:space="preserve">  Jennifer</v>
      </c>
      <c r="C506" s="23">
        <f>VLOOKUP(Healthcare!A506,'Medical Examinations'!A506:H2840,2,FALSE)</f>
        <v>26.4</v>
      </c>
      <c r="D506" s="23">
        <f>VLOOKUP(A506,'Medical Examinations'!A506:H2840,3,FALSE)</f>
        <v>4.87</v>
      </c>
      <c r="E506" s="23" t="str">
        <f>VLOOKUP(A506,'Medical Examinations'!A506:H2840,4,FALSE)</f>
        <v>Yes</v>
      </c>
      <c r="F506" s="23" t="str">
        <f>VLOOKUP(A506,'Medical Examinations'!A506:H2840,5,FALSE)</f>
        <v>No</v>
      </c>
      <c r="G506" s="23" t="str">
        <f>VLOOKUP(A506,'Medical Examinations'!A506:H2840,6,FALSE)</f>
        <v>No</v>
      </c>
      <c r="H506" s="23">
        <f>VLOOKUP(A506,'Medical Examinations'!A506:H2840,7,FALSE)</f>
        <v>0</v>
      </c>
      <c r="I506" s="23" t="str">
        <f>VLOOKUP(A506,'Medical Examinations'!A506:H2840,8,FALSE)</f>
        <v>Yes</v>
      </c>
      <c r="J506" s="23" t="str" cm="1">
        <f t="array" ref="J506">_xlfn.IFS(C506&lt;18.5,"Under Weight",C506&lt;25,"Healthy Weight",C506&lt;30,"Over Weight",C506&gt;=30,"Obesity")</f>
        <v>Over Weight</v>
      </c>
      <c r="K506" s="23" t="str" cm="1">
        <f t="array" ref="K506">_xlfn.IFS(D506&lt;5.7,"Normal",D506&lt;=6.5,"Prediabetes",D506&gt;6.5,"Diabetes")</f>
        <v>Normal</v>
      </c>
      <c r="L506" s="30" t="str">
        <f>VLOOKUP(A506,'Hospitalisation Details'!A506:H2848,2,FALSE)</f>
        <v>17-Sep-1985</v>
      </c>
      <c r="M506" s="23">
        <f>VLOOKUP(A506,'Hospitalisation Details'!A506:H2848,5,FALSE)</f>
        <v>19539.240000000002</v>
      </c>
      <c r="N506" s="23" t="str">
        <f>VLOOKUP(A506,'Hospitalisation Details'!A506:H2848,6,FALSE)</f>
        <v>tier - 1</v>
      </c>
      <c r="O506" s="23" t="str">
        <f>VLOOKUP(A506,'Hospitalisation Details'!A506:H2848,7,FALSE)</f>
        <v>tier - 1</v>
      </c>
      <c r="P506" s="23" t="str">
        <f>VLOOKUP(A506,'Hospitalisation Details'!A506:H2848,8,FALSE)</f>
        <v>R1013</v>
      </c>
      <c r="Q506" s="26">
        <f>VLOOKUP(A506,'Hospitalisation Details'!A506:H2848,3,FALSE)</f>
        <v>37.725000000000001</v>
      </c>
    </row>
    <row r="507" spans="1:17" ht="15.75" customHeight="1" x14ac:dyDescent="0.3">
      <c r="A507" s="31" t="s">
        <v>916</v>
      </c>
      <c r="B507" s="23" t="str">
        <f>VLOOKUP(A507,'Customer Names'!A507:D2841,3,FALSE)</f>
        <v xml:space="preserve">  Kara</v>
      </c>
      <c r="C507" s="23">
        <f>VLOOKUP(Healthcare!A507,'Medical Examinations'!A507:H2841,2,FALSE)</f>
        <v>28.38</v>
      </c>
      <c r="D507" s="23">
        <f>VLOOKUP(A507,'Medical Examinations'!A507:H2841,3,FALSE)</f>
        <v>6.07</v>
      </c>
      <c r="E507" s="23" t="str">
        <f>VLOOKUP(A507,'Medical Examinations'!A507:H2841,4,FALSE)</f>
        <v>No</v>
      </c>
      <c r="F507" s="23" t="str">
        <f>VLOOKUP(A507,'Medical Examinations'!A507:H2841,5,FALSE)</f>
        <v>No</v>
      </c>
      <c r="G507" s="23" t="str">
        <f>VLOOKUP(A507,'Medical Examinations'!A507:H2841,6,FALSE)</f>
        <v>No</v>
      </c>
      <c r="H507" s="23">
        <f>VLOOKUP(A507,'Medical Examinations'!A507:H2841,7,FALSE)</f>
        <v>1</v>
      </c>
      <c r="I507" s="23" t="str">
        <f>VLOOKUP(A507,'Medical Examinations'!A507:H2841,8,FALSE)</f>
        <v>Yes</v>
      </c>
      <c r="J507" s="23" t="str" cm="1">
        <f t="array" ref="J507">_xlfn.IFS(C507&lt;18.5,"Under Weight",C507&lt;25,"Healthy Weight",C507&lt;30,"Over Weight",C507&gt;=30,"Obesity")</f>
        <v>Over Weight</v>
      </c>
      <c r="K507" s="23" t="str" cm="1">
        <f t="array" ref="K507">_xlfn.IFS(D507&lt;5.7,"Normal",D507&lt;=6.5,"Prediabetes",D507&gt;6.5,"Diabetes")</f>
        <v>Prediabetes</v>
      </c>
      <c r="L507" s="30" t="str">
        <f>VLOOKUP(A507,'Hospitalisation Details'!A507:H2849,2,FALSE)</f>
        <v>19-Aug-1992</v>
      </c>
      <c r="M507" s="23">
        <f>VLOOKUP(A507,'Hospitalisation Details'!A507:H2849,5,FALSE)</f>
        <v>19521.97</v>
      </c>
      <c r="N507" s="23" t="str">
        <f>VLOOKUP(A507,'Hospitalisation Details'!A507:H2849,6,FALSE)</f>
        <v>tier - 1</v>
      </c>
      <c r="O507" s="23" t="str">
        <f>VLOOKUP(A507,'Hospitalisation Details'!A507:H2849,7,FALSE)</f>
        <v>tier - 2</v>
      </c>
      <c r="P507" s="23" t="str">
        <f>VLOOKUP(A507,'Hospitalisation Details'!A507:H2849,8,FALSE)</f>
        <v>R1013</v>
      </c>
      <c r="Q507" s="26">
        <f>VLOOKUP(A507,'Hospitalisation Details'!A507:H2849,3,FALSE)</f>
        <v>30.802777777777777</v>
      </c>
    </row>
    <row r="508" spans="1:17" ht="15.75" customHeight="1" x14ac:dyDescent="0.3">
      <c r="A508" s="31" t="s">
        <v>918</v>
      </c>
      <c r="B508" s="23" t="str">
        <f>VLOOKUP(A508,'Customer Names'!A508:D2842,3,FALSE)</f>
        <v xml:space="preserve">  Bradley A</v>
      </c>
      <c r="C508" s="23">
        <f>VLOOKUP(Healthcare!A508,'Medical Examinations'!A508:H2842,2,FALSE)</f>
        <v>24.64</v>
      </c>
      <c r="D508" s="23">
        <f>VLOOKUP(A508,'Medical Examinations'!A508:H2842,3,FALSE)</f>
        <v>4.33</v>
      </c>
      <c r="E508" s="23" t="str">
        <f>VLOOKUP(A508,'Medical Examinations'!A508:H2842,4,FALSE)</f>
        <v>No</v>
      </c>
      <c r="F508" s="23" t="str">
        <f>VLOOKUP(A508,'Medical Examinations'!A508:H2842,5,FALSE)</f>
        <v>No</v>
      </c>
      <c r="G508" s="23" t="str">
        <f>VLOOKUP(A508,'Medical Examinations'!A508:H2842,6,FALSE)</f>
        <v>No</v>
      </c>
      <c r="H508" s="23">
        <f>VLOOKUP(A508,'Medical Examinations'!A508:H2842,7,FALSE)</f>
        <v>0</v>
      </c>
      <c r="I508" s="23" t="str">
        <f>VLOOKUP(A508,'Medical Examinations'!A508:H2842,8,FALSE)</f>
        <v>Yes</v>
      </c>
      <c r="J508" s="23" t="str" cm="1">
        <f t="array" ref="J508">_xlfn.IFS(C508&lt;18.5,"Under Weight",C508&lt;25,"Healthy Weight",C508&lt;30,"Over Weight",C508&gt;=30,"Obesity")</f>
        <v>Healthy Weight</v>
      </c>
      <c r="K508" s="23" t="str" cm="1">
        <f t="array" ref="K508">_xlfn.IFS(D508&lt;5.7,"Normal",D508&lt;=6.5,"Prediabetes",D508&gt;6.5,"Diabetes")</f>
        <v>Normal</v>
      </c>
      <c r="L508" s="30" t="str">
        <f>VLOOKUP(A508,'Hospitalisation Details'!A508:H2850,2,FALSE)</f>
        <v>08-Nov-1980</v>
      </c>
      <c r="M508" s="23">
        <f>VLOOKUP(A508,'Hospitalisation Details'!A508:H2850,5,FALSE)</f>
        <v>19515.54</v>
      </c>
      <c r="N508" s="23" t="str">
        <f>VLOOKUP(A508,'Hospitalisation Details'!A508:H2850,6,FALSE)</f>
        <v>tier - 1</v>
      </c>
      <c r="O508" s="23" t="str">
        <f>VLOOKUP(A508,'Hospitalisation Details'!A508:H2850,7,FALSE)</f>
        <v>tier - 1</v>
      </c>
      <c r="P508" s="23" t="str">
        <f>VLOOKUP(A508,'Hospitalisation Details'!A508:H2850,8,FALSE)</f>
        <v>R1013</v>
      </c>
      <c r="Q508" s="26">
        <f>VLOOKUP(A508,'Hospitalisation Details'!A508:H2850,3,FALSE)</f>
        <v>42.583333333333336</v>
      </c>
    </row>
    <row r="509" spans="1:17" ht="15.75" customHeight="1" x14ac:dyDescent="0.3">
      <c r="A509" s="31" t="s">
        <v>920</v>
      </c>
      <c r="B509" s="23" t="str">
        <f>VLOOKUP(A509,'Customer Names'!A509:D2843,3,FALSE)</f>
        <v xml:space="preserve">  Brendan</v>
      </c>
      <c r="C509" s="23">
        <f>VLOOKUP(Healthcare!A509,'Medical Examinations'!A509:H2843,2,FALSE)</f>
        <v>39.71</v>
      </c>
      <c r="D509" s="23">
        <f>VLOOKUP(A509,'Medical Examinations'!A509:H2843,3,FALSE)</f>
        <v>5.83</v>
      </c>
      <c r="E509" s="23" t="str">
        <f>VLOOKUP(A509,'Medical Examinations'!A509:H2843,4,FALSE)</f>
        <v>No</v>
      </c>
      <c r="F509" s="23" t="str">
        <f>VLOOKUP(A509,'Medical Examinations'!A509:H2843,5,FALSE)</f>
        <v>No</v>
      </c>
      <c r="G509" s="23" t="str">
        <f>VLOOKUP(A509,'Medical Examinations'!A509:H2843,6,FALSE)</f>
        <v>No</v>
      </c>
      <c r="H509" s="23">
        <f>VLOOKUP(A509,'Medical Examinations'!A509:H2843,7,FALSE)</f>
        <v>1</v>
      </c>
      <c r="I509" s="23" t="str">
        <f>VLOOKUP(A509,'Medical Examinations'!A509:H2843,8,FALSE)</f>
        <v>No</v>
      </c>
      <c r="J509" s="23" t="str" cm="1">
        <f t="array" ref="J509">_xlfn.IFS(C509&lt;18.5,"Under Weight",C509&lt;25,"Healthy Weight",C509&lt;30,"Over Weight",C509&gt;=30,"Obesity")</f>
        <v>Obesity</v>
      </c>
      <c r="K509" s="23" t="str" cm="1">
        <f t="array" ref="K509">_xlfn.IFS(D509&lt;5.7,"Normal",D509&lt;=6.5,"Prediabetes",D509&gt;6.5,"Diabetes")</f>
        <v>Prediabetes</v>
      </c>
      <c r="L509" s="30" t="str">
        <f>VLOOKUP(A509,'Hospitalisation Details'!A509:H2851,2,FALSE)</f>
        <v>30-Nov-1987</v>
      </c>
      <c r="M509" s="23">
        <f>VLOOKUP(A509,'Hospitalisation Details'!A509:H2851,5,FALSE)</f>
        <v>19496.72</v>
      </c>
      <c r="N509" s="23" t="str">
        <f>VLOOKUP(A509,'Hospitalisation Details'!A509:H2851,6,FALSE)</f>
        <v>tier - 1</v>
      </c>
      <c r="O509" s="23" t="str">
        <f>VLOOKUP(A509,'Hospitalisation Details'!A509:H2851,7,FALSE)</f>
        <v>tier - 3</v>
      </c>
      <c r="P509" s="23" t="str">
        <f>VLOOKUP(A509,'Hospitalisation Details'!A509:H2851,8,FALSE)</f>
        <v>R1019</v>
      </c>
      <c r="Q509" s="26">
        <f>VLOOKUP(A509,'Hospitalisation Details'!A509:H2851,3,FALSE)</f>
        <v>35.522222222222226</v>
      </c>
    </row>
    <row r="510" spans="1:17" ht="15.75" customHeight="1" x14ac:dyDescent="0.3">
      <c r="A510" s="31" t="s">
        <v>922</v>
      </c>
      <c r="B510" s="23" t="str">
        <f>VLOOKUP(A510,'Customer Names'!A510:D2844,3,FALSE)</f>
        <v xml:space="preserve">  Amber R</v>
      </c>
      <c r="C510" s="23">
        <f>VLOOKUP(Healthcare!A510,'Medical Examinations'!A510:H2844,2,FALSE)</f>
        <v>22.22</v>
      </c>
      <c r="D510" s="23">
        <f>VLOOKUP(A510,'Medical Examinations'!A510:H2844,3,FALSE)</f>
        <v>5.5</v>
      </c>
      <c r="E510" s="23" t="str">
        <f>VLOOKUP(A510,'Medical Examinations'!A510:H2844,4,FALSE)</f>
        <v>No</v>
      </c>
      <c r="F510" s="23" t="str">
        <f>VLOOKUP(A510,'Medical Examinations'!A510:H2844,5,FALSE)</f>
        <v>No</v>
      </c>
      <c r="G510" s="23" t="str">
        <f>VLOOKUP(A510,'Medical Examinations'!A510:H2844,6,FALSE)</f>
        <v>No</v>
      </c>
      <c r="H510" s="23">
        <f>VLOOKUP(A510,'Medical Examinations'!A510:H2844,7,FALSE)</f>
        <v>0</v>
      </c>
      <c r="I510" s="23" t="str">
        <f>VLOOKUP(A510,'Medical Examinations'!A510:H2844,8,FALSE)</f>
        <v>Yes</v>
      </c>
      <c r="J510" s="23" t="str" cm="1">
        <f t="array" ref="J510">_xlfn.IFS(C510&lt;18.5,"Under Weight",C510&lt;25,"Healthy Weight",C510&lt;30,"Over Weight",C510&gt;=30,"Obesity")</f>
        <v>Healthy Weight</v>
      </c>
      <c r="K510" s="23" t="str" cm="1">
        <f t="array" ref="K510">_xlfn.IFS(D510&lt;5.7,"Normal",D510&lt;=6.5,"Prediabetes",D510&gt;6.5,"Diabetes")</f>
        <v>Normal</v>
      </c>
      <c r="L510" s="30" t="str">
        <f>VLOOKUP(A510,'Hospitalisation Details'!A510:H2852,2,FALSE)</f>
        <v>15-Dec-1982</v>
      </c>
      <c r="M510" s="23">
        <f>VLOOKUP(A510,'Hospitalisation Details'!A510:H2852,5,FALSE)</f>
        <v>19444.27</v>
      </c>
      <c r="N510" s="23" t="str">
        <f>VLOOKUP(A510,'Hospitalisation Details'!A510:H2852,6,FALSE)</f>
        <v>tier - 1</v>
      </c>
      <c r="O510" s="23" t="str">
        <f>VLOOKUP(A510,'Hospitalisation Details'!A510:H2852,7,FALSE)</f>
        <v>tier - 1</v>
      </c>
      <c r="P510" s="23" t="str">
        <f>VLOOKUP(A510,'Hospitalisation Details'!A510:H2852,8,FALSE)</f>
        <v>R1013</v>
      </c>
      <c r="Q510" s="26">
        <f>VLOOKUP(A510,'Hospitalisation Details'!A510:H2852,3,FALSE)</f>
        <v>40.480555555555554</v>
      </c>
    </row>
    <row r="511" spans="1:17" ht="15.75" customHeight="1" x14ac:dyDescent="0.3">
      <c r="A511" s="31" t="s">
        <v>924</v>
      </c>
      <c r="B511" s="23" t="str">
        <f>VLOOKUP(A511,'Customer Names'!A511:D2845,3,FALSE)</f>
        <v xml:space="preserve">  Sean K</v>
      </c>
      <c r="C511" s="23">
        <f>VLOOKUP(Healthcare!A511,'Medical Examinations'!A511:H2845,2,FALSE)</f>
        <v>33.344999999999999</v>
      </c>
      <c r="D511" s="23">
        <f>VLOOKUP(A511,'Medical Examinations'!A511:H2845,3,FALSE)</f>
        <v>4.79</v>
      </c>
      <c r="E511" s="23" t="str">
        <f>VLOOKUP(A511,'Medical Examinations'!A511:H2845,4,FALSE)</f>
        <v>No</v>
      </c>
      <c r="F511" s="23" t="str">
        <f>VLOOKUP(A511,'Medical Examinations'!A511:H2845,5,FALSE)</f>
        <v>No</v>
      </c>
      <c r="G511" s="23" t="str">
        <f>VLOOKUP(A511,'Medical Examinations'!A511:H2845,6,FALSE)</f>
        <v>Yes</v>
      </c>
      <c r="H511" s="23">
        <f>VLOOKUP(A511,'Medical Examinations'!A511:H2845,7,FALSE)</f>
        <v>1</v>
      </c>
      <c r="I511" s="23" t="str">
        <f>VLOOKUP(A511,'Medical Examinations'!A511:H2845,8,FALSE)</f>
        <v>No</v>
      </c>
      <c r="J511" s="23" t="str" cm="1">
        <f t="array" ref="J511">_xlfn.IFS(C511&lt;18.5,"Under Weight",C511&lt;25,"Healthy Weight",C511&lt;30,"Over Weight",C511&gt;=30,"Obesity")</f>
        <v>Obesity</v>
      </c>
      <c r="K511" s="23" t="str" cm="1">
        <f t="array" ref="K511">_xlfn.IFS(D511&lt;5.7,"Normal",D511&lt;=6.5,"Prediabetes",D511&gt;6.5,"Diabetes")</f>
        <v>Normal</v>
      </c>
      <c r="L511" s="30" t="str">
        <f>VLOOKUP(A511,'Hospitalisation Details'!A511:H2853,2,FALSE)</f>
        <v>06-Sep-1993</v>
      </c>
      <c r="M511" s="23">
        <f>VLOOKUP(A511,'Hospitalisation Details'!A511:H2853,5,FALSE)</f>
        <v>19442.349999999999</v>
      </c>
      <c r="N511" s="23" t="str">
        <f>VLOOKUP(A511,'Hospitalisation Details'!A511:H2853,6,FALSE)</f>
        <v>tier - 1</v>
      </c>
      <c r="O511" s="23" t="str">
        <f>VLOOKUP(A511,'Hospitalisation Details'!A511:H2853,7,FALSE)</f>
        <v>tier - 3</v>
      </c>
      <c r="P511" s="23" t="str">
        <f>VLOOKUP(A511,'Hospitalisation Details'!A511:H2853,8,FALSE)</f>
        <v>R1012</v>
      </c>
      <c r="Q511" s="26">
        <f>VLOOKUP(A511,'Hospitalisation Details'!A511:H2853,3,FALSE)</f>
        <v>29.755555555555556</v>
      </c>
    </row>
    <row r="512" spans="1:17" ht="15.75" customHeight="1" x14ac:dyDescent="0.3">
      <c r="A512" s="31" t="s">
        <v>926</v>
      </c>
      <c r="B512" s="23" t="str">
        <f>VLOOKUP(A512,'Customer Names'!A512:D2846,3,FALSE)</f>
        <v xml:space="preserve">  Rick</v>
      </c>
      <c r="C512" s="23">
        <f>VLOOKUP(Healthcare!A512,'Medical Examinations'!A512:H2846,2,FALSE)</f>
        <v>24.42</v>
      </c>
      <c r="D512" s="23">
        <f>VLOOKUP(A512,'Medical Examinations'!A512:H2846,3,FALSE)</f>
        <v>5.81</v>
      </c>
      <c r="E512" s="23" t="str">
        <f>VLOOKUP(A512,'Medical Examinations'!A512:H2846,4,FALSE)</f>
        <v>No</v>
      </c>
      <c r="F512" s="23" t="str">
        <f>VLOOKUP(A512,'Medical Examinations'!A512:H2846,5,FALSE)</f>
        <v>No</v>
      </c>
      <c r="G512" s="23" t="str">
        <f>VLOOKUP(A512,'Medical Examinations'!A512:H2846,6,FALSE)</f>
        <v>No</v>
      </c>
      <c r="H512" s="23">
        <f>VLOOKUP(A512,'Medical Examinations'!A512:H2846,7,FALSE)</f>
        <v>1</v>
      </c>
      <c r="I512" s="23" t="str">
        <f>VLOOKUP(A512,'Medical Examinations'!A512:H2846,8,FALSE)</f>
        <v>Yes</v>
      </c>
      <c r="J512" s="23" t="str" cm="1">
        <f t="array" ref="J512">_xlfn.IFS(C512&lt;18.5,"Under Weight",C512&lt;25,"Healthy Weight",C512&lt;30,"Over Weight",C512&gt;=30,"Obesity")</f>
        <v>Healthy Weight</v>
      </c>
      <c r="K512" s="23" t="str" cm="1">
        <f t="array" ref="K512">_xlfn.IFS(D512&lt;5.7,"Normal",D512&lt;=6.5,"Prediabetes",D512&gt;6.5,"Diabetes")</f>
        <v>Prediabetes</v>
      </c>
      <c r="L512" s="30" t="str">
        <f>VLOOKUP(A512,'Hospitalisation Details'!A512:H2854,2,FALSE)</f>
        <v>30-Jun-1987</v>
      </c>
      <c r="M512" s="23">
        <f>VLOOKUP(A512,'Hospitalisation Details'!A512:H2854,5,FALSE)</f>
        <v>19362</v>
      </c>
      <c r="N512" s="23" t="str">
        <f>VLOOKUP(A512,'Hospitalisation Details'!A512:H2854,6,FALSE)</f>
        <v>tier - 1</v>
      </c>
      <c r="O512" s="23" t="str">
        <f>VLOOKUP(A512,'Hospitalisation Details'!A512:H2854,7,FALSE)</f>
        <v>tier - 3</v>
      </c>
      <c r="P512" s="23" t="str">
        <f>VLOOKUP(A512,'Hospitalisation Details'!A512:H2854,8,FALSE)</f>
        <v>R1013</v>
      </c>
      <c r="Q512" s="26">
        <f>VLOOKUP(A512,'Hospitalisation Details'!A512:H2854,3,FALSE)</f>
        <v>35.93888888888889</v>
      </c>
    </row>
    <row r="513" spans="1:17" ht="15.75" customHeight="1" x14ac:dyDescent="0.3">
      <c r="A513" s="31" t="s">
        <v>927</v>
      </c>
      <c r="B513" s="23" t="str">
        <f>VLOOKUP(A513,'Customer Names'!A513:D2847,3,FALSE)</f>
        <v xml:space="preserve">  Matthew</v>
      </c>
      <c r="C513" s="23">
        <f>VLOOKUP(Healthcare!A513,'Medical Examinations'!A513:H2847,2,FALSE)</f>
        <v>29.81</v>
      </c>
      <c r="D513" s="23">
        <f>VLOOKUP(A513,'Medical Examinations'!A513:H2847,3,FALSE)</f>
        <v>5.58</v>
      </c>
      <c r="E513" s="23" t="str">
        <f>VLOOKUP(A513,'Medical Examinations'!A513:H2847,4,FALSE)</f>
        <v>No</v>
      </c>
      <c r="F513" s="23" t="str">
        <f>VLOOKUP(A513,'Medical Examinations'!A513:H2847,5,FALSE)</f>
        <v>No</v>
      </c>
      <c r="G513" s="23" t="str">
        <f>VLOOKUP(A513,'Medical Examinations'!A513:H2847,6,FALSE)</f>
        <v>No</v>
      </c>
      <c r="H513" s="23">
        <f>VLOOKUP(A513,'Medical Examinations'!A513:H2847,7,FALSE)</f>
        <v>0</v>
      </c>
      <c r="I513" s="23" t="str">
        <f>VLOOKUP(A513,'Medical Examinations'!A513:H2847,8,FALSE)</f>
        <v>Yes</v>
      </c>
      <c r="J513" s="23" t="str" cm="1">
        <f t="array" ref="J513">_xlfn.IFS(C513&lt;18.5,"Under Weight",C513&lt;25,"Healthy Weight",C513&lt;30,"Over Weight",C513&gt;=30,"Obesity")</f>
        <v>Over Weight</v>
      </c>
      <c r="K513" s="23" t="str" cm="1">
        <f t="array" ref="K513">_xlfn.IFS(D513&lt;5.7,"Normal",D513&lt;=6.5,"Prediabetes",D513&gt;6.5,"Diabetes")</f>
        <v>Normal</v>
      </c>
      <c r="L513" s="30" t="str">
        <f>VLOOKUP(A513,'Hospitalisation Details'!A513:H2855,2,FALSE)</f>
        <v>24-Aug-1991</v>
      </c>
      <c r="M513" s="23">
        <f>VLOOKUP(A513,'Hospitalisation Details'!A513:H2855,5,FALSE)</f>
        <v>19350.37</v>
      </c>
      <c r="N513" s="23" t="str">
        <f>VLOOKUP(A513,'Hospitalisation Details'!A513:H2855,6,FALSE)</f>
        <v>tier - 1</v>
      </c>
      <c r="O513" s="23" t="str">
        <f>VLOOKUP(A513,'Hospitalisation Details'!A513:H2855,7,FALSE)</f>
        <v>tier - 3</v>
      </c>
      <c r="P513" s="23" t="str">
        <f>VLOOKUP(A513,'Hospitalisation Details'!A513:H2855,8,FALSE)</f>
        <v>R1013</v>
      </c>
      <c r="Q513" s="26">
        <f>VLOOKUP(A513,'Hospitalisation Details'!A513:H2855,3,FALSE)</f>
        <v>31.788888888888888</v>
      </c>
    </row>
    <row r="514" spans="1:17" ht="15.75" customHeight="1" x14ac:dyDescent="0.3">
      <c r="A514" s="31" t="s">
        <v>928</v>
      </c>
      <c r="B514" s="23" t="str">
        <f>VLOOKUP(A514,'Customer Names'!A514:D2848,3,FALSE)</f>
        <v xml:space="preserve">  Brady</v>
      </c>
      <c r="C514" s="23">
        <f>VLOOKUP(Healthcare!A514,'Medical Examinations'!A514:H2848,2,FALSE)</f>
        <v>51.18</v>
      </c>
      <c r="D514" s="23">
        <f>VLOOKUP(A514,'Medical Examinations'!A514:H2848,3,FALSE)</f>
        <v>4.4000000000000004</v>
      </c>
      <c r="E514" s="23" t="str">
        <f>VLOOKUP(A514,'Medical Examinations'!A514:H2848,4,FALSE)</f>
        <v>Yes</v>
      </c>
      <c r="F514" s="23" t="str">
        <f>VLOOKUP(A514,'Medical Examinations'!A514:H2848,5,FALSE)</f>
        <v>No</v>
      </c>
      <c r="G514" s="23" t="str">
        <f>VLOOKUP(A514,'Medical Examinations'!A514:H2848,6,FALSE)</f>
        <v>No</v>
      </c>
      <c r="H514" s="23">
        <f>VLOOKUP(A514,'Medical Examinations'!A514:H2848,7,FALSE)</f>
        <v>2</v>
      </c>
      <c r="I514" s="23" t="str">
        <f>VLOOKUP(A514,'Medical Examinations'!A514:H2848,8,FALSE)</f>
        <v>No</v>
      </c>
      <c r="J514" s="23" t="str" cm="1">
        <f t="array" ref="J514">_xlfn.IFS(C514&lt;18.5,"Under Weight",C514&lt;25,"Healthy Weight",C514&lt;30,"Over Weight",C514&gt;=30,"Obesity")</f>
        <v>Obesity</v>
      </c>
      <c r="K514" s="23" t="str" cm="1">
        <f t="array" ref="K514">_xlfn.IFS(D514&lt;5.7,"Normal",D514&lt;=6.5,"Prediabetes",D514&gt;6.5,"Diabetes")</f>
        <v>Normal</v>
      </c>
      <c r="L514" s="30" t="str">
        <f>VLOOKUP(A514,'Hospitalisation Details'!A514:H2856,2,FALSE)</f>
        <v>15-Nov-1966</v>
      </c>
      <c r="M514" s="23">
        <f>VLOOKUP(A514,'Hospitalisation Details'!A514:H2856,5,FALSE)</f>
        <v>19321.060000000001</v>
      </c>
      <c r="N514" s="23" t="str">
        <f>VLOOKUP(A514,'Hospitalisation Details'!A514:H2856,6,FALSE)</f>
        <v>tier - 1</v>
      </c>
      <c r="O514" s="23" t="str">
        <f>VLOOKUP(A514,'Hospitalisation Details'!A514:H2856,7,FALSE)</f>
        <v>tier - 1</v>
      </c>
      <c r="P514" s="23" t="str">
        <f>VLOOKUP(A514,'Hospitalisation Details'!A514:H2856,8,FALSE)</f>
        <v>R1012</v>
      </c>
      <c r="Q514" s="26">
        <f>VLOOKUP(A514,'Hospitalisation Details'!A514:H2856,3,FALSE)</f>
        <v>56.56388888888889</v>
      </c>
    </row>
    <row r="515" spans="1:17" ht="15.75" customHeight="1" x14ac:dyDescent="0.3">
      <c r="A515" s="31" t="s">
        <v>930</v>
      </c>
      <c r="B515" s="23" t="str">
        <f>VLOOKUP(A515,'Customer Names'!A515:D2849,3,FALSE)</f>
        <v xml:space="preserve">  Kameko</v>
      </c>
      <c r="C515" s="23">
        <f>VLOOKUP(Healthcare!A515,'Medical Examinations'!A515:H2849,2,FALSE)</f>
        <v>51.37</v>
      </c>
      <c r="D515" s="23">
        <f>VLOOKUP(A515,'Medical Examinations'!A515:H2849,3,FALSE)</f>
        <v>8.18</v>
      </c>
      <c r="E515" s="23" t="str">
        <f>VLOOKUP(A515,'Medical Examinations'!A515:H2849,4,FALSE)</f>
        <v>Yes</v>
      </c>
      <c r="F515" s="23" t="str">
        <f>VLOOKUP(A515,'Medical Examinations'!A515:H2849,5,FALSE)</f>
        <v>No</v>
      </c>
      <c r="G515" s="23" t="str">
        <f>VLOOKUP(A515,'Medical Examinations'!A515:H2849,6,FALSE)</f>
        <v>No</v>
      </c>
      <c r="H515" s="23">
        <f>VLOOKUP(A515,'Medical Examinations'!A515:H2849,7,FALSE)</f>
        <v>0</v>
      </c>
      <c r="I515" s="23" t="str">
        <f>VLOOKUP(A515,'Medical Examinations'!A515:H2849,8,FALSE)</f>
        <v>No</v>
      </c>
      <c r="J515" s="23" t="str" cm="1">
        <f t="array" ref="J515">_xlfn.IFS(C515&lt;18.5,"Under Weight",C515&lt;25,"Healthy Weight",C515&lt;30,"Over Weight",C515&gt;=30,"Obesity")</f>
        <v>Obesity</v>
      </c>
      <c r="K515" s="23" t="str" cm="1">
        <f t="array" ref="K515">_xlfn.IFS(D515&lt;5.7,"Normal",D515&lt;=6.5,"Prediabetes",D515&gt;6.5,"Diabetes")</f>
        <v>Diabetes</v>
      </c>
      <c r="L515" s="30" t="str">
        <f>VLOOKUP(A515,'Hospitalisation Details'!A515:H2857,2,FALSE)</f>
        <v>29-Jul-1967</v>
      </c>
      <c r="M515" s="23">
        <f>VLOOKUP(A515,'Hospitalisation Details'!A515:H2857,5,FALSE)</f>
        <v>19259.96</v>
      </c>
      <c r="N515" s="23" t="str">
        <f>VLOOKUP(A515,'Hospitalisation Details'!A515:H2857,6,FALSE)</f>
        <v>tier - 1</v>
      </c>
      <c r="O515" s="23" t="str">
        <f>VLOOKUP(A515,'Hospitalisation Details'!A515:H2857,7,FALSE)</f>
        <v>tier - 1</v>
      </c>
      <c r="P515" s="23" t="str">
        <f>VLOOKUP(A515,'Hospitalisation Details'!A515:H2857,8,FALSE)</f>
        <v>R1012</v>
      </c>
      <c r="Q515" s="26">
        <f>VLOOKUP(A515,'Hospitalisation Details'!A515:H2857,3,FALSE)</f>
        <v>55.858333333333334</v>
      </c>
    </row>
    <row r="516" spans="1:17" ht="15.75" customHeight="1" x14ac:dyDescent="0.3">
      <c r="A516" s="31" t="s">
        <v>932</v>
      </c>
      <c r="B516" s="23" t="str">
        <f>VLOOKUP(A516,'Customer Names'!A516:D2850,3,FALSE)</f>
        <v xml:space="preserve">  Jeremy A</v>
      </c>
      <c r="C516" s="23">
        <f>VLOOKUP(Healthcare!A516,'Medical Examinations'!A516:H2850,2,FALSE)</f>
        <v>36.19</v>
      </c>
      <c r="D516" s="23">
        <f>VLOOKUP(A516,'Medical Examinations'!A516:H2850,3,FALSE)</f>
        <v>5.52</v>
      </c>
      <c r="E516" s="23" t="str">
        <f>VLOOKUP(A516,'Medical Examinations'!A516:H2850,4,FALSE)</f>
        <v>Yes</v>
      </c>
      <c r="F516" s="23" t="str">
        <f>VLOOKUP(A516,'Medical Examinations'!A516:H2850,5,FALSE)</f>
        <v>No</v>
      </c>
      <c r="G516" s="23" t="str">
        <f>VLOOKUP(A516,'Medical Examinations'!A516:H2850,6,FALSE)</f>
        <v>No</v>
      </c>
      <c r="H516" s="23">
        <f>VLOOKUP(A516,'Medical Examinations'!A516:H2850,7,FALSE)</f>
        <v>0</v>
      </c>
      <c r="I516" s="23" t="str">
        <f>VLOOKUP(A516,'Medical Examinations'!A516:H2850,8,FALSE)</f>
        <v>No</v>
      </c>
      <c r="J516" s="23" t="str" cm="1">
        <f t="array" ref="J516">_xlfn.IFS(C516&lt;18.5,"Under Weight",C516&lt;25,"Healthy Weight",C516&lt;30,"Over Weight",C516&gt;=30,"Obesity")</f>
        <v>Obesity</v>
      </c>
      <c r="K516" s="23" t="str" cm="1">
        <f t="array" ref="K516">_xlfn.IFS(D516&lt;5.7,"Normal",D516&lt;=6.5,"Prediabetes",D516&gt;6.5,"Diabetes")</f>
        <v>Normal</v>
      </c>
      <c r="L516" s="30" t="str">
        <f>VLOOKUP(A516,'Hospitalisation Details'!A516:H2858,2,FALSE)</f>
        <v>28-Dec-1985</v>
      </c>
      <c r="M516" s="23">
        <f>VLOOKUP(A516,'Hospitalisation Details'!A516:H2858,5,FALSE)</f>
        <v>19214.71</v>
      </c>
      <c r="N516" s="23" t="str">
        <f>VLOOKUP(A516,'Hospitalisation Details'!A516:H2858,6,FALSE)</f>
        <v>tier - 1</v>
      </c>
      <c r="O516" s="23" t="str">
        <f>VLOOKUP(A516,'Hospitalisation Details'!A516:H2858,7,FALSE)</f>
        <v>tier - 3</v>
      </c>
      <c r="P516" s="23" t="str">
        <f>VLOOKUP(A516,'Hospitalisation Details'!A516:H2858,8,FALSE)</f>
        <v>R1013</v>
      </c>
      <c r="Q516" s="26">
        <f>VLOOKUP(A516,'Hospitalisation Details'!A516:H2858,3,FALSE)</f>
        <v>37.444444444444443</v>
      </c>
    </row>
    <row r="517" spans="1:17" ht="15.75" customHeight="1" x14ac:dyDescent="0.3">
      <c r="A517" s="31" t="s">
        <v>934</v>
      </c>
      <c r="B517" s="23" t="str">
        <f>VLOOKUP(A517,'Customer Names'!A517:D2851,3,FALSE)</f>
        <v xml:space="preserve">  Daniel</v>
      </c>
      <c r="C517" s="23">
        <f>VLOOKUP(Healthcare!A517,'Medical Examinations'!A517:H2851,2,FALSE)</f>
        <v>25.9</v>
      </c>
      <c r="D517" s="23">
        <f>VLOOKUP(A517,'Medical Examinations'!A517:H2851,3,FALSE)</f>
        <v>4.84</v>
      </c>
      <c r="E517" s="23" t="str">
        <f>VLOOKUP(A517,'Medical Examinations'!A517:H2851,4,FALSE)</f>
        <v>No</v>
      </c>
      <c r="F517" s="23" t="str">
        <f>VLOOKUP(A517,'Medical Examinations'!A517:H2851,5,FALSE)</f>
        <v>No</v>
      </c>
      <c r="G517" s="23" t="str">
        <f>VLOOKUP(A517,'Medical Examinations'!A517:H2851,6,FALSE)</f>
        <v>No</v>
      </c>
      <c r="H517" s="23">
        <f>VLOOKUP(A517,'Medical Examinations'!A517:H2851,7,FALSE)</f>
        <v>0</v>
      </c>
      <c r="I517" s="23" t="str">
        <f>VLOOKUP(A517,'Medical Examinations'!A517:H2851,8,FALSE)</f>
        <v>Yes</v>
      </c>
      <c r="J517" s="23" t="str" cm="1">
        <f t="array" ref="J517">_xlfn.IFS(C517&lt;18.5,"Under Weight",C517&lt;25,"Healthy Weight",C517&lt;30,"Over Weight",C517&gt;=30,"Obesity")</f>
        <v>Over Weight</v>
      </c>
      <c r="K517" s="23" t="str" cm="1">
        <f t="array" ref="K517">_xlfn.IFS(D517&lt;5.7,"Normal",D517&lt;=6.5,"Prediabetes",D517&gt;6.5,"Diabetes")</f>
        <v>Normal</v>
      </c>
      <c r="L517" s="30" t="str">
        <f>VLOOKUP(A517,'Hospitalisation Details'!A517:H2859,2,FALSE)</f>
        <v>16-Sep-1991</v>
      </c>
      <c r="M517" s="23">
        <f>VLOOKUP(A517,'Hospitalisation Details'!A517:H2859,5,FALSE)</f>
        <v>19199.939999999999</v>
      </c>
      <c r="N517" s="23" t="str">
        <f>VLOOKUP(A517,'Hospitalisation Details'!A517:H2859,6,FALSE)</f>
        <v>tier - 1</v>
      </c>
      <c r="O517" s="23" t="str">
        <f>VLOOKUP(A517,'Hospitalisation Details'!A517:H2859,7,FALSE)</f>
        <v>tier - 3</v>
      </c>
      <c r="P517" s="23" t="str">
        <f>VLOOKUP(A517,'Hospitalisation Details'!A517:H2859,8,FALSE)</f>
        <v>R1011</v>
      </c>
      <c r="Q517" s="26">
        <f>VLOOKUP(A517,'Hospitalisation Details'!A517:H2859,3,FALSE)</f>
        <v>31.727777777777778</v>
      </c>
    </row>
    <row r="518" spans="1:17" ht="15.75" customHeight="1" x14ac:dyDescent="0.3">
      <c r="A518" s="31" t="s">
        <v>935</v>
      </c>
      <c r="B518" s="23" t="str">
        <f>VLOOKUP(A518,'Customer Names'!A518:D2852,3,FALSE)</f>
        <v xml:space="preserve">  Amanda</v>
      </c>
      <c r="C518" s="23">
        <f>VLOOKUP(Healthcare!A518,'Medical Examinations'!A518:H2852,2,FALSE)</f>
        <v>35.72</v>
      </c>
      <c r="D518" s="23">
        <f>VLOOKUP(A518,'Medical Examinations'!A518:H2852,3,FALSE)</f>
        <v>4.08</v>
      </c>
      <c r="E518" s="23" t="str">
        <f>VLOOKUP(A518,'Medical Examinations'!A518:H2852,4,FALSE)</f>
        <v>No</v>
      </c>
      <c r="F518" s="23" t="str">
        <f>VLOOKUP(A518,'Medical Examinations'!A518:H2852,5,FALSE)</f>
        <v>No</v>
      </c>
      <c r="G518" s="23" t="str">
        <f>VLOOKUP(A518,'Medical Examinations'!A518:H2852,6,FALSE)</f>
        <v>Yes</v>
      </c>
      <c r="H518" s="23">
        <f>VLOOKUP(A518,'Medical Examinations'!A518:H2852,7,FALSE)</f>
        <v>1</v>
      </c>
      <c r="I518" s="23" t="str">
        <f>VLOOKUP(A518,'Medical Examinations'!A518:H2852,8,FALSE)</f>
        <v>No</v>
      </c>
      <c r="J518" s="23" t="str" cm="1">
        <f t="array" ref="J518">_xlfn.IFS(C518&lt;18.5,"Under Weight",C518&lt;25,"Healthy Weight",C518&lt;30,"Over Weight",C518&gt;=30,"Obesity")</f>
        <v>Obesity</v>
      </c>
      <c r="K518" s="23" t="str" cm="1">
        <f t="array" ref="K518">_xlfn.IFS(D518&lt;5.7,"Normal",D518&lt;=6.5,"Prediabetes",D518&gt;6.5,"Diabetes")</f>
        <v>Normal</v>
      </c>
      <c r="L518" s="30" t="str">
        <f>VLOOKUP(A518,'Hospitalisation Details'!A518:H2860,2,FALSE)</f>
        <v>02-Jul-1979</v>
      </c>
      <c r="M518" s="23">
        <f>VLOOKUP(A518,'Hospitalisation Details'!A518:H2860,5,FALSE)</f>
        <v>19144.580000000002</v>
      </c>
      <c r="N518" s="23" t="str">
        <f>VLOOKUP(A518,'Hospitalisation Details'!A518:H2860,6,FALSE)</f>
        <v>tier - 1</v>
      </c>
      <c r="O518" s="23" t="str">
        <f>VLOOKUP(A518,'Hospitalisation Details'!A518:H2860,7,FALSE)</f>
        <v>tier - 1</v>
      </c>
      <c r="P518" s="23" t="str">
        <f>VLOOKUP(A518,'Hospitalisation Details'!A518:H2860,8,FALSE)</f>
        <v>R1024</v>
      </c>
      <c r="Q518" s="26">
        <f>VLOOKUP(A518,'Hospitalisation Details'!A518:H2860,3,FALSE)</f>
        <v>43.93333333333333</v>
      </c>
    </row>
    <row r="519" spans="1:17" ht="15.75" customHeight="1" x14ac:dyDescent="0.3">
      <c r="A519" s="31" t="s">
        <v>936</v>
      </c>
      <c r="B519" s="23" t="str">
        <f>VLOOKUP(A519,'Customer Names'!A519:D2853,3,FALSE)</f>
        <v xml:space="preserve">  Karen</v>
      </c>
      <c r="C519" s="23">
        <f>VLOOKUP(Healthcare!A519,'Medical Examinations'!A519:H2853,2,FALSE)</f>
        <v>27.94</v>
      </c>
      <c r="D519" s="23">
        <f>VLOOKUP(A519,'Medical Examinations'!A519:H2853,3,FALSE)</f>
        <v>4.4800000000000004</v>
      </c>
      <c r="E519" s="23" t="str">
        <f>VLOOKUP(A519,'Medical Examinations'!A519:H2853,4,FALSE)</f>
        <v>No</v>
      </c>
      <c r="F519" s="23" t="str">
        <f>VLOOKUP(A519,'Medical Examinations'!A519:H2853,5,FALSE)</f>
        <v>No</v>
      </c>
      <c r="G519" s="23" t="str">
        <f>VLOOKUP(A519,'Medical Examinations'!A519:H2853,6,FALSE)</f>
        <v>Yes</v>
      </c>
      <c r="H519" s="23">
        <f>VLOOKUP(A519,'Medical Examinations'!A519:H2853,7,FALSE)</f>
        <v>1</v>
      </c>
      <c r="I519" s="23" t="str">
        <f>VLOOKUP(A519,'Medical Examinations'!A519:H2853,8,FALSE)</f>
        <v>Yes</v>
      </c>
      <c r="J519" s="23" t="str" cm="1">
        <f t="array" ref="J519">_xlfn.IFS(C519&lt;18.5,"Under Weight",C519&lt;25,"Healthy Weight",C519&lt;30,"Over Weight",C519&gt;=30,"Obesity")</f>
        <v>Over Weight</v>
      </c>
      <c r="K519" s="23" t="str" cm="1">
        <f t="array" ref="K519">_xlfn.IFS(D519&lt;5.7,"Normal",D519&lt;=6.5,"Prediabetes",D519&gt;6.5,"Diabetes")</f>
        <v>Normal</v>
      </c>
      <c r="L519" s="30" t="str">
        <f>VLOOKUP(A519,'Hospitalisation Details'!A519:H2861,2,FALSE)</f>
        <v>28-Sep-1993</v>
      </c>
      <c r="M519" s="23">
        <f>VLOOKUP(A519,'Hospitalisation Details'!A519:H2861,5,FALSE)</f>
        <v>19107.78</v>
      </c>
      <c r="N519" s="23" t="str">
        <f>VLOOKUP(A519,'Hospitalisation Details'!A519:H2861,6,FALSE)</f>
        <v>tier - 1</v>
      </c>
      <c r="O519" s="23" t="str">
        <f>VLOOKUP(A519,'Hospitalisation Details'!A519:H2861,7,FALSE)</f>
        <v>tier - 2</v>
      </c>
      <c r="P519" s="23" t="str">
        <f>VLOOKUP(A519,'Hospitalisation Details'!A519:H2861,8,FALSE)</f>
        <v>R1013</v>
      </c>
      <c r="Q519" s="26">
        <f>VLOOKUP(A519,'Hospitalisation Details'!A519:H2861,3,FALSE)</f>
        <v>29.694444444444443</v>
      </c>
    </row>
    <row r="520" spans="1:17" ht="15.75" customHeight="1" x14ac:dyDescent="0.3">
      <c r="A520" s="31" t="s">
        <v>937</v>
      </c>
      <c r="B520" s="23" t="str">
        <f>VLOOKUP(A520,'Customer Names'!A520:D2854,3,FALSE)</f>
        <v xml:space="preserve">  Gregory</v>
      </c>
      <c r="C520" s="23">
        <f>VLOOKUP(Healthcare!A520,'Medical Examinations'!A520:H2854,2,FALSE)</f>
        <v>27.1</v>
      </c>
      <c r="D520" s="23">
        <f>VLOOKUP(A520,'Medical Examinations'!A520:H2854,3,FALSE)</f>
        <v>5.73</v>
      </c>
      <c r="E520" s="23" t="str">
        <f>VLOOKUP(A520,'Medical Examinations'!A520:H2854,4,FALSE)</f>
        <v>No</v>
      </c>
      <c r="F520" s="23" t="str">
        <f>VLOOKUP(A520,'Medical Examinations'!A520:H2854,5,FALSE)</f>
        <v>No</v>
      </c>
      <c r="G520" s="23" t="str">
        <f>VLOOKUP(A520,'Medical Examinations'!A520:H2854,6,FALSE)</f>
        <v>No</v>
      </c>
      <c r="H520" s="23">
        <f>VLOOKUP(A520,'Medical Examinations'!A520:H2854,7,FALSE)</f>
        <v>0</v>
      </c>
      <c r="I520" s="23" t="str">
        <f>VLOOKUP(A520,'Medical Examinations'!A520:H2854,8,FALSE)</f>
        <v>Yes</v>
      </c>
      <c r="J520" s="23" t="str" cm="1">
        <f t="array" ref="J520">_xlfn.IFS(C520&lt;18.5,"Under Weight",C520&lt;25,"Healthy Weight",C520&lt;30,"Over Weight",C520&gt;=30,"Obesity")</f>
        <v>Over Weight</v>
      </c>
      <c r="K520" s="23" t="str" cm="1">
        <f t="array" ref="K520">_xlfn.IFS(D520&lt;5.7,"Normal",D520&lt;=6.5,"Prediabetes",D520&gt;6.5,"Diabetes")</f>
        <v>Prediabetes</v>
      </c>
      <c r="L520" s="30" t="str">
        <f>VLOOKUP(A520,'Hospitalisation Details'!A520:H2862,2,FALSE)</f>
        <v>05-Jun-1989</v>
      </c>
      <c r="M520" s="23">
        <f>VLOOKUP(A520,'Hospitalisation Details'!A520:H2862,5,FALSE)</f>
        <v>19040.88</v>
      </c>
      <c r="N520" s="23" t="str">
        <f>VLOOKUP(A520,'Hospitalisation Details'!A520:H2862,6,FALSE)</f>
        <v>tier - 1</v>
      </c>
      <c r="O520" s="23" t="str">
        <f>VLOOKUP(A520,'Hospitalisation Details'!A520:H2862,7,FALSE)</f>
        <v>tier - 3</v>
      </c>
      <c r="P520" s="23" t="str">
        <f>VLOOKUP(A520,'Hospitalisation Details'!A520:H2862,8,FALSE)</f>
        <v>R1011</v>
      </c>
      <c r="Q520" s="26">
        <f>VLOOKUP(A520,'Hospitalisation Details'!A520:H2862,3,FALSE)</f>
        <v>34.008333333333333</v>
      </c>
    </row>
    <row r="521" spans="1:17" ht="15.75" customHeight="1" x14ac:dyDescent="0.3">
      <c r="A521" s="31" t="s">
        <v>938</v>
      </c>
      <c r="B521" s="23" t="str">
        <f>VLOOKUP(A521,'Customer Names'!A521:D2855,3,FALSE)</f>
        <v xml:space="preserve">  Sabine</v>
      </c>
      <c r="C521" s="23">
        <f>VLOOKUP(Healthcare!A521,'Medical Examinations'!A521:H2855,2,FALSE)</f>
        <v>18.3</v>
      </c>
      <c r="D521" s="23">
        <f>VLOOKUP(A521,'Medical Examinations'!A521:H2855,3,FALSE)</f>
        <v>5.46</v>
      </c>
      <c r="E521" s="23" t="str">
        <f>VLOOKUP(A521,'Medical Examinations'!A521:H2855,4,FALSE)</f>
        <v>Yes</v>
      </c>
      <c r="F521" s="23" t="str">
        <f>VLOOKUP(A521,'Medical Examinations'!A521:H2855,5,FALSE)</f>
        <v>No</v>
      </c>
      <c r="G521" s="23" t="str">
        <f>VLOOKUP(A521,'Medical Examinations'!A521:H2855,6,FALSE)</f>
        <v>Yes</v>
      </c>
      <c r="H521" s="23">
        <f>VLOOKUP(A521,'Medical Examinations'!A521:H2855,7,FALSE)</f>
        <v>1</v>
      </c>
      <c r="I521" s="23" t="str">
        <f>VLOOKUP(A521,'Medical Examinations'!A521:H2855,8,FALSE)</f>
        <v>Yes</v>
      </c>
      <c r="J521" s="23" t="str" cm="1">
        <f t="array" ref="J521">_xlfn.IFS(C521&lt;18.5,"Under Weight",C521&lt;25,"Healthy Weight",C521&lt;30,"Over Weight",C521&gt;=30,"Obesity")</f>
        <v>Under Weight</v>
      </c>
      <c r="K521" s="23" t="str" cm="1">
        <f t="array" ref="K521">_xlfn.IFS(D521&lt;5.7,"Normal",D521&lt;=6.5,"Prediabetes",D521&gt;6.5,"Diabetes")</f>
        <v>Normal</v>
      </c>
      <c r="L521" s="30" t="str">
        <f>VLOOKUP(A521,'Hospitalisation Details'!A521:H2863,2,FALSE)</f>
        <v>19-Dec-1983</v>
      </c>
      <c r="M521" s="23">
        <f>VLOOKUP(A521,'Hospitalisation Details'!A521:H2863,5,FALSE)</f>
        <v>19023.259999999998</v>
      </c>
      <c r="N521" s="23" t="str">
        <f>VLOOKUP(A521,'Hospitalisation Details'!A521:H2863,6,FALSE)</f>
        <v>tier - 1</v>
      </c>
      <c r="O521" s="23" t="str">
        <f>VLOOKUP(A521,'Hospitalisation Details'!A521:H2863,7,FALSE)</f>
        <v>tier - 3</v>
      </c>
      <c r="P521" s="23" t="str">
        <f>VLOOKUP(A521,'Hospitalisation Details'!A521:H2863,8,FALSE)</f>
        <v>R1011</v>
      </c>
      <c r="Q521" s="26">
        <f>VLOOKUP(A521,'Hospitalisation Details'!A521:H2863,3,FALSE)</f>
        <v>39.469444444444441</v>
      </c>
    </row>
    <row r="522" spans="1:17" ht="15.75" customHeight="1" x14ac:dyDescent="0.3">
      <c r="A522" s="31" t="s">
        <v>940</v>
      </c>
      <c r="B522" s="23" t="str">
        <f>VLOOKUP(A522,'Customer Names'!A522:D2856,3,FALSE)</f>
        <v xml:space="preserve">  Joseph</v>
      </c>
      <c r="C522" s="23">
        <f>VLOOKUP(Healthcare!A522,'Medical Examinations'!A522:H2856,2,FALSE)</f>
        <v>25.3</v>
      </c>
      <c r="D522" s="23">
        <f>VLOOKUP(A522,'Medical Examinations'!A522:H2856,3,FALSE)</f>
        <v>5.0199999999999996</v>
      </c>
      <c r="E522" s="23" t="str">
        <f>VLOOKUP(A522,'Medical Examinations'!A522:H2856,4,FALSE)</f>
        <v>Yes</v>
      </c>
      <c r="F522" s="23" t="str">
        <f>VLOOKUP(A522,'Medical Examinations'!A522:H2856,5,FALSE)</f>
        <v>No</v>
      </c>
      <c r="G522" s="23" t="str">
        <f>VLOOKUP(A522,'Medical Examinations'!A522:H2856,6,FALSE)</f>
        <v>No</v>
      </c>
      <c r="H522" s="23">
        <f>VLOOKUP(A522,'Medical Examinations'!A522:H2856,7,FALSE)</f>
        <v>1</v>
      </c>
      <c r="I522" s="23" t="str">
        <f>VLOOKUP(A522,'Medical Examinations'!A522:H2856,8,FALSE)</f>
        <v>Yes</v>
      </c>
      <c r="J522" s="23" t="str" cm="1">
        <f t="array" ref="J522">_xlfn.IFS(C522&lt;18.5,"Under Weight",C522&lt;25,"Healthy Weight",C522&lt;30,"Over Weight",C522&gt;=30,"Obesity")</f>
        <v>Over Weight</v>
      </c>
      <c r="K522" s="23" t="str" cm="1">
        <f t="array" ref="K522">_xlfn.IFS(D522&lt;5.7,"Normal",D522&lt;=6.5,"Prediabetes",D522&gt;6.5,"Diabetes")</f>
        <v>Normal</v>
      </c>
      <c r="L522" s="30" t="str">
        <f>VLOOKUP(A522,'Hospitalisation Details'!A522:H2864,2,FALSE)</f>
        <v>24-Oct-1988</v>
      </c>
      <c r="M522" s="23">
        <f>VLOOKUP(A522,'Hospitalisation Details'!A522:H2864,5,FALSE)</f>
        <v>18972.5</v>
      </c>
      <c r="N522" s="23" t="str">
        <f>VLOOKUP(A522,'Hospitalisation Details'!A522:H2864,6,FALSE)</f>
        <v>tier - 1</v>
      </c>
      <c r="O522" s="23" t="str">
        <f>VLOOKUP(A522,'Hospitalisation Details'!A522:H2864,7,FALSE)</f>
        <v>tier - 3</v>
      </c>
      <c r="P522" s="23" t="str">
        <f>VLOOKUP(A522,'Hospitalisation Details'!A522:H2864,8,FALSE)</f>
        <v>R1013</v>
      </c>
      <c r="Q522" s="26">
        <f>VLOOKUP(A522,'Hospitalisation Details'!A522:H2864,3,FALSE)</f>
        <v>34.62222222222222</v>
      </c>
    </row>
    <row r="523" spans="1:17" ht="15.75" customHeight="1" x14ac:dyDescent="0.3">
      <c r="A523" s="31" t="s">
        <v>942</v>
      </c>
      <c r="B523" s="23" t="str">
        <f>VLOOKUP(A523,'Customer Names'!A523:D2857,3,FALSE)</f>
        <v xml:space="preserve">  Adam</v>
      </c>
      <c r="C523" s="23">
        <f>VLOOKUP(Healthcare!A523,'Medical Examinations'!A523:H2857,2,FALSE)</f>
        <v>38.83</v>
      </c>
      <c r="D523" s="23">
        <f>VLOOKUP(A523,'Medical Examinations'!A523:H2857,3,FALSE)</f>
        <v>6.36</v>
      </c>
      <c r="E523" s="23" t="str">
        <f>VLOOKUP(A523,'Medical Examinations'!A523:H2857,4,FALSE)</f>
        <v>No</v>
      </c>
      <c r="F523" s="23" t="str">
        <f>VLOOKUP(A523,'Medical Examinations'!A523:H2857,5,FALSE)</f>
        <v>No</v>
      </c>
      <c r="G523" s="23" t="str">
        <f>VLOOKUP(A523,'Medical Examinations'!A523:H2857,6,FALSE)</f>
        <v>No</v>
      </c>
      <c r="H523" s="23">
        <f>VLOOKUP(A523,'Medical Examinations'!A523:H2857,7,FALSE)</f>
        <v>1</v>
      </c>
      <c r="I523" s="23" t="str">
        <f>VLOOKUP(A523,'Medical Examinations'!A523:H2857,8,FALSE)</f>
        <v>No</v>
      </c>
      <c r="J523" s="23" t="str" cm="1">
        <f t="array" ref="J523">_xlfn.IFS(C523&lt;18.5,"Under Weight",C523&lt;25,"Healthy Weight",C523&lt;30,"Over Weight",C523&gt;=30,"Obesity")</f>
        <v>Obesity</v>
      </c>
      <c r="K523" s="23" t="str" cm="1">
        <f t="array" ref="K523">_xlfn.IFS(D523&lt;5.7,"Normal",D523&lt;=6.5,"Prediabetes",D523&gt;6.5,"Diabetes")</f>
        <v>Prediabetes</v>
      </c>
      <c r="L523" s="30" t="str">
        <f>VLOOKUP(A523,'Hospitalisation Details'!A523:H2865,2,FALSE)</f>
        <v>30-Nov-1992</v>
      </c>
      <c r="M523" s="23">
        <f>VLOOKUP(A523,'Hospitalisation Details'!A523:H2865,5,FALSE)</f>
        <v>18963.169999999998</v>
      </c>
      <c r="N523" s="23" t="str">
        <f>VLOOKUP(A523,'Hospitalisation Details'!A523:H2865,6,FALSE)</f>
        <v>tier - 1</v>
      </c>
      <c r="O523" s="23" t="str">
        <f>VLOOKUP(A523,'Hospitalisation Details'!A523:H2865,7,FALSE)</f>
        <v>tier - 1</v>
      </c>
      <c r="P523" s="23" t="str">
        <f>VLOOKUP(A523,'Hospitalisation Details'!A523:H2865,8,FALSE)</f>
        <v>R1013</v>
      </c>
      <c r="Q523" s="26">
        <f>VLOOKUP(A523,'Hospitalisation Details'!A523:H2865,3,FALSE)</f>
        <v>30.522222222222222</v>
      </c>
    </row>
    <row r="524" spans="1:17" ht="15.75" customHeight="1" x14ac:dyDescent="0.3">
      <c r="A524" s="31" t="s">
        <v>943</v>
      </c>
      <c r="B524" s="23" t="str">
        <f>VLOOKUP(A524,'Customer Names'!A524:D2858,3,FALSE)</f>
        <v xml:space="preserve">  Karolyn A</v>
      </c>
      <c r="C524" s="23">
        <f>VLOOKUP(Healthcare!A524,'Medical Examinations'!A524:H2858,2,FALSE)</f>
        <v>27.6</v>
      </c>
      <c r="D524" s="23">
        <f>VLOOKUP(A524,'Medical Examinations'!A524:H2858,3,FALSE)</f>
        <v>5.36</v>
      </c>
      <c r="E524" s="23" t="str">
        <f>VLOOKUP(A524,'Medical Examinations'!A524:H2858,4,FALSE)</f>
        <v>No</v>
      </c>
      <c r="F524" s="23" t="str">
        <f>VLOOKUP(A524,'Medical Examinations'!A524:H2858,5,FALSE)</f>
        <v>No</v>
      </c>
      <c r="G524" s="23" t="str">
        <f>VLOOKUP(A524,'Medical Examinations'!A524:H2858,6,FALSE)</f>
        <v>No</v>
      </c>
      <c r="H524" s="23">
        <f>VLOOKUP(A524,'Medical Examinations'!A524:H2858,7,FALSE)</f>
        <v>1</v>
      </c>
      <c r="I524" s="23" t="str">
        <f>VLOOKUP(A524,'Medical Examinations'!A524:H2858,8,FALSE)</f>
        <v>No</v>
      </c>
      <c r="J524" s="23" t="str" cm="1">
        <f t="array" ref="J524">_xlfn.IFS(C524&lt;18.5,"Under Weight",C524&lt;25,"Healthy Weight",C524&lt;30,"Over Weight",C524&gt;=30,"Obesity")</f>
        <v>Over Weight</v>
      </c>
      <c r="K524" s="23" t="str" cm="1">
        <f t="array" ref="K524">_xlfn.IFS(D524&lt;5.7,"Normal",D524&lt;=6.5,"Prediabetes",D524&gt;6.5,"Diabetes")</f>
        <v>Normal</v>
      </c>
      <c r="L524" s="30" t="str">
        <f>VLOOKUP(A524,'Hospitalisation Details'!A524:H2866,2,FALSE)</f>
        <v>06-Aug-1998</v>
      </c>
      <c r="M524" s="23">
        <f>VLOOKUP(A524,'Hospitalisation Details'!A524:H2866,5,FALSE)</f>
        <v>18955.22</v>
      </c>
      <c r="N524" s="23" t="str">
        <f>VLOOKUP(A524,'Hospitalisation Details'!A524:H2866,6,FALSE)</f>
        <v>tier - 1</v>
      </c>
      <c r="O524" s="23" t="str">
        <f>VLOOKUP(A524,'Hospitalisation Details'!A524:H2866,7,FALSE)</f>
        <v>tier - 3</v>
      </c>
      <c r="P524" s="23" t="str">
        <f>VLOOKUP(A524,'Hospitalisation Details'!A524:H2866,8,FALSE)</f>
        <v>R1011</v>
      </c>
      <c r="Q524" s="26">
        <f>VLOOKUP(A524,'Hospitalisation Details'!A524:H2866,3,FALSE)</f>
        <v>24.838888888888889</v>
      </c>
    </row>
    <row r="525" spans="1:17" ht="15.75" customHeight="1" x14ac:dyDescent="0.3">
      <c r="A525" s="31" t="s">
        <v>945</v>
      </c>
      <c r="B525" s="23" t="str">
        <f>VLOOKUP(A525,'Customer Names'!A525:D2859,3,FALSE)</f>
        <v xml:space="preserve">  Anita L</v>
      </c>
      <c r="C525" s="23">
        <f>VLOOKUP(Healthcare!A525,'Medical Examinations'!A525:H2859,2,FALSE)</f>
        <v>46.4</v>
      </c>
      <c r="D525" s="23">
        <f>VLOOKUP(A525,'Medical Examinations'!A525:H2859,3,FALSE)</f>
        <v>8.3699999999999992</v>
      </c>
      <c r="E525" s="23" t="str">
        <f>VLOOKUP(A525,'Medical Examinations'!A525:H2859,4,FALSE)</f>
        <v>Yes</v>
      </c>
      <c r="F525" s="23" t="str">
        <f>VLOOKUP(A525,'Medical Examinations'!A525:H2859,5,FALSE)</f>
        <v>No</v>
      </c>
      <c r="G525" s="23" t="str">
        <f>VLOOKUP(A525,'Medical Examinations'!A525:H2859,6,FALSE)</f>
        <v>Yes</v>
      </c>
      <c r="H525" s="23">
        <f>VLOOKUP(A525,'Medical Examinations'!A525:H2859,7,FALSE)</f>
        <v>1</v>
      </c>
      <c r="I525" s="23" t="str">
        <f>VLOOKUP(A525,'Medical Examinations'!A525:H2859,8,FALSE)</f>
        <v>No</v>
      </c>
      <c r="J525" s="23" t="str" cm="1">
        <f t="array" ref="J525">_xlfn.IFS(C525&lt;18.5,"Under Weight",C525&lt;25,"Healthy Weight",C525&lt;30,"Over Weight",C525&gt;=30,"Obesity")</f>
        <v>Obesity</v>
      </c>
      <c r="K525" s="23" t="str" cm="1">
        <f t="array" ref="K525">_xlfn.IFS(D525&lt;5.7,"Normal",D525&lt;=6.5,"Prediabetes",D525&gt;6.5,"Diabetes")</f>
        <v>Diabetes</v>
      </c>
      <c r="L525" s="30" t="str">
        <f>VLOOKUP(A525,'Hospitalisation Details'!A525:H2867,2,FALSE)</f>
        <v>20-Oct-1963</v>
      </c>
      <c r="M525" s="23">
        <f>VLOOKUP(A525,'Hospitalisation Details'!A525:H2867,5,FALSE)</f>
        <v>18954.560000000001</v>
      </c>
      <c r="N525" s="23" t="str">
        <f>VLOOKUP(A525,'Hospitalisation Details'!A525:H2867,6,FALSE)</f>
        <v>tier - 1</v>
      </c>
      <c r="O525" s="23" t="str">
        <f>VLOOKUP(A525,'Hospitalisation Details'!A525:H2867,7,FALSE)</f>
        <v>tier - 1</v>
      </c>
      <c r="P525" s="23" t="str">
        <f>VLOOKUP(A525,'Hospitalisation Details'!A525:H2867,8,FALSE)</f>
        <v>R1026</v>
      </c>
      <c r="Q525" s="26">
        <f>VLOOKUP(A525,'Hospitalisation Details'!A525:H2867,3,FALSE)</f>
        <v>59.633333333333333</v>
      </c>
    </row>
    <row r="526" spans="1:17" ht="15.75" customHeight="1" x14ac:dyDescent="0.3">
      <c r="A526" s="31" t="s">
        <v>947</v>
      </c>
      <c r="B526" s="23" t="str">
        <f>VLOOKUP(A526,'Customer Names'!A526:D2860,3,FALSE)</f>
        <v xml:space="preserve">  Laura E</v>
      </c>
      <c r="C526" s="23">
        <f>VLOOKUP(Healthcare!A526,'Medical Examinations'!A526:H2860,2,FALSE)</f>
        <v>51.92</v>
      </c>
      <c r="D526" s="23">
        <f>VLOOKUP(A526,'Medical Examinations'!A526:H2860,3,FALSE)</f>
        <v>5.18</v>
      </c>
      <c r="E526" s="23" t="str">
        <f>VLOOKUP(A526,'Medical Examinations'!A526:H2860,4,FALSE)</f>
        <v>Yes</v>
      </c>
      <c r="F526" s="23" t="str">
        <f>VLOOKUP(A526,'Medical Examinations'!A526:H2860,5,FALSE)</f>
        <v>No</v>
      </c>
      <c r="G526" s="23" t="str">
        <f>VLOOKUP(A526,'Medical Examinations'!A526:H2860,6,FALSE)</f>
        <v>Yes</v>
      </c>
      <c r="H526" s="23">
        <f>VLOOKUP(A526,'Medical Examinations'!A526:H2860,7,FALSE)</f>
        <v>1</v>
      </c>
      <c r="I526" s="23" t="str">
        <f>VLOOKUP(A526,'Medical Examinations'!A526:H2860,8,FALSE)</f>
        <v>No</v>
      </c>
      <c r="J526" s="23" t="str" cm="1">
        <f t="array" ref="J526">_xlfn.IFS(C526&lt;18.5,"Under Weight",C526&lt;25,"Healthy Weight",C526&lt;30,"Over Weight",C526&gt;=30,"Obesity")</f>
        <v>Obesity</v>
      </c>
      <c r="K526" s="23" t="str" cm="1">
        <f t="array" ref="K526">_xlfn.IFS(D526&lt;5.7,"Normal",D526&lt;=6.5,"Prediabetes",D526&gt;6.5,"Diabetes")</f>
        <v>Normal</v>
      </c>
      <c r="L526" s="30" t="str">
        <f>VLOOKUP(A526,'Hospitalisation Details'!A526:H2868,2,FALSE)</f>
        <v>03-Aug-1969</v>
      </c>
      <c r="M526" s="23">
        <f>VLOOKUP(A526,'Hospitalisation Details'!A526:H2868,5,FALSE)</f>
        <v>18932.810000000001</v>
      </c>
      <c r="N526" s="23" t="str">
        <f>VLOOKUP(A526,'Hospitalisation Details'!A526:H2868,6,FALSE)</f>
        <v>tier - 1</v>
      </c>
      <c r="O526" s="23" t="str">
        <f>VLOOKUP(A526,'Hospitalisation Details'!A526:H2868,7,FALSE)</f>
        <v>tier - 3</v>
      </c>
      <c r="P526" s="23" t="str">
        <f>VLOOKUP(A526,'Hospitalisation Details'!A526:H2868,8,FALSE)</f>
        <v>R1012</v>
      </c>
      <c r="Q526" s="26">
        <f>VLOOKUP(A526,'Hospitalisation Details'!A526:H2868,3,FALSE)</f>
        <v>53.847222222222221</v>
      </c>
    </row>
    <row r="527" spans="1:17" ht="15.75" customHeight="1" x14ac:dyDescent="0.3">
      <c r="A527" s="31" t="s">
        <v>949</v>
      </c>
      <c r="B527" s="23" t="str">
        <f>VLOOKUP(A527,'Customer Names'!A527:D2861,3,FALSE)</f>
        <v xml:space="preserve">  Sarah</v>
      </c>
      <c r="C527" s="23">
        <f>VLOOKUP(Healthcare!A527,'Medical Examinations'!A527:H2861,2,FALSE)</f>
        <v>32.395000000000003</v>
      </c>
      <c r="D527" s="23">
        <f>VLOOKUP(A527,'Medical Examinations'!A527:H2861,3,FALSE)</f>
        <v>5.68</v>
      </c>
      <c r="E527" s="23" t="str">
        <f>VLOOKUP(A527,'Medical Examinations'!A527:H2861,4,FALSE)</f>
        <v>Yes</v>
      </c>
      <c r="F527" s="23" t="str">
        <f>VLOOKUP(A527,'Medical Examinations'!A527:H2861,5,FALSE)</f>
        <v>No</v>
      </c>
      <c r="G527" s="23" t="str">
        <f>VLOOKUP(A527,'Medical Examinations'!A527:H2861,6,FALSE)</f>
        <v>No</v>
      </c>
      <c r="H527" s="23">
        <f>VLOOKUP(A527,'Medical Examinations'!A527:H2861,7,FALSE)</f>
        <v>1</v>
      </c>
      <c r="I527" s="23" t="str">
        <f>VLOOKUP(A527,'Medical Examinations'!A527:H2861,8,FALSE)</f>
        <v>No</v>
      </c>
      <c r="J527" s="23" t="str" cm="1">
        <f t="array" ref="J527">_xlfn.IFS(C527&lt;18.5,"Under Weight",C527&lt;25,"Healthy Weight",C527&lt;30,"Over Weight",C527&gt;=30,"Obesity")</f>
        <v>Obesity</v>
      </c>
      <c r="K527" s="23" t="str" cm="1">
        <f t="array" ref="K527">_xlfn.IFS(D527&lt;5.7,"Normal",D527&lt;=6.5,"Prediabetes",D527&gt;6.5,"Diabetes")</f>
        <v>Normal</v>
      </c>
      <c r="L527" s="30" t="str">
        <f>VLOOKUP(A527,'Hospitalisation Details'!A527:H2869,2,FALSE)</f>
        <v>27-Sep-1995</v>
      </c>
      <c r="M527" s="23">
        <f>VLOOKUP(A527,'Hospitalisation Details'!A527:H2869,5,FALSE)</f>
        <v>18903.490000000002</v>
      </c>
      <c r="N527" s="23" t="str">
        <f>VLOOKUP(A527,'Hospitalisation Details'!A527:H2869,6,FALSE)</f>
        <v>tier - 1</v>
      </c>
      <c r="O527" s="23" t="str">
        <f>VLOOKUP(A527,'Hospitalisation Details'!A527:H2869,7,FALSE)</f>
        <v>tier - 2</v>
      </c>
      <c r="P527" s="23" t="str">
        <f>VLOOKUP(A527,'Hospitalisation Details'!A527:H2869,8,FALSE)</f>
        <v>R1024</v>
      </c>
      <c r="Q527" s="26">
        <f>VLOOKUP(A527,'Hospitalisation Details'!A527:H2869,3,FALSE)</f>
        <v>27.697222222222223</v>
      </c>
    </row>
    <row r="528" spans="1:17" ht="15.75" customHeight="1" x14ac:dyDescent="0.3">
      <c r="A528" s="31" t="s">
        <v>950</v>
      </c>
      <c r="B528" s="23" t="str">
        <f>VLOOKUP(A528,'Customer Names'!A528:D2862,3,FALSE)</f>
        <v xml:space="preserve">  Ashley E</v>
      </c>
      <c r="C528" s="23">
        <f>VLOOKUP(Healthcare!A528,'Medical Examinations'!A528:H2862,2,FALSE)</f>
        <v>46.19</v>
      </c>
      <c r="D528" s="23">
        <f>VLOOKUP(A528,'Medical Examinations'!A528:H2862,3,FALSE)</f>
        <v>7.31</v>
      </c>
      <c r="E528" s="23" t="str">
        <f>VLOOKUP(A528,'Medical Examinations'!A528:H2862,4,FALSE)</f>
        <v>Yes</v>
      </c>
      <c r="F528" s="23" t="str">
        <f>VLOOKUP(A528,'Medical Examinations'!A528:H2862,5,FALSE)</f>
        <v>No</v>
      </c>
      <c r="G528" s="23" t="str">
        <f>VLOOKUP(A528,'Medical Examinations'!A528:H2862,6,FALSE)</f>
        <v>Yes</v>
      </c>
      <c r="H528" s="23">
        <f>VLOOKUP(A528,'Medical Examinations'!A528:H2862,7,FALSE)</f>
        <v>1</v>
      </c>
      <c r="I528" s="23" t="str">
        <f>VLOOKUP(A528,'Medical Examinations'!A528:H2862,8,FALSE)</f>
        <v>No</v>
      </c>
      <c r="J528" s="23" t="str" cm="1">
        <f t="array" ref="J528">_xlfn.IFS(C528&lt;18.5,"Under Weight",C528&lt;25,"Healthy Weight",C528&lt;30,"Over Weight",C528&gt;=30,"Obesity")</f>
        <v>Obesity</v>
      </c>
      <c r="K528" s="23" t="str" cm="1">
        <f t="array" ref="K528">_xlfn.IFS(D528&lt;5.7,"Normal",D528&lt;=6.5,"Prediabetes",D528&gt;6.5,"Diabetes")</f>
        <v>Diabetes</v>
      </c>
      <c r="L528" s="30" t="str">
        <f>VLOOKUP(A528,'Hospitalisation Details'!A528:H2870,2,FALSE)</f>
        <v>06-Dec-1963</v>
      </c>
      <c r="M528" s="23">
        <f>VLOOKUP(A528,'Hospitalisation Details'!A528:H2870,5,FALSE)</f>
        <v>18883.330000000002</v>
      </c>
      <c r="N528" s="23" t="str">
        <f>VLOOKUP(A528,'Hospitalisation Details'!A528:H2870,6,FALSE)</f>
        <v>tier - 1</v>
      </c>
      <c r="O528" s="23" t="str">
        <f>VLOOKUP(A528,'Hospitalisation Details'!A528:H2870,7,FALSE)</f>
        <v>tier - 1</v>
      </c>
      <c r="P528" s="23" t="str">
        <f>VLOOKUP(A528,'Hospitalisation Details'!A528:H2870,8,FALSE)</f>
        <v>R1026</v>
      </c>
      <c r="Q528" s="26">
        <f>VLOOKUP(A528,'Hospitalisation Details'!A528:H2870,3,FALSE)</f>
        <v>59.505555555555553</v>
      </c>
    </row>
    <row r="529" spans="1:17" ht="15.75" customHeight="1" x14ac:dyDescent="0.3">
      <c r="A529" s="31" t="s">
        <v>952</v>
      </c>
      <c r="B529" s="23" t="str">
        <f>VLOOKUP(A529,'Customer Names'!A529:D2863,3,FALSE)</f>
        <v xml:space="preserve">  Lindsey</v>
      </c>
      <c r="C529" s="23">
        <f>VLOOKUP(Healthcare!A529,'Medical Examinations'!A529:H2863,2,FALSE)</f>
        <v>27.93</v>
      </c>
      <c r="D529" s="23">
        <f>VLOOKUP(A529,'Medical Examinations'!A529:H2863,3,FALSE)</f>
        <v>4.67</v>
      </c>
      <c r="E529" s="23" t="str">
        <f>VLOOKUP(A529,'Medical Examinations'!A529:H2863,4,FALSE)</f>
        <v>No</v>
      </c>
      <c r="F529" s="23" t="str">
        <f>VLOOKUP(A529,'Medical Examinations'!A529:H2863,5,FALSE)</f>
        <v>No</v>
      </c>
      <c r="G529" s="23" t="str">
        <f>VLOOKUP(A529,'Medical Examinations'!A529:H2863,6,FALSE)</f>
        <v>Yes</v>
      </c>
      <c r="H529" s="23">
        <f>VLOOKUP(A529,'Medical Examinations'!A529:H2863,7,FALSE)</f>
        <v>1</v>
      </c>
      <c r="I529" s="23" t="str">
        <f>VLOOKUP(A529,'Medical Examinations'!A529:H2863,8,FALSE)</f>
        <v>No</v>
      </c>
      <c r="J529" s="23" t="str" cm="1">
        <f t="array" ref="J529">_xlfn.IFS(C529&lt;18.5,"Under Weight",C529&lt;25,"Healthy Weight",C529&lt;30,"Over Weight",C529&gt;=30,"Obesity")</f>
        <v>Over Weight</v>
      </c>
      <c r="K529" s="23" t="str" cm="1">
        <f t="array" ref="K529">_xlfn.IFS(D529&lt;5.7,"Normal",D529&lt;=6.5,"Prediabetes",D529&gt;6.5,"Diabetes")</f>
        <v>Normal</v>
      </c>
      <c r="L529" s="30" t="str">
        <f>VLOOKUP(A529,'Hospitalisation Details'!A529:H2871,2,FALSE)</f>
        <v>24-Jul-2003</v>
      </c>
      <c r="M529" s="23">
        <f>VLOOKUP(A529,'Hospitalisation Details'!A529:H2871,5,FALSE)</f>
        <v>18838.7</v>
      </c>
      <c r="N529" s="23" t="str">
        <f>VLOOKUP(A529,'Hospitalisation Details'!A529:H2871,6,FALSE)</f>
        <v>tier - 1</v>
      </c>
      <c r="O529" s="23" t="str">
        <f>VLOOKUP(A529,'Hospitalisation Details'!A529:H2871,7,FALSE)</f>
        <v>tier - 3</v>
      </c>
      <c r="P529" s="23" t="str">
        <f>VLOOKUP(A529,'Hospitalisation Details'!A529:H2871,8,FALSE)</f>
        <v>R1012</v>
      </c>
      <c r="Q529" s="26">
        <f>VLOOKUP(A529,'Hospitalisation Details'!A529:H2871,3,FALSE)</f>
        <v>19.872222222222224</v>
      </c>
    </row>
    <row r="530" spans="1:17" ht="15.75" customHeight="1" x14ac:dyDescent="0.3">
      <c r="A530" s="31" t="s">
        <v>953</v>
      </c>
      <c r="B530" s="23" t="str">
        <f>VLOOKUP(A530,'Customer Names'!A530:D2864,3,FALSE)</f>
        <v xml:space="preserve">  Alan</v>
      </c>
      <c r="C530" s="23">
        <f>VLOOKUP(Healthcare!A530,'Medical Examinations'!A530:H2864,2,FALSE)</f>
        <v>45.62</v>
      </c>
      <c r="D530" s="23">
        <f>VLOOKUP(A530,'Medical Examinations'!A530:H2864,3,FALSE)</f>
        <v>6.87</v>
      </c>
      <c r="E530" s="23" t="str">
        <f>VLOOKUP(A530,'Medical Examinations'!A530:H2864,4,FALSE)</f>
        <v>No</v>
      </c>
      <c r="F530" s="23" t="str">
        <f>VLOOKUP(A530,'Medical Examinations'!A530:H2864,5,FALSE)</f>
        <v>No</v>
      </c>
      <c r="G530" s="23" t="str">
        <f>VLOOKUP(A530,'Medical Examinations'!A530:H2864,6,FALSE)</f>
        <v>No</v>
      </c>
      <c r="H530" s="23">
        <f>VLOOKUP(A530,'Medical Examinations'!A530:H2864,7,FALSE)</f>
        <v>0</v>
      </c>
      <c r="I530" s="23" t="str">
        <f>VLOOKUP(A530,'Medical Examinations'!A530:H2864,8,FALSE)</f>
        <v>No</v>
      </c>
      <c r="J530" s="23" t="str" cm="1">
        <f t="array" ref="J530">_xlfn.IFS(C530&lt;18.5,"Under Weight",C530&lt;25,"Healthy Weight",C530&lt;30,"Over Weight",C530&gt;=30,"Obesity")</f>
        <v>Obesity</v>
      </c>
      <c r="K530" s="23" t="str" cm="1">
        <f t="array" ref="K530">_xlfn.IFS(D530&lt;5.7,"Normal",D530&lt;=6.5,"Prediabetes",D530&gt;6.5,"Diabetes")</f>
        <v>Diabetes</v>
      </c>
      <c r="L530" s="30" t="str">
        <f>VLOOKUP(A530,'Hospitalisation Details'!A530:H2872,2,FALSE)</f>
        <v>18-Dec-1962</v>
      </c>
      <c r="M530" s="23">
        <f>VLOOKUP(A530,'Hospitalisation Details'!A530:H2872,5,FALSE)</f>
        <v>18815.53</v>
      </c>
      <c r="N530" s="23" t="str">
        <f>VLOOKUP(A530,'Hospitalisation Details'!A530:H2872,6,FALSE)</f>
        <v>tier - 1</v>
      </c>
      <c r="O530" s="23" t="str">
        <f>VLOOKUP(A530,'Hospitalisation Details'!A530:H2872,7,FALSE)</f>
        <v>tier - 1</v>
      </c>
      <c r="P530" s="23" t="str">
        <f>VLOOKUP(A530,'Hospitalisation Details'!A530:H2872,8,FALSE)</f>
        <v>R1023</v>
      </c>
      <c r="Q530" s="26">
        <f>VLOOKUP(A530,'Hospitalisation Details'!A530:H2872,3,FALSE)</f>
        <v>60.472222222222221</v>
      </c>
    </row>
    <row r="531" spans="1:17" ht="15.75" customHeight="1" x14ac:dyDescent="0.3">
      <c r="A531" s="31" t="s">
        <v>954</v>
      </c>
      <c r="B531" s="23" t="str">
        <f>VLOOKUP(A531,'Customer Names'!A531:D2865,3,FALSE)</f>
        <v xml:space="preserve">  Dan R</v>
      </c>
      <c r="C531" s="23">
        <f>VLOOKUP(Healthcare!A531,'Medical Examinations'!A531:H2865,2,FALSE)</f>
        <v>35.31</v>
      </c>
      <c r="D531" s="23">
        <f>VLOOKUP(A531,'Medical Examinations'!A531:H2865,3,FALSE)</f>
        <v>5.87</v>
      </c>
      <c r="E531" s="23" t="str">
        <f>VLOOKUP(A531,'Medical Examinations'!A531:H2865,4,FALSE)</f>
        <v>No</v>
      </c>
      <c r="F531" s="23" t="str">
        <f>VLOOKUP(A531,'Medical Examinations'!A531:H2865,5,FALSE)</f>
        <v>No</v>
      </c>
      <c r="G531" s="23" t="str">
        <f>VLOOKUP(A531,'Medical Examinations'!A531:H2865,6,FALSE)</f>
        <v>Yes</v>
      </c>
      <c r="H531" s="23">
        <f>VLOOKUP(A531,'Medical Examinations'!A531:H2865,7,FALSE)</f>
        <v>1</v>
      </c>
      <c r="I531" s="23" t="str">
        <f>VLOOKUP(A531,'Medical Examinations'!A531:H2865,8,FALSE)</f>
        <v>No</v>
      </c>
      <c r="J531" s="23" t="str" cm="1">
        <f t="array" ref="J531">_xlfn.IFS(C531&lt;18.5,"Under Weight",C531&lt;25,"Healthy Weight",C531&lt;30,"Over Weight",C531&gt;=30,"Obesity")</f>
        <v>Obesity</v>
      </c>
      <c r="K531" s="23" t="str" cm="1">
        <f t="array" ref="K531">_xlfn.IFS(D531&lt;5.7,"Normal",D531&lt;=6.5,"Prediabetes",D531&gt;6.5,"Diabetes")</f>
        <v>Prediabetes</v>
      </c>
      <c r="L531" s="30" t="str">
        <f>VLOOKUP(A531,'Hospitalisation Details'!A531:H2873,2,FALSE)</f>
        <v>15-Oct-1979</v>
      </c>
      <c r="M531" s="23">
        <f>VLOOKUP(A531,'Hospitalisation Details'!A531:H2873,5,FALSE)</f>
        <v>18806.150000000001</v>
      </c>
      <c r="N531" s="23" t="str">
        <f>VLOOKUP(A531,'Hospitalisation Details'!A531:H2873,6,FALSE)</f>
        <v>tier - 1</v>
      </c>
      <c r="O531" s="23" t="str">
        <f>VLOOKUP(A531,'Hospitalisation Details'!A531:H2873,7,FALSE)</f>
        <v>tier - 2</v>
      </c>
      <c r="P531" s="23" t="str">
        <f>VLOOKUP(A531,'Hospitalisation Details'!A531:H2873,8,FALSE)</f>
        <v>R1013</v>
      </c>
      <c r="Q531" s="26">
        <f>VLOOKUP(A531,'Hospitalisation Details'!A531:H2873,3,FALSE)</f>
        <v>43.647222222222226</v>
      </c>
    </row>
    <row r="532" spans="1:17" ht="15.75" customHeight="1" x14ac:dyDescent="0.3">
      <c r="A532" s="31" t="s">
        <v>956</v>
      </c>
      <c r="B532" s="23" t="str">
        <f>VLOOKUP(A532,'Customer Names'!A532:D2866,3,FALSE)</f>
        <v xml:space="preserve">  Katie</v>
      </c>
      <c r="C532" s="23">
        <f>VLOOKUP(Healthcare!A532,'Medical Examinations'!A532:H2866,2,FALSE)</f>
        <v>30.4</v>
      </c>
      <c r="D532" s="23">
        <f>VLOOKUP(A532,'Medical Examinations'!A532:H2866,3,FALSE)</f>
        <v>4.07</v>
      </c>
      <c r="E532" s="23" t="str">
        <f>VLOOKUP(A532,'Medical Examinations'!A532:H2866,4,FALSE)</f>
        <v>Yes</v>
      </c>
      <c r="F532" s="23" t="str">
        <f>VLOOKUP(A532,'Medical Examinations'!A532:H2866,5,FALSE)</f>
        <v>No</v>
      </c>
      <c r="G532" s="23" t="str">
        <f>VLOOKUP(A532,'Medical Examinations'!A532:H2866,6,FALSE)</f>
        <v>No</v>
      </c>
      <c r="H532" s="23">
        <f>VLOOKUP(A532,'Medical Examinations'!A532:H2866,7,FALSE)</f>
        <v>1</v>
      </c>
      <c r="I532" s="23" t="str">
        <f>VLOOKUP(A532,'Medical Examinations'!A532:H2866,8,FALSE)</f>
        <v>No</v>
      </c>
      <c r="J532" s="23" t="str" cm="1">
        <f t="array" ref="J532">_xlfn.IFS(C532&lt;18.5,"Under Weight",C532&lt;25,"Healthy Weight",C532&lt;30,"Over Weight",C532&gt;=30,"Obesity")</f>
        <v>Obesity</v>
      </c>
      <c r="K532" s="23" t="str" cm="1">
        <f t="array" ref="K532">_xlfn.IFS(D532&lt;5.7,"Normal",D532&lt;=6.5,"Prediabetes",D532&gt;6.5,"Diabetes")</f>
        <v>Normal</v>
      </c>
      <c r="L532" s="30" t="str">
        <f>VLOOKUP(A532,'Hospitalisation Details'!A532:H2874,2,FALSE)</f>
        <v>28-Nov-1995</v>
      </c>
      <c r="M532" s="23">
        <f>VLOOKUP(A532,'Hospitalisation Details'!A532:H2874,5,FALSE)</f>
        <v>18804.75</v>
      </c>
      <c r="N532" s="23" t="str">
        <f>VLOOKUP(A532,'Hospitalisation Details'!A532:H2874,6,FALSE)</f>
        <v>tier - 1</v>
      </c>
      <c r="O532" s="23" t="str">
        <f>VLOOKUP(A532,'Hospitalisation Details'!A532:H2874,7,FALSE)</f>
        <v>tier - 1</v>
      </c>
      <c r="P532" s="23" t="str">
        <f>VLOOKUP(A532,'Hospitalisation Details'!A532:H2874,8,FALSE)</f>
        <v>R1012</v>
      </c>
      <c r="Q532" s="26">
        <f>VLOOKUP(A532,'Hospitalisation Details'!A532:H2874,3,FALSE)</f>
        <v>27.527777777777779</v>
      </c>
    </row>
    <row r="533" spans="1:17" ht="15.75" customHeight="1" x14ac:dyDescent="0.3">
      <c r="A533" s="31" t="s">
        <v>958</v>
      </c>
      <c r="B533" s="23" t="str">
        <f>VLOOKUP(A533,'Customer Names'!A533:D2867,3,FALSE)</f>
        <v xml:space="preserve">  Eric</v>
      </c>
      <c r="C533" s="23">
        <f>VLOOKUP(Healthcare!A533,'Medical Examinations'!A533:H2867,2,FALSE)</f>
        <v>20.13</v>
      </c>
      <c r="D533" s="23">
        <f>VLOOKUP(A533,'Medical Examinations'!A533:H2867,3,FALSE)</f>
        <v>6.47</v>
      </c>
      <c r="E533" s="23" t="str">
        <f>VLOOKUP(A533,'Medical Examinations'!A533:H2867,4,FALSE)</f>
        <v>No</v>
      </c>
      <c r="F533" s="23" t="str">
        <f>VLOOKUP(A533,'Medical Examinations'!A533:H2867,5,FALSE)</f>
        <v>No</v>
      </c>
      <c r="G533" s="23" t="str">
        <f>VLOOKUP(A533,'Medical Examinations'!A533:H2867,6,FALSE)</f>
        <v>Yes</v>
      </c>
      <c r="H533" s="23">
        <f>VLOOKUP(A533,'Medical Examinations'!A533:H2867,7,FALSE)</f>
        <v>1</v>
      </c>
      <c r="I533" s="23" t="str">
        <f>VLOOKUP(A533,'Medical Examinations'!A533:H2867,8,FALSE)</f>
        <v>Yes</v>
      </c>
      <c r="J533" s="23" t="str" cm="1">
        <f t="array" ref="J533">_xlfn.IFS(C533&lt;18.5,"Under Weight",C533&lt;25,"Healthy Weight",C533&lt;30,"Over Weight",C533&gt;=30,"Obesity")</f>
        <v>Healthy Weight</v>
      </c>
      <c r="K533" s="23" t="str" cm="1">
        <f t="array" ref="K533">_xlfn.IFS(D533&lt;5.7,"Normal",D533&lt;=6.5,"Prediabetes",D533&gt;6.5,"Diabetes")</f>
        <v>Prediabetes</v>
      </c>
      <c r="L533" s="30" t="str">
        <f>VLOOKUP(A533,'Hospitalisation Details'!A533:H2875,2,FALSE)</f>
        <v>19-Nov-1979</v>
      </c>
      <c r="M533" s="23">
        <f>VLOOKUP(A533,'Hospitalisation Details'!A533:H2875,5,FALSE)</f>
        <v>18767.740000000002</v>
      </c>
      <c r="N533" s="23" t="str">
        <f>VLOOKUP(A533,'Hospitalisation Details'!A533:H2875,6,FALSE)</f>
        <v>tier - 1</v>
      </c>
      <c r="O533" s="23" t="str">
        <f>VLOOKUP(A533,'Hospitalisation Details'!A533:H2875,7,FALSE)</f>
        <v>tier - 1</v>
      </c>
      <c r="P533" s="23" t="str">
        <f>VLOOKUP(A533,'Hospitalisation Details'!A533:H2875,8,FALSE)</f>
        <v>R1013</v>
      </c>
      <c r="Q533" s="26">
        <f>VLOOKUP(A533,'Hospitalisation Details'!A533:H2875,3,FALSE)</f>
        <v>43.552777777777777</v>
      </c>
    </row>
    <row r="534" spans="1:17" ht="15.75" customHeight="1" x14ac:dyDescent="0.3">
      <c r="A534" s="31" t="s">
        <v>959</v>
      </c>
      <c r="B534" s="23" t="str">
        <f>VLOOKUP(A534,'Customer Names'!A534:D2868,3,FALSE)</f>
        <v xml:space="preserve">  Cathryn</v>
      </c>
      <c r="C534" s="23">
        <f>VLOOKUP(Healthcare!A534,'Medical Examinations'!A534:H2868,2,FALSE)</f>
        <v>23.655000000000001</v>
      </c>
      <c r="D534" s="23">
        <f>VLOOKUP(A534,'Medical Examinations'!A534:H2868,3,FALSE)</f>
        <v>5.14</v>
      </c>
      <c r="E534" s="23" t="str">
        <f>VLOOKUP(A534,'Medical Examinations'!A534:H2868,4,FALSE)</f>
        <v>No</v>
      </c>
      <c r="F534" s="23" t="str">
        <f>VLOOKUP(A534,'Medical Examinations'!A534:H2868,5,FALSE)</f>
        <v>No</v>
      </c>
      <c r="G534" s="23" t="str">
        <f>VLOOKUP(A534,'Medical Examinations'!A534:H2868,6,FALSE)</f>
        <v>No</v>
      </c>
      <c r="H534" s="23">
        <f>VLOOKUP(A534,'Medical Examinations'!A534:H2868,7,FALSE)</f>
        <v>1</v>
      </c>
      <c r="I534" s="23" t="str">
        <f>VLOOKUP(A534,'Medical Examinations'!A534:H2868,8,FALSE)</f>
        <v>Yes</v>
      </c>
      <c r="J534" s="23" t="str" cm="1">
        <f t="array" ref="J534">_xlfn.IFS(C534&lt;18.5,"Under Weight",C534&lt;25,"Healthy Weight",C534&lt;30,"Over Weight",C534&gt;=30,"Obesity")</f>
        <v>Healthy Weight</v>
      </c>
      <c r="K534" s="23" t="str" cm="1">
        <f t="array" ref="K534">_xlfn.IFS(D534&lt;5.7,"Normal",D534&lt;=6.5,"Prediabetes",D534&gt;6.5,"Diabetes")</f>
        <v>Normal</v>
      </c>
      <c r="L534" s="30" t="str">
        <f>VLOOKUP(A534,'Hospitalisation Details'!A534:H2876,2,FALSE)</f>
        <v>27-Dec-1992</v>
      </c>
      <c r="M534" s="23">
        <f>VLOOKUP(A534,'Hospitalisation Details'!A534:H2876,5,FALSE)</f>
        <v>18765.88</v>
      </c>
      <c r="N534" s="23" t="str">
        <f>VLOOKUP(A534,'Hospitalisation Details'!A534:H2876,6,FALSE)</f>
        <v>tier - 1</v>
      </c>
      <c r="O534" s="23" t="str">
        <f>VLOOKUP(A534,'Hospitalisation Details'!A534:H2876,7,FALSE)</f>
        <v>tier - 2</v>
      </c>
      <c r="P534" s="23" t="str">
        <f>VLOOKUP(A534,'Hospitalisation Details'!A534:H2876,8,FALSE)</f>
        <v>R1012</v>
      </c>
      <c r="Q534" s="26">
        <f>VLOOKUP(A534,'Hospitalisation Details'!A534:H2876,3,FALSE)</f>
        <v>30.447222222222223</v>
      </c>
    </row>
    <row r="535" spans="1:17" ht="15.75" customHeight="1" x14ac:dyDescent="0.3">
      <c r="A535" s="31" t="s">
        <v>961</v>
      </c>
      <c r="B535" s="23" t="str">
        <f>VLOOKUP(A535,'Customer Names'!A535:D2869,3,FALSE)</f>
        <v xml:space="preserve">  Brendan</v>
      </c>
      <c r="C535" s="23">
        <f>VLOOKUP(Healthcare!A535,'Medical Examinations'!A535:H2869,2,FALSE)</f>
        <v>49.05</v>
      </c>
      <c r="D535" s="23">
        <f>VLOOKUP(A535,'Medical Examinations'!A535:H2869,3,FALSE)</f>
        <v>9.77</v>
      </c>
      <c r="E535" s="23" t="str">
        <f>VLOOKUP(A535,'Medical Examinations'!A535:H2869,4,FALSE)</f>
        <v>Yes</v>
      </c>
      <c r="F535" s="23" t="str">
        <f>VLOOKUP(A535,'Medical Examinations'!A535:H2869,5,FALSE)</f>
        <v>No</v>
      </c>
      <c r="G535" s="23" t="str">
        <f>VLOOKUP(A535,'Medical Examinations'!A535:H2869,6,FALSE)</f>
        <v>No</v>
      </c>
      <c r="H535" s="23">
        <f>VLOOKUP(A535,'Medical Examinations'!A535:H2869,7,FALSE)</f>
        <v>0</v>
      </c>
      <c r="I535" s="23" t="str">
        <f>VLOOKUP(A535,'Medical Examinations'!A535:H2869,8,FALSE)</f>
        <v>No</v>
      </c>
      <c r="J535" s="23" t="str" cm="1">
        <f t="array" ref="J535">_xlfn.IFS(C535&lt;18.5,"Under Weight",C535&lt;25,"Healthy Weight",C535&lt;30,"Over Weight",C535&gt;=30,"Obesity")</f>
        <v>Obesity</v>
      </c>
      <c r="K535" s="23" t="str" cm="1">
        <f t="array" ref="K535">_xlfn.IFS(D535&lt;5.7,"Normal",D535&lt;=6.5,"Prediabetes",D535&gt;6.5,"Diabetes")</f>
        <v>Diabetes</v>
      </c>
      <c r="L535" s="30" t="str">
        <f>VLOOKUP(A535,'Hospitalisation Details'!A535:H2877,2,FALSE)</f>
        <v>30-Aug-1967</v>
      </c>
      <c r="M535" s="23">
        <f>VLOOKUP(A535,'Hospitalisation Details'!A535:H2877,5,FALSE)</f>
        <v>18694.689999999999</v>
      </c>
      <c r="N535" s="23" t="str">
        <f>VLOOKUP(A535,'Hospitalisation Details'!A535:H2877,6,FALSE)</f>
        <v>tier - 1</v>
      </c>
      <c r="O535" s="23" t="str">
        <f>VLOOKUP(A535,'Hospitalisation Details'!A535:H2877,7,FALSE)</f>
        <v>tier - 1</v>
      </c>
      <c r="P535" s="23" t="str">
        <f>VLOOKUP(A535,'Hospitalisation Details'!A535:H2877,8,FALSE)</f>
        <v>R1023</v>
      </c>
      <c r="Q535" s="26">
        <f>VLOOKUP(A535,'Hospitalisation Details'!A535:H2877,3,FALSE)</f>
        <v>55.772222222222226</v>
      </c>
    </row>
    <row r="536" spans="1:17" ht="15.75" customHeight="1" x14ac:dyDescent="0.3">
      <c r="A536" s="31" t="s">
        <v>962</v>
      </c>
      <c r="B536" s="23" t="str">
        <f>VLOOKUP(A536,'Customer Names'!A536:D2870,3,FALSE)</f>
        <v xml:space="preserve">  Shauna</v>
      </c>
      <c r="C536" s="23">
        <f>VLOOKUP(Healthcare!A536,'Medical Examinations'!A536:H2870,2,FALSE)</f>
        <v>51.94</v>
      </c>
      <c r="D536" s="23">
        <f>VLOOKUP(A536,'Medical Examinations'!A536:H2870,3,FALSE)</f>
        <v>8.8000000000000007</v>
      </c>
      <c r="E536" s="23" t="str">
        <f>VLOOKUP(A536,'Medical Examinations'!A536:H2870,4,FALSE)</f>
        <v>Yes</v>
      </c>
      <c r="F536" s="23" t="str">
        <f>VLOOKUP(A536,'Medical Examinations'!A536:H2870,5,FALSE)</f>
        <v>No</v>
      </c>
      <c r="G536" s="23" t="str">
        <f>VLOOKUP(A536,'Medical Examinations'!A536:H2870,6,FALSE)</f>
        <v>No</v>
      </c>
      <c r="H536" s="23">
        <f>VLOOKUP(A536,'Medical Examinations'!A536:H2870,7,FALSE)</f>
        <v>2</v>
      </c>
      <c r="I536" s="23" t="str">
        <f>VLOOKUP(A536,'Medical Examinations'!A536:H2870,8,FALSE)</f>
        <v>No</v>
      </c>
      <c r="J536" s="23" t="str" cm="1">
        <f t="array" ref="J536">_xlfn.IFS(C536&lt;18.5,"Under Weight",C536&lt;25,"Healthy Weight",C536&lt;30,"Over Weight",C536&gt;=30,"Obesity")</f>
        <v>Obesity</v>
      </c>
      <c r="K536" s="23" t="str" cm="1">
        <f t="array" ref="K536">_xlfn.IFS(D536&lt;5.7,"Normal",D536&lt;=6.5,"Prediabetes",D536&gt;6.5,"Diabetes")</f>
        <v>Diabetes</v>
      </c>
      <c r="L536" s="30" t="str">
        <f>VLOOKUP(A536,'Hospitalisation Details'!A536:H2878,2,FALSE)</f>
        <v>17-Oct-1970</v>
      </c>
      <c r="M536" s="23">
        <f>VLOOKUP(A536,'Hospitalisation Details'!A536:H2878,5,FALSE)</f>
        <v>18682.740000000002</v>
      </c>
      <c r="N536" s="23" t="str">
        <f>VLOOKUP(A536,'Hospitalisation Details'!A536:H2878,6,FALSE)</f>
        <v>tier - 1</v>
      </c>
      <c r="O536" s="23" t="str">
        <f>VLOOKUP(A536,'Hospitalisation Details'!A536:H2878,7,FALSE)</f>
        <v>tier - 3</v>
      </c>
      <c r="P536" s="23" t="str">
        <f>VLOOKUP(A536,'Hospitalisation Details'!A536:H2878,8,FALSE)</f>
        <v>R1012</v>
      </c>
      <c r="Q536" s="26">
        <f>VLOOKUP(A536,'Hospitalisation Details'!A536:H2878,3,FALSE)</f>
        <v>52.641666666666666</v>
      </c>
    </row>
    <row r="537" spans="1:17" ht="15.75" customHeight="1" x14ac:dyDescent="0.3">
      <c r="A537" s="31" t="s">
        <v>964</v>
      </c>
      <c r="B537" s="23" t="str">
        <f>VLOOKUP(A537,'Customer Names'!A537:D2871,3,FALSE)</f>
        <v xml:space="preserve">  Terence</v>
      </c>
      <c r="C537" s="23">
        <f>VLOOKUP(Healthcare!A537,'Medical Examinations'!A537:H2871,2,FALSE)</f>
        <v>29.83</v>
      </c>
      <c r="D537" s="23">
        <f>VLOOKUP(A537,'Medical Examinations'!A537:H2871,3,FALSE)</f>
        <v>5.84</v>
      </c>
      <c r="E537" s="23" t="str">
        <f>VLOOKUP(A537,'Medical Examinations'!A537:H2871,4,FALSE)</f>
        <v>No</v>
      </c>
      <c r="F537" s="23" t="str">
        <f>VLOOKUP(A537,'Medical Examinations'!A537:H2871,5,FALSE)</f>
        <v>No</v>
      </c>
      <c r="G537" s="23" t="str">
        <f>VLOOKUP(A537,'Medical Examinations'!A537:H2871,6,FALSE)</f>
        <v>No</v>
      </c>
      <c r="H537" s="23">
        <f>VLOOKUP(A537,'Medical Examinations'!A537:H2871,7,FALSE)</f>
        <v>1</v>
      </c>
      <c r="I537" s="23" t="str">
        <f>VLOOKUP(A537,'Medical Examinations'!A537:H2871,8,FALSE)</f>
        <v>Yes</v>
      </c>
      <c r="J537" s="23" t="str" cm="1">
        <f t="array" ref="J537">_xlfn.IFS(C537&lt;18.5,"Under Weight",C537&lt;25,"Healthy Weight",C537&lt;30,"Over Weight",C537&gt;=30,"Obesity")</f>
        <v>Over Weight</v>
      </c>
      <c r="K537" s="23" t="str" cm="1">
        <f t="array" ref="K537">_xlfn.IFS(D537&lt;5.7,"Normal",D537&lt;=6.5,"Prediabetes",D537&gt;6.5,"Diabetes")</f>
        <v>Prediabetes</v>
      </c>
      <c r="L537" s="30" t="str">
        <f>VLOOKUP(A537,'Hospitalisation Details'!A537:H2879,2,FALSE)</f>
        <v>23-Sep-1998</v>
      </c>
      <c r="M537" s="23">
        <f>VLOOKUP(A537,'Hospitalisation Details'!A537:H2879,5,FALSE)</f>
        <v>18648.419999999998</v>
      </c>
      <c r="N537" s="23" t="str">
        <f>VLOOKUP(A537,'Hospitalisation Details'!A537:H2879,6,FALSE)</f>
        <v>tier - 1</v>
      </c>
      <c r="O537" s="23" t="str">
        <f>VLOOKUP(A537,'Hospitalisation Details'!A537:H2879,7,FALSE)</f>
        <v>tier - 1</v>
      </c>
      <c r="P537" s="23" t="str">
        <f>VLOOKUP(A537,'Hospitalisation Details'!A537:H2879,8,FALSE)</f>
        <v>R1019</v>
      </c>
      <c r="Q537" s="26">
        <f>VLOOKUP(A537,'Hospitalisation Details'!A537:H2879,3,FALSE)</f>
        <v>24.708333333333332</v>
      </c>
    </row>
    <row r="538" spans="1:17" ht="15.75" customHeight="1" x14ac:dyDescent="0.3">
      <c r="A538" s="31" t="s">
        <v>966</v>
      </c>
      <c r="B538" s="23" t="str">
        <f>VLOOKUP(A538,'Customer Names'!A538:D2872,3,FALSE)</f>
        <v xml:space="preserve">  Marisol</v>
      </c>
      <c r="C538" s="23">
        <f>VLOOKUP(Healthcare!A538,'Medical Examinations'!A538:H2872,2,FALSE)</f>
        <v>22.6</v>
      </c>
      <c r="D538" s="23">
        <f>VLOOKUP(A538,'Medical Examinations'!A538:H2872,3,FALSE)</f>
        <v>10.43</v>
      </c>
      <c r="E538" s="23" t="str">
        <f>VLOOKUP(A538,'Medical Examinations'!A538:H2872,4,FALSE)</f>
        <v>Yes</v>
      </c>
      <c r="F538" s="23" t="str">
        <f>VLOOKUP(A538,'Medical Examinations'!A538:H2872,5,FALSE)</f>
        <v>No</v>
      </c>
      <c r="G538" s="23" t="str">
        <f>VLOOKUP(A538,'Medical Examinations'!A538:H2872,6,FALSE)</f>
        <v>No</v>
      </c>
      <c r="H538" s="23">
        <f>VLOOKUP(A538,'Medical Examinations'!A538:H2872,7,FALSE)</f>
        <v>1</v>
      </c>
      <c r="I538" s="23" t="str">
        <f>VLOOKUP(A538,'Medical Examinations'!A538:H2872,8,FALSE)</f>
        <v>Yes</v>
      </c>
      <c r="J538" s="23" t="str" cm="1">
        <f t="array" ref="J538">_xlfn.IFS(C538&lt;18.5,"Under Weight",C538&lt;25,"Healthy Weight",C538&lt;30,"Over Weight",C538&gt;=30,"Obesity")</f>
        <v>Healthy Weight</v>
      </c>
      <c r="K538" s="23" t="str" cm="1">
        <f t="array" ref="K538">_xlfn.IFS(D538&lt;5.7,"Normal",D538&lt;=6.5,"Prediabetes",D538&gt;6.5,"Diabetes")</f>
        <v>Diabetes</v>
      </c>
      <c r="L538" s="30" t="str">
        <f>VLOOKUP(A538,'Hospitalisation Details'!A538:H2880,2,FALSE)</f>
        <v>12-Aug-1986</v>
      </c>
      <c r="M538" s="23">
        <f>VLOOKUP(A538,'Hospitalisation Details'!A538:H2880,5,FALSE)</f>
        <v>18608.259999999998</v>
      </c>
      <c r="N538" s="23" t="str">
        <f>VLOOKUP(A538,'Hospitalisation Details'!A538:H2880,6,FALSE)</f>
        <v>tier - 1</v>
      </c>
      <c r="O538" s="23" t="str">
        <f>VLOOKUP(A538,'Hospitalisation Details'!A538:H2880,7,FALSE)</f>
        <v>tier - 3</v>
      </c>
      <c r="P538" s="23" t="str">
        <f>VLOOKUP(A538,'Hospitalisation Details'!A538:H2880,8,FALSE)</f>
        <v>R1011</v>
      </c>
      <c r="Q538" s="26">
        <f>VLOOKUP(A538,'Hospitalisation Details'!A538:H2880,3,FALSE)</f>
        <v>36.822222222222223</v>
      </c>
    </row>
    <row r="539" spans="1:17" ht="15.75" customHeight="1" x14ac:dyDescent="0.3">
      <c r="A539" s="31" t="s">
        <v>968</v>
      </c>
      <c r="B539" s="23" t="str">
        <f>VLOOKUP(A539,'Customer Names'!A539:D2873,3,FALSE)</f>
        <v xml:space="preserve">  Lindsay</v>
      </c>
      <c r="C539" s="23">
        <f>VLOOKUP(Healthcare!A539,'Medical Examinations'!A539:H2873,2,FALSE)</f>
        <v>46.69</v>
      </c>
      <c r="D539" s="23">
        <f>VLOOKUP(A539,'Medical Examinations'!A539:H2873,3,FALSE)</f>
        <v>4.25</v>
      </c>
      <c r="E539" s="23" t="str">
        <f>VLOOKUP(A539,'Medical Examinations'!A539:H2873,4,FALSE)</f>
        <v>Yes</v>
      </c>
      <c r="F539" s="23" t="str">
        <f>VLOOKUP(A539,'Medical Examinations'!A539:H2873,5,FALSE)</f>
        <v>No</v>
      </c>
      <c r="G539" s="23" t="str">
        <f>VLOOKUP(A539,'Medical Examinations'!A539:H2873,6,FALSE)</f>
        <v>No</v>
      </c>
      <c r="H539" s="23">
        <f>VLOOKUP(A539,'Medical Examinations'!A539:H2873,7,FALSE)</f>
        <v>1</v>
      </c>
      <c r="I539" s="23" t="str">
        <f>VLOOKUP(A539,'Medical Examinations'!A539:H2873,8,FALSE)</f>
        <v>No</v>
      </c>
      <c r="J539" s="23" t="str" cm="1">
        <f t="array" ref="J539">_xlfn.IFS(C539&lt;18.5,"Under Weight",C539&lt;25,"Healthy Weight",C539&lt;30,"Over Weight",C539&gt;=30,"Obesity")</f>
        <v>Obesity</v>
      </c>
      <c r="K539" s="23" t="str" cm="1">
        <f t="array" ref="K539">_xlfn.IFS(D539&lt;5.7,"Normal",D539&lt;=6.5,"Prediabetes",D539&gt;6.5,"Diabetes")</f>
        <v>Normal</v>
      </c>
      <c r="L539" s="30" t="str">
        <f>VLOOKUP(A539,'Hospitalisation Details'!A539:H2881,2,FALSE)</f>
        <v>26-Sep-1964</v>
      </c>
      <c r="M539" s="23">
        <f>VLOOKUP(A539,'Hospitalisation Details'!A539:H2881,5,FALSE)</f>
        <v>18443.11</v>
      </c>
      <c r="N539" s="23" t="str">
        <f>VLOOKUP(A539,'Hospitalisation Details'!A539:H2881,6,FALSE)</f>
        <v>tier - 1</v>
      </c>
      <c r="O539" s="23" t="str">
        <f>VLOOKUP(A539,'Hospitalisation Details'!A539:H2881,7,FALSE)</f>
        <v>tier - 2</v>
      </c>
      <c r="P539" s="23" t="str">
        <f>VLOOKUP(A539,'Hospitalisation Details'!A539:H2881,8,FALSE)</f>
        <v>R1012</v>
      </c>
      <c r="Q539" s="26">
        <f>VLOOKUP(A539,'Hospitalisation Details'!A539:H2881,3,FALSE)</f>
        <v>58.7</v>
      </c>
    </row>
    <row r="540" spans="1:17" ht="15.75" customHeight="1" x14ac:dyDescent="0.3">
      <c r="A540" s="31" t="s">
        <v>970</v>
      </c>
      <c r="B540" s="23" t="str">
        <f>VLOOKUP(A540,'Customer Names'!A540:D2874,3,FALSE)</f>
        <v xml:space="preserve">  Katie</v>
      </c>
      <c r="C540" s="23">
        <f>VLOOKUP(Healthcare!A540,'Medical Examinations'!A540:H2874,2,FALSE)</f>
        <v>28.49</v>
      </c>
      <c r="D540" s="23">
        <f>VLOOKUP(A540,'Medical Examinations'!A540:H2874,3,FALSE)</f>
        <v>4.8899999999999997</v>
      </c>
      <c r="E540" s="23" t="str">
        <f>VLOOKUP(A540,'Medical Examinations'!A540:H2874,4,FALSE)</f>
        <v>No</v>
      </c>
      <c r="F540" s="23" t="str">
        <f>VLOOKUP(A540,'Medical Examinations'!A540:H2874,5,FALSE)</f>
        <v>No</v>
      </c>
      <c r="G540" s="23" t="str">
        <f>VLOOKUP(A540,'Medical Examinations'!A540:H2874,6,FALSE)</f>
        <v>No</v>
      </c>
      <c r="H540" s="23">
        <f>VLOOKUP(A540,'Medical Examinations'!A540:H2874,7,FALSE)</f>
        <v>0</v>
      </c>
      <c r="I540" s="23" t="str">
        <f>VLOOKUP(A540,'Medical Examinations'!A540:H2874,8,FALSE)</f>
        <v>Yes</v>
      </c>
      <c r="J540" s="23" t="str" cm="1">
        <f t="array" ref="J540">_xlfn.IFS(C540&lt;18.5,"Under Weight",C540&lt;25,"Healthy Weight",C540&lt;30,"Over Weight",C540&gt;=30,"Obesity")</f>
        <v>Over Weight</v>
      </c>
      <c r="K540" s="23" t="str" cm="1">
        <f t="array" ref="K540">_xlfn.IFS(D540&lt;5.7,"Normal",D540&lt;=6.5,"Prediabetes",D540&gt;6.5,"Diabetes")</f>
        <v>Normal</v>
      </c>
      <c r="L540" s="30" t="str">
        <f>VLOOKUP(A540,'Hospitalisation Details'!A540:H2882,2,FALSE)</f>
        <v>15-Dec-1999</v>
      </c>
      <c r="M540" s="23">
        <f>VLOOKUP(A540,'Hospitalisation Details'!A540:H2882,5,FALSE)</f>
        <v>18328.240000000002</v>
      </c>
      <c r="N540" s="23" t="str">
        <f>VLOOKUP(A540,'Hospitalisation Details'!A540:H2882,6,FALSE)</f>
        <v>tier - 1</v>
      </c>
      <c r="O540" s="23" t="str">
        <f>VLOOKUP(A540,'Hospitalisation Details'!A540:H2882,7,FALSE)</f>
        <v>tier - 2</v>
      </c>
      <c r="P540" s="23" t="str">
        <f>VLOOKUP(A540,'Hospitalisation Details'!A540:H2882,8,FALSE)</f>
        <v>R1013</v>
      </c>
      <c r="Q540" s="26">
        <f>VLOOKUP(A540,'Hospitalisation Details'!A540:H2882,3,FALSE)</f>
        <v>23.480555555555554</v>
      </c>
    </row>
    <row r="541" spans="1:17" ht="15.75" customHeight="1" x14ac:dyDescent="0.3">
      <c r="A541" s="31" t="s">
        <v>971</v>
      </c>
      <c r="B541" s="23" t="str">
        <f>VLOOKUP(A541,'Customer Names'!A541:D2875,3,FALSE)</f>
        <v xml:space="preserve">  Daniel</v>
      </c>
      <c r="C541" s="23">
        <f>VLOOKUP(Healthcare!A541,'Medical Examinations'!A541:H2875,2,FALSE)</f>
        <v>28.5</v>
      </c>
      <c r="D541" s="23">
        <f>VLOOKUP(A541,'Medical Examinations'!A541:H2875,3,FALSE)</f>
        <v>5.55</v>
      </c>
      <c r="E541" s="23" t="str">
        <f>VLOOKUP(A541,'Medical Examinations'!A541:H2875,4,FALSE)</f>
        <v>Yes</v>
      </c>
      <c r="F541" s="23" t="str">
        <f>VLOOKUP(A541,'Medical Examinations'!A541:H2875,5,FALSE)</f>
        <v>No</v>
      </c>
      <c r="G541" s="23" t="str">
        <f>VLOOKUP(A541,'Medical Examinations'!A541:H2875,6,FALSE)</f>
        <v>No</v>
      </c>
      <c r="H541" s="23">
        <f>VLOOKUP(A541,'Medical Examinations'!A541:H2875,7,FALSE)</f>
        <v>1</v>
      </c>
      <c r="I541" s="23" t="str">
        <f>VLOOKUP(A541,'Medical Examinations'!A541:H2875,8,FALSE)</f>
        <v>Yes</v>
      </c>
      <c r="J541" s="23" t="str" cm="1">
        <f t="array" ref="J541">_xlfn.IFS(C541&lt;18.5,"Under Weight",C541&lt;25,"Healthy Weight",C541&lt;30,"Over Weight",C541&gt;=30,"Obesity")</f>
        <v>Over Weight</v>
      </c>
      <c r="K541" s="23" t="str" cm="1">
        <f t="array" ref="K541">_xlfn.IFS(D541&lt;5.7,"Normal",D541&lt;=6.5,"Prediabetes",D541&gt;6.5,"Diabetes")</f>
        <v>Normal</v>
      </c>
      <c r="L541" s="30" t="str">
        <f>VLOOKUP(A541,'Hospitalisation Details'!A541:H2883,2,FALSE)</f>
        <v>04-Jul-1995</v>
      </c>
      <c r="M541" s="23">
        <f>VLOOKUP(A541,'Hospitalisation Details'!A541:H2883,5,FALSE)</f>
        <v>18310.740000000002</v>
      </c>
      <c r="N541" s="23" t="str">
        <f>VLOOKUP(A541,'Hospitalisation Details'!A541:H2883,6,FALSE)</f>
        <v>tier - 1</v>
      </c>
      <c r="O541" s="23" t="str">
        <f>VLOOKUP(A541,'Hospitalisation Details'!A541:H2883,7,FALSE)</f>
        <v>tier - 3</v>
      </c>
      <c r="P541" s="23" t="str">
        <f>VLOOKUP(A541,'Hospitalisation Details'!A541:H2883,8,FALSE)</f>
        <v>R1012</v>
      </c>
      <c r="Q541" s="26">
        <f>VLOOKUP(A541,'Hospitalisation Details'!A541:H2883,3,FALSE)</f>
        <v>27.927777777777777</v>
      </c>
    </row>
    <row r="542" spans="1:17" ht="15.75" customHeight="1" x14ac:dyDescent="0.3">
      <c r="A542" s="31" t="s">
        <v>972</v>
      </c>
      <c r="B542" s="23" t="str">
        <f>VLOOKUP(A542,'Customer Names'!A542:D2876,3,FALSE)</f>
        <v xml:space="preserve">  Brett W</v>
      </c>
      <c r="C542" s="23">
        <f>VLOOKUP(Healthcare!A542,'Medical Examinations'!A542:H2876,2,FALSE)</f>
        <v>24.4</v>
      </c>
      <c r="D542" s="23">
        <f>VLOOKUP(A542,'Medical Examinations'!A542:H2876,3,FALSE)</f>
        <v>4.5199999999999996</v>
      </c>
      <c r="E542" s="23" t="str">
        <f>VLOOKUP(A542,'Medical Examinations'!A542:H2876,4,FALSE)</f>
        <v>No</v>
      </c>
      <c r="F542" s="23" t="str">
        <f>VLOOKUP(A542,'Medical Examinations'!A542:H2876,5,FALSE)</f>
        <v>No</v>
      </c>
      <c r="G542" s="23" t="str">
        <f>VLOOKUP(A542,'Medical Examinations'!A542:H2876,6,FALSE)</f>
        <v>No</v>
      </c>
      <c r="H542" s="23">
        <f>VLOOKUP(A542,'Medical Examinations'!A542:H2876,7,FALSE)</f>
        <v>1</v>
      </c>
      <c r="I542" s="23" t="str">
        <f>VLOOKUP(A542,'Medical Examinations'!A542:H2876,8,FALSE)</f>
        <v>Yes</v>
      </c>
      <c r="J542" s="23" t="str" cm="1">
        <f t="array" ref="J542">_xlfn.IFS(C542&lt;18.5,"Under Weight",C542&lt;25,"Healthy Weight",C542&lt;30,"Over Weight",C542&gt;=30,"Obesity")</f>
        <v>Healthy Weight</v>
      </c>
      <c r="K542" s="23" t="str" cm="1">
        <f t="array" ref="K542">_xlfn.IFS(D542&lt;5.7,"Normal",D542&lt;=6.5,"Prediabetes",D542&gt;6.5,"Diabetes")</f>
        <v>Normal</v>
      </c>
      <c r="L542" s="30" t="str">
        <f>VLOOKUP(A542,'Hospitalisation Details'!A542:H2884,2,FALSE)</f>
        <v>25-Dec-1992</v>
      </c>
      <c r="M542" s="23">
        <f>VLOOKUP(A542,'Hospitalisation Details'!A542:H2884,5,FALSE)</f>
        <v>18259.22</v>
      </c>
      <c r="N542" s="23" t="str">
        <f>VLOOKUP(A542,'Hospitalisation Details'!A542:H2884,6,FALSE)</f>
        <v>tier - 1</v>
      </c>
      <c r="O542" s="23" t="str">
        <f>VLOOKUP(A542,'Hospitalisation Details'!A542:H2884,7,FALSE)</f>
        <v>tier - 3</v>
      </c>
      <c r="P542" s="23" t="str">
        <f>VLOOKUP(A542,'Hospitalisation Details'!A542:H2884,8,FALSE)</f>
        <v>R1011</v>
      </c>
      <c r="Q542" s="26">
        <f>VLOOKUP(A542,'Hospitalisation Details'!A542:H2884,3,FALSE)</f>
        <v>30.452777777777779</v>
      </c>
    </row>
    <row r="543" spans="1:17" ht="15.75" customHeight="1" x14ac:dyDescent="0.3">
      <c r="A543" s="31" t="s">
        <v>974</v>
      </c>
      <c r="B543" s="23" t="str">
        <f>VLOOKUP(A543,'Customer Names'!A543:D2877,3,FALSE)</f>
        <v xml:space="preserve">  Dylan J</v>
      </c>
      <c r="C543" s="23">
        <f>VLOOKUP(Healthcare!A543,'Medical Examinations'!A543:H2877,2,FALSE)</f>
        <v>29.15</v>
      </c>
      <c r="D543" s="23">
        <f>VLOOKUP(A543,'Medical Examinations'!A543:H2877,3,FALSE)</f>
        <v>4.45</v>
      </c>
      <c r="E543" s="23" t="str">
        <f>VLOOKUP(A543,'Medical Examinations'!A543:H2877,4,FALSE)</f>
        <v>Yes</v>
      </c>
      <c r="F543" s="23" t="str">
        <f>VLOOKUP(A543,'Medical Examinations'!A543:H2877,5,FALSE)</f>
        <v>No</v>
      </c>
      <c r="G543" s="23" t="str">
        <f>VLOOKUP(A543,'Medical Examinations'!A543:H2877,6,FALSE)</f>
        <v>No</v>
      </c>
      <c r="H543" s="23">
        <f>VLOOKUP(A543,'Medical Examinations'!A543:H2877,7,FALSE)</f>
        <v>1</v>
      </c>
      <c r="I543" s="23" t="str">
        <f>VLOOKUP(A543,'Medical Examinations'!A543:H2877,8,FALSE)</f>
        <v>Yes</v>
      </c>
      <c r="J543" s="23" t="str" cm="1">
        <f t="array" ref="J543">_xlfn.IFS(C543&lt;18.5,"Under Weight",C543&lt;25,"Healthy Weight",C543&lt;30,"Over Weight",C543&gt;=30,"Obesity")</f>
        <v>Over Weight</v>
      </c>
      <c r="K543" s="23" t="str" cm="1">
        <f t="array" ref="K543">_xlfn.IFS(D543&lt;5.7,"Normal",D543&lt;=6.5,"Prediabetes",D543&gt;6.5,"Diabetes")</f>
        <v>Normal</v>
      </c>
      <c r="L543" s="30" t="str">
        <f>VLOOKUP(A543,'Hospitalisation Details'!A543:H2885,2,FALSE)</f>
        <v>03-Aug-1995</v>
      </c>
      <c r="M543" s="23">
        <f>VLOOKUP(A543,'Hospitalisation Details'!A543:H2885,5,FALSE)</f>
        <v>18246.5</v>
      </c>
      <c r="N543" s="23" t="str">
        <f>VLOOKUP(A543,'Hospitalisation Details'!A543:H2885,6,FALSE)</f>
        <v>tier - 1</v>
      </c>
      <c r="O543" s="23" t="str">
        <f>VLOOKUP(A543,'Hospitalisation Details'!A543:H2885,7,FALSE)</f>
        <v>tier - 1</v>
      </c>
      <c r="P543" s="23" t="str">
        <f>VLOOKUP(A543,'Hospitalisation Details'!A543:H2885,8,FALSE)</f>
        <v>R1013</v>
      </c>
      <c r="Q543" s="26">
        <f>VLOOKUP(A543,'Hospitalisation Details'!A543:H2885,3,FALSE)</f>
        <v>27.847222222222221</v>
      </c>
    </row>
    <row r="544" spans="1:17" ht="15.75" customHeight="1" x14ac:dyDescent="0.3">
      <c r="A544" s="31" t="s">
        <v>976</v>
      </c>
      <c r="B544" s="23" t="str">
        <f>VLOOKUP(A544,'Customer Names'!A544:D2878,3,FALSE)</f>
        <v xml:space="preserve">  Elizabeth</v>
      </c>
      <c r="C544" s="23">
        <f>VLOOKUP(Healthcare!A544,'Medical Examinations'!A544:H2878,2,FALSE)</f>
        <v>27.28</v>
      </c>
      <c r="D544" s="23">
        <f>VLOOKUP(A544,'Medical Examinations'!A544:H2878,3,FALSE)</f>
        <v>4.72</v>
      </c>
      <c r="E544" s="23" t="str">
        <f>VLOOKUP(A544,'Medical Examinations'!A544:H2878,4,FALSE)</f>
        <v>No</v>
      </c>
      <c r="F544" s="23" t="str">
        <f>VLOOKUP(A544,'Medical Examinations'!A544:H2878,5,FALSE)</f>
        <v>yes</v>
      </c>
      <c r="G544" s="23" t="str">
        <f>VLOOKUP(A544,'Medical Examinations'!A544:H2878,6,FALSE)</f>
        <v>No</v>
      </c>
      <c r="H544" s="23">
        <f>VLOOKUP(A544,'Medical Examinations'!A544:H2878,7,FALSE)</f>
        <v>1</v>
      </c>
      <c r="I544" s="23" t="str">
        <f>VLOOKUP(A544,'Medical Examinations'!A544:H2878,8,FALSE)</f>
        <v>Yes</v>
      </c>
      <c r="J544" s="23" t="str" cm="1">
        <f t="array" ref="J544">_xlfn.IFS(C544&lt;18.5,"Under Weight",C544&lt;25,"Healthy Weight",C544&lt;30,"Over Weight",C544&gt;=30,"Obesity")</f>
        <v>Over Weight</v>
      </c>
      <c r="K544" s="23" t="str" cm="1">
        <f t="array" ref="K544">_xlfn.IFS(D544&lt;5.7,"Normal",D544&lt;=6.5,"Prediabetes",D544&gt;6.5,"Diabetes")</f>
        <v>Normal</v>
      </c>
      <c r="L544" s="30" t="str">
        <f>VLOOKUP(A544,'Hospitalisation Details'!A544:H2886,2,FALSE)</f>
        <v>10-Sep-2004</v>
      </c>
      <c r="M544" s="23">
        <f>VLOOKUP(A544,'Hospitalisation Details'!A544:H2886,5,FALSE)</f>
        <v>18223.45</v>
      </c>
      <c r="N544" s="23" t="str">
        <f>VLOOKUP(A544,'Hospitalisation Details'!A544:H2886,6,FALSE)</f>
        <v>tier - 1</v>
      </c>
      <c r="O544" s="23" t="str">
        <f>VLOOKUP(A544,'Hospitalisation Details'!A544:H2886,7,FALSE)</f>
        <v>tier - 3</v>
      </c>
      <c r="P544" s="23" t="str">
        <f>VLOOKUP(A544,'Hospitalisation Details'!A544:H2886,8,FALSE)</f>
        <v>R1013</v>
      </c>
      <c r="Q544" s="26">
        <f>VLOOKUP(A544,'Hospitalisation Details'!A544:H2886,3,FALSE)</f>
        <v>18.744444444444444</v>
      </c>
    </row>
    <row r="545" spans="1:17" ht="15.75" customHeight="1" x14ac:dyDescent="0.3">
      <c r="A545" s="31" t="s">
        <v>977</v>
      </c>
      <c r="B545" s="23" t="str">
        <f>VLOOKUP(A545,'Customer Names'!A545:D2879,3,FALSE)</f>
        <v xml:space="preserve">  Brooke M</v>
      </c>
      <c r="C545" s="23">
        <f>VLOOKUP(Healthcare!A545,'Medical Examinations'!A545:H2879,2,FALSE)</f>
        <v>32.229999999999997</v>
      </c>
      <c r="D545" s="23">
        <f>VLOOKUP(A545,'Medical Examinations'!A545:H2879,3,FALSE)</f>
        <v>4.6500000000000004</v>
      </c>
      <c r="E545" s="23" t="str">
        <f>VLOOKUP(A545,'Medical Examinations'!A545:H2879,4,FALSE)</f>
        <v>Yes</v>
      </c>
      <c r="F545" s="23" t="str">
        <f>VLOOKUP(A545,'Medical Examinations'!A545:H2879,5,FALSE)</f>
        <v>No</v>
      </c>
      <c r="G545" s="23" t="str">
        <f>VLOOKUP(A545,'Medical Examinations'!A545:H2879,6,FALSE)</f>
        <v>Yes</v>
      </c>
      <c r="H545" s="23">
        <f>VLOOKUP(A545,'Medical Examinations'!A545:H2879,7,FALSE)</f>
        <v>1</v>
      </c>
      <c r="I545" s="23" t="str">
        <f>VLOOKUP(A545,'Medical Examinations'!A545:H2879,8,FALSE)</f>
        <v>No</v>
      </c>
      <c r="J545" s="23" t="str" cm="1">
        <f t="array" ref="J545">_xlfn.IFS(C545&lt;18.5,"Under Weight",C545&lt;25,"Healthy Weight",C545&lt;30,"Over Weight",C545&gt;=30,"Obesity")</f>
        <v>Obesity</v>
      </c>
      <c r="K545" s="23" t="str" cm="1">
        <f t="array" ref="K545">_xlfn.IFS(D545&lt;5.7,"Normal",D545&lt;=6.5,"Prediabetes",D545&gt;6.5,"Diabetes")</f>
        <v>Normal</v>
      </c>
      <c r="L545" s="30" t="str">
        <f>VLOOKUP(A545,'Hospitalisation Details'!A545:H2887,2,FALSE)</f>
        <v>15-Jun-1997</v>
      </c>
      <c r="M545" s="23">
        <f>VLOOKUP(A545,'Hospitalisation Details'!A545:H2887,5,FALSE)</f>
        <v>18218.16</v>
      </c>
      <c r="N545" s="23" t="str">
        <f>VLOOKUP(A545,'Hospitalisation Details'!A545:H2887,6,FALSE)</f>
        <v>tier - 1</v>
      </c>
      <c r="O545" s="23" t="str">
        <f>VLOOKUP(A545,'Hospitalisation Details'!A545:H2887,7,FALSE)</f>
        <v>tier - 1</v>
      </c>
      <c r="P545" s="23" t="str">
        <f>VLOOKUP(A545,'Hospitalisation Details'!A545:H2887,8,FALSE)</f>
        <v>R1013</v>
      </c>
      <c r="Q545" s="26">
        <f>VLOOKUP(A545,'Hospitalisation Details'!A545:H2887,3,FALSE)</f>
        <v>25.980555555555554</v>
      </c>
    </row>
    <row r="546" spans="1:17" ht="15.75" customHeight="1" x14ac:dyDescent="0.3">
      <c r="A546" s="31" t="s">
        <v>979</v>
      </c>
      <c r="B546" s="23" t="str">
        <f>VLOOKUP(A546,'Customer Names'!A546:D2880,3,FALSE)</f>
        <v xml:space="preserve">  Teiko</v>
      </c>
      <c r="C546" s="23">
        <f>VLOOKUP(Healthcare!A546,'Medical Examinations'!A546:H2880,2,FALSE)</f>
        <v>44.2</v>
      </c>
      <c r="D546" s="23">
        <f>VLOOKUP(A546,'Medical Examinations'!A546:H2880,3,FALSE)</f>
        <v>11.34</v>
      </c>
      <c r="E546" s="23" t="str">
        <f>VLOOKUP(A546,'Medical Examinations'!A546:H2880,4,FALSE)</f>
        <v>Yes</v>
      </c>
      <c r="F546" s="23" t="str">
        <f>VLOOKUP(A546,'Medical Examinations'!A546:H2880,5,FALSE)</f>
        <v>No</v>
      </c>
      <c r="G546" s="23" t="str">
        <f>VLOOKUP(A546,'Medical Examinations'!A546:H2880,6,FALSE)</f>
        <v>Yes</v>
      </c>
      <c r="H546" s="23">
        <f>VLOOKUP(A546,'Medical Examinations'!A546:H2880,7,FALSE)</f>
        <v>1</v>
      </c>
      <c r="I546" s="23" t="str">
        <f>VLOOKUP(A546,'Medical Examinations'!A546:H2880,8,FALSE)</f>
        <v>No</v>
      </c>
      <c r="J546" s="23" t="str" cm="1">
        <f t="array" ref="J546">_xlfn.IFS(C546&lt;18.5,"Under Weight",C546&lt;25,"Healthy Weight",C546&lt;30,"Over Weight",C546&gt;=30,"Obesity")</f>
        <v>Obesity</v>
      </c>
      <c r="K546" s="23" t="str" cm="1">
        <f t="array" ref="K546">_xlfn.IFS(D546&lt;5.7,"Normal",D546&lt;=6.5,"Prediabetes",D546&gt;6.5,"Diabetes")</f>
        <v>Diabetes</v>
      </c>
      <c r="L546" s="30" t="str">
        <f>VLOOKUP(A546,'Hospitalisation Details'!A546:H2888,2,FALSE)</f>
        <v>04-Jul-1963</v>
      </c>
      <c r="M546" s="23">
        <f>VLOOKUP(A546,'Hospitalisation Details'!A546:H2888,5,FALSE)</f>
        <v>18208.34</v>
      </c>
      <c r="N546" s="23" t="str">
        <f>VLOOKUP(A546,'Hospitalisation Details'!A546:H2888,6,FALSE)</f>
        <v>tier - 1</v>
      </c>
      <c r="O546" s="23" t="str">
        <f>VLOOKUP(A546,'Hospitalisation Details'!A546:H2888,7,FALSE)</f>
        <v>tier - 2</v>
      </c>
      <c r="P546" s="23" t="str">
        <f>VLOOKUP(A546,'Hospitalisation Details'!A546:H2888,8,FALSE)</f>
        <v>R1026</v>
      </c>
      <c r="Q546" s="26">
        <f>VLOOKUP(A546,'Hospitalisation Details'!A546:H2888,3,FALSE)</f>
        <v>59.927777777777777</v>
      </c>
    </row>
    <row r="547" spans="1:17" ht="15.75" customHeight="1" x14ac:dyDescent="0.3">
      <c r="A547" s="31" t="s">
        <v>981</v>
      </c>
      <c r="B547" s="23" t="str">
        <f>VLOOKUP(A547,'Customer Names'!A547:D2881,3,FALSE)</f>
        <v xml:space="preserve">  Zachary</v>
      </c>
      <c r="C547" s="23">
        <f>VLOOKUP(Healthcare!A547,'Medical Examinations'!A547:H2881,2,FALSE)</f>
        <v>29.734999999999999</v>
      </c>
      <c r="D547" s="23">
        <f>VLOOKUP(A547,'Medical Examinations'!A547:H2881,3,FALSE)</f>
        <v>4.53</v>
      </c>
      <c r="E547" s="23" t="str">
        <f>VLOOKUP(A547,'Medical Examinations'!A547:H2881,4,FALSE)</f>
        <v>No</v>
      </c>
      <c r="F547" s="23" t="str">
        <f>VLOOKUP(A547,'Medical Examinations'!A547:H2881,5,FALSE)</f>
        <v>No</v>
      </c>
      <c r="G547" s="23" t="str">
        <f>VLOOKUP(A547,'Medical Examinations'!A547:H2881,6,FALSE)</f>
        <v>Yes</v>
      </c>
      <c r="H547" s="23">
        <f>VLOOKUP(A547,'Medical Examinations'!A547:H2881,7,FALSE)</f>
        <v>1</v>
      </c>
      <c r="I547" s="23" t="str">
        <f>VLOOKUP(A547,'Medical Examinations'!A547:H2881,8,FALSE)</f>
        <v>No</v>
      </c>
      <c r="J547" s="23" t="str" cm="1">
        <f t="array" ref="J547">_xlfn.IFS(C547&lt;18.5,"Under Weight",C547&lt;25,"Healthy Weight",C547&lt;30,"Over Weight",C547&gt;=30,"Obesity")</f>
        <v>Over Weight</v>
      </c>
      <c r="K547" s="23" t="str" cm="1">
        <f t="array" ref="K547">_xlfn.IFS(D547&lt;5.7,"Normal",D547&lt;=6.5,"Prediabetes",D547&gt;6.5,"Diabetes")</f>
        <v>Normal</v>
      </c>
      <c r="L547" s="30" t="str">
        <f>VLOOKUP(A547,'Hospitalisation Details'!A547:H2889,2,FALSE)</f>
        <v>12-Jul-1993</v>
      </c>
      <c r="M547" s="23">
        <f>VLOOKUP(A547,'Hospitalisation Details'!A547:H2889,5,FALSE)</f>
        <v>18157.88</v>
      </c>
      <c r="N547" s="23" t="str">
        <f>VLOOKUP(A547,'Hospitalisation Details'!A547:H2889,6,FALSE)</f>
        <v>tier - 1</v>
      </c>
      <c r="O547" s="23" t="str">
        <f>VLOOKUP(A547,'Hospitalisation Details'!A547:H2889,7,FALSE)</f>
        <v>tier - 1</v>
      </c>
      <c r="P547" s="23" t="str">
        <f>VLOOKUP(A547,'Hospitalisation Details'!A547:H2889,8,FALSE)</f>
        <v>R1012</v>
      </c>
      <c r="Q547" s="26">
        <f>VLOOKUP(A547,'Hospitalisation Details'!A547:H2889,3,FALSE)</f>
        <v>29.905555555555555</v>
      </c>
    </row>
    <row r="548" spans="1:17" ht="15.75" customHeight="1" x14ac:dyDescent="0.3">
      <c r="A548" s="31" t="s">
        <v>982</v>
      </c>
      <c r="B548" s="23" t="str">
        <f>VLOOKUP(A548,'Customer Names'!A548:D2882,3,FALSE)</f>
        <v xml:space="preserve">  Johannah</v>
      </c>
      <c r="C548" s="23">
        <f>VLOOKUP(Healthcare!A548,'Medical Examinations'!A548:H2882,2,FALSE)</f>
        <v>28.31</v>
      </c>
      <c r="D548" s="23">
        <f>VLOOKUP(A548,'Medical Examinations'!A548:H2882,3,FALSE)</f>
        <v>6.35</v>
      </c>
      <c r="E548" s="23" t="str">
        <f>VLOOKUP(A548,'Medical Examinations'!A548:H2882,4,FALSE)</f>
        <v>No</v>
      </c>
      <c r="F548" s="23" t="str">
        <f>VLOOKUP(A548,'Medical Examinations'!A548:H2882,5,FALSE)</f>
        <v>No</v>
      </c>
      <c r="G548" s="23" t="str">
        <f>VLOOKUP(A548,'Medical Examinations'!A548:H2882,6,FALSE)</f>
        <v>No</v>
      </c>
      <c r="H548" s="23">
        <f>VLOOKUP(A548,'Medical Examinations'!A548:H2882,7,FALSE)</f>
        <v>0</v>
      </c>
      <c r="I548" s="23" t="str">
        <f>VLOOKUP(A548,'Medical Examinations'!A548:H2882,8,FALSE)</f>
        <v>Yes</v>
      </c>
      <c r="J548" s="23" t="str" cm="1">
        <f t="array" ref="J548">_xlfn.IFS(C548&lt;18.5,"Under Weight",C548&lt;25,"Healthy Weight",C548&lt;30,"Over Weight",C548&gt;=30,"Obesity")</f>
        <v>Over Weight</v>
      </c>
      <c r="K548" s="23" t="str" cm="1">
        <f t="array" ref="K548">_xlfn.IFS(D548&lt;5.7,"Normal",D548&lt;=6.5,"Prediabetes",D548&gt;6.5,"Diabetes")</f>
        <v>Prediabetes</v>
      </c>
      <c r="L548" s="30" t="str">
        <f>VLOOKUP(A548,'Hospitalisation Details'!A548:H2890,2,FALSE)</f>
        <v>24-Oct-1999</v>
      </c>
      <c r="M548" s="23">
        <f>VLOOKUP(A548,'Hospitalisation Details'!A548:H2890,5,FALSE)</f>
        <v>18033.97</v>
      </c>
      <c r="N548" s="23" t="str">
        <f>VLOOKUP(A548,'Hospitalisation Details'!A548:H2890,6,FALSE)</f>
        <v>tier - 1</v>
      </c>
      <c r="O548" s="23" t="str">
        <f>VLOOKUP(A548,'Hospitalisation Details'!A548:H2890,7,FALSE)</f>
        <v>tier - 1</v>
      </c>
      <c r="P548" s="23" t="str">
        <f>VLOOKUP(A548,'Hospitalisation Details'!A548:H2890,8,FALSE)</f>
        <v>R1012</v>
      </c>
      <c r="Q548" s="26">
        <f>VLOOKUP(A548,'Hospitalisation Details'!A548:H2890,3,FALSE)</f>
        <v>23.622222222222224</v>
      </c>
    </row>
    <row r="549" spans="1:17" ht="15.75" customHeight="1" x14ac:dyDescent="0.3">
      <c r="A549" s="31" t="s">
        <v>984</v>
      </c>
      <c r="B549" s="23" t="str">
        <f>VLOOKUP(A549,'Customer Names'!A549:D2883,3,FALSE)</f>
        <v xml:space="preserve">  Ryan A</v>
      </c>
      <c r="C549" s="23">
        <f>VLOOKUP(Healthcare!A549,'Medical Examinations'!A549:H2883,2,FALSE)</f>
        <v>46.62</v>
      </c>
      <c r="D549" s="23">
        <f>VLOOKUP(A549,'Medical Examinations'!A549:H2883,3,FALSE)</f>
        <v>8.51</v>
      </c>
      <c r="E549" s="23" t="str">
        <f>VLOOKUP(A549,'Medical Examinations'!A549:H2883,4,FALSE)</f>
        <v>No</v>
      </c>
      <c r="F549" s="23" t="str">
        <f>VLOOKUP(A549,'Medical Examinations'!A549:H2883,5,FALSE)</f>
        <v>No</v>
      </c>
      <c r="G549" s="23" t="str">
        <f>VLOOKUP(A549,'Medical Examinations'!A549:H2883,6,FALSE)</f>
        <v>No</v>
      </c>
      <c r="H549" s="23">
        <f>VLOOKUP(A549,'Medical Examinations'!A549:H2883,7,FALSE)</f>
        <v>0</v>
      </c>
      <c r="I549" s="23" t="str">
        <f>VLOOKUP(A549,'Medical Examinations'!A549:H2883,8,FALSE)</f>
        <v>No</v>
      </c>
      <c r="J549" s="23" t="str" cm="1">
        <f t="array" ref="J549">_xlfn.IFS(C549&lt;18.5,"Under Weight",C549&lt;25,"Healthy Weight",C549&lt;30,"Over Weight",C549&gt;=30,"Obesity")</f>
        <v>Obesity</v>
      </c>
      <c r="K549" s="23" t="str" cm="1">
        <f t="array" ref="K549">_xlfn.IFS(D549&lt;5.7,"Normal",D549&lt;=6.5,"Prediabetes",D549&gt;6.5,"Diabetes")</f>
        <v>Diabetes</v>
      </c>
      <c r="L549" s="30" t="str">
        <f>VLOOKUP(A549,'Hospitalisation Details'!A549:H2891,2,FALSE)</f>
        <v>17-Oct-1965</v>
      </c>
      <c r="M549" s="23">
        <f>VLOOKUP(A549,'Hospitalisation Details'!A549:H2891,5,FALSE)</f>
        <v>18031.189999999999</v>
      </c>
      <c r="N549" s="23" t="str">
        <f>VLOOKUP(A549,'Hospitalisation Details'!A549:H2891,6,FALSE)</f>
        <v>tier - 1</v>
      </c>
      <c r="O549" s="23" t="str">
        <f>VLOOKUP(A549,'Hospitalisation Details'!A549:H2891,7,FALSE)</f>
        <v>tier - 2</v>
      </c>
      <c r="P549" s="23" t="str">
        <f>VLOOKUP(A549,'Hospitalisation Details'!A549:H2891,8,FALSE)</f>
        <v>R1012</v>
      </c>
      <c r="Q549" s="26">
        <f>VLOOKUP(A549,'Hospitalisation Details'!A549:H2891,3,FALSE)</f>
        <v>57.641666666666666</v>
      </c>
    </row>
    <row r="550" spans="1:17" ht="15.75" customHeight="1" x14ac:dyDescent="0.3">
      <c r="A550" s="31" t="s">
        <v>986</v>
      </c>
      <c r="B550" s="23" t="str">
        <f>VLOOKUP(A550,'Customer Names'!A550:D2884,3,FALSE)</f>
        <v xml:space="preserve">  Andres Sr</v>
      </c>
      <c r="C550" s="23">
        <f>VLOOKUP(Healthcare!A550,'Medical Examinations'!A550:H2884,2,FALSE)</f>
        <v>51.75</v>
      </c>
      <c r="D550" s="23">
        <f>VLOOKUP(A550,'Medical Examinations'!A550:H2884,3,FALSE)</f>
        <v>8.59</v>
      </c>
      <c r="E550" s="23" t="str">
        <f>VLOOKUP(A550,'Medical Examinations'!A550:H2884,4,FALSE)</f>
        <v>Yes</v>
      </c>
      <c r="F550" s="23" t="str">
        <f>VLOOKUP(A550,'Medical Examinations'!A550:H2884,5,FALSE)</f>
        <v>No</v>
      </c>
      <c r="G550" s="23" t="str">
        <f>VLOOKUP(A550,'Medical Examinations'!A550:H2884,6,FALSE)</f>
        <v>No</v>
      </c>
      <c r="H550" s="23">
        <f>VLOOKUP(A550,'Medical Examinations'!A550:H2884,7,FALSE)</f>
        <v>1</v>
      </c>
      <c r="I550" s="23" t="str">
        <f>VLOOKUP(A550,'Medical Examinations'!A550:H2884,8,FALSE)</f>
        <v>No</v>
      </c>
      <c r="J550" s="23" t="str" cm="1">
        <f t="array" ref="J550">_xlfn.IFS(C550&lt;18.5,"Under Weight",C550&lt;25,"Healthy Weight",C550&lt;30,"Over Weight",C550&gt;=30,"Obesity")</f>
        <v>Obesity</v>
      </c>
      <c r="K550" s="23" t="str" cm="1">
        <f t="array" ref="K550">_xlfn.IFS(D550&lt;5.7,"Normal",D550&lt;=6.5,"Prediabetes",D550&gt;6.5,"Diabetes")</f>
        <v>Diabetes</v>
      </c>
      <c r="L550" s="30" t="str">
        <f>VLOOKUP(A550,'Hospitalisation Details'!A550:H2892,2,FALSE)</f>
        <v>27-Jun-1975</v>
      </c>
      <c r="M550" s="23">
        <f>VLOOKUP(A550,'Hospitalisation Details'!A550:H2892,5,FALSE)</f>
        <v>18031.16</v>
      </c>
      <c r="N550" s="23" t="str">
        <f>VLOOKUP(A550,'Hospitalisation Details'!A550:H2892,6,FALSE)</f>
        <v>tier - 1</v>
      </c>
      <c r="O550" s="23" t="str">
        <f>VLOOKUP(A550,'Hospitalisation Details'!A550:H2892,7,FALSE)</f>
        <v>tier - 3</v>
      </c>
      <c r="P550" s="23" t="str">
        <f>VLOOKUP(A550,'Hospitalisation Details'!A550:H2892,8,FALSE)</f>
        <v>R1023</v>
      </c>
      <c r="Q550" s="26">
        <f>VLOOKUP(A550,'Hospitalisation Details'!A550:H2892,3,FALSE)</f>
        <v>47.947222222222223</v>
      </c>
    </row>
    <row r="551" spans="1:17" ht="15.75" customHeight="1" x14ac:dyDescent="0.3">
      <c r="A551" s="31" t="s">
        <v>988</v>
      </c>
      <c r="B551" s="23" t="str">
        <f>VLOOKUP(A551,'Customer Names'!A551:D2885,3,FALSE)</f>
        <v xml:space="preserve">  Bryan</v>
      </c>
      <c r="C551" s="23">
        <f>VLOOKUP(Healthcare!A551,'Medical Examinations'!A551:H2885,2,FALSE)</f>
        <v>25.7</v>
      </c>
      <c r="D551" s="23">
        <f>VLOOKUP(A551,'Medical Examinations'!A551:H2885,3,FALSE)</f>
        <v>4.13</v>
      </c>
      <c r="E551" s="23" t="str">
        <f>VLOOKUP(A551,'Medical Examinations'!A551:H2885,4,FALSE)</f>
        <v>Yes</v>
      </c>
      <c r="F551" s="23" t="str">
        <f>VLOOKUP(A551,'Medical Examinations'!A551:H2885,5,FALSE)</f>
        <v>No</v>
      </c>
      <c r="G551" s="23" t="str">
        <f>VLOOKUP(A551,'Medical Examinations'!A551:H2885,6,FALSE)</f>
        <v>No</v>
      </c>
      <c r="H551" s="23">
        <f>VLOOKUP(A551,'Medical Examinations'!A551:H2885,7,FALSE)</f>
        <v>0</v>
      </c>
      <c r="I551" s="23" t="str">
        <f>VLOOKUP(A551,'Medical Examinations'!A551:H2885,8,FALSE)</f>
        <v>Yes</v>
      </c>
      <c r="J551" s="23" t="str" cm="1">
        <f t="array" ref="J551">_xlfn.IFS(C551&lt;18.5,"Under Weight",C551&lt;25,"Healthy Weight",C551&lt;30,"Over Weight",C551&gt;=30,"Obesity")</f>
        <v>Over Weight</v>
      </c>
      <c r="K551" s="23" t="str" cm="1">
        <f t="array" ref="K551">_xlfn.IFS(D551&lt;5.7,"Normal",D551&lt;=6.5,"Prediabetes",D551&gt;6.5,"Diabetes")</f>
        <v>Normal</v>
      </c>
      <c r="L551" s="30" t="str">
        <f>VLOOKUP(A551,'Hospitalisation Details'!A551:H2893,2,FALSE)</f>
        <v>28-Sep-2001</v>
      </c>
      <c r="M551" s="23">
        <f>VLOOKUP(A551,'Hospitalisation Details'!A551:H2893,5,FALSE)</f>
        <v>17942.11</v>
      </c>
      <c r="N551" s="23" t="str">
        <f>VLOOKUP(A551,'Hospitalisation Details'!A551:H2893,6,FALSE)</f>
        <v>tier - 1</v>
      </c>
      <c r="O551" s="23" t="str">
        <f>VLOOKUP(A551,'Hospitalisation Details'!A551:H2893,7,FALSE)</f>
        <v>tier - 2</v>
      </c>
      <c r="P551" s="23" t="str">
        <f>VLOOKUP(A551,'Hospitalisation Details'!A551:H2893,8,FALSE)</f>
        <v>R1011</v>
      </c>
      <c r="Q551" s="26">
        <f>VLOOKUP(A551,'Hospitalisation Details'!A551:H2893,3,FALSE)</f>
        <v>21.694444444444443</v>
      </c>
    </row>
    <row r="552" spans="1:17" ht="15.75" customHeight="1" x14ac:dyDescent="0.3">
      <c r="A552" s="31" t="s">
        <v>990</v>
      </c>
      <c r="B552" s="23" t="str">
        <f>VLOOKUP(A552,'Customer Names'!A552:D2886,3,FALSE)</f>
        <v xml:space="preserve">  Lizette</v>
      </c>
      <c r="C552" s="23">
        <f>VLOOKUP(Healthcare!A552,'Medical Examinations'!A552:H2886,2,FALSE)</f>
        <v>31.79</v>
      </c>
      <c r="D552" s="23">
        <f>VLOOKUP(A552,'Medical Examinations'!A552:H2886,3,FALSE)</f>
        <v>4.55</v>
      </c>
      <c r="E552" s="23" t="str">
        <f>VLOOKUP(A552,'Medical Examinations'!A552:H2886,4,FALSE)</f>
        <v>No</v>
      </c>
      <c r="F552" s="23" t="str">
        <f>VLOOKUP(A552,'Medical Examinations'!A552:H2886,5,FALSE)</f>
        <v>No</v>
      </c>
      <c r="G552" s="23" t="str">
        <f>VLOOKUP(A552,'Medical Examinations'!A552:H2886,6,FALSE)</f>
        <v>No</v>
      </c>
      <c r="H552" s="23">
        <f>VLOOKUP(A552,'Medical Examinations'!A552:H2886,7,FALSE)</f>
        <v>0</v>
      </c>
      <c r="I552" s="23" t="str">
        <f>VLOOKUP(A552,'Medical Examinations'!A552:H2886,8,FALSE)</f>
        <v>No</v>
      </c>
      <c r="J552" s="23" t="str" cm="1">
        <f t="array" ref="J552">_xlfn.IFS(C552&lt;18.5,"Under Weight",C552&lt;25,"Healthy Weight",C552&lt;30,"Over Weight",C552&gt;=30,"Obesity")</f>
        <v>Obesity</v>
      </c>
      <c r="K552" s="23" t="str" cm="1">
        <f t="array" ref="K552">_xlfn.IFS(D552&lt;5.7,"Normal",D552&lt;=6.5,"Prediabetes",D552&gt;6.5,"Diabetes")</f>
        <v>Normal</v>
      </c>
      <c r="L552" s="30" t="str">
        <f>VLOOKUP(A552,'Hospitalisation Details'!A552:H2894,2,FALSE)</f>
        <v>17-Oct-1977</v>
      </c>
      <c r="M552" s="23">
        <f>VLOOKUP(A552,'Hospitalisation Details'!A552:H2894,5,FALSE)</f>
        <v>17929.3</v>
      </c>
      <c r="N552" s="23" t="str">
        <f>VLOOKUP(A552,'Hospitalisation Details'!A552:H2894,6,FALSE)</f>
        <v>tier - 1</v>
      </c>
      <c r="O552" s="23" t="str">
        <f>VLOOKUP(A552,'Hospitalisation Details'!A552:H2894,7,FALSE)</f>
        <v>tier - 2</v>
      </c>
      <c r="P552" s="23" t="str">
        <f>VLOOKUP(A552,'Hospitalisation Details'!A552:H2894,8,FALSE)</f>
        <v>R1013</v>
      </c>
      <c r="Q552" s="26">
        <f>VLOOKUP(A552,'Hospitalisation Details'!A552:H2894,3,FALSE)</f>
        <v>45.641666666666666</v>
      </c>
    </row>
    <row r="553" spans="1:17" ht="15.75" customHeight="1" x14ac:dyDescent="0.3">
      <c r="A553" s="31" t="s">
        <v>992</v>
      </c>
      <c r="B553" s="23" t="str">
        <f>VLOOKUP(A553,'Customer Names'!A553:D2887,3,FALSE)</f>
        <v xml:space="preserve">  Don</v>
      </c>
      <c r="C553" s="23">
        <f>VLOOKUP(Healthcare!A553,'Medical Examinations'!A553:H2887,2,FALSE)</f>
        <v>24.795000000000002</v>
      </c>
      <c r="D553" s="23">
        <f>VLOOKUP(A553,'Medical Examinations'!A553:H2887,3,FALSE)</f>
        <v>4.5199999999999996</v>
      </c>
      <c r="E553" s="23" t="str">
        <f>VLOOKUP(A553,'Medical Examinations'!A553:H2887,4,FALSE)</f>
        <v>No</v>
      </c>
      <c r="F553" s="23" t="str">
        <f>VLOOKUP(A553,'Medical Examinations'!A553:H2887,5,FALSE)</f>
        <v>No</v>
      </c>
      <c r="G553" s="23" t="str">
        <f>VLOOKUP(A553,'Medical Examinations'!A553:H2887,6,FALSE)</f>
        <v>No</v>
      </c>
      <c r="H553" s="23">
        <f>VLOOKUP(A553,'Medical Examinations'!A553:H2887,7,FALSE)</f>
        <v>0</v>
      </c>
      <c r="I553" s="23" t="str">
        <f>VLOOKUP(A553,'Medical Examinations'!A553:H2887,8,FALSE)</f>
        <v>Yes</v>
      </c>
      <c r="J553" s="23" t="str" cm="1">
        <f t="array" ref="J553">_xlfn.IFS(C553&lt;18.5,"Under Weight",C553&lt;25,"Healthy Weight",C553&lt;30,"Over Weight",C553&gt;=30,"Obesity")</f>
        <v>Healthy Weight</v>
      </c>
      <c r="K553" s="23" t="str" cm="1">
        <f t="array" ref="K553">_xlfn.IFS(D553&lt;5.7,"Normal",D553&lt;=6.5,"Prediabetes",D553&gt;6.5,"Diabetes")</f>
        <v>Normal</v>
      </c>
      <c r="L553" s="30" t="str">
        <f>VLOOKUP(A553,'Hospitalisation Details'!A553:H2895,2,FALSE)</f>
        <v>04-Dec-1989</v>
      </c>
      <c r="M553" s="23">
        <f>VLOOKUP(A553,'Hospitalisation Details'!A553:H2895,5,FALSE)</f>
        <v>17904.53</v>
      </c>
      <c r="N553" s="23" t="str">
        <f>VLOOKUP(A553,'Hospitalisation Details'!A553:H2895,6,FALSE)</f>
        <v>tier - 1</v>
      </c>
      <c r="O553" s="23" t="str">
        <f>VLOOKUP(A553,'Hospitalisation Details'!A553:H2895,7,FALSE)</f>
        <v>tier - 2</v>
      </c>
      <c r="P553" s="23" t="str">
        <f>VLOOKUP(A553,'Hospitalisation Details'!A553:H2895,8,FALSE)</f>
        <v>R1017</v>
      </c>
      <c r="Q553" s="26">
        <f>VLOOKUP(A553,'Hospitalisation Details'!A553:H2895,3,FALSE)</f>
        <v>33.511111111111113</v>
      </c>
    </row>
    <row r="554" spans="1:17" ht="15.75" customHeight="1" x14ac:dyDescent="0.3">
      <c r="A554" s="31" t="s">
        <v>993</v>
      </c>
      <c r="B554" s="23" t="str">
        <f>VLOOKUP(A554,'Customer Names'!A554:D2888,3,FALSE)</f>
        <v xml:space="preserve">  Jeb</v>
      </c>
      <c r="C554" s="23">
        <f>VLOOKUP(Healthcare!A554,'Medical Examinations'!A554:H2888,2,FALSE)</f>
        <v>53.98</v>
      </c>
      <c r="D554" s="23">
        <f>VLOOKUP(A554,'Medical Examinations'!A554:H2888,3,FALSE)</f>
        <v>5.07</v>
      </c>
      <c r="E554" s="23" t="str">
        <f>VLOOKUP(A554,'Medical Examinations'!A554:H2888,4,FALSE)</f>
        <v>No</v>
      </c>
      <c r="F554" s="23" t="str">
        <f>VLOOKUP(A554,'Medical Examinations'!A554:H2888,5,FALSE)</f>
        <v>No</v>
      </c>
      <c r="G554" s="23" t="str">
        <f>VLOOKUP(A554,'Medical Examinations'!A554:H2888,6,FALSE)</f>
        <v>Yes</v>
      </c>
      <c r="H554" s="23">
        <f>VLOOKUP(A554,'Medical Examinations'!A554:H2888,7,FALSE)</f>
        <v>1</v>
      </c>
      <c r="I554" s="23" t="str">
        <f>VLOOKUP(A554,'Medical Examinations'!A554:H2888,8,FALSE)</f>
        <v>No</v>
      </c>
      <c r="J554" s="23" t="str" cm="1">
        <f t="array" ref="J554">_xlfn.IFS(C554&lt;18.5,"Under Weight",C554&lt;25,"Healthy Weight",C554&lt;30,"Over Weight",C554&gt;=30,"Obesity")</f>
        <v>Obesity</v>
      </c>
      <c r="K554" s="23" t="str" cm="1">
        <f t="array" ref="K554">_xlfn.IFS(D554&lt;5.7,"Normal",D554&lt;=6.5,"Prediabetes",D554&gt;6.5,"Diabetes")</f>
        <v>Normal</v>
      </c>
      <c r="L554" s="30" t="str">
        <f>VLOOKUP(A554,'Hospitalisation Details'!A554:H2896,2,FALSE)</f>
        <v>12-Nov-1979</v>
      </c>
      <c r="M554" s="23">
        <f>VLOOKUP(A554,'Hospitalisation Details'!A554:H2896,5,FALSE)</f>
        <v>17882.669999999998</v>
      </c>
      <c r="N554" s="23" t="str">
        <f>VLOOKUP(A554,'Hospitalisation Details'!A554:H2896,6,FALSE)</f>
        <v>tier - 1</v>
      </c>
      <c r="O554" s="23" t="str">
        <f>VLOOKUP(A554,'Hospitalisation Details'!A554:H2896,7,FALSE)</f>
        <v>tier - 3</v>
      </c>
      <c r="P554" s="23" t="str">
        <f>VLOOKUP(A554,'Hospitalisation Details'!A554:H2896,8,FALSE)</f>
        <v>R1012</v>
      </c>
      <c r="Q554" s="26">
        <f>VLOOKUP(A554,'Hospitalisation Details'!A554:H2896,3,FALSE)</f>
        <v>43.572222222222223</v>
      </c>
    </row>
    <row r="555" spans="1:17" ht="15.75" customHeight="1" x14ac:dyDescent="0.3">
      <c r="A555" s="31" t="s">
        <v>995</v>
      </c>
      <c r="B555" s="23" t="str">
        <f>VLOOKUP(A555,'Customer Names'!A555:D2889,3,FALSE)</f>
        <v xml:space="preserve">  Amy R</v>
      </c>
      <c r="C555" s="23">
        <f>VLOOKUP(Healthcare!A555,'Medical Examinations'!A555:H2889,2,FALSE)</f>
        <v>41.325000000000003</v>
      </c>
      <c r="D555" s="23">
        <f>VLOOKUP(A555,'Medical Examinations'!A555:H2889,3,FALSE)</f>
        <v>4.04</v>
      </c>
      <c r="E555" s="23" t="str">
        <f>VLOOKUP(A555,'Medical Examinations'!A555:H2889,4,FALSE)</f>
        <v>Yes</v>
      </c>
      <c r="F555" s="23" t="str">
        <f>VLOOKUP(A555,'Medical Examinations'!A555:H2889,5,FALSE)</f>
        <v>No</v>
      </c>
      <c r="G555" s="23" t="str">
        <f>VLOOKUP(A555,'Medical Examinations'!A555:H2889,6,FALSE)</f>
        <v>Yes</v>
      </c>
      <c r="H555" s="23">
        <f>VLOOKUP(A555,'Medical Examinations'!A555:H2889,7,FALSE)</f>
        <v>1</v>
      </c>
      <c r="I555" s="23" t="str">
        <f>VLOOKUP(A555,'Medical Examinations'!A555:H2889,8,FALSE)</f>
        <v>No</v>
      </c>
      <c r="J555" s="23" t="str" cm="1">
        <f t="array" ref="J555">_xlfn.IFS(C555&lt;18.5,"Under Weight",C555&lt;25,"Healthy Weight",C555&lt;30,"Over Weight",C555&gt;=30,"Obesity")</f>
        <v>Obesity</v>
      </c>
      <c r="K555" s="23" t="str" cm="1">
        <f t="array" ref="K555">_xlfn.IFS(D555&lt;5.7,"Normal",D555&lt;=6.5,"Prediabetes",D555&gt;6.5,"Diabetes")</f>
        <v>Normal</v>
      </c>
      <c r="L555" s="30" t="str">
        <f>VLOOKUP(A555,'Hospitalisation Details'!A555:H2897,2,FALSE)</f>
        <v>26-Aug-1997</v>
      </c>
      <c r="M555" s="23">
        <f>VLOOKUP(A555,'Hospitalisation Details'!A555:H2897,5,FALSE)</f>
        <v>17878.900000000001</v>
      </c>
      <c r="N555" s="23" t="str">
        <f>VLOOKUP(A555,'Hospitalisation Details'!A555:H2897,6,FALSE)</f>
        <v>tier - 1</v>
      </c>
      <c r="O555" s="23" t="str">
        <f>VLOOKUP(A555,'Hospitalisation Details'!A555:H2897,7,FALSE)</f>
        <v>tier - 2</v>
      </c>
      <c r="P555" s="23" t="str">
        <f>VLOOKUP(A555,'Hospitalisation Details'!A555:H2897,8,FALSE)</f>
        <v>R1024</v>
      </c>
      <c r="Q555" s="26">
        <f>VLOOKUP(A555,'Hospitalisation Details'!A555:H2897,3,FALSE)</f>
        <v>25.783333333333335</v>
      </c>
    </row>
    <row r="556" spans="1:17" ht="15.75" customHeight="1" x14ac:dyDescent="0.3">
      <c r="A556" s="31" t="s">
        <v>997</v>
      </c>
      <c r="B556" s="23" t="str">
        <f>VLOOKUP(A556,'Customer Names'!A556:D2890,3,FALSE)</f>
        <v xml:space="preserve">  Brian</v>
      </c>
      <c r="C556" s="23">
        <f>VLOOKUP(Healthcare!A556,'Medical Examinations'!A556:H2890,2,FALSE)</f>
        <v>51.65</v>
      </c>
      <c r="D556" s="23">
        <f>VLOOKUP(A556,'Medical Examinations'!A556:H2890,3,FALSE)</f>
        <v>5.3</v>
      </c>
      <c r="E556" s="23" t="str">
        <f>VLOOKUP(A556,'Medical Examinations'!A556:H2890,4,FALSE)</f>
        <v>Yes</v>
      </c>
      <c r="F556" s="23" t="str">
        <f>VLOOKUP(A556,'Medical Examinations'!A556:H2890,5,FALSE)</f>
        <v>No</v>
      </c>
      <c r="G556" s="23" t="str">
        <f>VLOOKUP(A556,'Medical Examinations'!A556:H2890,6,FALSE)</f>
        <v>No</v>
      </c>
      <c r="H556" s="23">
        <f>VLOOKUP(A556,'Medical Examinations'!A556:H2890,7,FALSE)</f>
        <v>0</v>
      </c>
      <c r="I556" s="23" t="str">
        <f>VLOOKUP(A556,'Medical Examinations'!A556:H2890,8,FALSE)</f>
        <v>No</v>
      </c>
      <c r="J556" s="23" t="str" cm="1">
        <f t="array" ref="J556">_xlfn.IFS(C556&lt;18.5,"Under Weight",C556&lt;25,"Healthy Weight",C556&lt;30,"Over Weight",C556&gt;=30,"Obesity")</f>
        <v>Obesity</v>
      </c>
      <c r="K556" s="23" t="str" cm="1">
        <f t="array" ref="K556">_xlfn.IFS(D556&lt;5.7,"Normal",D556&lt;=6.5,"Prediabetes",D556&gt;6.5,"Diabetes")</f>
        <v>Normal</v>
      </c>
      <c r="L556" s="30" t="str">
        <f>VLOOKUP(A556,'Hospitalisation Details'!A556:H2898,2,FALSE)</f>
        <v>12-Dec-1976</v>
      </c>
      <c r="M556" s="23">
        <f>VLOOKUP(A556,'Hospitalisation Details'!A556:H2898,5,FALSE)</f>
        <v>17862.919999999998</v>
      </c>
      <c r="N556" s="23" t="str">
        <f>VLOOKUP(A556,'Hospitalisation Details'!A556:H2898,6,FALSE)</f>
        <v>tier - 1</v>
      </c>
      <c r="O556" s="23" t="str">
        <f>VLOOKUP(A556,'Hospitalisation Details'!A556:H2898,7,FALSE)</f>
        <v>tier - 2</v>
      </c>
      <c r="P556" s="23" t="str">
        <f>VLOOKUP(A556,'Hospitalisation Details'!A556:H2898,8,FALSE)</f>
        <v>R1012</v>
      </c>
      <c r="Q556" s="26">
        <f>VLOOKUP(A556,'Hospitalisation Details'!A556:H2898,3,FALSE)</f>
        <v>46.488888888888887</v>
      </c>
    </row>
    <row r="557" spans="1:17" ht="15.75" customHeight="1" x14ac:dyDescent="0.3">
      <c r="A557" s="31" t="s">
        <v>998</v>
      </c>
      <c r="B557" s="23" t="str">
        <f>VLOOKUP(A557,'Customer Names'!A557:D2891,3,FALSE)</f>
        <v xml:space="preserve">  Mike G</v>
      </c>
      <c r="C557" s="23">
        <f>VLOOKUP(Healthcare!A557,'Medical Examinations'!A557:H2891,2,FALSE)</f>
        <v>44.52</v>
      </c>
      <c r="D557" s="23">
        <f>VLOOKUP(A557,'Medical Examinations'!A557:H2891,3,FALSE)</f>
        <v>8.64</v>
      </c>
      <c r="E557" s="23" t="str">
        <f>VLOOKUP(A557,'Medical Examinations'!A557:H2891,4,FALSE)</f>
        <v>Yes</v>
      </c>
      <c r="F557" s="23" t="str">
        <f>VLOOKUP(A557,'Medical Examinations'!A557:H2891,5,FALSE)</f>
        <v>No</v>
      </c>
      <c r="G557" s="23" t="str">
        <f>VLOOKUP(A557,'Medical Examinations'!A557:H2891,6,FALSE)</f>
        <v>Yes</v>
      </c>
      <c r="H557" s="23">
        <f>VLOOKUP(A557,'Medical Examinations'!A557:H2891,7,FALSE)</f>
        <v>1</v>
      </c>
      <c r="I557" s="23" t="str">
        <f>VLOOKUP(A557,'Medical Examinations'!A557:H2891,8,FALSE)</f>
        <v>No</v>
      </c>
      <c r="J557" s="23" t="str" cm="1">
        <f t="array" ref="J557">_xlfn.IFS(C557&lt;18.5,"Under Weight",C557&lt;25,"Healthy Weight",C557&lt;30,"Over Weight",C557&gt;=30,"Obesity")</f>
        <v>Obesity</v>
      </c>
      <c r="K557" s="23" t="str" cm="1">
        <f t="array" ref="K557">_xlfn.IFS(D557&lt;5.7,"Normal",D557&lt;=6.5,"Prediabetes",D557&gt;6.5,"Diabetes")</f>
        <v>Diabetes</v>
      </c>
      <c r="L557" s="30" t="str">
        <f>VLOOKUP(A557,'Hospitalisation Details'!A557:H2899,2,FALSE)</f>
        <v>08-Dec-1963</v>
      </c>
      <c r="M557" s="23">
        <f>VLOOKUP(A557,'Hospitalisation Details'!A557:H2899,5,FALSE)</f>
        <v>17832.599999999999</v>
      </c>
      <c r="N557" s="23" t="str">
        <f>VLOOKUP(A557,'Hospitalisation Details'!A557:H2899,6,FALSE)</f>
        <v>tier - 1</v>
      </c>
      <c r="O557" s="23" t="str">
        <f>VLOOKUP(A557,'Hospitalisation Details'!A557:H2899,7,FALSE)</f>
        <v>tier - 2</v>
      </c>
      <c r="P557" s="23" t="str">
        <f>VLOOKUP(A557,'Hospitalisation Details'!A557:H2899,8,FALSE)</f>
        <v>R1012</v>
      </c>
      <c r="Q557" s="26">
        <f>VLOOKUP(A557,'Hospitalisation Details'!A557:H2899,3,FALSE)</f>
        <v>59.5</v>
      </c>
    </row>
    <row r="558" spans="1:17" ht="15.75" customHeight="1" x14ac:dyDescent="0.3">
      <c r="A558" s="31" t="s">
        <v>1000</v>
      </c>
      <c r="B558" s="23" t="str">
        <f>VLOOKUP(A558,'Customer Names'!A558:D2892,3,FALSE)</f>
        <v xml:space="preserve">  Simonezitrone Sr</v>
      </c>
      <c r="C558" s="23">
        <f>VLOOKUP(Healthcare!A558,'Medical Examinations'!A558:H2892,2,FALSE)</f>
        <v>53.29</v>
      </c>
      <c r="D558" s="23">
        <f>VLOOKUP(A558,'Medical Examinations'!A558:H2892,3,FALSE)</f>
        <v>4.03</v>
      </c>
      <c r="E558" s="23" t="str">
        <f>VLOOKUP(A558,'Medical Examinations'!A558:H2892,4,FALSE)</f>
        <v>No</v>
      </c>
      <c r="F558" s="23" t="str">
        <f>VLOOKUP(A558,'Medical Examinations'!A558:H2892,5,FALSE)</f>
        <v>No</v>
      </c>
      <c r="G558" s="23" t="str">
        <f>VLOOKUP(A558,'Medical Examinations'!A558:H2892,6,FALSE)</f>
        <v>Yes</v>
      </c>
      <c r="H558" s="23">
        <f>VLOOKUP(A558,'Medical Examinations'!A558:H2892,7,FALSE)</f>
        <v>1</v>
      </c>
      <c r="I558" s="23" t="str">
        <f>VLOOKUP(A558,'Medical Examinations'!A558:H2892,8,FALSE)</f>
        <v>No</v>
      </c>
      <c r="J558" s="23" t="str" cm="1">
        <f t="array" ref="J558">_xlfn.IFS(C558&lt;18.5,"Under Weight",C558&lt;25,"Healthy Weight",C558&lt;30,"Over Weight",C558&gt;=30,"Obesity")</f>
        <v>Obesity</v>
      </c>
      <c r="K558" s="23" t="str" cm="1">
        <f t="array" ref="K558">_xlfn.IFS(D558&lt;5.7,"Normal",D558&lt;=6.5,"Prediabetes",D558&gt;6.5,"Diabetes")</f>
        <v>Normal</v>
      </c>
      <c r="L558" s="30" t="str">
        <f>VLOOKUP(A558,'Hospitalisation Details'!A558:H2900,2,FALSE)</f>
        <v>10-Oct-1979</v>
      </c>
      <c r="M558" s="23">
        <f>VLOOKUP(A558,'Hospitalisation Details'!A558:H2900,5,FALSE)</f>
        <v>17779.939999999999</v>
      </c>
      <c r="N558" s="23" t="str">
        <f>VLOOKUP(A558,'Hospitalisation Details'!A558:H2900,6,FALSE)</f>
        <v>tier - 1</v>
      </c>
      <c r="O558" s="23" t="str">
        <f>VLOOKUP(A558,'Hospitalisation Details'!A558:H2900,7,FALSE)</f>
        <v>tier - 2</v>
      </c>
      <c r="P558" s="23" t="str">
        <f>VLOOKUP(A558,'Hospitalisation Details'!A558:H2900,8,FALSE)</f>
        <v>R1012</v>
      </c>
      <c r="Q558" s="26">
        <f>VLOOKUP(A558,'Hospitalisation Details'!A558:H2900,3,FALSE)</f>
        <v>43.661111111111111</v>
      </c>
    </row>
    <row r="559" spans="1:17" ht="15.75" customHeight="1" x14ac:dyDescent="0.3">
      <c r="A559" s="31" t="s">
        <v>1002</v>
      </c>
      <c r="B559" s="23" t="str">
        <f>VLOOKUP(A559,'Customer Names'!A559:D2893,3,FALSE)</f>
        <v xml:space="preserve">  Nicholas</v>
      </c>
      <c r="C559" s="23">
        <f>VLOOKUP(Healthcare!A559,'Medical Examinations'!A559:H2893,2,FALSE)</f>
        <v>46.63</v>
      </c>
      <c r="D559" s="23">
        <f>VLOOKUP(A559,'Medical Examinations'!A559:H2893,3,FALSE)</f>
        <v>4.26</v>
      </c>
      <c r="E559" s="23" t="str">
        <f>VLOOKUP(A559,'Medical Examinations'!A559:H2893,4,FALSE)</f>
        <v>Yes</v>
      </c>
      <c r="F559" s="23" t="str">
        <f>VLOOKUP(A559,'Medical Examinations'!A559:H2893,5,FALSE)</f>
        <v>No</v>
      </c>
      <c r="G559" s="23" t="str">
        <f>VLOOKUP(A559,'Medical Examinations'!A559:H2893,6,FALSE)</f>
        <v>No</v>
      </c>
      <c r="H559" s="23">
        <f>VLOOKUP(A559,'Medical Examinations'!A559:H2893,7,FALSE)</f>
        <v>2</v>
      </c>
      <c r="I559" s="23" t="str">
        <f>VLOOKUP(A559,'Medical Examinations'!A559:H2893,8,FALSE)</f>
        <v>No</v>
      </c>
      <c r="J559" s="23" t="str" cm="1">
        <f t="array" ref="J559">_xlfn.IFS(C559&lt;18.5,"Under Weight",C559&lt;25,"Healthy Weight",C559&lt;30,"Over Weight",C559&gt;=30,"Obesity")</f>
        <v>Obesity</v>
      </c>
      <c r="K559" s="23" t="str" cm="1">
        <f t="array" ref="K559">_xlfn.IFS(D559&lt;5.7,"Normal",D559&lt;=6.5,"Prediabetes",D559&gt;6.5,"Diabetes")</f>
        <v>Normal</v>
      </c>
      <c r="L559" s="30" t="str">
        <f>VLOOKUP(A559,'Hospitalisation Details'!A559:H2901,2,FALSE)</f>
        <v>21-Jun-1966</v>
      </c>
      <c r="M559" s="23">
        <f>VLOOKUP(A559,'Hospitalisation Details'!A559:H2901,5,FALSE)</f>
        <v>17777.73</v>
      </c>
      <c r="N559" s="23" t="str">
        <f>VLOOKUP(A559,'Hospitalisation Details'!A559:H2901,6,FALSE)</f>
        <v>tier - 1</v>
      </c>
      <c r="O559" s="23" t="str">
        <f>VLOOKUP(A559,'Hospitalisation Details'!A559:H2901,7,FALSE)</f>
        <v>tier - 3</v>
      </c>
      <c r="P559" s="23" t="str">
        <f>VLOOKUP(A559,'Hospitalisation Details'!A559:H2901,8,FALSE)</f>
        <v>R1012</v>
      </c>
      <c r="Q559" s="26">
        <f>VLOOKUP(A559,'Hospitalisation Details'!A559:H2901,3,FALSE)</f>
        <v>56.963888888888889</v>
      </c>
    </row>
    <row r="560" spans="1:17" ht="15.75" customHeight="1" x14ac:dyDescent="0.3">
      <c r="A560" s="31" t="s">
        <v>1003</v>
      </c>
      <c r="B560" s="23" t="str">
        <f>VLOOKUP(A560,'Customer Names'!A560:D2894,3,FALSE)</f>
        <v xml:space="preserve">  Angela M</v>
      </c>
      <c r="C560" s="23">
        <f>VLOOKUP(Healthcare!A560,'Medical Examinations'!A560:H2894,2,FALSE)</f>
        <v>28.88</v>
      </c>
      <c r="D560" s="23">
        <f>VLOOKUP(A560,'Medical Examinations'!A560:H2894,3,FALSE)</f>
        <v>5.35</v>
      </c>
      <c r="E560" s="23" t="str">
        <f>VLOOKUP(A560,'Medical Examinations'!A560:H2894,4,FALSE)</f>
        <v>No</v>
      </c>
      <c r="F560" s="23" t="str">
        <f>VLOOKUP(A560,'Medical Examinations'!A560:H2894,5,FALSE)</f>
        <v>No</v>
      </c>
      <c r="G560" s="23" t="str">
        <f>VLOOKUP(A560,'Medical Examinations'!A560:H2894,6,FALSE)</f>
        <v>Yes</v>
      </c>
      <c r="H560" s="23">
        <f>VLOOKUP(A560,'Medical Examinations'!A560:H2894,7,FALSE)</f>
        <v>1</v>
      </c>
      <c r="I560" s="23" t="str">
        <f>VLOOKUP(A560,'Medical Examinations'!A560:H2894,8,FALSE)</f>
        <v>Yes</v>
      </c>
      <c r="J560" s="23" t="str" cm="1">
        <f t="array" ref="J560">_xlfn.IFS(C560&lt;18.5,"Under Weight",C560&lt;25,"Healthy Weight",C560&lt;30,"Over Weight",C560&gt;=30,"Obesity")</f>
        <v>Over Weight</v>
      </c>
      <c r="K560" s="23" t="str" cm="1">
        <f t="array" ref="K560">_xlfn.IFS(D560&lt;5.7,"Normal",D560&lt;=6.5,"Prediabetes",D560&gt;6.5,"Diabetes")</f>
        <v>Normal</v>
      </c>
      <c r="L560" s="30" t="str">
        <f>VLOOKUP(A560,'Hospitalisation Details'!A560:H2902,2,FALSE)</f>
        <v>14-Jul-2003</v>
      </c>
      <c r="M560" s="23">
        <f>VLOOKUP(A560,'Hospitalisation Details'!A560:H2902,5,FALSE)</f>
        <v>17748.509999999998</v>
      </c>
      <c r="N560" s="23" t="str">
        <f>VLOOKUP(A560,'Hospitalisation Details'!A560:H2902,6,FALSE)</f>
        <v>tier - 1</v>
      </c>
      <c r="O560" s="23" t="str">
        <f>VLOOKUP(A560,'Hospitalisation Details'!A560:H2902,7,FALSE)</f>
        <v>tier - 1</v>
      </c>
      <c r="P560" s="23" t="str">
        <f>VLOOKUP(A560,'Hospitalisation Details'!A560:H2902,8,FALSE)</f>
        <v>R1012</v>
      </c>
      <c r="Q560" s="26">
        <f>VLOOKUP(A560,'Hospitalisation Details'!A560:H2902,3,FALSE)</f>
        <v>19.899999999999999</v>
      </c>
    </row>
    <row r="561" spans="1:17" ht="15.75" customHeight="1" x14ac:dyDescent="0.3">
      <c r="A561" s="31" t="s">
        <v>1004</v>
      </c>
      <c r="B561" s="23" t="str">
        <f>VLOOKUP(A561,'Customer Names'!A561:D2895,3,FALSE)</f>
        <v xml:space="preserve">  Oz</v>
      </c>
      <c r="C561" s="23">
        <f>VLOOKUP(Healthcare!A561,'Medical Examinations'!A561:H2895,2,FALSE)</f>
        <v>23.98</v>
      </c>
      <c r="D561" s="23">
        <f>VLOOKUP(A561,'Medical Examinations'!A561:H2895,3,FALSE)</f>
        <v>4.9000000000000004</v>
      </c>
      <c r="E561" s="23" t="str">
        <f>VLOOKUP(A561,'Medical Examinations'!A561:H2895,4,FALSE)</f>
        <v>No</v>
      </c>
      <c r="F561" s="23" t="str">
        <f>VLOOKUP(A561,'Medical Examinations'!A561:H2895,5,FALSE)</f>
        <v>No</v>
      </c>
      <c r="G561" s="23" t="str">
        <f>VLOOKUP(A561,'Medical Examinations'!A561:H2895,6,FALSE)</f>
        <v>No</v>
      </c>
      <c r="H561" s="23">
        <f>VLOOKUP(A561,'Medical Examinations'!A561:H2895,7,FALSE)</f>
        <v>0</v>
      </c>
      <c r="I561" s="32" t="s">
        <v>5992</v>
      </c>
      <c r="J561" s="23" t="str" cm="1">
        <f t="array" ref="J561">_xlfn.IFS(C561&lt;18.5,"Under Weight",C561&lt;25,"Healthy Weight",C561&lt;30,"Over Weight",C561&gt;=30,"Obesity")</f>
        <v>Healthy Weight</v>
      </c>
      <c r="K561" s="23" t="str" cm="1">
        <f t="array" ref="K561">_xlfn.IFS(D561&lt;5.7,"Normal",D561&lt;=6.5,"Prediabetes",D561&gt;6.5,"Diabetes")</f>
        <v>Normal</v>
      </c>
      <c r="L561" s="30" t="str">
        <f>VLOOKUP(A561,'Hospitalisation Details'!A561:H2903,2,FALSE)</f>
        <v>01-Jul-1994</v>
      </c>
      <c r="M561" s="23">
        <f>VLOOKUP(A561,'Hospitalisation Details'!A561:H2903,5,FALSE)</f>
        <v>17663.14</v>
      </c>
      <c r="N561" s="23" t="str">
        <f>VLOOKUP(A561,'Hospitalisation Details'!A561:H2903,6,FALSE)</f>
        <v>tier - 1</v>
      </c>
      <c r="O561" s="23" t="str">
        <f>VLOOKUP(A561,'Hospitalisation Details'!A561:H2903,7,FALSE)</f>
        <v>tier - 3</v>
      </c>
      <c r="P561" s="23" t="str">
        <f>VLOOKUP(A561,'Hospitalisation Details'!A561:H2903,8,FALSE)</f>
        <v>R1013</v>
      </c>
      <c r="Q561" s="26">
        <f>VLOOKUP(A561,'Hospitalisation Details'!A561:H2903,3,FALSE)</f>
        <v>28.93611111111111</v>
      </c>
    </row>
    <row r="562" spans="1:17" ht="15.75" customHeight="1" x14ac:dyDescent="0.3">
      <c r="A562" s="31" t="s">
        <v>1006</v>
      </c>
      <c r="B562" s="23" t="str">
        <f>VLOOKUP(A562,'Customer Names'!A562:D2896,3,FALSE)</f>
        <v xml:space="preserve">  Erin M</v>
      </c>
      <c r="C562" s="23">
        <f>VLOOKUP(Healthcare!A562,'Medical Examinations'!A562:H2896,2,FALSE)</f>
        <v>23.65</v>
      </c>
      <c r="D562" s="23">
        <f>VLOOKUP(A562,'Medical Examinations'!A562:H2896,3,FALSE)</f>
        <v>4.5</v>
      </c>
      <c r="E562" s="23" t="str">
        <f>VLOOKUP(A562,'Medical Examinations'!A562:H2896,4,FALSE)</f>
        <v>No</v>
      </c>
      <c r="F562" s="23" t="str">
        <f>VLOOKUP(A562,'Medical Examinations'!A562:H2896,5,FALSE)</f>
        <v>No</v>
      </c>
      <c r="G562" s="23" t="str">
        <f>VLOOKUP(A562,'Medical Examinations'!A562:H2896,6,FALSE)</f>
        <v>No</v>
      </c>
      <c r="H562" s="23">
        <f>VLOOKUP(A562,'Medical Examinations'!A562:H2896,7,FALSE)</f>
        <v>0</v>
      </c>
      <c r="I562" s="23" t="str">
        <f>VLOOKUP(A562,'Medical Examinations'!A562:H2896,8,FALSE)</f>
        <v>No</v>
      </c>
      <c r="J562" s="23" t="str" cm="1">
        <f t="array" ref="J562">_xlfn.IFS(C562&lt;18.5,"Under Weight",C562&lt;25,"Healthy Weight",C562&lt;30,"Over Weight",C562&gt;=30,"Obesity")</f>
        <v>Healthy Weight</v>
      </c>
      <c r="K562" s="23" t="str" cm="1">
        <f t="array" ref="K562">_xlfn.IFS(D562&lt;5.7,"Normal",D562&lt;=6.5,"Prediabetes",D562&gt;6.5,"Diabetes")</f>
        <v>Normal</v>
      </c>
      <c r="L562" s="30" t="str">
        <f>VLOOKUP(A562,'Hospitalisation Details'!A562:H2904,2,FALSE)</f>
        <v>25-Oct-1990</v>
      </c>
      <c r="M562" s="23">
        <f>VLOOKUP(A562,'Hospitalisation Details'!A562:H2904,5,FALSE)</f>
        <v>17626.240000000002</v>
      </c>
      <c r="N562" s="23" t="str">
        <f>VLOOKUP(A562,'Hospitalisation Details'!A562:H2904,6,FALSE)</f>
        <v>tier - 1</v>
      </c>
      <c r="O562" s="23" t="str">
        <f>VLOOKUP(A562,'Hospitalisation Details'!A562:H2904,7,FALSE)</f>
        <v>tier - 3</v>
      </c>
      <c r="P562" s="23" t="str">
        <f>VLOOKUP(A562,'Hospitalisation Details'!A562:H2904,8,FALSE)</f>
        <v>R1013</v>
      </c>
      <c r="Q562" s="26">
        <f>VLOOKUP(A562,'Hospitalisation Details'!A562:H2904,3,FALSE)</f>
        <v>32.619444444444447</v>
      </c>
    </row>
    <row r="563" spans="1:17" ht="15.75" customHeight="1" x14ac:dyDescent="0.3">
      <c r="A563" s="31" t="s">
        <v>1008</v>
      </c>
      <c r="B563" s="23" t="str">
        <f>VLOOKUP(A563,'Customer Names'!A563:D2897,3,FALSE)</f>
        <v xml:space="preserve">  Bobby E</v>
      </c>
      <c r="C563" s="23">
        <f>VLOOKUP(Healthcare!A563,'Medical Examinations'!A563:H2897,2,FALSE)</f>
        <v>49.09</v>
      </c>
      <c r="D563" s="23">
        <f>VLOOKUP(A563,'Medical Examinations'!A563:H2897,3,FALSE)</f>
        <v>8.3800000000000008</v>
      </c>
      <c r="E563" s="23" t="str">
        <f>VLOOKUP(A563,'Medical Examinations'!A563:H2897,4,FALSE)</f>
        <v>Yes</v>
      </c>
      <c r="F563" s="23" t="str">
        <f>VLOOKUP(A563,'Medical Examinations'!A563:H2897,5,FALSE)</f>
        <v>No</v>
      </c>
      <c r="G563" s="23" t="str">
        <f>VLOOKUP(A563,'Medical Examinations'!A563:H2897,6,FALSE)</f>
        <v>No</v>
      </c>
      <c r="H563" s="23">
        <f>VLOOKUP(A563,'Medical Examinations'!A563:H2897,7,FALSE)</f>
        <v>2</v>
      </c>
      <c r="I563" s="23" t="str">
        <f>VLOOKUP(A563,'Medical Examinations'!A563:H2897,8,FALSE)</f>
        <v>No</v>
      </c>
      <c r="J563" s="23" t="str" cm="1">
        <f t="array" ref="J563">_xlfn.IFS(C563&lt;18.5,"Under Weight",C563&lt;25,"Healthy Weight",C563&lt;30,"Over Weight",C563&gt;=30,"Obesity")</f>
        <v>Obesity</v>
      </c>
      <c r="K563" s="23" t="str" cm="1">
        <f t="array" ref="K563">_xlfn.IFS(D563&lt;5.7,"Normal",D563&lt;=6.5,"Prediabetes",D563&gt;6.5,"Diabetes")</f>
        <v>Diabetes</v>
      </c>
      <c r="L563" s="30" t="str">
        <f>VLOOKUP(A563,'Hospitalisation Details'!A563:H2905,2,FALSE)</f>
        <v>26-Jul-1970</v>
      </c>
      <c r="M563" s="23">
        <f>VLOOKUP(A563,'Hospitalisation Details'!A563:H2905,5,FALSE)</f>
        <v>17584.72</v>
      </c>
      <c r="N563" s="23" t="str">
        <f>VLOOKUP(A563,'Hospitalisation Details'!A563:H2905,6,FALSE)</f>
        <v>tier - 1</v>
      </c>
      <c r="O563" s="23" t="str">
        <f>VLOOKUP(A563,'Hospitalisation Details'!A563:H2905,7,FALSE)</f>
        <v>tier - 3</v>
      </c>
      <c r="P563" s="23" t="str">
        <f>VLOOKUP(A563,'Hospitalisation Details'!A563:H2905,8,FALSE)</f>
        <v>R1012</v>
      </c>
      <c r="Q563" s="26">
        <f>VLOOKUP(A563,'Hospitalisation Details'!A563:H2905,3,FALSE)</f>
        <v>52.866666666666667</v>
      </c>
    </row>
    <row r="564" spans="1:17" ht="15.75" customHeight="1" x14ac:dyDescent="0.3">
      <c r="A564" s="31" t="s">
        <v>1010</v>
      </c>
      <c r="B564" s="23" t="str">
        <f>VLOOKUP(A564,'Customer Names'!A564:D2898,3,FALSE)</f>
        <v xml:space="preserve">  Daniel P</v>
      </c>
      <c r="C564" s="23">
        <f>VLOOKUP(Healthcare!A564,'Medical Examinations'!A564:H2898,2,FALSE)</f>
        <v>28.024999999999999</v>
      </c>
      <c r="D564" s="23">
        <f>VLOOKUP(A564,'Medical Examinations'!A564:H2898,3,FALSE)</f>
        <v>7.03</v>
      </c>
      <c r="E564" s="23" t="str">
        <f>VLOOKUP(A564,'Medical Examinations'!A564:H2898,4,FALSE)</f>
        <v>No</v>
      </c>
      <c r="F564" s="23" t="str">
        <f>VLOOKUP(A564,'Medical Examinations'!A564:H2898,5,FALSE)</f>
        <v>No</v>
      </c>
      <c r="G564" s="23" t="str">
        <f>VLOOKUP(A564,'Medical Examinations'!A564:H2898,6,FALSE)</f>
        <v>No</v>
      </c>
      <c r="H564" s="23">
        <f>VLOOKUP(A564,'Medical Examinations'!A564:H2898,7,FALSE)</f>
        <v>0</v>
      </c>
      <c r="I564" s="23" t="str">
        <f>VLOOKUP(A564,'Medical Examinations'!A564:H2898,8,FALSE)</f>
        <v>Yes</v>
      </c>
      <c r="J564" s="23" t="str" cm="1">
        <f t="array" ref="J564">_xlfn.IFS(C564&lt;18.5,"Under Weight",C564&lt;25,"Healthy Weight",C564&lt;30,"Over Weight",C564&gt;=30,"Obesity")</f>
        <v>Over Weight</v>
      </c>
      <c r="K564" s="23" t="str" cm="1">
        <f t="array" ref="K564">_xlfn.IFS(D564&lt;5.7,"Normal",D564&lt;=6.5,"Prediabetes",D564&gt;6.5,"Diabetes")</f>
        <v>Diabetes</v>
      </c>
      <c r="L564" s="30" t="str">
        <f>VLOOKUP(A564,'Hospitalisation Details'!A564:H2906,2,FALSE)</f>
        <v>25-Aug-2002</v>
      </c>
      <c r="M564" s="23">
        <f>VLOOKUP(A564,'Hospitalisation Details'!A564:H2906,5,FALSE)</f>
        <v>17560.38</v>
      </c>
      <c r="N564" s="23" t="str">
        <f>VLOOKUP(A564,'Hospitalisation Details'!A564:H2906,6,FALSE)</f>
        <v>tier - 1</v>
      </c>
      <c r="O564" s="23" t="str">
        <f>VLOOKUP(A564,'Hospitalisation Details'!A564:H2906,7,FALSE)</f>
        <v>tier - 1</v>
      </c>
      <c r="P564" s="23" t="str">
        <f>VLOOKUP(A564,'Hospitalisation Details'!A564:H2906,8,FALSE)</f>
        <v>R1012</v>
      </c>
      <c r="Q564" s="26">
        <f>VLOOKUP(A564,'Hospitalisation Details'!A564:H2906,3,FALSE)</f>
        <v>20.786111111111111</v>
      </c>
    </row>
    <row r="565" spans="1:17" ht="15.75" customHeight="1" x14ac:dyDescent="0.3">
      <c r="A565" s="31" t="s">
        <v>1012</v>
      </c>
      <c r="B565" s="23" t="str">
        <f>VLOOKUP(A565,'Customer Names'!A565:D2899,3,FALSE)</f>
        <v xml:space="preserve">  Marie E</v>
      </c>
      <c r="C565" s="23">
        <f>VLOOKUP(Healthcare!A565,'Medical Examinations'!A565:H2899,2,FALSE)</f>
        <v>43.32</v>
      </c>
      <c r="D565" s="23">
        <f>VLOOKUP(A565,'Medical Examinations'!A565:H2899,3,FALSE)</f>
        <v>8.75</v>
      </c>
      <c r="E565" s="23" t="str">
        <f>VLOOKUP(A565,'Medical Examinations'!A565:H2899,4,FALSE)</f>
        <v>Yes</v>
      </c>
      <c r="F565" s="23" t="str">
        <f>VLOOKUP(A565,'Medical Examinations'!A565:H2899,5,FALSE)</f>
        <v>No</v>
      </c>
      <c r="G565" s="23" t="str">
        <f>VLOOKUP(A565,'Medical Examinations'!A565:H2899,6,FALSE)</f>
        <v>Yes</v>
      </c>
      <c r="H565" s="23">
        <f>VLOOKUP(A565,'Medical Examinations'!A565:H2899,7,FALSE)</f>
        <v>1</v>
      </c>
      <c r="I565" s="23" t="str">
        <f>VLOOKUP(A565,'Medical Examinations'!A565:H2899,8,FALSE)</f>
        <v>No</v>
      </c>
      <c r="J565" s="23" t="str" cm="1">
        <f t="array" ref="J565">_xlfn.IFS(C565&lt;18.5,"Under Weight",C565&lt;25,"Healthy Weight",C565&lt;30,"Over Weight",C565&gt;=30,"Obesity")</f>
        <v>Obesity</v>
      </c>
      <c r="K565" s="23" t="str" cm="1">
        <f t="array" ref="K565">_xlfn.IFS(D565&lt;5.7,"Normal",D565&lt;=6.5,"Prediabetes",D565&gt;6.5,"Diabetes")</f>
        <v>Diabetes</v>
      </c>
      <c r="L565" s="30" t="str">
        <f>VLOOKUP(A565,'Hospitalisation Details'!A565:H2907,2,FALSE)</f>
        <v>16-Nov-1963</v>
      </c>
      <c r="M565" s="23">
        <f>VLOOKUP(A565,'Hospitalisation Details'!A565:H2907,5,FALSE)</f>
        <v>17556.88</v>
      </c>
      <c r="N565" s="23" t="str">
        <f>VLOOKUP(A565,'Hospitalisation Details'!A565:H2907,6,FALSE)</f>
        <v>tier - 1</v>
      </c>
      <c r="O565" s="23" t="str">
        <f>VLOOKUP(A565,'Hospitalisation Details'!A565:H2907,7,FALSE)</f>
        <v>tier - 2</v>
      </c>
      <c r="P565" s="23" t="str">
        <f>VLOOKUP(A565,'Hospitalisation Details'!A565:H2907,8,FALSE)</f>
        <v>R1012</v>
      </c>
      <c r="Q565" s="26">
        <f>VLOOKUP(A565,'Hospitalisation Details'!A565:H2907,3,FALSE)</f>
        <v>59.56111111111111</v>
      </c>
    </row>
    <row r="566" spans="1:17" ht="15.75" customHeight="1" x14ac:dyDescent="0.3">
      <c r="A566" s="31" t="s">
        <v>1014</v>
      </c>
      <c r="B566" s="23" t="str">
        <f>VLOOKUP(A566,'Customer Names'!A566:D2900,3,FALSE)</f>
        <v xml:space="preserve">  Katie</v>
      </c>
      <c r="C566" s="23">
        <f>VLOOKUP(Healthcare!A566,'Medical Examinations'!A566:H2900,2,FALSE)</f>
        <v>45.92</v>
      </c>
      <c r="D566" s="23">
        <f>VLOOKUP(A566,'Medical Examinations'!A566:H2900,3,FALSE)</f>
        <v>9.51</v>
      </c>
      <c r="E566" s="23" t="str">
        <f>VLOOKUP(A566,'Medical Examinations'!A566:H2900,4,FALSE)</f>
        <v>No</v>
      </c>
      <c r="F566" s="23" t="str">
        <f>VLOOKUP(A566,'Medical Examinations'!A566:H2900,5,FALSE)</f>
        <v>No</v>
      </c>
      <c r="G566" s="23" t="str">
        <f>VLOOKUP(A566,'Medical Examinations'!A566:H2900,6,FALSE)</f>
        <v>No</v>
      </c>
      <c r="H566" s="23">
        <f>VLOOKUP(A566,'Medical Examinations'!A566:H2900,7,FALSE)</f>
        <v>0</v>
      </c>
      <c r="I566" s="23" t="str">
        <f>VLOOKUP(A566,'Medical Examinations'!A566:H2900,8,FALSE)</f>
        <v>No</v>
      </c>
      <c r="J566" s="23" t="str" cm="1">
        <f t="array" ref="J566">_xlfn.IFS(C566&lt;18.5,"Under Weight",C566&lt;25,"Healthy Weight",C566&lt;30,"Over Weight",C566&gt;=30,"Obesity")</f>
        <v>Obesity</v>
      </c>
      <c r="K566" s="23" t="str" cm="1">
        <f t="array" ref="K566">_xlfn.IFS(D566&lt;5.7,"Normal",D566&lt;=6.5,"Prediabetes",D566&gt;6.5,"Diabetes")</f>
        <v>Diabetes</v>
      </c>
      <c r="L566" s="30" t="str">
        <f>VLOOKUP(A566,'Hospitalisation Details'!A566:H2908,2,FALSE)</f>
        <v>12-Jul-1968</v>
      </c>
      <c r="M566" s="23">
        <f>VLOOKUP(A566,'Hospitalisation Details'!A566:H2908,5,FALSE)</f>
        <v>17507.47</v>
      </c>
      <c r="N566" s="23" t="str">
        <f>VLOOKUP(A566,'Hospitalisation Details'!A566:H2908,6,FALSE)</f>
        <v>tier - 1</v>
      </c>
      <c r="O566" s="23" t="str">
        <f>VLOOKUP(A566,'Hospitalisation Details'!A566:H2908,7,FALSE)</f>
        <v>tier - 1</v>
      </c>
      <c r="P566" s="23" t="str">
        <f>VLOOKUP(A566,'Hospitalisation Details'!A566:H2908,8,FALSE)</f>
        <v>R1026</v>
      </c>
      <c r="Q566" s="26">
        <f>VLOOKUP(A566,'Hospitalisation Details'!A566:H2908,3,FALSE)</f>
        <v>54.905555555555559</v>
      </c>
    </row>
    <row r="567" spans="1:17" ht="15.75" customHeight="1" x14ac:dyDescent="0.3">
      <c r="A567" s="31" t="s">
        <v>1015</v>
      </c>
      <c r="B567" s="23" t="str">
        <f>VLOOKUP(A567,'Customer Names'!A567:D2901,3,FALSE)</f>
        <v xml:space="preserve">  Eric D</v>
      </c>
      <c r="C567" s="23">
        <f>VLOOKUP(Healthcare!A567,'Medical Examinations'!A567:H2901,2,FALSE)</f>
        <v>44.03</v>
      </c>
      <c r="D567" s="23">
        <f>VLOOKUP(A567,'Medical Examinations'!A567:H2901,3,FALSE)</f>
        <v>9.36</v>
      </c>
      <c r="E567" s="23" t="str">
        <f>VLOOKUP(A567,'Medical Examinations'!A567:H2901,4,FALSE)</f>
        <v>No</v>
      </c>
      <c r="F567" s="23" t="str">
        <f>VLOOKUP(A567,'Medical Examinations'!A567:H2901,5,FALSE)</f>
        <v>No</v>
      </c>
      <c r="G567" s="23" t="str">
        <f>VLOOKUP(A567,'Medical Examinations'!A567:H2901,6,FALSE)</f>
        <v>No</v>
      </c>
      <c r="H567" s="23">
        <f>VLOOKUP(A567,'Medical Examinations'!A567:H2901,7,FALSE)</f>
        <v>0</v>
      </c>
      <c r="I567" s="23" t="str">
        <f>VLOOKUP(A567,'Medical Examinations'!A567:H2901,8,FALSE)</f>
        <v>No</v>
      </c>
      <c r="J567" s="23" t="str" cm="1">
        <f t="array" ref="J567">_xlfn.IFS(C567&lt;18.5,"Under Weight",C567&lt;25,"Healthy Weight",C567&lt;30,"Over Weight",C567&gt;=30,"Obesity")</f>
        <v>Obesity</v>
      </c>
      <c r="K567" s="23" t="str" cm="1">
        <f t="array" ref="K567">_xlfn.IFS(D567&lt;5.7,"Normal",D567&lt;=6.5,"Prediabetes",D567&gt;6.5,"Diabetes")</f>
        <v>Diabetes</v>
      </c>
      <c r="L567" s="30" t="str">
        <f>VLOOKUP(A567,'Hospitalisation Details'!A567:H2909,2,FALSE)</f>
        <v>16-Jun-1965</v>
      </c>
      <c r="M567" s="23">
        <f>VLOOKUP(A567,'Hospitalisation Details'!A567:H2909,5,FALSE)</f>
        <v>17505.650000000001</v>
      </c>
      <c r="N567" s="23" t="str">
        <f>VLOOKUP(A567,'Hospitalisation Details'!A567:H2909,6,FALSE)</f>
        <v>tier - 1</v>
      </c>
      <c r="O567" s="23" t="str">
        <f>VLOOKUP(A567,'Hospitalisation Details'!A567:H2909,7,FALSE)</f>
        <v>tier - 2</v>
      </c>
      <c r="P567" s="23" t="str">
        <f>VLOOKUP(A567,'Hospitalisation Details'!A567:H2909,8,FALSE)</f>
        <v>R1023</v>
      </c>
      <c r="Q567" s="26">
        <f>VLOOKUP(A567,'Hospitalisation Details'!A567:H2909,3,FALSE)</f>
        <v>57.977777777777774</v>
      </c>
    </row>
    <row r="568" spans="1:17" ht="15.75" customHeight="1" x14ac:dyDescent="0.3">
      <c r="A568" s="31" t="s">
        <v>1017</v>
      </c>
      <c r="B568" s="23" t="str">
        <f>VLOOKUP(A568,'Customer Names'!A568:D2902,3,FALSE)</f>
        <v xml:space="preserve">  Tara</v>
      </c>
      <c r="C568" s="23">
        <f>VLOOKUP(Healthcare!A568,'Medical Examinations'!A568:H2902,2,FALSE)</f>
        <v>24.6</v>
      </c>
      <c r="D568" s="23">
        <f>VLOOKUP(A568,'Medical Examinations'!A568:H2902,3,FALSE)</f>
        <v>4.8099999999999996</v>
      </c>
      <c r="E568" s="23" t="str">
        <f>VLOOKUP(A568,'Medical Examinations'!A568:H2902,4,FALSE)</f>
        <v>No</v>
      </c>
      <c r="F568" s="23" t="str">
        <f>VLOOKUP(A568,'Medical Examinations'!A568:H2902,5,FALSE)</f>
        <v>No</v>
      </c>
      <c r="G568" s="23" t="str">
        <f>VLOOKUP(A568,'Medical Examinations'!A568:H2902,6,FALSE)</f>
        <v>No</v>
      </c>
      <c r="H568" s="23">
        <f>VLOOKUP(A568,'Medical Examinations'!A568:H2902,7,FALSE)</f>
        <v>0</v>
      </c>
      <c r="I568" s="23" t="str">
        <f>VLOOKUP(A568,'Medical Examinations'!A568:H2902,8,FALSE)</f>
        <v>Yes</v>
      </c>
      <c r="J568" s="23" t="str" cm="1">
        <f t="array" ref="J568">_xlfn.IFS(C568&lt;18.5,"Under Weight",C568&lt;25,"Healthy Weight",C568&lt;30,"Over Weight",C568&gt;=30,"Obesity")</f>
        <v>Healthy Weight</v>
      </c>
      <c r="K568" s="23" t="str" cm="1">
        <f t="array" ref="K568">_xlfn.IFS(D568&lt;5.7,"Normal",D568&lt;=6.5,"Prediabetes",D568&gt;6.5,"Diabetes")</f>
        <v>Normal</v>
      </c>
      <c r="L568" s="30" t="str">
        <f>VLOOKUP(A568,'Hospitalisation Details'!A568:H2910,2,FALSE)</f>
        <v>29-Dec-1990</v>
      </c>
      <c r="M568" s="23">
        <f>VLOOKUP(A568,'Hospitalisation Details'!A568:H2910,5,FALSE)</f>
        <v>17496.310000000001</v>
      </c>
      <c r="N568" s="23" t="str">
        <f>VLOOKUP(A568,'Hospitalisation Details'!A568:H2910,6,FALSE)</f>
        <v>tier - 1</v>
      </c>
      <c r="O568" s="23" t="str">
        <f>VLOOKUP(A568,'Hospitalisation Details'!A568:H2910,7,FALSE)</f>
        <v>tier - 2</v>
      </c>
      <c r="P568" s="23" t="str">
        <f>VLOOKUP(A568,'Hospitalisation Details'!A568:H2910,8,FALSE)</f>
        <v>R1011</v>
      </c>
      <c r="Q568" s="26">
        <f>VLOOKUP(A568,'Hospitalisation Details'!A568:H2910,3,FALSE)</f>
        <v>32.44166666666667</v>
      </c>
    </row>
    <row r="569" spans="1:17" ht="15.75" customHeight="1" x14ac:dyDescent="0.3">
      <c r="A569" s="31" t="s">
        <v>1019</v>
      </c>
      <c r="B569" s="23" t="str">
        <f>VLOOKUP(A569,'Customer Names'!A569:D2903,3,FALSE)</f>
        <v xml:space="preserve">  Haley L</v>
      </c>
      <c r="C569" s="23">
        <f>VLOOKUP(Healthcare!A569,'Medical Examinations'!A569:H2903,2,FALSE)</f>
        <v>49.15</v>
      </c>
      <c r="D569" s="23">
        <f>VLOOKUP(A569,'Medical Examinations'!A569:H2903,3,FALSE)</f>
        <v>8.08</v>
      </c>
      <c r="E569" s="23" t="str">
        <f>VLOOKUP(A569,'Medical Examinations'!A569:H2903,4,FALSE)</f>
        <v>No</v>
      </c>
      <c r="F569" s="23" t="str">
        <f>VLOOKUP(A569,'Medical Examinations'!A569:H2903,5,FALSE)</f>
        <v>No</v>
      </c>
      <c r="G569" s="23" t="str">
        <f>VLOOKUP(A569,'Medical Examinations'!A569:H2903,6,FALSE)</f>
        <v>No</v>
      </c>
      <c r="H569" s="23">
        <f>VLOOKUP(A569,'Medical Examinations'!A569:H2903,7,FALSE)</f>
        <v>0</v>
      </c>
      <c r="I569" s="23" t="str">
        <f>VLOOKUP(A569,'Medical Examinations'!A569:H2903,8,FALSE)</f>
        <v>No</v>
      </c>
      <c r="J569" s="23" t="str" cm="1">
        <f t="array" ref="J569">_xlfn.IFS(C569&lt;18.5,"Under Weight",C569&lt;25,"Healthy Weight",C569&lt;30,"Over Weight",C569&gt;=30,"Obesity")</f>
        <v>Obesity</v>
      </c>
      <c r="K569" s="23" t="str" cm="1">
        <f t="array" ref="K569">_xlfn.IFS(D569&lt;5.7,"Normal",D569&lt;=6.5,"Prediabetes",D569&gt;6.5,"Diabetes")</f>
        <v>Diabetes</v>
      </c>
      <c r="L569" s="30" t="str">
        <f>VLOOKUP(A569,'Hospitalisation Details'!A569:H2911,2,FALSE)</f>
        <v>08-Jun-1971</v>
      </c>
      <c r="M569" s="23">
        <f>VLOOKUP(A569,'Hospitalisation Details'!A569:H2911,5,FALSE)</f>
        <v>17479.53</v>
      </c>
      <c r="N569" s="23" t="str">
        <f>VLOOKUP(A569,'Hospitalisation Details'!A569:H2911,6,FALSE)</f>
        <v>tier - 1</v>
      </c>
      <c r="O569" s="23" t="str">
        <f>VLOOKUP(A569,'Hospitalisation Details'!A569:H2911,7,FALSE)</f>
        <v>tier - 1</v>
      </c>
      <c r="P569" s="23" t="str">
        <f>VLOOKUP(A569,'Hospitalisation Details'!A569:H2911,8,FALSE)</f>
        <v>R1012</v>
      </c>
      <c r="Q569" s="26">
        <f>VLOOKUP(A569,'Hospitalisation Details'!A569:H2911,3,FALSE)</f>
        <v>52</v>
      </c>
    </row>
    <row r="570" spans="1:17" ht="15.75" customHeight="1" x14ac:dyDescent="0.3">
      <c r="A570" s="31" t="s">
        <v>1021</v>
      </c>
      <c r="B570" s="23" t="str">
        <f>VLOOKUP(A570,'Customer Names'!A570:D2904,3,FALSE)</f>
        <v xml:space="preserve">  Kayla B</v>
      </c>
      <c r="C570" s="23">
        <f>VLOOKUP(Healthcare!A570,'Medical Examinations'!A570:H2904,2,FALSE)</f>
        <v>28.31</v>
      </c>
      <c r="D570" s="23">
        <f>VLOOKUP(A570,'Medical Examinations'!A570:H2904,3,FALSE)</f>
        <v>6.29</v>
      </c>
      <c r="E570" s="23" t="str">
        <f>VLOOKUP(A570,'Medical Examinations'!A570:H2904,4,FALSE)</f>
        <v>No</v>
      </c>
      <c r="F570" s="23" t="str">
        <f>VLOOKUP(A570,'Medical Examinations'!A570:H2904,5,FALSE)</f>
        <v>No</v>
      </c>
      <c r="G570" s="23" t="str">
        <f>VLOOKUP(A570,'Medical Examinations'!A570:H2904,6,FALSE)</f>
        <v>Yes</v>
      </c>
      <c r="H570" s="23">
        <f>VLOOKUP(A570,'Medical Examinations'!A570:H2904,7,FALSE)</f>
        <v>1</v>
      </c>
      <c r="I570" s="23" t="str">
        <f>VLOOKUP(A570,'Medical Examinations'!A570:H2904,8,FALSE)</f>
        <v>Yes</v>
      </c>
      <c r="J570" s="23" t="str" cm="1">
        <f t="array" ref="J570">_xlfn.IFS(C570&lt;18.5,"Under Weight",C570&lt;25,"Healthy Weight",C570&lt;30,"Over Weight",C570&gt;=30,"Obesity")</f>
        <v>Over Weight</v>
      </c>
      <c r="K570" s="23" t="str" cm="1">
        <f t="array" ref="K570">_xlfn.IFS(D570&lt;5.7,"Normal",D570&lt;=6.5,"Prediabetes",D570&gt;6.5,"Diabetes")</f>
        <v>Prediabetes</v>
      </c>
      <c r="L570" s="30" t="str">
        <f>VLOOKUP(A570,'Hospitalisation Details'!A570:H2912,2,FALSE)</f>
        <v>02-Nov-2003</v>
      </c>
      <c r="M570" s="23">
        <f>VLOOKUP(A570,'Hospitalisation Details'!A570:H2912,5,FALSE)</f>
        <v>17468.98</v>
      </c>
      <c r="N570" s="23" t="str">
        <f>VLOOKUP(A570,'Hospitalisation Details'!A570:H2912,6,FALSE)</f>
        <v>tier - 2</v>
      </c>
      <c r="O570" s="23" t="str">
        <f>VLOOKUP(A570,'Hospitalisation Details'!A570:H2912,7,FALSE)</f>
        <v>tier - 1</v>
      </c>
      <c r="P570" s="23" t="str">
        <f>VLOOKUP(A570,'Hospitalisation Details'!A570:H2912,8,FALSE)</f>
        <v>R1012</v>
      </c>
      <c r="Q570" s="26">
        <f>VLOOKUP(A570,'Hospitalisation Details'!A570:H2912,3,FALSE)</f>
        <v>19.600000000000001</v>
      </c>
    </row>
    <row r="571" spans="1:17" ht="15.75" customHeight="1" x14ac:dyDescent="0.3">
      <c r="A571" s="31" t="s">
        <v>1023</v>
      </c>
      <c r="B571" s="23" t="str">
        <f>VLOOKUP(A571,'Customer Names'!A571:D2905,3,FALSE)</f>
        <v xml:space="preserve">  Mark D</v>
      </c>
      <c r="C571" s="23">
        <f>VLOOKUP(Healthcare!A571,'Medical Examinations'!A571:H2905,2,FALSE)</f>
        <v>22.99</v>
      </c>
      <c r="D571" s="23">
        <f>VLOOKUP(A571,'Medical Examinations'!A571:H2905,3,FALSE)</f>
        <v>6.29</v>
      </c>
      <c r="E571" s="23" t="str">
        <f>VLOOKUP(A571,'Medical Examinations'!A571:H2905,4,FALSE)</f>
        <v>No</v>
      </c>
      <c r="F571" s="23" t="str">
        <f>VLOOKUP(A571,'Medical Examinations'!A571:H2905,5,FALSE)</f>
        <v>No</v>
      </c>
      <c r="G571" s="23" t="str">
        <f>VLOOKUP(A571,'Medical Examinations'!A571:H2905,6,FALSE)</f>
        <v>No</v>
      </c>
      <c r="H571" s="23">
        <f>VLOOKUP(A571,'Medical Examinations'!A571:H2905,7,FALSE)</f>
        <v>1</v>
      </c>
      <c r="I571" s="23" t="str">
        <f>VLOOKUP(A571,'Medical Examinations'!A571:H2905,8,FALSE)</f>
        <v>Yes</v>
      </c>
      <c r="J571" s="23" t="str" cm="1">
        <f t="array" ref="J571">_xlfn.IFS(C571&lt;18.5,"Under Weight",C571&lt;25,"Healthy Weight",C571&lt;30,"Over Weight",C571&gt;=30,"Obesity")</f>
        <v>Healthy Weight</v>
      </c>
      <c r="K571" s="23" t="str" cm="1">
        <f t="array" ref="K571">_xlfn.IFS(D571&lt;5.7,"Normal",D571&lt;=6.5,"Prediabetes",D571&gt;6.5,"Diabetes")</f>
        <v>Prediabetes</v>
      </c>
      <c r="L571" s="30" t="str">
        <f>VLOOKUP(A571,'Hospitalisation Details'!A571:H2913,2,FALSE)</f>
        <v>18-Oct-1992</v>
      </c>
      <c r="M571" s="23">
        <f>VLOOKUP(A571,'Hospitalisation Details'!A571:H2913,5,FALSE)</f>
        <v>17361.77</v>
      </c>
      <c r="N571" s="23" t="str">
        <f>VLOOKUP(A571,'Hospitalisation Details'!A571:H2913,6,FALSE)</f>
        <v>tier - 2</v>
      </c>
      <c r="O571" s="23" t="str">
        <f>VLOOKUP(A571,'Hospitalisation Details'!A571:H2913,7,FALSE)</f>
        <v>tier - 1</v>
      </c>
      <c r="P571" s="23" t="str">
        <f>VLOOKUP(A571,'Hospitalisation Details'!A571:H2913,8,FALSE)</f>
        <v>R1012</v>
      </c>
      <c r="Q571" s="26">
        <f>VLOOKUP(A571,'Hospitalisation Details'!A571:H2913,3,FALSE)</f>
        <v>30.638888888888889</v>
      </c>
    </row>
    <row r="572" spans="1:17" ht="15.75" customHeight="1" x14ac:dyDescent="0.3">
      <c r="A572" s="31" t="s">
        <v>1025</v>
      </c>
      <c r="B572" s="23" t="str">
        <f>VLOOKUP(A572,'Customer Names'!A572:D2906,3,FALSE)</f>
        <v xml:space="preserve">  Patrick J</v>
      </c>
      <c r="C572" s="23">
        <f>VLOOKUP(Healthcare!A572,'Medical Examinations'!A572:H2906,2,FALSE)</f>
        <v>29.07</v>
      </c>
      <c r="D572" s="23">
        <f>VLOOKUP(A572,'Medical Examinations'!A572:H2906,3,FALSE)</f>
        <v>5.12</v>
      </c>
      <c r="E572" s="23" t="str">
        <f>VLOOKUP(A572,'Medical Examinations'!A572:H2906,4,FALSE)</f>
        <v>No</v>
      </c>
      <c r="F572" s="23" t="str">
        <f>VLOOKUP(A572,'Medical Examinations'!A572:H2906,5,FALSE)</f>
        <v>No</v>
      </c>
      <c r="G572" s="23" t="str">
        <f>VLOOKUP(A572,'Medical Examinations'!A572:H2906,6,FALSE)</f>
        <v>Yes</v>
      </c>
      <c r="H572" s="23">
        <f>VLOOKUP(A572,'Medical Examinations'!A572:H2906,7,FALSE)</f>
        <v>1</v>
      </c>
      <c r="I572" s="23" t="str">
        <f>VLOOKUP(A572,'Medical Examinations'!A572:H2906,8,FALSE)</f>
        <v>Yes</v>
      </c>
      <c r="J572" s="23" t="str" cm="1">
        <f t="array" ref="J572">_xlfn.IFS(C572&lt;18.5,"Under Weight",C572&lt;25,"Healthy Weight",C572&lt;30,"Over Weight",C572&gt;=30,"Obesity")</f>
        <v>Over Weight</v>
      </c>
      <c r="K572" s="23" t="str" cm="1">
        <f t="array" ref="K572">_xlfn.IFS(D572&lt;5.7,"Normal",D572&lt;=6.5,"Prediabetes",D572&gt;6.5,"Diabetes")</f>
        <v>Normal</v>
      </c>
      <c r="L572" s="30" t="str">
        <f>VLOOKUP(A572,'Hospitalisation Details'!A572:H2914,2,FALSE)</f>
        <v>01-Nov-2003</v>
      </c>
      <c r="M572" s="23">
        <f>VLOOKUP(A572,'Hospitalisation Details'!A572:H2914,5,FALSE)</f>
        <v>17352.68</v>
      </c>
      <c r="N572" s="23" t="str">
        <f>VLOOKUP(A572,'Hospitalisation Details'!A572:H2914,6,FALSE)</f>
        <v>tier - 2</v>
      </c>
      <c r="O572" s="23" t="str">
        <f>VLOOKUP(A572,'Hospitalisation Details'!A572:H2914,7,FALSE)</f>
        <v>tier - 3</v>
      </c>
      <c r="P572" s="23" t="str">
        <f>VLOOKUP(A572,'Hospitalisation Details'!A572:H2914,8,FALSE)</f>
        <v>R1012</v>
      </c>
      <c r="Q572" s="26">
        <f>VLOOKUP(A572,'Hospitalisation Details'!A572:H2914,3,FALSE)</f>
        <v>19.602777777777778</v>
      </c>
    </row>
    <row r="573" spans="1:17" ht="15.75" customHeight="1" x14ac:dyDescent="0.3">
      <c r="A573" s="31" t="s">
        <v>1027</v>
      </c>
      <c r="B573" s="23" t="str">
        <f>VLOOKUP(A573,'Customer Names'!A573:D2907,3,FALSE)</f>
        <v xml:space="preserve">  Alejandro</v>
      </c>
      <c r="C573" s="23">
        <f>VLOOKUP(Healthcare!A573,'Medical Examinations'!A573:H2907,2,FALSE)</f>
        <v>42.02</v>
      </c>
      <c r="D573" s="23">
        <f>VLOOKUP(A573,'Medical Examinations'!A573:H2907,3,FALSE)</f>
        <v>9.9499999999999993</v>
      </c>
      <c r="E573" s="23" t="str">
        <f>VLOOKUP(A573,'Medical Examinations'!A573:H2907,4,FALSE)</f>
        <v>Yes</v>
      </c>
      <c r="F573" s="23" t="str">
        <f>VLOOKUP(A573,'Medical Examinations'!A573:H2907,5,FALSE)</f>
        <v>No</v>
      </c>
      <c r="G573" s="23" t="str">
        <f>VLOOKUP(A573,'Medical Examinations'!A573:H2907,6,FALSE)</f>
        <v>Yes</v>
      </c>
      <c r="H573" s="23">
        <f>VLOOKUP(A573,'Medical Examinations'!A573:H2907,7,FALSE)</f>
        <v>1</v>
      </c>
      <c r="I573" s="23" t="str">
        <f>VLOOKUP(A573,'Medical Examinations'!A573:H2907,8,FALSE)</f>
        <v>No</v>
      </c>
      <c r="J573" s="23" t="str" cm="1">
        <f t="array" ref="J573">_xlfn.IFS(C573&lt;18.5,"Under Weight",C573&lt;25,"Healthy Weight",C573&lt;30,"Over Weight",C573&gt;=30,"Obesity")</f>
        <v>Obesity</v>
      </c>
      <c r="K573" s="23" t="str" cm="1">
        <f t="array" ref="K573">_xlfn.IFS(D573&lt;5.7,"Normal",D573&lt;=6.5,"Prediabetes",D573&gt;6.5,"Diabetes")</f>
        <v>Diabetes</v>
      </c>
      <c r="L573" s="30" t="str">
        <f>VLOOKUP(A573,'Hospitalisation Details'!A573:H2915,2,FALSE)</f>
        <v>12-Jul-1963</v>
      </c>
      <c r="M573" s="23">
        <f>VLOOKUP(A573,'Hospitalisation Details'!A573:H2915,5,FALSE)</f>
        <v>17337.580000000002</v>
      </c>
      <c r="N573" s="23" t="str">
        <f>VLOOKUP(A573,'Hospitalisation Details'!A573:H2915,6,FALSE)</f>
        <v>tier - 2</v>
      </c>
      <c r="O573" s="23" t="str">
        <f>VLOOKUP(A573,'Hospitalisation Details'!A573:H2915,7,FALSE)</f>
        <v>tier - 3</v>
      </c>
      <c r="P573" s="23" t="str">
        <f>VLOOKUP(A573,'Hospitalisation Details'!A573:H2915,8,FALSE)</f>
        <v>R1023</v>
      </c>
      <c r="Q573" s="26">
        <f>VLOOKUP(A573,'Hospitalisation Details'!A573:H2915,3,FALSE)</f>
        <v>59.905555555555559</v>
      </c>
    </row>
    <row r="574" spans="1:17" ht="15.75" customHeight="1" x14ac:dyDescent="0.3">
      <c r="A574" s="31" t="s">
        <v>1028</v>
      </c>
      <c r="B574" s="23" t="str">
        <f>VLOOKUP(A574,'Customer Names'!A574:D2908,3,FALSE)</f>
        <v xml:space="preserve">  Beth A</v>
      </c>
      <c r="C574" s="23">
        <f>VLOOKUP(Healthcare!A574,'Medical Examinations'!A574:H2908,2,FALSE)</f>
        <v>49.07</v>
      </c>
      <c r="D574" s="23">
        <f>VLOOKUP(A574,'Medical Examinations'!A574:H2908,3,FALSE)</f>
        <v>9.08</v>
      </c>
      <c r="E574" s="23" t="str">
        <f>VLOOKUP(A574,'Medical Examinations'!A574:H2908,4,FALSE)</f>
        <v>Yes</v>
      </c>
      <c r="F574" s="23" t="str">
        <f>VLOOKUP(A574,'Medical Examinations'!A574:H2908,5,FALSE)</f>
        <v>No</v>
      </c>
      <c r="G574" s="23" t="str">
        <f>VLOOKUP(A574,'Medical Examinations'!A574:H2908,6,FALSE)</f>
        <v>No</v>
      </c>
      <c r="H574" s="23">
        <f>VLOOKUP(A574,'Medical Examinations'!A574:H2908,7,FALSE)</f>
        <v>1</v>
      </c>
      <c r="I574" s="23" t="str">
        <f>VLOOKUP(A574,'Medical Examinations'!A574:H2908,8,FALSE)</f>
        <v>No</v>
      </c>
      <c r="J574" s="23" t="str" cm="1">
        <f t="array" ref="J574">_xlfn.IFS(C574&lt;18.5,"Under Weight",C574&lt;25,"Healthy Weight",C574&lt;30,"Over Weight",C574&gt;=30,"Obesity")</f>
        <v>Obesity</v>
      </c>
      <c r="K574" s="23" t="str" cm="1">
        <f t="array" ref="K574">_xlfn.IFS(D574&lt;5.7,"Normal",D574&lt;=6.5,"Prediabetes",D574&gt;6.5,"Diabetes")</f>
        <v>Diabetes</v>
      </c>
      <c r="L574" s="30" t="str">
        <f>VLOOKUP(A574,'Hospitalisation Details'!A574:H2916,2,FALSE)</f>
        <v>25-Aug-1975</v>
      </c>
      <c r="M574" s="23">
        <f>VLOOKUP(A574,'Hospitalisation Details'!A574:H2916,5,FALSE)</f>
        <v>17253.43</v>
      </c>
      <c r="N574" s="23" t="str">
        <f>VLOOKUP(A574,'Hospitalisation Details'!A574:H2916,6,FALSE)</f>
        <v>tier - 2</v>
      </c>
      <c r="O574" s="23" t="str">
        <f>VLOOKUP(A574,'Hospitalisation Details'!A574:H2916,7,FALSE)</f>
        <v>tier - 3</v>
      </c>
      <c r="P574" s="23" t="str">
        <f>VLOOKUP(A574,'Hospitalisation Details'!A574:H2916,8,FALSE)</f>
        <v>R1026</v>
      </c>
      <c r="Q574" s="26">
        <f>VLOOKUP(A574,'Hospitalisation Details'!A574:H2916,3,FALSE)</f>
        <v>47.786111111111111</v>
      </c>
    </row>
    <row r="575" spans="1:17" ht="15.75" customHeight="1" x14ac:dyDescent="0.3">
      <c r="A575" s="31" t="s">
        <v>1030</v>
      </c>
      <c r="B575" s="23" t="str">
        <f>VLOOKUP(A575,'Customer Names'!A575:D2909,3,FALSE)</f>
        <v xml:space="preserve">  Jason R</v>
      </c>
      <c r="C575" s="23">
        <f>VLOOKUP(Healthcare!A575,'Medical Examinations'!A575:H2909,2,FALSE)</f>
        <v>19.8</v>
      </c>
      <c r="D575" s="23">
        <f>VLOOKUP(A575,'Medical Examinations'!A575:H2909,3,FALSE)</f>
        <v>4.82</v>
      </c>
      <c r="E575" s="23" t="str">
        <f>VLOOKUP(A575,'Medical Examinations'!A575:H2909,4,FALSE)</f>
        <v>No</v>
      </c>
      <c r="F575" s="23" t="str">
        <f>VLOOKUP(A575,'Medical Examinations'!A575:H2909,5,FALSE)</f>
        <v>No</v>
      </c>
      <c r="G575" s="23" t="str">
        <f>VLOOKUP(A575,'Medical Examinations'!A575:H2909,6,FALSE)</f>
        <v>No</v>
      </c>
      <c r="H575" s="23">
        <f>VLOOKUP(A575,'Medical Examinations'!A575:H2909,7,FALSE)</f>
        <v>0</v>
      </c>
      <c r="I575" s="23" t="str">
        <f>VLOOKUP(A575,'Medical Examinations'!A575:H2909,8,FALSE)</f>
        <v>Yes</v>
      </c>
      <c r="J575" s="23" t="str" cm="1">
        <f t="array" ref="J575">_xlfn.IFS(C575&lt;18.5,"Under Weight",C575&lt;25,"Healthy Weight",C575&lt;30,"Over Weight",C575&gt;=30,"Obesity")</f>
        <v>Healthy Weight</v>
      </c>
      <c r="K575" s="23" t="str" cm="1">
        <f t="array" ref="K575">_xlfn.IFS(D575&lt;5.7,"Normal",D575&lt;=6.5,"Prediabetes",D575&gt;6.5,"Diabetes")</f>
        <v>Normal</v>
      </c>
      <c r="L575" s="30" t="str">
        <f>VLOOKUP(A575,'Hospitalisation Details'!A575:H2917,2,FALSE)</f>
        <v>22-Oct-1982</v>
      </c>
      <c r="M575" s="23">
        <f>VLOOKUP(A575,'Hospitalisation Details'!A575:H2917,5,FALSE)</f>
        <v>17179.52</v>
      </c>
      <c r="N575" s="23" t="str">
        <f>VLOOKUP(A575,'Hospitalisation Details'!A575:H2917,6,FALSE)</f>
        <v>tier - 2</v>
      </c>
      <c r="O575" s="23" t="str">
        <f>VLOOKUP(A575,'Hospitalisation Details'!A575:H2917,7,FALSE)</f>
        <v>tier - 1</v>
      </c>
      <c r="P575" s="23" t="str">
        <f>VLOOKUP(A575,'Hospitalisation Details'!A575:H2917,8,FALSE)</f>
        <v>R1013</v>
      </c>
      <c r="Q575" s="26">
        <f>VLOOKUP(A575,'Hospitalisation Details'!A575:H2917,3,FALSE)</f>
        <v>40.62777777777778</v>
      </c>
    </row>
    <row r="576" spans="1:17" ht="15.75" customHeight="1" x14ac:dyDescent="0.3">
      <c r="A576" s="31" t="s">
        <v>1032</v>
      </c>
      <c r="B576" s="23" t="str">
        <f>VLOOKUP(A576,'Customer Names'!A576:D2910,3,FALSE)</f>
        <v xml:space="preserve">  Yoshinori</v>
      </c>
      <c r="C576" s="23">
        <f>VLOOKUP(Healthcare!A576,'Medical Examinations'!A576:H2910,2,FALSE)</f>
        <v>27.36</v>
      </c>
      <c r="D576" s="23">
        <f>VLOOKUP(A576,'Medical Examinations'!A576:H2910,3,FALSE)</f>
        <v>4.6500000000000004</v>
      </c>
      <c r="E576" s="23" t="str">
        <f>VLOOKUP(A576,'Medical Examinations'!A576:H2910,4,FALSE)</f>
        <v>No</v>
      </c>
      <c r="F576" s="23" t="str">
        <f>VLOOKUP(A576,'Medical Examinations'!A576:H2910,5,FALSE)</f>
        <v>yes</v>
      </c>
      <c r="G576" s="23" t="str">
        <f>VLOOKUP(A576,'Medical Examinations'!A576:H2910,6,FALSE)</f>
        <v>No</v>
      </c>
      <c r="H576" s="23">
        <f>VLOOKUP(A576,'Medical Examinations'!A576:H2910,7,FALSE)</f>
        <v>1</v>
      </c>
      <c r="I576" s="23" t="str">
        <f>VLOOKUP(A576,'Medical Examinations'!A576:H2910,8,FALSE)</f>
        <v>Yes</v>
      </c>
      <c r="J576" s="23" t="str" cm="1">
        <f t="array" ref="J576">_xlfn.IFS(C576&lt;18.5,"Under Weight",C576&lt;25,"Healthy Weight",C576&lt;30,"Over Weight",C576&gt;=30,"Obesity")</f>
        <v>Over Weight</v>
      </c>
      <c r="K576" s="23" t="str" cm="1">
        <f t="array" ref="K576">_xlfn.IFS(D576&lt;5.7,"Normal",D576&lt;=6.5,"Prediabetes",D576&gt;6.5,"Diabetes")</f>
        <v>Normal</v>
      </c>
      <c r="L576" s="30" t="str">
        <f>VLOOKUP(A576,'Hospitalisation Details'!A576:H2918,2,FALSE)</f>
        <v>18-Aug-2004</v>
      </c>
      <c r="M576" s="23">
        <f>VLOOKUP(A576,'Hospitalisation Details'!A576:H2918,5,FALSE)</f>
        <v>17178.68</v>
      </c>
      <c r="N576" s="23" t="str">
        <f>VLOOKUP(A576,'Hospitalisation Details'!A576:H2918,6,FALSE)</f>
        <v>tier - 2</v>
      </c>
      <c r="O576" s="23" t="str">
        <f>VLOOKUP(A576,'Hospitalisation Details'!A576:H2918,7,FALSE)</f>
        <v>tier - 2</v>
      </c>
      <c r="P576" s="23" t="str">
        <f>VLOOKUP(A576,'Hospitalisation Details'!A576:H2918,8,FALSE)</f>
        <v>R1019</v>
      </c>
      <c r="Q576" s="26">
        <f>VLOOKUP(A576,'Hospitalisation Details'!A576:H2918,3,FALSE)</f>
        <v>18.805555555555557</v>
      </c>
    </row>
    <row r="577" spans="1:17" ht="15.75" customHeight="1" x14ac:dyDescent="0.3">
      <c r="A577" s="31" t="s">
        <v>1034</v>
      </c>
      <c r="B577" s="23" t="str">
        <f>VLOOKUP(A577,'Customer Names'!A577:D2911,3,FALSE)</f>
        <v xml:space="preserve">  Adrienne G</v>
      </c>
      <c r="C577" s="23">
        <f>VLOOKUP(Healthcare!A577,'Medical Examinations'!A577:H2911,2,FALSE)</f>
        <v>42.95</v>
      </c>
      <c r="D577" s="23">
        <f>VLOOKUP(A577,'Medical Examinations'!A577:H2911,3,FALSE)</f>
        <v>5.16</v>
      </c>
      <c r="E577" s="23" t="str">
        <f>VLOOKUP(A577,'Medical Examinations'!A577:H2911,4,FALSE)</f>
        <v>Yes</v>
      </c>
      <c r="F577" s="23" t="str">
        <f>VLOOKUP(A577,'Medical Examinations'!A577:H2911,5,FALSE)</f>
        <v>No</v>
      </c>
      <c r="G577" s="23" t="str">
        <f>VLOOKUP(A577,'Medical Examinations'!A577:H2911,6,FALSE)</f>
        <v>No</v>
      </c>
      <c r="H577" s="23">
        <f>VLOOKUP(A577,'Medical Examinations'!A577:H2911,7,FALSE)</f>
        <v>1</v>
      </c>
      <c r="I577" s="23" t="str">
        <f>VLOOKUP(A577,'Medical Examinations'!A577:H2911,8,FALSE)</f>
        <v>No</v>
      </c>
      <c r="J577" s="23" t="str" cm="1">
        <f t="array" ref="J577">_xlfn.IFS(C577&lt;18.5,"Under Weight",C577&lt;25,"Healthy Weight",C577&lt;30,"Over Weight",C577&gt;=30,"Obesity")</f>
        <v>Obesity</v>
      </c>
      <c r="K577" s="23" t="str" cm="1">
        <f t="array" ref="K577">_xlfn.IFS(D577&lt;5.7,"Normal",D577&lt;=6.5,"Prediabetes",D577&gt;6.5,"Diabetes")</f>
        <v>Normal</v>
      </c>
      <c r="L577" s="30" t="str">
        <f>VLOOKUP(A577,'Hospitalisation Details'!A577:H2919,2,FALSE)</f>
        <v>07-Jun-1964</v>
      </c>
      <c r="M577" s="23">
        <f>VLOOKUP(A577,'Hospitalisation Details'!A577:H2919,5,FALSE)</f>
        <v>17174.52</v>
      </c>
      <c r="N577" s="23" t="str">
        <f>VLOOKUP(A577,'Hospitalisation Details'!A577:H2919,6,FALSE)</f>
        <v>tier - 2</v>
      </c>
      <c r="O577" s="23" t="str">
        <f>VLOOKUP(A577,'Hospitalisation Details'!A577:H2919,7,FALSE)</f>
        <v>tier - 2</v>
      </c>
      <c r="P577" s="23" t="str">
        <f>VLOOKUP(A577,'Hospitalisation Details'!A577:H2919,8,FALSE)</f>
        <v>R1012</v>
      </c>
      <c r="Q577" s="26">
        <f>VLOOKUP(A577,'Hospitalisation Details'!A577:H2919,3,FALSE)</f>
        <v>59.00277777777778</v>
      </c>
    </row>
    <row r="578" spans="1:17" ht="15.75" customHeight="1" x14ac:dyDescent="0.3">
      <c r="A578" s="31" t="s">
        <v>1036</v>
      </c>
      <c r="B578" s="23" t="str">
        <f>VLOOKUP(A578,'Customer Names'!A578:D2912,3,FALSE)</f>
        <v xml:space="preserve">  Meredith</v>
      </c>
      <c r="C578" s="23">
        <f>VLOOKUP(Healthcare!A578,'Medical Examinations'!A578:H2912,2,FALSE)</f>
        <v>42.66</v>
      </c>
      <c r="D578" s="23">
        <f>VLOOKUP(A578,'Medical Examinations'!A578:H2912,3,FALSE)</f>
        <v>10.44</v>
      </c>
      <c r="E578" s="23" t="str">
        <f>VLOOKUP(A578,'Medical Examinations'!A578:H2912,4,FALSE)</f>
        <v>No</v>
      </c>
      <c r="F578" s="23" t="str">
        <f>VLOOKUP(A578,'Medical Examinations'!A578:H2912,5,FALSE)</f>
        <v>No</v>
      </c>
      <c r="G578" s="23" t="str">
        <f>VLOOKUP(A578,'Medical Examinations'!A578:H2912,6,FALSE)</f>
        <v>No</v>
      </c>
      <c r="H578" s="23">
        <f>VLOOKUP(A578,'Medical Examinations'!A578:H2912,7,FALSE)</f>
        <v>0</v>
      </c>
      <c r="I578" s="23" t="str">
        <f>VLOOKUP(A578,'Medical Examinations'!A578:H2912,8,FALSE)</f>
        <v>No</v>
      </c>
      <c r="J578" s="23" t="str" cm="1">
        <f t="array" ref="J578">_xlfn.IFS(C578&lt;18.5,"Under Weight",C578&lt;25,"Healthy Weight",C578&lt;30,"Over Weight",C578&gt;=30,"Obesity")</f>
        <v>Obesity</v>
      </c>
      <c r="K578" s="23" t="str" cm="1">
        <f t="array" ref="K578">_xlfn.IFS(D578&lt;5.7,"Normal",D578&lt;=6.5,"Prediabetes",D578&gt;6.5,"Diabetes")</f>
        <v>Diabetes</v>
      </c>
      <c r="L578" s="30" t="str">
        <f>VLOOKUP(A578,'Hospitalisation Details'!A578:H2920,2,FALSE)</f>
        <v>16-Sep-1965</v>
      </c>
      <c r="M578" s="23">
        <f>VLOOKUP(A578,'Hospitalisation Details'!A578:H2920,5,FALSE)</f>
        <v>17172.27</v>
      </c>
      <c r="N578" s="23" t="str">
        <f>VLOOKUP(A578,'Hospitalisation Details'!A578:H2920,6,FALSE)</f>
        <v>tier - 2</v>
      </c>
      <c r="O578" s="23" t="str">
        <f>VLOOKUP(A578,'Hospitalisation Details'!A578:H2920,7,FALSE)</f>
        <v>tier - 2</v>
      </c>
      <c r="P578" s="23" t="str">
        <f>VLOOKUP(A578,'Hospitalisation Details'!A578:H2920,8,FALSE)</f>
        <v>R1026</v>
      </c>
      <c r="Q578" s="26">
        <f>VLOOKUP(A578,'Hospitalisation Details'!A578:H2920,3,FALSE)</f>
        <v>57.727777777777774</v>
      </c>
    </row>
    <row r="579" spans="1:17" ht="15.75" customHeight="1" x14ac:dyDescent="0.3">
      <c r="A579" s="31" t="s">
        <v>1037</v>
      </c>
      <c r="B579" s="23" t="str">
        <f>VLOOKUP(A579,'Customer Names'!A579:D2913,3,FALSE)</f>
        <v xml:space="preserve">  Junyong</v>
      </c>
      <c r="C579" s="23">
        <f>VLOOKUP(Healthcare!A579,'Medical Examinations'!A579:H2913,2,FALSE)</f>
        <v>33.630000000000003</v>
      </c>
      <c r="D579" s="23">
        <f>VLOOKUP(A579,'Medical Examinations'!A579:H2913,3,FALSE)</f>
        <v>5.69</v>
      </c>
      <c r="E579" s="23" t="str">
        <f>VLOOKUP(A579,'Medical Examinations'!A579:H2913,4,FALSE)</f>
        <v>No</v>
      </c>
      <c r="F579" s="23" t="str">
        <f>VLOOKUP(A579,'Medical Examinations'!A579:H2913,5,FALSE)</f>
        <v>No</v>
      </c>
      <c r="G579" s="23" t="str">
        <f>VLOOKUP(A579,'Medical Examinations'!A579:H2913,6,FALSE)</f>
        <v>No</v>
      </c>
      <c r="H579" s="23">
        <f>VLOOKUP(A579,'Medical Examinations'!A579:H2913,7,FALSE)</f>
        <v>1</v>
      </c>
      <c r="I579" s="23" t="str">
        <f>VLOOKUP(A579,'Medical Examinations'!A579:H2913,8,FALSE)</f>
        <v>No</v>
      </c>
      <c r="J579" s="23" t="str" cm="1">
        <f t="array" ref="J579">_xlfn.IFS(C579&lt;18.5,"Under Weight",C579&lt;25,"Healthy Weight",C579&lt;30,"Over Weight",C579&gt;=30,"Obesity")</f>
        <v>Obesity</v>
      </c>
      <c r="K579" s="23" t="str" cm="1">
        <f t="array" ref="K579">_xlfn.IFS(D579&lt;5.7,"Normal",D579&lt;=6.5,"Prediabetes",D579&gt;6.5,"Diabetes")</f>
        <v>Normal</v>
      </c>
      <c r="L579" s="30" t="str">
        <f>VLOOKUP(A579,'Hospitalisation Details'!A579:H2921,2,FALSE)</f>
        <v>03-Jun-1998</v>
      </c>
      <c r="M579" s="23">
        <f>VLOOKUP(A579,'Hospitalisation Details'!A579:H2921,5,FALSE)</f>
        <v>17128.43</v>
      </c>
      <c r="N579" s="23" t="str">
        <f>VLOOKUP(A579,'Hospitalisation Details'!A579:H2921,6,FALSE)</f>
        <v>tier - 2</v>
      </c>
      <c r="O579" s="23" t="str">
        <f>VLOOKUP(A579,'Hospitalisation Details'!A579:H2921,7,FALSE)</f>
        <v>tier - 3</v>
      </c>
      <c r="P579" s="23" t="str">
        <f>VLOOKUP(A579,'Hospitalisation Details'!A579:H2921,8,FALSE)</f>
        <v>R1016</v>
      </c>
      <c r="Q579" s="26">
        <f>VLOOKUP(A579,'Hospitalisation Details'!A579:H2921,3,FALSE)</f>
        <v>25.013888888888889</v>
      </c>
    </row>
    <row r="580" spans="1:17" ht="15.75" customHeight="1" x14ac:dyDescent="0.3">
      <c r="A580" s="31" t="s">
        <v>1039</v>
      </c>
      <c r="B580" s="23" t="str">
        <f>VLOOKUP(A580,'Customer Names'!A580:D2914,3,FALSE)</f>
        <v xml:space="preserve">  Kristen A</v>
      </c>
      <c r="C580" s="23">
        <f>VLOOKUP(Healthcare!A580,'Medical Examinations'!A580:H2914,2,FALSE)</f>
        <v>26.84</v>
      </c>
      <c r="D580" s="23">
        <f>VLOOKUP(A580,'Medical Examinations'!A580:H2914,3,FALSE)</f>
        <v>6.5</v>
      </c>
      <c r="E580" s="23" t="str">
        <f>VLOOKUP(A580,'Medical Examinations'!A580:H2914,4,FALSE)</f>
        <v>No</v>
      </c>
      <c r="F580" s="23" t="str">
        <f>VLOOKUP(A580,'Medical Examinations'!A580:H2914,5,FALSE)</f>
        <v>No</v>
      </c>
      <c r="G580" s="23" t="str">
        <f>VLOOKUP(A580,'Medical Examinations'!A580:H2914,6,FALSE)</f>
        <v>No</v>
      </c>
      <c r="H580" s="23">
        <f>VLOOKUP(A580,'Medical Examinations'!A580:H2914,7,FALSE)</f>
        <v>0</v>
      </c>
      <c r="I580" s="23" t="str">
        <f>VLOOKUP(A580,'Medical Examinations'!A580:H2914,8,FALSE)</f>
        <v>Yes</v>
      </c>
      <c r="J580" s="23" t="str" cm="1">
        <f t="array" ref="J580">_xlfn.IFS(C580&lt;18.5,"Under Weight",C580&lt;25,"Healthy Weight",C580&lt;30,"Over Weight",C580&gt;=30,"Obesity")</f>
        <v>Over Weight</v>
      </c>
      <c r="K580" s="23" t="str" cm="1">
        <f t="array" ref="K580">_xlfn.IFS(D580&lt;5.7,"Normal",D580&lt;=6.5,"Prediabetes",D580&gt;6.5,"Diabetes")</f>
        <v>Prediabetes</v>
      </c>
      <c r="L580" s="30" t="str">
        <f>VLOOKUP(A580,'Hospitalisation Details'!A580:H2922,2,FALSE)</f>
        <v>28-Jun-2002</v>
      </c>
      <c r="M580" s="23">
        <f>VLOOKUP(A580,'Hospitalisation Details'!A580:H2922,5,FALSE)</f>
        <v>17085.27</v>
      </c>
      <c r="N580" s="23" t="str">
        <f>VLOOKUP(A580,'Hospitalisation Details'!A580:H2922,6,FALSE)</f>
        <v>tier - 2</v>
      </c>
      <c r="O580" s="23" t="str">
        <f>VLOOKUP(A580,'Hospitalisation Details'!A580:H2922,7,FALSE)</f>
        <v>tier - 3</v>
      </c>
      <c r="P580" s="23" t="str">
        <f>VLOOKUP(A580,'Hospitalisation Details'!A580:H2922,8,FALSE)</f>
        <v>R1013</v>
      </c>
      <c r="Q580" s="26">
        <f>VLOOKUP(A580,'Hospitalisation Details'!A580:H2922,3,FALSE)</f>
        <v>20.944444444444443</v>
      </c>
    </row>
    <row r="581" spans="1:17" ht="15.75" customHeight="1" x14ac:dyDescent="0.3">
      <c r="A581" s="31" t="s">
        <v>1041</v>
      </c>
      <c r="B581" s="23" t="str">
        <f>VLOOKUP(A581,'Customer Names'!A581:D2915,3,FALSE)</f>
        <v xml:space="preserve">  Maria I</v>
      </c>
      <c r="C581" s="23">
        <f>VLOOKUP(Healthcare!A581,'Medical Examinations'!A581:H2915,2,FALSE)</f>
        <v>28.3</v>
      </c>
      <c r="D581" s="23">
        <f>VLOOKUP(A581,'Medical Examinations'!A581:H2915,3,FALSE)</f>
        <v>5.73</v>
      </c>
      <c r="E581" s="23" t="str">
        <f>VLOOKUP(A581,'Medical Examinations'!A581:H2915,4,FALSE)</f>
        <v>No</v>
      </c>
      <c r="F581" s="23" t="str">
        <f>VLOOKUP(A581,'Medical Examinations'!A581:H2915,5,FALSE)</f>
        <v>No</v>
      </c>
      <c r="G581" s="23" t="str">
        <f>VLOOKUP(A581,'Medical Examinations'!A581:H2915,6,FALSE)</f>
        <v>Yes</v>
      </c>
      <c r="H581" s="23">
        <f>VLOOKUP(A581,'Medical Examinations'!A581:H2915,7,FALSE)</f>
        <v>1</v>
      </c>
      <c r="I581" s="23" t="str">
        <f>VLOOKUP(A581,'Medical Examinations'!A581:H2915,8,FALSE)</f>
        <v>Yes</v>
      </c>
      <c r="J581" s="23" t="str" cm="1">
        <f t="array" ref="J581">_xlfn.IFS(C581&lt;18.5,"Under Weight",C581&lt;25,"Healthy Weight",C581&lt;30,"Over Weight",C581&gt;=30,"Obesity")</f>
        <v>Over Weight</v>
      </c>
      <c r="K581" s="23" t="str" cm="1">
        <f t="array" ref="K581">_xlfn.IFS(D581&lt;5.7,"Normal",D581&lt;=6.5,"Prediabetes",D581&gt;6.5,"Diabetes")</f>
        <v>Prediabetes</v>
      </c>
      <c r="L581" s="30" t="str">
        <f>VLOOKUP(A581,'Hospitalisation Details'!A581:H2923,2,FALSE)</f>
        <v>26-Dec-2003</v>
      </c>
      <c r="M581" s="23">
        <f>VLOOKUP(A581,'Hospitalisation Details'!A581:H2923,5,FALSE)</f>
        <v>17081.080000000002</v>
      </c>
      <c r="N581" s="23" t="str">
        <f>VLOOKUP(A581,'Hospitalisation Details'!A581:H2923,6,FALSE)</f>
        <v>tier - 2</v>
      </c>
      <c r="O581" s="23" t="str">
        <f>VLOOKUP(A581,'Hospitalisation Details'!A581:H2923,7,FALSE)</f>
        <v>tier - 2</v>
      </c>
      <c r="P581" s="23" t="str">
        <f>VLOOKUP(A581,'Hospitalisation Details'!A581:H2923,8,FALSE)</f>
        <v>R1011</v>
      </c>
      <c r="Q581" s="26">
        <f>VLOOKUP(A581,'Hospitalisation Details'!A581:H2923,3,FALSE)</f>
        <v>19.45</v>
      </c>
    </row>
    <row r="582" spans="1:17" ht="15.75" customHeight="1" x14ac:dyDescent="0.3">
      <c r="A582" s="31" t="s">
        <v>1043</v>
      </c>
      <c r="B582" s="23" t="str">
        <f>VLOOKUP(A582,'Customer Names'!A582:D2916,3,FALSE)</f>
        <v xml:space="preserve">  Jonathan</v>
      </c>
      <c r="C582" s="23">
        <f>VLOOKUP(Healthcare!A582,'Medical Examinations'!A582:H2916,2,FALSE)</f>
        <v>27.06</v>
      </c>
      <c r="D582" s="23">
        <f>VLOOKUP(A582,'Medical Examinations'!A582:H2916,3,FALSE)</f>
        <v>5.74</v>
      </c>
      <c r="E582" s="23" t="str">
        <f>VLOOKUP(A582,'Medical Examinations'!A582:H2916,4,FALSE)</f>
        <v>Yes</v>
      </c>
      <c r="F582" s="23" t="str">
        <f>VLOOKUP(A582,'Medical Examinations'!A582:H2916,5,FALSE)</f>
        <v>No</v>
      </c>
      <c r="G582" s="23" t="str">
        <f>VLOOKUP(A582,'Medical Examinations'!A582:H2916,6,FALSE)</f>
        <v>No</v>
      </c>
      <c r="H582" s="23">
        <f>VLOOKUP(A582,'Medical Examinations'!A582:H2916,7,FALSE)</f>
        <v>0</v>
      </c>
      <c r="I582" s="23" t="str">
        <f>VLOOKUP(A582,'Medical Examinations'!A582:H2916,8,FALSE)</f>
        <v>Yes</v>
      </c>
      <c r="J582" s="23" t="str" cm="1">
        <f t="array" ref="J582">_xlfn.IFS(C582&lt;18.5,"Under Weight",C582&lt;25,"Healthy Weight",C582&lt;30,"Over Weight",C582&gt;=30,"Obesity")</f>
        <v>Over Weight</v>
      </c>
      <c r="K582" s="23" t="str" cm="1">
        <f t="array" ref="K582">_xlfn.IFS(D582&lt;5.7,"Normal",D582&lt;=6.5,"Prediabetes",D582&gt;6.5,"Diabetes")</f>
        <v>Prediabetes</v>
      </c>
      <c r="L582" s="30" t="str">
        <f>VLOOKUP(A582,'Hospitalisation Details'!A582:H2924,2,FALSE)</f>
        <v>10-Jun-1996</v>
      </c>
      <c r="M582" s="23">
        <f>VLOOKUP(A582,'Hospitalisation Details'!A582:H2924,5,FALSE)</f>
        <v>17043.34</v>
      </c>
      <c r="N582" s="23" t="str">
        <f>VLOOKUP(A582,'Hospitalisation Details'!A582:H2924,6,FALSE)</f>
        <v>tier - 2</v>
      </c>
      <c r="O582" s="23" t="str">
        <f>VLOOKUP(A582,'Hospitalisation Details'!A582:H2924,7,FALSE)</f>
        <v>tier - 3</v>
      </c>
      <c r="P582" s="23" t="str">
        <f>VLOOKUP(A582,'Hospitalisation Details'!A582:H2924,8,FALSE)</f>
        <v>R1013</v>
      </c>
      <c r="Q582" s="26">
        <f>VLOOKUP(A582,'Hospitalisation Details'!A582:H2924,3,FALSE)</f>
        <v>26.994444444444444</v>
      </c>
    </row>
    <row r="583" spans="1:17" ht="15.75" customHeight="1" x14ac:dyDescent="0.3">
      <c r="A583" s="31" t="s">
        <v>1045</v>
      </c>
      <c r="B583" s="23" t="str">
        <f>VLOOKUP(A583,'Customer Names'!A583:D2917,3,FALSE)</f>
        <v xml:space="preserve">  Phil</v>
      </c>
      <c r="C583" s="23">
        <f>VLOOKUP(Healthcare!A583,'Medical Examinations'!A583:H2917,2,FALSE)</f>
        <v>47.13</v>
      </c>
      <c r="D583" s="23">
        <f>VLOOKUP(A583,'Medical Examinations'!A583:H2917,3,FALSE)</f>
        <v>8.6999999999999993</v>
      </c>
      <c r="E583" s="23" t="str">
        <f>VLOOKUP(A583,'Medical Examinations'!A583:H2917,4,FALSE)</f>
        <v>No</v>
      </c>
      <c r="F583" s="23" t="str">
        <f>VLOOKUP(A583,'Medical Examinations'!A583:H2917,5,FALSE)</f>
        <v>No</v>
      </c>
      <c r="G583" s="23" t="str">
        <f>VLOOKUP(A583,'Medical Examinations'!A583:H2917,6,FALSE)</f>
        <v>No</v>
      </c>
      <c r="H583" s="23">
        <f>VLOOKUP(A583,'Medical Examinations'!A583:H2917,7,FALSE)</f>
        <v>0</v>
      </c>
      <c r="I583" s="23" t="str">
        <f>VLOOKUP(A583,'Medical Examinations'!A583:H2917,8,FALSE)</f>
        <v>No</v>
      </c>
      <c r="J583" s="23" t="str" cm="1">
        <f t="array" ref="J583">_xlfn.IFS(C583&lt;18.5,"Under Weight",C583&lt;25,"Healthy Weight",C583&lt;30,"Over Weight",C583&gt;=30,"Obesity")</f>
        <v>Obesity</v>
      </c>
      <c r="K583" s="23" t="str" cm="1">
        <f t="array" ref="K583">_xlfn.IFS(D583&lt;5.7,"Normal",D583&lt;=6.5,"Prediabetes",D583&gt;6.5,"Diabetes")</f>
        <v>Diabetes</v>
      </c>
      <c r="L583" s="30" t="str">
        <f>VLOOKUP(A583,'Hospitalisation Details'!A583:H2925,2,FALSE)</f>
        <v>22-Aug-1971</v>
      </c>
      <c r="M583" s="23">
        <f>VLOOKUP(A583,'Hospitalisation Details'!A583:H2925,5,FALSE)</f>
        <v>17016.009999999998</v>
      </c>
      <c r="N583" s="23" t="str">
        <f>VLOOKUP(A583,'Hospitalisation Details'!A583:H2925,6,FALSE)</f>
        <v>tier - 2</v>
      </c>
      <c r="O583" s="23" t="str">
        <f>VLOOKUP(A583,'Hospitalisation Details'!A583:H2925,7,FALSE)</f>
        <v>tier - 2</v>
      </c>
      <c r="P583" s="23" t="str">
        <f>VLOOKUP(A583,'Hospitalisation Details'!A583:H2925,8,FALSE)</f>
        <v>R1023</v>
      </c>
      <c r="Q583" s="26">
        <f>VLOOKUP(A583,'Hospitalisation Details'!A583:H2925,3,FALSE)</f>
        <v>51.794444444444444</v>
      </c>
    </row>
    <row r="584" spans="1:17" ht="15.75" customHeight="1" x14ac:dyDescent="0.3">
      <c r="A584" s="31" t="s">
        <v>1047</v>
      </c>
      <c r="B584" s="23" t="str">
        <f>VLOOKUP(A584,'Customer Names'!A584:D2918,3,FALSE)</f>
        <v xml:space="preserve">  Benjamina C</v>
      </c>
      <c r="C584" s="23">
        <f>VLOOKUP(Healthcare!A584,'Medical Examinations'!A584:H2918,2,FALSE)</f>
        <v>51.72</v>
      </c>
      <c r="D584" s="23">
        <f>VLOOKUP(A584,'Medical Examinations'!A584:H2918,3,FALSE)</f>
        <v>5.09</v>
      </c>
      <c r="E584" s="23" t="str">
        <f>VLOOKUP(A584,'Medical Examinations'!A584:H2918,4,FALSE)</f>
        <v>No</v>
      </c>
      <c r="F584" s="23" t="str">
        <f>VLOOKUP(A584,'Medical Examinations'!A584:H2918,5,FALSE)</f>
        <v>No</v>
      </c>
      <c r="G584" s="23" t="str">
        <f>VLOOKUP(A584,'Medical Examinations'!A584:H2918,6,FALSE)</f>
        <v>No</v>
      </c>
      <c r="H584" s="23">
        <f>VLOOKUP(A584,'Medical Examinations'!A584:H2918,7,FALSE)</f>
        <v>0</v>
      </c>
      <c r="I584" s="23" t="str">
        <f>VLOOKUP(A584,'Medical Examinations'!A584:H2918,8,FALSE)</f>
        <v>No</v>
      </c>
      <c r="J584" s="23" t="str" cm="1">
        <f t="array" ref="J584">_xlfn.IFS(C584&lt;18.5,"Under Weight",C584&lt;25,"Healthy Weight",C584&lt;30,"Over Weight",C584&gt;=30,"Obesity")</f>
        <v>Obesity</v>
      </c>
      <c r="K584" s="23" t="str" cm="1">
        <f t="array" ref="K584">_xlfn.IFS(D584&lt;5.7,"Normal",D584&lt;=6.5,"Prediabetes",D584&gt;6.5,"Diabetes")</f>
        <v>Normal</v>
      </c>
      <c r="L584" s="30" t="str">
        <f>VLOOKUP(A584,'Hospitalisation Details'!A584:H2926,2,FALSE)</f>
        <v>16-Jul-1980</v>
      </c>
      <c r="M584" s="23">
        <f>VLOOKUP(A584,'Hospitalisation Details'!A584:H2926,5,FALSE)</f>
        <v>16990.55</v>
      </c>
      <c r="N584" s="23" t="str">
        <f>VLOOKUP(A584,'Hospitalisation Details'!A584:H2926,6,FALSE)</f>
        <v>tier - 2</v>
      </c>
      <c r="O584" s="23" t="str">
        <f>VLOOKUP(A584,'Hospitalisation Details'!A584:H2926,7,FALSE)</f>
        <v>tier - 3</v>
      </c>
      <c r="P584" s="23" t="str">
        <f>VLOOKUP(A584,'Hospitalisation Details'!A584:H2926,8,FALSE)</f>
        <v>R1012</v>
      </c>
      <c r="Q584" s="26">
        <f>VLOOKUP(A584,'Hospitalisation Details'!A584:H2926,3,FALSE)</f>
        <v>42.894444444444446</v>
      </c>
    </row>
    <row r="585" spans="1:17" ht="15.75" customHeight="1" x14ac:dyDescent="0.3">
      <c r="A585" s="31" t="s">
        <v>1049</v>
      </c>
      <c r="B585" s="23" t="str">
        <f>VLOOKUP(A585,'Customer Names'!A585:D2919,3,FALSE)</f>
        <v xml:space="preserve">  Christopher</v>
      </c>
      <c r="C585" s="23">
        <f>VLOOKUP(Healthcare!A585,'Medical Examinations'!A585:H2919,2,FALSE)</f>
        <v>48.59</v>
      </c>
      <c r="D585" s="23">
        <f>VLOOKUP(A585,'Medical Examinations'!A585:H2919,3,FALSE)</f>
        <v>5.57</v>
      </c>
      <c r="E585" s="23" t="str">
        <f>VLOOKUP(A585,'Medical Examinations'!A585:H2919,4,FALSE)</f>
        <v>No</v>
      </c>
      <c r="F585" s="23" t="str">
        <f>VLOOKUP(A585,'Medical Examinations'!A585:H2919,5,FALSE)</f>
        <v>No</v>
      </c>
      <c r="G585" s="23" t="str">
        <f>VLOOKUP(A585,'Medical Examinations'!A585:H2919,6,FALSE)</f>
        <v>No</v>
      </c>
      <c r="H585" s="23">
        <f>VLOOKUP(A585,'Medical Examinations'!A585:H2919,7,FALSE)</f>
        <v>0</v>
      </c>
      <c r="I585" s="23" t="str">
        <f>VLOOKUP(A585,'Medical Examinations'!A585:H2919,8,FALSE)</f>
        <v>No</v>
      </c>
      <c r="J585" s="23" t="str" cm="1">
        <f t="array" ref="J585">_xlfn.IFS(C585&lt;18.5,"Under Weight",C585&lt;25,"Healthy Weight",C585&lt;30,"Over Weight",C585&gt;=30,"Obesity")</f>
        <v>Obesity</v>
      </c>
      <c r="K585" s="23" t="str" cm="1">
        <f t="array" ref="K585">_xlfn.IFS(D585&lt;5.7,"Normal",D585&lt;=6.5,"Prediabetes",D585&gt;6.5,"Diabetes")</f>
        <v>Normal</v>
      </c>
      <c r="L585" s="30" t="str">
        <f>VLOOKUP(A585,'Hospitalisation Details'!A585:H2927,2,FALSE)</f>
        <v>25-Aug-1977</v>
      </c>
      <c r="M585" s="23">
        <f>VLOOKUP(A585,'Hospitalisation Details'!A585:H2927,5,FALSE)</f>
        <v>16921.09</v>
      </c>
      <c r="N585" s="23" t="str">
        <f>VLOOKUP(A585,'Hospitalisation Details'!A585:H2927,6,FALSE)</f>
        <v>tier - 2</v>
      </c>
      <c r="O585" s="23" t="str">
        <f>VLOOKUP(A585,'Hospitalisation Details'!A585:H2927,7,FALSE)</f>
        <v>tier - 3</v>
      </c>
      <c r="P585" s="23" t="str">
        <f>VLOOKUP(A585,'Hospitalisation Details'!A585:H2927,8,FALSE)</f>
        <v>R1023</v>
      </c>
      <c r="Q585" s="26">
        <f>VLOOKUP(A585,'Hospitalisation Details'!A585:H2927,3,FALSE)</f>
        <v>45.786111111111111</v>
      </c>
    </row>
    <row r="586" spans="1:17" ht="15.75" customHeight="1" x14ac:dyDescent="0.3">
      <c r="A586" s="31" t="s">
        <v>1050</v>
      </c>
      <c r="B586" s="23" t="str">
        <f>VLOOKUP(A586,'Customer Names'!A586:D2920,3,FALSE)</f>
        <v xml:space="preserve">  Alison B</v>
      </c>
      <c r="C586" s="23">
        <f>VLOOKUP(Healthcare!A586,'Medical Examinations'!A586:H2920,2,FALSE)</f>
        <v>45.18</v>
      </c>
      <c r="D586" s="23">
        <f>VLOOKUP(A586,'Medical Examinations'!A586:H2920,3,FALSE)</f>
        <v>10.87</v>
      </c>
      <c r="E586" s="23" t="str">
        <f>VLOOKUP(A586,'Medical Examinations'!A586:H2920,4,FALSE)</f>
        <v>No</v>
      </c>
      <c r="F586" s="23" t="str">
        <f>VLOOKUP(A586,'Medical Examinations'!A586:H2920,5,FALSE)</f>
        <v>No</v>
      </c>
      <c r="G586" s="23" t="str">
        <f>VLOOKUP(A586,'Medical Examinations'!A586:H2920,6,FALSE)</f>
        <v>No</v>
      </c>
      <c r="H586" s="23">
        <f>VLOOKUP(A586,'Medical Examinations'!A586:H2920,7,FALSE)</f>
        <v>0</v>
      </c>
      <c r="I586" s="23" t="str">
        <f>VLOOKUP(A586,'Medical Examinations'!A586:H2920,8,FALSE)</f>
        <v>No</v>
      </c>
      <c r="J586" s="23" t="str" cm="1">
        <f t="array" ref="J586">_xlfn.IFS(C586&lt;18.5,"Under Weight",C586&lt;25,"Healthy Weight",C586&lt;30,"Over Weight",C586&gt;=30,"Obesity")</f>
        <v>Obesity</v>
      </c>
      <c r="K586" s="23" t="str" cm="1">
        <f t="array" ref="K586">_xlfn.IFS(D586&lt;5.7,"Normal",D586&lt;=6.5,"Prediabetes",D586&gt;6.5,"Diabetes")</f>
        <v>Diabetes</v>
      </c>
      <c r="L586" s="30" t="str">
        <f>VLOOKUP(A586,'Hospitalisation Details'!A586:H2928,2,FALSE)</f>
        <v>21-Oct-1968</v>
      </c>
      <c r="M586" s="23">
        <f>VLOOKUP(A586,'Hospitalisation Details'!A586:H2928,5,FALSE)</f>
        <v>16903.5</v>
      </c>
      <c r="N586" s="23" t="str">
        <f>VLOOKUP(A586,'Hospitalisation Details'!A586:H2928,6,FALSE)</f>
        <v>tier - 2</v>
      </c>
      <c r="O586" s="23" t="str">
        <f>VLOOKUP(A586,'Hospitalisation Details'!A586:H2928,7,FALSE)</f>
        <v>tier - 3</v>
      </c>
      <c r="P586" s="23" t="str">
        <f>VLOOKUP(A586,'Hospitalisation Details'!A586:H2928,8,FALSE)</f>
        <v>R1012</v>
      </c>
      <c r="Q586" s="26">
        <f>VLOOKUP(A586,'Hospitalisation Details'!A586:H2928,3,FALSE)</f>
        <v>54.630555555555553</v>
      </c>
    </row>
    <row r="587" spans="1:17" ht="15.75" customHeight="1" x14ac:dyDescent="0.3">
      <c r="A587" s="31" t="s">
        <v>1052</v>
      </c>
      <c r="B587" s="23" t="str">
        <f>VLOOKUP(A587,'Customer Names'!A587:D2921,3,FALSE)</f>
        <v xml:space="preserve">  Caroline</v>
      </c>
      <c r="C587" s="23">
        <f>VLOOKUP(Healthcare!A587,'Medical Examinations'!A587:H2921,2,FALSE)</f>
        <v>27.9</v>
      </c>
      <c r="D587" s="23">
        <f>VLOOKUP(A587,'Medical Examinations'!A587:H2921,3,FALSE)</f>
        <v>6.02</v>
      </c>
      <c r="E587" s="23" t="str">
        <f>VLOOKUP(A587,'Medical Examinations'!A587:H2921,4,FALSE)</f>
        <v>No</v>
      </c>
      <c r="F587" s="23" t="str">
        <f>VLOOKUP(A587,'Medical Examinations'!A587:H2921,5,FALSE)</f>
        <v>No</v>
      </c>
      <c r="G587" s="23" t="str">
        <f>VLOOKUP(A587,'Medical Examinations'!A587:H2921,6,FALSE)</f>
        <v>Yes</v>
      </c>
      <c r="H587" s="23">
        <f>VLOOKUP(A587,'Medical Examinations'!A587:H2921,7,FALSE)</f>
        <v>1</v>
      </c>
      <c r="I587" s="23" t="str">
        <f>VLOOKUP(A587,'Medical Examinations'!A587:H2921,8,FALSE)</f>
        <v>Yes</v>
      </c>
      <c r="J587" s="23" t="str" cm="1">
        <f t="array" ref="J587">_xlfn.IFS(C587&lt;18.5,"Under Weight",C587&lt;25,"Healthy Weight",C587&lt;30,"Over Weight",C587&gt;=30,"Obesity")</f>
        <v>Over Weight</v>
      </c>
      <c r="K587" s="23" t="str" cm="1">
        <f t="array" ref="K587">_xlfn.IFS(D587&lt;5.7,"Normal",D587&lt;=6.5,"Prediabetes",D587&gt;6.5,"Diabetes")</f>
        <v>Prediabetes</v>
      </c>
      <c r="L587" s="30" t="str">
        <f>VLOOKUP(A587,'Hospitalisation Details'!A587:H2929,2,FALSE)</f>
        <v>10-Sep-2003</v>
      </c>
      <c r="M587" s="23">
        <f>VLOOKUP(A587,'Hospitalisation Details'!A587:H2929,5,FALSE)</f>
        <v>16884.919999999998</v>
      </c>
      <c r="N587" s="23" t="str">
        <f>VLOOKUP(A587,'Hospitalisation Details'!A587:H2929,6,FALSE)</f>
        <v>tier - 2</v>
      </c>
      <c r="O587" s="23" t="str">
        <f>VLOOKUP(A587,'Hospitalisation Details'!A587:H2929,7,FALSE)</f>
        <v>tier - 2</v>
      </c>
      <c r="P587" s="23" t="str">
        <f>VLOOKUP(A587,'Hospitalisation Details'!A587:H2929,8,FALSE)</f>
        <v>R1011</v>
      </c>
      <c r="Q587" s="26">
        <f>VLOOKUP(A587,'Hospitalisation Details'!A587:H2929,3,FALSE)</f>
        <v>19.744444444444444</v>
      </c>
    </row>
    <row r="588" spans="1:17" ht="15.75" customHeight="1" x14ac:dyDescent="0.3">
      <c r="A588" s="31" t="s">
        <v>1053</v>
      </c>
      <c r="B588" s="23" t="str">
        <f>VLOOKUP(A588,'Customer Names'!A588:D2922,3,FALSE)</f>
        <v xml:space="preserve">  Alexis N</v>
      </c>
      <c r="C588" s="23">
        <f>VLOOKUP(Healthcare!A588,'Medical Examinations'!A588:H2922,2,FALSE)</f>
        <v>51.33</v>
      </c>
      <c r="D588" s="23">
        <f>VLOOKUP(A588,'Medical Examinations'!A588:H2922,3,FALSE)</f>
        <v>7</v>
      </c>
      <c r="E588" s="23" t="str">
        <f>VLOOKUP(A588,'Medical Examinations'!A588:H2922,4,FALSE)</f>
        <v>No</v>
      </c>
      <c r="F588" s="23" t="str">
        <f>VLOOKUP(A588,'Medical Examinations'!A588:H2922,5,FALSE)</f>
        <v>No</v>
      </c>
      <c r="G588" s="23" t="str">
        <f>VLOOKUP(A588,'Medical Examinations'!A588:H2922,6,FALSE)</f>
        <v>No</v>
      </c>
      <c r="H588" s="23">
        <f>VLOOKUP(A588,'Medical Examinations'!A588:H2922,7,FALSE)</f>
        <v>0</v>
      </c>
      <c r="I588" s="23" t="str">
        <f>VLOOKUP(A588,'Medical Examinations'!A588:H2922,8,FALSE)</f>
        <v>No</v>
      </c>
      <c r="J588" s="23" t="str" cm="1">
        <f t="array" ref="J588">_xlfn.IFS(C588&lt;18.5,"Under Weight",C588&lt;25,"Healthy Weight",C588&lt;30,"Over Weight",C588&gt;=30,"Obesity")</f>
        <v>Obesity</v>
      </c>
      <c r="K588" s="23" t="str" cm="1">
        <f t="array" ref="K588">_xlfn.IFS(D588&lt;5.7,"Normal",D588&lt;=6.5,"Prediabetes",D588&gt;6.5,"Diabetes")</f>
        <v>Diabetes</v>
      </c>
      <c r="L588" s="30" t="str">
        <f>VLOOKUP(A588,'Hospitalisation Details'!A588:H2930,2,FALSE)</f>
        <v>08-Aug-1974</v>
      </c>
      <c r="M588" s="23">
        <f>VLOOKUP(A588,'Hospitalisation Details'!A588:H2930,5,FALSE)</f>
        <v>16841.32</v>
      </c>
      <c r="N588" s="23" t="str">
        <f>VLOOKUP(A588,'Hospitalisation Details'!A588:H2930,6,FALSE)</f>
        <v>tier - 2</v>
      </c>
      <c r="O588" s="23" t="str">
        <f>VLOOKUP(A588,'Hospitalisation Details'!A588:H2930,7,FALSE)</f>
        <v>tier - 3</v>
      </c>
      <c r="P588" s="23" t="str">
        <f>VLOOKUP(A588,'Hospitalisation Details'!A588:H2930,8,FALSE)</f>
        <v>R1011</v>
      </c>
      <c r="Q588" s="26">
        <f>VLOOKUP(A588,'Hospitalisation Details'!A588:H2930,3,FALSE)</f>
        <v>48.833333333333336</v>
      </c>
    </row>
    <row r="589" spans="1:17" ht="15.75" customHeight="1" x14ac:dyDescent="0.3">
      <c r="A589" s="31" t="s">
        <v>1055</v>
      </c>
      <c r="B589" s="23" t="str">
        <f>VLOOKUP(A589,'Customer Names'!A589:D2923,3,FALSE)</f>
        <v xml:space="preserve">  Shanda L</v>
      </c>
      <c r="C589" s="23">
        <f>VLOOKUP(Healthcare!A589,'Medical Examinations'!A589:H2923,2,FALSE)</f>
        <v>30.59</v>
      </c>
      <c r="D589" s="23">
        <f>VLOOKUP(A589,'Medical Examinations'!A589:H2923,3,FALSE)</f>
        <v>5.56</v>
      </c>
      <c r="E589" s="23" t="str">
        <f>VLOOKUP(A589,'Medical Examinations'!A589:H2923,4,FALSE)</f>
        <v>Yes</v>
      </c>
      <c r="F589" s="23" t="str">
        <f>VLOOKUP(A589,'Medical Examinations'!A589:H2923,5,FALSE)</f>
        <v>No</v>
      </c>
      <c r="G589" s="23" t="str">
        <f>VLOOKUP(A589,'Medical Examinations'!A589:H2923,6,FALSE)</f>
        <v>No</v>
      </c>
      <c r="H589" s="23">
        <f>VLOOKUP(A589,'Medical Examinations'!A589:H2923,7,FALSE)</f>
        <v>1</v>
      </c>
      <c r="I589" s="23" t="str">
        <f>VLOOKUP(A589,'Medical Examinations'!A589:H2923,8,FALSE)</f>
        <v>No</v>
      </c>
      <c r="J589" s="23" t="str" cm="1">
        <f t="array" ref="J589">_xlfn.IFS(C589&lt;18.5,"Under Weight",C589&lt;25,"Healthy Weight",C589&lt;30,"Over Weight",C589&gt;=30,"Obesity")</f>
        <v>Obesity</v>
      </c>
      <c r="K589" s="23" t="str" cm="1">
        <f t="array" ref="K589">_xlfn.IFS(D589&lt;5.7,"Normal",D589&lt;=6.5,"Prediabetes",D589&gt;6.5,"Diabetes")</f>
        <v>Normal</v>
      </c>
      <c r="L589" s="30" t="str">
        <f>VLOOKUP(A589,'Hospitalisation Details'!A589:H2931,2,FALSE)</f>
        <v>19-Oct-1995</v>
      </c>
      <c r="M589" s="23">
        <f>VLOOKUP(A589,'Hospitalisation Details'!A589:H2931,5,FALSE)</f>
        <v>16796.41</v>
      </c>
      <c r="N589" s="23" t="str">
        <f>VLOOKUP(A589,'Hospitalisation Details'!A589:H2931,6,FALSE)</f>
        <v>tier - 2</v>
      </c>
      <c r="O589" s="23" t="str">
        <f>VLOOKUP(A589,'Hospitalisation Details'!A589:H2931,7,FALSE)</f>
        <v>tier - 3</v>
      </c>
      <c r="P589" s="23" t="str">
        <f>VLOOKUP(A589,'Hospitalisation Details'!A589:H2931,8,FALSE)</f>
        <v>R1024</v>
      </c>
      <c r="Q589" s="26">
        <f>VLOOKUP(A589,'Hospitalisation Details'!A589:H2931,3,FALSE)</f>
        <v>27.636111111111113</v>
      </c>
    </row>
    <row r="590" spans="1:17" ht="15.75" customHeight="1" x14ac:dyDescent="0.3">
      <c r="A590" s="31" t="s">
        <v>1057</v>
      </c>
      <c r="B590" s="23" t="str">
        <f>VLOOKUP(A590,'Customer Names'!A590:D2924,3,FALSE)</f>
        <v xml:space="preserve">  Lacey</v>
      </c>
      <c r="C590" s="23">
        <f>VLOOKUP(Healthcare!A590,'Medical Examinations'!A590:H2924,2,FALSE)</f>
        <v>39.229999999999997</v>
      </c>
      <c r="D590" s="23">
        <f>VLOOKUP(A590,'Medical Examinations'!A590:H2924,3,FALSE)</f>
        <v>8.4499999999999993</v>
      </c>
      <c r="E590" s="23" t="str">
        <f>VLOOKUP(A590,'Medical Examinations'!A590:H2924,4,FALSE)</f>
        <v>No</v>
      </c>
      <c r="F590" s="23" t="str">
        <f>VLOOKUP(A590,'Medical Examinations'!A590:H2924,5,FALSE)</f>
        <v>No</v>
      </c>
      <c r="G590" s="23" t="str">
        <f>VLOOKUP(A590,'Medical Examinations'!A590:H2924,6,FALSE)</f>
        <v>No</v>
      </c>
      <c r="H590" s="23">
        <f>VLOOKUP(A590,'Medical Examinations'!A590:H2924,7,FALSE)</f>
        <v>0</v>
      </c>
      <c r="I590" s="23" t="str">
        <f>VLOOKUP(A590,'Medical Examinations'!A590:H2924,8,FALSE)</f>
        <v>No</v>
      </c>
      <c r="J590" s="23" t="str" cm="1">
        <f t="array" ref="J590">_xlfn.IFS(C590&lt;18.5,"Under Weight",C590&lt;25,"Healthy Weight",C590&lt;30,"Over Weight",C590&gt;=30,"Obesity")</f>
        <v>Obesity</v>
      </c>
      <c r="K590" s="23" t="str" cm="1">
        <f t="array" ref="K590">_xlfn.IFS(D590&lt;5.7,"Normal",D590&lt;=6.5,"Prediabetes",D590&gt;6.5,"Diabetes")</f>
        <v>Diabetes</v>
      </c>
      <c r="L590" s="30" t="str">
        <f>VLOOKUP(A590,'Hospitalisation Details'!A590:H2932,2,FALSE)</f>
        <v>29-Jul-1962</v>
      </c>
      <c r="M590" s="23">
        <f>VLOOKUP(A590,'Hospitalisation Details'!A590:H2932,5,FALSE)</f>
        <v>16779.400000000001</v>
      </c>
      <c r="N590" s="23" t="str">
        <f>VLOOKUP(A590,'Hospitalisation Details'!A590:H2932,6,FALSE)</f>
        <v>tier - 2</v>
      </c>
      <c r="O590" s="23" t="str">
        <f>VLOOKUP(A590,'Hospitalisation Details'!A590:H2932,7,FALSE)</f>
        <v>tier - 2</v>
      </c>
      <c r="P590" s="23" t="str">
        <f>VLOOKUP(A590,'Hospitalisation Details'!A590:H2932,8,FALSE)</f>
        <v>R1026</v>
      </c>
      <c r="Q590" s="26">
        <f>VLOOKUP(A590,'Hospitalisation Details'!A590:H2932,3,FALSE)</f>
        <v>60.858333333333334</v>
      </c>
    </row>
    <row r="591" spans="1:17" ht="15.75" customHeight="1" x14ac:dyDescent="0.3">
      <c r="A591" s="31" t="s">
        <v>1059</v>
      </c>
      <c r="B591" s="23" t="str">
        <f>VLOOKUP(A591,'Customer Names'!A591:D2925,3,FALSE)</f>
        <v xml:space="preserve">  Laurette</v>
      </c>
      <c r="C591" s="23">
        <f>VLOOKUP(Healthcare!A591,'Medical Examinations'!A591:H2925,2,FALSE)</f>
        <v>19.094999999999999</v>
      </c>
      <c r="D591" s="23">
        <f>VLOOKUP(A591,'Medical Examinations'!A591:H2925,3,FALSE)</f>
        <v>6.19</v>
      </c>
      <c r="E591" s="23" t="str">
        <f>VLOOKUP(A591,'Medical Examinations'!A591:H2925,4,FALSE)</f>
        <v>No</v>
      </c>
      <c r="F591" s="23" t="str">
        <f>VLOOKUP(A591,'Medical Examinations'!A591:H2925,5,FALSE)</f>
        <v>No</v>
      </c>
      <c r="G591" s="23" t="str">
        <f>VLOOKUP(A591,'Medical Examinations'!A591:H2925,6,FALSE)</f>
        <v>No</v>
      </c>
      <c r="H591" s="23">
        <f>VLOOKUP(A591,'Medical Examinations'!A591:H2925,7,FALSE)</f>
        <v>0</v>
      </c>
      <c r="I591" s="23" t="str">
        <f>VLOOKUP(A591,'Medical Examinations'!A591:H2925,8,FALSE)</f>
        <v>Yes</v>
      </c>
      <c r="J591" s="23" t="str" cm="1">
        <f t="array" ref="J591">_xlfn.IFS(C591&lt;18.5,"Under Weight",C591&lt;25,"Healthy Weight",C591&lt;30,"Over Weight",C591&gt;=30,"Obesity")</f>
        <v>Healthy Weight</v>
      </c>
      <c r="K591" s="23" t="str" cm="1">
        <f t="array" ref="K591">_xlfn.IFS(D591&lt;5.7,"Normal",D591&lt;=6.5,"Prediabetes",D591&gt;6.5,"Diabetes")</f>
        <v>Prediabetes</v>
      </c>
      <c r="L591" s="30" t="str">
        <f>VLOOKUP(A591,'Hospitalisation Details'!A591:H2933,2,FALSE)</f>
        <v>23-Sep-1989</v>
      </c>
      <c r="M591" s="23">
        <f>VLOOKUP(A591,'Hospitalisation Details'!A591:H2933,5,FALSE)</f>
        <v>16776.3</v>
      </c>
      <c r="N591" s="23" t="str">
        <f>VLOOKUP(A591,'Hospitalisation Details'!A591:H2933,6,FALSE)</f>
        <v>tier - 2</v>
      </c>
      <c r="O591" s="23" t="str">
        <f>VLOOKUP(A591,'Hospitalisation Details'!A591:H2933,7,FALSE)</f>
        <v>tier - 2</v>
      </c>
      <c r="P591" s="23" t="str">
        <f>VLOOKUP(A591,'Hospitalisation Details'!A591:H2933,8,FALSE)</f>
        <v>R1024</v>
      </c>
      <c r="Q591" s="26">
        <f>VLOOKUP(A591,'Hospitalisation Details'!A591:H2933,3,FALSE)</f>
        <v>33.708333333333336</v>
      </c>
    </row>
    <row r="592" spans="1:17" ht="15.75" customHeight="1" x14ac:dyDescent="0.3">
      <c r="A592" s="31" t="s">
        <v>1061</v>
      </c>
      <c r="B592" s="23" t="str">
        <f>VLOOKUP(A592,'Customer Names'!A592:D2926,3,FALSE)</f>
        <v xml:space="preserve">  Jason</v>
      </c>
      <c r="C592" s="23">
        <f>VLOOKUP(Healthcare!A592,'Medical Examinations'!A592:H2926,2,FALSE)</f>
        <v>49.72</v>
      </c>
      <c r="D592" s="23">
        <f>VLOOKUP(A592,'Medical Examinations'!A592:H2926,3,FALSE)</f>
        <v>7.71</v>
      </c>
      <c r="E592" s="23" t="str">
        <f>VLOOKUP(A592,'Medical Examinations'!A592:H2926,4,FALSE)</f>
        <v>No</v>
      </c>
      <c r="F592" s="23" t="str">
        <f>VLOOKUP(A592,'Medical Examinations'!A592:H2926,5,FALSE)</f>
        <v>No</v>
      </c>
      <c r="G592" s="23" t="str">
        <f>VLOOKUP(A592,'Medical Examinations'!A592:H2926,6,FALSE)</f>
        <v>No</v>
      </c>
      <c r="H592" s="23">
        <f>VLOOKUP(A592,'Medical Examinations'!A592:H2926,7,FALSE)</f>
        <v>0</v>
      </c>
      <c r="I592" s="23" t="str">
        <f>VLOOKUP(A592,'Medical Examinations'!A592:H2926,8,FALSE)</f>
        <v>No</v>
      </c>
      <c r="J592" s="23" t="str" cm="1">
        <f t="array" ref="J592">_xlfn.IFS(C592&lt;18.5,"Under Weight",C592&lt;25,"Healthy Weight",C592&lt;30,"Over Weight",C592&gt;=30,"Obesity")</f>
        <v>Obesity</v>
      </c>
      <c r="K592" s="23" t="str" cm="1">
        <f t="array" ref="K592">_xlfn.IFS(D592&lt;5.7,"Normal",D592&lt;=6.5,"Prediabetes",D592&gt;6.5,"Diabetes")</f>
        <v>Diabetes</v>
      </c>
      <c r="L592" s="30" t="str">
        <f>VLOOKUP(A592,'Hospitalisation Details'!A592:H2934,2,FALSE)</f>
        <v>28-Aug-1974</v>
      </c>
      <c r="M592" s="23">
        <f>VLOOKUP(A592,'Hospitalisation Details'!A592:H2934,5,FALSE)</f>
        <v>16770.990000000002</v>
      </c>
      <c r="N592" s="23" t="str">
        <f>VLOOKUP(A592,'Hospitalisation Details'!A592:H2934,6,FALSE)</f>
        <v>tier - 2</v>
      </c>
      <c r="O592" s="23" t="str">
        <f>VLOOKUP(A592,'Hospitalisation Details'!A592:H2934,7,FALSE)</f>
        <v>tier - 1</v>
      </c>
      <c r="P592" s="23" t="str">
        <f>VLOOKUP(A592,'Hospitalisation Details'!A592:H2934,8,FALSE)</f>
        <v>R1012</v>
      </c>
      <c r="Q592" s="26">
        <f>VLOOKUP(A592,'Hospitalisation Details'!A592:H2934,3,FALSE)</f>
        <v>48.777777777777779</v>
      </c>
    </row>
    <row r="593" spans="1:17" ht="15.75" customHeight="1" x14ac:dyDescent="0.3">
      <c r="A593" s="31" t="s">
        <v>1062</v>
      </c>
      <c r="B593" s="23" t="str">
        <f>VLOOKUP(A593,'Customer Names'!A593:D2927,3,FALSE)</f>
        <v xml:space="preserve">  Mary</v>
      </c>
      <c r="C593" s="23">
        <f>VLOOKUP(Healthcare!A593,'Medical Examinations'!A593:H2927,2,FALSE)</f>
        <v>21.754999999999999</v>
      </c>
      <c r="D593" s="23">
        <f>VLOOKUP(A593,'Medical Examinations'!A593:H2927,3,FALSE)</f>
        <v>4.63</v>
      </c>
      <c r="E593" s="23" t="str">
        <f>VLOOKUP(A593,'Medical Examinations'!A593:H2927,4,FALSE)</f>
        <v>No</v>
      </c>
      <c r="F593" s="23" t="str">
        <f>VLOOKUP(A593,'Medical Examinations'!A593:H2927,5,FALSE)</f>
        <v>No</v>
      </c>
      <c r="G593" s="23" t="str">
        <f>VLOOKUP(A593,'Medical Examinations'!A593:H2927,6,FALSE)</f>
        <v>Yes</v>
      </c>
      <c r="H593" s="23">
        <f>VLOOKUP(A593,'Medical Examinations'!A593:H2927,7,FALSE)</f>
        <v>1</v>
      </c>
      <c r="I593" s="23" t="str">
        <f>VLOOKUP(A593,'Medical Examinations'!A593:H2927,8,FALSE)</f>
        <v>Yes</v>
      </c>
      <c r="J593" s="23" t="str" cm="1">
        <f t="array" ref="J593">_xlfn.IFS(C593&lt;18.5,"Under Weight",C593&lt;25,"Healthy Weight",C593&lt;30,"Over Weight",C593&gt;=30,"Obesity")</f>
        <v>Healthy Weight</v>
      </c>
      <c r="K593" s="23" t="str" cm="1">
        <f t="array" ref="K593">_xlfn.IFS(D593&lt;5.7,"Normal",D593&lt;=6.5,"Prediabetes",D593&gt;6.5,"Diabetes")</f>
        <v>Normal</v>
      </c>
      <c r="L593" s="30" t="str">
        <f>VLOOKUP(A593,'Hospitalisation Details'!A593:H2935,2,FALSE)</f>
        <v>05-Nov-1993</v>
      </c>
      <c r="M593" s="23">
        <f>VLOOKUP(A593,'Hospitalisation Details'!A593:H2935,5,FALSE)</f>
        <v>16657.72</v>
      </c>
      <c r="N593" s="23" t="str">
        <f>VLOOKUP(A593,'Hospitalisation Details'!A593:H2935,6,FALSE)</f>
        <v>tier - 2</v>
      </c>
      <c r="O593" s="23" t="str">
        <f>VLOOKUP(A593,'Hospitalisation Details'!A593:H2935,7,FALSE)</f>
        <v>tier - 1</v>
      </c>
      <c r="P593" s="23" t="str">
        <f>VLOOKUP(A593,'Hospitalisation Details'!A593:H2935,8,FALSE)</f>
        <v>R1024</v>
      </c>
      <c r="Q593" s="26">
        <f>VLOOKUP(A593,'Hospitalisation Details'!A593:H2935,3,FALSE)</f>
        <v>29.591666666666665</v>
      </c>
    </row>
    <row r="594" spans="1:17" ht="15.75" customHeight="1" x14ac:dyDescent="0.3">
      <c r="A594" s="31" t="s">
        <v>1064</v>
      </c>
      <c r="B594" s="23" t="str">
        <f>VLOOKUP(A594,'Customer Names'!A594:D2928,3,FALSE)</f>
        <v xml:space="preserve">  Kati A</v>
      </c>
      <c r="C594" s="23">
        <f>VLOOKUP(Healthcare!A594,'Medical Examinations'!A594:H2928,2,FALSE)</f>
        <v>48.39</v>
      </c>
      <c r="D594" s="23">
        <f>VLOOKUP(A594,'Medical Examinations'!A594:H2928,3,FALSE)</f>
        <v>4.6100000000000003</v>
      </c>
      <c r="E594" s="23" t="str">
        <f>VLOOKUP(A594,'Medical Examinations'!A594:H2928,4,FALSE)</f>
        <v>No</v>
      </c>
      <c r="F594" s="23" t="str">
        <f>VLOOKUP(A594,'Medical Examinations'!A594:H2928,5,FALSE)</f>
        <v>No</v>
      </c>
      <c r="G594" s="23" t="str">
        <f>VLOOKUP(A594,'Medical Examinations'!A594:H2928,6,FALSE)</f>
        <v>No</v>
      </c>
      <c r="H594" s="23">
        <f>VLOOKUP(A594,'Medical Examinations'!A594:H2928,7,FALSE)</f>
        <v>0</v>
      </c>
      <c r="I594" s="23" t="str">
        <f>VLOOKUP(A594,'Medical Examinations'!A594:H2928,8,FALSE)</f>
        <v>No</v>
      </c>
      <c r="J594" s="23" t="str" cm="1">
        <f t="array" ref="J594">_xlfn.IFS(C594&lt;18.5,"Under Weight",C594&lt;25,"Healthy Weight",C594&lt;30,"Over Weight",C594&gt;=30,"Obesity")</f>
        <v>Obesity</v>
      </c>
      <c r="K594" s="23" t="str" cm="1">
        <f t="array" ref="K594">_xlfn.IFS(D594&lt;5.7,"Normal",D594&lt;=6.5,"Prediabetes",D594&gt;6.5,"Diabetes")</f>
        <v>Normal</v>
      </c>
      <c r="L594" s="30" t="str">
        <f>VLOOKUP(A594,'Hospitalisation Details'!A594:H2936,2,FALSE)</f>
        <v>25-Sep-1977</v>
      </c>
      <c r="M594" s="23">
        <f>VLOOKUP(A594,'Hospitalisation Details'!A594:H2936,5,FALSE)</f>
        <v>16631.61</v>
      </c>
      <c r="N594" s="23" t="str">
        <f>VLOOKUP(A594,'Hospitalisation Details'!A594:H2936,6,FALSE)</f>
        <v>tier - 2</v>
      </c>
      <c r="O594" s="23" t="str">
        <f>VLOOKUP(A594,'Hospitalisation Details'!A594:H2936,7,FALSE)</f>
        <v>tier - 1</v>
      </c>
      <c r="P594" s="23" t="str">
        <f>VLOOKUP(A594,'Hospitalisation Details'!A594:H2936,8,FALSE)</f>
        <v>R1012</v>
      </c>
      <c r="Q594" s="26">
        <f>VLOOKUP(A594,'Hospitalisation Details'!A594:H2936,3,FALSE)</f>
        <v>45.702777777777776</v>
      </c>
    </row>
    <row r="595" spans="1:17" ht="15.75" customHeight="1" x14ac:dyDescent="0.3">
      <c r="A595" s="31" t="s">
        <v>1066</v>
      </c>
      <c r="B595" s="23" t="str">
        <f>VLOOKUP(A595,'Customer Names'!A595:D2929,3,FALSE)</f>
        <v xml:space="preserve">  Kelly J</v>
      </c>
      <c r="C595" s="23">
        <f>VLOOKUP(Healthcare!A595,'Medical Examinations'!A595:H2929,2,FALSE)</f>
        <v>47.15</v>
      </c>
      <c r="D595" s="23">
        <f>VLOOKUP(A595,'Medical Examinations'!A595:H2929,3,FALSE)</f>
        <v>9.5299999999999994</v>
      </c>
      <c r="E595" s="23" t="str">
        <f>VLOOKUP(A595,'Medical Examinations'!A595:H2929,4,FALSE)</f>
        <v>Yes</v>
      </c>
      <c r="F595" s="23" t="str">
        <f>VLOOKUP(A595,'Medical Examinations'!A595:H2929,5,FALSE)</f>
        <v>No</v>
      </c>
      <c r="G595" s="23" t="str">
        <f>VLOOKUP(A595,'Medical Examinations'!A595:H2929,6,FALSE)</f>
        <v>No</v>
      </c>
      <c r="H595" s="23">
        <f>VLOOKUP(A595,'Medical Examinations'!A595:H2929,7,FALSE)</f>
        <v>1</v>
      </c>
      <c r="I595" s="23" t="str">
        <f>VLOOKUP(A595,'Medical Examinations'!A595:H2929,8,FALSE)</f>
        <v>No</v>
      </c>
      <c r="J595" s="23" t="str" cm="1">
        <f t="array" ref="J595">_xlfn.IFS(C595&lt;18.5,"Under Weight",C595&lt;25,"Healthy Weight",C595&lt;30,"Over Weight",C595&gt;=30,"Obesity")</f>
        <v>Obesity</v>
      </c>
      <c r="K595" s="23" t="str" cm="1">
        <f t="array" ref="K595">_xlfn.IFS(D595&lt;5.7,"Normal",D595&lt;=6.5,"Prediabetes",D595&gt;6.5,"Diabetes")</f>
        <v>Diabetes</v>
      </c>
      <c r="L595" s="30" t="str">
        <f>VLOOKUP(A595,'Hospitalisation Details'!A595:H2937,2,FALSE)</f>
        <v>24-Jul-1975</v>
      </c>
      <c r="M595" s="23">
        <f>VLOOKUP(A595,'Hospitalisation Details'!A595:H2937,5,FALSE)</f>
        <v>16602.18</v>
      </c>
      <c r="N595" s="23" t="str">
        <f>VLOOKUP(A595,'Hospitalisation Details'!A595:H2937,6,FALSE)</f>
        <v>tier - 2</v>
      </c>
      <c r="O595" s="23" t="str">
        <f>VLOOKUP(A595,'Hospitalisation Details'!A595:H2937,7,FALSE)</f>
        <v>tier - 1</v>
      </c>
      <c r="P595" s="23" t="str">
        <f>VLOOKUP(A595,'Hospitalisation Details'!A595:H2937,8,FALSE)</f>
        <v>R1026</v>
      </c>
      <c r="Q595" s="26">
        <f>VLOOKUP(A595,'Hospitalisation Details'!A595:H2937,3,FALSE)</f>
        <v>47.87222222222222</v>
      </c>
    </row>
    <row r="596" spans="1:17" ht="15.75" customHeight="1" x14ac:dyDescent="0.3">
      <c r="A596" s="31" t="s">
        <v>1068</v>
      </c>
      <c r="B596" s="23" t="str">
        <f>VLOOKUP(A596,'Customer Names'!A596:D2930,3,FALSE)</f>
        <v xml:space="preserve">  Greer D</v>
      </c>
      <c r="C596" s="23">
        <f>VLOOKUP(Healthcare!A596,'Medical Examinations'!A596:H2930,2,FALSE)</f>
        <v>47.59</v>
      </c>
      <c r="D596" s="23">
        <f>VLOOKUP(A596,'Medical Examinations'!A596:H2930,3,FALSE)</f>
        <v>11.43</v>
      </c>
      <c r="E596" s="23" t="str">
        <f>VLOOKUP(A596,'Medical Examinations'!A596:H2930,4,FALSE)</f>
        <v>Yes</v>
      </c>
      <c r="F596" s="23" t="str">
        <f>VLOOKUP(A596,'Medical Examinations'!A596:H2930,5,FALSE)</f>
        <v>No</v>
      </c>
      <c r="G596" s="23" t="str">
        <f>VLOOKUP(A596,'Medical Examinations'!A596:H2930,6,FALSE)</f>
        <v>No</v>
      </c>
      <c r="H596" s="23">
        <f>VLOOKUP(A596,'Medical Examinations'!A596:H2930,7,FALSE)</f>
        <v>2</v>
      </c>
      <c r="I596" s="23" t="str">
        <f>VLOOKUP(A596,'Medical Examinations'!A596:H2930,8,FALSE)</f>
        <v>No</v>
      </c>
      <c r="J596" s="23" t="str" cm="1">
        <f t="array" ref="J596">_xlfn.IFS(C596&lt;18.5,"Under Weight",C596&lt;25,"Healthy Weight",C596&lt;30,"Over Weight",C596&gt;=30,"Obesity")</f>
        <v>Obesity</v>
      </c>
      <c r="K596" s="23" t="str" cm="1">
        <f t="array" ref="K596">_xlfn.IFS(D596&lt;5.7,"Normal",D596&lt;=6.5,"Prediabetes",D596&gt;6.5,"Diabetes")</f>
        <v>Diabetes</v>
      </c>
      <c r="L596" s="30" t="str">
        <f>VLOOKUP(A596,'Hospitalisation Details'!A596:H2938,2,FALSE)</f>
        <v>10-Jul-1970</v>
      </c>
      <c r="M596" s="23">
        <f>VLOOKUP(A596,'Hospitalisation Details'!A596:H2938,5,FALSE)</f>
        <v>16600.16</v>
      </c>
      <c r="N596" s="23" t="str">
        <f>VLOOKUP(A596,'Hospitalisation Details'!A596:H2938,6,FALSE)</f>
        <v>tier - 2</v>
      </c>
      <c r="O596" s="23" t="str">
        <f>VLOOKUP(A596,'Hospitalisation Details'!A596:H2938,7,FALSE)</f>
        <v>tier - 2</v>
      </c>
      <c r="P596" s="23" t="str">
        <f>VLOOKUP(A596,'Hospitalisation Details'!A596:H2938,8,FALSE)</f>
        <v>R1011</v>
      </c>
      <c r="Q596" s="26">
        <f>VLOOKUP(A596,'Hospitalisation Details'!A596:H2938,3,FALSE)</f>
        <v>52.911111111111111</v>
      </c>
    </row>
    <row r="597" spans="1:17" ht="15.75" customHeight="1" x14ac:dyDescent="0.3">
      <c r="A597" s="31" t="s">
        <v>1070</v>
      </c>
      <c r="B597" s="23" t="str">
        <f>VLOOKUP(A597,'Customer Names'!A597:D2931,3,FALSE)</f>
        <v xml:space="preserve">  Brent</v>
      </c>
      <c r="C597" s="23">
        <f>VLOOKUP(Healthcare!A597,'Medical Examinations'!A597:H2931,2,FALSE)</f>
        <v>39.81</v>
      </c>
      <c r="D597" s="23">
        <f>VLOOKUP(A597,'Medical Examinations'!A597:H2931,3,FALSE)</f>
        <v>7.65</v>
      </c>
      <c r="E597" s="23" t="str">
        <f>VLOOKUP(A597,'Medical Examinations'!A597:H2931,4,FALSE)</f>
        <v>Yes</v>
      </c>
      <c r="F597" s="23" t="str">
        <f>VLOOKUP(A597,'Medical Examinations'!A597:H2931,5,FALSE)</f>
        <v>No</v>
      </c>
      <c r="G597" s="23" t="str">
        <f>VLOOKUP(A597,'Medical Examinations'!A597:H2931,6,FALSE)</f>
        <v>Yes</v>
      </c>
      <c r="H597" s="23">
        <f>VLOOKUP(A597,'Medical Examinations'!A597:H2931,7,FALSE)</f>
        <v>1</v>
      </c>
      <c r="I597" s="23" t="str">
        <f>VLOOKUP(A597,'Medical Examinations'!A597:H2931,8,FALSE)</f>
        <v>No</v>
      </c>
      <c r="J597" s="23" t="str" cm="1">
        <f t="array" ref="J597">_xlfn.IFS(C597&lt;18.5,"Under Weight",C597&lt;25,"Healthy Weight",C597&lt;30,"Over Weight",C597&gt;=30,"Obesity")</f>
        <v>Obesity</v>
      </c>
      <c r="K597" s="23" t="str" cm="1">
        <f t="array" ref="K597">_xlfn.IFS(D597&lt;5.7,"Normal",D597&lt;=6.5,"Prediabetes",D597&gt;6.5,"Diabetes")</f>
        <v>Diabetes</v>
      </c>
      <c r="L597" s="30" t="str">
        <f>VLOOKUP(A597,'Hospitalisation Details'!A597:H2939,2,FALSE)</f>
        <v>25-Jun-1963</v>
      </c>
      <c r="M597" s="23">
        <f>VLOOKUP(A597,'Hospitalisation Details'!A597:H2939,5,FALSE)</f>
        <v>16587.96</v>
      </c>
      <c r="N597" s="23" t="str">
        <f>VLOOKUP(A597,'Hospitalisation Details'!A597:H2939,6,FALSE)</f>
        <v>tier - 2</v>
      </c>
      <c r="O597" s="23" t="str">
        <f>VLOOKUP(A597,'Hospitalisation Details'!A597:H2939,7,FALSE)</f>
        <v>tier - 2</v>
      </c>
      <c r="P597" s="23" t="str">
        <f>VLOOKUP(A597,'Hospitalisation Details'!A597:H2939,8,FALSE)</f>
        <v>R1023</v>
      </c>
      <c r="Q597" s="26">
        <f>VLOOKUP(A597,'Hospitalisation Details'!A597:H2939,3,FALSE)</f>
        <v>59.952777777777776</v>
      </c>
    </row>
    <row r="598" spans="1:17" ht="15.75" customHeight="1" x14ac:dyDescent="0.3">
      <c r="A598" s="31" t="s">
        <v>1072</v>
      </c>
      <c r="B598" s="23" t="str">
        <f>VLOOKUP(A598,'Customer Names'!A598:D2932,3,FALSE)</f>
        <v xml:space="preserve">  Eugene M</v>
      </c>
      <c r="C598" s="23">
        <f>VLOOKUP(Healthcare!A598,'Medical Examinations'!A598:H2932,2,FALSE)</f>
        <v>31.02</v>
      </c>
      <c r="D598" s="23">
        <f>VLOOKUP(A598,'Medical Examinations'!A598:H2932,3,FALSE)</f>
        <v>5.87</v>
      </c>
      <c r="E598" s="23" t="str">
        <f>VLOOKUP(A598,'Medical Examinations'!A598:H2932,4,FALSE)</f>
        <v>Yes</v>
      </c>
      <c r="F598" s="23" t="str">
        <f>VLOOKUP(A598,'Medical Examinations'!A598:H2932,5,FALSE)</f>
        <v>No</v>
      </c>
      <c r="G598" s="23" t="str">
        <f>VLOOKUP(A598,'Medical Examinations'!A598:H2932,6,FALSE)</f>
        <v>No</v>
      </c>
      <c r="H598" s="23">
        <f>VLOOKUP(A598,'Medical Examinations'!A598:H2932,7,FALSE)</f>
        <v>0</v>
      </c>
      <c r="I598" s="23" t="str">
        <f>VLOOKUP(A598,'Medical Examinations'!A598:H2932,8,FALSE)</f>
        <v>No</v>
      </c>
      <c r="J598" s="23" t="str" cm="1">
        <f t="array" ref="J598">_xlfn.IFS(C598&lt;18.5,"Under Weight",C598&lt;25,"Healthy Weight",C598&lt;30,"Over Weight",C598&gt;=30,"Obesity")</f>
        <v>Obesity</v>
      </c>
      <c r="K598" s="23" t="str" cm="1">
        <f t="array" ref="K598">_xlfn.IFS(D598&lt;5.7,"Normal",D598&lt;=6.5,"Prediabetes",D598&gt;6.5,"Diabetes")</f>
        <v>Prediabetes</v>
      </c>
      <c r="L598" s="30" t="str">
        <f>VLOOKUP(A598,'Hospitalisation Details'!A598:H2940,2,FALSE)</f>
        <v>25-Jun-2001</v>
      </c>
      <c r="M598" s="23">
        <f>VLOOKUP(A598,'Hospitalisation Details'!A598:H2940,5,FALSE)</f>
        <v>16586.5</v>
      </c>
      <c r="N598" s="23" t="str">
        <f>VLOOKUP(A598,'Hospitalisation Details'!A598:H2940,6,FALSE)</f>
        <v>tier - 2</v>
      </c>
      <c r="O598" s="23" t="str">
        <f>VLOOKUP(A598,'Hospitalisation Details'!A598:H2940,7,FALSE)</f>
        <v>tier - 1</v>
      </c>
      <c r="P598" s="23" t="str">
        <f>VLOOKUP(A598,'Hospitalisation Details'!A598:H2940,8,FALSE)</f>
        <v>R1013</v>
      </c>
      <c r="Q598" s="26">
        <f>VLOOKUP(A598,'Hospitalisation Details'!A598:H2940,3,FALSE)</f>
        <v>21.952777777777779</v>
      </c>
    </row>
    <row r="599" spans="1:17" ht="15.75" customHeight="1" x14ac:dyDescent="0.3">
      <c r="A599" s="31" t="s">
        <v>1074</v>
      </c>
      <c r="B599" s="23" t="str">
        <f>VLOOKUP(A599,'Customer Names'!A599:D2933,3,FALSE)</f>
        <v xml:space="preserve">  Erin D</v>
      </c>
      <c r="C599" s="23">
        <f>VLOOKUP(Healthcare!A599,'Medical Examinations'!A599:H2933,2,FALSE)</f>
        <v>24.75</v>
      </c>
      <c r="D599" s="23">
        <f>VLOOKUP(A599,'Medical Examinations'!A599:H2933,3,FALSE)</f>
        <v>4.3600000000000003</v>
      </c>
      <c r="E599" s="23" t="str">
        <f>VLOOKUP(A599,'Medical Examinations'!A599:H2933,4,FALSE)</f>
        <v>Yes</v>
      </c>
      <c r="F599" s="23" t="str">
        <f>VLOOKUP(A599,'Medical Examinations'!A599:H2933,5,FALSE)</f>
        <v>No</v>
      </c>
      <c r="G599" s="23" t="str">
        <f>VLOOKUP(A599,'Medical Examinations'!A599:H2933,6,FALSE)</f>
        <v>No</v>
      </c>
      <c r="H599" s="23">
        <f>VLOOKUP(A599,'Medical Examinations'!A599:H2933,7,FALSE)</f>
        <v>1</v>
      </c>
      <c r="I599" s="23" t="str">
        <f>VLOOKUP(A599,'Medical Examinations'!A599:H2933,8,FALSE)</f>
        <v>Yes</v>
      </c>
      <c r="J599" s="23" t="str" cm="1">
        <f t="array" ref="J599">_xlfn.IFS(C599&lt;18.5,"Under Weight",C599&lt;25,"Healthy Weight",C599&lt;30,"Over Weight",C599&gt;=30,"Obesity")</f>
        <v>Healthy Weight</v>
      </c>
      <c r="K599" s="23" t="str" cm="1">
        <f t="array" ref="K599">_xlfn.IFS(D599&lt;5.7,"Normal",D599&lt;=6.5,"Prediabetes",D599&gt;6.5,"Diabetes")</f>
        <v>Normal</v>
      </c>
      <c r="L599" s="30" t="str">
        <f>VLOOKUP(A599,'Hospitalisation Details'!A599:H2941,2,FALSE)</f>
        <v>23-Dec-1995</v>
      </c>
      <c r="M599" s="23">
        <f>VLOOKUP(A599,'Hospitalisation Details'!A599:H2941,5,FALSE)</f>
        <v>16577.78</v>
      </c>
      <c r="N599" s="23" t="str">
        <f>VLOOKUP(A599,'Hospitalisation Details'!A599:H2941,6,FALSE)</f>
        <v>tier - 2</v>
      </c>
      <c r="O599" s="23" t="str">
        <f>VLOOKUP(A599,'Hospitalisation Details'!A599:H2941,7,FALSE)</f>
        <v>tier - 1</v>
      </c>
      <c r="P599" s="23" t="str">
        <f>VLOOKUP(A599,'Hospitalisation Details'!A599:H2941,8,FALSE)</f>
        <v>R1013</v>
      </c>
      <c r="Q599" s="26">
        <f>VLOOKUP(A599,'Hospitalisation Details'!A599:H2941,3,FALSE)</f>
        <v>27.458333333333332</v>
      </c>
    </row>
    <row r="600" spans="1:17" ht="15.75" customHeight="1" x14ac:dyDescent="0.3">
      <c r="A600" s="31" t="s">
        <v>1076</v>
      </c>
      <c r="B600" s="23" t="str">
        <f>VLOOKUP(A600,'Customer Names'!A600:D2934,3,FALSE)</f>
        <v xml:space="preserve">  Kamilla</v>
      </c>
      <c r="C600" s="23">
        <f>VLOOKUP(Healthcare!A600,'Medical Examinations'!A600:H2934,2,FALSE)</f>
        <v>30.114999999999998</v>
      </c>
      <c r="D600" s="23">
        <f>VLOOKUP(A600,'Medical Examinations'!A600:H2934,3,FALSE)</f>
        <v>10.119999999999999</v>
      </c>
      <c r="E600" s="23" t="str">
        <f>VLOOKUP(A600,'Medical Examinations'!A600:H2934,4,FALSE)</f>
        <v>No</v>
      </c>
      <c r="F600" s="23" t="str">
        <f>VLOOKUP(A600,'Medical Examinations'!A600:H2934,5,FALSE)</f>
        <v>No</v>
      </c>
      <c r="G600" s="23" t="str">
        <f>VLOOKUP(A600,'Medical Examinations'!A600:H2934,6,FALSE)</f>
        <v>No</v>
      </c>
      <c r="H600" s="23">
        <f>VLOOKUP(A600,'Medical Examinations'!A600:H2934,7,FALSE)</f>
        <v>3</v>
      </c>
      <c r="I600" s="23" t="str">
        <f>VLOOKUP(A600,'Medical Examinations'!A600:H2934,8,FALSE)</f>
        <v>No</v>
      </c>
      <c r="J600" s="23" t="str" cm="1">
        <f t="array" ref="J600">_xlfn.IFS(C600&lt;18.5,"Under Weight",C600&lt;25,"Healthy Weight",C600&lt;30,"Over Weight",C600&gt;=30,"Obesity")</f>
        <v>Obesity</v>
      </c>
      <c r="K600" s="23" t="str" cm="1">
        <f t="array" ref="K600">_xlfn.IFS(D600&lt;5.7,"Normal",D600&lt;=6.5,"Prediabetes",D600&gt;6.5,"Diabetes")</f>
        <v>Diabetes</v>
      </c>
      <c r="L600" s="30" t="str">
        <f>VLOOKUP(A600,'Hospitalisation Details'!A600:H2942,2,FALSE)</f>
        <v>10-Oct-1958</v>
      </c>
      <c r="M600" s="23">
        <f>VLOOKUP(A600,'Hospitalisation Details'!A600:H2942,5,FALSE)</f>
        <v>16455.71</v>
      </c>
      <c r="N600" s="23" t="str">
        <f>VLOOKUP(A600,'Hospitalisation Details'!A600:H2942,6,FALSE)</f>
        <v>tier - 2</v>
      </c>
      <c r="O600" s="23" t="str">
        <f>VLOOKUP(A600,'Hospitalisation Details'!A600:H2942,7,FALSE)</f>
        <v>tier - 2</v>
      </c>
      <c r="P600" s="23" t="str">
        <f>VLOOKUP(A600,'Hospitalisation Details'!A600:H2942,8,FALSE)</f>
        <v>R1012</v>
      </c>
      <c r="Q600" s="26">
        <f>VLOOKUP(A600,'Hospitalisation Details'!A600:H2942,3,FALSE)</f>
        <v>64.661111111111111</v>
      </c>
    </row>
    <row r="601" spans="1:17" ht="15.75" customHeight="1" x14ac:dyDescent="0.3">
      <c r="A601" s="31" t="s">
        <v>1078</v>
      </c>
      <c r="B601" s="23" t="str">
        <f>VLOOKUP(A601,'Customer Names'!A601:D2935,3,FALSE)</f>
        <v xml:space="preserve">  Wayne I</v>
      </c>
      <c r="C601" s="23">
        <f>VLOOKUP(Healthcare!A601,'Medical Examinations'!A601:H2935,2,FALSE)</f>
        <v>26.03</v>
      </c>
      <c r="D601" s="23">
        <f>VLOOKUP(A601,'Medical Examinations'!A601:H2935,3,FALSE)</f>
        <v>4.01</v>
      </c>
      <c r="E601" s="23" t="str">
        <f>VLOOKUP(A601,'Medical Examinations'!A601:H2935,4,FALSE)</f>
        <v>No</v>
      </c>
      <c r="F601" s="23" t="str">
        <f>VLOOKUP(A601,'Medical Examinations'!A601:H2935,5,FALSE)</f>
        <v>No</v>
      </c>
      <c r="G601" s="23" t="str">
        <f>VLOOKUP(A601,'Medical Examinations'!A601:H2935,6,FALSE)</f>
        <v>Yes</v>
      </c>
      <c r="H601" s="23">
        <f>VLOOKUP(A601,'Medical Examinations'!A601:H2935,7,FALSE)</f>
        <v>1</v>
      </c>
      <c r="I601" s="23" t="str">
        <f>VLOOKUP(A601,'Medical Examinations'!A601:H2935,8,FALSE)</f>
        <v>Yes</v>
      </c>
      <c r="J601" s="23" t="str" cm="1">
        <f t="array" ref="J601">_xlfn.IFS(C601&lt;18.5,"Under Weight",C601&lt;25,"Healthy Weight",C601&lt;30,"Over Weight",C601&gt;=30,"Obesity")</f>
        <v>Over Weight</v>
      </c>
      <c r="K601" s="23" t="str" cm="1">
        <f t="array" ref="K601">_xlfn.IFS(D601&lt;5.7,"Normal",D601&lt;=6.5,"Prediabetes",D601&gt;6.5,"Diabetes")</f>
        <v>Normal</v>
      </c>
      <c r="L601" s="30" t="str">
        <f>VLOOKUP(A601,'Hospitalisation Details'!A601:H2943,2,FALSE)</f>
        <v>20-Dec-2003</v>
      </c>
      <c r="M601" s="23">
        <f>VLOOKUP(A601,'Hospitalisation Details'!A601:H2943,5,FALSE)</f>
        <v>16450.89</v>
      </c>
      <c r="N601" s="23" t="str">
        <f>VLOOKUP(A601,'Hospitalisation Details'!A601:H2943,6,FALSE)</f>
        <v>tier - 2</v>
      </c>
      <c r="O601" s="23" t="str">
        <f>VLOOKUP(A601,'Hospitalisation Details'!A601:H2943,7,FALSE)</f>
        <v>tier - 1</v>
      </c>
      <c r="P601" s="23" t="str">
        <f>VLOOKUP(A601,'Hospitalisation Details'!A601:H2943,8,FALSE)</f>
        <v>R1012</v>
      </c>
      <c r="Q601" s="26">
        <f>VLOOKUP(A601,'Hospitalisation Details'!A601:H2943,3,FALSE)</f>
        <v>19.466666666666665</v>
      </c>
    </row>
    <row r="602" spans="1:17" ht="15.75" customHeight="1" x14ac:dyDescent="0.3">
      <c r="A602" s="31" t="s">
        <v>1080</v>
      </c>
      <c r="B602" s="23" t="str">
        <f>VLOOKUP(A602,'Customer Names'!A602:D2936,3,FALSE)</f>
        <v xml:space="preserve">  Tracy L</v>
      </c>
      <c r="C602" s="23">
        <f>VLOOKUP(Healthcare!A602,'Medical Examinations'!A602:H2936,2,FALSE)</f>
        <v>20.045000000000002</v>
      </c>
      <c r="D602" s="23">
        <f>VLOOKUP(A602,'Medical Examinations'!A602:H2936,3,FALSE)</f>
        <v>4.7699999999999996</v>
      </c>
      <c r="E602" s="23" t="str">
        <f>VLOOKUP(A602,'Medical Examinations'!A602:H2936,4,FALSE)</f>
        <v>Yes</v>
      </c>
      <c r="F602" s="23" t="str">
        <f>VLOOKUP(A602,'Medical Examinations'!A602:H2936,5,FALSE)</f>
        <v>No</v>
      </c>
      <c r="G602" s="23" t="str">
        <f>VLOOKUP(A602,'Medical Examinations'!A602:H2936,6,FALSE)</f>
        <v>No</v>
      </c>
      <c r="H602" s="23">
        <f>VLOOKUP(A602,'Medical Examinations'!A602:H2936,7,FALSE)</f>
        <v>1</v>
      </c>
      <c r="I602" s="23" t="str">
        <f>VLOOKUP(A602,'Medical Examinations'!A602:H2936,8,FALSE)</f>
        <v>Yes</v>
      </c>
      <c r="J602" s="23" t="str" cm="1">
        <f t="array" ref="J602">_xlfn.IFS(C602&lt;18.5,"Under Weight",C602&lt;25,"Healthy Weight",C602&lt;30,"Over Weight",C602&gt;=30,"Obesity")</f>
        <v>Healthy Weight</v>
      </c>
      <c r="K602" s="23" t="str" cm="1">
        <f t="array" ref="K602">_xlfn.IFS(D602&lt;5.7,"Normal",D602&lt;=6.5,"Prediabetes",D602&gt;6.5,"Diabetes")</f>
        <v>Normal</v>
      </c>
      <c r="L602" s="30" t="str">
        <f>VLOOKUP(A602,'Hospitalisation Details'!A602:H2944,2,FALSE)</f>
        <v>28-Sep-1995</v>
      </c>
      <c r="M602" s="23">
        <f>VLOOKUP(A602,'Hospitalisation Details'!A602:H2944,5,FALSE)</f>
        <v>16420.490000000002</v>
      </c>
      <c r="N602" s="23" t="str">
        <f>VLOOKUP(A602,'Hospitalisation Details'!A602:H2944,6,FALSE)</f>
        <v>tier - 2</v>
      </c>
      <c r="O602" s="23" t="str">
        <f>VLOOKUP(A602,'Hospitalisation Details'!A602:H2944,7,FALSE)</f>
        <v>tier - 3</v>
      </c>
      <c r="P602" s="23" t="str">
        <f>VLOOKUP(A602,'Hospitalisation Details'!A602:H2944,8,FALSE)</f>
        <v>R1012</v>
      </c>
      <c r="Q602" s="26">
        <f>VLOOKUP(A602,'Hospitalisation Details'!A602:H2944,3,FALSE)</f>
        <v>27.694444444444443</v>
      </c>
    </row>
    <row r="603" spans="1:17" ht="15.75" customHeight="1" x14ac:dyDescent="0.3">
      <c r="A603" s="31" t="s">
        <v>1082</v>
      </c>
      <c r="B603" s="23" t="str">
        <f>VLOOKUP(A603,'Customer Names'!A603:D2937,3,FALSE)</f>
        <v xml:space="preserve">  Heather</v>
      </c>
      <c r="C603" s="23">
        <f>VLOOKUP(Healthcare!A603,'Medical Examinations'!A603:H2937,2,FALSE)</f>
        <v>40.24</v>
      </c>
      <c r="D603" s="23">
        <f>VLOOKUP(A603,'Medical Examinations'!A603:H2937,3,FALSE)</f>
        <v>6.83</v>
      </c>
      <c r="E603" s="23" t="str">
        <f>VLOOKUP(A603,'Medical Examinations'!A603:H2937,4,FALSE)</f>
        <v>No</v>
      </c>
      <c r="F603" s="23" t="str">
        <f>VLOOKUP(A603,'Medical Examinations'!A603:H2937,5,FALSE)</f>
        <v>No</v>
      </c>
      <c r="G603" s="23" t="str">
        <f>VLOOKUP(A603,'Medical Examinations'!A603:H2937,6,FALSE)</f>
        <v>No</v>
      </c>
      <c r="H603" s="23">
        <f>VLOOKUP(A603,'Medical Examinations'!A603:H2937,7,FALSE)</f>
        <v>0</v>
      </c>
      <c r="I603" s="23" t="str">
        <f>VLOOKUP(A603,'Medical Examinations'!A603:H2937,8,FALSE)</f>
        <v>No</v>
      </c>
      <c r="J603" s="23" t="str" cm="1">
        <f t="array" ref="J603">_xlfn.IFS(C603&lt;18.5,"Under Weight",C603&lt;25,"Healthy Weight",C603&lt;30,"Over Weight",C603&gt;=30,"Obesity")</f>
        <v>Obesity</v>
      </c>
      <c r="K603" s="23" t="str" cm="1">
        <f t="array" ref="K603">_xlfn.IFS(D603&lt;5.7,"Normal",D603&lt;=6.5,"Prediabetes",D603&gt;6.5,"Diabetes")</f>
        <v>Diabetes</v>
      </c>
      <c r="L603" s="30" t="str">
        <f>VLOOKUP(A603,'Hospitalisation Details'!A603:H2945,2,FALSE)</f>
        <v>05-Dec-1965</v>
      </c>
      <c r="M603" s="23">
        <f>VLOOKUP(A603,'Hospitalisation Details'!A603:H2945,5,FALSE)</f>
        <v>16351.42</v>
      </c>
      <c r="N603" s="23" t="str">
        <f>VLOOKUP(A603,'Hospitalisation Details'!A603:H2945,6,FALSE)</f>
        <v>tier - 2</v>
      </c>
      <c r="O603" s="23" t="str">
        <f>VLOOKUP(A603,'Hospitalisation Details'!A603:H2945,7,FALSE)</f>
        <v>tier - 3</v>
      </c>
      <c r="P603" s="23" t="str">
        <f>VLOOKUP(A603,'Hospitalisation Details'!A603:H2945,8,FALSE)</f>
        <v>R1026</v>
      </c>
      <c r="Q603" s="26">
        <f>VLOOKUP(A603,'Hospitalisation Details'!A603:H2945,3,FALSE)</f>
        <v>57.508333333333333</v>
      </c>
    </row>
    <row r="604" spans="1:17" ht="15.75" customHeight="1" x14ac:dyDescent="0.3">
      <c r="A604" s="31" t="s">
        <v>1083</v>
      </c>
      <c r="B604" s="23" t="str">
        <f>VLOOKUP(A604,'Customer Names'!A604:D2938,3,FALSE)</f>
        <v xml:space="preserve">  Megan C</v>
      </c>
      <c r="C604" s="23">
        <f>VLOOKUP(Healthcare!A604,'Medical Examinations'!A604:H2938,2,FALSE)</f>
        <v>43.15</v>
      </c>
      <c r="D604" s="23">
        <f>VLOOKUP(A604,'Medical Examinations'!A604:H2938,3,FALSE)</f>
        <v>6.14</v>
      </c>
      <c r="E604" s="23" t="str">
        <f>VLOOKUP(A604,'Medical Examinations'!A604:H2938,4,FALSE)</f>
        <v>Yes</v>
      </c>
      <c r="F604" s="23" t="str">
        <f>VLOOKUP(A604,'Medical Examinations'!A604:H2938,5,FALSE)</f>
        <v>No</v>
      </c>
      <c r="G604" s="23" t="str">
        <f>VLOOKUP(A604,'Medical Examinations'!A604:H2938,6,FALSE)</f>
        <v>Yes</v>
      </c>
      <c r="H604" s="23">
        <f>VLOOKUP(A604,'Medical Examinations'!A604:H2938,7,FALSE)</f>
        <v>1</v>
      </c>
      <c r="I604" s="23" t="str">
        <f>VLOOKUP(A604,'Medical Examinations'!A604:H2938,8,FALSE)</f>
        <v>No</v>
      </c>
      <c r="J604" s="23" t="str" cm="1">
        <f t="array" ref="J604">_xlfn.IFS(C604&lt;18.5,"Under Weight",C604&lt;25,"Healthy Weight",C604&lt;30,"Over Weight",C604&gt;=30,"Obesity")</f>
        <v>Obesity</v>
      </c>
      <c r="K604" s="23" t="str" cm="1">
        <f t="array" ref="K604">_xlfn.IFS(D604&lt;5.7,"Normal",D604&lt;=6.5,"Prediabetes",D604&gt;6.5,"Diabetes")</f>
        <v>Prediabetes</v>
      </c>
      <c r="L604" s="30" t="str">
        <f>VLOOKUP(A604,'Hospitalisation Details'!A604:H2946,2,FALSE)</f>
        <v>08-Aug-1969</v>
      </c>
      <c r="M604" s="23">
        <f>VLOOKUP(A604,'Hospitalisation Details'!A604:H2946,5,FALSE)</f>
        <v>16311.05</v>
      </c>
      <c r="N604" s="23" t="str">
        <f>VLOOKUP(A604,'Hospitalisation Details'!A604:H2946,6,FALSE)</f>
        <v>tier - 2</v>
      </c>
      <c r="O604" s="23" t="str">
        <f>VLOOKUP(A604,'Hospitalisation Details'!A604:H2946,7,FALSE)</f>
        <v>tier - 3</v>
      </c>
      <c r="P604" s="23" t="str">
        <f>VLOOKUP(A604,'Hospitalisation Details'!A604:H2946,8,FALSE)</f>
        <v>R1026</v>
      </c>
      <c r="Q604" s="26">
        <f>VLOOKUP(A604,'Hospitalisation Details'!A604:H2946,3,FALSE)</f>
        <v>53.833333333333336</v>
      </c>
    </row>
    <row r="605" spans="1:17" ht="15.75" customHeight="1" x14ac:dyDescent="0.3">
      <c r="A605" s="31" t="s">
        <v>1085</v>
      </c>
      <c r="B605" s="23" t="str">
        <f>VLOOKUP(A605,'Customer Names'!A605:D2939,3,FALSE)</f>
        <v xml:space="preserve">  Jonathan</v>
      </c>
      <c r="C605" s="23">
        <f>VLOOKUP(Healthcare!A605,'Medical Examinations'!A605:H2939,2,FALSE)</f>
        <v>27.7</v>
      </c>
      <c r="D605" s="23">
        <f>VLOOKUP(A605,'Medical Examinations'!A605:H2939,3,FALSE)</f>
        <v>5.6</v>
      </c>
      <c r="E605" s="23" t="str">
        <f>VLOOKUP(A605,'Medical Examinations'!A605:H2939,4,FALSE)</f>
        <v>No</v>
      </c>
      <c r="F605" s="23" t="str">
        <f>VLOOKUP(A605,'Medical Examinations'!A605:H2939,5,FALSE)</f>
        <v>No</v>
      </c>
      <c r="G605" s="23" t="str">
        <f>VLOOKUP(A605,'Medical Examinations'!A605:H2939,6,FALSE)</f>
        <v>Yes</v>
      </c>
      <c r="H605" s="23">
        <f>VLOOKUP(A605,'Medical Examinations'!A605:H2939,7,FALSE)</f>
        <v>1</v>
      </c>
      <c r="I605" s="23" t="str">
        <f>VLOOKUP(A605,'Medical Examinations'!A605:H2939,8,FALSE)</f>
        <v>Yes</v>
      </c>
      <c r="J605" s="23" t="str" cm="1">
        <f t="array" ref="J605">_xlfn.IFS(C605&lt;18.5,"Under Weight",C605&lt;25,"Healthy Weight",C605&lt;30,"Over Weight",C605&gt;=30,"Obesity")</f>
        <v>Over Weight</v>
      </c>
      <c r="K605" s="23" t="str" cm="1">
        <f t="array" ref="K605">_xlfn.IFS(D605&lt;5.7,"Normal",D605&lt;=6.5,"Prediabetes",D605&gt;6.5,"Diabetes")</f>
        <v>Normal</v>
      </c>
      <c r="L605" s="30" t="str">
        <f>VLOOKUP(A605,'Hospitalisation Details'!A605:H2947,2,FALSE)</f>
        <v>24-Aug-2003</v>
      </c>
      <c r="M605" s="23">
        <f>VLOOKUP(A605,'Hospitalisation Details'!A605:H2947,5,FALSE)</f>
        <v>16297.85</v>
      </c>
      <c r="N605" s="23" t="str">
        <f>VLOOKUP(A605,'Hospitalisation Details'!A605:H2947,6,FALSE)</f>
        <v>tier - 2</v>
      </c>
      <c r="O605" s="23" t="str">
        <f>VLOOKUP(A605,'Hospitalisation Details'!A605:H2947,7,FALSE)</f>
        <v>tier - 3</v>
      </c>
      <c r="P605" s="23" t="str">
        <f>VLOOKUP(A605,'Hospitalisation Details'!A605:H2947,8,FALSE)</f>
        <v>R1011</v>
      </c>
      <c r="Q605" s="26">
        <f>VLOOKUP(A605,'Hospitalisation Details'!A605:H2947,3,FALSE)</f>
        <v>19.788888888888888</v>
      </c>
    </row>
    <row r="606" spans="1:17" ht="15.75" customHeight="1" x14ac:dyDescent="0.3">
      <c r="A606" s="31" t="s">
        <v>1086</v>
      </c>
      <c r="B606" s="23" t="str">
        <f>VLOOKUP(A606,'Customer Names'!A606:D2940,3,FALSE)</f>
        <v xml:space="preserve">  Greg D</v>
      </c>
      <c r="C606" s="23">
        <f>VLOOKUP(Healthcare!A606,'Medical Examinations'!A606:H2940,2,FALSE)</f>
        <v>45.68</v>
      </c>
      <c r="D606" s="23">
        <f>VLOOKUP(A606,'Medical Examinations'!A606:H2940,3,FALSE)</f>
        <v>4.8</v>
      </c>
      <c r="E606" s="23" t="str">
        <f>VLOOKUP(A606,'Medical Examinations'!A606:H2940,4,FALSE)</f>
        <v>No</v>
      </c>
      <c r="F606" s="23" t="str">
        <f>VLOOKUP(A606,'Medical Examinations'!A606:H2940,5,FALSE)</f>
        <v>No</v>
      </c>
      <c r="G606" s="23" t="str">
        <f>VLOOKUP(A606,'Medical Examinations'!A606:H2940,6,FALSE)</f>
        <v>No</v>
      </c>
      <c r="H606" s="23">
        <f>VLOOKUP(A606,'Medical Examinations'!A606:H2940,7,FALSE)</f>
        <v>2</v>
      </c>
      <c r="I606" s="23" t="str">
        <f>VLOOKUP(A606,'Medical Examinations'!A606:H2940,8,FALSE)</f>
        <v>No</v>
      </c>
      <c r="J606" s="23" t="str" cm="1">
        <f t="array" ref="J606">_xlfn.IFS(C606&lt;18.5,"Under Weight",C606&lt;25,"Healthy Weight",C606&lt;30,"Over Weight",C606&gt;=30,"Obesity")</f>
        <v>Obesity</v>
      </c>
      <c r="K606" s="23" t="str" cm="1">
        <f t="array" ref="K606">_xlfn.IFS(D606&lt;5.7,"Normal",D606&lt;=6.5,"Prediabetes",D606&gt;6.5,"Diabetes")</f>
        <v>Normal</v>
      </c>
      <c r="L606" s="30" t="str">
        <f>VLOOKUP(A606,'Hospitalisation Details'!A606:H2948,2,FALSE)</f>
        <v>30-Jul-1972</v>
      </c>
      <c r="M606" s="23">
        <f>VLOOKUP(A606,'Hospitalisation Details'!A606:H2948,5,FALSE)</f>
        <v>16267.32</v>
      </c>
      <c r="N606" s="23" t="str">
        <f>VLOOKUP(A606,'Hospitalisation Details'!A606:H2948,6,FALSE)</f>
        <v>tier - 2</v>
      </c>
      <c r="O606" s="23" t="str">
        <f>VLOOKUP(A606,'Hospitalisation Details'!A606:H2948,7,FALSE)</f>
        <v>tier - 2</v>
      </c>
      <c r="P606" s="23" t="str">
        <f>VLOOKUP(A606,'Hospitalisation Details'!A606:H2948,8,FALSE)</f>
        <v>R1023</v>
      </c>
      <c r="Q606" s="26">
        <f>VLOOKUP(A606,'Hospitalisation Details'!A606:H2948,3,FALSE)</f>
        <v>50.855555555555554</v>
      </c>
    </row>
    <row r="607" spans="1:17" ht="15.75" customHeight="1" x14ac:dyDescent="0.3">
      <c r="A607" s="31" t="s">
        <v>1088</v>
      </c>
      <c r="B607" s="23" t="str">
        <f>VLOOKUP(A607,'Customer Names'!A607:D2941,3,FALSE)</f>
        <v xml:space="preserve">  Steven L</v>
      </c>
      <c r="C607" s="23">
        <f>VLOOKUP(Healthcare!A607,'Medical Examinations'!A607:H2941,2,FALSE)</f>
        <v>27.3</v>
      </c>
      <c r="D607" s="23">
        <f>VLOOKUP(A607,'Medical Examinations'!A607:H2941,3,FALSE)</f>
        <v>11.89</v>
      </c>
      <c r="E607" s="23" t="str">
        <f>VLOOKUP(A607,'Medical Examinations'!A607:H2941,4,FALSE)</f>
        <v>No</v>
      </c>
      <c r="F607" s="23" t="str">
        <f>VLOOKUP(A607,'Medical Examinations'!A607:H2941,5,FALSE)</f>
        <v>No</v>
      </c>
      <c r="G607" s="23" t="str">
        <f>VLOOKUP(A607,'Medical Examinations'!A607:H2941,6,FALSE)</f>
        <v>No</v>
      </c>
      <c r="H607" s="23">
        <f>VLOOKUP(A607,'Medical Examinations'!A607:H2941,7,FALSE)</f>
        <v>0</v>
      </c>
      <c r="I607" s="23" t="str">
        <f>VLOOKUP(A607,'Medical Examinations'!A607:H2941,8,FALSE)</f>
        <v>Yes</v>
      </c>
      <c r="J607" s="23" t="str" cm="1">
        <f t="array" ref="J607">_xlfn.IFS(C607&lt;18.5,"Under Weight",C607&lt;25,"Healthy Weight",C607&lt;30,"Over Weight",C607&gt;=30,"Obesity")</f>
        <v>Over Weight</v>
      </c>
      <c r="K607" s="23" t="str" cm="1">
        <f t="array" ref="K607">_xlfn.IFS(D607&lt;5.7,"Normal",D607&lt;=6.5,"Prediabetes",D607&gt;6.5,"Diabetes")</f>
        <v>Diabetes</v>
      </c>
      <c r="L607" s="30" t="str">
        <f>VLOOKUP(A607,'Hospitalisation Details'!A607:H2949,2,FALSE)</f>
        <v>08-Sep-2002</v>
      </c>
      <c r="M607" s="23">
        <f>VLOOKUP(A607,'Hospitalisation Details'!A607:H2949,5,FALSE)</f>
        <v>16232.85</v>
      </c>
      <c r="N607" s="23" t="str">
        <f>VLOOKUP(A607,'Hospitalisation Details'!A607:H2949,6,FALSE)</f>
        <v>tier - 2</v>
      </c>
      <c r="O607" s="23" t="str">
        <f>VLOOKUP(A607,'Hospitalisation Details'!A607:H2949,7,FALSE)</f>
        <v>tier - 1</v>
      </c>
      <c r="P607" s="23" t="str">
        <f>VLOOKUP(A607,'Hospitalisation Details'!A607:H2949,8,FALSE)</f>
        <v>R1011</v>
      </c>
      <c r="Q607" s="26">
        <f>VLOOKUP(A607,'Hospitalisation Details'!A607:H2949,3,FALSE)</f>
        <v>20.75</v>
      </c>
    </row>
    <row r="608" spans="1:17" ht="15.75" customHeight="1" x14ac:dyDescent="0.3">
      <c r="A608" s="31" t="s">
        <v>1090</v>
      </c>
      <c r="B608" s="23" t="str">
        <f>VLOOKUP(A608,'Customer Names'!A608:D2942,3,FALSE)</f>
        <v xml:space="preserve">  Gianfilippo</v>
      </c>
      <c r="C608" s="23">
        <f>VLOOKUP(Healthcare!A608,'Medical Examinations'!A608:H2942,2,FALSE)</f>
        <v>54.45</v>
      </c>
      <c r="D608" s="23">
        <f>VLOOKUP(A608,'Medical Examinations'!A608:H2942,3,FALSE)</f>
        <v>4.7300000000000004</v>
      </c>
      <c r="E608" s="23" t="str">
        <f>VLOOKUP(A608,'Medical Examinations'!A608:H2942,4,FALSE)</f>
        <v>Yes</v>
      </c>
      <c r="F608" s="23" t="str">
        <f>VLOOKUP(A608,'Medical Examinations'!A608:H2942,5,FALSE)</f>
        <v>No</v>
      </c>
      <c r="G608" s="23" t="str">
        <f>VLOOKUP(A608,'Medical Examinations'!A608:H2942,6,FALSE)</f>
        <v>No</v>
      </c>
      <c r="H608" s="23">
        <f>VLOOKUP(A608,'Medical Examinations'!A608:H2942,7,FALSE)</f>
        <v>1</v>
      </c>
      <c r="I608" s="23" t="str">
        <f>VLOOKUP(A608,'Medical Examinations'!A608:H2942,8,FALSE)</f>
        <v>No</v>
      </c>
      <c r="J608" s="23" t="str" cm="1">
        <f t="array" ref="J608">_xlfn.IFS(C608&lt;18.5,"Under Weight",C608&lt;25,"Healthy Weight",C608&lt;30,"Over Weight",C608&gt;=30,"Obesity")</f>
        <v>Obesity</v>
      </c>
      <c r="K608" s="23" t="str" cm="1">
        <f t="array" ref="K608">_xlfn.IFS(D608&lt;5.7,"Normal",D608&lt;=6.5,"Prediabetes",D608&gt;6.5,"Diabetes")</f>
        <v>Normal</v>
      </c>
      <c r="L608" s="30" t="str">
        <f>VLOOKUP(A608,'Hospitalisation Details'!A608:H2950,2,FALSE)</f>
        <v>21-Aug-1988</v>
      </c>
      <c r="M608" s="23">
        <f>VLOOKUP(A608,'Hospitalisation Details'!A608:H2950,5,FALSE)</f>
        <v>16205.88</v>
      </c>
      <c r="N608" s="23" t="str">
        <f>VLOOKUP(A608,'Hospitalisation Details'!A608:H2950,6,FALSE)</f>
        <v>tier - 2</v>
      </c>
      <c r="O608" s="23" t="str">
        <f>VLOOKUP(A608,'Hospitalisation Details'!A608:H2950,7,FALSE)</f>
        <v>tier - 1</v>
      </c>
      <c r="P608" s="23" t="str">
        <f>VLOOKUP(A608,'Hospitalisation Details'!A608:H2950,8,FALSE)</f>
        <v>R1012</v>
      </c>
      <c r="Q608" s="26">
        <f>VLOOKUP(A608,'Hospitalisation Details'!A608:H2950,3,FALSE)</f>
        <v>34.797222222222224</v>
      </c>
    </row>
    <row r="609" spans="1:17" ht="15.75" customHeight="1" x14ac:dyDescent="0.3">
      <c r="A609" s="31" t="s">
        <v>1092</v>
      </c>
      <c r="B609" s="23" t="str">
        <f>VLOOKUP(A609,'Customer Names'!A609:D2943,3,FALSE)</f>
        <v xml:space="preserve">  Hector</v>
      </c>
      <c r="C609" s="23">
        <f>VLOOKUP(Healthcare!A609,'Medical Examinations'!A609:H2943,2,FALSE)</f>
        <v>54.43</v>
      </c>
      <c r="D609" s="23">
        <f>VLOOKUP(A609,'Medical Examinations'!A609:H2943,3,FALSE)</f>
        <v>4.6100000000000003</v>
      </c>
      <c r="E609" s="23" t="str">
        <f>VLOOKUP(A609,'Medical Examinations'!A609:H2943,4,FALSE)</f>
        <v>Yes</v>
      </c>
      <c r="F609" s="23" t="str">
        <f>VLOOKUP(A609,'Medical Examinations'!A609:H2943,5,FALSE)</f>
        <v>No</v>
      </c>
      <c r="G609" s="23" t="str">
        <f>VLOOKUP(A609,'Medical Examinations'!A609:H2943,6,FALSE)</f>
        <v>No</v>
      </c>
      <c r="H609" s="23">
        <f>VLOOKUP(A609,'Medical Examinations'!A609:H2943,7,FALSE)</f>
        <v>1</v>
      </c>
      <c r="I609" s="23" t="str">
        <f>VLOOKUP(A609,'Medical Examinations'!A609:H2943,8,FALSE)</f>
        <v>No</v>
      </c>
      <c r="J609" s="23" t="str" cm="1">
        <f t="array" ref="J609">_xlfn.IFS(C609&lt;18.5,"Under Weight",C609&lt;25,"Healthy Weight",C609&lt;30,"Over Weight",C609&gt;=30,"Obesity")</f>
        <v>Obesity</v>
      </c>
      <c r="K609" s="23" t="str" cm="1">
        <f t="array" ref="K609">_xlfn.IFS(D609&lt;5.7,"Normal",D609&lt;=6.5,"Prediabetes",D609&gt;6.5,"Diabetes")</f>
        <v>Normal</v>
      </c>
      <c r="L609" s="30" t="str">
        <f>VLOOKUP(A609,'Hospitalisation Details'!A609:H2951,2,FALSE)</f>
        <v>06-Aug-1988</v>
      </c>
      <c r="M609" s="23">
        <f>VLOOKUP(A609,'Hospitalisation Details'!A609:H2951,5,FALSE)</f>
        <v>16199.1</v>
      </c>
      <c r="N609" s="23" t="str">
        <f>VLOOKUP(A609,'Hospitalisation Details'!A609:H2951,6,FALSE)</f>
        <v>tier - 2</v>
      </c>
      <c r="O609" s="23" t="str">
        <f>VLOOKUP(A609,'Hospitalisation Details'!A609:H2951,7,FALSE)</f>
        <v>tier - 2</v>
      </c>
      <c r="P609" s="23" t="str">
        <f>VLOOKUP(A609,'Hospitalisation Details'!A609:H2951,8,FALSE)</f>
        <v>R1012</v>
      </c>
      <c r="Q609" s="26">
        <f>VLOOKUP(A609,'Hospitalisation Details'!A609:H2951,3,FALSE)</f>
        <v>34.838888888888889</v>
      </c>
    </row>
    <row r="610" spans="1:17" ht="15.75" customHeight="1" x14ac:dyDescent="0.3">
      <c r="A610" s="31" t="s">
        <v>1094</v>
      </c>
      <c r="B610" s="23" t="str">
        <f>VLOOKUP(A610,'Customer Names'!A610:D2944,3,FALSE)</f>
        <v xml:space="preserve">  Mark W</v>
      </c>
      <c r="C610" s="23">
        <f>VLOOKUP(Healthcare!A610,'Medical Examinations'!A610:H2944,2,FALSE)</f>
        <v>48.01</v>
      </c>
      <c r="D610" s="23">
        <f>VLOOKUP(A610,'Medical Examinations'!A610:H2944,3,FALSE)</f>
        <v>7.3</v>
      </c>
      <c r="E610" s="23" t="str">
        <f>VLOOKUP(A610,'Medical Examinations'!A610:H2944,4,FALSE)</f>
        <v>No</v>
      </c>
      <c r="F610" s="23" t="str">
        <f>VLOOKUP(A610,'Medical Examinations'!A610:H2944,5,FALSE)</f>
        <v>No</v>
      </c>
      <c r="G610" s="23" t="str">
        <f>VLOOKUP(A610,'Medical Examinations'!A610:H2944,6,FALSE)</f>
        <v>No</v>
      </c>
      <c r="H610" s="23">
        <f>VLOOKUP(A610,'Medical Examinations'!A610:H2944,7,FALSE)</f>
        <v>0</v>
      </c>
      <c r="I610" s="23" t="str">
        <f>VLOOKUP(A610,'Medical Examinations'!A610:H2944,8,FALSE)</f>
        <v>No</v>
      </c>
      <c r="J610" s="23" t="str" cm="1">
        <f t="array" ref="J610">_xlfn.IFS(C610&lt;18.5,"Under Weight",C610&lt;25,"Healthy Weight",C610&lt;30,"Over Weight",C610&gt;=30,"Obesity")</f>
        <v>Obesity</v>
      </c>
      <c r="K610" s="23" t="str" cm="1">
        <f t="array" ref="K610">_xlfn.IFS(D610&lt;5.7,"Normal",D610&lt;=6.5,"Prediabetes",D610&gt;6.5,"Diabetes")</f>
        <v>Diabetes</v>
      </c>
      <c r="L610" s="30" t="str">
        <f>VLOOKUP(A610,'Hospitalisation Details'!A610:H2952,2,FALSE)</f>
        <v>11-Sep-1974</v>
      </c>
      <c r="M610" s="23">
        <f>VLOOKUP(A610,'Hospitalisation Details'!A610:H2952,5,FALSE)</f>
        <v>16190.97</v>
      </c>
      <c r="N610" s="23" t="str">
        <f>VLOOKUP(A610,'Hospitalisation Details'!A610:H2952,6,FALSE)</f>
        <v>tier - 2</v>
      </c>
      <c r="O610" s="23" t="str">
        <f>VLOOKUP(A610,'Hospitalisation Details'!A610:H2952,7,FALSE)</f>
        <v>tier - 3</v>
      </c>
      <c r="P610" s="23" t="str">
        <f>VLOOKUP(A610,'Hospitalisation Details'!A610:H2952,8,FALSE)</f>
        <v>R1012</v>
      </c>
      <c r="Q610" s="26">
        <f>VLOOKUP(A610,'Hospitalisation Details'!A610:H2952,3,FALSE)</f>
        <v>48.741666666666667</v>
      </c>
    </row>
    <row r="611" spans="1:17" ht="15.75" customHeight="1" x14ac:dyDescent="0.3">
      <c r="A611" s="31" t="s">
        <v>1096</v>
      </c>
      <c r="B611" s="23" t="str">
        <f>VLOOKUP(A611,'Customer Names'!A611:D2945,3,FALSE)</f>
        <v xml:space="preserve">  Aubri</v>
      </c>
      <c r="C611" s="23">
        <f>VLOOKUP(Healthcare!A611,'Medical Examinations'!A611:H2945,2,FALSE)</f>
        <v>48.32</v>
      </c>
      <c r="D611" s="23">
        <f>VLOOKUP(A611,'Medical Examinations'!A611:H2945,3,FALSE)</f>
        <v>5.88</v>
      </c>
      <c r="E611" s="23" t="str">
        <f>VLOOKUP(A611,'Medical Examinations'!A611:H2945,4,FALSE)</f>
        <v>No</v>
      </c>
      <c r="F611" s="23" t="str">
        <f>VLOOKUP(A611,'Medical Examinations'!A611:H2945,5,FALSE)</f>
        <v>No</v>
      </c>
      <c r="G611" s="23" t="str">
        <f>VLOOKUP(A611,'Medical Examinations'!A611:H2945,6,FALSE)</f>
        <v>No</v>
      </c>
      <c r="H611" s="23">
        <f>VLOOKUP(A611,'Medical Examinations'!A611:H2945,7,FALSE)</f>
        <v>0</v>
      </c>
      <c r="I611" s="23" t="str">
        <f>VLOOKUP(A611,'Medical Examinations'!A611:H2945,8,FALSE)</f>
        <v>No</v>
      </c>
      <c r="J611" s="23" t="str" cm="1">
        <f t="array" ref="J611">_xlfn.IFS(C611&lt;18.5,"Under Weight",C611&lt;25,"Healthy Weight",C611&lt;30,"Over Weight",C611&gt;=30,"Obesity")</f>
        <v>Obesity</v>
      </c>
      <c r="K611" s="23" t="str" cm="1">
        <f t="array" ref="K611">_xlfn.IFS(D611&lt;5.7,"Normal",D611&lt;=6.5,"Prediabetes",D611&gt;6.5,"Diabetes")</f>
        <v>Prediabetes</v>
      </c>
      <c r="L611" s="30" t="str">
        <f>VLOOKUP(A611,'Hospitalisation Details'!A611:H2953,2,FALSE)</f>
        <v>06-Jul-1982</v>
      </c>
      <c r="M611" s="23">
        <f>VLOOKUP(A611,'Hospitalisation Details'!A611:H2953,5,FALSE)</f>
        <v>16152.04</v>
      </c>
      <c r="N611" s="23" t="str">
        <f>VLOOKUP(A611,'Hospitalisation Details'!A611:H2953,6,FALSE)</f>
        <v>tier - 2</v>
      </c>
      <c r="O611" s="23" t="str">
        <f>VLOOKUP(A611,'Hospitalisation Details'!A611:H2953,7,FALSE)</f>
        <v>tier - 1</v>
      </c>
      <c r="P611" s="23" t="str">
        <f>VLOOKUP(A611,'Hospitalisation Details'!A611:H2953,8,FALSE)</f>
        <v>R1026</v>
      </c>
      <c r="Q611" s="26">
        <f>VLOOKUP(A611,'Hospitalisation Details'!A611:H2953,3,FALSE)</f>
        <v>40.922222222222224</v>
      </c>
    </row>
    <row r="612" spans="1:17" ht="15.75" customHeight="1" x14ac:dyDescent="0.3">
      <c r="A612" s="31" t="s">
        <v>1098</v>
      </c>
      <c r="B612" s="23" t="str">
        <f>VLOOKUP(A612,'Customer Names'!A612:D2946,3,FALSE)</f>
        <v xml:space="preserve">  Justin</v>
      </c>
      <c r="C612" s="23">
        <f>VLOOKUP(Healthcare!A612,'Medical Examinations'!A612:H2946,2,FALSE)</f>
        <v>22.895</v>
      </c>
      <c r="D612" s="23">
        <f>VLOOKUP(A612,'Medical Examinations'!A612:H2946,3,FALSE)</f>
        <v>4.0599999999999996</v>
      </c>
      <c r="E612" s="23" t="str">
        <f>VLOOKUP(A612,'Medical Examinations'!A612:H2946,4,FALSE)</f>
        <v>No</v>
      </c>
      <c r="F612" s="23" t="str">
        <f>VLOOKUP(A612,'Medical Examinations'!A612:H2946,5,FALSE)</f>
        <v>No</v>
      </c>
      <c r="G612" s="23" t="str">
        <f>VLOOKUP(A612,'Medical Examinations'!A612:H2946,6,FALSE)</f>
        <v>Yes</v>
      </c>
      <c r="H612" s="23">
        <f>VLOOKUP(A612,'Medical Examinations'!A612:H2946,7,FALSE)</f>
        <v>1</v>
      </c>
      <c r="I612" s="23" t="str">
        <f>VLOOKUP(A612,'Medical Examinations'!A612:H2946,8,FALSE)</f>
        <v>Yes</v>
      </c>
      <c r="J612" s="23" t="str" cm="1">
        <f t="array" ref="J612">_xlfn.IFS(C612&lt;18.5,"Under Weight",C612&lt;25,"Healthy Weight",C612&lt;30,"Over Weight",C612&gt;=30,"Obesity")</f>
        <v>Healthy Weight</v>
      </c>
      <c r="K612" s="23" t="str" cm="1">
        <f t="array" ref="K612">_xlfn.IFS(D612&lt;5.7,"Normal",D612&lt;=6.5,"Prediabetes",D612&gt;6.5,"Diabetes")</f>
        <v>Normal</v>
      </c>
      <c r="L612" s="30" t="str">
        <f>VLOOKUP(A612,'Hospitalisation Details'!A612:H2954,2,FALSE)</f>
        <v>12-Dec-1993</v>
      </c>
      <c r="M612" s="23">
        <f>VLOOKUP(A612,'Hospitalisation Details'!A612:H2954,5,FALSE)</f>
        <v>16138.76</v>
      </c>
      <c r="N612" s="23" t="str">
        <f>VLOOKUP(A612,'Hospitalisation Details'!A612:H2954,6,FALSE)</f>
        <v>tier - 2</v>
      </c>
      <c r="O612" s="23" t="str">
        <f>VLOOKUP(A612,'Hospitalisation Details'!A612:H2954,7,FALSE)</f>
        <v>tier - 3</v>
      </c>
      <c r="P612" s="23" t="str">
        <f>VLOOKUP(A612,'Hospitalisation Details'!A612:H2954,8,FALSE)</f>
        <v>R1017</v>
      </c>
      <c r="Q612" s="26">
        <f>VLOOKUP(A612,'Hospitalisation Details'!A612:H2954,3,FALSE)</f>
        <v>29.488888888888887</v>
      </c>
    </row>
    <row r="613" spans="1:17" ht="15.75" customHeight="1" x14ac:dyDescent="0.3">
      <c r="A613" s="31" t="s">
        <v>1100</v>
      </c>
      <c r="B613" s="23" t="str">
        <f>VLOOKUP(A613,'Customer Names'!A613:D2947,3,FALSE)</f>
        <v xml:space="preserve">  Megan A</v>
      </c>
      <c r="C613" s="23">
        <f>VLOOKUP(Healthcare!A613,'Medical Examinations'!A613:H2947,2,FALSE)</f>
        <v>54.85</v>
      </c>
      <c r="D613" s="23">
        <f>VLOOKUP(A613,'Medical Examinations'!A613:H2947,3,FALSE)</f>
        <v>4.9000000000000004</v>
      </c>
      <c r="E613" s="23" t="str">
        <f>VLOOKUP(A613,'Medical Examinations'!A613:H2947,4,FALSE)</f>
        <v>No</v>
      </c>
      <c r="F613" s="23" t="str">
        <f>VLOOKUP(A613,'Medical Examinations'!A613:H2947,5,FALSE)</f>
        <v>No</v>
      </c>
      <c r="G613" s="23" t="str">
        <f>VLOOKUP(A613,'Medical Examinations'!A613:H2947,6,FALSE)</f>
        <v>No</v>
      </c>
      <c r="H613" s="23">
        <f>VLOOKUP(A613,'Medical Examinations'!A613:H2947,7,FALSE)</f>
        <v>1</v>
      </c>
      <c r="I613" s="23" t="str">
        <f>VLOOKUP(A613,'Medical Examinations'!A613:H2947,8,FALSE)</f>
        <v>No</v>
      </c>
      <c r="J613" s="23" t="str" cm="1">
        <f t="array" ref="J613">_xlfn.IFS(C613&lt;18.5,"Under Weight",C613&lt;25,"Healthy Weight",C613&lt;30,"Over Weight",C613&gt;=30,"Obesity")</f>
        <v>Obesity</v>
      </c>
      <c r="K613" s="23" t="str" cm="1">
        <f t="array" ref="K613">_xlfn.IFS(D613&lt;5.7,"Normal",D613&lt;=6.5,"Prediabetes",D613&gt;6.5,"Diabetes")</f>
        <v>Normal</v>
      </c>
      <c r="L613" s="30" t="str">
        <f>VLOOKUP(A613,'Hospitalisation Details'!A613:H2955,2,FALSE)</f>
        <v>06-Oct-1987</v>
      </c>
      <c r="M613" s="23">
        <f>VLOOKUP(A613,'Hospitalisation Details'!A613:H2955,5,FALSE)</f>
        <v>16122.65</v>
      </c>
      <c r="N613" s="23" t="str">
        <f>VLOOKUP(A613,'Hospitalisation Details'!A613:H2955,6,FALSE)</f>
        <v>tier - 2</v>
      </c>
      <c r="O613" s="23" t="str">
        <f>VLOOKUP(A613,'Hospitalisation Details'!A613:H2955,7,FALSE)</f>
        <v>tier - 1</v>
      </c>
      <c r="P613" s="23" t="str">
        <f>VLOOKUP(A613,'Hospitalisation Details'!A613:H2955,8,FALSE)</f>
        <v>R1011</v>
      </c>
      <c r="Q613" s="26">
        <f>VLOOKUP(A613,'Hospitalisation Details'!A613:H2955,3,FALSE)</f>
        <v>35.672222222222224</v>
      </c>
    </row>
    <row r="614" spans="1:17" ht="15.75" customHeight="1" x14ac:dyDescent="0.3">
      <c r="A614" s="31" t="s">
        <v>1101</v>
      </c>
      <c r="B614" s="23" t="str">
        <f>VLOOKUP(A614,'Customer Names'!A614:D2948,3,FALSE)</f>
        <v xml:space="preserve">  Erika M</v>
      </c>
      <c r="C614" s="23">
        <f>VLOOKUP(Healthcare!A614,'Medical Examinations'!A614:H2948,2,FALSE)</f>
        <v>21.85</v>
      </c>
      <c r="D614" s="23">
        <f>VLOOKUP(A614,'Medical Examinations'!A614:H2948,3,FALSE)</f>
        <v>5.52</v>
      </c>
      <c r="E614" s="23" t="str">
        <f>VLOOKUP(A614,'Medical Examinations'!A614:H2948,4,FALSE)</f>
        <v>No</v>
      </c>
      <c r="F614" s="23" t="str">
        <f>VLOOKUP(A614,'Medical Examinations'!A614:H2948,5,FALSE)</f>
        <v>No</v>
      </c>
      <c r="G614" s="23" t="str">
        <f>VLOOKUP(A614,'Medical Examinations'!A614:H2948,6,FALSE)</f>
        <v>Yes</v>
      </c>
      <c r="H614" s="23">
        <f>VLOOKUP(A614,'Medical Examinations'!A614:H2948,7,FALSE)</f>
        <v>1</v>
      </c>
      <c r="I614" s="23" t="str">
        <f>VLOOKUP(A614,'Medical Examinations'!A614:H2948,8,FALSE)</f>
        <v>Yes</v>
      </c>
      <c r="J614" s="23" t="str" cm="1">
        <f t="array" ref="J614">_xlfn.IFS(C614&lt;18.5,"Under Weight",C614&lt;25,"Healthy Weight",C614&lt;30,"Over Weight",C614&gt;=30,"Obesity")</f>
        <v>Healthy Weight</v>
      </c>
      <c r="K614" s="23" t="str" cm="1">
        <f t="array" ref="K614">_xlfn.IFS(D614&lt;5.7,"Normal",D614&lt;=6.5,"Prediabetes",D614&gt;6.5,"Diabetes")</f>
        <v>Normal</v>
      </c>
      <c r="L614" s="30" t="str">
        <f>VLOOKUP(A614,'Hospitalisation Details'!A614:H2956,2,FALSE)</f>
        <v>08-Aug-1993</v>
      </c>
      <c r="M614" s="23">
        <f>VLOOKUP(A614,'Hospitalisation Details'!A614:H2956,5,FALSE)</f>
        <v>16115.3</v>
      </c>
      <c r="N614" s="23" t="str">
        <f>VLOOKUP(A614,'Hospitalisation Details'!A614:H2956,6,FALSE)</f>
        <v>tier - 2</v>
      </c>
      <c r="O614" s="23" t="str">
        <f>VLOOKUP(A614,'Hospitalisation Details'!A614:H2956,7,FALSE)</f>
        <v>tier - 1</v>
      </c>
      <c r="P614" s="23" t="str">
        <f>VLOOKUP(A614,'Hospitalisation Details'!A614:H2956,8,FALSE)</f>
        <v>R1024</v>
      </c>
      <c r="Q614" s="26">
        <f>VLOOKUP(A614,'Hospitalisation Details'!A614:H2956,3,FALSE)</f>
        <v>29.833333333333332</v>
      </c>
    </row>
    <row r="615" spans="1:17" ht="15.75" customHeight="1" x14ac:dyDescent="0.3">
      <c r="A615" s="31" t="s">
        <v>1103</v>
      </c>
      <c r="B615" s="23" t="str">
        <f>VLOOKUP(A615,'Customer Names'!A615:D2949,3,FALSE)</f>
        <v xml:space="preserve">  Daniel G</v>
      </c>
      <c r="C615" s="23">
        <f>VLOOKUP(Healthcare!A615,'Medical Examinations'!A615:H2949,2,FALSE)</f>
        <v>51.86</v>
      </c>
      <c r="D615" s="23">
        <f>VLOOKUP(A615,'Medical Examinations'!A615:H2949,3,FALSE)</f>
        <v>5.2</v>
      </c>
      <c r="E615" s="23" t="str">
        <f>VLOOKUP(A615,'Medical Examinations'!A615:H2949,4,FALSE)</f>
        <v>Yes</v>
      </c>
      <c r="F615" s="23" t="str">
        <f>VLOOKUP(A615,'Medical Examinations'!A615:H2949,5,FALSE)</f>
        <v>No</v>
      </c>
      <c r="G615" s="23" t="str">
        <f>VLOOKUP(A615,'Medical Examinations'!A615:H2949,6,FALSE)</f>
        <v>No</v>
      </c>
      <c r="H615" s="23">
        <f>VLOOKUP(A615,'Medical Examinations'!A615:H2949,7,FALSE)</f>
        <v>0</v>
      </c>
      <c r="I615" s="23" t="str">
        <f>VLOOKUP(A615,'Medical Examinations'!A615:H2949,8,FALSE)</f>
        <v>No</v>
      </c>
      <c r="J615" s="23" t="str" cm="1">
        <f t="array" ref="J615">_xlfn.IFS(C615&lt;18.5,"Under Weight",C615&lt;25,"Healthy Weight",C615&lt;30,"Over Weight",C615&gt;=30,"Obesity")</f>
        <v>Obesity</v>
      </c>
      <c r="K615" s="23" t="str" cm="1">
        <f t="array" ref="K615">_xlfn.IFS(D615&lt;5.7,"Normal",D615&lt;=6.5,"Prediabetes",D615&gt;6.5,"Diabetes")</f>
        <v>Normal</v>
      </c>
      <c r="L615" s="30" t="str">
        <f>VLOOKUP(A615,'Hospitalisation Details'!A615:H2957,2,FALSE)</f>
        <v>27-Aug-1985</v>
      </c>
      <c r="M615" s="23">
        <f>VLOOKUP(A615,'Hospitalisation Details'!A615:H2957,5,FALSE)</f>
        <v>16097.94</v>
      </c>
      <c r="N615" s="23" t="str">
        <f>VLOOKUP(A615,'Hospitalisation Details'!A615:H2957,6,FALSE)</f>
        <v>tier - 2</v>
      </c>
      <c r="O615" s="23" t="str">
        <f>VLOOKUP(A615,'Hospitalisation Details'!A615:H2957,7,FALSE)</f>
        <v>tier - 3</v>
      </c>
      <c r="P615" s="23" t="str">
        <f>VLOOKUP(A615,'Hospitalisation Details'!A615:H2957,8,FALSE)</f>
        <v>R1012</v>
      </c>
      <c r="Q615" s="26">
        <f>VLOOKUP(A615,'Hospitalisation Details'!A615:H2957,3,FALSE)</f>
        <v>37.780555555555559</v>
      </c>
    </row>
    <row r="616" spans="1:17" ht="15.75" customHeight="1" x14ac:dyDescent="0.3">
      <c r="A616" s="31" t="s">
        <v>1105</v>
      </c>
      <c r="B616" s="23" t="str">
        <f>VLOOKUP(A616,'Customer Names'!A616:D2950,3,FALSE)</f>
        <v xml:space="preserve">  Devin C</v>
      </c>
      <c r="C616" s="23">
        <f>VLOOKUP(Healthcare!A616,'Medical Examinations'!A616:H2950,2,FALSE)</f>
        <v>39.049999999999997</v>
      </c>
      <c r="D616" s="23">
        <f>VLOOKUP(A616,'Medical Examinations'!A616:H2950,3,FALSE)</f>
        <v>7.59</v>
      </c>
      <c r="E616" s="23" t="str">
        <f>VLOOKUP(A616,'Medical Examinations'!A616:H2950,4,FALSE)</f>
        <v>No</v>
      </c>
      <c r="F616" s="23" t="str">
        <f>VLOOKUP(A616,'Medical Examinations'!A616:H2950,5,FALSE)</f>
        <v>No</v>
      </c>
      <c r="G616" s="23" t="str">
        <f>VLOOKUP(A616,'Medical Examinations'!A616:H2950,6,FALSE)</f>
        <v>No</v>
      </c>
      <c r="H616" s="23">
        <f>VLOOKUP(A616,'Medical Examinations'!A616:H2950,7,FALSE)</f>
        <v>3</v>
      </c>
      <c r="I616" s="23" t="str">
        <f>VLOOKUP(A616,'Medical Examinations'!A616:H2950,8,FALSE)</f>
        <v>No</v>
      </c>
      <c r="J616" s="23" t="str" cm="1">
        <f t="array" ref="J616">_xlfn.IFS(C616&lt;18.5,"Under Weight",C616&lt;25,"Healthy Weight",C616&lt;30,"Over Weight",C616&gt;=30,"Obesity")</f>
        <v>Obesity</v>
      </c>
      <c r="K616" s="23" t="str" cm="1">
        <f t="array" ref="K616">_xlfn.IFS(D616&lt;5.7,"Normal",D616&lt;=6.5,"Prediabetes",D616&gt;6.5,"Diabetes")</f>
        <v>Diabetes</v>
      </c>
      <c r="L616" s="30" t="str">
        <f>VLOOKUP(A616,'Hospitalisation Details'!A616:H2958,2,FALSE)</f>
        <v>21-Jun-1958</v>
      </c>
      <c r="M616" s="23">
        <f>VLOOKUP(A616,'Hospitalisation Details'!A616:H2958,5,FALSE)</f>
        <v>16085.13</v>
      </c>
      <c r="N616" s="23" t="str">
        <f>VLOOKUP(A616,'Hospitalisation Details'!A616:H2958,6,FALSE)</f>
        <v>tier - 2</v>
      </c>
      <c r="O616" s="23" t="str">
        <f>VLOOKUP(A616,'Hospitalisation Details'!A616:H2958,7,FALSE)</f>
        <v>tier - 2</v>
      </c>
      <c r="P616" s="23" t="str">
        <f>VLOOKUP(A616,'Hospitalisation Details'!A616:H2958,8,FALSE)</f>
        <v>R1013</v>
      </c>
      <c r="Q616" s="26">
        <f>VLOOKUP(A616,'Hospitalisation Details'!A616:H2958,3,FALSE)</f>
        <v>64.963888888888889</v>
      </c>
    </row>
    <row r="617" spans="1:17" ht="15.75" customHeight="1" x14ac:dyDescent="0.3">
      <c r="A617" s="31" t="s">
        <v>1107</v>
      </c>
      <c r="B617" s="23" t="str">
        <f>VLOOKUP(A617,'Customer Names'!A617:D2951,3,FALSE)</f>
        <v xml:space="preserve">  Louise A</v>
      </c>
      <c r="C617" s="23">
        <f>VLOOKUP(Healthcare!A617,'Medical Examinations'!A617:H2951,2,FALSE)</f>
        <v>31.824999999999999</v>
      </c>
      <c r="D617" s="23">
        <f>VLOOKUP(A617,'Medical Examinations'!A617:H2951,3,FALSE)</f>
        <v>8.2799999999999994</v>
      </c>
      <c r="E617" s="23" t="str">
        <f>VLOOKUP(A617,'Medical Examinations'!A617:H2951,4,FALSE)</f>
        <v>No</v>
      </c>
      <c r="F617" s="23" t="str">
        <f>VLOOKUP(A617,'Medical Examinations'!A617:H2951,5,FALSE)</f>
        <v>No</v>
      </c>
      <c r="G617" s="23" t="str">
        <f>VLOOKUP(A617,'Medical Examinations'!A617:H2951,6,FALSE)</f>
        <v>No</v>
      </c>
      <c r="H617" s="23">
        <f>VLOOKUP(A617,'Medical Examinations'!A617:H2951,7,FALSE)</f>
        <v>3</v>
      </c>
      <c r="I617" s="23" t="str">
        <f>VLOOKUP(A617,'Medical Examinations'!A617:H2951,8,FALSE)</f>
        <v>No</v>
      </c>
      <c r="J617" s="23" t="str" cm="1">
        <f t="array" ref="J617">_xlfn.IFS(C617&lt;18.5,"Under Weight",C617&lt;25,"Healthy Weight",C617&lt;30,"Over Weight",C617&gt;=30,"Obesity")</f>
        <v>Obesity</v>
      </c>
      <c r="K617" s="23" t="str" cm="1">
        <f t="array" ref="K617">_xlfn.IFS(D617&lt;5.7,"Normal",D617&lt;=6.5,"Prediabetes",D617&gt;6.5,"Diabetes")</f>
        <v>Diabetes</v>
      </c>
      <c r="L617" s="30" t="str">
        <f>VLOOKUP(A617,'Hospitalisation Details'!A617:H2959,2,FALSE)</f>
        <v>22-Oct-1958</v>
      </c>
      <c r="M617" s="23">
        <f>VLOOKUP(A617,'Hospitalisation Details'!A617:H2959,5,FALSE)</f>
        <v>16069.08</v>
      </c>
      <c r="N617" s="23" t="str">
        <f>VLOOKUP(A617,'Hospitalisation Details'!A617:H2959,6,FALSE)</f>
        <v>tier - 2</v>
      </c>
      <c r="O617" s="23" t="str">
        <f>VLOOKUP(A617,'Hospitalisation Details'!A617:H2959,7,FALSE)</f>
        <v>tier - 2</v>
      </c>
      <c r="P617" s="23" t="str">
        <f>VLOOKUP(A617,'Hospitalisation Details'!A617:H2959,8,FALSE)</f>
        <v>R1024</v>
      </c>
      <c r="Q617" s="26">
        <f>VLOOKUP(A617,'Hospitalisation Details'!A617:H2959,3,FALSE)</f>
        <v>64.62777777777778</v>
      </c>
    </row>
    <row r="618" spans="1:17" ht="15.75" customHeight="1" x14ac:dyDescent="0.3">
      <c r="A618" s="31" t="s">
        <v>1109</v>
      </c>
      <c r="B618" s="23" t="str">
        <f>VLOOKUP(A618,'Customer Names'!A618:D2952,3,FALSE)</f>
        <v xml:space="preserve">  Sarah</v>
      </c>
      <c r="C618" s="23">
        <f>VLOOKUP(Healthcare!A618,'Medical Examinations'!A618:H2952,2,FALSE)</f>
        <v>46.43</v>
      </c>
      <c r="D618" s="23">
        <f>VLOOKUP(A618,'Medical Examinations'!A618:H2952,3,FALSE)</f>
        <v>6.72</v>
      </c>
      <c r="E618" s="23" t="str">
        <f>VLOOKUP(A618,'Medical Examinations'!A618:H2952,4,FALSE)</f>
        <v>No</v>
      </c>
      <c r="F618" s="23" t="str">
        <f>VLOOKUP(A618,'Medical Examinations'!A618:H2952,5,FALSE)</f>
        <v>No</v>
      </c>
      <c r="G618" s="23" t="str">
        <f>VLOOKUP(A618,'Medical Examinations'!A618:H2952,6,FALSE)</f>
        <v>No</v>
      </c>
      <c r="H618" s="23">
        <f>VLOOKUP(A618,'Medical Examinations'!A618:H2952,7,FALSE)</f>
        <v>0</v>
      </c>
      <c r="I618" s="23" t="str">
        <f>VLOOKUP(A618,'Medical Examinations'!A618:H2952,8,FALSE)</f>
        <v>No</v>
      </c>
      <c r="J618" s="23" t="str" cm="1">
        <f t="array" ref="J618">_xlfn.IFS(C618&lt;18.5,"Under Weight",C618&lt;25,"Healthy Weight",C618&lt;30,"Over Weight",C618&gt;=30,"Obesity")</f>
        <v>Obesity</v>
      </c>
      <c r="K618" s="23" t="str" cm="1">
        <f t="array" ref="K618">_xlfn.IFS(D618&lt;5.7,"Normal",D618&lt;=6.5,"Prediabetes",D618&gt;6.5,"Diabetes")</f>
        <v>Diabetes</v>
      </c>
      <c r="L618" s="30" t="str">
        <f>VLOOKUP(A618,'Hospitalisation Details'!A618:H2960,2,FALSE)</f>
        <v>16-Sep-1978</v>
      </c>
      <c r="M618" s="23">
        <f>VLOOKUP(A618,'Hospitalisation Details'!A618:H2960,5,FALSE)</f>
        <v>16062.89</v>
      </c>
      <c r="N618" s="23" t="str">
        <f>VLOOKUP(A618,'Hospitalisation Details'!A618:H2960,6,FALSE)</f>
        <v>tier - 2</v>
      </c>
      <c r="O618" s="23" t="str">
        <f>VLOOKUP(A618,'Hospitalisation Details'!A618:H2960,7,FALSE)</f>
        <v>tier - 2</v>
      </c>
      <c r="P618" s="23" t="str">
        <f>VLOOKUP(A618,'Hospitalisation Details'!A618:H2960,8,FALSE)</f>
        <v>R1026</v>
      </c>
      <c r="Q618" s="26">
        <f>VLOOKUP(A618,'Hospitalisation Details'!A618:H2960,3,FALSE)</f>
        <v>44.727777777777774</v>
      </c>
    </row>
    <row r="619" spans="1:17" ht="15.75" customHeight="1" x14ac:dyDescent="0.3">
      <c r="A619" s="31" t="s">
        <v>1110</v>
      </c>
      <c r="B619" s="23" t="str">
        <f>VLOOKUP(A619,'Customer Names'!A619:D2953,3,FALSE)</f>
        <v xml:space="preserve">  Amy</v>
      </c>
      <c r="C619" s="23">
        <f>VLOOKUP(Healthcare!A619,'Medical Examinations'!A619:H2953,2,FALSE)</f>
        <v>53.63</v>
      </c>
      <c r="D619" s="23">
        <f>VLOOKUP(A619,'Medical Examinations'!A619:H2953,3,FALSE)</f>
        <v>5.47</v>
      </c>
      <c r="E619" s="23" t="str">
        <f>VLOOKUP(A619,'Medical Examinations'!A619:H2953,4,FALSE)</f>
        <v>Yes</v>
      </c>
      <c r="F619" s="23" t="str">
        <f>VLOOKUP(A619,'Medical Examinations'!A619:H2953,5,FALSE)</f>
        <v>No</v>
      </c>
      <c r="G619" s="23" t="str">
        <f>VLOOKUP(A619,'Medical Examinations'!A619:H2953,6,FALSE)</f>
        <v>No</v>
      </c>
      <c r="H619" s="23">
        <f>VLOOKUP(A619,'Medical Examinations'!A619:H2953,7,FALSE)</f>
        <v>1</v>
      </c>
      <c r="I619" s="23" t="str">
        <f>VLOOKUP(A619,'Medical Examinations'!A619:H2953,8,FALSE)</f>
        <v>No</v>
      </c>
      <c r="J619" s="23" t="str" cm="1">
        <f t="array" ref="J619">_xlfn.IFS(C619&lt;18.5,"Under Weight",C619&lt;25,"Healthy Weight",C619&lt;30,"Over Weight",C619&gt;=30,"Obesity")</f>
        <v>Obesity</v>
      </c>
      <c r="K619" s="23" t="str" cm="1">
        <f t="array" ref="K619">_xlfn.IFS(D619&lt;5.7,"Normal",D619&lt;=6.5,"Prediabetes",D619&gt;6.5,"Diabetes")</f>
        <v>Normal</v>
      </c>
      <c r="L619" s="30" t="str">
        <f>VLOOKUP(A619,'Hospitalisation Details'!A619:H2961,2,FALSE)</f>
        <v>05-Dec-1988</v>
      </c>
      <c r="M619" s="23">
        <f>VLOOKUP(A619,'Hospitalisation Details'!A619:H2961,5,FALSE)</f>
        <v>16059.06</v>
      </c>
      <c r="N619" s="23" t="str">
        <f>VLOOKUP(A619,'Hospitalisation Details'!A619:H2961,6,FALSE)</f>
        <v>tier - 2</v>
      </c>
      <c r="O619" s="23" t="str">
        <f>VLOOKUP(A619,'Hospitalisation Details'!A619:H2961,7,FALSE)</f>
        <v>tier - 3</v>
      </c>
      <c r="P619" s="23" t="str">
        <f>VLOOKUP(A619,'Hospitalisation Details'!A619:H2961,8,FALSE)</f>
        <v>R1012</v>
      </c>
      <c r="Q619" s="26">
        <f>VLOOKUP(A619,'Hospitalisation Details'!A619:H2961,3,FALSE)</f>
        <v>34.508333333333333</v>
      </c>
    </row>
    <row r="620" spans="1:17" ht="15.75" customHeight="1" x14ac:dyDescent="0.3">
      <c r="A620" s="31" t="s">
        <v>1111</v>
      </c>
      <c r="B620" s="23" t="str">
        <f>VLOOKUP(A620,'Customer Names'!A620:D2954,3,FALSE)</f>
        <v xml:space="preserve">  Brittany L</v>
      </c>
      <c r="C620" s="23">
        <f>VLOOKUP(Healthcare!A620,'Medical Examinations'!A620:H2954,2,FALSE)</f>
        <v>48.7</v>
      </c>
      <c r="D620" s="23">
        <f>VLOOKUP(A620,'Medical Examinations'!A620:H2954,3,FALSE)</f>
        <v>4.71</v>
      </c>
      <c r="E620" s="23" t="str">
        <f>VLOOKUP(A620,'Medical Examinations'!A620:H2954,4,FALSE)</f>
        <v>No</v>
      </c>
      <c r="F620" s="23" t="str">
        <f>VLOOKUP(A620,'Medical Examinations'!A620:H2954,5,FALSE)</f>
        <v>No</v>
      </c>
      <c r="G620" s="23" t="str">
        <f>VLOOKUP(A620,'Medical Examinations'!A620:H2954,6,FALSE)</f>
        <v>No</v>
      </c>
      <c r="H620" s="23">
        <f>VLOOKUP(A620,'Medical Examinations'!A620:H2954,7,FALSE)</f>
        <v>0</v>
      </c>
      <c r="I620" s="23" t="str">
        <f>VLOOKUP(A620,'Medical Examinations'!A620:H2954,8,FALSE)</f>
        <v>No</v>
      </c>
      <c r="J620" s="23" t="str" cm="1">
        <f t="array" ref="J620">_xlfn.IFS(C620&lt;18.5,"Under Weight",C620&lt;25,"Healthy Weight",C620&lt;30,"Over Weight",C620&gt;=30,"Obesity")</f>
        <v>Obesity</v>
      </c>
      <c r="K620" s="23" t="str" cm="1">
        <f t="array" ref="K620">_xlfn.IFS(D620&lt;5.7,"Normal",D620&lt;=6.5,"Prediabetes",D620&gt;6.5,"Diabetes")</f>
        <v>Normal</v>
      </c>
      <c r="L620" s="30" t="str">
        <f>VLOOKUP(A620,'Hospitalisation Details'!A620:H2962,2,FALSE)</f>
        <v>19-Sep-1980</v>
      </c>
      <c r="M620" s="23">
        <f>VLOOKUP(A620,'Hospitalisation Details'!A620:H2962,5,FALSE)</f>
        <v>15966.19</v>
      </c>
      <c r="N620" s="23" t="str">
        <f>VLOOKUP(A620,'Hospitalisation Details'!A620:H2962,6,FALSE)</f>
        <v>tier - 2</v>
      </c>
      <c r="O620" s="23" t="str">
        <f>VLOOKUP(A620,'Hospitalisation Details'!A620:H2962,7,FALSE)</f>
        <v>tier - 2</v>
      </c>
      <c r="P620" s="23" t="str">
        <f>VLOOKUP(A620,'Hospitalisation Details'!A620:H2962,8,FALSE)</f>
        <v>R1012</v>
      </c>
      <c r="Q620" s="26">
        <f>VLOOKUP(A620,'Hospitalisation Details'!A620:H2962,3,FALSE)</f>
        <v>42.719444444444441</v>
      </c>
    </row>
    <row r="621" spans="1:17" ht="15.75" customHeight="1" x14ac:dyDescent="0.3">
      <c r="A621" s="31" t="s">
        <v>1112</v>
      </c>
      <c r="B621" s="23" t="str">
        <f>VLOOKUP(A621,'Customer Names'!A621:D2955,3,FALSE)</f>
        <v xml:space="preserve">  Jessica L</v>
      </c>
      <c r="C621" s="23">
        <f>VLOOKUP(Healthcare!A621,'Medical Examinations'!A621:H2955,2,FALSE)</f>
        <v>48.81</v>
      </c>
      <c r="D621" s="23">
        <f>VLOOKUP(A621,'Medical Examinations'!A621:H2955,3,FALSE)</f>
        <v>5.49</v>
      </c>
      <c r="E621" s="23" t="str">
        <f>VLOOKUP(A621,'Medical Examinations'!A621:H2955,4,FALSE)</f>
        <v>No</v>
      </c>
      <c r="F621" s="23" t="str">
        <f>VLOOKUP(A621,'Medical Examinations'!A621:H2955,5,FALSE)</f>
        <v>No</v>
      </c>
      <c r="G621" s="23" t="str">
        <f>VLOOKUP(A621,'Medical Examinations'!A621:H2955,6,FALSE)</f>
        <v>No</v>
      </c>
      <c r="H621" s="23">
        <f>VLOOKUP(A621,'Medical Examinations'!A621:H2955,7,FALSE)</f>
        <v>0</v>
      </c>
      <c r="I621" s="23" t="str">
        <f>VLOOKUP(A621,'Medical Examinations'!A621:H2955,8,FALSE)</f>
        <v>No</v>
      </c>
      <c r="J621" s="23" t="str" cm="1">
        <f t="array" ref="J621">_xlfn.IFS(C621&lt;18.5,"Under Weight",C621&lt;25,"Healthy Weight",C621&lt;30,"Over Weight",C621&gt;=30,"Obesity")</f>
        <v>Obesity</v>
      </c>
      <c r="K621" s="23" t="str" cm="1">
        <f t="array" ref="K621">_xlfn.IFS(D621&lt;5.7,"Normal",D621&lt;=6.5,"Prediabetes",D621&gt;6.5,"Diabetes")</f>
        <v>Normal</v>
      </c>
      <c r="L621" s="30" t="str">
        <f>VLOOKUP(A621,'Hospitalisation Details'!A621:H2963,2,FALSE)</f>
        <v>24-Jul-1982</v>
      </c>
      <c r="M621" s="23">
        <f>VLOOKUP(A621,'Hospitalisation Details'!A621:H2963,5,FALSE)</f>
        <v>15965.29</v>
      </c>
      <c r="N621" s="23" t="str">
        <f>VLOOKUP(A621,'Hospitalisation Details'!A621:H2963,6,FALSE)</f>
        <v>tier - 2</v>
      </c>
      <c r="O621" s="23" t="str">
        <f>VLOOKUP(A621,'Hospitalisation Details'!A621:H2963,7,FALSE)</f>
        <v>tier - 1</v>
      </c>
      <c r="P621" s="23" t="str">
        <f>VLOOKUP(A621,'Hospitalisation Details'!A621:H2963,8,FALSE)</f>
        <v>R1012</v>
      </c>
      <c r="Q621" s="26">
        <f>VLOOKUP(A621,'Hospitalisation Details'!A621:H2963,3,FALSE)</f>
        <v>40.87222222222222</v>
      </c>
    </row>
    <row r="622" spans="1:17" ht="15.75" customHeight="1" x14ac:dyDescent="0.3">
      <c r="A622" s="31" t="s">
        <v>1114</v>
      </c>
      <c r="B622" s="23" t="str">
        <f>VLOOKUP(A622,'Customer Names'!A622:D2956,3,FALSE)</f>
        <v xml:space="preserve">  Kristina K</v>
      </c>
      <c r="C622" s="23">
        <f>VLOOKUP(Healthcare!A622,'Medical Examinations'!A622:H2956,2,FALSE)</f>
        <v>47.53</v>
      </c>
      <c r="D622" s="23">
        <f>VLOOKUP(A622,'Medical Examinations'!A622:H2956,3,FALSE)</f>
        <v>4.72</v>
      </c>
      <c r="E622" s="23" t="str">
        <f>VLOOKUP(A622,'Medical Examinations'!A622:H2956,4,FALSE)</f>
        <v>No</v>
      </c>
      <c r="F622" s="23" t="str">
        <f>VLOOKUP(A622,'Medical Examinations'!A622:H2956,5,FALSE)</f>
        <v>No</v>
      </c>
      <c r="G622" s="23" t="str">
        <f>VLOOKUP(A622,'Medical Examinations'!A622:H2956,6,FALSE)</f>
        <v>No</v>
      </c>
      <c r="H622" s="23">
        <f>VLOOKUP(A622,'Medical Examinations'!A622:H2956,7,FALSE)</f>
        <v>0</v>
      </c>
      <c r="I622" s="23" t="str">
        <f>VLOOKUP(A622,'Medical Examinations'!A622:H2956,8,FALSE)</f>
        <v>No</v>
      </c>
      <c r="J622" s="23" t="str" cm="1">
        <f t="array" ref="J622">_xlfn.IFS(C622&lt;18.5,"Under Weight",C622&lt;25,"Healthy Weight",C622&lt;30,"Over Weight",C622&gt;=30,"Obesity")</f>
        <v>Obesity</v>
      </c>
      <c r="K622" s="23" t="str" cm="1">
        <f t="array" ref="K622">_xlfn.IFS(D622&lt;5.7,"Normal",D622&lt;=6.5,"Prediabetes",D622&gt;6.5,"Diabetes")</f>
        <v>Normal</v>
      </c>
      <c r="L622" s="30" t="str">
        <f>VLOOKUP(A622,'Hospitalisation Details'!A622:H2964,2,FALSE)</f>
        <v>12-Oct-1980</v>
      </c>
      <c r="M622" s="23">
        <f>VLOOKUP(A622,'Hospitalisation Details'!A622:H2964,5,FALSE)</f>
        <v>15922.29</v>
      </c>
      <c r="N622" s="23" t="str">
        <f>VLOOKUP(A622,'Hospitalisation Details'!A622:H2964,6,FALSE)</f>
        <v>tier - 2</v>
      </c>
      <c r="O622" s="23" t="str">
        <f>VLOOKUP(A622,'Hospitalisation Details'!A622:H2964,7,FALSE)</f>
        <v>tier - 3</v>
      </c>
      <c r="P622" s="23" t="str">
        <f>VLOOKUP(A622,'Hospitalisation Details'!A622:H2964,8,FALSE)</f>
        <v>R1026</v>
      </c>
      <c r="Q622" s="26">
        <f>VLOOKUP(A622,'Hospitalisation Details'!A622:H2964,3,FALSE)</f>
        <v>42.655555555555559</v>
      </c>
    </row>
    <row r="623" spans="1:17" ht="15.75" customHeight="1" x14ac:dyDescent="0.3">
      <c r="A623" s="31" t="s">
        <v>1116</v>
      </c>
      <c r="B623" s="23" t="str">
        <f>VLOOKUP(A623,'Customer Names'!A623:D2957,3,FALSE)</f>
        <v xml:space="preserve">  Brad</v>
      </c>
      <c r="C623" s="23">
        <f>VLOOKUP(Healthcare!A623,'Medical Examinations'!A623:H2957,2,FALSE)</f>
        <v>36.85</v>
      </c>
      <c r="D623" s="23">
        <f>VLOOKUP(A623,'Medical Examinations'!A623:H2957,3,FALSE)</f>
        <v>6.7</v>
      </c>
      <c r="E623" s="23" t="str">
        <f>VLOOKUP(A623,'Medical Examinations'!A623:H2957,4,FALSE)</f>
        <v>No</v>
      </c>
      <c r="F623" s="23" t="str">
        <f>VLOOKUP(A623,'Medical Examinations'!A623:H2957,5,FALSE)</f>
        <v>No</v>
      </c>
      <c r="G623" s="23" t="str">
        <f>VLOOKUP(A623,'Medical Examinations'!A623:H2957,6,FALSE)</f>
        <v>No</v>
      </c>
      <c r="H623" s="23">
        <f>VLOOKUP(A623,'Medical Examinations'!A623:H2957,7,FALSE)</f>
        <v>0</v>
      </c>
      <c r="I623" s="23" t="str">
        <f>VLOOKUP(A623,'Medical Examinations'!A623:H2957,8,FALSE)</f>
        <v>No</v>
      </c>
      <c r="J623" s="23" t="str" cm="1">
        <f t="array" ref="J623">_xlfn.IFS(C623&lt;18.5,"Under Weight",C623&lt;25,"Healthy Weight",C623&lt;30,"Over Weight",C623&gt;=30,"Obesity")</f>
        <v>Obesity</v>
      </c>
      <c r="K623" s="23" t="str" cm="1">
        <f t="array" ref="K623">_xlfn.IFS(D623&lt;5.7,"Normal",D623&lt;=6.5,"Prediabetes",D623&gt;6.5,"Diabetes")</f>
        <v>Diabetes</v>
      </c>
      <c r="L623" s="30" t="str">
        <f>VLOOKUP(A623,'Hospitalisation Details'!A623:H2965,2,FALSE)</f>
        <v>25-Dec-1962</v>
      </c>
      <c r="M623" s="23">
        <f>VLOOKUP(A623,'Hospitalisation Details'!A623:H2965,5,FALSE)</f>
        <v>15840.81</v>
      </c>
      <c r="N623" s="23" t="str">
        <f>VLOOKUP(A623,'Hospitalisation Details'!A623:H2965,6,FALSE)</f>
        <v>tier - 2</v>
      </c>
      <c r="O623" s="23" t="str">
        <f>VLOOKUP(A623,'Hospitalisation Details'!A623:H2965,7,FALSE)</f>
        <v>tier - 1</v>
      </c>
      <c r="P623" s="23" t="str">
        <f>VLOOKUP(A623,'Hospitalisation Details'!A623:H2965,8,FALSE)</f>
        <v>R1022</v>
      </c>
      <c r="Q623" s="26">
        <f>VLOOKUP(A623,'Hospitalisation Details'!A623:H2965,3,FALSE)</f>
        <v>60.452777777777776</v>
      </c>
    </row>
    <row r="624" spans="1:17" ht="15.75" customHeight="1" x14ac:dyDescent="0.3">
      <c r="A624" s="31" t="s">
        <v>1118</v>
      </c>
      <c r="B624" s="23" t="str">
        <f>VLOOKUP(A624,'Customer Names'!A624:D2958,3,FALSE)</f>
        <v xml:space="preserve">  Margaret O</v>
      </c>
      <c r="C624" s="23">
        <f>VLOOKUP(Healthcare!A624,'Medical Examinations'!A624:H2958,2,FALSE)</f>
        <v>29.3</v>
      </c>
      <c r="D624" s="23">
        <f>VLOOKUP(A624,'Medical Examinations'!A624:H2958,3,FALSE)</f>
        <v>5.5</v>
      </c>
      <c r="E624" s="23" t="str">
        <f>VLOOKUP(A624,'Medical Examinations'!A624:H2958,4,FALSE)</f>
        <v>No</v>
      </c>
      <c r="F624" s="23" t="str">
        <f>VLOOKUP(A624,'Medical Examinations'!A624:H2958,5,FALSE)</f>
        <v>No</v>
      </c>
      <c r="G624" s="23" t="str">
        <f>VLOOKUP(A624,'Medical Examinations'!A624:H2958,6,FALSE)</f>
        <v>No</v>
      </c>
      <c r="H624" s="23">
        <f>VLOOKUP(A624,'Medical Examinations'!A624:H2958,7,FALSE)</f>
        <v>0</v>
      </c>
      <c r="I624" s="23" t="str">
        <f>VLOOKUP(A624,'Medical Examinations'!A624:H2958,8,FALSE)</f>
        <v>No</v>
      </c>
      <c r="J624" s="23" t="str" cm="1">
        <f t="array" ref="J624">_xlfn.IFS(C624&lt;18.5,"Under Weight",C624&lt;25,"Healthy Weight",C624&lt;30,"Over Weight",C624&gt;=30,"Obesity")</f>
        <v>Over Weight</v>
      </c>
      <c r="K624" s="23" t="str" cm="1">
        <f t="array" ref="K624">_xlfn.IFS(D624&lt;5.7,"Normal",D624&lt;=6.5,"Prediabetes",D624&gt;6.5,"Diabetes")</f>
        <v>Normal</v>
      </c>
      <c r="L624" s="30" t="str">
        <f>VLOOKUP(A624,'Hospitalisation Details'!A624:H2966,2,FALSE)</f>
        <v>11-Nov-1982</v>
      </c>
      <c r="M624" s="23">
        <f>VLOOKUP(A624,'Hospitalisation Details'!A624:H2966,5,FALSE)</f>
        <v>15828.82</v>
      </c>
      <c r="N624" s="23" t="str">
        <f>VLOOKUP(A624,'Hospitalisation Details'!A624:H2966,6,FALSE)</f>
        <v>tier - 2</v>
      </c>
      <c r="O624" s="23" t="str">
        <f>VLOOKUP(A624,'Hospitalisation Details'!A624:H2966,7,FALSE)</f>
        <v>tier - 3</v>
      </c>
      <c r="P624" s="23" t="str">
        <f>VLOOKUP(A624,'Hospitalisation Details'!A624:H2966,8,FALSE)</f>
        <v>R1011</v>
      </c>
      <c r="Q624" s="26">
        <f>VLOOKUP(A624,'Hospitalisation Details'!A624:H2966,3,FALSE)</f>
        <v>40.575000000000003</v>
      </c>
    </row>
    <row r="625" spans="1:17" ht="15.75" customHeight="1" x14ac:dyDescent="0.3">
      <c r="A625" s="31" t="s">
        <v>1120</v>
      </c>
      <c r="B625" s="23" t="str">
        <f>VLOOKUP(A625,'Customer Names'!A625:D2959,3,FALSE)</f>
        <v xml:space="preserve">  Craig R</v>
      </c>
      <c r="C625" s="23">
        <f>VLOOKUP(Healthcare!A625,'Medical Examinations'!A625:H2959,2,FALSE)</f>
        <v>19.3</v>
      </c>
      <c r="D625" s="23">
        <f>VLOOKUP(A625,'Medical Examinations'!A625:H2959,3,FALSE)</f>
        <v>4.46</v>
      </c>
      <c r="E625" s="23" t="str">
        <f>VLOOKUP(A625,'Medical Examinations'!A625:H2959,4,FALSE)</f>
        <v>No</v>
      </c>
      <c r="F625" s="23" t="str">
        <f>VLOOKUP(A625,'Medical Examinations'!A625:H2959,5,FALSE)</f>
        <v>No</v>
      </c>
      <c r="G625" s="23" t="str">
        <f>VLOOKUP(A625,'Medical Examinations'!A625:H2959,6,FALSE)</f>
        <v>No</v>
      </c>
      <c r="H625" s="23">
        <f>VLOOKUP(A625,'Medical Examinations'!A625:H2959,7,FALSE)</f>
        <v>1</v>
      </c>
      <c r="I625" s="23" t="str">
        <f>VLOOKUP(A625,'Medical Examinations'!A625:H2959,8,FALSE)</f>
        <v>Yes</v>
      </c>
      <c r="J625" s="23" t="str" cm="1">
        <f t="array" ref="J625">_xlfn.IFS(C625&lt;18.5,"Under Weight",C625&lt;25,"Healthy Weight",C625&lt;30,"Over Weight",C625&gt;=30,"Obesity")</f>
        <v>Healthy Weight</v>
      </c>
      <c r="K625" s="23" t="str" cm="1">
        <f t="array" ref="K625">_xlfn.IFS(D625&lt;5.7,"Normal",D625&lt;=6.5,"Prediabetes",D625&gt;6.5,"Diabetes")</f>
        <v>Normal</v>
      </c>
      <c r="L625" s="30" t="str">
        <f>VLOOKUP(A625,'Hospitalisation Details'!A625:H2967,2,FALSE)</f>
        <v>26-Jun-1984</v>
      </c>
      <c r="M625" s="23">
        <f>VLOOKUP(A625,'Hospitalisation Details'!A625:H2967,5,FALSE)</f>
        <v>15820.7</v>
      </c>
      <c r="N625" s="23" t="str">
        <f>VLOOKUP(A625,'Hospitalisation Details'!A625:H2967,6,FALSE)</f>
        <v>tier - 2</v>
      </c>
      <c r="O625" s="23" t="str">
        <f>VLOOKUP(A625,'Hospitalisation Details'!A625:H2967,7,FALSE)</f>
        <v>tier - 3</v>
      </c>
      <c r="P625" s="23" t="str">
        <f>VLOOKUP(A625,'Hospitalisation Details'!A625:H2967,8,FALSE)</f>
        <v>R1011</v>
      </c>
      <c r="Q625" s="26">
        <f>VLOOKUP(A625,'Hospitalisation Details'!A625:H2967,3,FALSE)</f>
        <v>38.950000000000003</v>
      </c>
    </row>
    <row r="626" spans="1:17" ht="15.75" customHeight="1" x14ac:dyDescent="0.3">
      <c r="A626" s="31" t="s">
        <v>1122</v>
      </c>
      <c r="B626" s="23" t="str">
        <f>VLOOKUP(A626,'Customer Names'!A626:D2960,3,FALSE)</f>
        <v xml:space="preserve">  Simo</v>
      </c>
      <c r="C626" s="23">
        <f>VLOOKUP(Healthcare!A626,'Medical Examinations'!A626:H2960,2,FALSE)</f>
        <v>24.13</v>
      </c>
      <c r="D626" s="23">
        <f>VLOOKUP(A626,'Medical Examinations'!A626:H2960,3,FALSE)</f>
        <v>5.29</v>
      </c>
      <c r="E626" s="23" t="str">
        <f>VLOOKUP(A626,'Medical Examinations'!A626:H2960,4,FALSE)</f>
        <v>Yes</v>
      </c>
      <c r="F626" s="23" t="str">
        <f>VLOOKUP(A626,'Medical Examinations'!A626:H2960,5,FALSE)</f>
        <v>No</v>
      </c>
      <c r="G626" s="23" t="str">
        <f>VLOOKUP(A626,'Medical Examinations'!A626:H2960,6,FALSE)</f>
        <v>Yes</v>
      </c>
      <c r="H626" s="23">
        <f>VLOOKUP(A626,'Medical Examinations'!A626:H2960,7,FALSE)</f>
        <v>1</v>
      </c>
      <c r="I626" s="23" t="str">
        <f>VLOOKUP(A626,'Medical Examinations'!A626:H2960,8,FALSE)</f>
        <v>Yes</v>
      </c>
      <c r="J626" s="23" t="str" cm="1">
        <f t="array" ref="J626">_xlfn.IFS(C626&lt;18.5,"Under Weight",C626&lt;25,"Healthy Weight",C626&lt;30,"Over Weight",C626&gt;=30,"Obesity")</f>
        <v>Healthy Weight</v>
      </c>
      <c r="K626" s="23" t="str" cm="1">
        <f t="array" ref="K626">_xlfn.IFS(D626&lt;5.7,"Normal",D626&lt;=6.5,"Prediabetes",D626&gt;6.5,"Diabetes")</f>
        <v>Normal</v>
      </c>
      <c r="L626" s="30" t="str">
        <f>VLOOKUP(A626,'Hospitalisation Details'!A626:H2968,2,FALSE)</f>
        <v>09-Oct-1997</v>
      </c>
      <c r="M626" s="23">
        <f>VLOOKUP(A626,'Hospitalisation Details'!A626:H2968,5,FALSE)</f>
        <v>15817.99</v>
      </c>
      <c r="N626" s="23" t="str">
        <f>VLOOKUP(A626,'Hospitalisation Details'!A626:H2968,6,FALSE)</f>
        <v>tier - 2</v>
      </c>
      <c r="O626" s="23" t="str">
        <f>VLOOKUP(A626,'Hospitalisation Details'!A626:H2968,7,FALSE)</f>
        <v>tier - 2</v>
      </c>
      <c r="P626" s="23" t="str">
        <f>VLOOKUP(A626,'Hospitalisation Details'!A626:H2968,8,FALSE)</f>
        <v>R1012</v>
      </c>
      <c r="Q626" s="26">
        <f>VLOOKUP(A626,'Hospitalisation Details'!A626:H2968,3,FALSE)</f>
        <v>25.663888888888888</v>
      </c>
    </row>
    <row r="627" spans="1:17" ht="15.75" customHeight="1" x14ac:dyDescent="0.3">
      <c r="A627" s="31" t="s">
        <v>1124</v>
      </c>
      <c r="B627" s="23" t="str">
        <f>VLOOKUP(A627,'Customer Names'!A627:D2961,3,FALSE)</f>
        <v xml:space="preserve">  Christopher J</v>
      </c>
      <c r="C627" s="23">
        <f>VLOOKUP(Healthcare!A627,'Medical Examinations'!A627:H2961,2,FALSE)</f>
        <v>46.7</v>
      </c>
      <c r="D627" s="23">
        <f>VLOOKUP(A627,'Medical Examinations'!A627:H2961,3,FALSE)</f>
        <v>10.99</v>
      </c>
      <c r="E627" s="23" t="str">
        <f>VLOOKUP(A627,'Medical Examinations'!A627:H2961,4,FALSE)</f>
        <v>No</v>
      </c>
      <c r="F627" s="23" t="str">
        <f>VLOOKUP(A627,'Medical Examinations'!A627:H2961,5,FALSE)</f>
        <v>No</v>
      </c>
      <c r="G627" s="23" t="str">
        <f>VLOOKUP(A627,'Medical Examinations'!A627:H2961,6,FALSE)</f>
        <v>No</v>
      </c>
      <c r="H627" s="23">
        <f>VLOOKUP(A627,'Medical Examinations'!A627:H2961,7,FALSE)</f>
        <v>0</v>
      </c>
      <c r="I627" s="23" t="str">
        <f>VLOOKUP(A627,'Medical Examinations'!A627:H2961,8,FALSE)</f>
        <v>No</v>
      </c>
      <c r="J627" s="23" t="str" cm="1">
        <f t="array" ref="J627">_xlfn.IFS(C627&lt;18.5,"Under Weight",C627&lt;25,"Healthy Weight",C627&lt;30,"Over Weight",C627&gt;=30,"Obesity")</f>
        <v>Obesity</v>
      </c>
      <c r="K627" s="23" t="str" cm="1">
        <f t="array" ref="K627">_xlfn.IFS(D627&lt;5.7,"Normal",D627&lt;=6.5,"Prediabetes",D627&gt;6.5,"Diabetes")</f>
        <v>Diabetes</v>
      </c>
      <c r="L627" s="30" t="str">
        <f>VLOOKUP(A627,'Hospitalisation Details'!A627:H2969,2,FALSE)</f>
        <v>29-Aug-1974</v>
      </c>
      <c r="M627" s="23">
        <f>VLOOKUP(A627,'Hospitalisation Details'!A627:H2969,5,FALSE)</f>
        <v>15746.62</v>
      </c>
      <c r="N627" s="23" t="str">
        <f>VLOOKUP(A627,'Hospitalisation Details'!A627:H2969,6,FALSE)</f>
        <v>tier - 2</v>
      </c>
      <c r="O627" s="23" t="str">
        <f>VLOOKUP(A627,'Hospitalisation Details'!A627:H2969,7,FALSE)</f>
        <v>tier - 1</v>
      </c>
      <c r="P627" s="23" t="str">
        <f>VLOOKUP(A627,'Hospitalisation Details'!A627:H2969,8,FALSE)</f>
        <v>R1012</v>
      </c>
      <c r="Q627" s="26">
        <f>VLOOKUP(A627,'Hospitalisation Details'!A627:H2969,3,FALSE)</f>
        <v>48.774999999999999</v>
      </c>
    </row>
    <row r="628" spans="1:17" ht="15.75" customHeight="1" x14ac:dyDescent="0.3">
      <c r="A628" s="31" t="s">
        <v>1126</v>
      </c>
      <c r="B628" s="23" t="str">
        <f>VLOOKUP(A628,'Customer Names'!A628:D2962,3,FALSE)</f>
        <v xml:space="preserve">  Mario Sr</v>
      </c>
      <c r="C628" s="23">
        <f>VLOOKUP(Healthcare!A628,'Medical Examinations'!A628:H2962,2,FALSE)</f>
        <v>45.27</v>
      </c>
      <c r="D628" s="23">
        <f>VLOOKUP(A628,'Medical Examinations'!A628:H2962,3,FALSE)</f>
        <v>5.2</v>
      </c>
      <c r="E628" s="23" t="str">
        <f>VLOOKUP(A628,'Medical Examinations'!A628:H2962,4,FALSE)</f>
        <v>Yes</v>
      </c>
      <c r="F628" s="23" t="str">
        <f>VLOOKUP(A628,'Medical Examinations'!A628:H2962,5,FALSE)</f>
        <v>No</v>
      </c>
      <c r="G628" s="23" t="str">
        <f>VLOOKUP(A628,'Medical Examinations'!A628:H2962,6,FALSE)</f>
        <v>No</v>
      </c>
      <c r="H628" s="23">
        <f>VLOOKUP(A628,'Medical Examinations'!A628:H2962,7,FALSE)</f>
        <v>0</v>
      </c>
      <c r="I628" s="23" t="str">
        <f>VLOOKUP(A628,'Medical Examinations'!A628:H2962,8,FALSE)</f>
        <v>No</v>
      </c>
      <c r="J628" s="23" t="str" cm="1">
        <f t="array" ref="J628">_xlfn.IFS(C628&lt;18.5,"Under Weight",C628&lt;25,"Healthy Weight",C628&lt;30,"Over Weight",C628&gt;=30,"Obesity")</f>
        <v>Obesity</v>
      </c>
      <c r="K628" s="23" t="str" cm="1">
        <f t="array" ref="K628">_xlfn.IFS(D628&lt;5.7,"Normal",D628&lt;=6.5,"Prediabetes",D628&gt;6.5,"Diabetes")</f>
        <v>Normal</v>
      </c>
      <c r="L628" s="30" t="str">
        <f>VLOOKUP(A628,'Hospitalisation Details'!A628:H2970,2,FALSE)</f>
        <v>20-Sep-1976</v>
      </c>
      <c r="M628" s="23">
        <f>VLOOKUP(A628,'Hospitalisation Details'!A628:H2970,5,FALSE)</f>
        <v>15698.86</v>
      </c>
      <c r="N628" s="23" t="str">
        <f>VLOOKUP(A628,'Hospitalisation Details'!A628:H2970,6,FALSE)</f>
        <v>tier - 2</v>
      </c>
      <c r="O628" s="23" t="str">
        <f>VLOOKUP(A628,'Hospitalisation Details'!A628:H2970,7,FALSE)</f>
        <v>tier - 2</v>
      </c>
      <c r="P628" s="23" t="str">
        <f>VLOOKUP(A628,'Hospitalisation Details'!A628:H2970,8,FALSE)</f>
        <v>R1012</v>
      </c>
      <c r="Q628" s="26">
        <f>VLOOKUP(A628,'Hospitalisation Details'!A628:H2970,3,FALSE)</f>
        <v>46.716666666666669</v>
      </c>
    </row>
    <row r="629" spans="1:17" ht="15.75" customHeight="1" x14ac:dyDescent="0.3">
      <c r="A629" s="31" t="s">
        <v>1128</v>
      </c>
      <c r="B629" s="23" t="str">
        <f>VLOOKUP(A629,'Customer Names'!A629:D2963,3,FALSE)</f>
        <v xml:space="preserve">  Meghann R</v>
      </c>
      <c r="C629" s="23">
        <f>VLOOKUP(Healthcare!A629,'Medical Examinations'!A629:H2963,2,FALSE)</f>
        <v>44.29</v>
      </c>
      <c r="D629" s="23">
        <f>VLOOKUP(A629,'Medical Examinations'!A629:H2963,3,FALSE)</f>
        <v>9.66</v>
      </c>
      <c r="E629" s="23" t="str">
        <f>VLOOKUP(A629,'Medical Examinations'!A629:H2963,4,FALSE)</f>
        <v>No</v>
      </c>
      <c r="F629" s="23" t="str">
        <f>VLOOKUP(A629,'Medical Examinations'!A629:H2963,5,FALSE)</f>
        <v>No</v>
      </c>
      <c r="G629" s="23" t="str">
        <f>VLOOKUP(A629,'Medical Examinations'!A629:H2963,6,FALSE)</f>
        <v>No</v>
      </c>
      <c r="H629" s="23">
        <f>VLOOKUP(A629,'Medical Examinations'!A629:H2963,7,FALSE)</f>
        <v>2</v>
      </c>
      <c r="I629" s="23" t="str">
        <f>VLOOKUP(A629,'Medical Examinations'!A629:H2963,8,FALSE)</f>
        <v>No</v>
      </c>
      <c r="J629" s="23" t="str" cm="1">
        <f t="array" ref="J629">_xlfn.IFS(C629&lt;18.5,"Under Weight",C629&lt;25,"Healthy Weight",C629&lt;30,"Over Weight",C629&gt;=30,"Obesity")</f>
        <v>Obesity</v>
      </c>
      <c r="K629" s="23" t="str" cm="1">
        <f t="array" ref="K629">_xlfn.IFS(D629&lt;5.7,"Normal",D629&lt;=6.5,"Prediabetes",D629&gt;6.5,"Diabetes")</f>
        <v>Diabetes</v>
      </c>
      <c r="L629" s="30" t="str">
        <f>VLOOKUP(A629,'Hospitalisation Details'!A629:H2971,2,FALSE)</f>
        <v>26-Jun-1973</v>
      </c>
      <c r="M629" s="23">
        <f>VLOOKUP(A629,'Hospitalisation Details'!A629:H2971,5,FALSE)</f>
        <v>15670.3</v>
      </c>
      <c r="N629" s="23" t="str">
        <f>VLOOKUP(A629,'Hospitalisation Details'!A629:H2971,6,FALSE)</f>
        <v>tier - 2</v>
      </c>
      <c r="O629" s="23" t="str">
        <f>VLOOKUP(A629,'Hospitalisation Details'!A629:H2971,7,FALSE)</f>
        <v>tier - 2</v>
      </c>
      <c r="P629" s="23" t="str">
        <f>VLOOKUP(A629,'Hospitalisation Details'!A629:H2971,8,FALSE)</f>
        <v>R1026</v>
      </c>
      <c r="Q629" s="26">
        <f>VLOOKUP(A629,'Hospitalisation Details'!A629:H2971,3,FALSE)</f>
        <v>49.95</v>
      </c>
    </row>
    <row r="630" spans="1:17" ht="15.75" customHeight="1" x14ac:dyDescent="0.3">
      <c r="A630" s="31" t="s">
        <v>1130</v>
      </c>
      <c r="B630" s="23" t="str">
        <f>VLOOKUP(A630,'Customer Names'!A630:D2964,3,FALSE)</f>
        <v xml:space="preserve">  Scott M</v>
      </c>
      <c r="C630" s="23">
        <f>VLOOKUP(Healthcare!A630,'Medical Examinations'!A630:H2964,2,FALSE)</f>
        <v>54.59</v>
      </c>
      <c r="D630" s="23">
        <f>VLOOKUP(A630,'Medical Examinations'!A630:H2964,3,FALSE)</f>
        <v>4.22</v>
      </c>
      <c r="E630" s="23" t="str">
        <f>VLOOKUP(A630,'Medical Examinations'!A630:H2964,4,FALSE)</f>
        <v>Yes</v>
      </c>
      <c r="F630" s="23" t="str">
        <f>VLOOKUP(A630,'Medical Examinations'!A630:H2964,5,FALSE)</f>
        <v>No</v>
      </c>
      <c r="G630" s="23" t="str">
        <f>VLOOKUP(A630,'Medical Examinations'!A630:H2964,6,FALSE)</f>
        <v>No</v>
      </c>
      <c r="H630" s="23">
        <f>VLOOKUP(A630,'Medical Examinations'!A630:H2964,7,FALSE)</f>
        <v>1</v>
      </c>
      <c r="I630" s="23" t="str">
        <f>VLOOKUP(A630,'Medical Examinations'!A630:H2964,8,FALSE)</f>
        <v>No</v>
      </c>
      <c r="J630" s="23" t="str" cm="1">
        <f t="array" ref="J630">_xlfn.IFS(C630&lt;18.5,"Under Weight",C630&lt;25,"Healthy Weight",C630&lt;30,"Over Weight",C630&gt;=30,"Obesity")</f>
        <v>Obesity</v>
      </c>
      <c r="K630" s="23" t="str" cm="1">
        <f t="array" ref="K630">_xlfn.IFS(D630&lt;5.7,"Normal",D630&lt;=6.5,"Prediabetes",D630&gt;6.5,"Diabetes")</f>
        <v>Normal</v>
      </c>
      <c r="L630" s="30" t="str">
        <f>VLOOKUP(A630,'Hospitalisation Details'!A630:H2972,2,FALSE)</f>
        <v>22-Dec-1988</v>
      </c>
      <c r="M630" s="23">
        <f>VLOOKUP(A630,'Hospitalisation Details'!A630:H2972,5,FALSE)</f>
        <v>15646.28</v>
      </c>
      <c r="N630" s="23" t="str">
        <f>VLOOKUP(A630,'Hospitalisation Details'!A630:H2972,6,FALSE)</f>
        <v>tier - 2</v>
      </c>
      <c r="O630" s="23" t="str">
        <f>VLOOKUP(A630,'Hospitalisation Details'!A630:H2972,7,FALSE)</f>
        <v>tier - 2</v>
      </c>
      <c r="P630" s="23" t="str">
        <f>VLOOKUP(A630,'Hospitalisation Details'!A630:H2972,8,FALSE)</f>
        <v>R1011</v>
      </c>
      <c r="Q630" s="26">
        <f>VLOOKUP(A630,'Hospitalisation Details'!A630:H2972,3,FALSE)</f>
        <v>34.461111111111109</v>
      </c>
    </row>
    <row r="631" spans="1:17" ht="15.75" customHeight="1" x14ac:dyDescent="0.3">
      <c r="A631" s="31" t="s">
        <v>1132</v>
      </c>
      <c r="B631" s="23" t="str">
        <f>VLOOKUP(A631,'Customer Names'!A631:D2965,3,FALSE)</f>
        <v xml:space="preserve">  Caitlin E</v>
      </c>
      <c r="C631" s="23">
        <f>VLOOKUP(Healthcare!A631,'Medical Examinations'!A631:H2965,2,FALSE)</f>
        <v>32.965000000000003</v>
      </c>
      <c r="D631" s="23">
        <f>VLOOKUP(A631,'Medical Examinations'!A631:H2965,3,FALSE)</f>
        <v>11.78</v>
      </c>
      <c r="E631" s="23" t="str">
        <f>VLOOKUP(A631,'Medical Examinations'!A631:H2965,4,FALSE)</f>
        <v>No</v>
      </c>
      <c r="F631" s="23" t="str">
        <f>VLOOKUP(A631,'Medical Examinations'!A631:H2965,5,FALSE)</f>
        <v>No</v>
      </c>
      <c r="G631" s="23" t="str">
        <f>VLOOKUP(A631,'Medical Examinations'!A631:H2965,6,FALSE)</f>
        <v>No</v>
      </c>
      <c r="H631" s="23">
        <f>VLOOKUP(A631,'Medical Examinations'!A631:H2965,7,FALSE)</f>
        <v>0</v>
      </c>
      <c r="I631" s="23" t="str">
        <f>VLOOKUP(A631,'Medical Examinations'!A631:H2965,8,FALSE)</f>
        <v>No</v>
      </c>
      <c r="J631" s="23" t="str" cm="1">
        <f t="array" ref="J631">_xlfn.IFS(C631&lt;18.5,"Under Weight",C631&lt;25,"Healthy Weight",C631&lt;30,"Over Weight",C631&gt;=30,"Obesity")</f>
        <v>Obesity</v>
      </c>
      <c r="K631" s="23" t="str" cm="1">
        <f t="array" ref="K631">_xlfn.IFS(D631&lt;5.7,"Normal",D631&lt;=6.5,"Prediabetes",D631&gt;6.5,"Diabetes")</f>
        <v>Diabetes</v>
      </c>
      <c r="L631" s="30" t="str">
        <f>VLOOKUP(A631,'Hospitalisation Details'!A631:H2973,2,FALSE)</f>
        <v>06-Jun-1960</v>
      </c>
      <c r="M631" s="23">
        <f>VLOOKUP(A631,'Hospitalisation Details'!A631:H2973,5,FALSE)</f>
        <v>15612.19</v>
      </c>
      <c r="N631" s="23" t="str">
        <f>VLOOKUP(A631,'Hospitalisation Details'!A631:H2973,6,FALSE)</f>
        <v>tier - 2</v>
      </c>
      <c r="O631" s="23" t="str">
        <f>VLOOKUP(A631,'Hospitalisation Details'!A631:H2973,7,FALSE)</f>
        <v>tier - 2</v>
      </c>
      <c r="P631" s="23" t="str">
        <f>VLOOKUP(A631,'Hospitalisation Details'!A631:H2973,8,FALSE)</f>
        <v>R1012</v>
      </c>
      <c r="Q631" s="26">
        <f>VLOOKUP(A631,'Hospitalisation Details'!A631:H2973,3,FALSE)</f>
        <v>63.005555555555553</v>
      </c>
    </row>
    <row r="632" spans="1:17" ht="15.75" customHeight="1" x14ac:dyDescent="0.3">
      <c r="A632" s="31" t="s">
        <v>1134</v>
      </c>
      <c r="B632" s="23" t="str">
        <f>VLOOKUP(A632,'Customer Names'!A632:D2966,3,FALSE)</f>
        <v xml:space="preserve">  Samantha A</v>
      </c>
      <c r="C632" s="23">
        <f>VLOOKUP(Healthcare!A632,'Medical Examinations'!A632:H2966,2,FALSE)</f>
        <v>38.049999999999997</v>
      </c>
      <c r="D632" s="23">
        <f>VLOOKUP(A632,'Medical Examinations'!A632:H2966,3,FALSE)</f>
        <v>9.6199999999999992</v>
      </c>
      <c r="E632" s="23" t="str">
        <f>VLOOKUP(A632,'Medical Examinations'!A632:H2966,4,FALSE)</f>
        <v>No</v>
      </c>
      <c r="F632" s="23" t="str">
        <f>VLOOKUP(A632,'Medical Examinations'!A632:H2966,5,FALSE)</f>
        <v>No</v>
      </c>
      <c r="G632" s="23" t="str">
        <f>VLOOKUP(A632,'Medical Examinations'!A632:H2966,6,FALSE)</f>
        <v>No</v>
      </c>
      <c r="H632" s="23">
        <f>VLOOKUP(A632,'Medical Examinations'!A632:H2966,7,FALSE)</f>
        <v>0</v>
      </c>
      <c r="I632" s="23" t="str">
        <f>VLOOKUP(A632,'Medical Examinations'!A632:H2966,8,FALSE)</f>
        <v>No</v>
      </c>
      <c r="J632" s="23" t="str" cm="1">
        <f t="array" ref="J632">_xlfn.IFS(C632&lt;18.5,"Under Weight",C632&lt;25,"Healthy Weight",C632&lt;30,"Over Weight",C632&gt;=30,"Obesity")</f>
        <v>Obesity</v>
      </c>
      <c r="K632" s="23" t="str" cm="1">
        <f t="array" ref="K632">_xlfn.IFS(D632&lt;5.7,"Normal",D632&lt;=6.5,"Prediabetes",D632&gt;6.5,"Diabetes")</f>
        <v>Diabetes</v>
      </c>
      <c r="L632" s="30" t="str">
        <f>VLOOKUP(A632,'Hospitalisation Details'!A632:H2974,2,FALSE)</f>
        <v>28-Oct-1965</v>
      </c>
      <c r="M632" s="23">
        <f>VLOOKUP(A632,'Hospitalisation Details'!A632:H2974,5,FALSE)</f>
        <v>15608.58</v>
      </c>
      <c r="N632" s="23" t="str">
        <f>VLOOKUP(A632,'Hospitalisation Details'!A632:H2974,6,FALSE)</f>
        <v>tier - 2</v>
      </c>
      <c r="O632" s="23" t="str">
        <f>VLOOKUP(A632,'Hospitalisation Details'!A632:H2974,7,FALSE)</f>
        <v>tier - 2</v>
      </c>
      <c r="P632" s="23" t="str">
        <f>VLOOKUP(A632,'Hospitalisation Details'!A632:H2974,8,FALSE)</f>
        <v>R1026</v>
      </c>
      <c r="Q632" s="26">
        <f>VLOOKUP(A632,'Hospitalisation Details'!A632:H2974,3,FALSE)</f>
        <v>57.611111111111114</v>
      </c>
    </row>
    <row r="633" spans="1:17" ht="15.75" customHeight="1" x14ac:dyDescent="0.3">
      <c r="A633" s="31" t="s">
        <v>1136</v>
      </c>
      <c r="B633" s="23" t="str">
        <f>VLOOKUP(A633,'Customer Names'!A633:D2967,3,FALSE)</f>
        <v xml:space="preserve">  Erik</v>
      </c>
      <c r="C633" s="23">
        <f>VLOOKUP(Healthcare!A633,'Medical Examinations'!A633:H2967,2,FALSE)</f>
        <v>46.14</v>
      </c>
      <c r="D633" s="23">
        <f>VLOOKUP(A633,'Medical Examinations'!A633:H2967,3,FALSE)</f>
        <v>10.78</v>
      </c>
      <c r="E633" s="23" t="str">
        <f>VLOOKUP(A633,'Medical Examinations'!A633:H2967,4,FALSE)</f>
        <v>No</v>
      </c>
      <c r="F633" s="23" t="str">
        <f>VLOOKUP(A633,'Medical Examinations'!A633:H2967,5,FALSE)</f>
        <v>No</v>
      </c>
      <c r="G633" s="23" t="str">
        <f>VLOOKUP(A633,'Medical Examinations'!A633:H2967,6,FALSE)</f>
        <v>No</v>
      </c>
      <c r="H633" s="23">
        <f>VLOOKUP(A633,'Medical Examinations'!A633:H2967,7,FALSE)</f>
        <v>0</v>
      </c>
      <c r="I633" s="23" t="str">
        <f>VLOOKUP(A633,'Medical Examinations'!A633:H2967,8,FALSE)</f>
        <v>No</v>
      </c>
      <c r="J633" s="23" t="str" cm="1">
        <f t="array" ref="J633">_xlfn.IFS(C633&lt;18.5,"Under Weight",C633&lt;25,"Healthy Weight",C633&lt;30,"Over Weight",C633&gt;=30,"Obesity")</f>
        <v>Obesity</v>
      </c>
      <c r="K633" s="23" t="str" cm="1">
        <f t="array" ref="K633">_xlfn.IFS(D633&lt;5.7,"Normal",D633&lt;=6.5,"Prediabetes",D633&gt;6.5,"Diabetes")</f>
        <v>Diabetes</v>
      </c>
      <c r="L633" s="30" t="str">
        <f>VLOOKUP(A633,'Hospitalisation Details'!A633:H2975,2,FALSE)</f>
        <v>30-Jul-1974</v>
      </c>
      <c r="M633" s="23">
        <f>VLOOKUP(A633,'Hospitalisation Details'!A633:H2975,5,FALSE)</f>
        <v>15556.67</v>
      </c>
      <c r="N633" s="23" t="str">
        <f>VLOOKUP(A633,'Hospitalisation Details'!A633:H2975,6,FALSE)</f>
        <v>tier - 2</v>
      </c>
      <c r="O633" s="23" t="str">
        <f>VLOOKUP(A633,'Hospitalisation Details'!A633:H2975,7,FALSE)</f>
        <v>tier - 2</v>
      </c>
      <c r="P633" s="23" t="str">
        <f>VLOOKUP(A633,'Hospitalisation Details'!A633:H2975,8,FALSE)</f>
        <v>R1012</v>
      </c>
      <c r="Q633" s="26">
        <f>VLOOKUP(A633,'Hospitalisation Details'!A633:H2975,3,FALSE)</f>
        <v>48.855555555555554</v>
      </c>
    </row>
    <row r="634" spans="1:17" ht="15.75" customHeight="1" x14ac:dyDescent="0.3">
      <c r="A634" s="31" t="s">
        <v>1137</v>
      </c>
      <c r="B634" s="23" t="str">
        <f>VLOOKUP(A634,'Customer Names'!A634:D2968,3,FALSE)</f>
        <v xml:space="preserve">  Christopher</v>
      </c>
      <c r="C634" s="23">
        <f>VLOOKUP(Healthcare!A634,'Medical Examinations'!A634:H2968,2,FALSE)</f>
        <v>41.325000000000003</v>
      </c>
      <c r="D634" s="23">
        <f>VLOOKUP(A634,'Medical Examinations'!A634:H2968,3,FALSE)</f>
        <v>5.1100000000000003</v>
      </c>
      <c r="E634" s="23" t="str">
        <f>VLOOKUP(A634,'Medical Examinations'!A634:H2968,4,FALSE)</f>
        <v>Yes</v>
      </c>
      <c r="F634" s="23" t="str">
        <f>VLOOKUP(A634,'Medical Examinations'!A634:H2968,5,FALSE)</f>
        <v>No</v>
      </c>
      <c r="G634" s="23" t="str">
        <f>VLOOKUP(A634,'Medical Examinations'!A634:H2968,6,FALSE)</f>
        <v>No</v>
      </c>
      <c r="H634" s="23">
        <f>VLOOKUP(A634,'Medical Examinations'!A634:H2968,7,FALSE)</f>
        <v>2</v>
      </c>
      <c r="I634" s="23" t="str">
        <f>VLOOKUP(A634,'Medical Examinations'!A634:H2968,8,FALSE)</f>
        <v>No</v>
      </c>
      <c r="J634" s="23" t="str" cm="1">
        <f t="array" ref="J634">_xlfn.IFS(C634&lt;18.5,"Under Weight",C634&lt;25,"Healthy Weight",C634&lt;30,"Over Weight",C634&gt;=30,"Obesity")</f>
        <v>Obesity</v>
      </c>
      <c r="K634" s="23" t="str" cm="1">
        <f t="array" ref="K634">_xlfn.IFS(D634&lt;5.7,"Normal",D634&lt;=6.5,"Prediabetes",D634&gt;6.5,"Diabetes")</f>
        <v>Normal</v>
      </c>
      <c r="L634" s="30" t="str">
        <f>VLOOKUP(A634,'Hospitalisation Details'!A634:H2976,2,FALSE)</f>
        <v>02-Oct-1959</v>
      </c>
      <c r="M634" s="23">
        <f>VLOOKUP(A634,'Hospitalisation Details'!A634:H2976,5,FALSE)</f>
        <v>15555.19</v>
      </c>
      <c r="N634" s="23" t="str">
        <f>VLOOKUP(A634,'Hospitalisation Details'!A634:H2976,6,FALSE)</f>
        <v>tier - 2</v>
      </c>
      <c r="O634" s="23" t="str">
        <f>VLOOKUP(A634,'Hospitalisation Details'!A634:H2976,7,FALSE)</f>
        <v>tier - 3</v>
      </c>
      <c r="P634" s="23" t="str">
        <f>VLOOKUP(A634,'Hospitalisation Details'!A634:H2976,8,FALSE)</f>
        <v>R1012</v>
      </c>
      <c r="Q634" s="26">
        <f>VLOOKUP(A634,'Hospitalisation Details'!A634:H2976,3,FALSE)</f>
        <v>63.68333333333333</v>
      </c>
    </row>
    <row r="635" spans="1:17" ht="15.75" customHeight="1" x14ac:dyDescent="0.3">
      <c r="A635" s="31" t="s">
        <v>1138</v>
      </c>
      <c r="B635" s="23" t="str">
        <f>VLOOKUP(A635,'Customer Names'!A635:D2969,3,FALSE)</f>
        <v xml:space="preserve">  Maya</v>
      </c>
      <c r="C635" s="23">
        <f>VLOOKUP(Healthcare!A635,'Medical Examinations'!A635:H2969,2,FALSE)</f>
        <v>44.64</v>
      </c>
      <c r="D635" s="23">
        <f>VLOOKUP(A635,'Medical Examinations'!A635:H2969,3,FALSE)</f>
        <v>7.18</v>
      </c>
      <c r="E635" s="23" t="str">
        <f>VLOOKUP(A635,'Medical Examinations'!A635:H2969,4,FALSE)</f>
        <v>No</v>
      </c>
      <c r="F635" s="23" t="str">
        <f>VLOOKUP(A635,'Medical Examinations'!A635:H2969,5,FALSE)</f>
        <v>No</v>
      </c>
      <c r="G635" s="23" t="str">
        <f>VLOOKUP(A635,'Medical Examinations'!A635:H2969,6,FALSE)</f>
        <v>No</v>
      </c>
      <c r="H635" s="23">
        <f>VLOOKUP(A635,'Medical Examinations'!A635:H2969,7,FALSE)</f>
        <v>0</v>
      </c>
      <c r="I635" s="23" t="str">
        <f>VLOOKUP(A635,'Medical Examinations'!A635:H2969,8,FALSE)</f>
        <v>No</v>
      </c>
      <c r="J635" s="23" t="str" cm="1">
        <f t="array" ref="J635">_xlfn.IFS(C635&lt;18.5,"Under Weight",C635&lt;25,"Healthy Weight",C635&lt;30,"Over Weight",C635&gt;=30,"Obesity")</f>
        <v>Obesity</v>
      </c>
      <c r="K635" s="23" t="str" cm="1">
        <f t="array" ref="K635">_xlfn.IFS(D635&lt;5.7,"Normal",D635&lt;=6.5,"Prediabetes",D635&gt;6.5,"Diabetes")</f>
        <v>Diabetes</v>
      </c>
      <c r="L635" s="30" t="str">
        <f>VLOOKUP(A635,'Hospitalisation Details'!A635:H2977,2,FALSE)</f>
        <v>28-Jun-1974</v>
      </c>
      <c r="M635" s="23">
        <f>VLOOKUP(A635,'Hospitalisation Details'!A635:H2977,5,FALSE)</f>
        <v>15532.16</v>
      </c>
      <c r="N635" s="23" t="str">
        <f>VLOOKUP(A635,'Hospitalisation Details'!A635:H2977,6,FALSE)</f>
        <v>tier - 2</v>
      </c>
      <c r="O635" s="23" t="str">
        <f>VLOOKUP(A635,'Hospitalisation Details'!A635:H2977,7,FALSE)</f>
        <v>tier - 2</v>
      </c>
      <c r="P635" s="23" t="str">
        <f>VLOOKUP(A635,'Hospitalisation Details'!A635:H2977,8,FALSE)</f>
        <v>R1026</v>
      </c>
      <c r="Q635" s="26">
        <f>VLOOKUP(A635,'Hospitalisation Details'!A635:H2977,3,FALSE)</f>
        <v>48.944444444444443</v>
      </c>
    </row>
    <row r="636" spans="1:17" ht="15.75" customHeight="1" x14ac:dyDescent="0.3">
      <c r="A636" s="31" t="s">
        <v>1140</v>
      </c>
      <c r="B636" s="23" t="str">
        <f>VLOOKUP(A636,'Customer Names'!A636:D2970,3,FALSE)</f>
        <v xml:space="preserve">  Zachary T</v>
      </c>
      <c r="C636" s="23">
        <f>VLOOKUP(Healthcare!A636,'Medical Examinations'!A636:H2970,2,FALSE)</f>
        <v>25.175000000000001</v>
      </c>
      <c r="D636" s="23">
        <f>VLOOKUP(A636,'Medical Examinations'!A636:H2970,3,FALSE)</f>
        <v>4.96</v>
      </c>
      <c r="E636" s="23" t="str">
        <f>VLOOKUP(A636,'Medical Examinations'!A636:H2970,4,FALSE)</f>
        <v>No</v>
      </c>
      <c r="F636" s="23" t="str">
        <f>VLOOKUP(A636,'Medical Examinations'!A636:H2970,5,FALSE)</f>
        <v>yes</v>
      </c>
      <c r="G636" s="23" t="str">
        <f>VLOOKUP(A636,'Medical Examinations'!A636:H2970,6,FALSE)</f>
        <v>No</v>
      </c>
      <c r="H636" s="23">
        <f>VLOOKUP(A636,'Medical Examinations'!A636:H2970,7,FALSE)</f>
        <v>1</v>
      </c>
      <c r="I636" s="32" t="s">
        <v>5992</v>
      </c>
      <c r="J636" s="23" t="str" cm="1">
        <f t="array" ref="J636">_xlfn.IFS(C636&lt;18.5,"Under Weight",C636&lt;25,"Healthy Weight",C636&lt;30,"Over Weight",C636&gt;=30,"Obesity")</f>
        <v>Over Weight</v>
      </c>
      <c r="K636" s="23" t="str" cm="1">
        <f t="array" ref="K636">_xlfn.IFS(D636&lt;5.7,"Normal",D636&lt;=6.5,"Prediabetes",D636&gt;6.5,"Diabetes")</f>
        <v>Normal</v>
      </c>
      <c r="L636" s="30" t="str">
        <f>VLOOKUP(A636,'Hospitalisation Details'!A636:H2978,2,FALSE)</f>
        <v>17-Jul-2004</v>
      </c>
      <c r="M636" s="23">
        <f>VLOOKUP(A636,'Hospitalisation Details'!A636:H2978,5,FALSE)</f>
        <v>15518.18</v>
      </c>
      <c r="N636" s="23" t="str">
        <f>VLOOKUP(A636,'Hospitalisation Details'!A636:H2978,6,FALSE)</f>
        <v>tier - 2</v>
      </c>
      <c r="O636" s="23" t="str">
        <f>VLOOKUP(A636,'Hospitalisation Details'!A636:H2978,7,FALSE)</f>
        <v>tier - 3</v>
      </c>
      <c r="P636" s="23" t="str">
        <f>VLOOKUP(A636,'Hospitalisation Details'!A636:H2978,8,FALSE)</f>
        <v>R1015</v>
      </c>
      <c r="Q636" s="26">
        <f>VLOOKUP(A636,'Hospitalisation Details'!A636:H2978,3,FALSE)</f>
        <v>18.891666666666666</v>
      </c>
    </row>
    <row r="637" spans="1:17" ht="15.75" customHeight="1" x14ac:dyDescent="0.3">
      <c r="A637" s="31" t="s">
        <v>1142</v>
      </c>
      <c r="B637" s="23" t="str">
        <f>VLOOKUP(A637,'Customer Names'!A637:D2971,3,FALSE)</f>
        <v xml:space="preserve">  Hilda</v>
      </c>
      <c r="C637" s="23">
        <f>VLOOKUP(Healthcare!A637,'Medical Examinations'!A637:H2971,2,FALSE)</f>
        <v>43.11</v>
      </c>
      <c r="D637" s="23">
        <f>VLOOKUP(A637,'Medical Examinations'!A637:H2971,3,FALSE)</f>
        <v>4.67</v>
      </c>
      <c r="E637" s="23" t="str">
        <f>VLOOKUP(A637,'Medical Examinations'!A637:H2971,4,FALSE)</f>
        <v>Yes</v>
      </c>
      <c r="F637" s="23" t="str">
        <f>VLOOKUP(A637,'Medical Examinations'!A637:H2971,5,FALSE)</f>
        <v>No</v>
      </c>
      <c r="G637" s="23" t="str">
        <f>VLOOKUP(A637,'Medical Examinations'!A637:H2971,6,FALSE)</f>
        <v>No</v>
      </c>
      <c r="H637" s="23">
        <f>VLOOKUP(A637,'Medical Examinations'!A637:H2971,7,FALSE)</f>
        <v>0</v>
      </c>
      <c r="I637" s="23" t="str">
        <f>VLOOKUP(A637,'Medical Examinations'!A637:H2971,8,FALSE)</f>
        <v>No</v>
      </c>
      <c r="J637" s="23" t="str" cm="1">
        <f t="array" ref="J637">_xlfn.IFS(C637&lt;18.5,"Under Weight",C637&lt;25,"Healthy Weight",C637&lt;30,"Over Weight",C637&gt;=30,"Obesity")</f>
        <v>Obesity</v>
      </c>
      <c r="K637" s="23" t="str" cm="1">
        <f t="array" ref="K637">_xlfn.IFS(D637&lt;5.7,"Normal",D637&lt;=6.5,"Prediabetes",D637&gt;6.5,"Diabetes")</f>
        <v>Normal</v>
      </c>
      <c r="L637" s="30" t="str">
        <f>VLOOKUP(A637,'Hospitalisation Details'!A637:H2979,2,FALSE)</f>
        <v>20-Jul-1976</v>
      </c>
      <c r="M637" s="23">
        <f>VLOOKUP(A637,'Hospitalisation Details'!A637:H2979,5,FALSE)</f>
        <v>15450.48</v>
      </c>
      <c r="N637" s="23" t="str">
        <f>VLOOKUP(A637,'Hospitalisation Details'!A637:H2979,6,FALSE)</f>
        <v>tier - 2</v>
      </c>
      <c r="O637" s="23" t="str">
        <f>VLOOKUP(A637,'Hospitalisation Details'!A637:H2979,7,FALSE)</f>
        <v>tier - 1</v>
      </c>
      <c r="P637" s="23" t="str">
        <f>VLOOKUP(A637,'Hospitalisation Details'!A637:H2979,8,FALSE)</f>
        <v>R1026</v>
      </c>
      <c r="Q637" s="26">
        <f>VLOOKUP(A637,'Hospitalisation Details'!A637:H2979,3,FALSE)</f>
        <v>46.883333333333333</v>
      </c>
    </row>
    <row r="638" spans="1:17" ht="15.75" customHeight="1" x14ac:dyDescent="0.3">
      <c r="A638" s="31" t="s">
        <v>1144</v>
      </c>
      <c r="B638" s="23" t="str">
        <f>VLOOKUP(A638,'Customer Names'!A638:D2972,3,FALSE)</f>
        <v xml:space="preserve">  Stephanie</v>
      </c>
      <c r="C638" s="23">
        <f>VLOOKUP(Healthcare!A638,'Medical Examinations'!A638:H2972,2,FALSE)</f>
        <v>53.32</v>
      </c>
      <c r="D638" s="23">
        <f>VLOOKUP(A638,'Medical Examinations'!A638:H2972,3,FALSE)</f>
        <v>5.0599999999999996</v>
      </c>
      <c r="E638" s="23" t="str">
        <f>VLOOKUP(A638,'Medical Examinations'!A638:H2972,4,FALSE)</f>
        <v>No</v>
      </c>
      <c r="F638" s="23" t="str">
        <f>VLOOKUP(A638,'Medical Examinations'!A638:H2972,5,FALSE)</f>
        <v>No</v>
      </c>
      <c r="G638" s="23" t="str">
        <f>VLOOKUP(A638,'Medical Examinations'!A638:H2972,6,FALSE)</f>
        <v>No</v>
      </c>
      <c r="H638" s="23">
        <f>VLOOKUP(A638,'Medical Examinations'!A638:H2972,7,FALSE)</f>
        <v>0</v>
      </c>
      <c r="I638" s="23" t="str">
        <f>VLOOKUP(A638,'Medical Examinations'!A638:H2972,8,FALSE)</f>
        <v>No</v>
      </c>
      <c r="J638" s="23" t="str" cm="1">
        <f t="array" ref="J638">_xlfn.IFS(C638&lt;18.5,"Under Weight",C638&lt;25,"Healthy Weight",C638&lt;30,"Over Weight",C638&gt;=30,"Obesity")</f>
        <v>Obesity</v>
      </c>
      <c r="K638" s="23" t="str" cm="1">
        <f t="array" ref="K638">_xlfn.IFS(D638&lt;5.7,"Normal",D638&lt;=6.5,"Prediabetes",D638&gt;6.5,"Diabetes")</f>
        <v>Normal</v>
      </c>
      <c r="L638" s="30" t="str">
        <f>VLOOKUP(A638,'Hospitalisation Details'!A638:H2980,2,FALSE)</f>
        <v>25-Oct-1990</v>
      </c>
      <c r="M638" s="23">
        <f>VLOOKUP(A638,'Hospitalisation Details'!A638:H2980,5,FALSE)</f>
        <v>15440.2</v>
      </c>
      <c r="N638" s="23" t="str">
        <f>VLOOKUP(A638,'Hospitalisation Details'!A638:H2980,6,FALSE)</f>
        <v>tier - 2</v>
      </c>
      <c r="O638" s="23" t="str">
        <f>VLOOKUP(A638,'Hospitalisation Details'!A638:H2980,7,FALSE)</f>
        <v>tier - 1</v>
      </c>
      <c r="P638" s="23" t="str">
        <f>VLOOKUP(A638,'Hospitalisation Details'!A638:H2980,8,FALSE)</f>
        <v>R1012</v>
      </c>
      <c r="Q638" s="26">
        <f>VLOOKUP(A638,'Hospitalisation Details'!A638:H2980,3,FALSE)</f>
        <v>32.619444444444447</v>
      </c>
    </row>
    <row r="639" spans="1:17" ht="15.75" customHeight="1" x14ac:dyDescent="0.3">
      <c r="A639" s="31" t="s">
        <v>1145</v>
      </c>
      <c r="B639" s="23" t="str">
        <f>VLOOKUP(A639,'Customer Names'!A639:D2973,3,FALSE)</f>
        <v xml:space="preserve">  Doug</v>
      </c>
      <c r="C639" s="23">
        <f>VLOOKUP(Healthcare!A639,'Medical Examinations'!A639:H2973,2,FALSE)</f>
        <v>38.04</v>
      </c>
      <c r="D639" s="23">
        <f>VLOOKUP(A639,'Medical Examinations'!A639:H2973,3,FALSE)</f>
        <v>5.0199999999999996</v>
      </c>
      <c r="E639" s="23" t="str">
        <f>VLOOKUP(A639,'Medical Examinations'!A639:H2973,4,FALSE)</f>
        <v>Yes</v>
      </c>
      <c r="F639" s="23" t="str">
        <f>VLOOKUP(A639,'Medical Examinations'!A639:H2973,5,FALSE)</f>
        <v>No</v>
      </c>
      <c r="G639" s="23" t="str">
        <f>VLOOKUP(A639,'Medical Examinations'!A639:H2973,6,FALSE)</f>
        <v>No</v>
      </c>
      <c r="H639" s="23">
        <f>VLOOKUP(A639,'Medical Examinations'!A639:H2973,7,FALSE)</f>
        <v>1</v>
      </c>
      <c r="I639" s="23" t="str">
        <f>VLOOKUP(A639,'Medical Examinations'!A639:H2973,8,FALSE)</f>
        <v>No</v>
      </c>
      <c r="J639" s="23" t="str" cm="1">
        <f t="array" ref="J639">_xlfn.IFS(C639&lt;18.5,"Under Weight",C639&lt;25,"Healthy Weight",C639&lt;30,"Over Weight",C639&gt;=30,"Obesity")</f>
        <v>Obesity</v>
      </c>
      <c r="K639" s="23" t="str" cm="1">
        <f t="array" ref="K639">_xlfn.IFS(D639&lt;5.7,"Normal",D639&lt;=6.5,"Prediabetes",D639&gt;6.5,"Diabetes")</f>
        <v>Normal</v>
      </c>
      <c r="L639" s="30" t="str">
        <f>VLOOKUP(A639,'Hospitalisation Details'!A639:H2981,2,FALSE)</f>
        <v>04-Sep-1964</v>
      </c>
      <c r="M639" s="23">
        <f>VLOOKUP(A639,'Hospitalisation Details'!A639:H2981,5,FALSE)</f>
        <v>15377.77</v>
      </c>
      <c r="N639" s="23" t="str">
        <f>VLOOKUP(A639,'Hospitalisation Details'!A639:H2981,6,FALSE)</f>
        <v>tier - 2</v>
      </c>
      <c r="O639" s="23" t="str">
        <f>VLOOKUP(A639,'Hospitalisation Details'!A639:H2981,7,FALSE)</f>
        <v>tier - 2</v>
      </c>
      <c r="P639" s="23" t="str">
        <f>VLOOKUP(A639,'Hospitalisation Details'!A639:H2981,8,FALSE)</f>
        <v>R1012</v>
      </c>
      <c r="Q639" s="26">
        <f>VLOOKUP(A639,'Hospitalisation Details'!A639:H2981,3,FALSE)</f>
        <v>58.761111111111113</v>
      </c>
    </row>
    <row r="640" spans="1:17" ht="15.75" customHeight="1" x14ac:dyDescent="0.3">
      <c r="A640" s="31" t="s">
        <v>1146</v>
      </c>
      <c r="B640" s="23" t="str">
        <f>VLOOKUP(A640,'Customer Names'!A640:D2974,3,FALSE)</f>
        <v xml:space="preserve">  Bethany N</v>
      </c>
      <c r="C640" s="23">
        <f>VLOOKUP(Healthcare!A640,'Medical Examinations'!A640:H2974,2,FALSE)</f>
        <v>37.9</v>
      </c>
      <c r="D640" s="23">
        <f>VLOOKUP(A640,'Medical Examinations'!A640:H2974,3,FALSE)</f>
        <v>7.76</v>
      </c>
      <c r="E640" s="23" t="str">
        <f>VLOOKUP(A640,'Medical Examinations'!A640:H2974,4,FALSE)</f>
        <v>No</v>
      </c>
      <c r="F640" s="23" t="str">
        <f>VLOOKUP(A640,'Medical Examinations'!A640:H2974,5,FALSE)</f>
        <v>No</v>
      </c>
      <c r="G640" s="23" t="str">
        <f>VLOOKUP(A640,'Medical Examinations'!A640:H2974,6,FALSE)</f>
        <v>No</v>
      </c>
      <c r="H640" s="23">
        <f>VLOOKUP(A640,'Medical Examinations'!A640:H2974,7,FALSE)</f>
        <v>0</v>
      </c>
      <c r="I640" s="23" t="str">
        <f>VLOOKUP(A640,'Medical Examinations'!A640:H2974,8,FALSE)</f>
        <v>No</v>
      </c>
      <c r="J640" s="23" t="str" cm="1">
        <f t="array" ref="J640">_xlfn.IFS(C640&lt;18.5,"Under Weight",C640&lt;25,"Healthy Weight",C640&lt;30,"Over Weight",C640&gt;=30,"Obesity")</f>
        <v>Obesity</v>
      </c>
      <c r="K640" s="23" t="str" cm="1">
        <f t="array" ref="K640">_xlfn.IFS(D640&lt;5.7,"Normal",D640&lt;=6.5,"Prediabetes",D640&gt;6.5,"Diabetes")</f>
        <v>Diabetes</v>
      </c>
      <c r="L640" s="30" t="str">
        <f>VLOOKUP(A640,'Hospitalisation Details'!A640:H2982,2,FALSE)</f>
        <v>06-Sep-1962</v>
      </c>
      <c r="M640" s="23">
        <f>VLOOKUP(A640,'Hospitalisation Details'!A640:H2982,5,FALSE)</f>
        <v>15368.22</v>
      </c>
      <c r="N640" s="23" t="str">
        <f>VLOOKUP(A640,'Hospitalisation Details'!A640:H2982,6,FALSE)</f>
        <v>tier - 2</v>
      </c>
      <c r="O640" s="23" t="str">
        <f>VLOOKUP(A640,'Hospitalisation Details'!A640:H2982,7,FALSE)</f>
        <v>tier - 2</v>
      </c>
      <c r="P640" s="23" t="str">
        <f>VLOOKUP(A640,'Hospitalisation Details'!A640:H2982,8,FALSE)</f>
        <v>R1011</v>
      </c>
      <c r="Q640" s="26">
        <f>VLOOKUP(A640,'Hospitalisation Details'!A640:H2982,3,FALSE)</f>
        <v>60.755555555555553</v>
      </c>
    </row>
    <row r="641" spans="1:17" ht="15.75" customHeight="1" x14ac:dyDescent="0.3">
      <c r="A641" s="31" t="s">
        <v>1148</v>
      </c>
      <c r="B641" s="23" t="str">
        <f>VLOOKUP(A641,'Customer Names'!A641:D2975,3,FALSE)</f>
        <v xml:space="preserve">  Sandra H</v>
      </c>
      <c r="C641" s="23">
        <f>VLOOKUP(Healthcare!A641,'Medical Examinations'!A641:H2975,2,FALSE)</f>
        <v>39.6</v>
      </c>
      <c r="D641" s="23">
        <f>VLOOKUP(A641,'Medical Examinations'!A641:H2975,3,FALSE)</f>
        <v>9.32</v>
      </c>
      <c r="E641" s="23" t="str">
        <f>VLOOKUP(A641,'Medical Examinations'!A641:H2975,4,FALSE)</f>
        <v>No</v>
      </c>
      <c r="F641" s="23" t="str">
        <f>VLOOKUP(A641,'Medical Examinations'!A641:H2975,5,FALSE)</f>
        <v>No</v>
      </c>
      <c r="G641" s="23" t="str">
        <f>VLOOKUP(A641,'Medical Examinations'!A641:H2975,6,FALSE)</f>
        <v>No</v>
      </c>
      <c r="H641" s="23">
        <f>VLOOKUP(A641,'Medical Examinations'!A641:H2975,7,FALSE)</f>
        <v>0</v>
      </c>
      <c r="I641" s="23" t="str">
        <f>VLOOKUP(A641,'Medical Examinations'!A641:H2975,8,FALSE)</f>
        <v>No</v>
      </c>
      <c r="J641" s="23" t="str" cm="1">
        <f t="array" ref="J641">_xlfn.IFS(C641&lt;18.5,"Under Weight",C641&lt;25,"Healthy Weight",C641&lt;30,"Over Weight",C641&gt;=30,"Obesity")</f>
        <v>Obesity</v>
      </c>
      <c r="K641" s="23" t="str" cm="1">
        <f t="array" ref="K641">_xlfn.IFS(D641&lt;5.7,"Normal",D641&lt;=6.5,"Prediabetes",D641&gt;6.5,"Diabetes")</f>
        <v>Diabetes</v>
      </c>
      <c r="L641" s="30" t="str">
        <f>VLOOKUP(A641,'Hospitalisation Details'!A641:H2983,2,FALSE)</f>
        <v>18-Jul-1968</v>
      </c>
      <c r="M641" s="23">
        <f>VLOOKUP(A641,'Hospitalisation Details'!A641:H2983,5,FALSE)</f>
        <v>15363.77</v>
      </c>
      <c r="N641" s="23" t="str">
        <f>VLOOKUP(A641,'Hospitalisation Details'!A641:H2983,6,FALSE)</f>
        <v>tier - 2</v>
      </c>
      <c r="O641" s="23" t="str">
        <f>VLOOKUP(A641,'Hospitalisation Details'!A641:H2983,7,FALSE)</f>
        <v>tier - 1</v>
      </c>
      <c r="P641" s="23" t="str">
        <f>VLOOKUP(A641,'Hospitalisation Details'!A641:H2983,8,FALSE)</f>
        <v>R1026</v>
      </c>
      <c r="Q641" s="26">
        <f>VLOOKUP(A641,'Hospitalisation Details'!A641:H2983,3,FALSE)</f>
        <v>54.888888888888886</v>
      </c>
    </row>
    <row r="642" spans="1:17" ht="15.75" customHeight="1" x14ac:dyDescent="0.3">
      <c r="A642" s="31" t="s">
        <v>1150</v>
      </c>
      <c r="B642" s="23" t="str">
        <f>VLOOKUP(A642,'Customer Names'!A642:D2976,3,FALSE)</f>
        <v xml:space="preserve">  Takuo</v>
      </c>
      <c r="C642" s="23">
        <f>VLOOKUP(Healthcare!A642,'Medical Examinations'!A642:H2976,2,FALSE)</f>
        <v>50.92</v>
      </c>
      <c r="D642" s="23">
        <f>VLOOKUP(A642,'Medical Examinations'!A642:H2976,3,FALSE)</f>
        <v>5.31</v>
      </c>
      <c r="E642" s="23" t="str">
        <f>VLOOKUP(A642,'Medical Examinations'!A642:H2976,4,FALSE)</f>
        <v>Yes</v>
      </c>
      <c r="F642" s="23" t="str">
        <f>VLOOKUP(A642,'Medical Examinations'!A642:H2976,5,FALSE)</f>
        <v>No</v>
      </c>
      <c r="G642" s="23" t="str">
        <f>VLOOKUP(A642,'Medical Examinations'!A642:H2976,6,FALSE)</f>
        <v>No</v>
      </c>
      <c r="H642" s="23">
        <f>VLOOKUP(A642,'Medical Examinations'!A642:H2976,7,FALSE)</f>
        <v>1</v>
      </c>
      <c r="I642" s="23" t="str">
        <f>VLOOKUP(A642,'Medical Examinations'!A642:H2976,8,FALSE)</f>
        <v>No</v>
      </c>
      <c r="J642" s="23" t="str" cm="1">
        <f t="array" ref="J642">_xlfn.IFS(C642&lt;18.5,"Under Weight",C642&lt;25,"Healthy Weight",C642&lt;30,"Over Weight",C642&gt;=30,"Obesity")</f>
        <v>Obesity</v>
      </c>
      <c r="K642" s="23" t="str" cm="1">
        <f t="array" ref="K642">_xlfn.IFS(D642&lt;5.7,"Normal",D642&lt;=6.5,"Prediabetes",D642&gt;6.5,"Diabetes")</f>
        <v>Normal</v>
      </c>
      <c r="L642" s="30" t="str">
        <f>VLOOKUP(A642,'Hospitalisation Details'!A642:H2984,2,FALSE)</f>
        <v>17-Dec-1988</v>
      </c>
      <c r="M642" s="23">
        <f>VLOOKUP(A642,'Hospitalisation Details'!A642:H2984,5,FALSE)</f>
        <v>15361.5</v>
      </c>
      <c r="N642" s="23" t="str">
        <f>VLOOKUP(A642,'Hospitalisation Details'!A642:H2984,6,FALSE)</f>
        <v>tier - 2</v>
      </c>
      <c r="O642" s="23" t="str">
        <f>VLOOKUP(A642,'Hospitalisation Details'!A642:H2984,7,FALSE)</f>
        <v>tier - 3</v>
      </c>
      <c r="P642" s="23" t="str">
        <f>VLOOKUP(A642,'Hospitalisation Details'!A642:H2984,8,FALSE)</f>
        <v>R1023</v>
      </c>
      <c r="Q642" s="26">
        <f>VLOOKUP(A642,'Hospitalisation Details'!A642:H2984,3,FALSE)</f>
        <v>34.475000000000001</v>
      </c>
    </row>
    <row r="643" spans="1:17" ht="15.75" customHeight="1" x14ac:dyDescent="0.3">
      <c r="A643" s="31" t="s">
        <v>1152</v>
      </c>
      <c r="B643" s="23" t="str">
        <f>VLOOKUP(A643,'Customer Names'!A643:D2977,3,FALSE)</f>
        <v xml:space="preserve">  Kelly A</v>
      </c>
      <c r="C643" s="23">
        <f>VLOOKUP(Healthcare!A643,'Medical Examinations'!A643:H2977,2,FALSE)</f>
        <v>21.85</v>
      </c>
      <c r="D643" s="23">
        <f>VLOOKUP(A643,'Medical Examinations'!A643:H2977,3,FALSE)</f>
        <v>5.56</v>
      </c>
      <c r="E643" s="23" t="str">
        <f>VLOOKUP(A643,'Medical Examinations'!A643:H2977,4,FALSE)</f>
        <v>Yes</v>
      </c>
      <c r="F643" s="23" t="str">
        <f>VLOOKUP(A643,'Medical Examinations'!A643:H2977,5,FALSE)</f>
        <v>No</v>
      </c>
      <c r="G643" s="23" t="str">
        <f>VLOOKUP(A643,'Medical Examinations'!A643:H2977,6,FALSE)</f>
        <v>No</v>
      </c>
      <c r="H643" s="23">
        <f>VLOOKUP(A643,'Medical Examinations'!A643:H2977,7,FALSE)</f>
        <v>0</v>
      </c>
      <c r="I643" s="23" t="str">
        <f>VLOOKUP(A643,'Medical Examinations'!A643:H2977,8,FALSE)</f>
        <v>Yes</v>
      </c>
      <c r="J643" s="23" t="str" cm="1">
        <f t="array" ref="J643">_xlfn.IFS(C643&lt;18.5,"Under Weight",C643&lt;25,"Healthy Weight",C643&lt;30,"Over Weight",C643&gt;=30,"Obesity")</f>
        <v>Healthy Weight</v>
      </c>
      <c r="K643" s="23" t="str" cm="1">
        <f t="array" ref="K643">_xlfn.IFS(D643&lt;5.7,"Normal",D643&lt;=6.5,"Prediabetes",D643&gt;6.5,"Diabetes")</f>
        <v>Normal</v>
      </c>
      <c r="L643" s="30" t="str">
        <f>VLOOKUP(A643,'Hospitalisation Details'!A643:H2985,2,FALSE)</f>
        <v>14-Jul-2001</v>
      </c>
      <c r="M643" s="23">
        <f>VLOOKUP(A643,'Hospitalisation Details'!A643:H2985,5,FALSE)</f>
        <v>15359.1</v>
      </c>
      <c r="N643" s="23" t="str">
        <f>VLOOKUP(A643,'Hospitalisation Details'!A643:H2985,6,FALSE)</f>
        <v>tier - 2</v>
      </c>
      <c r="O643" s="23" t="str">
        <f>VLOOKUP(A643,'Hospitalisation Details'!A643:H2985,7,FALSE)</f>
        <v>tier - 3</v>
      </c>
      <c r="P643" s="23" t="str">
        <f>VLOOKUP(A643,'Hospitalisation Details'!A643:H2985,8,FALSE)</f>
        <v>R1024</v>
      </c>
      <c r="Q643" s="26">
        <f>VLOOKUP(A643,'Hospitalisation Details'!A643:H2985,3,FALSE)</f>
        <v>21.9</v>
      </c>
    </row>
    <row r="644" spans="1:17" ht="15.75" customHeight="1" x14ac:dyDescent="0.3">
      <c r="A644" s="31" t="s">
        <v>1154</v>
      </c>
      <c r="B644" s="23" t="str">
        <f>VLOOKUP(A644,'Customer Names'!A644:D2978,3,FALSE)</f>
        <v xml:space="preserve">  Scott</v>
      </c>
      <c r="C644" s="23">
        <f>VLOOKUP(Healthcare!A644,'Medical Examinations'!A644:H2978,2,FALSE)</f>
        <v>36.08</v>
      </c>
      <c r="D644" s="23">
        <f>VLOOKUP(A644,'Medical Examinations'!A644:H2978,3,FALSE)</f>
        <v>7.11</v>
      </c>
      <c r="E644" s="23" t="str">
        <f>VLOOKUP(A644,'Medical Examinations'!A644:H2978,4,FALSE)</f>
        <v>Yes</v>
      </c>
      <c r="F644" s="23" t="str">
        <f>VLOOKUP(A644,'Medical Examinations'!A644:H2978,5,FALSE)</f>
        <v>No</v>
      </c>
      <c r="G644" s="23" t="str">
        <f>VLOOKUP(A644,'Medical Examinations'!A644:H2978,6,FALSE)</f>
        <v>Yes</v>
      </c>
      <c r="H644" s="23">
        <f>VLOOKUP(A644,'Medical Examinations'!A644:H2978,7,FALSE)</f>
        <v>1</v>
      </c>
      <c r="I644" s="23" t="str">
        <f>VLOOKUP(A644,'Medical Examinations'!A644:H2978,8,FALSE)</f>
        <v>No</v>
      </c>
      <c r="J644" s="23" t="str" cm="1">
        <f t="array" ref="J644">_xlfn.IFS(C644&lt;18.5,"Under Weight",C644&lt;25,"Healthy Weight",C644&lt;30,"Over Weight",C644&gt;=30,"Obesity")</f>
        <v>Obesity</v>
      </c>
      <c r="K644" s="23" t="str" cm="1">
        <f t="array" ref="K644">_xlfn.IFS(D644&lt;5.7,"Normal",D644&lt;=6.5,"Prediabetes",D644&gt;6.5,"Diabetes")</f>
        <v>Diabetes</v>
      </c>
      <c r="L644" s="30" t="str">
        <f>VLOOKUP(A644,'Hospitalisation Details'!A644:H2986,2,FALSE)</f>
        <v>13-Dec-1963</v>
      </c>
      <c r="M644" s="23">
        <f>VLOOKUP(A644,'Hospitalisation Details'!A644:H2986,5,FALSE)</f>
        <v>15322.77</v>
      </c>
      <c r="N644" s="23" t="str">
        <f>VLOOKUP(A644,'Hospitalisation Details'!A644:H2986,6,FALSE)</f>
        <v>tier - 2</v>
      </c>
      <c r="O644" s="23" t="str">
        <f>VLOOKUP(A644,'Hospitalisation Details'!A644:H2986,7,FALSE)</f>
        <v>tier - 3</v>
      </c>
      <c r="P644" s="23" t="str">
        <f>VLOOKUP(A644,'Hospitalisation Details'!A644:H2986,8,FALSE)</f>
        <v>R1021</v>
      </c>
      <c r="Q644" s="26">
        <f>VLOOKUP(A644,'Hospitalisation Details'!A644:H2986,3,FALSE)</f>
        <v>59.486111111111114</v>
      </c>
    </row>
    <row r="645" spans="1:17" ht="15.75" customHeight="1" x14ac:dyDescent="0.3">
      <c r="A645" s="31" t="s">
        <v>1155</v>
      </c>
      <c r="B645" s="23" t="str">
        <f>VLOOKUP(A645,'Customer Names'!A645:D2979,3,FALSE)</f>
        <v xml:space="preserve">  Benoit</v>
      </c>
      <c r="C645" s="23">
        <f>VLOOKUP(Healthcare!A645,'Medical Examinations'!A645:H2979,2,FALSE)</f>
        <v>40.44</v>
      </c>
      <c r="D645" s="23">
        <f>VLOOKUP(A645,'Medical Examinations'!A645:H2979,3,FALSE)</f>
        <v>5.13</v>
      </c>
      <c r="E645" s="23" t="str">
        <f>VLOOKUP(A645,'Medical Examinations'!A645:H2979,4,FALSE)</f>
        <v>Yes</v>
      </c>
      <c r="F645" s="23" t="str">
        <f>VLOOKUP(A645,'Medical Examinations'!A645:H2979,5,FALSE)</f>
        <v>No</v>
      </c>
      <c r="G645" s="23" t="str">
        <f>VLOOKUP(A645,'Medical Examinations'!A645:H2979,6,FALSE)</f>
        <v>Yes</v>
      </c>
      <c r="H645" s="23">
        <f>VLOOKUP(A645,'Medical Examinations'!A645:H2979,7,FALSE)</f>
        <v>1</v>
      </c>
      <c r="I645" s="23" t="str">
        <f>VLOOKUP(A645,'Medical Examinations'!A645:H2979,8,FALSE)</f>
        <v>No</v>
      </c>
      <c r="J645" s="23" t="str" cm="1">
        <f t="array" ref="J645">_xlfn.IFS(C645&lt;18.5,"Under Weight",C645&lt;25,"Healthy Weight",C645&lt;30,"Over Weight",C645&gt;=30,"Obesity")</f>
        <v>Obesity</v>
      </c>
      <c r="K645" s="23" t="str" cm="1">
        <f t="array" ref="K645">_xlfn.IFS(D645&lt;5.7,"Normal",D645&lt;=6.5,"Prediabetes",D645&gt;6.5,"Diabetes")</f>
        <v>Normal</v>
      </c>
      <c r="L645" s="30" t="str">
        <f>VLOOKUP(A645,'Hospitalisation Details'!A645:H2987,2,FALSE)</f>
        <v>16-Sep-1969</v>
      </c>
      <c r="M645" s="23">
        <f>VLOOKUP(A645,'Hospitalisation Details'!A645:H2987,5,FALSE)</f>
        <v>15260.52</v>
      </c>
      <c r="N645" s="23" t="str">
        <f>VLOOKUP(A645,'Hospitalisation Details'!A645:H2987,6,FALSE)</f>
        <v>tier - 2</v>
      </c>
      <c r="O645" s="23" t="str">
        <f>VLOOKUP(A645,'Hospitalisation Details'!A645:H2987,7,FALSE)</f>
        <v>tier - 2</v>
      </c>
      <c r="P645" s="23" t="str">
        <f>VLOOKUP(A645,'Hospitalisation Details'!A645:H2987,8,FALSE)</f>
        <v>R1023</v>
      </c>
      <c r="Q645" s="26">
        <f>VLOOKUP(A645,'Hospitalisation Details'!A645:H2987,3,FALSE)</f>
        <v>53.727777777777774</v>
      </c>
    </row>
    <row r="646" spans="1:17" ht="15.75" customHeight="1" x14ac:dyDescent="0.3">
      <c r="A646" s="31" t="s">
        <v>1157</v>
      </c>
      <c r="B646" s="23" t="str">
        <f>VLOOKUP(A646,'Customer Names'!A646:D2980,3,FALSE)</f>
        <v xml:space="preserve">  Elizabeth M</v>
      </c>
      <c r="C646" s="23">
        <f>VLOOKUP(Healthcare!A646,'Medical Examinations'!A646:H2980,2,FALSE)</f>
        <v>38.094999999999999</v>
      </c>
      <c r="D646" s="23">
        <f>VLOOKUP(A646,'Medical Examinations'!A646:H2980,3,FALSE)</f>
        <v>10.199999999999999</v>
      </c>
      <c r="E646" s="23" t="str">
        <f>VLOOKUP(A646,'Medical Examinations'!A646:H2980,4,FALSE)</f>
        <v>No</v>
      </c>
      <c r="F646" s="23" t="str">
        <f>VLOOKUP(A646,'Medical Examinations'!A646:H2980,5,FALSE)</f>
        <v>No</v>
      </c>
      <c r="G646" s="23" t="str">
        <f>VLOOKUP(A646,'Medical Examinations'!A646:H2980,6,FALSE)</f>
        <v>No</v>
      </c>
      <c r="H646" s="23">
        <f>VLOOKUP(A646,'Medical Examinations'!A646:H2980,7,FALSE)</f>
        <v>0</v>
      </c>
      <c r="I646" s="23" t="str">
        <f>VLOOKUP(A646,'Medical Examinations'!A646:H2980,8,FALSE)</f>
        <v>No</v>
      </c>
      <c r="J646" s="23" t="str" cm="1">
        <f t="array" ref="J646">_xlfn.IFS(C646&lt;18.5,"Under Weight",C646&lt;25,"Healthy Weight",C646&lt;30,"Over Weight",C646&gt;=30,"Obesity")</f>
        <v>Obesity</v>
      </c>
      <c r="K646" s="23" t="str" cm="1">
        <f t="array" ref="K646">_xlfn.IFS(D646&lt;5.7,"Normal",D646&lt;=6.5,"Prediabetes",D646&gt;6.5,"Diabetes")</f>
        <v>Diabetes</v>
      </c>
      <c r="L646" s="30" t="str">
        <f>VLOOKUP(A646,'Hospitalisation Details'!A646:H2988,2,FALSE)</f>
        <v>25-Jul-1960</v>
      </c>
      <c r="M646" s="23">
        <f>VLOOKUP(A646,'Hospitalisation Details'!A646:H2988,5,FALSE)</f>
        <v>15230.32</v>
      </c>
      <c r="N646" s="23" t="str">
        <f>VLOOKUP(A646,'Hospitalisation Details'!A646:H2988,6,FALSE)</f>
        <v>tier - 2</v>
      </c>
      <c r="O646" s="23" t="str">
        <f>VLOOKUP(A646,'Hospitalisation Details'!A646:H2988,7,FALSE)</f>
        <v>tier - 2</v>
      </c>
      <c r="P646" s="23" t="str">
        <f>VLOOKUP(A646,'Hospitalisation Details'!A646:H2988,8,FALSE)</f>
        <v>R1024</v>
      </c>
      <c r="Q646" s="26">
        <f>VLOOKUP(A646,'Hospitalisation Details'!A646:H2988,3,FALSE)</f>
        <v>62.869444444444447</v>
      </c>
    </row>
    <row r="647" spans="1:17" ht="15.75" customHeight="1" x14ac:dyDescent="0.3">
      <c r="A647" s="31" t="s">
        <v>1158</v>
      </c>
      <c r="B647" s="23" t="str">
        <f>VLOOKUP(A647,'Customer Names'!A647:D2981,3,FALSE)</f>
        <v xml:space="preserve">  Jessica A</v>
      </c>
      <c r="C647" s="23">
        <f>VLOOKUP(Healthcare!A647,'Medical Examinations'!A647:H2981,2,FALSE)</f>
        <v>44.95</v>
      </c>
      <c r="D647" s="23">
        <f>VLOOKUP(A647,'Medical Examinations'!A647:H2981,3,FALSE)</f>
        <v>10.4</v>
      </c>
      <c r="E647" s="23" t="str">
        <f>VLOOKUP(A647,'Medical Examinations'!A647:H2981,4,FALSE)</f>
        <v>No</v>
      </c>
      <c r="F647" s="23" t="str">
        <f>VLOOKUP(A647,'Medical Examinations'!A647:H2981,5,FALSE)</f>
        <v>No</v>
      </c>
      <c r="G647" s="23" t="str">
        <f>VLOOKUP(A647,'Medical Examinations'!A647:H2981,6,FALSE)</f>
        <v>No</v>
      </c>
      <c r="H647" s="23">
        <f>VLOOKUP(A647,'Medical Examinations'!A647:H2981,7,FALSE)</f>
        <v>0</v>
      </c>
      <c r="I647" s="23" t="str">
        <f>VLOOKUP(A647,'Medical Examinations'!A647:H2981,8,FALSE)</f>
        <v>No</v>
      </c>
      <c r="J647" s="23" t="str" cm="1">
        <f t="array" ref="J647">_xlfn.IFS(C647&lt;18.5,"Under Weight",C647&lt;25,"Healthy Weight",C647&lt;30,"Over Weight",C647&gt;=30,"Obesity")</f>
        <v>Obesity</v>
      </c>
      <c r="K647" s="23" t="str" cm="1">
        <f t="array" ref="K647">_xlfn.IFS(D647&lt;5.7,"Normal",D647&lt;=6.5,"Prediabetes",D647&gt;6.5,"Diabetes")</f>
        <v>Diabetes</v>
      </c>
      <c r="L647" s="30" t="str">
        <f>VLOOKUP(A647,'Hospitalisation Details'!A647:H2989,2,FALSE)</f>
        <v>23-Nov-1978</v>
      </c>
      <c r="M647" s="23">
        <f>VLOOKUP(A647,'Hospitalisation Details'!A647:H2989,5,FALSE)</f>
        <v>15207.92</v>
      </c>
      <c r="N647" s="23" t="str">
        <f>VLOOKUP(A647,'Hospitalisation Details'!A647:H2989,6,FALSE)</f>
        <v>tier - 2</v>
      </c>
      <c r="O647" s="23" t="str">
        <f>VLOOKUP(A647,'Hospitalisation Details'!A647:H2989,7,FALSE)</f>
        <v>tier - 1</v>
      </c>
      <c r="P647" s="23" t="str">
        <f>VLOOKUP(A647,'Hospitalisation Details'!A647:H2989,8,FALSE)</f>
        <v>R1012</v>
      </c>
      <c r="Q647" s="26">
        <f>VLOOKUP(A647,'Hospitalisation Details'!A647:H2989,3,FALSE)</f>
        <v>44.541666666666664</v>
      </c>
    </row>
    <row r="648" spans="1:17" ht="15.75" customHeight="1" x14ac:dyDescent="0.3">
      <c r="A648" s="31" t="s">
        <v>1160</v>
      </c>
      <c r="B648" s="23" t="str">
        <f>VLOOKUP(A648,'Customer Names'!A648:D2982,3,FALSE)</f>
        <v xml:space="preserve">  Monica K</v>
      </c>
      <c r="C648" s="23">
        <f>VLOOKUP(Healthcare!A648,'Medical Examinations'!A648:H2982,2,FALSE)</f>
        <v>35.54</v>
      </c>
      <c r="D648" s="23">
        <f>VLOOKUP(A648,'Medical Examinations'!A648:H2982,3,FALSE)</f>
        <v>10.67</v>
      </c>
      <c r="E648" s="23" t="str">
        <f>VLOOKUP(A648,'Medical Examinations'!A648:H2982,4,FALSE)</f>
        <v>No</v>
      </c>
      <c r="F648" s="23" t="str">
        <f>VLOOKUP(A648,'Medical Examinations'!A648:H2982,5,FALSE)</f>
        <v>No</v>
      </c>
      <c r="G648" s="23" t="str">
        <f>VLOOKUP(A648,'Medical Examinations'!A648:H2982,6,FALSE)</f>
        <v>No</v>
      </c>
      <c r="H648" s="23">
        <f>VLOOKUP(A648,'Medical Examinations'!A648:H2982,7,FALSE)</f>
        <v>0</v>
      </c>
      <c r="I648" s="23" t="str">
        <f>VLOOKUP(A648,'Medical Examinations'!A648:H2982,8,FALSE)</f>
        <v>No</v>
      </c>
      <c r="J648" s="23" t="str" cm="1">
        <f t="array" ref="J648">_xlfn.IFS(C648&lt;18.5,"Under Weight",C648&lt;25,"Healthy Weight",C648&lt;30,"Over Weight",C648&gt;=30,"Obesity")</f>
        <v>Obesity</v>
      </c>
      <c r="K648" s="23" t="str" cm="1">
        <f t="array" ref="K648">_xlfn.IFS(D648&lt;5.7,"Normal",D648&lt;=6.5,"Prediabetes",D648&gt;6.5,"Diabetes")</f>
        <v>Diabetes</v>
      </c>
      <c r="L648" s="30" t="str">
        <f>VLOOKUP(A648,'Hospitalisation Details'!A648:H2990,2,FALSE)</f>
        <v>17-Jun-1962</v>
      </c>
      <c r="M648" s="23">
        <f>VLOOKUP(A648,'Hospitalisation Details'!A648:H2990,5,FALSE)</f>
        <v>15174.81</v>
      </c>
      <c r="N648" s="23" t="str">
        <f>VLOOKUP(A648,'Hospitalisation Details'!A648:H2990,6,FALSE)</f>
        <v>tier - 2</v>
      </c>
      <c r="O648" s="23" t="str">
        <f>VLOOKUP(A648,'Hospitalisation Details'!A648:H2990,7,FALSE)</f>
        <v>tier - 1</v>
      </c>
      <c r="P648" s="23" t="str">
        <f>VLOOKUP(A648,'Hospitalisation Details'!A648:H2990,8,FALSE)</f>
        <v>R1012</v>
      </c>
      <c r="Q648" s="26">
        <f>VLOOKUP(A648,'Hospitalisation Details'!A648:H2990,3,FALSE)</f>
        <v>60.975000000000001</v>
      </c>
    </row>
    <row r="649" spans="1:17" ht="15.75" customHeight="1" x14ac:dyDescent="0.3">
      <c r="A649" s="31" t="s">
        <v>1162</v>
      </c>
      <c r="B649" s="23" t="str">
        <f>VLOOKUP(A649,'Customer Names'!A649:D2983,3,FALSE)</f>
        <v xml:space="preserve">  Kevin L</v>
      </c>
      <c r="C649" s="23">
        <f>VLOOKUP(Healthcare!A649,'Medical Examinations'!A649:H2983,2,FALSE)</f>
        <v>39.799999999999997</v>
      </c>
      <c r="D649" s="23">
        <f>VLOOKUP(A649,'Medical Examinations'!A649:H2983,3,FALSE)</f>
        <v>4.6500000000000004</v>
      </c>
      <c r="E649" s="23" t="str">
        <f>VLOOKUP(A649,'Medical Examinations'!A649:H2983,4,FALSE)</f>
        <v>Yes</v>
      </c>
      <c r="F649" s="23" t="str">
        <f>VLOOKUP(A649,'Medical Examinations'!A649:H2983,5,FALSE)</f>
        <v>No</v>
      </c>
      <c r="G649" s="23" t="str">
        <f>VLOOKUP(A649,'Medical Examinations'!A649:H2983,6,FALSE)</f>
        <v>No</v>
      </c>
      <c r="H649" s="23">
        <f>VLOOKUP(A649,'Medical Examinations'!A649:H2983,7,FALSE)</f>
        <v>2</v>
      </c>
      <c r="I649" s="23" t="str">
        <f>VLOOKUP(A649,'Medical Examinations'!A649:H2983,8,FALSE)</f>
        <v>No</v>
      </c>
      <c r="J649" s="23" t="str" cm="1">
        <f t="array" ref="J649">_xlfn.IFS(C649&lt;18.5,"Under Weight",C649&lt;25,"Healthy Weight",C649&lt;30,"Over Weight",C649&gt;=30,"Obesity")</f>
        <v>Obesity</v>
      </c>
      <c r="K649" s="23" t="str" cm="1">
        <f t="array" ref="K649">_xlfn.IFS(D649&lt;5.7,"Normal",D649&lt;=6.5,"Prediabetes",D649&gt;6.5,"Diabetes")</f>
        <v>Normal</v>
      </c>
      <c r="L649" s="30" t="str">
        <f>VLOOKUP(A649,'Hospitalisation Details'!A649:H2991,2,FALSE)</f>
        <v>03-Dec-1959</v>
      </c>
      <c r="M649" s="23">
        <f>VLOOKUP(A649,'Hospitalisation Details'!A649:H2991,5,FALSE)</f>
        <v>15170.07</v>
      </c>
      <c r="N649" s="23" t="str">
        <f>VLOOKUP(A649,'Hospitalisation Details'!A649:H2991,6,FALSE)</f>
        <v>tier - 2</v>
      </c>
      <c r="O649" s="23" t="str">
        <f>VLOOKUP(A649,'Hospitalisation Details'!A649:H2991,7,FALSE)</f>
        <v>tier - 3</v>
      </c>
      <c r="P649" s="23" t="str">
        <f>VLOOKUP(A649,'Hospitalisation Details'!A649:H2991,8,FALSE)</f>
        <v>R1011</v>
      </c>
      <c r="Q649" s="26">
        <f>VLOOKUP(A649,'Hospitalisation Details'!A649:H2991,3,FALSE)</f>
        <v>63.513888888888886</v>
      </c>
    </row>
    <row r="650" spans="1:17" ht="15.75" customHeight="1" x14ac:dyDescent="0.3">
      <c r="A650" s="31" t="s">
        <v>1164</v>
      </c>
      <c r="B650" s="23" t="str">
        <f>VLOOKUP(A650,'Customer Names'!A650:D2984,3,FALSE)</f>
        <v xml:space="preserve">  Gregory</v>
      </c>
      <c r="C650" s="23">
        <f>VLOOKUP(Healthcare!A650,'Medical Examinations'!A650:H2984,2,FALSE)</f>
        <v>33.659999999999997</v>
      </c>
      <c r="D650" s="23">
        <f>VLOOKUP(A650,'Medical Examinations'!A650:H2984,3,FALSE)</f>
        <v>5.65</v>
      </c>
      <c r="E650" s="23" t="str">
        <f>VLOOKUP(A650,'Medical Examinations'!A650:H2984,4,FALSE)</f>
        <v>Yes</v>
      </c>
      <c r="F650" s="23" t="str">
        <f>VLOOKUP(A650,'Medical Examinations'!A650:H2984,5,FALSE)</f>
        <v>No</v>
      </c>
      <c r="G650" s="23" t="str">
        <f>VLOOKUP(A650,'Medical Examinations'!A650:H2984,6,FALSE)</f>
        <v>No</v>
      </c>
      <c r="H650" s="23">
        <f>VLOOKUP(A650,'Medical Examinations'!A650:H2984,7,FALSE)</f>
        <v>2</v>
      </c>
      <c r="I650" s="23" t="str">
        <f>VLOOKUP(A650,'Medical Examinations'!A650:H2984,8,FALSE)</f>
        <v>No</v>
      </c>
      <c r="J650" s="23" t="str" cm="1">
        <f t="array" ref="J650">_xlfn.IFS(C650&lt;18.5,"Under Weight",C650&lt;25,"Healthy Weight",C650&lt;30,"Over Weight",C650&gt;=30,"Obesity")</f>
        <v>Obesity</v>
      </c>
      <c r="K650" s="23" t="str" cm="1">
        <f t="array" ref="K650">_xlfn.IFS(D650&lt;5.7,"Normal",D650&lt;=6.5,"Prediabetes",D650&gt;6.5,"Diabetes")</f>
        <v>Normal</v>
      </c>
      <c r="L650" s="30" t="str">
        <f>VLOOKUP(A650,'Hospitalisation Details'!A650:H2992,2,FALSE)</f>
        <v>04-Jun-1959</v>
      </c>
      <c r="M650" s="23">
        <f>VLOOKUP(A650,'Hospitalisation Details'!A650:H2992,5,FALSE)</f>
        <v>15161.53</v>
      </c>
      <c r="N650" s="23" t="str">
        <f>VLOOKUP(A650,'Hospitalisation Details'!A650:H2992,6,FALSE)</f>
        <v>tier - 2</v>
      </c>
      <c r="O650" s="23" t="str">
        <f>VLOOKUP(A650,'Hospitalisation Details'!A650:H2992,7,FALSE)</f>
        <v>tier - 1</v>
      </c>
      <c r="P650" s="23" t="str">
        <f>VLOOKUP(A650,'Hospitalisation Details'!A650:H2992,8,FALSE)</f>
        <v>R1013</v>
      </c>
      <c r="Q650" s="26">
        <f>VLOOKUP(A650,'Hospitalisation Details'!A650:H2992,3,FALSE)</f>
        <v>64.011111111111106</v>
      </c>
    </row>
    <row r="651" spans="1:17" ht="15.75" customHeight="1" x14ac:dyDescent="0.3">
      <c r="A651" s="31" t="s">
        <v>1165</v>
      </c>
      <c r="B651" s="23" t="str">
        <f>VLOOKUP(A651,'Customer Names'!A651:D2985,3,FALSE)</f>
        <v xml:space="preserve">  Della</v>
      </c>
      <c r="C651" s="23">
        <f>VLOOKUP(Healthcare!A651,'Medical Examinations'!A651:H2985,2,FALSE)</f>
        <v>35.5</v>
      </c>
      <c r="D651" s="23">
        <f>VLOOKUP(A651,'Medical Examinations'!A651:H2985,3,FALSE)</f>
        <v>11.97</v>
      </c>
      <c r="E651" s="23" t="str">
        <f>VLOOKUP(A651,'Medical Examinations'!A651:H2985,4,FALSE)</f>
        <v>No</v>
      </c>
      <c r="F651" s="23" t="str">
        <f>VLOOKUP(A651,'Medical Examinations'!A651:H2985,5,FALSE)</f>
        <v>No</v>
      </c>
      <c r="G651" s="23" t="str">
        <f>VLOOKUP(A651,'Medical Examinations'!A651:H2985,6,FALSE)</f>
        <v>No</v>
      </c>
      <c r="H651" s="23">
        <f>VLOOKUP(A651,'Medical Examinations'!A651:H2985,7,FALSE)</f>
        <v>0</v>
      </c>
      <c r="I651" s="23" t="str">
        <f>VLOOKUP(A651,'Medical Examinations'!A651:H2985,8,FALSE)</f>
        <v>No</v>
      </c>
      <c r="J651" s="23" t="str" cm="1">
        <f t="array" ref="J651">_xlfn.IFS(C651&lt;18.5,"Under Weight",C651&lt;25,"Healthy Weight",C651&lt;30,"Over Weight",C651&gt;=30,"Obesity")</f>
        <v>Obesity</v>
      </c>
      <c r="K651" s="23" t="str" cm="1">
        <f t="array" ref="K651">_xlfn.IFS(D651&lt;5.7,"Normal",D651&lt;=6.5,"Prediabetes",D651&gt;6.5,"Diabetes")</f>
        <v>Diabetes</v>
      </c>
      <c r="L651" s="30" t="str">
        <f>VLOOKUP(A651,'Hospitalisation Details'!A651:H2993,2,FALSE)</f>
        <v>25-Oct-1962</v>
      </c>
      <c r="M651" s="23">
        <f>VLOOKUP(A651,'Hospitalisation Details'!A651:H2993,5,FALSE)</f>
        <v>15161.25</v>
      </c>
      <c r="N651" s="23" t="str">
        <f>VLOOKUP(A651,'Hospitalisation Details'!A651:H2993,6,FALSE)</f>
        <v>tier - 2</v>
      </c>
      <c r="O651" s="23" t="str">
        <f>VLOOKUP(A651,'Hospitalisation Details'!A651:H2993,7,FALSE)</f>
        <v>tier - 2</v>
      </c>
      <c r="P651" s="23" t="str">
        <f>VLOOKUP(A651,'Hospitalisation Details'!A651:H2993,8,FALSE)</f>
        <v>R1012</v>
      </c>
      <c r="Q651" s="26">
        <f>VLOOKUP(A651,'Hospitalisation Details'!A651:H2993,3,FALSE)</f>
        <v>60.619444444444447</v>
      </c>
    </row>
    <row r="652" spans="1:17" ht="15.75" customHeight="1" x14ac:dyDescent="0.3">
      <c r="A652" s="31" t="s">
        <v>1167</v>
      </c>
      <c r="B652" s="23" t="str">
        <f>VLOOKUP(A652,'Customer Names'!A652:D2986,3,FALSE)</f>
        <v xml:space="preserve">  David</v>
      </c>
      <c r="C652" s="23">
        <f>VLOOKUP(Healthcare!A652,'Medical Examinations'!A652:H2986,2,FALSE)</f>
        <v>41.63</v>
      </c>
      <c r="D652" s="23">
        <f>VLOOKUP(A652,'Medical Examinations'!A652:H2986,3,FALSE)</f>
        <v>6.71</v>
      </c>
      <c r="E652" s="23" t="str">
        <f>VLOOKUP(A652,'Medical Examinations'!A652:H2986,4,FALSE)</f>
        <v>No</v>
      </c>
      <c r="F652" s="23" t="str">
        <f>VLOOKUP(A652,'Medical Examinations'!A652:H2986,5,FALSE)</f>
        <v>No</v>
      </c>
      <c r="G652" s="23" t="str">
        <f>VLOOKUP(A652,'Medical Examinations'!A652:H2986,6,FALSE)</f>
        <v>No</v>
      </c>
      <c r="H652" s="23">
        <f>VLOOKUP(A652,'Medical Examinations'!A652:H2986,7,FALSE)</f>
        <v>0</v>
      </c>
      <c r="I652" s="23" t="str">
        <f>VLOOKUP(A652,'Medical Examinations'!A652:H2986,8,FALSE)</f>
        <v>No</v>
      </c>
      <c r="J652" s="23" t="str" cm="1">
        <f t="array" ref="J652">_xlfn.IFS(C652&lt;18.5,"Under Weight",C652&lt;25,"Healthy Weight",C652&lt;30,"Over Weight",C652&gt;=30,"Obesity")</f>
        <v>Obesity</v>
      </c>
      <c r="K652" s="23" t="str" cm="1">
        <f t="array" ref="K652">_xlfn.IFS(D652&lt;5.7,"Normal",D652&lt;=6.5,"Prediabetes",D652&gt;6.5,"Diabetes")</f>
        <v>Diabetes</v>
      </c>
      <c r="L652" s="30" t="str">
        <f>VLOOKUP(A652,'Hospitalisation Details'!A652:H2994,2,FALSE)</f>
        <v>25-Nov-1971</v>
      </c>
      <c r="M652" s="23">
        <f>VLOOKUP(A652,'Hospitalisation Details'!A652:H2994,5,FALSE)</f>
        <v>15150.44</v>
      </c>
      <c r="N652" s="23" t="str">
        <f>VLOOKUP(A652,'Hospitalisation Details'!A652:H2994,6,FALSE)</f>
        <v>tier - 2</v>
      </c>
      <c r="O652" s="23" t="str">
        <f>VLOOKUP(A652,'Hospitalisation Details'!A652:H2994,7,FALSE)</f>
        <v>tier - 1</v>
      </c>
      <c r="P652" s="23" t="str">
        <f>VLOOKUP(A652,'Hospitalisation Details'!A652:H2994,8,FALSE)</f>
        <v>R1023</v>
      </c>
      <c r="Q652" s="26">
        <f>VLOOKUP(A652,'Hospitalisation Details'!A652:H2994,3,FALSE)</f>
        <v>51.536111111111111</v>
      </c>
    </row>
    <row r="653" spans="1:17" ht="15.75" customHeight="1" x14ac:dyDescent="0.3">
      <c r="A653" s="31" t="s">
        <v>1168</v>
      </c>
      <c r="B653" s="23" t="str">
        <f>VLOOKUP(A653,'Customer Names'!A653:D2987,3,FALSE)</f>
        <v xml:space="preserve">  Victoria</v>
      </c>
      <c r="C653" s="23">
        <f>VLOOKUP(Healthcare!A653,'Medical Examinations'!A653:H2987,2,FALSE)</f>
        <v>46.49</v>
      </c>
      <c r="D653" s="23">
        <f>VLOOKUP(A653,'Medical Examinations'!A653:H2987,3,FALSE)</f>
        <v>11.92</v>
      </c>
      <c r="E653" s="23" t="str">
        <f>VLOOKUP(A653,'Medical Examinations'!A653:H2987,4,FALSE)</f>
        <v>No</v>
      </c>
      <c r="F653" s="23" t="str">
        <f>VLOOKUP(A653,'Medical Examinations'!A653:H2987,5,FALSE)</f>
        <v>No</v>
      </c>
      <c r="G653" s="23" t="str">
        <f>VLOOKUP(A653,'Medical Examinations'!A653:H2987,6,FALSE)</f>
        <v>No</v>
      </c>
      <c r="H653" s="23">
        <f>VLOOKUP(A653,'Medical Examinations'!A653:H2987,7,FALSE)</f>
        <v>0</v>
      </c>
      <c r="I653" s="23" t="str">
        <f>VLOOKUP(A653,'Medical Examinations'!A653:H2987,8,FALSE)</f>
        <v>No</v>
      </c>
      <c r="J653" s="23" t="str" cm="1">
        <f t="array" ref="J653">_xlfn.IFS(C653&lt;18.5,"Under Weight",C653&lt;25,"Healthy Weight",C653&lt;30,"Over Weight",C653&gt;=30,"Obesity")</f>
        <v>Obesity</v>
      </c>
      <c r="K653" s="23" t="str" cm="1">
        <f t="array" ref="K653">_xlfn.IFS(D653&lt;5.7,"Normal",D653&lt;=6.5,"Prediabetes",D653&gt;6.5,"Diabetes")</f>
        <v>Diabetes</v>
      </c>
      <c r="L653" s="30" t="str">
        <f>VLOOKUP(A653,'Hospitalisation Details'!A653:H2995,2,FALSE)</f>
        <v>05-Sep-1978</v>
      </c>
      <c r="M653" s="23">
        <f>VLOOKUP(A653,'Hospitalisation Details'!A653:H2995,5,FALSE)</f>
        <v>15123.19</v>
      </c>
      <c r="N653" s="23" t="str">
        <f>VLOOKUP(A653,'Hospitalisation Details'!A653:H2995,6,FALSE)</f>
        <v>tier - 2</v>
      </c>
      <c r="O653" s="23" t="str">
        <f>VLOOKUP(A653,'Hospitalisation Details'!A653:H2995,7,FALSE)</f>
        <v>tier - 1</v>
      </c>
      <c r="P653" s="23" t="str">
        <f>VLOOKUP(A653,'Hospitalisation Details'!A653:H2995,8,FALSE)</f>
        <v>R1011</v>
      </c>
      <c r="Q653" s="26">
        <f>VLOOKUP(A653,'Hospitalisation Details'!A653:H2995,3,FALSE)</f>
        <v>44.758333333333333</v>
      </c>
    </row>
    <row r="654" spans="1:17" ht="15.75" customHeight="1" x14ac:dyDescent="0.3">
      <c r="A654" s="31" t="s">
        <v>1170</v>
      </c>
      <c r="B654" s="23" t="str">
        <f>VLOOKUP(A654,'Customer Names'!A654:D2988,3,FALSE)</f>
        <v xml:space="preserve">  Tasos</v>
      </c>
      <c r="C654" s="23">
        <f>VLOOKUP(Healthcare!A654,'Medical Examinations'!A654:H2988,2,FALSE)</f>
        <v>43.29</v>
      </c>
      <c r="D654" s="23">
        <f>VLOOKUP(A654,'Medical Examinations'!A654:H2988,3,FALSE)</f>
        <v>5.35</v>
      </c>
      <c r="E654" s="23" t="str">
        <f>VLOOKUP(A654,'Medical Examinations'!A654:H2988,4,FALSE)</f>
        <v>No</v>
      </c>
      <c r="F654" s="23" t="str">
        <f>VLOOKUP(A654,'Medical Examinations'!A654:H2988,5,FALSE)</f>
        <v>No</v>
      </c>
      <c r="G654" s="23" t="str">
        <f>VLOOKUP(A654,'Medical Examinations'!A654:H2988,6,FALSE)</f>
        <v>No</v>
      </c>
      <c r="H654" s="23">
        <f>VLOOKUP(A654,'Medical Examinations'!A654:H2988,7,FALSE)</f>
        <v>2</v>
      </c>
      <c r="I654" s="23" t="str">
        <f>VLOOKUP(A654,'Medical Examinations'!A654:H2988,8,FALSE)</f>
        <v>No</v>
      </c>
      <c r="J654" s="23" t="str" cm="1">
        <f t="array" ref="J654">_xlfn.IFS(C654&lt;18.5,"Under Weight",C654&lt;25,"Healthy Weight",C654&lt;30,"Over Weight",C654&gt;=30,"Obesity")</f>
        <v>Obesity</v>
      </c>
      <c r="K654" s="23" t="str" cm="1">
        <f t="array" ref="K654">_xlfn.IFS(D654&lt;5.7,"Normal",D654&lt;=6.5,"Prediabetes",D654&gt;6.5,"Diabetes")</f>
        <v>Normal</v>
      </c>
      <c r="L654" s="30" t="str">
        <f>VLOOKUP(A654,'Hospitalisation Details'!A654:H2996,2,FALSE)</f>
        <v>07-Nov-1972</v>
      </c>
      <c r="M654" s="23">
        <f>VLOOKUP(A654,'Hospitalisation Details'!A654:H2996,5,FALSE)</f>
        <v>15103.69</v>
      </c>
      <c r="N654" s="23" t="str">
        <f>VLOOKUP(A654,'Hospitalisation Details'!A654:H2996,6,FALSE)</f>
        <v>tier - 2</v>
      </c>
      <c r="O654" s="23" t="str">
        <f>VLOOKUP(A654,'Hospitalisation Details'!A654:H2996,7,FALSE)</f>
        <v>tier - 1</v>
      </c>
      <c r="P654" s="23" t="str">
        <f>VLOOKUP(A654,'Hospitalisation Details'!A654:H2996,8,FALSE)</f>
        <v>R1012</v>
      </c>
      <c r="Q654" s="26">
        <f>VLOOKUP(A654,'Hospitalisation Details'!A654:H2996,3,FALSE)</f>
        <v>50.586111111111109</v>
      </c>
    </row>
    <row r="655" spans="1:17" ht="15.75" customHeight="1" x14ac:dyDescent="0.3">
      <c r="A655" s="31" t="s">
        <v>1172</v>
      </c>
      <c r="B655" s="23" t="str">
        <f>VLOOKUP(A655,'Customer Names'!A655:D2989,3,FALSE)</f>
        <v xml:space="preserve">  Thomas</v>
      </c>
      <c r="C655" s="23">
        <f>VLOOKUP(Healthcare!A655,'Medical Examinations'!A655:H2989,2,FALSE)</f>
        <v>43.08</v>
      </c>
      <c r="D655" s="23">
        <f>VLOOKUP(A655,'Medical Examinations'!A655:H2989,3,FALSE)</f>
        <v>8.9600000000000009</v>
      </c>
      <c r="E655" s="23" t="str">
        <f>VLOOKUP(A655,'Medical Examinations'!A655:H2989,4,FALSE)</f>
        <v>Yes</v>
      </c>
      <c r="F655" s="23" t="str">
        <f>VLOOKUP(A655,'Medical Examinations'!A655:H2989,5,FALSE)</f>
        <v>No</v>
      </c>
      <c r="G655" s="23" t="str">
        <f>VLOOKUP(A655,'Medical Examinations'!A655:H2989,6,FALSE)</f>
        <v>No</v>
      </c>
      <c r="H655" s="23">
        <f>VLOOKUP(A655,'Medical Examinations'!A655:H2989,7,FALSE)</f>
        <v>1</v>
      </c>
      <c r="I655" s="23" t="str">
        <f>VLOOKUP(A655,'Medical Examinations'!A655:H2989,8,FALSE)</f>
        <v>No</v>
      </c>
      <c r="J655" s="23" t="str" cm="1">
        <f t="array" ref="J655">_xlfn.IFS(C655&lt;18.5,"Under Weight",C655&lt;25,"Healthy Weight",C655&lt;30,"Over Weight",C655&gt;=30,"Obesity")</f>
        <v>Obesity</v>
      </c>
      <c r="K655" s="23" t="str" cm="1">
        <f t="array" ref="K655">_xlfn.IFS(D655&lt;5.7,"Normal",D655&lt;=6.5,"Prediabetes",D655&gt;6.5,"Diabetes")</f>
        <v>Diabetes</v>
      </c>
      <c r="L655" s="30" t="str">
        <f>VLOOKUP(A655,'Hospitalisation Details'!A655:H2997,2,FALSE)</f>
        <v>26-Oct-1975</v>
      </c>
      <c r="M655" s="23">
        <f>VLOOKUP(A655,'Hospitalisation Details'!A655:H2997,5,FALSE)</f>
        <v>15090.35</v>
      </c>
      <c r="N655" s="23" t="str">
        <f>VLOOKUP(A655,'Hospitalisation Details'!A655:H2997,6,FALSE)</f>
        <v>tier - 2</v>
      </c>
      <c r="O655" s="23" t="str">
        <f>VLOOKUP(A655,'Hospitalisation Details'!A655:H2997,7,FALSE)</f>
        <v>tier - 1</v>
      </c>
      <c r="P655" s="23" t="str">
        <f>VLOOKUP(A655,'Hospitalisation Details'!A655:H2997,8,FALSE)</f>
        <v>R1023</v>
      </c>
      <c r="Q655" s="26">
        <f>VLOOKUP(A655,'Hospitalisation Details'!A655:H2997,3,FALSE)</f>
        <v>47.616666666666667</v>
      </c>
    </row>
    <row r="656" spans="1:17" ht="15.75" customHeight="1" x14ac:dyDescent="0.3">
      <c r="A656" s="31" t="s">
        <v>1173</v>
      </c>
      <c r="B656" s="23" t="str">
        <f>VLOOKUP(A656,'Customer Names'!A656:D2990,3,FALSE)</f>
        <v xml:space="preserve">  Lukasz</v>
      </c>
      <c r="C656" s="23">
        <f>VLOOKUP(Healthcare!A656,'Medical Examinations'!A656:H2990,2,FALSE)</f>
        <v>39.07</v>
      </c>
      <c r="D656" s="23">
        <f>VLOOKUP(A656,'Medical Examinations'!A656:H2990,3,FALSE)</f>
        <v>11.93</v>
      </c>
      <c r="E656" s="23" t="str">
        <f>VLOOKUP(A656,'Medical Examinations'!A656:H2990,4,FALSE)</f>
        <v>No</v>
      </c>
      <c r="F656" s="23" t="str">
        <f>VLOOKUP(A656,'Medical Examinations'!A656:H2990,5,FALSE)</f>
        <v>No</v>
      </c>
      <c r="G656" s="23" t="str">
        <f>VLOOKUP(A656,'Medical Examinations'!A656:H2990,6,FALSE)</f>
        <v>No</v>
      </c>
      <c r="H656" s="23">
        <f>VLOOKUP(A656,'Medical Examinations'!A656:H2990,7,FALSE)</f>
        <v>0</v>
      </c>
      <c r="I656" s="23" t="str">
        <f>VLOOKUP(A656,'Medical Examinations'!A656:H2990,8,FALSE)</f>
        <v>No</v>
      </c>
      <c r="J656" s="23" t="str" cm="1">
        <f t="array" ref="J656">_xlfn.IFS(C656&lt;18.5,"Under Weight",C656&lt;25,"Healthy Weight",C656&lt;30,"Over Weight",C656&gt;=30,"Obesity")</f>
        <v>Obesity</v>
      </c>
      <c r="K656" s="23" t="str" cm="1">
        <f t="array" ref="K656">_xlfn.IFS(D656&lt;5.7,"Normal",D656&lt;=6.5,"Prediabetes",D656&gt;6.5,"Diabetes")</f>
        <v>Diabetes</v>
      </c>
      <c r="L656" s="30" t="str">
        <f>VLOOKUP(A656,'Hospitalisation Details'!A656:H2998,2,FALSE)</f>
        <v>12-Jun-1968</v>
      </c>
      <c r="M656" s="23">
        <f>VLOOKUP(A656,'Hospitalisation Details'!A656:H2998,5,FALSE)</f>
        <v>15052.68</v>
      </c>
      <c r="N656" s="23" t="str">
        <f>VLOOKUP(A656,'Hospitalisation Details'!A656:H2998,6,FALSE)</f>
        <v>tier - 2</v>
      </c>
      <c r="O656" s="23" t="str">
        <f>VLOOKUP(A656,'Hospitalisation Details'!A656:H2998,7,FALSE)</f>
        <v>tier - 2</v>
      </c>
      <c r="P656" s="23" t="str">
        <f>VLOOKUP(A656,'Hospitalisation Details'!A656:H2998,8,FALSE)</f>
        <v>R1022</v>
      </c>
      <c r="Q656" s="26">
        <f>VLOOKUP(A656,'Hospitalisation Details'!A656:H2998,3,FALSE)</f>
        <v>54.988888888888887</v>
      </c>
    </row>
    <row r="657" spans="1:17" ht="15.75" customHeight="1" x14ac:dyDescent="0.3">
      <c r="A657" s="31" t="s">
        <v>1175</v>
      </c>
      <c r="B657" s="23" t="str">
        <f>VLOOKUP(A657,'Customer Names'!A657:D2991,3,FALSE)</f>
        <v xml:space="preserve">  Matthew A</v>
      </c>
      <c r="C657" s="23">
        <f>VLOOKUP(Healthcare!A657,'Medical Examinations'!A657:H2991,2,FALSE)</f>
        <v>41.3</v>
      </c>
      <c r="D657" s="23">
        <f>VLOOKUP(A657,'Medical Examinations'!A657:H2991,3,FALSE)</f>
        <v>9.59</v>
      </c>
      <c r="E657" s="23" t="str">
        <f>VLOOKUP(A657,'Medical Examinations'!A657:H2991,4,FALSE)</f>
        <v>No</v>
      </c>
      <c r="F657" s="23" t="str">
        <f>VLOOKUP(A657,'Medical Examinations'!A657:H2991,5,FALSE)</f>
        <v>No</v>
      </c>
      <c r="G657" s="23" t="str">
        <f>VLOOKUP(A657,'Medical Examinations'!A657:H2991,6,FALSE)</f>
        <v>No</v>
      </c>
      <c r="H657" s="23">
        <f>VLOOKUP(A657,'Medical Examinations'!A657:H2991,7,FALSE)</f>
        <v>0</v>
      </c>
      <c r="I657" s="23" t="str">
        <f>VLOOKUP(A657,'Medical Examinations'!A657:H2991,8,FALSE)</f>
        <v>No</v>
      </c>
      <c r="J657" s="23" t="str" cm="1">
        <f t="array" ref="J657">_xlfn.IFS(C657&lt;18.5,"Under Weight",C657&lt;25,"Healthy Weight",C657&lt;30,"Over Weight",C657&gt;=30,"Obesity")</f>
        <v>Obesity</v>
      </c>
      <c r="K657" s="23" t="str" cm="1">
        <f t="array" ref="K657">_xlfn.IFS(D657&lt;5.7,"Normal",D657&lt;=6.5,"Prediabetes",D657&gt;6.5,"Diabetes")</f>
        <v>Diabetes</v>
      </c>
      <c r="L657" s="30" t="str">
        <f>VLOOKUP(A657,'Hospitalisation Details'!A657:H2999,2,FALSE)</f>
        <v>15-Aug-1971</v>
      </c>
      <c r="M657" s="23">
        <f>VLOOKUP(A657,'Hospitalisation Details'!A657:H2999,5,FALSE)</f>
        <v>15038.51</v>
      </c>
      <c r="N657" s="23" t="str">
        <f>VLOOKUP(A657,'Hospitalisation Details'!A657:H2999,6,FALSE)</f>
        <v>tier - 2</v>
      </c>
      <c r="O657" s="23" t="str">
        <f>VLOOKUP(A657,'Hospitalisation Details'!A657:H2999,7,FALSE)</f>
        <v>tier - 3</v>
      </c>
      <c r="P657" s="23" t="str">
        <f>VLOOKUP(A657,'Hospitalisation Details'!A657:H2999,8,FALSE)</f>
        <v>R1023</v>
      </c>
      <c r="Q657" s="26">
        <f>VLOOKUP(A657,'Hospitalisation Details'!A657:H2999,3,FALSE)</f>
        <v>51.81388888888889</v>
      </c>
    </row>
    <row r="658" spans="1:17" ht="15.75" customHeight="1" x14ac:dyDescent="0.3">
      <c r="A658" s="31" t="s">
        <v>1177</v>
      </c>
      <c r="B658" s="23" t="str">
        <f>VLOOKUP(A658,'Customer Names'!A658:D2992,3,FALSE)</f>
        <v xml:space="preserve">  Meta</v>
      </c>
      <c r="C658" s="23">
        <f>VLOOKUP(Healthcare!A658,'Medical Examinations'!A658:H2992,2,FALSE)</f>
        <v>42.95</v>
      </c>
      <c r="D658" s="23">
        <f>VLOOKUP(A658,'Medical Examinations'!A658:H2992,3,FALSE)</f>
        <v>11.88</v>
      </c>
      <c r="E658" s="23" t="str">
        <f>VLOOKUP(A658,'Medical Examinations'!A658:H2992,4,FALSE)</f>
        <v>Yes</v>
      </c>
      <c r="F658" s="23" t="str">
        <f>VLOOKUP(A658,'Medical Examinations'!A658:H2992,5,FALSE)</f>
        <v>No</v>
      </c>
      <c r="G658" s="23" t="str">
        <f>VLOOKUP(A658,'Medical Examinations'!A658:H2992,6,FALSE)</f>
        <v>No</v>
      </c>
      <c r="H658" s="23">
        <f>VLOOKUP(A658,'Medical Examinations'!A658:H2992,7,FALSE)</f>
        <v>2</v>
      </c>
      <c r="I658" s="23" t="str">
        <f>VLOOKUP(A658,'Medical Examinations'!A658:H2992,8,FALSE)</f>
        <v>No</v>
      </c>
      <c r="J658" s="23" t="str" cm="1">
        <f t="array" ref="J658">_xlfn.IFS(C658&lt;18.5,"Under Weight",C658&lt;25,"Healthy Weight",C658&lt;30,"Over Weight",C658&gt;=30,"Obesity")</f>
        <v>Obesity</v>
      </c>
      <c r="K658" s="23" t="str" cm="1">
        <f t="array" ref="K658">_xlfn.IFS(D658&lt;5.7,"Normal",D658&lt;=6.5,"Prediabetes",D658&gt;6.5,"Diabetes")</f>
        <v>Diabetes</v>
      </c>
      <c r="L658" s="30" t="str">
        <f>VLOOKUP(A658,'Hospitalisation Details'!A658:H3000,2,FALSE)</f>
        <v>11-Sep-1970</v>
      </c>
      <c r="M658" s="23">
        <f>VLOOKUP(A658,'Hospitalisation Details'!A658:H3000,5,FALSE)</f>
        <v>15026.3</v>
      </c>
      <c r="N658" s="23" t="str">
        <f>VLOOKUP(A658,'Hospitalisation Details'!A658:H3000,6,FALSE)</f>
        <v>tier - 2</v>
      </c>
      <c r="O658" s="23" t="str">
        <f>VLOOKUP(A658,'Hospitalisation Details'!A658:H3000,7,FALSE)</f>
        <v>tier - 3</v>
      </c>
      <c r="P658" s="23" t="str">
        <f>VLOOKUP(A658,'Hospitalisation Details'!A658:H3000,8,FALSE)</f>
        <v>R1011</v>
      </c>
      <c r="Q658" s="26">
        <f>VLOOKUP(A658,'Hospitalisation Details'!A658:H3000,3,FALSE)</f>
        <v>52.741666666666667</v>
      </c>
    </row>
    <row r="659" spans="1:17" ht="15.75" customHeight="1" x14ac:dyDescent="0.3">
      <c r="A659" s="31" t="s">
        <v>1179</v>
      </c>
      <c r="B659" s="23" t="str">
        <f>VLOOKUP(A659,'Customer Names'!A659:D2993,3,FALSE)</f>
        <v xml:space="preserve">  Rachel E</v>
      </c>
      <c r="C659" s="23">
        <f>VLOOKUP(Healthcare!A659,'Medical Examinations'!A659:H2993,2,FALSE)</f>
        <v>46.96</v>
      </c>
      <c r="D659" s="23">
        <f>VLOOKUP(A659,'Medical Examinations'!A659:H2993,3,FALSE)</f>
        <v>4.6399999999999997</v>
      </c>
      <c r="E659" s="23" t="str">
        <f>VLOOKUP(A659,'Medical Examinations'!A659:H2993,4,FALSE)</f>
        <v>No</v>
      </c>
      <c r="F659" s="23" t="str">
        <f>VLOOKUP(A659,'Medical Examinations'!A659:H2993,5,FALSE)</f>
        <v>No</v>
      </c>
      <c r="G659" s="23" t="str">
        <f>VLOOKUP(A659,'Medical Examinations'!A659:H2993,6,FALSE)</f>
        <v>Yes</v>
      </c>
      <c r="H659" s="23">
        <f>VLOOKUP(A659,'Medical Examinations'!A659:H2993,7,FALSE)</f>
        <v>1</v>
      </c>
      <c r="I659" s="23" t="str">
        <f>VLOOKUP(A659,'Medical Examinations'!A659:H2993,8,FALSE)</f>
        <v>No</v>
      </c>
      <c r="J659" s="23" t="str" cm="1">
        <f t="array" ref="J659">_xlfn.IFS(C659&lt;18.5,"Under Weight",C659&lt;25,"Healthy Weight",C659&lt;30,"Over Weight",C659&gt;=30,"Obesity")</f>
        <v>Obesity</v>
      </c>
      <c r="K659" s="23" t="str" cm="1">
        <f t="array" ref="K659">_xlfn.IFS(D659&lt;5.7,"Normal",D659&lt;=6.5,"Prediabetes",D659&gt;6.5,"Diabetes")</f>
        <v>Normal</v>
      </c>
      <c r="L659" s="30" t="str">
        <f>VLOOKUP(A659,'Hospitalisation Details'!A659:H3001,2,FALSE)</f>
        <v>25-Nov-1979</v>
      </c>
      <c r="M659" s="23">
        <f>VLOOKUP(A659,'Hospitalisation Details'!A659:H3001,5,FALSE)</f>
        <v>15025.76</v>
      </c>
      <c r="N659" s="23" t="str">
        <f>VLOOKUP(A659,'Hospitalisation Details'!A659:H3001,6,FALSE)</f>
        <v>tier - 2</v>
      </c>
      <c r="O659" s="23" t="str">
        <f>VLOOKUP(A659,'Hospitalisation Details'!A659:H3001,7,FALSE)</f>
        <v>tier - 1</v>
      </c>
      <c r="P659" s="23" t="str">
        <f>VLOOKUP(A659,'Hospitalisation Details'!A659:H3001,8,FALSE)</f>
        <v>R1011</v>
      </c>
      <c r="Q659" s="26">
        <f>VLOOKUP(A659,'Hospitalisation Details'!A659:H3001,3,FALSE)</f>
        <v>43.536111111111111</v>
      </c>
    </row>
    <row r="660" spans="1:17" ht="15.75" customHeight="1" x14ac:dyDescent="0.3">
      <c r="A660" s="31" t="s">
        <v>1181</v>
      </c>
      <c r="B660" s="23" t="str">
        <f>VLOOKUP(A660,'Customer Names'!A660:D2994,3,FALSE)</f>
        <v xml:space="preserve">  Angelica</v>
      </c>
      <c r="C660" s="23">
        <f>VLOOKUP(Healthcare!A660,'Medical Examinations'!A660:H2994,2,FALSE)</f>
        <v>30.495000000000001</v>
      </c>
      <c r="D660" s="23">
        <f>VLOOKUP(A660,'Medical Examinations'!A660:H2994,3,FALSE)</f>
        <v>9.5299999999999994</v>
      </c>
      <c r="E660" s="23" t="str">
        <f>VLOOKUP(A660,'Medical Examinations'!A660:H2994,4,FALSE)</f>
        <v>No</v>
      </c>
      <c r="F660" s="23" t="str">
        <f>VLOOKUP(A660,'Medical Examinations'!A660:H2994,5,FALSE)</f>
        <v>No</v>
      </c>
      <c r="G660" s="23" t="str">
        <f>VLOOKUP(A660,'Medical Examinations'!A660:H2994,6,FALSE)</f>
        <v>No</v>
      </c>
      <c r="H660" s="23">
        <f>VLOOKUP(A660,'Medical Examinations'!A660:H2994,7,FALSE)</f>
        <v>0</v>
      </c>
      <c r="I660" s="23" t="str">
        <f>VLOOKUP(A660,'Medical Examinations'!A660:H2994,8,FALSE)</f>
        <v>No</v>
      </c>
      <c r="J660" s="23" t="str" cm="1">
        <f t="array" ref="J660">_xlfn.IFS(C660&lt;18.5,"Under Weight",C660&lt;25,"Healthy Weight",C660&lt;30,"Over Weight",C660&gt;=30,"Obesity")</f>
        <v>Obesity</v>
      </c>
      <c r="K660" s="23" t="str" cm="1">
        <f t="array" ref="K660">_xlfn.IFS(D660&lt;5.7,"Normal",D660&lt;=6.5,"Prediabetes",D660&gt;6.5,"Diabetes")</f>
        <v>Diabetes</v>
      </c>
      <c r="L660" s="30" t="str">
        <f>VLOOKUP(A660,'Hospitalisation Details'!A660:H3002,2,FALSE)</f>
        <v>08-Aug-1960</v>
      </c>
      <c r="M660" s="23">
        <f>VLOOKUP(A660,'Hospitalisation Details'!A660:H3002,5,FALSE)</f>
        <v>15019.76</v>
      </c>
      <c r="N660" s="23" t="str">
        <f>VLOOKUP(A660,'Hospitalisation Details'!A660:H3002,6,FALSE)</f>
        <v>tier - 2</v>
      </c>
      <c r="O660" s="23" t="str">
        <f>VLOOKUP(A660,'Hospitalisation Details'!A660:H3002,7,FALSE)</f>
        <v>tier - 2</v>
      </c>
      <c r="P660" s="23" t="str">
        <f>VLOOKUP(A660,'Hospitalisation Details'!A660:H3002,8,FALSE)</f>
        <v>R1012</v>
      </c>
      <c r="Q660" s="26">
        <f>VLOOKUP(A660,'Hospitalisation Details'!A660:H3002,3,FALSE)</f>
        <v>62.833333333333336</v>
      </c>
    </row>
    <row r="661" spans="1:17" ht="15.75" customHeight="1" x14ac:dyDescent="0.3">
      <c r="A661" s="31" t="s">
        <v>1183</v>
      </c>
      <c r="B661" s="23" t="str">
        <f>VLOOKUP(A661,'Customer Names'!A661:D2995,3,FALSE)</f>
        <v xml:space="preserve">  Kathleen</v>
      </c>
      <c r="C661" s="23">
        <f>VLOOKUP(Healthcare!A661,'Medical Examinations'!A661:H2995,2,FALSE)</f>
        <v>17.954999999999998</v>
      </c>
      <c r="D661" s="23">
        <f>VLOOKUP(A661,'Medical Examinations'!A661:H2995,3,FALSE)</f>
        <v>5.29</v>
      </c>
      <c r="E661" s="23" t="str">
        <f>VLOOKUP(A661,'Medical Examinations'!A661:H2995,4,FALSE)</f>
        <v>Yes</v>
      </c>
      <c r="F661" s="23" t="str">
        <f>VLOOKUP(A661,'Medical Examinations'!A661:H2995,5,FALSE)</f>
        <v>No</v>
      </c>
      <c r="G661" s="23" t="str">
        <f>VLOOKUP(A661,'Medical Examinations'!A661:H2995,6,FALSE)</f>
        <v>No</v>
      </c>
      <c r="H661" s="23">
        <f>VLOOKUP(A661,'Medical Examinations'!A661:H2995,7,FALSE)</f>
        <v>1</v>
      </c>
      <c r="I661" s="23" t="str">
        <f>VLOOKUP(A661,'Medical Examinations'!A661:H2995,8,FALSE)</f>
        <v>Yes</v>
      </c>
      <c r="J661" s="23" t="str" cm="1">
        <f t="array" ref="J661">_xlfn.IFS(C661&lt;18.5,"Under Weight",C661&lt;25,"Healthy Weight",C661&lt;30,"Over Weight",C661&gt;=30,"Obesity")</f>
        <v>Under Weight</v>
      </c>
      <c r="K661" s="23" t="str" cm="1">
        <f t="array" ref="K661">_xlfn.IFS(D661&lt;5.7,"Normal",D661&lt;=6.5,"Prediabetes",D661&gt;6.5,"Diabetes")</f>
        <v>Normal</v>
      </c>
      <c r="L661" s="30" t="str">
        <f>VLOOKUP(A661,'Hospitalisation Details'!A661:H3003,2,FALSE)</f>
        <v>02-Aug-1995</v>
      </c>
      <c r="M661" s="23">
        <f>VLOOKUP(A661,'Hospitalisation Details'!A661:H3003,5,FALSE)</f>
        <v>15006.58</v>
      </c>
      <c r="N661" s="23" t="str">
        <f>VLOOKUP(A661,'Hospitalisation Details'!A661:H3003,6,FALSE)</f>
        <v>tier - 2</v>
      </c>
      <c r="O661" s="23" t="str">
        <f>VLOOKUP(A661,'Hospitalisation Details'!A661:H3003,7,FALSE)</f>
        <v>tier - 2</v>
      </c>
      <c r="P661" s="23" t="str">
        <f>VLOOKUP(A661,'Hospitalisation Details'!A661:H3003,8,FALSE)</f>
        <v>R1024</v>
      </c>
      <c r="Q661" s="26">
        <f>VLOOKUP(A661,'Hospitalisation Details'!A661:H3003,3,FALSE)</f>
        <v>27.85</v>
      </c>
    </row>
    <row r="662" spans="1:17" ht="15.75" customHeight="1" x14ac:dyDescent="0.3">
      <c r="A662" s="31" t="s">
        <v>1185</v>
      </c>
      <c r="B662" s="23" t="str">
        <f>VLOOKUP(A662,'Customer Names'!A662:D2996,3,FALSE)</f>
        <v xml:space="preserve">  Gabriel D</v>
      </c>
      <c r="C662" s="23">
        <f>VLOOKUP(Healthcare!A662,'Medical Examinations'!A662:H2996,2,FALSE)</f>
        <v>25.6</v>
      </c>
      <c r="D662" s="23">
        <f>VLOOKUP(A662,'Medical Examinations'!A662:H2996,3,FALSE)</f>
        <v>10.95</v>
      </c>
      <c r="E662" s="23" t="str">
        <f>VLOOKUP(A662,'Medical Examinations'!A662:H2996,4,FALSE)</f>
        <v>No</v>
      </c>
      <c r="F662" s="23" t="str">
        <f>VLOOKUP(A662,'Medical Examinations'!A662:H2996,5,FALSE)</f>
        <v>No</v>
      </c>
      <c r="G662" s="23" t="str">
        <f>VLOOKUP(A662,'Medical Examinations'!A662:H2996,6,FALSE)</f>
        <v>No</v>
      </c>
      <c r="H662" s="23">
        <f>VLOOKUP(A662,'Medical Examinations'!A662:H2996,7,FALSE)</f>
        <v>3</v>
      </c>
      <c r="I662" s="23" t="str">
        <f>VLOOKUP(A662,'Medical Examinations'!A662:H2996,8,FALSE)</f>
        <v>No</v>
      </c>
      <c r="J662" s="23" t="str" cm="1">
        <f t="array" ref="J662">_xlfn.IFS(C662&lt;18.5,"Under Weight",C662&lt;25,"Healthy Weight",C662&lt;30,"Over Weight",C662&gt;=30,"Obesity")</f>
        <v>Over Weight</v>
      </c>
      <c r="K662" s="23" t="str" cm="1">
        <f t="array" ref="K662">_xlfn.IFS(D662&lt;5.7,"Normal",D662&lt;=6.5,"Prediabetes",D662&gt;6.5,"Diabetes")</f>
        <v>Diabetes</v>
      </c>
      <c r="L662" s="30" t="str">
        <f>VLOOKUP(A662,'Hospitalisation Details'!A662:H3004,2,FALSE)</f>
        <v>29-Jul-1958</v>
      </c>
      <c r="M662" s="23">
        <f>VLOOKUP(A662,'Hospitalisation Details'!A662:H3004,5,FALSE)</f>
        <v>14988.43</v>
      </c>
      <c r="N662" s="23" t="str">
        <f>VLOOKUP(A662,'Hospitalisation Details'!A662:H3004,6,FALSE)</f>
        <v>tier - 2</v>
      </c>
      <c r="O662" s="23" t="str">
        <f>VLOOKUP(A662,'Hospitalisation Details'!A662:H3004,7,FALSE)</f>
        <v>tier - 3</v>
      </c>
      <c r="P662" s="23" t="str">
        <f>VLOOKUP(A662,'Hospitalisation Details'!A662:H3004,8,FALSE)</f>
        <v>R1011</v>
      </c>
      <c r="Q662" s="26">
        <f>VLOOKUP(A662,'Hospitalisation Details'!A662:H3004,3,FALSE)</f>
        <v>64.858333333333334</v>
      </c>
    </row>
    <row r="663" spans="1:17" ht="15.75" customHeight="1" x14ac:dyDescent="0.3">
      <c r="A663" s="31" t="s">
        <v>1187</v>
      </c>
      <c r="B663" s="23" t="str">
        <f>VLOOKUP(A663,'Customer Names'!A663:D2997,3,FALSE)</f>
        <v xml:space="preserve">  Jeff T</v>
      </c>
      <c r="C663" s="23">
        <f>VLOOKUP(Healthcare!A663,'Medical Examinations'!A663:H2997,2,FALSE)</f>
        <v>34.21</v>
      </c>
      <c r="D663" s="23">
        <f>VLOOKUP(A663,'Medical Examinations'!A663:H2997,3,FALSE)</f>
        <v>9.17</v>
      </c>
      <c r="E663" s="23" t="str">
        <f>VLOOKUP(A663,'Medical Examinations'!A663:H2997,4,FALSE)</f>
        <v>No</v>
      </c>
      <c r="F663" s="23" t="str">
        <f>VLOOKUP(A663,'Medical Examinations'!A663:H2997,5,FALSE)</f>
        <v>No</v>
      </c>
      <c r="G663" s="23" t="str">
        <f>VLOOKUP(A663,'Medical Examinations'!A663:H2997,6,FALSE)</f>
        <v>No</v>
      </c>
      <c r="H663" s="23">
        <f>VLOOKUP(A663,'Medical Examinations'!A663:H2997,7,FALSE)</f>
        <v>0</v>
      </c>
      <c r="I663" s="23" t="str">
        <f>VLOOKUP(A663,'Medical Examinations'!A663:H2997,8,FALSE)</f>
        <v>No</v>
      </c>
      <c r="J663" s="23" t="str" cm="1">
        <f t="array" ref="J663">_xlfn.IFS(C663&lt;18.5,"Under Weight",C663&lt;25,"Healthy Weight",C663&lt;30,"Over Weight",C663&gt;=30,"Obesity")</f>
        <v>Obesity</v>
      </c>
      <c r="K663" s="23" t="str" cm="1">
        <f t="array" ref="K663">_xlfn.IFS(D663&lt;5.7,"Normal",D663&lt;=6.5,"Prediabetes",D663&gt;6.5,"Diabetes")</f>
        <v>Diabetes</v>
      </c>
      <c r="L663" s="30" t="str">
        <f>VLOOKUP(A663,'Hospitalisation Details'!A663:H3005,2,FALSE)</f>
        <v>29-Nov-1962</v>
      </c>
      <c r="M663" s="23">
        <f>VLOOKUP(A663,'Hospitalisation Details'!A663:H3005,5,FALSE)</f>
        <v>14945.34</v>
      </c>
      <c r="N663" s="23" t="str">
        <f>VLOOKUP(A663,'Hospitalisation Details'!A663:H3005,6,FALSE)</f>
        <v>tier - 2</v>
      </c>
      <c r="O663" s="23" t="str">
        <f>VLOOKUP(A663,'Hospitalisation Details'!A663:H3005,7,FALSE)</f>
        <v>tier - 1</v>
      </c>
      <c r="P663" s="23" t="str">
        <f>VLOOKUP(A663,'Hospitalisation Details'!A663:H3005,8,FALSE)</f>
        <v>R1021</v>
      </c>
      <c r="Q663" s="26">
        <f>VLOOKUP(A663,'Hospitalisation Details'!A663:H3005,3,FALSE)</f>
        <v>60.524999999999999</v>
      </c>
    </row>
    <row r="664" spans="1:17" ht="15.75" customHeight="1" x14ac:dyDescent="0.3">
      <c r="A664" s="31" t="s">
        <v>1189</v>
      </c>
      <c r="B664" s="23" t="str">
        <f>VLOOKUP(A664,'Customer Names'!A664:D2998,3,FALSE)</f>
        <v xml:space="preserve">  Neil D</v>
      </c>
      <c r="C664" s="23">
        <f>VLOOKUP(Healthcare!A664,'Medical Examinations'!A664:H2998,2,FALSE)</f>
        <v>39.74</v>
      </c>
      <c r="D664" s="23">
        <f>VLOOKUP(A664,'Medical Examinations'!A664:H2998,3,FALSE)</f>
        <v>7.39</v>
      </c>
      <c r="E664" s="23" t="str">
        <f>VLOOKUP(A664,'Medical Examinations'!A664:H2998,4,FALSE)</f>
        <v>No</v>
      </c>
      <c r="F664" s="23" t="str">
        <f>VLOOKUP(A664,'Medical Examinations'!A664:H2998,5,FALSE)</f>
        <v>No</v>
      </c>
      <c r="G664" s="23" t="str">
        <f>VLOOKUP(A664,'Medical Examinations'!A664:H2998,6,FALSE)</f>
        <v>No</v>
      </c>
      <c r="H664" s="23">
        <f>VLOOKUP(A664,'Medical Examinations'!A664:H2998,7,FALSE)</f>
        <v>0</v>
      </c>
      <c r="I664" s="23" t="str">
        <f>VLOOKUP(A664,'Medical Examinations'!A664:H2998,8,FALSE)</f>
        <v>No</v>
      </c>
      <c r="J664" s="23" t="str" cm="1">
        <f t="array" ref="J664">_xlfn.IFS(C664&lt;18.5,"Under Weight",C664&lt;25,"Healthy Weight",C664&lt;30,"Over Weight",C664&gt;=30,"Obesity")</f>
        <v>Obesity</v>
      </c>
      <c r="K664" s="23" t="str" cm="1">
        <f t="array" ref="K664">_xlfn.IFS(D664&lt;5.7,"Normal",D664&lt;=6.5,"Prediabetes",D664&gt;6.5,"Diabetes")</f>
        <v>Diabetes</v>
      </c>
      <c r="L664" s="30" t="str">
        <f>VLOOKUP(A664,'Hospitalisation Details'!A664:H3006,2,FALSE)</f>
        <v>08-Nov-1968</v>
      </c>
      <c r="M664" s="23">
        <f>VLOOKUP(A664,'Hospitalisation Details'!A664:H3006,5,FALSE)</f>
        <v>14926.97</v>
      </c>
      <c r="N664" s="23" t="str">
        <f>VLOOKUP(A664,'Hospitalisation Details'!A664:H3006,6,FALSE)</f>
        <v>tier - 2</v>
      </c>
      <c r="O664" s="23" t="str">
        <f>VLOOKUP(A664,'Hospitalisation Details'!A664:H3006,7,FALSE)</f>
        <v>tier - 2</v>
      </c>
      <c r="P664" s="23" t="str">
        <f>VLOOKUP(A664,'Hospitalisation Details'!A664:H3006,8,FALSE)</f>
        <v>R1012</v>
      </c>
      <c r="Q664" s="26">
        <f>VLOOKUP(A664,'Hospitalisation Details'!A664:H3006,3,FALSE)</f>
        <v>54.583333333333336</v>
      </c>
    </row>
    <row r="665" spans="1:17" ht="15.75" customHeight="1" x14ac:dyDescent="0.3">
      <c r="A665" s="31" t="s">
        <v>1191</v>
      </c>
      <c r="B665" s="23" t="str">
        <f>VLOOKUP(A665,'Customer Names'!A665:D2999,3,FALSE)</f>
        <v xml:space="preserve">  Katherine L</v>
      </c>
      <c r="C665" s="23">
        <f>VLOOKUP(Healthcare!A665,'Medical Examinations'!A665:H2999,2,FALSE)</f>
        <v>49.53</v>
      </c>
      <c r="D665" s="23">
        <f>VLOOKUP(A665,'Medical Examinations'!A665:H2999,3,FALSE)</f>
        <v>9.1300000000000008</v>
      </c>
      <c r="E665" s="23" t="str">
        <f>VLOOKUP(A665,'Medical Examinations'!A665:H2999,4,FALSE)</f>
        <v>Yes</v>
      </c>
      <c r="F665" s="23" t="str">
        <f>VLOOKUP(A665,'Medical Examinations'!A665:H2999,5,FALSE)</f>
        <v>No</v>
      </c>
      <c r="G665" s="23" t="str">
        <f>VLOOKUP(A665,'Medical Examinations'!A665:H2999,6,FALSE)</f>
        <v>No</v>
      </c>
      <c r="H665" s="23">
        <f>VLOOKUP(A665,'Medical Examinations'!A665:H2999,7,FALSE)</f>
        <v>0</v>
      </c>
      <c r="I665" s="23" t="str">
        <f>VLOOKUP(A665,'Medical Examinations'!A665:H2999,8,FALSE)</f>
        <v>No</v>
      </c>
      <c r="J665" s="23" t="str" cm="1">
        <f t="array" ref="J665">_xlfn.IFS(C665&lt;18.5,"Under Weight",C665&lt;25,"Healthy Weight",C665&lt;30,"Over Weight",C665&gt;=30,"Obesity")</f>
        <v>Obesity</v>
      </c>
      <c r="K665" s="23" t="str" cm="1">
        <f t="array" ref="K665">_xlfn.IFS(D665&lt;5.7,"Normal",D665&lt;=6.5,"Prediabetes",D665&gt;6.5,"Diabetes")</f>
        <v>Diabetes</v>
      </c>
      <c r="L665" s="30" t="str">
        <f>VLOOKUP(A665,'Hospitalisation Details'!A665:H3007,2,FALSE)</f>
        <v>04-Jul-1981</v>
      </c>
      <c r="M665" s="23">
        <f>VLOOKUP(A665,'Hospitalisation Details'!A665:H3007,5,FALSE)</f>
        <v>14908.27</v>
      </c>
      <c r="N665" s="23" t="str">
        <f>VLOOKUP(A665,'Hospitalisation Details'!A665:H3007,6,FALSE)</f>
        <v>tier - 2</v>
      </c>
      <c r="O665" s="23" t="str">
        <f>VLOOKUP(A665,'Hospitalisation Details'!A665:H3007,7,FALSE)</f>
        <v>tier - 1</v>
      </c>
      <c r="P665" s="23" t="str">
        <f>VLOOKUP(A665,'Hospitalisation Details'!A665:H3007,8,FALSE)</f>
        <v>R1011</v>
      </c>
      <c r="Q665" s="26">
        <f>VLOOKUP(A665,'Hospitalisation Details'!A665:H3007,3,FALSE)</f>
        <v>41.927777777777777</v>
      </c>
    </row>
    <row r="666" spans="1:17" ht="15.75" customHeight="1" x14ac:dyDescent="0.3">
      <c r="A666" s="31" t="s">
        <v>1193</v>
      </c>
      <c r="B666" s="23" t="str">
        <f>VLOOKUP(A666,'Customer Names'!A666:D3000,3,FALSE)</f>
        <v xml:space="preserve">  Ariel E</v>
      </c>
      <c r="C666" s="23">
        <f>VLOOKUP(Healthcare!A666,'Medical Examinations'!A666:H3000,2,FALSE)</f>
        <v>39.33</v>
      </c>
      <c r="D666" s="23">
        <f>VLOOKUP(A666,'Medical Examinations'!A666:H3000,3,FALSE)</f>
        <v>10.4</v>
      </c>
      <c r="E666" s="23" t="str">
        <f>VLOOKUP(A666,'Medical Examinations'!A666:H3000,4,FALSE)</f>
        <v>No</v>
      </c>
      <c r="F666" s="23" t="str">
        <f>VLOOKUP(A666,'Medical Examinations'!A666:H3000,5,FALSE)</f>
        <v>No</v>
      </c>
      <c r="G666" s="23" t="str">
        <f>VLOOKUP(A666,'Medical Examinations'!A666:H3000,6,FALSE)</f>
        <v>No</v>
      </c>
      <c r="H666" s="23">
        <f>VLOOKUP(A666,'Medical Examinations'!A666:H3000,7,FALSE)</f>
        <v>3</v>
      </c>
      <c r="I666" s="23" t="str">
        <f>VLOOKUP(A666,'Medical Examinations'!A666:H3000,8,FALSE)</f>
        <v>No</v>
      </c>
      <c r="J666" s="23" t="str" cm="1">
        <f t="array" ref="J666">_xlfn.IFS(C666&lt;18.5,"Under Weight",C666&lt;25,"Healthy Weight",C666&lt;30,"Over Weight",C666&gt;=30,"Obesity")</f>
        <v>Obesity</v>
      </c>
      <c r="K666" s="23" t="str" cm="1">
        <f t="array" ref="K666">_xlfn.IFS(D666&lt;5.7,"Normal",D666&lt;=6.5,"Prediabetes",D666&gt;6.5,"Diabetes")</f>
        <v>Diabetes</v>
      </c>
      <c r="L666" s="30" t="str">
        <f>VLOOKUP(A666,'Hospitalisation Details'!A666:H3008,2,FALSE)</f>
        <v>17-Oct-1958</v>
      </c>
      <c r="M666" s="23">
        <f>VLOOKUP(A666,'Hospitalisation Details'!A666:H3008,5,FALSE)</f>
        <v>14901.52</v>
      </c>
      <c r="N666" s="23" t="str">
        <f>VLOOKUP(A666,'Hospitalisation Details'!A666:H3008,6,FALSE)</f>
        <v>tier - 2</v>
      </c>
      <c r="O666" s="23" t="str">
        <f>VLOOKUP(A666,'Hospitalisation Details'!A666:H3008,7,FALSE)</f>
        <v>tier - 2</v>
      </c>
      <c r="P666" s="23" t="str">
        <f>VLOOKUP(A666,'Hospitalisation Details'!A666:H3008,8,FALSE)</f>
        <v>R1024</v>
      </c>
      <c r="Q666" s="26">
        <f>VLOOKUP(A666,'Hospitalisation Details'!A666:H3008,3,FALSE)</f>
        <v>64.641666666666666</v>
      </c>
    </row>
    <row r="667" spans="1:17" ht="15.75" customHeight="1" x14ac:dyDescent="0.3">
      <c r="A667" s="31" t="s">
        <v>1195</v>
      </c>
      <c r="B667" s="23" t="str">
        <f>VLOOKUP(A667,'Customer Names'!A667:D3001,3,FALSE)</f>
        <v xml:space="preserve">  Christopher P</v>
      </c>
      <c r="C667" s="23">
        <f>VLOOKUP(Healthcare!A667,'Medical Examinations'!A667:H3001,2,FALSE)</f>
        <v>39.979999999999997</v>
      </c>
      <c r="D667" s="23">
        <f>VLOOKUP(A667,'Medical Examinations'!A667:H3001,3,FALSE)</f>
        <v>9.4600000000000009</v>
      </c>
      <c r="E667" s="23" t="str">
        <f>VLOOKUP(A667,'Medical Examinations'!A667:H3001,4,FALSE)</f>
        <v>Yes</v>
      </c>
      <c r="F667" s="23" t="str">
        <f>VLOOKUP(A667,'Medical Examinations'!A667:H3001,5,FALSE)</f>
        <v>No</v>
      </c>
      <c r="G667" s="23" t="str">
        <f>VLOOKUP(A667,'Medical Examinations'!A667:H3001,6,FALSE)</f>
        <v>No</v>
      </c>
      <c r="H667" s="23">
        <f>VLOOKUP(A667,'Medical Examinations'!A667:H3001,7,FALSE)</f>
        <v>2</v>
      </c>
      <c r="I667" s="23" t="str">
        <f>VLOOKUP(A667,'Medical Examinations'!A667:H3001,8,FALSE)</f>
        <v>No</v>
      </c>
      <c r="J667" s="23" t="str" cm="1">
        <f t="array" ref="J667">_xlfn.IFS(C667&lt;18.5,"Under Weight",C667&lt;25,"Healthy Weight",C667&lt;30,"Over Weight",C667&gt;=30,"Obesity")</f>
        <v>Obesity</v>
      </c>
      <c r="K667" s="23" t="str" cm="1">
        <f t="array" ref="K667">_xlfn.IFS(D667&lt;5.7,"Normal",D667&lt;=6.5,"Prediabetes",D667&gt;6.5,"Diabetes")</f>
        <v>Diabetes</v>
      </c>
      <c r="L667" s="30" t="str">
        <f>VLOOKUP(A667,'Hospitalisation Details'!A667:H3009,2,FALSE)</f>
        <v>11-Nov-1970</v>
      </c>
      <c r="M667" s="23">
        <f>VLOOKUP(A667,'Hospitalisation Details'!A667:H3009,5,FALSE)</f>
        <v>14847.63</v>
      </c>
      <c r="N667" s="23" t="str">
        <f>VLOOKUP(A667,'Hospitalisation Details'!A667:H3009,6,FALSE)</f>
        <v>tier - 2</v>
      </c>
      <c r="O667" s="23" t="str">
        <f>VLOOKUP(A667,'Hospitalisation Details'!A667:H3009,7,FALSE)</f>
        <v>tier - 2</v>
      </c>
      <c r="P667" s="23" t="str">
        <f>VLOOKUP(A667,'Hospitalisation Details'!A667:H3009,8,FALSE)</f>
        <v>R1023</v>
      </c>
      <c r="Q667" s="26">
        <f>VLOOKUP(A667,'Hospitalisation Details'!A667:H3009,3,FALSE)</f>
        <v>52.575000000000003</v>
      </c>
    </row>
    <row r="668" spans="1:17" ht="15.75" customHeight="1" x14ac:dyDescent="0.3">
      <c r="A668" s="31" t="s">
        <v>1197</v>
      </c>
      <c r="B668" s="23" t="str">
        <f>VLOOKUP(A668,'Customer Names'!A668:D3002,3,FALSE)</f>
        <v xml:space="preserve">  Erin M</v>
      </c>
      <c r="C668" s="23">
        <f>VLOOKUP(Healthcare!A668,'Medical Examinations'!A668:H3002,2,FALSE)</f>
        <v>46.51</v>
      </c>
      <c r="D668" s="23">
        <f>VLOOKUP(A668,'Medical Examinations'!A668:H3002,3,FALSE)</f>
        <v>8.69</v>
      </c>
      <c r="E668" s="23" t="str">
        <f>VLOOKUP(A668,'Medical Examinations'!A668:H3002,4,FALSE)</f>
        <v>Yes</v>
      </c>
      <c r="F668" s="23" t="str">
        <f>VLOOKUP(A668,'Medical Examinations'!A668:H3002,5,FALSE)</f>
        <v>No</v>
      </c>
      <c r="G668" s="23" t="str">
        <f>VLOOKUP(A668,'Medical Examinations'!A668:H3002,6,FALSE)</f>
        <v>No</v>
      </c>
      <c r="H668" s="23">
        <f>VLOOKUP(A668,'Medical Examinations'!A668:H3002,7,FALSE)</f>
        <v>0</v>
      </c>
      <c r="I668" s="23" t="str">
        <f>VLOOKUP(A668,'Medical Examinations'!A668:H3002,8,FALSE)</f>
        <v>No</v>
      </c>
      <c r="J668" s="23" t="str" cm="1">
        <f t="array" ref="J668">_xlfn.IFS(C668&lt;18.5,"Under Weight",C668&lt;25,"Healthy Weight",C668&lt;30,"Over Weight",C668&gt;=30,"Obesity")</f>
        <v>Obesity</v>
      </c>
      <c r="K668" s="23" t="str" cm="1">
        <f t="array" ref="K668">_xlfn.IFS(D668&lt;5.7,"Normal",D668&lt;=6.5,"Prediabetes",D668&gt;6.5,"Diabetes")</f>
        <v>Diabetes</v>
      </c>
      <c r="L668" s="30" t="str">
        <f>VLOOKUP(A668,'Hospitalisation Details'!A668:H3010,2,FALSE)</f>
        <v>05-Jun-1981</v>
      </c>
      <c r="M668" s="23">
        <f>VLOOKUP(A668,'Hospitalisation Details'!A668:H3010,5,FALSE)</f>
        <v>14843.96</v>
      </c>
      <c r="N668" s="23" t="str">
        <f>VLOOKUP(A668,'Hospitalisation Details'!A668:H3010,6,FALSE)</f>
        <v>tier - 2</v>
      </c>
      <c r="O668" s="23" t="str">
        <f>VLOOKUP(A668,'Hospitalisation Details'!A668:H3010,7,FALSE)</f>
        <v>tier - 3</v>
      </c>
      <c r="P668" s="23" t="str">
        <f>VLOOKUP(A668,'Hospitalisation Details'!A668:H3010,8,FALSE)</f>
        <v>R1026</v>
      </c>
      <c r="Q668" s="26">
        <f>VLOOKUP(A668,'Hospitalisation Details'!A668:H3010,3,FALSE)</f>
        <v>42.008333333333333</v>
      </c>
    </row>
    <row r="669" spans="1:17" ht="15.75" customHeight="1" x14ac:dyDescent="0.3">
      <c r="A669" s="31" t="s">
        <v>1198</v>
      </c>
      <c r="B669" s="23" t="str">
        <f>VLOOKUP(A669,'Customer Names'!A669:D3003,3,FALSE)</f>
        <v xml:space="preserve">  Molly K</v>
      </c>
      <c r="C669" s="23">
        <f>VLOOKUP(Healthcare!A669,'Medical Examinations'!A669:H3003,2,FALSE)</f>
        <v>43.58</v>
      </c>
      <c r="D669" s="23">
        <f>VLOOKUP(A669,'Medical Examinations'!A669:H3003,3,FALSE)</f>
        <v>4.2300000000000004</v>
      </c>
      <c r="E669" s="23" t="str">
        <f>VLOOKUP(A669,'Medical Examinations'!A669:H3003,4,FALSE)</f>
        <v>No</v>
      </c>
      <c r="F669" s="23" t="str">
        <f>VLOOKUP(A669,'Medical Examinations'!A669:H3003,5,FALSE)</f>
        <v>No</v>
      </c>
      <c r="G669" s="23" t="str">
        <f>VLOOKUP(A669,'Medical Examinations'!A669:H3003,6,FALSE)</f>
        <v>Yes</v>
      </c>
      <c r="H669" s="23">
        <f>VLOOKUP(A669,'Medical Examinations'!A669:H3003,7,FALSE)</f>
        <v>1</v>
      </c>
      <c r="I669" s="23" t="str">
        <f>VLOOKUP(A669,'Medical Examinations'!A669:H3003,8,FALSE)</f>
        <v>No</v>
      </c>
      <c r="J669" s="23" t="str" cm="1">
        <f t="array" ref="J669">_xlfn.IFS(C669&lt;18.5,"Under Weight",C669&lt;25,"Healthy Weight",C669&lt;30,"Over Weight",C669&gt;=30,"Obesity")</f>
        <v>Obesity</v>
      </c>
      <c r="K669" s="23" t="str" cm="1">
        <f t="array" ref="K669">_xlfn.IFS(D669&lt;5.7,"Normal",D669&lt;=6.5,"Prediabetes",D669&gt;6.5,"Diabetes")</f>
        <v>Normal</v>
      </c>
      <c r="L669" s="30" t="str">
        <f>VLOOKUP(A669,'Hospitalisation Details'!A669:H3011,2,FALSE)</f>
        <v>18-Oct-1979</v>
      </c>
      <c r="M669" s="23">
        <f>VLOOKUP(A669,'Hospitalisation Details'!A669:H3011,5,FALSE)</f>
        <v>14839.34</v>
      </c>
      <c r="N669" s="23" t="str">
        <f>VLOOKUP(A669,'Hospitalisation Details'!A669:H3011,6,FALSE)</f>
        <v>tier - 2</v>
      </c>
      <c r="O669" s="23" t="str">
        <f>VLOOKUP(A669,'Hospitalisation Details'!A669:H3011,7,FALSE)</f>
        <v>tier - 3</v>
      </c>
      <c r="P669" s="23" t="str">
        <f>VLOOKUP(A669,'Hospitalisation Details'!A669:H3011,8,FALSE)</f>
        <v>R1026</v>
      </c>
      <c r="Q669" s="26">
        <f>VLOOKUP(A669,'Hospitalisation Details'!A669:H3011,3,FALSE)</f>
        <v>43.638888888888886</v>
      </c>
    </row>
    <row r="670" spans="1:17" ht="15.75" customHeight="1" x14ac:dyDescent="0.3">
      <c r="A670" s="31" t="s">
        <v>1200</v>
      </c>
      <c r="B670" s="23" t="str">
        <f>VLOOKUP(A670,'Customer Names'!A670:D3004,3,FALSE)</f>
        <v xml:space="preserve">  Ryan J</v>
      </c>
      <c r="C670" s="23">
        <f>VLOOKUP(Healthcare!A670,'Medical Examinations'!A670:H3004,2,FALSE)</f>
        <v>42.28</v>
      </c>
      <c r="D670" s="23">
        <f>VLOOKUP(A670,'Medical Examinations'!A670:H3004,3,FALSE)</f>
        <v>9.16</v>
      </c>
      <c r="E670" s="23" t="str">
        <f>VLOOKUP(A670,'Medical Examinations'!A670:H3004,4,FALSE)</f>
        <v>Yes</v>
      </c>
      <c r="F670" s="23" t="str">
        <f>VLOOKUP(A670,'Medical Examinations'!A670:H3004,5,FALSE)</f>
        <v>No</v>
      </c>
      <c r="G670" s="23" t="str">
        <f>VLOOKUP(A670,'Medical Examinations'!A670:H3004,6,FALSE)</f>
        <v>No</v>
      </c>
      <c r="H670" s="23">
        <f>VLOOKUP(A670,'Medical Examinations'!A670:H3004,7,FALSE)</f>
        <v>1</v>
      </c>
      <c r="I670" s="23" t="str">
        <f>VLOOKUP(A670,'Medical Examinations'!A670:H3004,8,FALSE)</f>
        <v>No</v>
      </c>
      <c r="J670" s="23" t="str" cm="1">
        <f t="array" ref="J670">_xlfn.IFS(C670&lt;18.5,"Under Weight",C670&lt;25,"Healthy Weight",C670&lt;30,"Over Weight",C670&gt;=30,"Obesity")</f>
        <v>Obesity</v>
      </c>
      <c r="K670" s="23" t="str" cm="1">
        <f t="array" ref="K670">_xlfn.IFS(D670&lt;5.7,"Normal",D670&lt;=6.5,"Prediabetes",D670&gt;6.5,"Diabetes")</f>
        <v>Diabetes</v>
      </c>
      <c r="L670" s="30" t="str">
        <f>VLOOKUP(A670,'Hospitalisation Details'!A670:H3012,2,FALSE)</f>
        <v>10-Dec-1975</v>
      </c>
      <c r="M670" s="23">
        <f>VLOOKUP(A670,'Hospitalisation Details'!A670:H3012,5,FALSE)</f>
        <v>14819</v>
      </c>
      <c r="N670" s="23" t="str">
        <f>VLOOKUP(A670,'Hospitalisation Details'!A670:H3012,6,FALSE)</f>
        <v>tier - 2</v>
      </c>
      <c r="O670" s="23" t="str">
        <f>VLOOKUP(A670,'Hospitalisation Details'!A670:H3012,7,FALSE)</f>
        <v>tier - 3</v>
      </c>
      <c r="P670" s="23" t="str">
        <f>VLOOKUP(A670,'Hospitalisation Details'!A670:H3012,8,FALSE)</f>
        <v>R1023</v>
      </c>
      <c r="Q670" s="26">
        <f>VLOOKUP(A670,'Hospitalisation Details'!A670:H3012,3,FALSE)</f>
        <v>47.494444444444447</v>
      </c>
    </row>
    <row r="671" spans="1:17" ht="15.75" customHeight="1" x14ac:dyDescent="0.3">
      <c r="A671" s="31" t="s">
        <v>1201</v>
      </c>
      <c r="B671" s="23" t="str">
        <f>VLOOKUP(A671,'Customer Names'!A671:D3005,3,FALSE)</f>
        <v xml:space="preserve">  Jennifer</v>
      </c>
      <c r="C671" s="23">
        <f>VLOOKUP(Healthcare!A671,'Medical Examinations'!A671:H3005,2,FALSE)</f>
        <v>35.520000000000003</v>
      </c>
      <c r="D671" s="23">
        <f>VLOOKUP(A671,'Medical Examinations'!A671:H3005,3,FALSE)</f>
        <v>8.26</v>
      </c>
      <c r="E671" s="23" t="str">
        <f>VLOOKUP(A671,'Medical Examinations'!A671:H3005,4,FALSE)</f>
        <v>No</v>
      </c>
      <c r="F671" s="23" t="str">
        <f>VLOOKUP(A671,'Medical Examinations'!A671:H3005,5,FALSE)</f>
        <v>No</v>
      </c>
      <c r="G671" s="23" t="str">
        <f>VLOOKUP(A671,'Medical Examinations'!A671:H3005,6,FALSE)</f>
        <v>No</v>
      </c>
      <c r="H671" s="23">
        <f>VLOOKUP(A671,'Medical Examinations'!A671:H3005,7,FALSE)</f>
        <v>0</v>
      </c>
      <c r="I671" s="23" t="str">
        <f>VLOOKUP(A671,'Medical Examinations'!A671:H3005,8,FALSE)</f>
        <v>No</v>
      </c>
      <c r="J671" s="23" t="str" cm="1">
        <f t="array" ref="J671">_xlfn.IFS(C671&lt;18.5,"Under Weight",C671&lt;25,"Healthy Weight",C671&lt;30,"Over Weight",C671&gt;=30,"Obesity")</f>
        <v>Obesity</v>
      </c>
      <c r="K671" s="23" t="str" cm="1">
        <f t="array" ref="K671">_xlfn.IFS(D671&lt;5.7,"Normal",D671&lt;=6.5,"Prediabetes",D671&gt;6.5,"Diabetes")</f>
        <v>Diabetes</v>
      </c>
      <c r="L671" s="30" t="str">
        <f>VLOOKUP(A671,'Hospitalisation Details'!A671:H3013,2,FALSE)</f>
        <v>27-Jul-1965</v>
      </c>
      <c r="M671" s="23">
        <f>VLOOKUP(A671,'Hospitalisation Details'!A671:H3013,5,FALSE)</f>
        <v>14750.42</v>
      </c>
      <c r="N671" s="23" t="str">
        <f>VLOOKUP(A671,'Hospitalisation Details'!A671:H3013,6,FALSE)</f>
        <v>tier - 2</v>
      </c>
      <c r="O671" s="23" t="str">
        <f>VLOOKUP(A671,'Hospitalisation Details'!A671:H3013,7,FALSE)</f>
        <v>tier - 2</v>
      </c>
      <c r="P671" s="23" t="str">
        <f>VLOOKUP(A671,'Hospitalisation Details'!A671:H3013,8,FALSE)</f>
        <v>R1026</v>
      </c>
      <c r="Q671" s="26">
        <f>VLOOKUP(A671,'Hospitalisation Details'!A671:H3013,3,FALSE)</f>
        <v>57.863888888888887</v>
      </c>
    </row>
    <row r="672" spans="1:17" ht="15.75" customHeight="1" x14ac:dyDescent="0.3">
      <c r="A672" s="31" t="s">
        <v>1202</v>
      </c>
      <c r="B672" s="23" t="str">
        <f>VLOOKUP(A672,'Customer Names'!A672:D3006,3,FALSE)</f>
        <v xml:space="preserve">  Daniel M</v>
      </c>
      <c r="C672" s="23">
        <f>VLOOKUP(Healthcare!A672,'Medical Examinations'!A672:H3006,2,FALSE)</f>
        <v>33.6</v>
      </c>
      <c r="D672" s="23">
        <f>VLOOKUP(A672,'Medical Examinations'!A672:H3006,3,FALSE)</f>
        <v>11.25</v>
      </c>
      <c r="E672" s="23" t="str">
        <f>VLOOKUP(A672,'Medical Examinations'!A672:H3006,4,FALSE)</f>
        <v>No</v>
      </c>
      <c r="F672" s="23" t="str">
        <f>VLOOKUP(A672,'Medical Examinations'!A672:H3006,5,FALSE)</f>
        <v>No</v>
      </c>
      <c r="G672" s="23" t="str">
        <f>VLOOKUP(A672,'Medical Examinations'!A672:H3006,6,FALSE)</f>
        <v>No</v>
      </c>
      <c r="H672" s="23">
        <f>VLOOKUP(A672,'Medical Examinations'!A672:H3006,7,FALSE)</f>
        <v>0</v>
      </c>
      <c r="I672" s="23" t="str">
        <f>VLOOKUP(A672,'Medical Examinations'!A672:H3006,8,FALSE)</f>
        <v>No</v>
      </c>
      <c r="J672" s="23" t="str" cm="1">
        <f t="array" ref="J672">_xlfn.IFS(C672&lt;18.5,"Under Weight",C672&lt;25,"Healthy Weight",C672&lt;30,"Over Weight",C672&gt;=30,"Obesity")</f>
        <v>Obesity</v>
      </c>
      <c r="K672" s="23" t="str" cm="1">
        <f t="array" ref="K672">_xlfn.IFS(D672&lt;5.7,"Normal",D672&lt;=6.5,"Prediabetes",D672&gt;6.5,"Diabetes")</f>
        <v>Diabetes</v>
      </c>
      <c r="L672" s="30" t="str">
        <f>VLOOKUP(A672,'Hospitalisation Details'!A672:H3014,2,FALSE)</f>
        <v>29-Jul-1962</v>
      </c>
      <c r="M672" s="23">
        <f>VLOOKUP(A672,'Hospitalisation Details'!A672:H3014,5,FALSE)</f>
        <v>14738.43</v>
      </c>
      <c r="N672" s="23" t="str">
        <f>VLOOKUP(A672,'Hospitalisation Details'!A672:H3014,6,FALSE)</f>
        <v>tier - 2</v>
      </c>
      <c r="O672" s="23" t="str">
        <f>VLOOKUP(A672,'Hospitalisation Details'!A672:H3014,7,FALSE)</f>
        <v>tier - 3</v>
      </c>
      <c r="P672" s="23" t="str">
        <f>VLOOKUP(A672,'Hospitalisation Details'!A672:H3014,8,FALSE)</f>
        <v>R1021</v>
      </c>
      <c r="Q672" s="26">
        <f>VLOOKUP(A672,'Hospitalisation Details'!A672:H3014,3,FALSE)</f>
        <v>60.858333333333334</v>
      </c>
    </row>
    <row r="673" spans="1:17" ht="15.75" customHeight="1" x14ac:dyDescent="0.3">
      <c r="A673" s="31" t="s">
        <v>1204</v>
      </c>
      <c r="B673" s="23" t="str">
        <f>VLOOKUP(A673,'Customer Names'!A673:D3007,3,FALSE)</f>
        <v xml:space="preserve">  Hiruni</v>
      </c>
      <c r="C673" s="23">
        <f>VLOOKUP(Healthcare!A673,'Medical Examinations'!A673:H3007,2,FALSE)</f>
        <v>22.42</v>
      </c>
      <c r="D673" s="23">
        <f>VLOOKUP(A673,'Medical Examinations'!A673:H3007,3,FALSE)</f>
        <v>6.74</v>
      </c>
      <c r="E673" s="23" t="str">
        <f>VLOOKUP(A673,'Medical Examinations'!A673:H3007,4,FALSE)</f>
        <v>No</v>
      </c>
      <c r="F673" s="23" t="str">
        <f>VLOOKUP(A673,'Medical Examinations'!A673:H3007,5,FALSE)</f>
        <v>No</v>
      </c>
      <c r="G673" s="23" t="str">
        <f>VLOOKUP(A673,'Medical Examinations'!A673:H3007,6,FALSE)</f>
        <v>No</v>
      </c>
      <c r="H673" s="23">
        <f>VLOOKUP(A673,'Medical Examinations'!A673:H3007,7,FALSE)</f>
        <v>0</v>
      </c>
      <c r="I673" s="23" t="str">
        <f>VLOOKUP(A673,'Medical Examinations'!A673:H3007,8,FALSE)</f>
        <v>Yes</v>
      </c>
      <c r="J673" s="23" t="str" cm="1">
        <f t="array" ref="J673">_xlfn.IFS(C673&lt;18.5,"Under Weight",C673&lt;25,"Healthy Weight",C673&lt;30,"Over Weight",C673&gt;=30,"Obesity")</f>
        <v>Healthy Weight</v>
      </c>
      <c r="K673" s="23" t="str" cm="1">
        <f t="array" ref="K673">_xlfn.IFS(D673&lt;5.7,"Normal",D673&lt;=6.5,"Prediabetes",D673&gt;6.5,"Diabetes")</f>
        <v>Diabetes</v>
      </c>
      <c r="L673" s="30" t="str">
        <f>VLOOKUP(A673,'Hospitalisation Details'!A673:H3015,2,FALSE)</f>
        <v>24-Sep-2002</v>
      </c>
      <c r="M673" s="23">
        <f>VLOOKUP(A673,'Hospitalisation Details'!A673:H3015,5,FALSE)</f>
        <v>14711.74</v>
      </c>
      <c r="N673" s="23" t="str">
        <f>VLOOKUP(A673,'Hospitalisation Details'!A673:H3015,6,FALSE)</f>
        <v>tier - 2</v>
      </c>
      <c r="O673" s="23" t="str">
        <f>VLOOKUP(A673,'Hospitalisation Details'!A673:H3015,7,FALSE)</f>
        <v>tier - 2</v>
      </c>
      <c r="P673" s="23" t="str">
        <f>VLOOKUP(A673,'Hospitalisation Details'!A673:H3015,8,FALSE)</f>
        <v>R1012</v>
      </c>
      <c r="Q673" s="26">
        <f>VLOOKUP(A673,'Hospitalisation Details'!A673:H3015,3,FALSE)</f>
        <v>20.705555555555556</v>
      </c>
    </row>
    <row r="674" spans="1:17" ht="15.75" customHeight="1" x14ac:dyDescent="0.3">
      <c r="A674" s="31" t="s">
        <v>1206</v>
      </c>
      <c r="B674" s="23" t="str">
        <f>VLOOKUP(A674,'Customer Names'!A674:D3008,3,FALSE)</f>
        <v xml:space="preserve">  Reina H</v>
      </c>
      <c r="C674" s="23">
        <f>VLOOKUP(Healthcare!A674,'Medical Examinations'!A674:H3008,2,FALSE)</f>
        <v>46.86</v>
      </c>
      <c r="D674" s="23">
        <f>VLOOKUP(A674,'Medical Examinations'!A674:H3008,3,FALSE)</f>
        <v>4.87</v>
      </c>
      <c r="E674" s="23" t="str">
        <f>VLOOKUP(A674,'Medical Examinations'!A674:H3008,4,FALSE)</f>
        <v>No</v>
      </c>
      <c r="F674" s="23" t="str">
        <f>VLOOKUP(A674,'Medical Examinations'!A674:H3008,5,FALSE)</f>
        <v>No</v>
      </c>
      <c r="G674" s="23" t="str">
        <f>VLOOKUP(A674,'Medical Examinations'!A674:H3008,6,FALSE)</f>
        <v>No</v>
      </c>
      <c r="H674" s="23">
        <f>VLOOKUP(A674,'Medical Examinations'!A674:H3008,7,FALSE)</f>
        <v>0</v>
      </c>
      <c r="I674" s="23" t="str">
        <f>VLOOKUP(A674,'Medical Examinations'!A674:H3008,8,FALSE)</f>
        <v>No</v>
      </c>
      <c r="J674" s="23" t="str" cm="1">
        <f t="array" ref="J674">_xlfn.IFS(C674&lt;18.5,"Under Weight",C674&lt;25,"Healthy Weight",C674&lt;30,"Over Weight",C674&gt;=30,"Obesity")</f>
        <v>Obesity</v>
      </c>
      <c r="K674" s="23" t="str" cm="1">
        <f t="array" ref="K674">_xlfn.IFS(D674&lt;5.7,"Normal",D674&lt;=6.5,"Prediabetes",D674&gt;6.5,"Diabetes")</f>
        <v>Normal</v>
      </c>
      <c r="L674" s="30" t="str">
        <f>VLOOKUP(A674,'Hospitalisation Details'!A674:H3016,2,FALSE)</f>
        <v>04-Sep-1982</v>
      </c>
      <c r="M674" s="23">
        <f>VLOOKUP(A674,'Hospitalisation Details'!A674:H3016,5,FALSE)</f>
        <v>14696.77</v>
      </c>
      <c r="N674" s="23" t="str">
        <f>VLOOKUP(A674,'Hospitalisation Details'!A674:H3016,6,FALSE)</f>
        <v>tier - 2</v>
      </c>
      <c r="O674" s="23" t="str">
        <f>VLOOKUP(A674,'Hospitalisation Details'!A674:H3016,7,FALSE)</f>
        <v>tier - 2</v>
      </c>
      <c r="P674" s="23" t="str">
        <f>VLOOKUP(A674,'Hospitalisation Details'!A674:H3016,8,FALSE)</f>
        <v>R1011</v>
      </c>
      <c r="Q674" s="26">
        <f>VLOOKUP(A674,'Hospitalisation Details'!A674:H3016,3,FALSE)</f>
        <v>40.761111111111113</v>
      </c>
    </row>
    <row r="675" spans="1:17" ht="15.75" customHeight="1" x14ac:dyDescent="0.3">
      <c r="A675" s="31" t="s">
        <v>1208</v>
      </c>
      <c r="B675" s="23" t="str">
        <f>VLOOKUP(A675,'Customer Names'!A675:D3009,3,FALSE)</f>
        <v xml:space="preserve">  Kristi</v>
      </c>
      <c r="C675" s="23">
        <f>VLOOKUP(Healthcare!A675,'Medical Examinations'!A675:H3009,2,FALSE)</f>
        <v>32.965000000000003</v>
      </c>
      <c r="D675" s="23">
        <f>VLOOKUP(A675,'Medical Examinations'!A675:H3009,3,FALSE)</f>
        <v>6.68</v>
      </c>
      <c r="E675" s="23" t="str">
        <f>VLOOKUP(A675,'Medical Examinations'!A675:H3009,4,FALSE)</f>
        <v>No</v>
      </c>
      <c r="F675" s="23" t="str">
        <f>VLOOKUP(A675,'Medical Examinations'!A675:H3009,5,FALSE)</f>
        <v>No</v>
      </c>
      <c r="G675" s="23" t="str">
        <f>VLOOKUP(A675,'Medical Examinations'!A675:H3009,6,FALSE)</f>
        <v>No</v>
      </c>
      <c r="H675" s="23">
        <f>VLOOKUP(A675,'Medical Examinations'!A675:H3009,7,FALSE)</f>
        <v>3</v>
      </c>
      <c r="I675" s="23" t="str">
        <f>VLOOKUP(A675,'Medical Examinations'!A675:H3009,8,FALSE)</f>
        <v>No</v>
      </c>
      <c r="J675" s="23" t="str" cm="1">
        <f t="array" ref="J675">_xlfn.IFS(C675&lt;18.5,"Under Weight",C675&lt;25,"Healthy Weight",C675&lt;30,"Over Weight",C675&gt;=30,"Obesity")</f>
        <v>Obesity</v>
      </c>
      <c r="K675" s="23" t="str" cm="1">
        <f t="array" ref="K675">_xlfn.IFS(D675&lt;5.7,"Normal",D675&lt;=6.5,"Prediabetes",D675&gt;6.5,"Diabetes")</f>
        <v>Diabetes</v>
      </c>
      <c r="L675" s="30" t="str">
        <f>VLOOKUP(A675,'Hospitalisation Details'!A675:H3017,2,FALSE)</f>
        <v>23-Jul-1958</v>
      </c>
      <c r="M675" s="23">
        <f>VLOOKUP(A675,'Hospitalisation Details'!A675:H3017,5,FALSE)</f>
        <v>14692.67</v>
      </c>
      <c r="N675" s="23" t="str">
        <f>VLOOKUP(A675,'Hospitalisation Details'!A675:H3017,6,FALSE)</f>
        <v>tier - 2</v>
      </c>
      <c r="O675" s="23" t="str">
        <f>VLOOKUP(A675,'Hospitalisation Details'!A675:H3017,7,FALSE)</f>
        <v>tier - 1</v>
      </c>
      <c r="P675" s="23" t="str">
        <f>VLOOKUP(A675,'Hospitalisation Details'!A675:H3017,8,FALSE)</f>
        <v>R1012</v>
      </c>
      <c r="Q675" s="26">
        <f>VLOOKUP(A675,'Hospitalisation Details'!A675:H3017,3,FALSE)</f>
        <v>64.875</v>
      </c>
    </row>
    <row r="676" spans="1:17" ht="15.75" customHeight="1" x14ac:dyDescent="0.3">
      <c r="A676" s="31" t="s">
        <v>1210</v>
      </c>
      <c r="B676" s="23" t="str">
        <f>VLOOKUP(A676,'Customer Names'!A676:D3010,3,FALSE)</f>
        <v xml:space="preserve">  Meredith L</v>
      </c>
      <c r="C676" s="23">
        <f>VLOOKUP(Healthcare!A676,'Medical Examinations'!A676:H3010,2,FALSE)</f>
        <v>39.340000000000003</v>
      </c>
      <c r="D676" s="23">
        <f>VLOOKUP(A676,'Medical Examinations'!A676:H3010,3,FALSE)</f>
        <v>5.0199999999999996</v>
      </c>
      <c r="E676" s="23" t="str">
        <f>VLOOKUP(A676,'Medical Examinations'!A676:H3010,4,FALSE)</f>
        <v>Yes</v>
      </c>
      <c r="F676" s="23" t="str">
        <f>VLOOKUP(A676,'Medical Examinations'!A676:H3010,5,FALSE)</f>
        <v>No</v>
      </c>
      <c r="G676" s="23" t="str">
        <f>VLOOKUP(A676,'Medical Examinations'!A676:H3010,6,FALSE)</f>
        <v>Yes</v>
      </c>
      <c r="H676" s="23">
        <f>VLOOKUP(A676,'Medical Examinations'!A676:H3010,7,FALSE)</f>
        <v>1</v>
      </c>
      <c r="I676" s="23" t="str">
        <f>VLOOKUP(A676,'Medical Examinations'!A676:H3010,8,FALSE)</f>
        <v>No</v>
      </c>
      <c r="J676" s="23" t="str" cm="1">
        <f t="array" ref="J676">_xlfn.IFS(C676&lt;18.5,"Under Weight",C676&lt;25,"Healthy Weight",C676&lt;30,"Over Weight",C676&gt;=30,"Obesity")</f>
        <v>Obesity</v>
      </c>
      <c r="K676" s="23" t="str" cm="1">
        <f t="array" ref="K676">_xlfn.IFS(D676&lt;5.7,"Normal",D676&lt;=6.5,"Prediabetes",D676&gt;6.5,"Diabetes")</f>
        <v>Normal</v>
      </c>
      <c r="L676" s="30" t="str">
        <f>VLOOKUP(A676,'Hospitalisation Details'!A676:H3018,2,FALSE)</f>
        <v>20-Oct-1969</v>
      </c>
      <c r="M676" s="23">
        <f>VLOOKUP(A676,'Hospitalisation Details'!A676:H3018,5,FALSE)</f>
        <v>14665.75</v>
      </c>
      <c r="N676" s="23" t="str">
        <f>VLOOKUP(A676,'Hospitalisation Details'!A676:H3018,6,FALSE)</f>
        <v>tier - 2</v>
      </c>
      <c r="O676" s="23" t="str">
        <f>VLOOKUP(A676,'Hospitalisation Details'!A676:H3018,7,FALSE)</f>
        <v>tier - 1</v>
      </c>
      <c r="P676" s="23" t="str">
        <f>VLOOKUP(A676,'Hospitalisation Details'!A676:H3018,8,FALSE)</f>
        <v>R1012</v>
      </c>
      <c r="Q676" s="26">
        <f>VLOOKUP(A676,'Hospitalisation Details'!A676:H3018,3,FALSE)</f>
        <v>53.633333333333333</v>
      </c>
    </row>
    <row r="677" spans="1:17" ht="15.75" customHeight="1" x14ac:dyDescent="0.3">
      <c r="A677" s="31" t="s">
        <v>1212</v>
      </c>
      <c r="B677" s="23" t="str">
        <f>VLOOKUP(A677,'Customer Names'!A677:D3011,3,FALSE)</f>
        <v xml:space="preserve">  Jocelyn</v>
      </c>
      <c r="C677" s="23">
        <f>VLOOKUP(Healthcare!A677,'Medical Examinations'!A677:H3011,2,FALSE)</f>
        <v>47</v>
      </c>
      <c r="D677" s="23">
        <f>VLOOKUP(A677,'Medical Examinations'!A677:H3011,3,FALSE)</f>
        <v>10.64</v>
      </c>
      <c r="E677" s="23" t="str">
        <f>VLOOKUP(A677,'Medical Examinations'!A677:H3011,4,FALSE)</f>
        <v>Yes</v>
      </c>
      <c r="F677" s="23" t="str">
        <f>VLOOKUP(A677,'Medical Examinations'!A677:H3011,5,FALSE)</f>
        <v>No</v>
      </c>
      <c r="G677" s="23" t="str">
        <f>VLOOKUP(A677,'Medical Examinations'!A677:H3011,6,FALSE)</f>
        <v>No</v>
      </c>
      <c r="H677" s="23">
        <f>VLOOKUP(A677,'Medical Examinations'!A677:H3011,7,FALSE)</f>
        <v>0</v>
      </c>
      <c r="I677" s="23" t="str">
        <f>VLOOKUP(A677,'Medical Examinations'!A677:H3011,8,FALSE)</f>
        <v>No</v>
      </c>
      <c r="J677" s="23" t="str" cm="1">
        <f t="array" ref="J677">_xlfn.IFS(C677&lt;18.5,"Under Weight",C677&lt;25,"Healthy Weight",C677&lt;30,"Over Weight",C677&gt;=30,"Obesity")</f>
        <v>Obesity</v>
      </c>
      <c r="K677" s="23" t="str" cm="1">
        <f t="array" ref="K677">_xlfn.IFS(D677&lt;5.7,"Normal",D677&lt;=6.5,"Prediabetes",D677&gt;6.5,"Diabetes")</f>
        <v>Diabetes</v>
      </c>
      <c r="L677" s="30" t="str">
        <f>VLOOKUP(A677,'Hospitalisation Details'!A677:H3019,2,FALSE)</f>
        <v>13-Nov-1981</v>
      </c>
      <c r="M677" s="23">
        <f>VLOOKUP(A677,'Hospitalisation Details'!A677:H3019,5,FALSE)</f>
        <v>14657.2</v>
      </c>
      <c r="N677" s="23" t="str">
        <f>VLOOKUP(A677,'Hospitalisation Details'!A677:H3019,6,FALSE)</f>
        <v>tier - 2</v>
      </c>
      <c r="O677" s="23" t="str">
        <f>VLOOKUP(A677,'Hospitalisation Details'!A677:H3019,7,FALSE)</f>
        <v>tier - 1</v>
      </c>
      <c r="P677" s="23" t="str">
        <f>VLOOKUP(A677,'Hospitalisation Details'!A677:H3019,8,FALSE)</f>
        <v>R1012</v>
      </c>
      <c r="Q677" s="26">
        <f>VLOOKUP(A677,'Hospitalisation Details'!A677:H3019,3,FALSE)</f>
        <v>41.569444444444443</v>
      </c>
    </row>
    <row r="678" spans="1:17" ht="15.75" customHeight="1" x14ac:dyDescent="0.3">
      <c r="A678" s="31" t="s">
        <v>1214</v>
      </c>
      <c r="B678" s="23" t="str">
        <f>VLOOKUP(A678,'Customer Names'!A678:D3012,3,FALSE)</f>
        <v xml:space="preserve">  Daphne</v>
      </c>
      <c r="C678" s="23">
        <f>VLOOKUP(Healthcare!A678,'Medical Examinations'!A678:H3012,2,FALSE)</f>
        <v>36.71</v>
      </c>
      <c r="D678" s="23">
        <f>VLOOKUP(A678,'Medical Examinations'!A678:H3012,3,FALSE)</f>
        <v>8.74</v>
      </c>
      <c r="E678" s="23" t="str">
        <f>VLOOKUP(A678,'Medical Examinations'!A678:H3012,4,FALSE)</f>
        <v>Yes</v>
      </c>
      <c r="F678" s="23" t="str">
        <f>VLOOKUP(A678,'Medical Examinations'!A678:H3012,5,FALSE)</f>
        <v>No</v>
      </c>
      <c r="G678" s="23" t="str">
        <f>VLOOKUP(A678,'Medical Examinations'!A678:H3012,6,FALSE)</f>
        <v>No</v>
      </c>
      <c r="H678" s="23">
        <f>VLOOKUP(A678,'Medical Examinations'!A678:H3012,7,FALSE)</f>
        <v>0</v>
      </c>
      <c r="I678" s="23" t="str">
        <f>VLOOKUP(A678,'Medical Examinations'!A678:H3012,8,FALSE)</f>
        <v>No</v>
      </c>
      <c r="J678" s="23" t="str" cm="1">
        <f t="array" ref="J678">_xlfn.IFS(C678&lt;18.5,"Under Weight",C678&lt;25,"Healthy Weight",C678&lt;30,"Over Weight",C678&gt;=30,"Obesity")</f>
        <v>Obesity</v>
      </c>
      <c r="K678" s="23" t="str" cm="1">
        <f t="array" ref="K678">_xlfn.IFS(D678&lt;5.7,"Normal",D678&lt;=6.5,"Prediabetes",D678&gt;6.5,"Diabetes")</f>
        <v>Diabetes</v>
      </c>
      <c r="L678" s="30" t="str">
        <f>VLOOKUP(A678,'Hospitalisation Details'!A678:H3020,2,FALSE)</f>
        <v>01-Sep-1967</v>
      </c>
      <c r="M678" s="23">
        <f>VLOOKUP(A678,'Hospitalisation Details'!A678:H3020,5,FALSE)</f>
        <v>14640.35</v>
      </c>
      <c r="N678" s="23" t="str">
        <f>VLOOKUP(A678,'Hospitalisation Details'!A678:H3020,6,FALSE)</f>
        <v>tier - 2</v>
      </c>
      <c r="O678" s="23" t="str">
        <f>VLOOKUP(A678,'Hospitalisation Details'!A678:H3020,7,FALSE)</f>
        <v>tier - 3</v>
      </c>
      <c r="P678" s="23" t="str">
        <f>VLOOKUP(A678,'Hospitalisation Details'!A678:H3020,8,FALSE)</f>
        <v>R1026</v>
      </c>
      <c r="Q678" s="26">
        <f>VLOOKUP(A678,'Hospitalisation Details'!A678:H3020,3,FALSE)</f>
        <v>55.769444444444446</v>
      </c>
    </row>
    <row r="679" spans="1:17" ht="15.75" customHeight="1" x14ac:dyDescent="0.3">
      <c r="A679" s="31" t="s">
        <v>1216</v>
      </c>
      <c r="B679" s="23" t="str">
        <f>VLOOKUP(A679,'Customer Names'!A679:D3013,3,FALSE)</f>
        <v xml:space="preserve">  Margaret E</v>
      </c>
      <c r="C679" s="23">
        <f>VLOOKUP(Healthcare!A679,'Medical Examinations'!A679:H3013,2,FALSE)</f>
        <v>53.48</v>
      </c>
      <c r="D679" s="23">
        <f>VLOOKUP(A679,'Medical Examinations'!A679:H3013,3,FALSE)</f>
        <v>5.64</v>
      </c>
      <c r="E679" s="23" t="str">
        <f>VLOOKUP(A679,'Medical Examinations'!A679:H3013,4,FALSE)</f>
        <v>No</v>
      </c>
      <c r="F679" s="23" t="str">
        <f>VLOOKUP(A679,'Medical Examinations'!A679:H3013,5,FALSE)</f>
        <v>No</v>
      </c>
      <c r="G679" s="23" t="str">
        <f>VLOOKUP(A679,'Medical Examinations'!A679:H3013,6,FALSE)</f>
        <v>No</v>
      </c>
      <c r="H679" s="23">
        <f>VLOOKUP(A679,'Medical Examinations'!A679:H3013,7,FALSE)</f>
        <v>0</v>
      </c>
      <c r="I679" s="23" t="str">
        <f>VLOOKUP(A679,'Medical Examinations'!A679:H3013,8,FALSE)</f>
        <v>No</v>
      </c>
      <c r="J679" s="23" t="str" cm="1">
        <f t="array" ref="J679">_xlfn.IFS(C679&lt;18.5,"Under Weight",C679&lt;25,"Healthy Weight",C679&lt;30,"Over Weight",C679&gt;=30,"Obesity")</f>
        <v>Obesity</v>
      </c>
      <c r="K679" s="23" t="str" cm="1">
        <f t="array" ref="K679">_xlfn.IFS(D679&lt;5.7,"Normal",D679&lt;=6.5,"Prediabetes",D679&gt;6.5,"Diabetes")</f>
        <v>Normal</v>
      </c>
      <c r="L679" s="30" t="str">
        <f>VLOOKUP(A679,'Hospitalisation Details'!A679:H3021,2,FALSE)</f>
        <v>21-Aug-1991</v>
      </c>
      <c r="M679" s="23">
        <f>VLOOKUP(A679,'Hospitalisation Details'!A679:H3021,5,FALSE)</f>
        <v>14630.52</v>
      </c>
      <c r="N679" s="23" t="str">
        <f>VLOOKUP(A679,'Hospitalisation Details'!A679:H3021,6,FALSE)</f>
        <v>tier - 2</v>
      </c>
      <c r="O679" s="23" t="str">
        <f>VLOOKUP(A679,'Hospitalisation Details'!A679:H3021,7,FALSE)</f>
        <v>tier - 3</v>
      </c>
      <c r="P679" s="23" t="str">
        <f>VLOOKUP(A679,'Hospitalisation Details'!A679:H3021,8,FALSE)</f>
        <v>R1011</v>
      </c>
      <c r="Q679" s="26">
        <f>VLOOKUP(A679,'Hospitalisation Details'!A679:H3021,3,FALSE)</f>
        <v>31.797222222222221</v>
      </c>
    </row>
    <row r="680" spans="1:17" ht="15.75" customHeight="1" x14ac:dyDescent="0.3">
      <c r="A680" s="31" t="s">
        <v>1218</v>
      </c>
      <c r="B680" s="23" t="str">
        <f>VLOOKUP(A680,'Customer Names'!A680:D3014,3,FALSE)</f>
        <v xml:space="preserve">  Mario J</v>
      </c>
      <c r="C680" s="23">
        <f>VLOOKUP(Healthcare!A680,'Medical Examinations'!A680:H3014,2,FALSE)</f>
        <v>35.5</v>
      </c>
      <c r="D680" s="23">
        <f>VLOOKUP(A680,'Medical Examinations'!A680:H3014,3,FALSE)</f>
        <v>10.37</v>
      </c>
      <c r="E680" s="23" t="str">
        <f>VLOOKUP(A680,'Medical Examinations'!A680:H3014,4,FALSE)</f>
        <v>No</v>
      </c>
      <c r="F680" s="23" t="str">
        <f>VLOOKUP(A680,'Medical Examinations'!A680:H3014,5,FALSE)</f>
        <v>No</v>
      </c>
      <c r="G680" s="23" t="str">
        <f>VLOOKUP(A680,'Medical Examinations'!A680:H3014,6,FALSE)</f>
        <v>No</v>
      </c>
      <c r="H680" s="23">
        <f>VLOOKUP(A680,'Medical Examinations'!A680:H3014,7,FALSE)</f>
        <v>0</v>
      </c>
      <c r="I680" s="23" t="str">
        <f>VLOOKUP(A680,'Medical Examinations'!A680:H3014,8,FALSE)</f>
        <v>No</v>
      </c>
      <c r="J680" s="23" t="str" cm="1">
        <f t="array" ref="J680">_xlfn.IFS(C680&lt;18.5,"Under Weight",C680&lt;25,"Healthy Weight",C680&lt;30,"Over Weight",C680&gt;=30,"Obesity")</f>
        <v>Obesity</v>
      </c>
      <c r="K680" s="23" t="str" cm="1">
        <f t="array" ref="K680">_xlfn.IFS(D680&lt;5.7,"Normal",D680&lt;=6.5,"Prediabetes",D680&gt;6.5,"Diabetes")</f>
        <v>Diabetes</v>
      </c>
      <c r="L680" s="30" t="str">
        <f>VLOOKUP(A680,'Hospitalisation Details'!A680:H3022,2,FALSE)</f>
        <v>08-Nov-1965</v>
      </c>
      <c r="M680" s="23">
        <f>VLOOKUP(A680,'Hospitalisation Details'!A680:H3022,5,FALSE)</f>
        <v>14612.33</v>
      </c>
      <c r="N680" s="23" t="str">
        <f>VLOOKUP(A680,'Hospitalisation Details'!A680:H3022,6,FALSE)</f>
        <v>tier - 2</v>
      </c>
      <c r="O680" s="23" t="str">
        <f>VLOOKUP(A680,'Hospitalisation Details'!A680:H3022,7,FALSE)</f>
        <v>tier - 3</v>
      </c>
      <c r="P680" s="23" t="str">
        <f>VLOOKUP(A680,'Hospitalisation Details'!A680:H3022,8,FALSE)</f>
        <v>R1021</v>
      </c>
      <c r="Q680" s="26">
        <f>VLOOKUP(A680,'Hospitalisation Details'!A680:H3022,3,FALSE)</f>
        <v>57.583333333333336</v>
      </c>
    </row>
    <row r="681" spans="1:17" ht="15.75" customHeight="1" x14ac:dyDescent="0.3">
      <c r="A681" s="31" t="s">
        <v>1220</v>
      </c>
      <c r="B681" s="23" t="str">
        <f>VLOOKUP(A681,'Customer Names'!A681:D3015,3,FALSE)</f>
        <v xml:space="preserve">  Peter</v>
      </c>
      <c r="C681" s="23">
        <f>VLOOKUP(Healthcare!A681,'Medical Examinations'!A681:H3015,2,FALSE)</f>
        <v>36.979999999999997</v>
      </c>
      <c r="D681" s="23">
        <f>VLOOKUP(A681,'Medical Examinations'!A681:H3015,3,FALSE)</f>
        <v>9.56</v>
      </c>
      <c r="E681" s="23" t="str">
        <f>VLOOKUP(A681,'Medical Examinations'!A681:H3015,4,FALSE)</f>
        <v>Yes</v>
      </c>
      <c r="F681" s="23" t="str">
        <f>VLOOKUP(A681,'Medical Examinations'!A681:H3015,5,FALSE)</f>
        <v>No</v>
      </c>
      <c r="G681" s="23" t="str">
        <f>VLOOKUP(A681,'Medical Examinations'!A681:H3015,6,FALSE)</f>
        <v>No</v>
      </c>
      <c r="H681" s="23">
        <f>VLOOKUP(A681,'Medical Examinations'!A681:H3015,7,FALSE)</f>
        <v>0</v>
      </c>
      <c r="I681" s="23" t="str">
        <f>VLOOKUP(A681,'Medical Examinations'!A681:H3015,8,FALSE)</f>
        <v>No</v>
      </c>
      <c r="J681" s="23" t="str" cm="1">
        <f t="array" ref="J681">_xlfn.IFS(C681&lt;18.5,"Under Weight",C681&lt;25,"Healthy Weight",C681&lt;30,"Over Weight",C681&gt;=30,"Obesity")</f>
        <v>Obesity</v>
      </c>
      <c r="K681" s="23" t="str" cm="1">
        <f t="array" ref="K681">_xlfn.IFS(D681&lt;5.7,"Normal",D681&lt;=6.5,"Prediabetes",D681&gt;6.5,"Diabetes")</f>
        <v>Diabetes</v>
      </c>
      <c r="L681" s="30" t="str">
        <f>VLOOKUP(A681,'Hospitalisation Details'!A681:H3023,2,FALSE)</f>
        <v>18-Jul-1967</v>
      </c>
      <c r="M681" s="23">
        <f>VLOOKUP(A681,'Hospitalisation Details'!A681:H3023,5,FALSE)</f>
        <v>14600.62</v>
      </c>
      <c r="N681" s="23" t="str">
        <f>VLOOKUP(A681,'Hospitalisation Details'!A681:H3023,6,FALSE)</f>
        <v>tier - 2</v>
      </c>
      <c r="O681" s="23" t="str">
        <f>VLOOKUP(A681,'Hospitalisation Details'!A681:H3023,7,FALSE)</f>
        <v>tier - 3</v>
      </c>
      <c r="P681" s="23" t="str">
        <f>VLOOKUP(A681,'Hospitalisation Details'!A681:H3023,8,FALSE)</f>
        <v>R1022</v>
      </c>
      <c r="Q681" s="26">
        <f>VLOOKUP(A681,'Hospitalisation Details'!A681:H3023,3,FALSE)</f>
        <v>55.888888888888886</v>
      </c>
    </row>
    <row r="682" spans="1:17" ht="15.75" customHeight="1" x14ac:dyDescent="0.3">
      <c r="A682" s="31" t="s">
        <v>1221</v>
      </c>
      <c r="B682" s="23" t="str">
        <f>VLOOKUP(A682,'Customer Names'!A682:D3016,3,FALSE)</f>
        <v xml:space="preserve">  Carolina</v>
      </c>
      <c r="C682" s="23">
        <f>VLOOKUP(Healthcare!A682,'Medical Examinations'!A682:H3016,2,FALSE)</f>
        <v>32.395000000000003</v>
      </c>
      <c r="D682" s="23">
        <f>VLOOKUP(A682,'Medical Examinations'!A682:H3016,3,FALSE)</f>
        <v>8.23</v>
      </c>
      <c r="E682" s="23" t="str">
        <f>VLOOKUP(A682,'Medical Examinations'!A682:H3016,4,FALSE)</f>
        <v>Yes</v>
      </c>
      <c r="F682" s="23" t="str">
        <f>VLOOKUP(A682,'Medical Examinations'!A682:H3016,5,FALSE)</f>
        <v>No</v>
      </c>
      <c r="G682" s="23" t="str">
        <f>VLOOKUP(A682,'Medical Examinations'!A682:H3016,6,FALSE)</f>
        <v>Yes</v>
      </c>
      <c r="H682" s="23">
        <f>VLOOKUP(A682,'Medical Examinations'!A682:H3016,7,FALSE)</f>
        <v>1</v>
      </c>
      <c r="I682" s="23" t="str">
        <f>VLOOKUP(A682,'Medical Examinations'!A682:H3016,8,FALSE)</f>
        <v>No</v>
      </c>
      <c r="J682" s="23" t="str" cm="1">
        <f t="array" ref="J682">_xlfn.IFS(C682&lt;18.5,"Under Weight",C682&lt;25,"Healthy Weight",C682&lt;30,"Over Weight",C682&gt;=30,"Obesity")</f>
        <v>Obesity</v>
      </c>
      <c r="K682" s="23" t="str" cm="1">
        <f t="array" ref="K682">_xlfn.IFS(D682&lt;5.7,"Normal",D682&lt;=6.5,"Prediabetes",D682&gt;6.5,"Diabetes")</f>
        <v>Diabetes</v>
      </c>
      <c r="L682" s="30" t="str">
        <f>VLOOKUP(A682,'Hospitalisation Details'!A682:H3024,2,FALSE)</f>
        <v>14-Oct-1963</v>
      </c>
      <c r="M682" s="23">
        <f>VLOOKUP(A682,'Hospitalisation Details'!A682:H3024,5,FALSE)</f>
        <v>14590.63</v>
      </c>
      <c r="N682" s="23" t="str">
        <f>VLOOKUP(A682,'Hospitalisation Details'!A682:H3024,6,FALSE)</f>
        <v>tier - 2</v>
      </c>
      <c r="O682" s="23" t="str">
        <f>VLOOKUP(A682,'Hospitalisation Details'!A682:H3024,7,FALSE)</f>
        <v>tier - 1</v>
      </c>
      <c r="P682" s="23" t="str">
        <f>VLOOKUP(A682,'Hospitalisation Details'!A682:H3024,8,FALSE)</f>
        <v>R1024</v>
      </c>
      <c r="Q682" s="26">
        <f>VLOOKUP(A682,'Hospitalisation Details'!A682:H3024,3,FALSE)</f>
        <v>59.65</v>
      </c>
    </row>
    <row r="683" spans="1:17" ht="15.75" customHeight="1" x14ac:dyDescent="0.3">
      <c r="A683" s="31" t="s">
        <v>1223</v>
      </c>
      <c r="B683" s="23" t="str">
        <f>VLOOKUP(A683,'Customer Names'!A683:D3017,3,FALSE)</f>
        <v xml:space="preserve">  Jenny K</v>
      </c>
      <c r="C683" s="23">
        <f>VLOOKUP(Healthcare!A683,'Medical Examinations'!A683:H3017,2,FALSE)</f>
        <v>32.729999999999997</v>
      </c>
      <c r="D683" s="23">
        <f>VLOOKUP(A683,'Medical Examinations'!A683:H3017,3,FALSE)</f>
        <v>7.03</v>
      </c>
      <c r="E683" s="23" t="str">
        <f>VLOOKUP(A683,'Medical Examinations'!A683:H3017,4,FALSE)</f>
        <v>No</v>
      </c>
      <c r="F683" s="23" t="str">
        <f>VLOOKUP(A683,'Medical Examinations'!A683:H3017,5,FALSE)</f>
        <v>No</v>
      </c>
      <c r="G683" s="23" t="str">
        <f>VLOOKUP(A683,'Medical Examinations'!A683:H3017,6,FALSE)</f>
        <v>No</v>
      </c>
      <c r="H683" s="23">
        <f>VLOOKUP(A683,'Medical Examinations'!A683:H3017,7,FALSE)</f>
        <v>0</v>
      </c>
      <c r="I683" s="23" t="str">
        <f>VLOOKUP(A683,'Medical Examinations'!A683:H3017,8,FALSE)</f>
        <v>No</v>
      </c>
      <c r="J683" s="23" t="str" cm="1">
        <f t="array" ref="J683">_xlfn.IFS(C683&lt;18.5,"Under Weight",C683&lt;25,"Healthy Weight",C683&lt;30,"Over Weight",C683&gt;=30,"Obesity")</f>
        <v>Obesity</v>
      </c>
      <c r="K683" s="23" t="str" cm="1">
        <f t="array" ref="K683">_xlfn.IFS(D683&lt;5.7,"Normal",D683&lt;=6.5,"Prediabetes",D683&gt;6.5,"Diabetes")</f>
        <v>Diabetes</v>
      </c>
      <c r="L683" s="30" t="str">
        <f>VLOOKUP(A683,'Hospitalisation Details'!A683:H3025,2,FALSE)</f>
        <v>03-Dec-1962</v>
      </c>
      <c r="M683" s="23">
        <f>VLOOKUP(A683,'Hospitalisation Details'!A683:H3025,5,FALSE)</f>
        <v>14574.64</v>
      </c>
      <c r="N683" s="23" t="str">
        <f>VLOOKUP(A683,'Hospitalisation Details'!A683:H3025,6,FALSE)</f>
        <v>tier - 2</v>
      </c>
      <c r="O683" s="23" t="str">
        <f>VLOOKUP(A683,'Hospitalisation Details'!A683:H3025,7,FALSE)</f>
        <v>tier - 1</v>
      </c>
      <c r="P683" s="23" t="str">
        <f>VLOOKUP(A683,'Hospitalisation Details'!A683:H3025,8,FALSE)</f>
        <v>R1025</v>
      </c>
      <c r="Q683" s="26">
        <f>VLOOKUP(A683,'Hospitalisation Details'!A683:H3025,3,FALSE)</f>
        <v>60.513888888888886</v>
      </c>
    </row>
    <row r="684" spans="1:17" ht="15.75" customHeight="1" x14ac:dyDescent="0.3">
      <c r="A684" s="31" t="s">
        <v>1225</v>
      </c>
      <c r="B684" s="23" t="str">
        <f>VLOOKUP(A684,'Customer Names'!A684:D3018,3,FALSE)</f>
        <v xml:space="preserve">  Jessica</v>
      </c>
      <c r="C684" s="23">
        <f>VLOOKUP(Healthcare!A684,'Medical Examinations'!A684:H3018,2,FALSE)</f>
        <v>20.52</v>
      </c>
      <c r="D684" s="23">
        <f>VLOOKUP(A684,'Medical Examinations'!A684:H3018,3,FALSE)</f>
        <v>5.45</v>
      </c>
      <c r="E684" s="23" t="str">
        <f>VLOOKUP(A684,'Medical Examinations'!A684:H3018,4,FALSE)</f>
        <v>No</v>
      </c>
      <c r="F684" s="23" t="str">
        <f>VLOOKUP(A684,'Medical Examinations'!A684:H3018,5,FALSE)</f>
        <v>No</v>
      </c>
      <c r="G684" s="23" t="str">
        <f>VLOOKUP(A684,'Medical Examinations'!A684:H3018,6,FALSE)</f>
        <v>No</v>
      </c>
      <c r="H684" s="23">
        <f>VLOOKUP(A684,'Medical Examinations'!A684:H3018,7,FALSE)</f>
        <v>1</v>
      </c>
      <c r="I684" s="23" t="str">
        <f>VLOOKUP(A684,'Medical Examinations'!A684:H3018,8,FALSE)</f>
        <v>Yes</v>
      </c>
      <c r="J684" s="23" t="str" cm="1">
        <f t="array" ref="J684">_xlfn.IFS(C684&lt;18.5,"Under Weight",C684&lt;25,"Healthy Weight",C684&lt;30,"Over Weight",C684&gt;=30,"Obesity")</f>
        <v>Healthy Weight</v>
      </c>
      <c r="K684" s="23" t="str" cm="1">
        <f t="array" ref="K684">_xlfn.IFS(D684&lt;5.7,"Normal",D684&lt;=6.5,"Prediabetes",D684&gt;6.5,"Diabetes")</f>
        <v>Normal</v>
      </c>
      <c r="L684" s="30" t="str">
        <f>VLOOKUP(A684,'Hospitalisation Details'!A684:H3026,2,FALSE)</f>
        <v>12-Sep-1998</v>
      </c>
      <c r="M684" s="23">
        <f>VLOOKUP(A684,'Hospitalisation Details'!A684:H3026,5,FALSE)</f>
        <v>14571.89</v>
      </c>
      <c r="N684" s="23" t="str">
        <f>VLOOKUP(A684,'Hospitalisation Details'!A684:H3026,6,FALSE)</f>
        <v>tier - 2</v>
      </c>
      <c r="O684" s="23" t="str">
        <f>VLOOKUP(A684,'Hospitalisation Details'!A684:H3026,7,FALSE)</f>
        <v>tier - 1</v>
      </c>
      <c r="P684" s="23" t="str">
        <f>VLOOKUP(A684,'Hospitalisation Details'!A684:H3026,8,FALSE)</f>
        <v>R1024</v>
      </c>
      <c r="Q684" s="26">
        <f>VLOOKUP(A684,'Hospitalisation Details'!A684:H3026,3,FALSE)</f>
        <v>24.738888888888887</v>
      </c>
    </row>
    <row r="685" spans="1:17" ht="15.75" customHeight="1" x14ac:dyDescent="0.3">
      <c r="A685" s="31" t="s">
        <v>1226</v>
      </c>
      <c r="B685" s="23" t="str">
        <f>VLOOKUP(A685,'Customer Names'!A685:D3019,3,FALSE)</f>
        <v xml:space="preserve">  Kimberly D</v>
      </c>
      <c r="C685" s="23">
        <f>VLOOKUP(Healthcare!A685,'Medical Examinations'!A685:H3019,2,FALSE)</f>
        <v>51.72</v>
      </c>
      <c r="D685" s="23">
        <f>VLOOKUP(A685,'Medical Examinations'!A685:H3019,3,FALSE)</f>
        <v>5.76</v>
      </c>
      <c r="E685" s="23" t="str">
        <f>VLOOKUP(A685,'Medical Examinations'!A685:H3019,4,FALSE)</f>
        <v>No</v>
      </c>
      <c r="F685" s="23" t="str">
        <f>VLOOKUP(A685,'Medical Examinations'!A685:H3019,5,FALSE)</f>
        <v>No</v>
      </c>
      <c r="G685" s="23" t="str">
        <f>VLOOKUP(A685,'Medical Examinations'!A685:H3019,6,FALSE)</f>
        <v>No</v>
      </c>
      <c r="H685" s="23">
        <f>VLOOKUP(A685,'Medical Examinations'!A685:H3019,7,FALSE)</f>
        <v>0</v>
      </c>
      <c r="I685" s="23" t="str">
        <f>VLOOKUP(A685,'Medical Examinations'!A685:H3019,8,FALSE)</f>
        <v>No</v>
      </c>
      <c r="J685" s="23" t="str" cm="1">
        <f t="array" ref="J685">_xlfn.IFS(C685&lt;18.5,"Under Weight",C685&lt;25,"Healthy Weight",C685&lt;30,"Over Weight",C685&gt;=30,"Obesity")</f>
        <v>Obesity</v>
      </c>
      <c r="K685" s="23" t="str" cm="1">
        <f t="array" ref="K685">_xlfn.IFS(D685&lt;5.7,"Normal",D685&lt;=6.5,"Prediabetes",D685&gt;6.5,"Diabetes")</f>
        <v>Prediabetes</v>
      </c>
      <c r="L685" s="30" t="str">
        <f>VLOOKUP(A685,'Hospitalisation Details'!A685:H3027,2,FALSE)</f>
        <v>14-Jul-1989</v>
      </c>
      <c r="M685" s="23">
        <f>VLOOKUP(A685,'Hospitalisation Details'!A685:H3027,5,FALSE)</f>
        <v>14547.26</v>
      </c>
      <c r="N685" s="23" t="str">
        <f>VLOOKUP(A685,'Hospitalisation Details'!A685:H3027,6,FALSE)</f>
        <v>tier - 2</v>
      </c>
      <c r="O685" s="23" t="str">
        <f>VLOOKUP(A685,'Hospitalisation Details'!A685:H3027,7,FALSE)</f>
        <v>tier - 3</v>
      </c>
      <c r="P685" s="23" t="str">
        <f>VLOOKUP(A685,'Hospitalisation Details'!A685:H3027,8,FALSE)</f>
        <v>R1011</v>
      </c>
      <c r="Q685" s="26">
        <f>VLOOKUP(A685,'Hospitalisation Details'!A685:H3027,3,FALSE)</f>
        <v>33.9</v>
      </c>
    </row>
    <row r="686" spans="1:17" ht="15.75" customHeight="1" x14ac:dyDescent="0.3">
      <c r="A686" s="31" t="s">
        <v>1228</v>
      </c>
      <c r="B686" s="23" t="str">
        <f>VLOOKUP(A686,'Customer Names'!A686:D3020,3,FALSE)</f>
        <v xml:space="preserve">  Marc-Olivier</v>
      </c>
      <c r="C686" s="23">
        <f>VLOOKUP(Healthcare!A686,'Medical Examinations'!A686:H3020,2,FALSE)</f>
        <v>50.2</v>
      </c>
      <c r="D686" s="23">
        <f>VLOOKUP(A686,'Medical Examinations'!A686:H3020,3,FALSE)</f>
        <v>5.4</v>
      </c>
      <c r="E686" s="23" t="str">
        <f>VLOOKUP(A686,'Medical Examinations'!A686:H3020,4,FALSE)</f>
        <v>No</v>
      </c>
      <c r="F686" s="23" t="str">
        <f>VLOOKUP(A686,'Medical Examinations'!A686:H3020,5,FALSE)</f>
        <v>No</v>
      </c>
      <c r="G686" s="23" t="str">
        <f>VLOOKUP(A686,'Medical Examinations'!A686:H3020,6,FALSE)</f>
        <v>No</v>
      </c>
      <c r="H686" s="23">
        <f>VLOOKUP(A686,'Medical Examinations'!A686:H3020,7,FALSE)</f>
        <v>0</v>
      </c>
      <c r="I686" s="23" t="str">
        <f>VLOOKUP(A686,'Medical Examinations'!A686:H3020,8,FALSE)</f>
        <v>No</v>
      </c>
      <c r="J686" s="23" t="str" cm="1">
        <f t="array" ref="J686">_xlfn.IFS(C686&lt;18.5,"Under Weight",C686&lt;25,"Healthy Weight",C686&lt;30,"Over Weight",C686&gt;=30,"Obesity")</f>
        <v>Obesity</v>
      </c>
      <c r="K686" s="23" t="str" cm="1">
        <f t="array" ref="K686">_xlfn.IFS(D686&lt;5.7,"Normal",D686&lt;=6.5,"Prediabetes",D686&gt;6.5,"Diabetes")</f>
        <v>Normal</v>
      </c>
      <c r="L686" s="30" t="str">
        <f>VLOOKUP(A686,'Hospitalisation Details'!A686:H3028,2,FALSE)</f>
        <v>22-Jul-1989</v>
      </c>
      <c r="M686" s="23">
        <f>VLOOKUP(A686,'Hospitalisation Details'!A686:H3028,5,FALSE)</f>
        <v>14507.46</v>
      </c>
      <c r="N686" s="23" t="str">
        <f>VLOOKUP(A686,'Hospitalisation Details'!A686:H3028,6,FALSE)</f>
        <v>tier - 2</v>
      </c>
      <c r="O686" s="23" t="str">
        <f>VLOOKUP(A686,'Hospitalisation Details'!A686:H3028,7,FALSE)</f>
        <v>tier - 3</v>
      </c>
      <c r="P686" s="23" t="str">
        <f>VLOOKUP(A686,'Hospitalisation Details'!A686:H3028,8,FALSE)</f>
        <v>R1012</v>
      </c>
      <c r="Q686" s="26">
        <f>VLOOKUP(A686,'Hospitalisation Details'!A686:H3028,3,FALSE)</f>
        <v>33.87777777777778</v>
      </c>
    </row>
    <row r="687" spans="1:17" ht="15.75" customHeight="1" x14ac:dyDescent="0.3">
      <c r="A687" s="31" t="s">
        <v>1230</v>
      </c>
      <c r="B687" s="23" t="str">
        <f>VLOOKUP(A687,'Customer Names'!A687:D3021,3,FALSE)</f>
        <v xml:space="preserve">  Russell J</v>
      </c>
      <c r="C687" s="23">
        <f>VLOOKUP(Healthcare!A687,'Medical Examinations'!A687:H3021,2,FALSE)</f>
        <v>25.52</v>
      </c>
      <c r="D687" s="23">
        <f>VLOOKUP(A687,'Medical Examinations'!A687:H3021,3,FALSE)</f>
        <v>6.35</v>
      </c>
      <c r="E687" s="23" t="str">
        <f>VLOOKUP(A687,'Medical Examinations'!A687:H3021,4,FALSE)</f>
        <v>No</v>
      </c>
      <c r="F687" s="23" t="str">
        <f>VLOOKUP(A687,'Medical Examinations'!A687:H3021,5,FALSE)</f>
        <v>No</v>
      </c>
      <c r="G687" s="23" t="str">
        <f>VLOOKUP(A687,'Medical Examinations'!A687:H3021,6,FALSE)</f>
        <v>Yes</v>
      </c>
      <c r="H687" s="23">
        <f>VLOOKUP(A687,'Medical Examinations'!A687:H3021,7,FALSE)</f>
        <v>1</v>
      </c>
      <c r="I687" s="23" t="str">
        <f>VLOOKUP(A687,'Medical Examinations'!A687:H3021,8,FALSE)</f>
        <v>No</v>
      </c>
      <c r="J687" s="23" t="str" cm="1">
        <f t="array" ref="J687">_xlfn.IFS(C687&lt;18.5,"Under Weight",C687&lt;25,"Healthy Weight",C687&lt;30,"Over Weight",C687&gt;=30,"Obesity")</f>
        <v>Over Weight</v>
      </c>
      <c r="K687" s="23" t="str" cm="1">
        <f t="array" ref="K687">_xlfn.IFS(D687&lt;5.7,"Normal",D687&lt;=6.5,"Prediabetes",D687&gt;6.5,"Diabetes")</f>
        <v>Prediabetes</v>
      </c>
      <c r="L687" s="30" t="str">
        <f>VLOOKUP(A687,'Hospitalisation Details'!A687:H3029,2,FALSE)</f>
        <v>20-Oct-1979</v>
      </c>
      <c r="M687" s="23">
        <f>VLOOKUP(A687,'Hospitalisation Details'!A687:H3029,5,FALSE)</f>
        <v>14478.33</v>
      </c>
      <c r="N687" s="23" t="str">
        <f>VLOOKUP(A687,'Hospitalisation Details'!A687:H3029,6,FALSE)</f>
        <v>tier - 2</v>
      </c>
      <c r="O687" s="23" t="str">
        <f>VLOOKUP(A687,'Hospitalisation Details'!A687:H3029,7,FALSE)</f>
        <v>tier - 2</v>
      </c>
      <c r="P687" s="23" t="str">
        <f>VLOOKUP(A687,'Hospitalisation Details'!A687:H3029,8,FALSE)</f>
        <v>R1013</v>
      </c>
      <c r="Q687" s="26">
        <f>VLOOKUP(A687,'Hospitalisation Details'!A687:H3029,3,FALSE)</f>
        <v>43.633333333333333</v>
      </c>
    </row>
    <row r="688" spans="1:17" ht="15.75" customHeight="1" x14ac:dyDescent="0.3">
      <c r="A688" s="31" t="s">
        <v>1232</v>
      </c>
      <c r="B688" s="23" t="str">
        <f>VLOOKUP(A688,'Customer Names'!A688:D3022,3,FALSE)</f>
        <v xml:space="preserve">  Karine</v>
      </c>
      <c r="C688" s="23">
        <f>VLOOKUP(Healthcare!A688,'Medical Examinations'!A688:H3022,2,FALSE)</f>
        <v>35.200000000000003</v>
      </c>
      <c r="D688" s="23">
        <f>VLOOKUP(A688,'Medical Examinations'!A688:H3022,3,FALSE)</f>
        <v>6.26</v>
      </c>
      <c r="E688" s="23" t="str">
        <f>VLOOKUP(A688,'Medical Examinations'!A688:H3022,4,FALSE)</f>
        <v>Yes</v>
      </c>
      <c r="F688" s="23" t="str">
        <f>VLOOKUP(A688,'Medical Examinations'!A688:H3022,5,FALSE)</f>
        <v>No</v>
      </c>
      <c r="G688" s="23" t="str">
        <f>VLOOKUP(A688,'Medical Examinations'!A688:H3022,6,FALSE)</f>
        <v>No</v>
      </c>
      <c r="H688" s="23">
        <f>VLOOKUP(A688,'Medical Examinations'!A688:H3022,7,FALSE)</f>
        <v>2</v>
      </c>
      <c r="I688" s="23" t="str">
        <f>VLOOKUP(A688,'Medical Examinations'!A688:H3022,8,FALSE)</f>
        <v>No</v>
      </c>
      <c r="J688" s="23" t="str" cm="1">
        <f t="array" ref="J688">_xlfn.IFS(C688&lt;18.5,"Under Weight",C688&lt;25,"Healthy Weight",C688&lt;30,"Over Weight",C688&gt;=30,"Obesity")</f>
        <v>Obesity</v>
      </c>
      <c r="K688" s="23" t="str" cm="1">
        <f t="array" ref="K688">_xlfn.IFS(D688&lt;5.7,"Normal",D688&lt;=6.5,"Prediabetes",D688&gt;6.5,"Diabetes")</f>
        <v>Prediabetes</v>
      </c>
      <c r="L688" s="30" t="str">
        <f>VLOOKUP(A688,'Hospitalisation Details'!A688:H3030,2,FALSE)</f>
        <v>20-Nov-1959</v>
      </c>
      <c r="M688" s="23">
        <f>VLOOKUP(A688,'Hospitalisation Details'!A688:H3030,5,FALSE)</f>
        <v>14474.68</v>
      </c>
      <c r="N688" s="23" t="str">
        <f>VLOOKUP(A688,'Hospitalisation Details'!A688:H3030,6,FALSE)</f>
        <v>tier - 2</v>
      </c>
      <c r="O688" s="23" t="str">
        <f>VLOOKUP(A688,'Hospitalisation Details'!A688:H3030,7,FALSE)</f>
        <v>tier - 2</v>
      </c>
      <c r="P688" s="23" t="str">
        <f>VLOOKUP(A688,'Hospitalisation Details'!A688:H3030,8,FALSE)</f>
        <v>R1013</v>
      </c>
      <c r="Q688" s="26">
        <f>VLOOKUP(A688,'Hospitalisation Details'!A688:H3030,3,FALSE)</f>
        <v>63.55</v>
      </c>
    </row>
    <row r="689" spans="1:17" ht="15.75" customHeight="1" x14ac:dyDescent="0.3">
      <c r="A689" s="31" t="s">
        <v>1234</v>
      </c>
      <c r="B689" s="23" t="str">
        <f>VLOOKUP(A689,'Customer Names'!A689:D3023,3,FALSE)</f>
        <v xml:space="preserve">  Cheryl</v>
      </c>
      <c r="C689" s="23">
        <f>VLOOKUP(Healthcare!A689,'Medical Examinations'!A689:H3023,2,FALSE)</f>
        <v>41.26</v>
      </c>
      <c r="D689" s="23">
        <f>VLOOKUP(A689,'Medical Examinations'!A689:H3023,3,FALSE)</f>
        <v>5.97</v>
      </c>
      <c r="E689" s="23" t="str">
        <f>VLOOKUP(A689,'Medical Examinations'!A689:H3023,4,FALSE)</f>
        <v>Yes</v>
      </c>
      <c r="F689" s="23" t="str">
        <f>VLOOKUP(A689,'Medical Examinations'!A689:H3023,5,FALSE)</f>
        <v>No</v>
      </c>
      <c r="G689" s="23" t="str">
        <f>VLOOKUP(A689,'Medical Examinations'!A689:H3023,6,FALSE)</f>
        <v>No</v>
      </c>
      <c r="H689" s="23">
        <f>VLOOKUP(A689,'Medical Examinations'!A689:H3023,7,FALSE)</f>
        <v>0</v>
      </c>
      <c r="I689" s="23" t="str">
        <f>VLOOKUP(A689,'Medical Examinations'!A689:H3023,8,FALSE)</f>
        <v>No</v>
      </c>
      <c r="J689" s="23" t="str" cm="1">
        <f t="array" ref="J689">_xlfn.IFS(C689&lt;18.5,"Under Weight",C689&lt;25,"Healthy Weight",C689&lt;30,"Over Weight",C689&gt;=30,"Obesity")</f>
        <v>Obesity</v>
      </c>
      <c r="K689" s="23" t="str" cm="1">
        <f t="array" ref="K689">_xlfn.IFS(D689&lt;5.7,"Normal",D689&lt;=6.5,"Prediabetes",D689&gt;6.5,"Diabetes")</f>
        <v>Prediabetes</v>
      </c>
      <c r="L689" s="30" t="str">
        <f>VLOOKUP(A689,'Hospitalisation Details'!A689:H3031,2,FALSE)</f>
        <v>27-Nov-1976</v>
      </c>
      <c r="M689" s="23">
        <f>VLOOKUP(A689,'Hospitalisation Details'!A689:H3031,5,FALSE)</f>
        <v>14470.01</v>
      </c>
      <c r="N689" s="23" t="str">
        <f>VLOOKUP(A689,'Hospitalisation Details'!A689:H3031,6,FALSE)</f>
        <v>tier - 2</v>
      </c>
      <c r="O689" s="23" t="str">
        <f>VLOOKUP(A689,'Hospitalisation Details'!A689:H3031,7,FALSE)</f>
        <v>tier - 3</v>
      </c>
      <c r="P689" s="23" t="str">
        <f>VLOOKUP(A689,'Hospitalisation Details'!A689:H3031,8,FALSE)</f>
        <v>R1012</v>
      </c>
      <c r="Q689" s="26">
        <f>VLOOKUP(A689,'Hospitalisation Details'!A689:H3031,3,FALSE)</f>
        <v>46.530555555555559</v>
      </c>
    </row>
    <row r="690" spans="1:17" ht="15.75" customHeight="1" x14ac:dyDescent="0.3">
      <c r="A690" s="31" t="s">
        <v>1236</v>
      </c>
      <c r="B690" s="23" t="str">
        <f>VLOOKUP(A690,'Customer Names'!A690:D3024,3,FALSE)</f>
        <v xml:space="preserve">  Allison M</v>
      </c>
      <c r="C690" s="23">
        <f>VLOOKUP(Healthcare!A690,'Medical Examinations'!A690:H3024,2,FALSE)</f>
        <v>17.195</v>
      </c>
      <c r="D690" s="23">
        <f>VLOOKUP(A690,'Medical Examinations'!A690:H3024,3,FALSE)</f>
        <v>5.29</v>
      </c>
      <c r="E690" s="23" t="str">
        <f>VLOOKUP(A690,'Medical Examinations'!A690:H3024,4,FALSE)</f>
        <v>Yes</v>
      </c>
      <c r="F690" s="23" t="str">
        <f>VLOOKUP(A690,'Medical Examinations'!A690:H3024,5,FALSE)</f>
        <v>No</v>
      </c>
      <c r="G690" s="23" t="str">
        <f>VLOOKUP(A690,'Medical Examinations'!A690:H3024,6,FALSE)</f>
        <v>No</v>
      </c>
      <c r="H690" s="23">
        <f>VLOOKUP(A690,'Medical Examinations'!A690:H3024,7,FALSE)</f>
        <v>0</v>
      </c>
      <c r="I690" s="23" t="str">
        <f>VLOOKUP(A690,'Medical Examinations'!A690:H3024,8,FALSE)</f>
        <v>Yes</v>
      </c>
      <c r="J690" s="23" t="str" cm="1">
        <f t="array" ref="J690">_xlfn.IFS(C690&lt;18.5,"Under Weight",C690&lt;25,"Healthy Weight",C690&lt;30,"Over Weight",C690&gt;=30,"Obesity")</f>
        <v>Under Weight</v>
      </c>
      <c r="K690" s="23" t="str" cm="1">
        <f t="array" ref="K690">_xlfn.IFS(D690&lt;5.7,"Normal",D690&lt;=6.5,"Prediabetes",D690&gt;6.5,"Diabetes")</f>
        <v>Normal</v>
      </c>
      <c r="L690" s="30" t="str">
        <f>VLOOKUP(A690,'Hospitalisation Details'!A690:H3032,2,FALSE)</f>
        <v>10-Nov-1996</v>
      </c>
      <c r="M690" s="23">
        <f>VLOOKUP(A690,'Hospitalisation Details'!A690:H3032,5,FALSE)</f>
        <v>14455.64</v>
      </c>
      <c r="N690" s="23" t="str">
        <f>VLOOKUP(A690,'Hospitalisation Details'!A690:H3032,6,FALSE)</f>
        <v>tier - 2</v>
      </c>
      <c r="O690" s="23" t="str">
        <f>VLOOKUP(A690,'Hospitalisation Details'!A690:H3032,7,FALSE)</f>
        <v>tier - 3</v>
      </c>
      <c r="P690" s="23" t="str">
        <f>VLOOKUP(A690,'Hospitalisation Details'!A690:H3032,8,FALSE)</f>
        <v>R1024</v>
      </c>
      <c r="Q690" s="26">
        <f>VLOOKUP(A690,'Hospitalisation Details'!A690:H3032,3,FALSE)</f>
        <v>26.577777777777779</v>
      </c>
    </row>
    <row r="691" spans="1:17" ht="15.75" customHeight="1" x14ac:dyDescent="0.3">
      <c r="A691" s="31" t="s">
        <v>1238</v>
      </c>
      <c r="B691" s="23" t="str">
        <f>VLOOKUP(A691,'Customer Names'!A691:D3025,3,FALSE)</f>
        <v xml:space="preserve">  Adriana</v>
      </c>
      <c r="C691" s="23">
        <f>VLOOKUP(Healthcare!A691,'Medical Examinations'!A691:H3025,2,FALSE)</f>
        <v>23.085000000000001</v>
      </c>
      <c r="D691" s="23">
        <f>VLOOKUP(A691,'Medical Examinations'!A691:H3025,3,FALSE)</f>
        <v>4.2699999999999996</v>
      </c>
      <c r="E691" s="23" t="str">
        <f>VLOOKUP(A691,'Medical Examinations'!A691:H3025,4,FALSE)</f>
        <v>Yes</v>
      </c>
      <c r="F691" s="23" t="str">
        <f>VLOOKUP(A691,'Medical Examinations'!A691:H3025,5,FALSE)</f>
        <v>No</v>
      </c>
      <c r="G691" s="23" t="str">
        <f>VLOOKUP(A691,'Medical Examinations'!A691:H3025,6,FALSE)</f>
        <v>No</v>
      </c>
      <c r="H691" s="23">
        <f>VLOOKUP(A691,'Medical Examinations'!A691:H3025,7,FALSE)</f>
        <v>2</v>
      </c>
      <c r="I691" s="23" t="str">
        <f>VLOOKUP(A691,'Medical Examinations'!A691:H3025,8,FALSE)</f>
        <v>No</v>
      </c>
      <c r="J691" s="23" t="str" cm="1">
        <f t="array" ref="J691">_xlfn.IFS(C691&lt;18.5,"Under Weight",C691&lt;25,"Healthy Weight",C691&lt;30,"Over Weight",C691&gt;=30,"Obesity")</f>
        <v>Healthy Weight</v>
      </c>
      <c r="K691" s="23" t="str" cm="1">
        <f t="array" ref="K691">_xlfn.IFS(D691&lt;5.7,"Normal",D691&lt;=6.5,"Prediabetes",D691&gt;6.5,"Diabetes")</f>
        <v>Normal</v>
      </c>
      <c r="L691" s="30" t="str">
        <f>VLOOKUP(A691,'Hospitalisation Details'!A691:H3033,2,FALSE)</f>
        <v>03-Aug-1959</v>
      </c>
      <c r="M691" s="23">
        <f>VLOOKUP(A691,'Hospitalisation Details'!A691:H3033,5,FALSE)</f>
        <v>14451.84</v>
      </c>
      <c r="N691" s="23" t="str">
        <f>VLOOKUP(A691,'Hospitalisation Details'!A691:H3033,6,FALSE)</f>
        <v>tier - 2</v>
      </c>
      <c r="O691" s="23" t="str">
        <f>VLOOKUP(A691,'Hospitalisation Details'!A691:H3033,7,FALSE)</f>
        <v>tier - 3</v>
      </c>
      <c r="P691" s="23" t="str">
        <f>VLOOKUP(A691,'Hospitalisation Details'!A691:H3033,8,FALSE)</f>
        <v>R1023</v>
      </c>
      <c r="Q691" s="26">
        <f>VLOOKUP(A691,'Hospitalisation Details'!A691:H3033,3,FALSE)</f>
        <v>63.847222222222221</v>
      </c>
    </row>
    <row r="692" spans="1:17" ht="15.75" customHeight="1" x14ac:dyDescent="0.3">
      <c r="A692" s="31" t="s">
        <v>1240</v>
      </c>
      <c r="B692" s="23" t="str">
        <f>VLOOKUP(A692,'Customer Names'!A692:D3026,3,FALSE)</f>
        <v xml:space="preserve">  Miranda J</v>
      </c>
      <c r="C692" s="23">
        <f>VLOOKUP(Healthcare!A692,'Medical Examinations'!A692:H3026,2,FALSE)</f>
        <v>21.66</v>
      </c>
      <c r="D692" s="23">
        <f>VLOOKUP(A692,'Medical Examinations'!A692:H3026,3,FALSE)</f>
        <v>5.2</v>
      </c>
      <c r="E692" s="23" t="str">
        <f>VLOOKUP(A692,'Medical Examinations'!A692:H3026,4,FALSE)</f>
        <v>Yes</v>
      </c>
      <c r="F692" s="23" t="str">
        <f>VLOOKUP(A692,'Medical Examinations'!A692:H3026,5,FALSE)</f>
        <v>No</v>
      </c>
      <c r="G692" s="23" t="str">
        <f>VLOOKUP(A692,'Medical Examinations'!A692:H3026,6,FALSE)</f>
        <v>No</v>
      </c>
      <c r="H692" s="23">
        <f>VLOOKUP(A692,'Medical Examinations'!A692:H3026,7,FALSE)</f>
        <v>2</v>
      </c>
      <c r="I692" s="23" t="str">
        <f>VLOOKUP(A692,'Medical Examinations'!A692:H3026,8,FALSE)</f>
        <v>No</v>
      </c>
      <c r="J692" s="23" t="str" cm="1">
        <f t="array" ref="J692">_xlfn.IFS(C692&lt;18.5,"Under Weight",C692&lt;25,"Healthy Weight",C692&lt;30,"Over Weight",C692&gt;=30,"Obesity")</f>
        <v>Healthy Weight</v>
      </c>
      <c r="K692" s="23" t="str" cm="1">
        <f t="array" ref="K692">_xlfn.IFS(D692&lt;5.7,"Normal",D692&lt;=6.5,"Prediabetes",D692&gt;6.5,"Diabetes")</f>
        <v>Normal</v>
      </c>
      <c r="L692" s="30" t="str">
        <f>VLOOKUP(A692,'Hospitalisation Details'!A692:H3034,2,FALSE)</f>
        <v>29-Jun-1959</v>
      </c>
      <c r="M692" s="23">
        <f>VLOOKUP(A692,'Hospitalisation Details'!A692:H3034,5,FALSE)</f>
        <v>14449.85</v>
      </c>
      <c r="N692" s="23" t="str">
        <f>VLOOKUP(A692,'Hospitalisation Details'!A692:H3034,6,FALSE)</f>
        <v>tier - 2</v>
      </c>
      <c r="O692" s="23" t="str">
        <f>VLOOKUP(A692,'Hospitalisation Details'!A692:H3034,7,FALSE)</f>
        <v>tier - 1</v>
      </c>
      <c r="P692" s="23" t="str">
        <f>VLOOKUP(A692,'Hospitalisation Details'!A692:H3034,8,FALSE)</f>
        <v>R1024</v>
      </c>
      <c r="Q692" s="26">
        <f>VLOOKUP(A692,'Hospitalisation Details'!A692:H3034,3,FALSE)</f>
        <v>63.94166666666667</v>
      </c>
    </row>
    <row r="693" spans="1:17" ht="15.75" customHeight="1" x14ac:dyDescent="0.3">
      <c r="A693" s="31" t="s">
        <v>1242</v>
      </c>
      <c r="B693" s="23" t="str">
        <f>VLOOKUP(A693,'Customer Names'!A693:D3027,3,FALSE)</f>
        <v xml:space="preserve">  Roberto</v>
      </c>
      <c r="C693" s="23">
        <f>VLOOKUP(Healthcare!A693,'Medical Examinations'!A693:H3027,2,FALSE)</f>
        <v>36.47</v>
      </c>
      <c r="D693" s="23">
        <f>VLOOKUP(A693,'Medical Examinations'!A693:H3027,3,FALSE)</f>
        <v>8.23</v>
      </c>
      <c r="E693" s="23" t="str">
        <f>VLOOKUP(A693,'Medical Examinations'!A693:H3027,4,FALSE)</f>
        <v>Yes</v>
      </c>
      <c r="F693" s="23" t="str">
        <f>VLOOKUP(A693,'Medical Examinations'!A693:H3027,5,FALSE)</f>
        <v>No</v>
      </c>
      <c r="G693" s="23" t="str">
        <f>VLOOKUP(A693,'Medical Examinations'!A693:H3027,6,FALSE)</f>
        <v>No</v>
      </c>
      <c r="H693" s="23">
        <f>VLOOKUP(A693,'Medical Examinations'!A693:H3027,7,FALSE)</f>
        <v>0</v>
      </c>
      <c r="I693" s="23" t="str">
        <f>VLOOKUP(A693,'Medical Examinations'!A693:H3027,8,FALSE)</f>
        <v>No</v>
      </c>
      <c r="J693" s="23" t="str" cm="1">
        <f t="array" ref="J693">_xlfn.IFS(C693&lt;18.5,"Under Weight",C693&lt;25,"Healthy Weight",C693&lt;30,"Over Weight",C693&gt;=30,"Obesity")</f>
        <v>Obesity</v>
      </c>
      <c r="K693" s="23" t="str" cm="1">
        <f t="array" ref="K693">_xlfn.IFS(D693&lt;5.7,"Normal",D693&lt;=6.5,"Prediabetes",D693&gt;6.5,"Diabetes")</f>
        <v>Diabetes</v>
      </c>
      <c r="L693" s="30" t="str">
        <f>VLOOKUP(A693,'Hospitalisation Details'!A693:H3035,2,FALSE)</f>
        <v>04-Nov-1967</v>
      </c>
      <c r="M693" s="23">
        <f>VLOOKUP(A693,'Hospitalisation Details'!A693:H3035,5,FALSE)</f>
        <v>14427.63</v>
      </c>
      <c r="N693" s="23" t="str">
        <f>VLOOKUP(A693,'Hospitalisation Details'!A693:H3035,6,FALSE)</f>
        <v>tier - 2</v>
      </c>
      <c r="O693" s="23" t="str">
        <f>VLOOKUP(A693,'Hospitalisation Details'!A693:H3035,7,FALSE)</f>
        <v>tier - 2</v>
      </c>
      <c r="P693" s="23" t="str">
        <f>VLOOKUP(A693,'Hospitalisation Details'!A693:H3035,8,FALSE)</f>
        <v>R1021</v>
      </c>
      <c r="Q693" s="26">
        <f>VLOOKUP(A693,'Hospitalisation Details'!A693:H3035,3,FALSE)</f>
        <v>55.594444444444441</v>
      </c>
    </row>
    <row r="694" spans="1:17" ht="15.75" customHeight="1" x14ac:dyDescent="0.3">
      <c r="A694" s="31" t="s">
        <v>1244</v>
      </c>
      <c r="B694" s="23" t="str">
        <f>VLOOKUP(A694,'Customer Names'!A694:D3028,3,FALSE)</f>
        <v xml:space="preserve">  Rebecca B</v>
      </c>
      <c r="C694" s="23">
        <f>VLOOKUP(Healthcare!A694,'Medical Examinations'!A694:H3028,2,FALSE)</f>
        <v>36.08</v>
      </c>
      <c r="D694" s="23">
        <f>VLOOKUP(A694,'Medical Examinations'!A694:H3028,3,FALSE)</f>
        <v>10.33</v>
      </c>
      <c r="E694" s="23" t="str">
        <f>VLOOKUP(A694,'Medical Examinations'!A694:H3028,4,FALSE)</f>
        <v>Yes</v>
      </c>
      <c r="F694" s="23" t="str">
        <f>VLOOKUP(A694,'Medical Examinations'!A694:H3028,5,FALSE)</f>
        <v>No</v>
      </c>
      <c r="G694" s="23" t="str">
        <f>VLOOKUP(A694,'Medical Examinations'!A694:H3028,6,FALSE)</f>
        <v>No</v>
      </c>
      <c r="H694" s="23">
        <f>VLOOKUP(A694,'Medical Examinations'!A694:H3028,7,FALSE)</f>
        <v>0</v>
      </c>
      <c r="I694" s="23" t="str">
        <f>VLOOKUP(A694,'Medical Examinations'!A694:H3028,8,FALSE)</f>
        <v>No</v>
      </c>
      <c r="J694" s="23" t="str" cm="1">
        <f t="array" ref="J694">_xlfn.IFS(C694&lt;18.5,"Under Weight",C694&lt;25,"Healthy Weight",C694&lt;30,"Over Weight",C694&gt;=30,"Obesity")</f>
        <v>Obesity</v>
      </c>
      <c r="K694" s="23" t="str" cm="1">
        <f t="array" ref="K694">_xlfn.IFS(D694&lt;5.7,"Normal",D694&lt;=6.5,"Prediabetes",D694&gt;6.5,"Diabetes")</f>
        <v>Diabetes</v>
      </c>
      <c r="L694" s="30" t="str">
        <f>VLOOKUP(A694,'Hospitalisation Details'!A694:H3036,2,FALSE)</f>
        <v>15-Aug-1967</v>
      </c>
      <c r="M694" s="23">
        <f>VLOOKUP(A694,'Hospitalisation Details'!A694:H3036,5,FALSE)</f>
        <v>14426.66</v>
      </c>
      <c r="N694" s="23" t="str">
        <f>VLOOKUP(A694,'Hospitalisation Details'!A694:H3036,6,FALSE)</f>
        <v>tier - 2</v>
      </c>
      <c r="O694" s="23" t="str">
        <f>VLOOKUP(A694,'Hospitalisation Details'!A694:H3036,7,FALSE)</f>
        <v>tier - 2</v>
      </c>
      <c r="P694" s="23" t="str">
        <f>VLOOKUP(A694,'Hospitalisation Details'!A694:H3036,8,FALSE)</f>
        <v>R1026</v>
      </c>
      <c r="Q694" s="26">
        <f>VLOOKUP(A694,'Hospitalisation Details'!A694:H3036,3,FALSE)</f>
        <v>55.81388888888889</v>
      </c>
    </row>
    <row r="695" spans="1:17" ht="15.75" customHeight="1" x14ac:dyDescent="0.3">
      <c r="A695" s="31" t="s">
        <v>1246</v>
      </c>
      <c r="B695" s="23" t="str">
        <f>VLOOKUP(A695,'Customer Names'!A695:D3029,3,FALSE)</f>
        <v xml:space="preserve">  Tiffany</v>
      </c>
      <c r="C695" s="23">
        <f>VLOOKUP(Healthcare!A695,'Medical Examinations'!A695:H3029,2,FALSE)</f>
        <v>23.18</v>
      </c>
      <c r="D695" s="23">
        <f>VLOOKUP(A695,'Medical Examinations'!A695:H3029,3,FALSE)</f>
        <v>6.13</v>
      </c>
      <c r="E695" s="23" t="str">
        <f>VLOOKUP(A695,'Medical Examinations'!A695:H3029,4,FALSE)</f>
        <v>No</v>
      </c>
      <c r="F695" s="23" t="str">
        <f>VLOOKUP(A695,'Medical Examinations'!A695:H3029,5,FALSE)</f>
        <v>No</v>
      </c>
      <c r="G695" s="23" t="str">
        <f>VLOOKUP(A695,'Medical Examinations'!A695:H3029,6,FALSE)</f>
        <v>No</v>
      </c>
      <c r="H695" s="23">
        <f>VLOOKUP(A695,'Medical Examinations'!A695:H3029,7,FALSE)</f>
        <v>0</v>
      </c>
      <c r="I695" s="23" t="str">
        <f>VLOOKUP(A695,'Medical Examinations'!A695:H3029,8,FALSE)</f>
        <v>No</v>
      </c>
      <c r="J695" s="23" t="str" cm="1">
        <f t="array" ref="J695">_xlfn.IFS(C695&lt;18.5,"Under Weight",C695&lt;25,"Healthy Weight",C695&lt;30,"Over Weight",C695&gt;=30,"Obesity")</f>
        <v>Healthy Weight</v>
      </c>
      <c r="K695" s="23" t="str" cm="1">
        <f t="array" ref="K695">_xlfn.IFS(D695&lt;5.7,"Normal",D695&lt;=6.5,"Prediabetes",D695&gt;6.5,"Diabetes")</f>
        <v>Prediabetes</v>
      </c>
      <c r="L695" s="30" t="str">
        <f>VLOOKUP(A695,'Hospitalisation Details'!A695:H3037,2,FALSE)</f>
        <v>10-Aug-1999</v>
      </c>
      <c r="M695" s="23">
        <f>VLOOKUP(A695,'Hospitalisation Details'!A695:H3037,5,FALSE)</f>
        <v>14426.07</v>
      </c>
      <c r="N695" s="23" t="str">
        <f>VLOOKUP(A695,'Hospitalisation Details'!A695:H3037,6,FALSE)</f>
        <v>tier - 2</v>
      </c>
      <c r="O695" s="23" t="str">
        <f>VLOOKUP(A695,'Hospitalisation Details'!A695:H3037,7,FALSE)</f>
        <v>tier - 1</v>
      </c>
      <c r="P695" s="23" t="str">
        <f>VLOOKUP(A695,'Hospitalisation Details'!A695:H3037,8,FALSE)</f>
        <v>R1012</v>
      </c>
      <c r="Q695" s="26">
        <f>VLOOKUP(A695,'Hospitalisation Details'!A695:H3037,3,FALSE)</f>
        <v>23.827777777777779</v>
      </c>
    </row>
    <row r="696" spans="1:17" ht="15.75" customHeight="1" x14ac:dyDescent="0.3">
      <c r="A696" s="31" t="s">
        <v>1248</v>
      </c>
      <c r="B696" s="23" t="str">
        <f>VLOOKUP(A696,'Customer Names'!A696:D3030,3,FALSE)</f>
        <v xml:space="preserve">  Alexander</v>
      </c>
      <c r="C696" s="23">
        <f>VLOOKUP(Healthcare!A696,'Medical Examinations'!A696:H3030,2,FALSE)</f>
        <v>39.159999999999997</v>
      </c>
      <c r="D696" s="23">
        <f>VLOOKUP(A696,'Medical Examinations'!A696:H3030,3,FALSE)</f>
        <v>8.08</v>
      </c>
      <c r="E696" s="23" t="str">
        <f>VLOOKUP(A696,'Medical Examinations'!A696:H3030,4,FALSE)</f>
        <v>No</v>
      </c>
      <c r="F696" s="23" t="str">
        <f>VLOOKUP(A696,'Medical Examinations'!A696:H3030,5,FALSE)</f>
        <v>No</v>
      </c>
      <c r="G696" s="23" t="str">
        <f>VLOOKUP(A696,'Medical Examinations'!A696:H3030,6,FALSE)</f>
        <v>No</v>
      </c>
      <c r="H696" s="23">
        <f>VLOOKUP(A696,'Medical Examinations'!A696:H3030,7,FALSE)</f>
        <v>3</v>
      </c>
      <c r="I696" s="23" t="str">
        <f>VLOOKUP(A696,'Medical Examinations'!A696:H3030,8,FALSE)</f>
        <v>No</v>
      </c>
      <c r="J696" s="23" t="str" cm="1">
        <f t="array" ref="J696">_xlfn.IFS(C696&lt;18.5,"Under Weight",C696&lt;25,"Healthy Weight",C696&lt;30,"Over Weight",C696&gt;=30,"Obesity")</f>
        <v>Obesity</v>
      </c>
      <c r="K696" s="23" t="str" cm="1">
        <f t="array" ref="K696">_xlfn.IFS(D696&lt;5.7,"Normal",D696&lt;=6.5,"Prediabetes",D696&gt;6.5,"Diabetes")</f>
        <v>Diabetes</v>
      </c>
      <c r="L696" s="30" t="str">
        <f>VLOOKUP(A696,'Hospitalisation Details'!A696:H3038,2,FALSE)</f>
        <v>20-Sep-1958</v>
      </c>
      <c r="M696" s="23">
        <f>VLOOKUP(A696,'Hospitalisation Details'!A696:H3038,5,FALSE)</f>
        <v>14418.28</v>
      </c>
      <c r="N696" s="23" t="str">
        <f>VLOOKUP(A696,'Hospitalisation Details'!A696:H3038,6,FALSE)</f>
        <v>tier - 2</v>
      </c>
      <c r="O696" s="23" t="str">
        <f>VLOOKUP(A696,'Hospitalisation Details'!A696:H3038,7,FALSE)</f>
        <v>tier - 3</v>
      </c>
      <c r="P696" s="23" t="str">
        <f>VLOOKUP(A696,'Hospitalisation Details'!A696:H3038,8,FALSE)</f>
        <v>R1013</v>
      </c>
      <c r="Q696" s="26">
        <f>VLOOKUP(A696,'Hospitalisation Details'!A696:H3038,3,FALSE)</f>
        <v>64.716666666666669</v>
      </c>
    </row>
    <row r="697" spans="1:17" ht="15.75" customHeight="1" x14ac:dyDescent="0.3">
      <c r="A697" s="31" t="s">
        <v>1250</v>
      </c>
      <c r="B697" s="23" t="str">
        <f>VLOOKUP(A697,'Customer Names'!A697:D3031,3,FALSE)</f>
        <v xml:space="preserve">  Rich M</v>
      </c>
      <c r="C697" s="23">
        <f>VLOOKUP(Healthcare!A697,'Medical Examinations'!A697:H3031,2,FALSE)</f>
        <v>38.19</v>
      </c>
      <c r="D697" s="23">
        <f>VLOOKUP(A697,'Medical Examinations'!A697:H3031,3,FALSE)</f>
        <v>10.49</v>
      </c>
      <c r="E697" s="23" t="str">
        <f>VLOOKUP(A697,'Medical Examinations'!A697:H3031,4,FALSE)</f>
        <v>No</v>
      </c>
      <c r="F697" s="23" t="str">
        <f>VLOOKUP(A697,'Medical Examinations'!A697:H3031,5,FALSE)</f>
        <v>No</v>
      </c>
      <c r="G697" s="23" t="str">
        <f>VLOOKUP(A697,'Medical Examinations'!A697:H3031,6,FALSE)</f>
        <v>No</v>
      </c>
      <c r="H697" s="23">
        <f>VLOOKUP(A697,'Medical Examinations'!A697:H3031,7,FALSE)</f>
        <v>3</v>
      </c>
      <c r="I697" s="23" t="str">
        <f>VLOOKUP(A697,'Medical Examinations'!A697:H3031,8,FALSE)</f>
        <v>No</v>
      </c>
      <c r="J697" s="23" t="str" cm="1">
        <f t="array" ref="J697">_xlfn.IFS(C697&lt;18.5,"Under Weight",C697&lt;25,"Healthy Weight",C697&lt;30,"Over Weight",C697&gt;=30,"Obesity")</f>
        <v>Obesity</v>
      </c>
      <c r="K697" s="23" t="str" cm="1">
        <f t="array" ref="K697">_xlfn.IFS(D697&lt;5.7,"Normal",D697&lt;=6.5,"Prediabetes",D697&gt;6.5,"Diabetes")</f>
        <v>Diabetes</v>
      </c>
      <c r="L697" s="30" t="str">
        <f>VLOOKUP(A697,'Hospitalisation Details'!A697:H3039,2,FALSE)</f>
        <v>29-Jul-1958</v>
      </c>
      <c r="M697" s="23">
        <f>VLOOKUP(A697,'Hospitalisation Details'!A697:H3039,5,FALSE)</f>
        <v>14410.93</v>
      </c>
      <c r="N697" s="23" t="str">
        <f>VLOOKUP(A697,'Hospitalisation Details'!A697:H3039,6,FALSE)</f>
        <v>tier - 2</v>
      </c>
      <c r="O697" s="23" t="str">
        <f>VLOOKUP(A697,'Hospitalisation Details'!A697:H3039,7,FALSE)</f>
        <v>tier - 2</v>
      </c>
      <c r="P697" s="23" t="str">
        <f>VLOOKUP(A697,'Hospitalisation Details'!A697:H3039,8,FALSE)</f>
        <v>R1016</v>
      </c>
      <c r="Q697" s="26">
        <f>VLOOKUP(A697,'Hospitalisation Details'!A697:H3039,3,FALSE)</f>
        <v>64.858333333333334</v>
      </c>
    </row>
    <row r="698" spans="1:17" ht="15.75" customHeight="1" x14ac:dyDescent="0.3">
      <c r="A698" s="31" t="s">
        <v>1252</v>
      </c>
      <c r="B698" s="23" t="str">
        <f>VLOOKUP(A698,'Customer Names'!A698:D3032,3,FALSE)</f>
        <v xml:space="preserve">  Aaron C</v>
      </c>
      <c r="C698" s="23">
        <f>VLOOKUP(Healthcare!A698,'Medical Examinations'!A698:H3032,2,FALSE)</f>
        <v>26.41</v>
      </c>
      <c r="D698" s="23">
        <f>VLOOKUP(A698,'Medical Examinations'!A698:H3032,3,FALSE)</f>
        <v>8.11</v>
      </c>
      <c r="E698" s="23" t="str">
        <f>VLOOKUP(A698,'Medical Examinations'!A698:H3032,4,FALSE)</f>
        <v>No</v>
      </c>
      <c r="F698" s="23" t="str">
        <f>VLOOKUP(A698,'Medical Examinations'!A698:H3032,5,FALSE)</f>
        <v>No</v>
      </c>
      <c r="G698" s="23" t="str">
        <f>VLOOKUP(A698,'Medical Examinations'!A698:H3032,6,FALSE)</f>
        <v>No</v>
      </c>
      <c r="H698" s="23">
        <f>VLOOKUP(A698,'Medical Examinations'!A698:H3032,7,FALSE)</f>
        <v>3</v>
      </c>
      <c r="I698" s="23" t="str">
        <f>VLOOKUP(A698,'Medical Examinations'!A698:H3032,8,FALSE)</f>
        <v>No</v>
      </c>
      <c r="J698" s="23" t="str" cm="1">
        <f t="array" ref="J698">_xlfn.IFS(C698&lt;18.5,"Under Weight",C698&lt;25,"Healthy Weight",C698&lt;30,"Over Weight",C698&gt;=30,"Obesity")</f>
        <v>Over Weight</v>
      </c>
      <c r="K698" s="23" t="str" cm="1">
        <f t="array" ref="K698">_xlfn.IFS(D698&lt;5.7,"Normal",D698&lt;=6.5,"Prediabetes",D698&gt;6.5,"Diabetes")</f>
        <v>Diabetes</v>
      </c>
      <c r="L698" s="30" t="str">
        <f>VLOOKUP(A698,'Hospitalisation Details'!A698:H3040,2,FALSE)</f>
        <v>14-Sep-1958</v>
      </c>
      <c r="M698" s="23">
        <f>VLOOKUP(A698,'Hospitalisation Details'!A698:H3040,5,FALSE)</f>
        <v>14394.56</v>
      </c>
      <c r="N698" s="23" t="str">
        <f>VLOOKUP(A698,'Hospitalisation Details'!A698:H3040,6,FALSE)</f>
        <v>tier - 2</v>
      </c>
      <c r="O698" s="23" t="str">
        <f>VLOOKUP(A698,'Hospitalisation Details'!A698:H3040,7,FALSE)</f>
        <v>tier - 1</v>
      </c>
      <c r="P698" s="23" t="str">
        <f>VLOOKUP(A698,'Hospitalisation Details'!A698:H3040,8,FALSE)</f>
        <v>R1018</v>
      </c>
      <c r="Q698" s="26">
        <f>VLOOKUP(A698,'Hospitalisation Details'!A698:H3040,3,FALSE)</f>
        <v>64.733333333333334</v>
      </c>
    </row>
    <row r="699" spans="1:17" ht="15.75" customHeight="1" x14ac:dyDescent="0.3">
      <c r="A699" s="31" t="s">
        <v>1254</v>
      </c>
      <c r="B699" s="23" t="str">
        <f>VLOOKUP(A699,'Customer Names'!A699:D3033,3,FALSE)</f>
        <v xml:space="preserve">  Kate</v>
      </c>
      <c r="C699" s="23">
        <f>VLOOKUP(Healthcare!A699,'Medical Examinations'!A699:H3033,2,FALSE)</f>
        <v>28.785</v>
      </c>
      <c r="D699" s="23">
        <f>VLOOKUP(A699,'Medical Examinations'!A699:H3033,3,FALSE)</f>
        <v>6.6</v>
      </c>
      <c r="E699" s="23" t="str">
        <f>VLOOKUP(A699,'Medical Examinations'!A699:H3033,4,FALSE)</f>
        <v>No</v>
      </c>
      <c r="F699" s="23" t="str">
        <f>VLOOKUP(A699,'Medical Examinations'!A699:H3033,5,FALSE)</f>
        <v>No</v>
      </c>
      <c r="G699" s="23" t="str">
        <f>VLOOKUP(A699,'Medical Examinations'!A699:H3033,6,FALSE)</f>
        <v>No</v>
      </c>
      <c r="H699" s="23">
        <f>VLOOKUP(A699,'Medical Examinations'!A699:H3033,7,FALSE)</f>
        <v>0</v>
      </c>
      <c r="I699" s="23" t="str">
        <f>VLOOKUP(A699,'Medical Examinations'!A699:H3033,8,FALSE)</f>
        <v>No</v>
      </c>
      <c r="J699" s="23" t="str" cm="1">
        <f t="array" ref="J699">_xlfn.IFS(C699&lt;18.5,"Under Weight",C699&lt;25,"Healthy Weight",C699&lt;30,"Over Weight",C699&gt;=30,"Obesity")</f>
        <v>Over Weight</v>
      </c>
      <c r="K699" s="23" t="str" cm="1">
        <f t="array" ref="K699">_xlfn.IFS(D699&lt;5.7,"Normal",D699&lt;=6.5,"Prediabetes",D699&gt;6.5,"Diabetes")</f>
        <v>Diabetes</v>
      </c>
      <c r="L699" s="30" t="str">
        <f>VLOOKUP(A699,'Hospitalisation Details'!A699:H3041,2,FALSE)</f>
        <v>22-Jun-1965</v>
      </c>
      <c r="M699" s="23">
        <f>VLOOKUP(A699,'Hospitalisation Details'!A699:H3041,5,FALSE)</f>
        <v>14394.4</v>
      </c>
      <c r="N699" s="23" t="str">
        <f>VLOOKUP(A699,'Hospitalisation Details'!A699:H3041,6,FALSE)</f>
        <v>tier - 2</v>
      </c>
      <c r="O699" s="23" t="str">
        <f>VLOOKUP(A699,'Hospitalisation Details'!A699:H3041,7,FALSE)</f>
        <v>tier - 3</v>
      </c>
      <c r="P699" s="23" t="str">
        <f>VLOOKUP(A699,'Hospitalisation Details'!A699:H3041,8,FALSE)</f>
        <v>R1024</v>
      </c>
      <c r="Q699" s="26">
        <f>VLOOKUP(A699,'Hospitalisation Details'!A699:H3041,3,FALSE)</f>
        <v>57.961111111111109</v>
      </c>
    </row>
    <row r="700" spans="1:17" ht="15.75" customHeight="1" x14ac:dyDescent="0.3">
      <c r="A700" s="31" t="s">
        <v>1255</v>
      </c>
      <c r="B700" s="23" t="str">
        <f>VLOOKUP(A700,'Customer Names'!A700:D3034,3,FALSE)</f>
        <v xml:space="preserve">  Maria M</v>
      </c>
      <c r="C700" s="23">
        <f>VLOOKUP(Healthcare!A700,'Medical Examinations'!A700:H3034,2,FALSE)</f>
        <v>26.695</v>
      </c>
      <c r="D700" s="23">
        <f>VLOOKUP(A700,'Medical Examinations'!A700:H3034,3,FALSE)</f>
        <v>10.14</v>
      </c>
      <c r="E700" s="23" t="str">
        <f>VLOOKUP(A700,'Medical Examinations'!A700:H3034,4,FALSE)</f>
        <v>Yes</v>
      </c>
      <c r="F700" s="23" t="str">
        <f>VLOOKUP(A700,'Medical Examinations'!A700:H3034,5,FALSE)</f>
        <v>No</v>
      </c>
      <c r="G700" s="23" t="str">
        <f>VLOOKUP(A700,'Medical Examinations'!A700:H3034,6,FALSE)</f>
        <v>Yes</v>
      </c>
      <c r="H700" s="23">
        <f>VLOOKUP(A700,'Medical Examinations'!A700:H3034,7,FALSE)</f>
        <v>1</v>
      </c>
      <c r="I700" s="23" t="str">
        <f>VLOOKUP(A700,'Medical Examinations'!A700:H3034,8,FALSE)</f>
        <v>No</v>
      </c>
      <c r="J700" s="23" t="str" cm="1">
        <f t="array" ref="J700">_xlfn.IFS(C700&lt;18.5,"Under Weight",C700&lt;25,"Healthy Weight",C700&lt;30,"Over Weight",C700&gt;=30,"Obesity")</f>
        <v>Over Weight</v>
      </c>
      <c r="K700" s="23" t="str" cm="1">
        <f t="array" ref="K700">_xlfn.IFS(D700&lt;5.7,"Normal",D700&lt;=6.5,"Prediabetes",D700&gt;6.5,"Diabetes")</f>
        <v>Diabetes</v>
      </c>
      <c r="L700" s="30" t="str">
        <f>VLOOKUP(A700,'Hospitalisation Details'!A700:H3042,2,FALSE)</f>
        <v>16-Jul-1963</v>
      </c>
      <c r="M700" s="23">
        <f>VLOOKUP(A700,'Hospitalisation Details'!A700:H3042,5,FALSE)</f>
        <v>14382.71</v>
      </c>
      <c r="N700" s="23" t="str">
        <f>VLOOKUP(A700,'Hospitalisation Details'!A700:H3042,6,FALSE)</f>
        <v>tier - 2</v>
      </c>
      <c r="O700" s="23" t="str">
        <f>VLOOKUP(A700,'Hospitalisation Details'!A700:H3042,7,FALSE)</f>
        <v>tier - 2</v>
      </c>
      <c r="P700" s="23" t="str">
        <f>VLOOKUP(A700,'Hospitalisation Details'!A700:H3042,8,FALSE)</f>
        <v>R1012</v>
      </c>
      <c r="Q700" s="26">
        <f>VLOOKUP(A700,'Hospitalisation Details'!A700:H3042,3,FALSE)</f>
        <v>59.894444444444446</v>
      </c>
    </row>
    <row r="701" spans="1:17" ht="15.75" customHeight="1" x14ac:dyDescent="0.3">
      <c r="A701" s="31" t="s">
        <v>1257</v>
      </c>
      <c r="B701" s="23" t="str">
        <f>VLOOKUP(A701,'Customer Names'!A701:D3035,3,FALSE)</f>
        <v xml:space="preserve">  Daven W</v>
      </c>
      <c r="C701" s="23">
        <f>VLOOKUP(Healthcare!A701,'Medical Examinations'!A701:H3035,2,FALSE)</f>
        <v>32.799999999999997</v>
      </c>
      <c r="D701" s="23">
        <f>VLOOKUP(A701,'Medical Examinations'!A701:H3035,3,FALSE)</f>
        <v>6.06</v>
      </c>
      <c r="E701" s="23" t="str">
        <f>VLOOKUP(A701,'Medical Examinations'!A701:H3035,4,FALSE)</f>
        <v>Yes</v>
      </c>
      <c r="F701" s="23" t="str">
        <f>VLOOKUP(A701,'Medical Examinations'!A701:H3035,5,FALSE)</f>
        <v>No</v>
      </c>
      <c r="G701" s="23" t="str">
        <f>VLOOKUP(A701,'Medical Examinations'!A701:H3035,6,FALSE)</f>
        <v>No</v>
      </c>
      <c r="H701" s="23">
        <f>VLOOKUP(A701,'Medical Examinations'!A701:H3035,7,FALSE)</f>
        <v>1</v>
      </c>
      <c r="I701" s="23" t="str">
        <f>VLOOKUP(A701,'Medical Examinations'!A701:H3035,8,FALSE)</f>
        <v>No</v>
      </c>
      <c r="J701" s="23" t="str" cm="1">
        <f t="array" ref="J701">_xlfn.IFS(C701&lt;18.5,"Under Weight",C701&lt;25,"Healthy Weight",C701&lt;30,"Over Weight",C701&gt;=30,"Obesity")</f>
        <v>Obesity</v>
      </c>
      <c r="K701" s="23" t="str" cm="1">
        <f t="array" ref="K701">_xlfn.IFS(D701&lt;5.7,"Normal",D701&lt;=6.5,"Prediabetes",D701&gt;6.5,"Diabetes")</f>
        <v>Prediabetes</v>
      </c>
      <c r="L701" s="30" t="str">
        <f>VLOOKUP(A701,'Hospitalisation Details'!A701:H3043,2,FALSE)</f>
        <v>16-Nov-1988</v>
      </c>
      <c r="M701" s="23">
        <f>VLOOKUP(A701,'Hospitalisation Details'!A701:H3043,5,FALSE)</f>
        <v>14358.36</v>
      </c>
      <c r="N701" s="23" t="str">
        <f>VLOOKUP(A701,'Hospitalisation Details'!A701:H3043,6,FALSE)</f>
        <v>tier - 2</v>
      </c>
      <c r="O701" s="23" t="str">
        <f>VLOOKUP(A701,'Hospitalisation Details'!A701:H3043,7,FALSE)</f>
        <v>tier - 2</v>
      </c>
      <c r="P701" s="23" t="str">
        <f>VLOOKUP(A701,'Hospitalisation Details'!A701:H3043,8,FALSE)</f>
        <v>R1011</v>
      </c>
      <c r="Q701" s="26">
        <f>VLOOKUP(A701,'Hospitalisation Details'!A701:H3043,3,FALSE)</f>
        <v>34.56111111111111</v>
      </c>
    </row>
    <row r="702" spans="1:17" ht="15.75" customHeight="1" x14ac:dyDescent="0.3">
      <c r="A702" s="31" t="s">
        <v>1259</v>
      </c>
      <c r="B702" s="23" t="str">
        <f>VLOOKUP(A702,'Customer Names'!A702:D3036,3,FALSE)</f>
        <v xml:space="preserve">  Brianne</v>
      </c>
      <c r="C702" s="23">
        <f>VLOOKUP(Healthcare!A702,'Medical Examinations'!A702:H3036,2,FALSE)</f>
        <v>35.869999999999997</v>
      </c>
      <c r="D702" s="23">
        <f>VLOOKUP(A702,'Medical Examinations'!A702:H3036,3,FALSE)</f>
        <v>9.91</v>
      </c>
      <c r="E702" s="23" t="str">
        <f>VLOOKUP(A702,'Medical Examinations'!A702:H3036,4,FALSE)</f>
        <v>Yes</v>
      </c>
      <c r="F702" s="23" t="str">
        <f>VLOOKUP(A702,'Medical Examinations'!A702:H3036,5,FALSE)</f>
        <v>No</v>
      </c>
      <c r="G702" s="23" t="str">
        <f>VLOOKUP(A702,'Medical Examinations'!A702:H3036,6,FALSE)</f>
        <v>No</v>
      </c>
      <c r="H702" s="23">
        <f>VLOOKUP(A702,'Medical Examinations'!A702:H3036,7,FALSE)</f>
        <v>0</v>
      </c>
      <c r="I702" s="23" t="str">
        <f>VLOOKUP(A702,'Medical Examinations'!A702:H3036,8,FALSE)</f>
        <v>No</v>
      </c>
      <c r="J702" s="23" t="str" cm="1">
        <f t="array" ref="J702">_xlfn.IFS(C702&lt;18.5,"Under Weight",C702&lt;25,"Healthy Weight",C702&lt;30,"Over Weight",C702&gt;=30,"Obesity")</f>
        <v>Obesity</v>
      </c>
      <c r="K702" s="23" t="str" cm="1">
        <f t="array" ref="K702">_xlfn.IFS(D702&lt;5.7,"Normal",D702&lt;=6.5,"Prediabetes",D702&gt;6.5,"Diabetes")</f>
        <v>Diabetes</v>
      </c>
      <c r="L702" s="30" t="str">
        <f>VLOOKUP(A702,'Hospitalisation Details'!A702:H3044,2,FALSE)</f>
        <v>10-Oct-1967</v>
      </c>
      <c r="M702" s="23">
        <f>VLOOKUP(A702,'Hospitalisation Details'!A702:H3044,5,FALSE)</f>
        <v>14355.43</v>
      </c>
      <c r="N702" s="23" t="str">
        <f>VLOOKUP(A702,'Hospitalisation Details'!A702:H3044,6,FALSE)</f>
        <v>tier - 2</v>
      </c>
      <c r="O702" s="23" t="str">
        <f>VLOOKUP(A702,'Hospitalisation Details'!A702:H3044,7,FALSE)</f>
        <v>tier - 1</v>
      </c>
      <c r="P702" s="23" t="str">
        <f>VLOOKUP(A702,'Hospitalisation Details'!A702:H3044,8,FALSE)</f>
        <v>R1026</v>
      </c>
      <c r="Q702" s="26">
        <f>VLOOKUP(A702,'Hospitalisation Details'!A702:H3044,3,FALSE)</f>
        <v>55.661111111111111</v>
      </c>
    </row>
    <row r="703" spans="1:17" ht="15.75" customHeight="1" x14ac:dyDescent="0.3">
      <c r="A703" s="31" t="s">
        <v>1261</v>
      </c>
      <c r="B703" s="23" t="str">
        <f>VLOOKUP(A703,'Customer Names'!A703:D3037,3,FALSE)</f>
        <v xml:space="preserve">  Hiroki</v>
      </c>
      <c r="C703" s="23">
        <f>VLOOKUP(Healthcare!A703,'Medical Examinations'!A703:H3037,2,FALSE)</f>
        <v>21.66</v>
      </c>
      <c r="D703" s="23">
        <f>VLOOKUP(A703,'Medical Examinations'!A703:H3037,3,FALSE)</f>
        <v>4.1399999999999997</v>
      </c>
      <c r="E703" s="23" t="str">
        <f>VLOOKUP(A703,'Medical Examinations'!A703:H3037,4,FALSE)</f>
        <v>Yes</v>
      </c>
      <c r="F703" s="23" t="str">
        <f>VLOOKUP(A703,'Medical Examinations'!A703:H3037,5,FALSE)</f>
        <v>No</v>
      </c>
      <c r="G703" s="23" t="str">
        <f>VLOOKUP(A703,'Medical Examinations'!A703:H3037,6,FALSE)</f>
        <v>No</v>
      </c>
      <c r="H703" s="23">
        <f>VLOOKUP(A703,'Medical Examinations'!A703:H3037,7,FALSE)</f>
        <v>2</v>
      </c>
      <c r="I703" s="23" t="str">
        <f>VLOOKUP(A703,'Medical Examinations'!A703:H3037,8,FALSE)</f>
        <v>No</v>
      </c>
      <c r="J703" s="23" t="str" cm="1">
        <f t="array" ref="J703">_xlfn.IFS(C703&lt;18.5,"Under Weight",C703&lt;25,"Healthy Weight",C703&lt;30,"Over Weight",C703&gt;=30,"Obesity")</f>
        <v>Healthy Weight</v>
      </c>
      <c r="K703" s="23" t="str" cm="1">
        <f t="array" ref="K703">_xlfn.IFS(D703&lt;5.7,"Normal",D703&lt;=6.5,"Prediabetes",D703&gt;6.5,"Diabetes")</f>
        <v>Normal</v>
      </c>
      <c r="L703" s="30" t="str">
        <f>VLOOKUP(A703,'Hospitalisation Details'!A703:H3045,2,FALSE)</f>
        <v>24-Dec-1959</v>
      </c>
      <c r="M703" s="23">
        <f>VLOOKUP(A703,'Hospitalisation Details'!A703:H3045,5,FALSE)</f>
        <v>14349.85</v>
      </c>
      <c r="N703" s="23" t="str">
        <f>VLOOKUP(A703,'Hospitalisation Details'!A703:H3045,6,FALSE)</f>
        <v>tier - 2</v>
      </c>
      <c r="O703" s="23" t="str">
        <f>VLOOKUP(A703,'Hospitalisation Details'!A703:H3045,7,FALSE)</f>
        <v>tier - 2</v>
      </c>
      <c r="P703" s="23" t="str">
        <f>VLOOKUP(A703,'Hospitalisation Details'!A703:H3045,8,FALSE)</f>
        <v>R1012</v>
      </c>
      <c r="Q703" s="26">
        <f>VLOOKUP(A703,'Hospitalisation Details'!A703:H3045,3,FALSE)</f>
        <v>63.455555555555556</v>
      </c>
    </row>
    <row r="704" spans="1:17" ht="15.75" customHeight="1" x14ac:dyDescent="0.3">
      <c r="A704" s="31" t="s">
        <v>1263</v>
      </c>
      <c r="B704" s="23" t="str">
        <f>VLOOKUP(A704,'Customer Names'!A704:D3038,3,FALSE)</f>
        <v xml:space="preserve">  Anders</v>
      </c>
      <c r="C704" s="23">
        <f>VLOOKUP(Healthcare!A704,'Medical Examinations'!A704:H3038,2,FALSE)</f>
        <v>37.72</v>
      </c>
      <c r="D704" s="23">
        <f>VLOOKUP(A704,'Medical Examinations'!A704:H3038,3,FALSE)</f>
        <v>4.38</v>
      </c>
      <c r="E704" s="23" t="str">
        <f>VLOOKUP(A704,'Medical Examinations'!A704:H3038,4,FALSE)</f>
        <v>Yes</v>
      </c>
      <c r="F704" s="23" t="str">
        <f>VLOOKUP(A704,'Medical Examinations'!A704:H3038,5,FALSE)</f>
        <v>No</v>
      </c>
      <c r="G704" s="23" t="str">
        <f>VLOOKUP(A704,'Medical Examinations'!A704:H3038,6,FALSE)</f>
        <v>Yes</v>
      </c>
      <c r="H704" s="23">
        <f>VLOOKUP(A704,'Medical Examinations'!A704:H3038,7,FALSE)</f>
        <v>1</v>
      </c>
      <c r="I704" s="23" t="str">
        <f>VLOOKUP(A704,'Medical Examinations'!A704:H3038,8,FALSE)</f>
        <v>No</v>
      </c>
      <c r="J704" s="23" t="str" cm="1">
        <f t="array" ref="J704">_xlfn.IFS(C704&lt;18.5,"Under Weight",C704&lt;25,"Healthy Weight",C704&lt;30,"Over Weight",C704&gt;=30,"Obesity")</f>
        <v>Obesity</v>
      </c>
      <c r="K704" s="23" t="str" cm="1">
        <f t="array" ref="K704">_xlfn.IFS(D704&lt;5.7,"Normal",D704&lt;=6.5,"Prediabetes",D704&gt;6.5,"Diabetes")</f>
        <v>Normal</v>
      </c>
      <c r="L704" s="30" t="str">
        <f>VLOOKUP(A704,'Hospitalisation Details'!A704:H3046,2,FALSE)</f>
        <v>26-Sep-1969</v>
      </c>
      <c r="M704" s="23">
        <f>VLOOKUP(A704,'Hospitalisation Details'!A704:H3046,5,FALSE)</f>
        <v>14337.91</v>
      </c>
      <c r="N704" s="23" t="str">
        <f>VLOOKUP(A704,'Hospitalisation Details'!A704:H3046,6,FALSE)</f>
        <v>tier - 2</v>
      </c>
      <c r="O704" s="23" t="str">
        <f>VLOOKUP(A704,'Hospitalisation Details'!A704:H3046,7,FALSE)</f>
        <v>tier - 3</v>
      </c>
      <c r="P704" s="23" t="str">
        <f>VLOOKUP(A704,'Hospitalisation Details'!A704:H3046,8,FALSE)</f>
        <v>R1022</v>
      </c>
      <c r="Q704" s="26">
        <f>VLOOKUP(A704,'Hospitalisation Details'!A704:H3046,3,FALSE)</f>
        <v>53.7</v>
      </c>
    </row>
    <row r="705" spans="1:17" ht="15.75" customHeight="1" x14ac:dyDescent="0.3">
      <c r="A705" s="31" t="s">
        <v>1265</v>
      </c>
      <c r="B705" s="23" t="str">
        <f>VLOOKUP(A705,'Customer Names'!A705:D3039,3,FALSE)</f>
        <v xml:space="preserve">  Danielle</v>
      </c>
      <c r="C705" s="23">
        <f>VLOOKUP(Healthcare!A705,'Medical Examinations'!A705:H3039,2,FALSE)</f>
        <v>39.700000000000003</v>
      </c>
      <c r="D705" s="23">
        <f>VLOOKUP(A705,'Medical Examinations'!A705:H3039,3,FALSE)</f>
        <v>9.83</v>
      </c>
      <c r="E705" s="23" t="str">
        <f>VLOOKUP(A705,'Medical Examinations'!A705:H3039,4,FALSE)</f>
        <v>No</v>
      </c>
      <c r="F705" s="23" t="str">
        <f>VLOOKUP(A705,'Medical Examinations'!A705:H3039,5,FALSE)</f>
        <v>No</v>
      </c>
      <c r="G705" s="23" t="str">
        <f>VLOOKUP(A705,'Medical Examinations'!A705:H3039,6,FALSE)</f>
        <v>No</v>
      </c>
      <c r="H705" s="23">
        <f>VLOOKUP(A705,'Medical Examinations'!A705:H3039,7,FALSE)</f>
        <v>3</v>
      </c>
      <c r="I705" s="23" t="str">
        <f>VLOOKUP(A705,'Medical Examinations'!A705:H3039,8,FALSE)</f>
        <v>No</v>
      </c>
      <c r="J705" s="23" t="str" cm="1">
        <f t="array" ref="J705">_xlfn.IFS(C705&lt;18.5,"Under Weight",C705&lt;25,"Healthy Weight",C705&lt;30,"Over Weight",C705&gt;=30,"Obesity")</f>
        <v>Obesity</v>
      </c>
      <c r="K705" s="23" t="str" cm="1">
        <f t="array" ref="K705">_xlfn.IFS(D705&lt;5.7,"Normal",D705&lt;=6.5,"Prediabetes",D705&gt;6.5,"Diabetes")</f>
        <v>Diabetes</v>
      </c>
      <c r="L705" s="30" t="str">
        <f>VLOOKUP(A705,'Hospitalisation Details'!A705:H3047,2,FALSE)</f>
        <v>10-Jul-1958</v>
      </c>
      <c r="M705" s="23">
        <f>VLOOKUP(A705,'Hospitalisation Details'!A705:H3047,5,FALSE)</f>
        <v>14319.03</v>
      </c>
      <c r="N705" s="23" t="str">
        <f>VLOOKUP(A705,'Hospitalisation Details'!A705:H3047,6,FALSE)</f>
        <v>tier - 2</v>
      </c>
      <c r="O705" s="23" t="str">
        <f>VLOOKUP(A705,'Hospitalisation Details'!A705:H3047,7,FALSE)</f>
        <v>tier - 2</v>
      </c>
      <c r="P705" s="23" t="str">
        <f>VLOOKUP(A705,'Hospitalisation Details'!A705:H3047,8,FALSE)</f>
        <v>R1011</v>
      </c>
      <c r="Q705" s="26">
        <f>VLOOKUP(A705,'Hospitalisation Details'!A705:H3047,3,FALSE)</f>
        <v>64.911111111111111</v>
      </c>
    </row>
    <row r="706" spans="1:17" ht="15.75" customHeight="1" x14ac:dyDescent="0.3">
      <c r="A706" s="31" t="s">
        <v>1266</v>
      </c>
      <c r="B706" s="23" t="str">
        <f>VLOOKUP(A706,'Customer Names'!A706:D3040,3,FALSE)</f>
        <v xml:space="preserve">  Candace N</v>
      </c>
      <c r="C706" s="23">
        <f>VLOOKUP(Healthcare!A706,'Medical Examinations'!A706:H3040,2,FALSE)</f>
        <v>35.97</v>
      </c>
      <c r="D706" s="23">
        <f>VLOOKUP(A706,'Medical Examinations'!A706:H3040,3,FALSE)</f>
        <v>11.08</v>
      </c>
      <c r="E706" s="23" t="str">
        <f>VLOOKUP(A706,'Medical Examinations'!A706:H3040,4,FALSE)</f>
        <v>No</v>
      </c>
      <c r="F706" s="23" t="str">
        <f>VLOOKUP(A706,'Medical Examinations'!A706:H3040,5,FALSE)</f>
        <v>No</v>
      </c>
      <c r="G706" s="23" t="str">
        <f>VLOOKUP(A706,'Medical Examinations'!A706:H3040,6,FALSE)</f>
        <v>No</v>
      </c>
      <c r="H706" s="23">
        <f>VLOOKUP(A706,'Medical Examinations'!A706:H3040,7,FALSE)</f>
        <v>3</v>
      </c>
      <c r="I706" s="23" t="str">
        <f>VLOOKUP(A706,'Medical Examinations'!A706:H3040,8,FALSE)</f>
        <v>No</v>
      </c>
      <c r="J706" s="23" t="str" cm="1">
        <f t="array" ref="J706">_xlfn.IFS(C706&lt;18.5,"Under Weight",C706&lt;25,"Healthy Weight",C706&lt;30,"Over Weight",C706&gt;=30,"Obesity")</f>
        <v>Obesity</v>
      </c>
      <c r="K706" s="23" t="str" cm="1">
        <f t="array" ref="K706">_xlfn.IFS(D706&lt;5.7,"Normal",D706&lt;=6.5,"Prediabetes",D706&gt;6.5,"Diabetes")</f>
        <v>Diabetes</v>
      </c>
      <c r="L706" s="30" t="str">
        <f>VLOOKUP(A706,'Hospitalisation Details'!A706:H3048,2,FALSE)</f>
        <v>15-Oct-1958</v>
      </c>
      <c r="M706" s="23">
        <f>VLOOKUP(A706,'Hospitalisation Details'!A706:H3048,5,FALSE)</f>
        <v>14313.85</v>
      </c>
      <c r="N706" s="23" t="str">
        <f>VLOOKUP(A706,'Hospitalisation Details'!A706:H3048,6,FALSE)</f>
        <v>tier - 2</v>
      </c>
      <c r="O706" s="23" t="str">
        <f>VLOOKUP(A706,'Hospitalisation Details'!A706:H3048,7,FALSE)</f>
        <v>tier - 3</v>
      </c>
      <c r="P706" s="23" t="str">
        <f>VLOOKUP(A706,'Hospitalisation Details'!A706:H3048,8,FALSE)</f>
        <v>R1013</v>
      </c>
      <c r="Q706" s="26">
        <f>VLOOKUP(A706,'Hospitalisation Details'!A706:H3048,3,FALSE)</f>
        <v>64.647222222222226</v>
      </c>
    </row>
    <row r="707" spans="1:17" ht="15.75" customHeight="1" x14ac:dyDescent="0.3">
      <c r="A707" s="31" t="s">
        <v>1268</v>
      </c>
      <c r="B707" s="23" t="str">
        <f>VLOOKUP(A707,'Customer Names'!A707:D3041,3,FALSE)</f>
        <v xml:space="preserve">  Bruno F</v>
      </c>
      <c r="C707" s="23">
        <f>VLOOKUP(Healthcare!A707,'Medical Examinations'!A707:H3041,2,FALSE)</f>
        <v>37.85</v>
      </c>
      <c r="D707" s="23">
        <f>VLOOKUP(A707,'Medical Examinations'!A707:H3041,3,FALSE)</f>
        <v>11.01</v>
      </c>
      <c r="E707" s="23" t="str">
        <f>VLOOKUP(A707,'Medical Examinations'!A707:H3041,4,FALSE)</f>
        <v>No</v>
      </c>
      <c r="F707" s="23" t="str">
        <f>VLOOKUP(A707,'Medical Examinations'!A707:H3041,5,FALSE)</f>
        <v>No</v>
      </c>
      <c r="G707" s="23" t="str">
        <f>VLOOKUP(A707,'Medical Examinations'!A707:H3041,6,FALSE)</f>
        <v>No</v>
      </c>
      <c r="H707" s="23">
        <f>VLOOKUP(A707,'Medical Examinations'!A707:H3041,7,FALSE)</f>
        <v>0</v>
      </c>
      <c r="I707" s="23" t="str">
        <f>VLOOKUP(A707,'Medical Examinations'!A707:H3041,8,FALSE)</f>
        <v>No</v>
      </c>
      <c r="J707" s="23" t="str" cm="1">
        <f t="array" ref="J707">_xlfn.IFS(C707&lt;18.5,"Under Weight",C707&lt;25,"Healthy Weight",C707&lt;30,"Over Weight",C707&gt;=30,"Obesity")</f>
        <v>Obesity</v>
      </c>
      <c r="K707" s="23" t="str" cm="1">
        <f t="array" ref="K707">_xlfn.IFS(D707&lt;5.7,"Normal",D707&lt;=6.5,"Prediabetes",D707&gt;6.5,"Diabetes")</f>
        <v>Diabetes</v>
      </c>
      <c r="L707" s="30" t="str">
        <f>VLOOKUP(A707,'Hospitalisation Details'!A707:H3049,2,FALSE)</f>
        <v>15-Dec-1968</v>
      </c>
      <c r="M707" s="23">
        <f>VLOOKUP(A707,'Hospitalisation Details'!A707:H3049,5,FALSE)</f>
        <v>14285.9</v>
      </c>
      <c r="N707" s="23" t="str">
        <f>VLOOKUP(A707,'Hospitalisation Details'!A707:H3049,6,FALSE)</f>
        <v>tier - 2</v>
      </c>
      <c r="O707" s="23" t="str">
        <f>VLOOKUP(A707,'Hospitalisation Details'!A707:H3049,7,FALSE)</f>
        <v>tier - 3</v>
      </c>
      <c r="P707" s="23" t="str">
        <f>VLOOKUP(A707,'Hospitalisation Details'!A707:H3049,8,FALSE)</f>
        <v>R1012</v>
      </c>
      <c r="Q707" s="26">
        <f>VLOOKUP(A707,'Hospitalisation Details'!A707:H3049,3,FALSE)</f>
        <v>54.480555555555554</v>
      </c>
    </row>
    <row r="708" spans="1:17" ht="15.75" customHeight="1" x14ac:dyDescent="0.3">
      <c r="A708" s="31" t="s">
        <v>1270</v>
      </c>
      <c r="B708" s="23" t="str">
        <f>VLOOKUP(A708,'Customer Names'!A708:D3042,3,FALSE)</f>
        <v xml:space="preserve">  Emily</v>
      </c>
      <c r="C708" s="23">
        <f>VLOOKUP(Healthcare!A708,'Medical Examinations'!A708:H3042,2,FALSE)</f>
        <v>21.66</v>
      </c>
      <c r="D708" s="23">
        <f>VLOOKUP(A708,'Medical Examinations'!A708:H3042,3,FALSE)</f>
        <v>4.37</v>
      </c>
      <c r="E708" s="23" t="str">
        <f>VLOOKUP(A708,'Medical Examinations'!A708:H3042,4,FALSE)</f>
        <v>No</v>
      </c>
      <c r="F708" s="23" t="str">
        <f>VLOOKUP(A708,'Medical Examinations'!A708:H3042,5,FALSE)</f>
        <v>yes</v>
      </c>
      <c r="G708" s="23" t="str">
        <f>VLOOKUP(A708,'Medical Examinations'!A708:H3042,6,FALSE)</f>
        <v>No</v>
      </c>
      <c r="H708" s="23">
        <f>VLOOKUP(A708,'Medical Examinations'!A708:H3042,7,FALSE)</f>
        <v>1</v>
      </c>
      <c r="I708" s="23" t="str">
        <f>VLOOKUP(A708,'Medical Examinations'!A708:H3042,8,FALSE)</f>
        <v>Yes</v>
      </c>
      <c r="J708" s="23" t="str" cm="1">
        <f t="array" ref="J708">_xlfn.IFS(C708&lt;18.5,"Under Weight",C708&lt;25,"Healthy Weight",C708&lt;30,"Over Weight",C708&gt;=30,"Obesity")</f>
        <v>Healthy Weight</v>
      </c>
      <c r="K708" s="23" t="str" cm="1">
        <f t="array" ref="K708">_xlfn.IFS(D708&lt;5.7,"Normal",D708&lt;=6.5,"Prediabetes",D708&gt;6.5,"Diabetes")</f>
        <v>Normal</v>
      </c>
      <c r="L708" s="30" t="str">
        <f>VLOOKUP(A708,'Hospitalisation Details'!A708:H3050,2,FALSE)</f>
        <v>06-Sep-2004</v>
      </c>
      <c r="M708" s="23">
        <f>VLOOKUP(A708,'Hospitalisation Details'!A708:H3050,5,FALSE)</f>
        <v>14283.46</v>
      </c>
      <c r="N708" s="23" t="str">
        <f>VLOOKUP(A708,'Hospitalisation Details'!A708:H3050,6,FALSE)</f>
        <v>tier - 2</v>
      </c>
      <c r="O708" s="23" t="str">
        <f>VLOOKUP(A708,'Hospitalisation Details'!A708:H3050,7,FALSE)</f>
        <v>tier - 2</v>
      </c>
      <c r="P708" s="23" t="str">
        <f>VLOOKUP(A708,'Hospitalisation Details'!A708:H3050,8,FALSE)</f>
        <v>R1024</v>
      </c>
      <c r="Q708" s="26">
        <f>VLOOKUP(A708,'Hospitalisation Details'!A708:H3050,3,FALSE)</f>
        <v>18.755555555555556</v>
      </c>
    </row>
    <row r="709" spans="1:17" ht="15.75" customHeight="1" x14ac:dyDescent="0.3">
      <c r="A709" s="31" t="s">
        <v>1271</v>
      </c>
      <c r="B709" s="23" t="str">
        <f>VLOOKUP(A709,'Customer Names'!A709:D3043,3,FALSE)</f>
        <v xml:space="preserve">  Katie</v>
      </c>
      <c r="C709" s="23">
        <f>VLOOKUP(Healthcare!A709,'Medical Examinations'!A709:H3043,2,FALSE)</f>
        <v>39.369999999999997</v>
      </c>
      <c r="D709" s="23">
        <f>VLOOKUP(A709,'Medical Examinations'!A709:H3043,3,FALSE)</f>
        <v>5.91</v>
      </c>
      <c r="E709" s="23" t="str">
        <f>VLOOKUP(A709,'Medical Examinations'!A709:H3043,4,FALSE)</f>
        <v>No</v>
      </c>
      <c r="F709" s="23" t="str">
        <f>VLOOKUP(A709,'Medical Examinations'!A709:H3043,5,FALSE)</f>
        <v>No</v>
      </c>
      <c r="G709" s="23" t="str">
        <f>VLOOKUP(A709,'Medical Examinations'!A709:H3043,6,FALSE)</f>
        <v>No</v>
      </c>
      <c r="H709" s="23">
        <f>VLOOKUP(A709,'Medical Examinations'!A709:H3043,7,FALSE)</f>
        <v>2</v>
      </c>
      <c r="I709" s="23" t="str">
        <f>VLOOKUP(A709,'Medical Examinations'!A709:H3043,8,FALSE)</f>
        <v>No</v>
      </c>
      <c r="J709" s="23" t="str" cm="1">
        <f t="array" ref="J709">_xlfn.IFS(C709&lt;18.5,"Under Weight",C709&lt;25,"Healthy Weight",C709&lt;30,"Over Weight",C709&gt;=30,"Obesity")</f>
        <v>Obesity</v>
      </c>
      <c r="K709" s="23" t="str" cm="1">
        <f t="array" ref="K709">_xlfn.IFS(D709&lt;5.7,"Normal",D709&lt;=6.5,"Prediabetes",D709&gt;6.5,"Diabetes")</f>
        <v>Prediabetes</v>
      </c>
      <c r="L709" s="30" t="str">
        <f>VLOOKUP(A709,'Hospitalisation Details'!A709:H3051,2,FALSE)</f>
        <v>13-Jul-1972</v>
      </c>
      <c r="M709" s="23">
        <f>VLOOKUP(A709,'Hospitalisation Details'!A709:H3051,5,FALSE)</f>
        <v>14258.33</v>
      </c>
      <c r="N709" s="23" t="str">
        <f>VLOOKUP(A709,'Hospitalisation Details'!A709:H3051,6,FALSE)</f>
        <v>tier - 2</v>
      </c>
      <c r="O709" s="23" t="str">
        <f>VLOOKUP(A709,'Hospitalisation Details'!A709:H3051,7,FALSE)</f>
        <v>tier - 2</v>
      </c>
      <c r="P709" s="23" t="str">
        <f>VLOOKUP(A709,'Hospitalisation Details'!A709:H3051,8,FALSE)</f>
        <v>R1026</v>
      </c>
      <c r="Q709" s="26">
        <f>VLOOKUP(A709,'Hospitalisation Details'!A709:H3051,3,FALSE)</f>
        <v>50.902777777777779</v>
      </c>
    </row>
    <row r="710" spans="1:17" ht="15.75" customHeight="1" x14ac:dyDescent="0.3">
      <c r="A710" s="31" t="s">
        <v>1272</v>
      </c>
      <c r="B710" s="23" t="str">
        <f>VLOOKUP(A710,'Customer Names'!A710:D3044,3,FALSE)</f>
        <v xml:space="preserve">  Sally</v>
      </c>
      <c r="C710" s="23">
        <f>VLOOKUP(Healthcare!A710,'Medical Examinations'!A710:H3044,2,FALSE)</f>
        <v>40.880000000000003</v>
      </c>
      <c r="D710" s="23">
        <f>VLOOKUP(A710,'Medical Examinations'!A710:H3044,3,FALSE)</f>
        <v>7.65</v>
      </c>
      <c r="E710" s="23" t="str">
        <f>VLOOKUP(A710,'Medical Examinations'!A710:H3044,4,FALSE)</f>
        <v>No</v>
      </c>
      <c r="F710" s="23" t="str">
        <f>VLOOKUP(A710,'Medical Examinations'!A710:H3044,5,FALSE)</f>
        <v>No</v>
      </c>
      <c r="G710" s="23" t="str">
        <f>VLOOKUP(A710,'Medical Examinations'!A710:H3044,6,FALSE)</f>
        <v>No</v>
      </c>
      <c r="H710" s="23">
        <f>VLOOKUP(A710,'Medical Examinations'!A710:H3044,7,FALSE)</f>
        <v>0</v>
      </c>
      <c r="I710" s="23" t="str">
        <f>VLOOKUP(A710,'Medical Examinations'!A710:H3044,8,FALSE)</f>
        <v>No</v>
      </c>
      <c r="J710" s="23" t="str" cm="1">
        <f t="array" ref="J710">_xlfn.IFS(C710&lt;18.5,"Under Weight",C710&lt;25,"Healthy Weight",C710&lt;30,"Over Weight",C710&gt;=30,"Obesity")</f>
        <v>Obesity</v>
      </c>
      <c r="K710" s="23" t="str" cm="1">
        <f t="array" ref="K710">_xlfn.IFS(D710&lt;5.7,"Normal",D710&lt;=6.5,"Prediabetes",D710&gt;6.5,"Diabetes")</f>
        <v>Diabetes</v>
      </c>
      <c r="L710" s="30" t="str">
        <f>VLOOKUP(A710,'Hospitalisation Details'!A710:H3052,2,FALSE)</f>
        <v>26-Dec-1974</v>
      </c>
      <c r="M710" s="23">
        <f>VLOOKUP(A710,'Hospitalisation Details'!A710:H3052,5,FALSE)</f>
        <v>14256.79</v>
      </c>
      <c r="N710" s="23" t="str">
        <f>VLOOKUP(A710,'Hospitalisation Details'!A710:H3052,6,FALSE)</f>
        <v>tier - 2</v>
      </c>
      <c r="O710" s="23" t="str">
        <f>VLOOKUP(A710,'Hospitalisation Details'!A710:H3052,7,FALSE)</f>
        <v>tier - 2</v>
      </c>
      <c r="P710" s="23" t="str">
        <f>VLOOKUP(A710,'Hospitalisation Details'!A710:H3052,8,FALSE)</f>
        <v>R1026</v>
      </c>
      <c r="Q710" s="26">
        <f>VLOOKUP(A710,'Hospitalisation Details'!A710:H3052,3,FALSE)</f>
        <v>48.45</v>
      </c>
    </row>
    <row r="711" spans="1:17" ht="15.75" customHeight="1" x14ac:dyDescent="0.3">
      <c r="A711" s="31" t="s">
        <v>1274</v>
      </c>
      <c r="B711" s="23" t="str">
        <f>VLOOKUP(A711,'Customer Names'!A711:D3045,3,FALSE)</f>
        <v xml:space="preserve">  Meaghan J</v>
      </c>
      <c r="C711" s="23">
        <f>VLOOKUP(Healthcare!A711,'Medical Examinations'!A711:H3045,2,FALSE)</f>
        <v>26.22</v>
      </c>
      <c r="D711" s="23">
        <f>VLOOKUP(A711,'Medical Examinations'!A711:H3045,3,FALSE)</f>
        <v>5.37</v>
      </c>
      <c r="E711" s="23" t="str">
        <f>VLOOKUP(A711,'Medical Examinations'!A711:H3045,4,FALSE)</f>
        <v>Yes</v>
      </c>
      <c r="F711" s="23" t="str">
        <f>VLOOKUP(A711,'Medical Examinations'!A711:H3045,5,FALSE)</f>
        <v>No</v>
      </c>
      <c r="G711" s="23" t="str">
        <f>VLOOKUP(A711,'Medical Examinations'!A711:H3045,6,FALSE)</f>
        <v>No</v>
      </c>
      <c r="H711" s="23">
        <f>VLOOKUP(A711,'Medical Examinations'!A711:H3045,7,FALSE)</f>
        <v>2</v>
      </c>
      <c r="I711" s="23" t="str">
        <f>VLOOKUP(A711,'Medical Examinations'!A711:H3045,8,FALSE)</f>
        <v>No</v>
      </c>
      <c r="J711" s="23" t="str" cm="1">
        <f t="array" ref="J711">_xlfn.IFS(C711&lt;18.5,"Under Weight",C711&lt;25,"Healthy Weight",C711&lt;30,"Over Weight",C711&gt;=30,"Obesity")</f>
        <v>Over Weight</v>
      </c>
      <c r="K711" s="23" t="str" cm="1">
        <f t="array" ref="K711">_xlfn.IFS(D711&lt;5.7,"Normal",D711&lt;=6.5,"Prediabetes",D711&gt;6.5,"Diabetes")</f>
        <v>Normal</v>
      </c>
      <c r="L711" s="30" t="str">
        <f>VLOOKUP(A711,'Hospitalisation Details'!A711:H3053,2,FALSE)</f>
        <v>08-Nov-1959</v>
      </c>
      <c r="M711" s="23">
        <f>VLOOKUP(A711,'Hospitalisation Details'!A711:H3053,5,FALSE)</f>
        <v>14256.19</v>
      </c>
      <c r="N711" s="23" t="str">
        <f>VLOOKUP(A711,'Hospitalisation Details'!A711:H3053,6,FALSE)</f>
        <v>tier - 2</v>
      </c>
      <c r="O711" s="23" t="str">
        <f>VLOOKUP(A711,'Hospitalisation Details'!A711:H3053,7,FALSE)</f>
        <v>tier - 3</v>
      </c>
      <c r="P711" s="23" t="str">
        <f>VLOOKUP(A711,'Hospitalisation Details'!A711:H3053,8,FALSE)</f>
        <v>R1012</v>
      </c>
      <c r="Q711" s="26">
        <f>VLOOKUP(A711,'Hospitalisation Details'!A711:H3053,3,FALSE)</f>
        <v>63.583333333333336</v>
      </c>
    </row>
    <row r="712" spans="1:17" ht="15.75" customHeight="1" x14ac:dyDescent="0.3">
      <c r="A712" s="31" t="s">
        <v>1276</v>
      </c>
      <c r="B712" s="23" t="str">
        <f>VLOOKUP(A712,'Customer Names'!A712:D3046,3,FALSE)</f>
        <v xml:space="preserve">  Rina</v>
      </c>
      <c r="C712" s="23">
        <f>VLOOKUP(Healthcare!A712,'Medical Examinations'!A712:H3046,2,FALSE)</f>
        <v>25.08</v>
      </c>
      <c r="D712" s="23">
        <f>VLOOKUP(A712,'Medical Examinations'!A712:H3046,3,FALSE)</f>
        <v>5.75</v>
      </c>
      <c r="E712" s="23" t="str">
        <f>VLOOKUP(A712,'Medical Examinations'!A712:H3046,4,FALSE)</f>
        <v>Yes</v>
      </c>
      <c r="F712" s="23" t="str">
        <f>VLOOKUP(A712,'Medical Examinations'!A712:H3046,5,FALSE)</f>
        <v>No</v>
      </c>
      <c r="G712" s="23" t="str">
        <f>VLOOKUP(A712,'Medical Examinations'!A712:H3046,6,FALSE)</f>
        <v>No</v>
      </c>
      <c r="H712" s="23">
        <f>VLOOKUP(A712,'Medical Examinations'!A712:H3046,7,FALSE)</f>
        <v>2</v>
      </c>
      <c r="I712" s="23" t="str">
        <f>VLOOKUP(A712,'Medical Examinations'!A712:H3046,8,FALSE)</f>
        <v>No</v>
      </c>
      <c r="J712" s="23" t="str" cm="1">
        <f t="array" ref="J712">_xlfn.IFS(C712&lt;18.5,"Under Weight",C712&lt;25,"Healthy Weight",C712&lt;30,"Over Weight",C712&gt;=30,"Obesity")</f>
        <v>Over Weight</v>
      </c>
      <c r="K712" s="23" t="str" cm="1">
        <f t="array" ref="K712">_xlfn.IFS(D712&lt;5.7,"Normal",D712&lt;=6.5,"Prediabetes",D712&gt;6.5,"Diabetes")</f>
        <v>Prediabetes</v>
      </c>
      <c r="L712" s="30" t="str">
        <f>VLOOKUP(A712,'Hospitalisation Details'!A712:H3054,2,FALSE)</f>
        <v>10-Oct-1959</v>
      </c>
      <c r="M712" s="23">
        <f>VLOOKUP(A712,'Hospitalisation Details'!A712:H3054,5,FALSE)</f>
        <v>14254.61</v>
      </c>
      <c r="N712" s="23" t="str">
        <f>VLOOKUP(A712,'Hospitalisation Details'!A712:H3054,6,FALSE)</f>
        <v>tier - 2</v>
      </c>
      <c r="O712" s="23" t="str">
        <f>VLOOKUP(A712,'Hospitalisation Details'!A712:H3054,7,FALSE)</f>
        <v>tier - 1</v>
      </c>
      <c r="P712" s="23" t="str">
        <f>VLOOKUP(A712,'Hospitalisation Details'!A712:H3054,8,FALSE)</f>
        <v>R1012</v>
      </c>
      <c r="Q712" s="26">
        <f>VLOOKUP(A712,'Hospitalisation Details'!A712:H3054,3,FALSE)</f>
        <v>63.661111111111111</v>
      </c>
    </row>
    <row r="713" spans="1:17" ht="15.75" customHeight="1" x14ac:dyDescent="0.3">
      <c r="A713" s="31" t="s">
        <v>1278</v>
      </c>
      <c r="B713" s="23" t="str">
        <f>VLOOKUP(A713,'Customer Names'!A713:D3047,3,FALSE)</f>
        <v xml:space="preserve">  Kristin P</v>
      </c>
      <c r="C713" s="23">
        <f>VLOOKUP(Healthcare!A713,'Medical Examinations'!A713:H3047,2,FALSE)</f>
        <v>39.1</v>
      </c>
      <c r="D713" s="23">
        <f>VLOOKUP(A713,'Medical Examinations'!A713:H3047,3,FALSE)</f>
        <v>6.79</v>
      </c>
      <c r="E713" s="23" t="str">
        <f>VLOOKUP(A713,'Medical Examinations'!A713:H3047,4,FALSE)</f>
        <v>Yes</v>
      </c>
      <c r="F713" s="23" t="str">
        <f>VLOOKUP(A713,'Medical Examinations'!A713:H3047,5,FALSE)</f>
        <v>No</v>
      </c>
      <c r="G713" s="23" t="str">
        <f>VLOOKUP(A713,'Medical Examinations'!A713:H3047,6,FALSE)</f>
        <v>No</v>
      </c>
      <c r="H713" s="23">
        <f>VLOOKUP(A713,'Medical Examinations'!A713:H3047,7,FALSE)</f>
        <v>2</v>
      </c>
      <c r="I713" s="23" t="str">
        <f>VLOOKUP(A713,'Medical Examinations'!A713:H3047,8,FALSE)</f>
        <v>No</v>
      </c>
      <c r="J713" s="23" t="str" cm="1">
        <f t="array" ref="J713">_xlfn.IFS(C713&lt;18.5,"Under Weight",C713&lt;25,"Healthy Weight",C713&lt;30,"Over Weight",C713&gt;=30,"Obesity")</f>
        <v>Obesity</v>
      </c>
      <c r="K713" s="23" t="str" cm="1">
        <f t="array" ref="K713">_xlfn.IFS(D713&lt;5.7,"Normal",D713&lt;=6.5,"Prediabetes",D713&gt;6.5,"Diabetes")</f>
        <v>Diabetes</v>
      </c>
      <c r="L713" s="30" t="str">
        <f>VLOOKUP(A713,'Hospitalisation Details'!A713:H3055,2,FALSE)</f>
        <v>25-Sep-1961</v>
      </c>
      <c r="M713" s="23">
        <f>VLOOKUP(A713,'Hospitalisation Details'!A713:H3055,5,FALSE)</f>
        <v>14235.07</v>
      </c>
      <c r="N713" s="23" t="str">
        <f>VLOOKUP(A713,'Hospitalisation Details'!A713:H3055,6,FALSE)</f>
        <v>tier - 2</v>
      </c>
      <c r="O713" s="23" t="str">
        <f>VLOOKUP(A713,'Hospitalisation Details'!A713:H3055,7,FALSE)</f>
        <v>tier - 1</v>
      </c>
      <c r="P713" s="23" t="str">
        <f>VLOOKUP(A713,'Hospitalisation Details'!A713:H3055,8,FALSE)</f>
        <v>R1011</v>
      </c>
      <c r="Q713" s="26">
        <f>VLOOKUP(A713,'Hospitalisation Details'!A713:H3055,3,FALSE)</f>
        <v>61.702777777777776</v>
      </c>
    </row>
    <row r="714" spans="1:17" ht="15.75" customHeight="1" x14ac:dyDescent="0.3">
      <c r="A714" s="31" t="s">
        <v>1280</v>
      </c>
      <c r="B714" s="23" t="str">
        <f>VLOOKUP(A714,'Customer Names'!A714:D3048,3,FALSE)</f>
        <v xml:space="preserve">  Albert</v>
      </c>
      <c r="C714" s="23">
        <f>VLOOKUP(Healthcare!A714,'Medical Examinations'!A714:H3048,2,FALSE)</f>
        <v>37.905000000000001</v>
      </c>
      <c r="D714" s="23">
        <f>VLOOKUP(A714,'Medical Examinations'!A714:H3048,3,FALSE)</f>
        <v>7.03</v>
      </c>
      <c r="E714" s="23" t="str">
        <f>VLOOKUP(A714,'Medical Examinations'!A714:H3048,4,FALSE)</f>
        <v>No</v>
      </c>
      <c r="F714" s="23" t="str">
        <f>VLOOKUP(A714,'Medical Examinations'!A714:H3048,5,FALSE)</f>
        <v>No</v>
      </c>
      <c r="G714" s="23" t="str">
        <f>VLOOKUP(A714,'Medical Examinations'!A714:H3048,6,FALSE)</f>
        <v>No</v>
      </c>
      <c r="H714" s="23">
        <f>VLOOKUP(A714,'Medical Examinations'!A714:H3048,7,FALSE)</f>
        <v>3</v>
      </c>
      <c r="I714" s="23" t="str">
        <f>VLOOKUP(A714,'Medical Examinations'!A714:H3048,8,FALSE)</f>
        <v>No</v>
      </c>
      <c r="J714" s="23" t="str" cm="1">
        <f t="array" ref="J714">_xlfn.IFS(C714&lt;18.5,"Under Weight",C714&lt;25,"Healthy Weight",C714&lt;30,"Over Weight",C714&gt;=30,"Obesity")</f>
        <v>Obesity</v>
      </c>
      <c r="K714" s="23" t="str" cm="1">
        <f t="array" ref="K714">_xlfn.IFS(D714&lt;5.7,"Normal",D714&lt;=6.5,"Prediabetes",D714&gt;6.5,"Diabetes")</f>
        <v>Diabetes</v>
      </c>
      <c r="L714" s="30" t="str">
        <f>VLOOKUP(A714,'Hospitalisation Details'!A714:H3056,2,FALSE)</f>
        <v>21-Sep-1958</v>
      </c>
      <c r="M714" s="23">
        <f>VLOOKUP(A714,'Hospitalisation Details'!A714:H3056,5,FALSE)</f>
        <v>14210.54</v>
      </c>
      <c r="N714" s="23" t="str">
        <f>VLOOKUP(A714,'Hospitalisation Details'!A714:H3056,6,FALSE)</f>
        <v>tier - 2</v>
      </c>
      <c r="O714" s="23" t="str">
        <f>VLOOKUP(A714,'Hospitalisation Details'!A714:H3056,7,FALSE)</f>
        <v>tier - 2</v>
      </c>
      <c r="P714" s="23" t="str">
        <f>VLOOKUP(A714,'Hospitalisation Details'!A714:H3056,8,FALSE)</f>
        <v>R1012</v>
      </c>
      <c r="Q714" s="26">
        <f>VLOOKUP(A714,'Hospitalisation Details'!A714:H3056,3,FALSE)</f>
        <v>64.713888888888889</v>
      </c>
    </row>
    <row r="715" spans="1:17" ht="15.75" customHeight="1" x14ac:dyDescent="0.3">
      <c r="A715" s="31" t="s">
        <v>1282</v>
      </c>
      <c r="B715" s="23" t="str">
        <f>VLOOKUP(A715,'Customer Names'!A715:D3049,3,FALSE)</f>
        <v xml:space="preserve">  Ashley</v>
      </c>
      <c r="C715" s="23">
        <f>VLOOKUP(Healthcare!A715,'Medical Examinations'!A715:H3049,2,FALSE)</f>
        <v>43.35</v>
      </c>
      <c r="D715" s="23">
        <f>VLOOKUP(A715,'Medical Examinations'!A715:H3049,3,FALSE)</f>
        <v>5.41</v>
      </c>
      <c r="E715" s="23" t="str">
        <f>VLOOKUP(A715,'Medical Examinations'!A715:H3049,4,FALSE)</f>
        <v>Yes</v>
      </c>
      <c r="F715" s="23" t="str">
        <f>VLOOKUP(A715,'Medical Examinations'!A715:H3049,5,FALSE)</f>
        <v>No</v>
      </c>
      <c r="G715" s="23" t="str">
        <f>VLOOKUP(A715,'Medical Examinations'!A715:H3049,6,FALSE)</f>
        <v>Yes</v>
      </c>
      <c r="H715" s="23">
        <f>VLOOKUP(A715,'Medical Examinations'!A715:H3049,7,FALSE)</f>
        <v>1</v>
      </c>
      <c r="I715" s="23" t="str">
        <f>VLOOKUP(A715,'Medical Examinations'!A715:H3049,8,FALSE)</f>
        <v>No</v>
      </c>
      <c r="J715" s="23" t="str" cm="1">
        <f t="array" ref="J715">_xlfn.IFS(C715&lt;18.5,"Under Weight",C715&lt;25,"Healthy Weight",C715&lt;30,"Over Weight",C715&gt;=30,"Obesity")</f>
        <v>Obesity</v>
      </c>
      <c r="K715" s="23" t="str" cm="1">
        <f t="array" ref="K715">_xlfn.IFS(D715&lt;5.7,"Normal",D715&lt;=6.5,"Prediabetes",D715&gt;6.5,"Diabetes")</f>
        <v>Normal</v>
      </c>
      <c r="L715" s="30" t="str">
        <f>VLOOKUP(A715,'Hospitalisation Details'!A715:H3057,2,FALSE)</f>
        <v>17-Nov-1983</v>
      </c>
      <c r="M715" s="23">
        <f>VLOOKUP(A715,'Hospitalisation Details'!A715:H3057,5,FALSE)</f>
        <v>14209.4</v>
      </c>
      <c r="N715" s="23" t="str">
        <f>VLOOKUP(A715,'Hospitalisation Details'!A715:H3057,6,FALSE)</f>
        <v>tier - 2</v>
      </c>
      <c r="O715" s="23" t="str">
        <f>VLOOKUP(A715,'Hospitalisation Details'!A715:H3057,7,FALSE)</f>
        <v>tier - 1</v>
      </c>
      <c r="P715" s="23" t="str">
        <f>VLOOKUP(A715,'Hospitalisation Details'!A715:H3057,8,FALSE)</f>
        <v>R1026</v>
      </c>
      <c r="Q715" s="26">
        <f>VLOOKUP(A715,'Hospitalisation Details'!A715:H3057,3,FALSE)</f>
        <v>39.55833333333333</v>
      </c>
    </row>
    <row r="716" spans="1:17" ht="15.75" customHeight="1" x14ac:dyDescent="0.3">
      <c r="A716" s="31" t="s">
        <v>1283</v>
      </c>
      <c r="B716" s="23" t="str">
        <f>VLOOKUP(A716,'Customer Names'!A716:D3050,3,FALSE)</f>
        <v xml:space="preserve">  Shannon L</v>
      </c>
      <c r="C716" s="23">
        <f>VLOOKUP(Healthcare!A716,'Medical Examinations'!A716:H3050,2,FALSE)</f>
        <v>36.15</v>
      </c>
      <c r="D716" s="23">
        <f>VLOOKUP(A716,'Medical Examinations'!A716:H3050,3,FALSE)</f>
        <v>8.0500000000000007</v>
      </c>
      <c r="E716" s="23" t="str">
        <f>VLOOKUP(A716,'Medical Examinations'!A716:H3050,4,FALSE)</f>
        <v>No</v>
      </c>
      <c r="F716" s="23" t="str">
        <f>VLOOKUP(A716,'Medical Examinations'!A716:H3050,5,FALSE)</f>
        <v>No</v>
      </c>
      <c r="G716" s="23" t="str">
        <f>VLOOKUP(A716,'Medical Examinations'!A716:H3050,6,FALSE)</f>
        <v>No</v>
      </c>
      <c r="H716" s="23">
        <f>VLOOKUP(A716,'Medical Examinations'!A716:H3050,7,FALSE)</f>
        <v>0</v>
      </c>
      <c r="I716" s="23" t="str">
        <f>VLOOKUP(A716,'Medical Examinations'!A716:H3050,8,FALSE)</f>
        <v>No</v>
      </c>
      <c r="J716" s="23" t="str" cm="1">
        <f t="array" ref="J716">_xlfn.IFS(C716&lt;18.5,"Under Weight",C716&lt;25,"Healthy Weight",C716&lt;30,"Over Weight",C716&gt;=30,"Obesity")</f>
        <v>Obesity</v>
      </c>
      <c r="K716" s="23" t="str" cm="1">
        <f t="array" ref="K716">_xlfn.IFS(D716&lt;5.7,"Normal",D716&lt;=6.5,"Prediabetes",D716&gt;6.5,"Diabetes")</f>
        <v>Diabetes</v>
      </c>
      <c r="L716" s="30" t="str">
        <f>VLOOKUP(A716,'Hospitalisation Details'!A716:H3058,2,FALSE)</f>
        <v>25-Dec-1968</v>
      </c>
      <c r="M716" s="23">
        <f>VLOOKUP(A716,'Hospitalisation Details'!A716:H3058,5,FALSE)</f>
        <v>14193.55</v>
      </c>
      <c r="N716" s="23" t="str">
        <f>VLOOKUP(A716,'Hospitalisation Details'!A716:H3058,6,FALSE)</f>
        <v>tier - 2</v>
      </c>
      <c r="O716" s="23" t="str">
        <f>VLOOKUP(A716,'Hospitalisation Details'!A716:H3058,7,FALSE)</f>
        <v>tier - 1</v>
      </c>
      <c r="P716" s="23" t="str">
        <f>VLOOKUP(A716,'Hospitalisation Details'!A716:H3058,8,FALSE)</f>
        <v>R1026</v>
      </c>
      <c r="Q716" s="26">
        <f>VLOOKUP(A716,'Hospitalisation Details'!A716:H3058,3,FALSE)</f>
        <v>54.452777777777776</v>
      </c>
    </row>
    <row r="717" spans="1:17" ht="15.75" customHeight="1" x14ac:dyDescent="0.3">
      <c r="A717" s="31" t="s">
        <v>1285</v>
      </c>
      <c r="B717" s="23" t="str">
        <f>VLOOKUP(A717,'Customer Names'!A717:D3051,3,FALSE)</f>
        <v xml:space="preserve">  Amy B</v>
      </c>
      <c r="C717" s="23">
        <f>VLOOKUP(Healthcare!A717,'Medical Examinations'!A717:H3051,2,FALSE)</f>
        <v>44.98</v>
      </c>
      <c r="D717" s="23">
        <f>VLOOKUP(A717,'Medical Examinations'!A717:H3051,3,FALSE)</f>
        <v>5.94</v>
      </c>
      <c r="E717" s="23" t="str">
        <f>VLOOKUP(A717,'Medical Examinations'!A717:H3051,4,FALSE)</f>
        <v>No</v>
      </c>
      <c r="F717" s="23" t="str">
        <f>VLOOKUP(A717,'Medical Examinations'!A717:H3051,5,FALSE)</f>
        <v>No</v>
      </c>
      <c r="G717" s="23" t="str">
        <f>VLOOKUP(A717,'Medical Examinations'!A717:H3051,6,FALSE)</f>
        <v>No</v>
      </c>
      <c r="H717" s="23">
        <f>VLOOKUP(A717,'Medical Examinations'!A717:H3051,7,FALSE)</f>
        <v>1</v>
      </c>
      <c r="I717" s="23" t="str">
        <f>VLOOKUP(A717,'Medical Examinations'!A717:H3051,8,FALSE)</f>
        <v>No</v>
      </c>
      <c r="J717" s="23" t="str" cm="1">
        <f t="array" ref="J717">_xlfn.IFS(C717&lt;18.5,"Under Weight",C717&lt;25,"Healthy Weight",C717&lt;30,"Over Weight",C717&gt;=30,"Obesity")</f>
        <v>Obesity</v>
      </c>
      <c r="K717" s="23" t="str" cm="1">
        <f t="array" ref="K717">_xlfn.IFS(D717&lt;5.7,"Normal",D717&lt;=6.5,"Prediabetes",D717&gt;6.5,"Diabetes")</f>
        <v>Prediabetes</v>
      </c>
      <c r="L717" s="30" t="str">
        <f>VLOOKUP(A717,'Hospitalisation Details'!A717:H3059,2,FALSE)</f>
        <v>07-Jul-1984</v>
      </c>
      <c r="M717" s="23">
        <f>VLOOKUP(A717,'Hospitalisation Details'!A717:H3059,5,FALSE)</f>
        <v>14152.46</v>
      </c>
      <c r="N717" s="23" t="str">
        <f>VLOOKUP(A717,'Hospitalisation Details'!A717:H3059,6,FALSE)</f>
        <v>tier - 2</v>
      </c>
      <c r="O717" s="23" t="str">
        <f>VLOOKUP(A717,'Hospitalisation Details'!A717:H3059,7,FALSE)</f>
        <v>tier - 1</v>
      </c>
      <c r="P717" s="23" t="str">
        <f>VLOOKUP(A717,'Hospitalisation Details'!A717:H3059,8,FALSE)</f>
        <v>R1012</v>
      </c>
      <c r="Q717" s="26">
        <f>VLOOKUP(A717,'Hospitalisation Details'!A717:H3059,3,FALSE)</f>
        <v>38.919444444444444</v>
      </c>
    </row>
    <row r="718" spans="1:17" ht="15.75" customHeight="1" x14ac:dyDescent="0.3">
      <c r="A718" s="31" t="s">
        <v>1287</v>
      </c>
      <c r="B718" s="23" t="str">
        <f>VLOOKUP(A718,'Customer Names'!A718:D3052,3,FALSE)</f>
        <v xml:space="preserve">  A Danielle</v>
      </c>
      <c r="C718" s="23">
        <f>VLOOKUP(Healthcare!A718,'Medical Examinations'!A718:H3052,2,FALSE)</f>
        <v>38.28</v>
      </c>
      <c r="D718" s="23">
        <f>VLOOKUP(A718,'Medical Examinations'!A718:H3052,3,FALSE)</f>
        <v>5.51</v>
      </c>
      <c r="E718" s="23" t="str">
        <f>VLOOKUP(A718,'Medical Examinations'!A718:H3052,4,FALSE)</f>
        <v>No</v>
      </c>
      <c r="F718" s="23" t="str">
        <f>VLOOKUP(A718,'Medical Examinations'!A718:H3052,5,FALSE)</f>
        <v>yes</v>
      </c>
      <c r="G718" s="23" t="str">
        <f>VLOOKUP(A718,'Medical Examinations'!A718:H3052,6,FALSE)</f>
        <v>No</v>
      </c>
      <c r="H718" s="23">
        <f>VLOOKUP(A718,'Medical Examinations'!A718:H3052,7,FALSE)</f>
        <v>1</v>
      </c>
      <c r="I718" s="23" t="str">
        <f>VLOOKUP(A718,'Medical Examinations'!A718:H3052,8,FALSE)</f>
        <v>No</v>
      </c>
      <c r="J718" s="23" t="str" cm="1">
        <f t="array" ref="J718">_xlfn.IFS(C718&lt;18.5,"Under Weight",C718&lt;25,"Healthy Weight",C718&lt;30,"Over Weight",C718&gt;=30,"Obesity")</f>
        <v>Obesity</v>
      </c>
      <c r="K718" s="23" t="str" cm="1">
        <f t="array" ref="K718">_xlfn.IFS(D718&lt;5.7,"Normal",D718&lt;=6.5,"Prediabetes",D718&gt;6.5,"Diabetes")</f>
        <v>Normal</v>
      </c>
      <c r="L718" s="30" t="str">
        <f>VLOOKUP(A718,'Hospitalisation Details'!A718:H3060,2,FALSE)</f>
        <v>06-Jul-2004</v>
      </c>
      <c r="M718" s="23">
        <f>VLOOKUP(A718,'Hospitalisation Details'!A718:H3060,5,FALSE)</f>
        <v>14133.04</v>
      </c>
      <c r="N718" s="23" t="str">
        <f>VLOOKUP(A718,'Hospitalisation Details'!A718:H3060,6,FALSE)</f>
        <v>tier - 2</v>
      </c>
      <c r="O718" s="23" t="str">
        <f>VLOOKUP(A718,'Hospitalisation Details'!A718:H3060,7,FALSE)</f>
        <v>tier - 3</v>
      </c>
      <c r="P718" s="23" t="str">
        <f>VLOOKUP(A718,'Hospitalisation Details'!A718:H3060,8,FALSE)</f>
        <v>R1013</v>
      </c>
      <c r="Q718" s="26">
        <f>VLOOKUP(A718,'Hospitalisation Details'!A718:H3060,3,FALSE)</f>
        <v>18.922222222222221</v>
      </c>
    </row>
    <row r="719" spans="1:17" ht="15.75" customHeight="1" x14ac:dyDescent="0.3">
      <c r="A719" s="31" t="s">
        <v>1289</v>
      </c>
      <c r="B719" s="23" t="str">
        <f>VLOOKUP(A719,'Customer Names'!A719:D3053,3,FALSE)</f>
        <v xml:space="preserve">  Conrad F</v>
      </c>
      <c r="C719" s="23">
        <f>VLOOKUP(Healthcare!A719,'Medical Examinations'!A719:H3053,2,FALSE)</f>
        <v>32.299999999999997</v>
      </c>
      <c r="D719" s="23">
        <f>VLOOKUP(A719,'Medical Examinations'!A719:H3053,3,FALSE)</f>
        <v>6.55</v>
      </c>
      <c r="E719" s="23" t="str">
        <f>VLOOKUP(A719,'Medical Examinations'!A719:H3053,4,FALSE)</f>
        <v>Yes</v>
      </c>
      <c r="F719" s="23" t="str">
        <f>VLOOKUP(A719,'Medical Examinations'!A719:H3053,5,FALSE)</f>
        <v>No</v>
      </c>
      <c r="G719" s="23" t="str">
        <f>VLOOKUP(A719,'Medical Examinations'!A719:H3053,6,FALSE)</f>
        <v>No</v>
      </c>
      <c r="H719" s="23">
        <f>VLOOKUP(A719,'Medical Examinations'!A719:H3053,7,FALSE)</f>
        <v>2</v>
      </c>
      <c r="I719" s="23" t="str">
        <f>VLOOKUP(A719,'Medical Examinations'!A719:H3053,8,FALSE)</f>
        <v>No</v>
      </c>
      <c r="J719" s="23" t="str" cm="1">
        <f t="array" ref="J719">_xlfn.IFS(C719&lt;18.5,"Under Weight",C719&lt;25,"Healthy Weight",C719&lt;30,"Over Weight",C719&gt;=30,"Obesity")</f>
        <v>Obesity</v>
      </c>
      <c r="K719" s="23" t="str" cm="1">
        <f t="array" ref="K719">_xlfn.IFS(D719&lt;5.7,"Normal",D719&lt;=6.5,"Prediabetes",D719&gt;6.5,"Diabetes")</f>
        <v>Diabetes</v>
      </c>
      <c r="L719" s="30" t="str">
        <f>VLOOKUP(A719,'Hospitalisation Details'!A719:H3061,2,FALSE)</f>
        <v>14-Jun-1961</v>
      </c>
      <c r="M719" s="23">
        <f>VLOOKUP(A719,'Hospitalisation Details'!A719:H3061,5,FALSE)</f>
        <v>14119.62</v>
      </c>
      <c r="N719" s="23" t="str">
        <f>VLOOKUP(A719,'Hospitalisation Details'!A719:H3061,6,FALSE)</f>
        <v>tier - 2</v>
      </c>
      <c r="O719" s="23" t="str">
        <f>VLOOKUP(A719,'Hospitalisation Details'!A719:H3061,7,FALSE)</f>
        <v>tier - 1</v>
      </c>
      <c r="P719" s="23" t="str">
        <f>VLOOKUP(A719,'Hospitalisation Details'!A719:H3061,8,FALSE)</f>
        <v>R1012</v>
      </c>
      <c r="Q719" s="26">
        <f>VLOOKUP(A719,'Hospitalisation Details'!A719:H3061,3,FALSE)</f>
        <v>61.983333333333334</v>
      </c>
    </row>
    <row r="720" spans="1:17" ht="15.75" customHeight="1" x14ac:dyDescent="0.3">
      <c r="A720" s="31" t="s">
        <v>1291</v>
      </c>
      <c r="B720" s="23" t="str">
        <f>VLOOKUP(A720,'Customer Names'!A720:D3054,3,FALSE)</f>
        <v xml:space="preserve">  Josh</v>
      </c>
      <c r="C720" s="23">
        <f>VLOOKUP(Healthcare!A720,'Medical Examinations'!A720:H3054,2,FALSE)</f>
        <v>39.51</v>
      </c>
      <c r="D720" s="23">
        <f>VLOOKUP(A720,'Medical Examinations'!A720:H3054,3,FALSE)</f>
        <v>5.79</v>
      </c>
      <c r="E720" s="23" t="str">
        <f>VLOOKUP(A720,'Medical Examinations'!A720:H3054,4,FALSE)</f>
        <v>Yes</v>
      </c>
      <c r="F720" s="23" t="str">
        <f>VLOOKUP(A720,'Medical Examinations'!A720:H3054,5,FALSE)</f>
        <v>No</v>
      </c>
      <c r="G720" s="23" t="str">
        <f>VLOOKUP(A720,'Medical Examinations'!A720:H3054,6,FALSE)</f>
        <v>No</v>
      </c>
      <c r="H720" s="23">
        <f>VLOOKUP(A720,'Medical Examinations'!A720:H3054,7,FALSE)</f>
        <v>0</v>
      </c>
      <c r="I720" s="23" t="str">
        <f>VLOOKUP(A720,'Medical Examinations'!A720:H3054,8,FALSE)</f>
        <v>No</v>
      </c>
      <c r="J720" s="23" t="str" cm="1">
        <f t="array" ref="J720">_xlfn.IFS(C720&lt;18.5,"Under Weight",C720&lt;25,"Healthy Weight",C720&lt;30,"Over Weight",C720&gt;=30,"Obesity")</f>
        <v>Obesity</v>
      </c>
      <c r="K720" s="23" t="str" cm="1">
        <f t="array" ref="K720">_xlfn.IFS(D720&lt;5.7,"Normal",D720&lt;=6.5,"Prediabetes",D720&gt;6.5,"Diabetes")</f>
        <v>Prediabetes</v>
      </c>
      <c r="L720" s="30" t="str">
        <f>VLOOKUP(A720,'Hospitalisation Details'!A720:H3062,2,FALSE)</f>
        <v>26-Sep-1976</v>
      </c>
      <c r="M720" s="23">
        <f>VLOOKUP(A720,'Hospitalisation Details'!A720:H3062,5,FALSE)</f>
        <v>14098.07</v>
      </c>
      <c r="N720" s="23" t="str">
        <f>VLOOKUP(A720,'Hospitalisation Details'!A720:H3062,6,FALSE)</f>
        <v>tier - 2</v>
      </c>
      <c r="O720" s="23" t="str">
        <f>VLOOKUP(A720,'Hospitalisation Details'!A720:H3062,7,FALSE)</f>
        <v>tier - 3</v>
      </c>
      <c r="P720" s="23" t="str">
        <f>VLOOKUP(A720,'Hospitalisation Details'!A720:H3062,8,FALSE)</f>
        <v>R1023</v>
      </c>
      <c r="Q720" s="26">
        <f>VLOOKUP(A720,'Hospitalisation Details'!A720:H3062,3,FALSE)</f>
        <v>46.7</v>
      </c>
    </row>
    <row r="721" spans="1:17" ht="15.75" customHeight="1" x14ac:dyDescent="0.3">
      <c r="A721" s="31" t="s">
        <v>1293</v>
      </c>
      <c r="B721" s="23" t="str">
        <f>VLOOKUP(A721,'Customer Names'!A721:D3055,3,FALSE)</f>
        <v xml:space="preserve">  Maxime</v>
      </c>
      <c r="C721" s="23">
        <f>VLOOKUP(Healthcare!A721,'Medical Examinations'!A721:H3055,2,FALSE)</f>
        <v>50.46</v>
      </c>
      <c r="D721" s="23">
        <f>VLOOKUP(A721,'Medical Examinations'!A721:H3055,3,FALSE)</f>
        <v>4.5599999999999996</v>
      </c>
      <c r="E721" s="23" t="str">
        <f>VLOOKUP(A721,'Medical Examinations'!A721:H3055,4,FALSE)</f>
        <v>No</v>
      </c>
      <c r="F721" s="23" t="str">
        <f>VLOOKUP(A721,'Medical Examinations'!A721:H3055,5,FALSE)</f>
        <v>No</v>
      </c>
      <c r="G721" s="23" t="str">
        <f>VLOOKUP(A721,'Medical Examinations'!A721:H3055,6,FALSE)</f>
        <v>No</v>
      </c>
      <c r="H721" s="23">
        <f>VLOOKUP(A721,'Medical Examinations'!A721:H3055,7,FALSE)</f>
        <v>0</v>
      </c>
      <c r="I721" s="23" t="str">
        <f>VLOOKUP(A721,'Medical Examinations'!A721:H3055,8,FALSE)</f>
        <v>No</v>
      </c>
      <c r="J721" s="23" t="str" cm="1">
        <f t="array" ref="J721">_xlfn.IFS(C721&lt;18.5,"Under Weight",C721&lt;25,"Healthy Weight",C721&lt;30,"Over Weight",C721&gt;=30,"Obesity")</f>
        <v>Obesity</v>
      </c>
      <c r="K721" s="23" t="str" cm="1">
        <f t="array" ref="K721">_xlfn.IFS(D721&lt;5.7,"Normal",D721&lt;=6.5,"Prediabetes",D721&gt;6.5,"Diabetes")</f>
        <v>Normal</v>
      </c>
      <c r="L721" s="30" t="str">
        <f>VLOOKUP(A721,'Hospitalisation Details'!A721:H3063,2,FALSE)</f>
        <v>12-Sep-1991</v>
      </c>
      <c r="M721" s="23">
        <f>VLOOKUP(A721,'Hospitalisation Details'!A721:H3063,5,FALSE)</f>
        <v>14081.93</v>
      </c>
      <c r="N721" s="23" t="str">
        <f>VLOOKUP(A721,'Hospitalisation Details'!A721:H3063,6,FALSE)</f>
        <v>tier - 2</v>
      </c>
      <c r="O721" s="23" t="str">
        <f>VLOOKUP(A721,'Hospitalisation Details'!A721:H3063,7,FALSE)</f>
        <v>tier - 3</v>
      </c>
      <c r="P721" s="23" t="str">
        <f>VLOOKUP(A721,'Hospitalisation Details'!A721:H3063,8,FALSE)</f>
        <v>R1012</v>
      </c>
      <c r="Q721" s="26">
        <f>VLOOKUP(A721,'Hospitalisation Details'!A721:H3063,3,FALSE)</f>
        <v>31.738888888888887</v>
      </c>
    </row>
    <row r="722" spans="1:17" ht="15.75" customHeight="1" x14ac:dyDescent="0.3">
      <c r="A722" s="31" t="s">
        <v>1295</v>
      </c>
      <c r="B722" s="23" t="str">
        <f>VLOOKUP(A722,'Customer Names'!A722:D3056,3,FALSE)</f>
        <v xml:space="preserve">  Natalie</v>
      </c>
      <c r="C722" s="23">
        <f>VLOOKUP(Healthcare!A722,'Medical Examinations'!A722:H3056,2,FALSE)</f>
        <v>31.73</v>
      </c>
      <c r="D722" s="23">
        <f>VLOOKUP(A722,'Medical Examinations'!A722:H3056,3,FALSE)</f>
        <v>7</v>
      </c>
      <c r="E722" s="23" t="str">
        <f>VLOOKUP(A722,'Medical Examinations'!A722:H3056,4,FALSE)</f>
        <v>No</v>
      </c>
      <c r="F722" s="23" t="str">
        <f>VLOOKUP(A722,'Medical Examinations'!A722:H3056,5,FALSE)</f>
        <v>No</v>
      </c>
      <c r="G722" s="23" t="str">
        <f>VLOOKUP(A722,'Medical Examinations'!A722:H3056,6,FALSE)</f>
        <v>No</v>
      </c>
      <c r="H722" s="23">
        <f>VLOOKUP(A722,'Medical Examinations'!A722:H3056,7,FALSE)</f>
        <v>0</v>
      </c>
      <c r="I722" s="23" t="str">
        <f>VLOOKUP(A722,'Medical Examinations'!A722:H3056,8,FALSE)</f>
        <v>No</v>
      </c>
      <c r="J722" s="23" t="str" cm="1">
        <f t="array" ref="J722">_xlfn.IFS(C722&lt;18.5,"Under Weight",C722&lt;25,"Healthy Weight",C722&lt;30,"Over Weight",C722&gt;=30,"Obesity")</f>
        <v>Obesity</v>
      </c>
      <c r="K722" s="23" t="str" cm="1">
        <f t="array" ref="K722">_xlfn.IFS(D722&lt;5.7,"Normal",D722&lt;=6.5,"Prediabetes",D722&gt;6.5,"Diabetes")</f>
        <v>Diabetes</v>
      </c>
      <c r="L722" s="30" t="str">
        <f>VLOOKUP(A722,'Hospitalisation Details'!A722:H3064,2,FALSE)</f>
        <v>08-Nov-1960</v>
      </c>
      <c r="M722" s="23">
        <f>VLOOKUP(A722,'Hospitalisation Details'!A722:H3064,5,FALSE)</f>
        <v>14043.48</v>
      </c>
      <c r="N722" s="23" t="str">
        <f>VLOOKUP(A722,'Hospitalisation Details'!A722:H3064,6,FALSE)</f>
        <v>tier - 2</v>
      </c>
      <c r="O722" s="23" t="str">
        <f>VLOOKUP(A722,'Hospitalisation Details'!A722:H3064,7,FALSE)</f>
        <v>tier - 3</v>
      </c>
      <c r="P722" s="23" t="str">
        <f>VLOOKUP(A722,'Hospitalisation Details'!A722:H3064,8,FALSE)</f>
        <v>R1024</v>
      </c>
      <c r="Q722" s="26">
        <f>VLOOKUP(A722,'Hospitalisation Details'!A722:H3064,3,FALSE)</f>
        <v>62.583333333333336</v>
      </c>
    </row>
    <row r="723" spans="1:17" ht="15.75" customHeight="1" x14ac:dyDescent="0.3">
      <c r="A723" s="31" t="s">
        <v>1296</v>
      </c>
      <c r="B723" s="23" t="str">
        <f>VLOOKUP(A723,'Customer Names'!A723:D3057,3,FALSE)</f>
        <v xml:space="preserve">  Melissa</v>
      </c>
      <c r="C723" s="23">
        <f>VLOOKUP(Healthcare!A723,'Medical Examinations'!A723:H3057,2,FALSE)</f>
        <v>32.1</v>
      </c>
      <c r="D723" s="23">
        <f>VLOOKUP(A723,'Medical Examinations'!A723:H3057,3,FALSE)</f>
        <v>6.57</v>
      </c>
      <c r="E723" s="23" t="str">
        <f>VLOOKUP(A723,'Medical Examinations'!A723:H3057,4,FALSE)</f>
        <v>Yes</v>
      </c>
      <c r="F723" s="23" t="str">
        <f>VLOOKUP(A723,'Medical Examinations'!A723:H3057,5,FALSE)</f>
        <v>No</v>
      </c>
      <c r="G723" s="23" t="str">
        <f>VLOOKUP(A723,'Medical Examinations'!A723:H3057,6,FALSE)</f>
        <v>Yes</v>
      </c>
      <c r="H723" s="23">
        <f>VLOOKUP(A723,'Medical Examinations'!A723:H3057,7,FALSE)</f>
        <v>1</v>
      </c>
      <c r="I723" s="23" t="str">
        <f>VLOOKUP(A723,'Medical Examinations'!A723:H3057,8,FALSE)</f>
        <v>No</v>
      </c>
      <c r="J723" s="23" t="str" cm="1">
        <f t="array" ref="J723">_xlfn.IFS(C723&lt;18.5,"Under Weight",C723&lt;25,"Healthy Weight",C723&lt;30,"Over Weight",C723&gt;=30,"Obesity")</f>
        <v>Obesity</v>
      </c>
      <c r="K723" s="23" t="str" cm="1">
        <f t="array" ref="K723">_xlfn.IFS(D723&lt;5.7,"Normal",D723&lt;=6.5,"Prediabetes",D723&gt;6.5,"Diabetes")</f>
        <v>Diabetes</v>
      </c>
      <c r="L723" s="30" t="str">
        <f>VLOOKUP(A723,'Hospitalisation Details'!A723:H3065,2,FALSE)</f>
        <v>08-Jul-1963</v>
      </c>
      <c r="M723" s="23">
        <f>VLOOKUP(A723,'Hospitalisation Details'!A723:H3065,5,FALSE)</f>
        <v>14007.22</v>
      </c>
      <c r="N723" s="23" t="str">
        <f>VLOOKUP(A723,'Hospitalisation Details'!A723:H3065,6,FALSE)</f>
        <v>tier - 2</v>
      </c>
      <c r="O723" s="23" t="str">
        <f>VLOOKUP(A723,'Hospitalisation Details'!A723:H3065,7,FALSE)</f>
        <v>tier - 3</v>
      </c>
      <c r="P723" s="23" t="str">
        <f>VLOOKUP(A723,'Hospitalisation Details'!A723:H3065,8,FALSE)</f>
        <v>R1011</v>
      </c>
      <c r="Q723" s="26">
        <f>VLOOKUP(A723,'Hospitalisation Details'!A723:H3065,3,FALSE)</f>
        <v>59.916666666666664</v>
      </c>
    </row>
    <row r="724" spans="1:17" ht="15.75" customHeight="1" x14ac:dyDescent="0.3">
      <c r="A724" s="31" t="s">
        <v>1297</v>
      </c>
      <c r="B724" s="23" t="str">
        <f>VLOOKUP(A724,'Customer Names'!A724:D3058,3,FALSE)</f>
        <v xml:space="preserve">  Laura P</v>
      </c>
      <c r="C724" s="23">
        <f>VLOOKUP(Healthcare!A724,'Medical Examinations'!A724:H3058,2,FALSE)</f>
        <v>27.83</v>
      </c>
      <c r="D724" s="23">
        <f>VLOOKUP(A724,'Medical Examinations'!A724:H3058,3,FALSE)</f>
        <v>11.61</v>
      </c>
      <c r="E724" s="23" t="str">
        <f>VLOOKUP(A724,'Medical Examinations'!A724:H3058,4,FALSE)</f>
        <v>Yes</v>
      </c>
      <c r="F724" s="23" t="str">
        <f>VLOOKUP(A724,'Medical Examinations'!A724:H3058,5,FALSE)</f>
        <v>No</v>
      </c>
      <c r="G724" s="23" t="str">
        <f>VLOOKUP(A724,'Medical Examinations'!A724:H3058,6,FALSE)</f>
        <v>Yes</v>
      </c>
      <c r="H724" s="23">
        <f>VLOOKUP(A724,'Medical Examinations'!A724:H3058,7,FALSE)</f>
        <v>1</v>
      </c>
      <c r="I724" s="23" t="str">
        <f>VLOOKUP(A724,'Medical Examinations'!A724:H3058,8,FALSE)</f>
        <v>No</v>
      </c>
      <c r="J724" s="23" t="str" cm="1">
        <f t="array" ref="J724">_xlfn.IFS(C724&lt;18.5,"Under Weight",C724&lt;25,"Healthy Weight",C724&lt;30,"Over Weight",C724&gt;=30,"Obesity")</f>
        <v>Over Weight</v>
      </c>
      <c r="K724" s="23" t="str" cm="1">
        <f t="array" ref="K724">_xlfn.IFS(D724&lt;5.7,"Normal",D724&lt;=6.5,"Prediabetes",D724&gt;6.5,"Diabetes")</f>
        <v>Diabetes</v>
      </c>
      <c r="L724" s="30" t="str">
        <f>VLOOKUP(A724,'Hospitalisation Details'!A724:H3066,2,FALSE)</f>
        <v>06-Jul-1963</v>
      </c>
      <c r="M724" s="23">
        <f>VLOOKUP(A724,'Hospitalisation Details'!A724:H3066,5,FALSE)</f>
        <v>14001.29</v>
      </c>
      <c r="N724" s="23" t="str">
        <f>VLOOKUP(A724,'Hospitalisation Details'!A724:H3066,6,FALSE)</f>
        <v>tier - 2</v>
      </c>
      <c r="O724" s="23" t="str">
        <f>VLOOKUP(A724,'Hospitalisation Details'!A724:H3066,7,FALSE)</f>
        <v>tier - 2</v>
      </c>
      <c r="P724" s="23" t="str">
        <f>VLOOKUP(A724,'Hospitalisation Details'!A724:H3066,8,FALSE)</f>
        <v>R1013</v>
      </c>
      <c r="Q724" s="26">
        <f>VLOOKUP(A724,'Hospitalisation Details'!A724:H3066,3,FALSE)</f>
        <v>59.922222222222224</v>
      </c>
    </row>
    <row r="725" spans="1:17" ht="15.75" customHeight="1" x14ac:dyDescent="0.3">
      <c r="A725" s="31" t="s">
        <v>1299</v>
      </c>
      <c r="B725" s="23" t="str">
        <f>VLOOKUP(A725,'Customer Names'!A725:D3059,3,FALSE)</f>
        <v xml:space="preserve">  Lisa</v>
      </c>
      <c r="C725" s="23">
        <f>VLOOKUP(Healthcare!A725,'Medical Examinations'!A725:H3059,2,FALSE)</f>
        <v>27.72</v>
      </c>
      <c r="D725" s="23">
        <f>VLOOKUP(A725,'Medical Examinations'!A725:H3059,3,FALSE)</f>
        <v>8.16</v>
      </c>
      <c r="E725" s="23" t="str">
        <f>VLOOKUP(A725,'Medical Examinations'!A725:H3059,4,FALSE)</f>
        <v>Yes</v>
      </c>
      <c r="F725" s="23" t="str">
        <f>VLOOKUP(A725,'Medical Examinations'!A725:H3059,5,FALSE)</f>
        <v>No</v>
      </c>
      <c r="G725" s="23" t="str">
        <f>VLOOKUP(A725,'Medical Examinations'!A725:H3059,6,FALSE)</f>
        <v>Yes</v>
      </c>
      <c r="H725" s="23">
        <f>VLOOKUP(A725,'Medical Examinations'!A725:H3059,7,FALSE)</f>
        <v>1</v>
      </c>
      <c r="I725" s="23" t="str">
        <f>VLOOKUP(A725,'Medical Examinations'!A725:H3059,8,FALSE)</f>
        <v>No</v>
      </c>
      <c r="J725" s="23" t="str" cm="1">
        <f t="array" ref="J725">_xlfn.IFS(C725&lt;18.5,"Under Weight",C725&lt;25,"Healthy Weight",C725&lt;30,"Over Weight",C725&gt;=30,"Obesity")</f>
        <v>Over Weight</v>
      </c>
      <c r="K725" s="23" t="str" cm="1">
        <f t="array" ref="K725">_xlfn.IFS(D725&lt;5.7,"Normal",D725&lt;=6.5,"Prediabetes",D725&gt;6.5,"Diabetes")</f>
        <v>Diabetes</v>
      </c>
      <c r="L725" s="30" t="str">
        <f>VLOOKUP(A725,'Hospitalisation Details'!A725:H3067,2,FALSE)</f>
        <v>23-Dec-1963</v>
      </c>
      <c r="M725" s="23">
        <f>VLOOKUP(A725,'Hospitalisation Details'!A725:H3067,5,FALSE)</f>
        <v>14001.13</v>
      </c>
      <c r="N725" s="23" t="str">
        <f>VLOOKUP(A725,'Hospitalisation Details'!A725:H3067,6,FALSE)</f>
        <v>tier - 2</v>
      </c>
      <c r="O725" s="23" t="str">
        <f>VLOOKUP(A725,'Hospitalisation Details'!A725:H3067,7,FALSE)</f>
        <v>tier - 1</v>
      </c>
      <c r="P725" s="23" t="str">
        <f>VLOOKUP(A725,'Hospitalisation Details'!A725:H3067,8,FALSE)</f>
        <v>R1013</v>
      </c>
      <c r="Q725" s="26">
        <f>VLOOKUP(A725,'Hospitalisation Details'!A725:H3067,3,FALSE)</f>
        <v>59.458333333333336</v>
      </c>
    </row>
    <row r="726" spans="1:17" ht="15.75" customHeight="1" x14ac:dyDescent="0.3">
      <c r="A726" s="31" t="s">
        <v>1300</v>
      </c>
      <c r="B726" s="23" t="str">
        <f>VLOOKUP(A726,'Customer Names'!A726:D3060,3,FALSE)</f>
        <v xml:space="preserve">  William D</v>
      </c>
      <c r="C726" s="23">
        <f>VLOOKUP(Healthcare!A726,'Medical Examinations'!A726:H3060,2,FALSE)</f>
        <v>36.765000000000001</v>
      </c>
      <c r="D726" s="23">
        <f>VLOOKUP(A726,'Medical Examinations'!A726:H3060,3,FALSE)</f>
        <v>4.4800000000000004</v>
      </c>
      <c r="E726" s="23" t="str">
        <f>VLOOKUP(A726,'Medical Examinations'!A726:H3060,4,FALSE)</f>
        <v>Yes</v>
      </c>
      <c r="F726" s="23" t="str">
        <f>VLOOKUP(A726,'Medical Examinations'!A726:H3060,5,FALSE)</f>
        <v>No</v>
      </c>
      <c r="G726" s="23" t="str">
        <f>VLOOKUP(A726,'Medical Examinations'!A726:H3060,6,FALSE)</f>
        <v>No</v>
      </c>
      <c r="H726" s="23">
        <f>VLOOKUP(A726,'Medical Examinations'!A726:H3060,7,FALSE)</f>
        <v>2</v>
      </c>
      <c r="I726" s="23" t="str">
        <f>VLOOKUP(A726,'Medical Examinations'!A726:H3060,8,FALSE)</f>
        <v>No</v>
      </c>
      <c r="J726" s="23" t="str" cm="1">
        <f t="array" ref="J726">_xlfn.IFS(C726&lt;18.5,"Under Weight",C726&lt;25,"Healthy Weight",C726&lt;30,"Over Weight",C726&gt;=30,"Obesity")</f>
        <v>Obesity</v>
      </c>
      <c r="K726" s="23" t="str" cm="1">
        <f t="array" ref="K726">_xlfn.IFS(D726&lt;5.7,"Normal",D726&lt;=6.5,"Prediabetes",D726&gt;6.5,"Diabetes")</f>
        <v>Normal</v>
      </c>
      <c r="L726" s="30" t="str">
        <f>VLOOKUP(A726,'Hospitalisation Details'!A726:H3068,2,FALSE)</f>
        <v>06-Sep-1959</v>
      </c>
      <c r="M726" s="23">
        <f>VLOOKUP(A726,'Hospitalisation Details'!A726:H3068,5,FALSE)</f>
        <v>13981.85</v>
      </c>
      <c r="N726" s="23" t="str">
        <f>VLOOKUP(A726,'Hospitalisation Details'!A726:H3068,6,FALSE)</f>
        <v>tier - 2</v>
      </c>
      <c r="O726" s="23" t="str">
        <f>VLOOKUP(A726,'Hospitalisation Details'!A726:H3068,7,FALSE)</f>
        <v>tier - 1</v>
      </c>
      <c r="P726" s="23" t="str">
        <f>VLOOKUP(A726,'Hospitalisation Details'!A726:H3068,8,FALSE)</f>
        <v>R1016</v>
      </c>
      <c r="Q726" s="26">
        <f>VLOOKUP(A726,'Hospitalisation Details'!A726:H3068,3,FALSE)</f>
        <v>63.755555555555553</v>
      </c>
    </row>
    <row r="727" spans="1:17" ht="15.75" customHeight="1" x14ac:dyDescent="0.3">
      <c r="A727" s="31" t="s">
        <v>1302</v>
      </c>
      <c r="B727" s="23" t="str">
        <f>VLOOKUP(A727,'Customer Names'!A727:D3061,3,FALSE)</f>
        <v xml:space="preserve">  James</v>
      </c>
      <c r="C727" s="23">
        <f>VLOOKUP(Healthcare!A727,'Medical Examinations'!A727:H3061,2,FALSE)</f>
        <v>48.36</v>
      </c>
      <c r="D727" s="23">
        <f>VLOOKUP(A727,'Medical Examinations'!A727:H3061,3,FALSE)</f>
        <v>4.08</v>
      </c>
      <c r="E727" s="23" t="str">
        <f>VLOOKUP(A727,'Medical Examinations'!A727:H3061,4,FALSE)</f>
        <v>No</v>
      </c>
      <c r="F727" s="23" t="str">
        <f>VLOOKUP(A727,'Medical Examinations'!A727:H3061,5,FALSE)</f>
        <v>No</v>
      </c>
      <c r="G727" s="23" t="str">
        <f>VLOOKUP(A727,'Medical Examinations'!A727:H3061,6,FALSE)</f>
        <v>No</v>
      </c>
      <c r="H727" s="23">
        <f>VLOOKUP(A727,'Medical Examinations'!A727:H3061,7,FALSE)</f>
        <v>0</v>
      </c>
      <c r="I727" s="23" t="str">
        <f>VLOOKUP(A727,'Medical Examinations'!A727:H3061,8,FALSE)</f>
        <v>No</v>
      </c>
      <c r="J727" s="23" t="str" cm="1">
        <f t="array" ref="J727">_xlfn.IFS(C727&lt;18.5,"Under Weight",C727&lt;25,"Healthy Weight",C727&lt;30,"Over Weight",C727&gt;=30,"Obesity")</f>
        <v>Obesity</v>
      </c>
      <c r="K727" s="23" t="str" cm="1">
        <f t="array" ref="K727">_xlfn.IFS(D727&lt;5.7,"Normal",D727&lt;=6.5,"Prediabetes",D727&gt;6.5,"Diabetes")</f>
        <v>Normal</v>
      </c>
      <c r="L727" s="30" t="str">
        <f>VLOOKUP(A727,'Hospitalisation Details'!A727:H3069,2,FALSE)</f>
        <v>13-Jul-1990</v>
      </c>
      <c r="M727" s="23">
        <f>VLOOKUP(A727,'Hospitalisation Details'!A727:H3069,5,FALSE)</f>
        <v>13979.45</v>
      </c>
      <c r="N727" s="23" t="str">
        <f>VLOOKUP(A727,'Hospitalisation Details'!A727:H3069,6,FALSE)</f>
        <v>tier - 2</v>
      </c>
      <c r="O727" s="23" t="str">
        <f>VLOOKUP(A727,'Hospitalisation Details'!A727:H3069,7,FALSE)</f>
        <v>tier - 1</v>
      </c>
      <c r="P727" s="23" t="str">
        <f>VLOOKUP(A727,'Hospitalisation Details'!A727:H3069,8,FALSE)</f>
        <v>R1023</v>
      </c>
      <c r="Q727" s="26">
        <f>VLOOKUP(A727,'Hospitalisation Details'!A727:H3069,3,FALSE)</f>
        <v>32.902777777777779</v>
      </c>
    </row>
    <row r="728" spans="1:17" ht="15.75" customHeight="1" x14ac:dyDescent="0.3">
      <c r="A728" s="31" t="s">
        <v>1303</v>
      </c>
      <c r="B728" s="23" t="str">
        <f>VLOOKUP(A728,'Customer Names'!A728:D3062,3,FALSE)</f>
        <v xml:space="preserve">  John</v>
      </c>
      <c r="C728" s="23">
        <f>VLOOKUP(Healthcare!A728,'Medical Examinations'!A728:H3062,2,FALSE)</f>
        <v>31.445</v>
      </c>
      <c r="D728" s="23">
        <f>VLOOKUP(A728,'Medical Examinations'!A728:H3062,3,FALSE)</f>
        <v>4.4000000000000004</v>
      </c>
      <c r="E728" s="23" t="str">
        <f>VLOOKUP(A728,'Medical Examinations'!A728:H3062,4,FALSE)</f>
        <v>Yes</v>
      </c>
      <c r="F728" s="23" t="str">
        <f>VLOOKUP(A728,'Medical Examinations'!A728:H3062,5,FALSE)</f>
        <v>No</v>
      </c>
      <c r="G728" s="23" t="str">
        <f>VLOOKUP(A728,'Medical Examinations'!A728:H3062,6,FALSE)</f>
        <v>No</v>
      </c>
      <c r="H728" s="23">
        <f>VLOOKUP(A728,'Medical Examinations'!A728:H3062,7,FALSE)</f>
        <v>2</v>
      </c>
      <c r="I728" s="23" t="str">
        <f>VLOOKUP(A728,'Medical Examinations'!A728:H3062,8,FALSE)</f>
        <v>No</v>
      </c>
      <c r="J728" s="23" t="str" cm="1">
        <f t="array" ref="J728">_xlfn.IFS(C728&lt;18.5,"Under Weight",C728&lt;25,"Healthy Weight",C728&lt;30,"Over Weight",C728&gt;=30,"Obesity")</f>
        <v>Obesity</v>
      </c>
      <c r="K728" s="23" t="str" cm="1">
        <f t="array" ref="K728">_xlfn.IFS(D728&lt;5.7,"Normal",D728&lt;=6.5,"Prediabetes",D728&gt;6.5,"Diabetes")</f>
        <v>Normal</v>
      </c>
      <c r="L728" s="30" t="str">
        <f>VLOOKUP(A728,'Hospitalisation Details'!A728:H3070,2,FALSE)</f>
        <v>29-Aug-1959</v>
      </c>
      <c r="M728" s="23">
        <f>VLOOKUP(A728,'Hospitalisation Details'!A728:H3070,5,FALSE)</f>
        <v>13974.46</v>
      </c>
      <c r="N728" s="23" t="str">
        <f>VLOOKUP(A728,'Hospitalisation Details'!A728:H3070,6,FALSE)</f>
        <v>tier - 2</v>
      </c>
      <c r="O728" s="23" t="str">
        <f>VLOOKUP(A728,'Hospitalisation Details'!A728:H3070,7,FALSE)</f>
        <v>tier - 2</v>
      </c>
      <c r="P728" s="23" t="str">
        <f>VLOOKUP(A728,'Hospitalisation Details'!A728:H3070,8,FALSE)</f>
        <v>R1019</v>
      </c>
      <c r="Q728" s="26">
        <f>VLOOKUP(A728,'Hospitalisation Details'!A728:H3070,3,FALSE)</f>
        <v>63.774999999999999</v>
      </c>
    </row>
    <row r="729" spans="1:17" ht="15.75" customHeight="1" x14ac:dyDescent="0.3">
      <c r="A729" s="31" t="s">
        <v>1304</v>
      </c>
      <c r="B729" s="23" t="str">
        <f>VLOOKUP(A729,'Customer Names'!A729:D3063,3,FALSE)</f>
        <v xml:space="preserve">  Adam S</v>
      </c>
      <c r="C729" s="23">
        <f>VLOOKUP(Healthcare!A729,'Medical Examinations'!A729:H3063,2,FALSE)</f>
        <v>27.55</v>
      </c>
      <c r="D729" s="23">
        <f>VLOOKUP(A729,'Medical Examinations'!A729:H3063,3,FALSE)</f>
        <v>9.02</v>
      </c>
      <c r="E729" s="23" t="str">
        <f>VLOOKUP(A729,'Medical Examinations'!A729:H3063,4,FALSE)</f>
        <v>No</v>
      </c>
      <c r="F729" s="23" t="str">
        <f>VLOOKUP(A729,'Medical Examinations'!A729:H3063,5,FALSE)</f>
        <v>No</v>
      </c>
      <c r="G729" s="23" t="str">
        <f>VLOOKUP(A729,'Medical Examinations'!A729:H3063,6,FALSE)</f>
        <v>No</v>
      </c>
      <c r="H729" s="23">
        <f>VLOOKUP(A729,'Medical Examinations'!A729:H3063,7,FALSE)</f>
        <v>0</v>
      </c>
      <c r="I729" s="23" t="str">
        <f>VLOOKUP(A729,'Medical Examinations'!A729:H3063,8,FALSE)</f>
        <v>No</v>
      </c>
      <c r="J729" s="23" t="str" cm="1">
        <f t="array" ref="J729">_xlfn.IFS(C729&lt;18.5,"Under Weight",C729&lt;25,"Healthy Weight",C729&lt;30,"Over Weight",C729&gt;=30,"Obesity")</f>
        <v>Over Weight</v>
      </c>
      <c r="K729" s="23" t="str" cm="1">
        <f t="array" ref="K729">_xlfn.IFS(D729&lt;5.7,"Normal",D729&lt;=6.5,"Prediabetes",D729&gt;6.5,"Diabetes")</f>
        <v>Diabetes</v>
      </c>
      <c r="L729" s="30" t="str">
        <f>VLOOKUP(A729,'Hospitalisation Details'!A729:H3071,2,FALSE)</f>
        <v>18-Jun-1960</v>
      </c>
      <c r="M729" s="23">
        <f>VLOOKUP(A729,'Hospitalisation Details'!A729:H3071,5,FALSE)</f>
        <v>13937.67</v>
      </c>
      <c r="N729" s="23" t="str">
        <f>VLOOKUP(A729,'Hospitalisation Details'!A729:H3071,6,FALSE)</f>
        <v>tier - 2</v>
      </c>
      <c r="O729" s="23" t="str">
        <f>VLOOKUP(A729,'Hospitalisation Details'!A729:H3071,7,FALSE)</f>
        <v>tier - 1</v>
      </c>
      <c r="P729" s="23" t="str">
        <f>VLOOKUP(A729,'Hospitalisation Details'!A729:H3071,8,FALSE)</f>
        <v>R1012</v>
      </c>
      <c r="Q729" s="26">
        <f>VLOOKUP(A729,'Hospitalisation Details'!A729:H3071,3,FALSE)</f>
        <v>62.972222222222221</v>
      </c>
    </row>
    <row r="730" spans="1:17" ht="15.75" customHeight="1" x14ac:dyDescent="0.3">
      <c r="A730" s="31" t="s">
        <v>1306</v>
      </c>
      <c r="B730" s="23" t="str">
        <f>VLOOKUP(A730,'Customer Names'!A730:D3064,3,FALSE)</f>
        <v xml:space="preserve">  Armando</v>
      </c>
      <c r="C730" s="23">
        <f>VLOOKUP(Healthcare!A730,'Medical Examinations'!A730:H3064,2,FALSE)</f>
        <v>33.11</v>
      </c>
      <c r="D730" s="23">
        <f>VLOOKUP(A730,'Medical Examinations'!A730:H3064,3,FALSE)</f>
        <v>8.06</v>
      </c>
      <c r="E730" s="23" t="str">
        <f>VLOOKUP(A730,'Medical Examinations'!A730:H3064,4,FALSE)</f>
        <v>No</v>
      </c>
      <c r="F730" s="23" t="str">
        <f>VLOOKUP(A730,'Medical Examinations'!A730:H3064,5,FALSE)</f>
        <v>No</v>
      </c>
      <c r="G730" s="23" t="str">
        <f>VLOOKUP(A730,'Medical Examinations'!A730:H3064,6,FALSE)</f>
        <v>No</v>
      </c>
      <c r="H730" s="23">
        <f>VLOOKUP(A730,'Medical Examinations'!A730:H3064,7,FALSE)</f>
        <v>0</v>
      </c>
      <c r="I730" s="23" t="str">
        <f>VLOOKUP(A730,'Medical Examinations'!A730:H3064,8,FALSE)</f>
        <v>No</v>
      </c>
      <c r="J730" s="23" t="str" cm="1">
        <f t="array" ref="J730">_xlfn.IFS(C730&lt;18.5,"Under Weight",C730&lt;25,"Healthy Weight",C730&lt;30,"Over Weight",C730&gt;=30,"Obesity")</f>
        <v>Obesity</v>
      </c>
      <c r="K730" s="23" t="str" cm="1">
        <f t="array" ref="K730">_xlfn.IFS(D730&lt;5.7,"Normal",D730&lt;=6.5,"Prediabetes",D730&gt;6.5,"Diabetes")</f>
        <v>Diabetes</v>
      </c>
      <c r="L730" s="30" t="str">
        <f>VLOOKUP(A730,'Hospitalisation Details'!A730:H3072,2,FALSE)</f>
        <v>27-Jul-1962</v>
      </c>
      <c r="M730" s="23">
        <f>VLOOKUP(A730,'Hospitalisation Details'!A730:H3072,5,FALSE)</f>
        <v>13919.82</v>
      </c>
      <c r="N730" s="23" t="str">
        <f>VLOOKUP(A730,'Hospitalisation Details'!A730:H3072,6,FALSE)</f>
        <v>tier - 2</v>
      </c>
      <c r="O730" s="23" t="str">
        <f>VLOOKUP(A730,'Hospitalisation Details'!A730:H3072,7,FALSE)</f>
        <v>tier - 2</v>
      </c>
      <c r="P730" s="23" t="str">
        <f>VLOOKUP(A730,'Hospitalisation Details'!A730:H3072,8,FALSE)</f>
        <v>R1013</v>
      </c>
      <c r="Q730" s="26">
        <f>VLOOKUP(A730,'Hospitalisation Details'!A730:H3072,3,FALSE)</f>
        <v>60.863888888888887</v>
      </c>
    </row>
    <row r="731" spans="1:17" ht="15.75" customHeight="1" x14ac:dyDescent="0.3">
      <c r="A731" s="31" t="s">
        <v>1308</v>
      </c>
      <c r="B731" s="23" t="str">
        <f>VLOOKUP(A731,'Customer Names'!A731:D3065,3,FALSE)</f>
        <v xml:space="preserve">  Dana</v>
      </c>
      <c r="C731" s="23">
        <f>VLOOKUP(Healthcare!A731,'Medical Examinations'!A731:H3065,2,FALSE)</f>
        <v>36.85</v>
      </c>
      <c r="D731" s="23">
        <f>VLOOKUP(A731,'Medical Examinations'!A731:H3065,3,FALSE)</f>
        <v>6.21</v>
      </c>
      <c r="E731" s="23" t="str">
        <f>VLOOKUP(A731,'Medical Examinations'!A731:H3065,4,FALSE)</f>
        <v>Yes</v>
      </c>
      <c r="F731" s="23" t="str">
        <f>VLOOKUP(A731,'Medical Examinations'!A731:H3065,5,FALSE)</f>
        <v>No</v>
      </c>
      <c r="G731" s="23" t="str">
        <f>VLOOKUP(A731,'Medical Examinations'!A731:H3065,6,FALSE)</f>
        <v>No</v>
      </c>
      <c r="H731" s="23">
        <f>VLOOKUP(A731,'Medical Examinations'!A731:H3065,7,FALSE)</f>
        <v>2</v>
      </c>
      <c r="I731" s="23" t="str">
        <f>VLOOKUP(A731,'Medical Examinations'!A731:H3065,8,FALSE)</f>
        <v>No</v>
      </c>
      <c r="J731" s="23" t="str" cm="1">
        <f t="array" ref="J731">_xlfn.IFS(C731&lt;18.5,"Under Weight",C731&lt;25,"Healthy Weight",C731&lt;30,"Over Weight",C731&gt;=30,"Obesity")</f>
        <v>Obesity</v>
      </c>
      <c r="K731" s="23" t="str" cm="1">
        <f t="array" ref="K731">_xlfn.IFS(D731&lt;5.7,"Normal",D731&lt;=6.5,"Prediabetes",D731&gt;6.5,"Diabetes")</f>
        <v>Prediabetes</v>
      </c>
      <c r="L731" s="30" t="str">
        <f>VLOOKUP(A731,'Hospitalisation Details'!A731:H3073,2,FALSE)</f>
        <v>07-Jul-1959</v>
      </c>
      <c r="M731" s="23">
        <f>VLOOKUP(A731,'Hospitalisation Details'!A731:H3073,5,FALSE)</f>
        <v>13887.97</v>
      </c>
      <c r="N731" s="23" t="str">
        <f>VLOOKUP(A731,'Hospitalisation Details'!A731:H3073,6,FALSE)</f>
        <v>tier - 2</v>
      </c>
      <c r="O731" s="23" t="str">
        <f>VLOOKUP(A731,'Hospitalisation Details'!A731:H3073,7,FALSE)</f>
        <v>tier - 2</v>
      </c>
      <c r="P731" s="23" t="str">
        <f>VLOOKUP(A731,'Hospitalisation Details'!A731:H3073,8,FALSE)</f>
        <v>R1013</v>
      </c>
      <c r="Q731" s="26">
        <f>VLOOKUP(A731,'Hospitalisation Details'!A731:H3073,3,FALSE)</f>
        <v>63.919444444444444</v>
      </c>
    </row>
    <row r="732" spans="1:17" ht="15.75" customHeight="1" x14ac:dyDescent="0.3">
      <c r="A732" s="31" t="s">
        <v>1310</v>
      </c>
      <c r="B732" s="23" t="str">
        <f>VLOOKUP(A732,'Customer Names'!A732:D3066,3,FALSE)</f>
        <v xml:space="preserve">  Jennifer L</v>
      </c>
      <c r="C732" s="23">
        <f>VLOOKUP(Healthcare!A732,'Medical Examinations'!A732:H3066,2,FALSE)</f>
        <v>36.299999999999997</v>
      </c>
      <c r="D732" s="23">
        <f>VLOOKUP(A732,'Medical Examinations'!A732:H3066,3,FALSE)</f>
        <v>5.79</v>
      </c>
      <c r="E732" s="23" t="str">
        <f>VLOOKUP(A732,'Medical Examinations'!A732:H3066,4,FALSE)</f>
        <v>Yes</v>
      </c>
      <c r="F732" s="23" t="str">
        <f>VLOOKUP(A732,'Medical Examinations'!A732:H3066,5,FALSE)</f>
        <v>No</v>
      </c>
      <c r="G732" s="23" t="str">
        <f>VLOOKUP(A732,'Medical Examinations'!A732:H3066,6,FALSE)</f>
        <v>No</v>
      </c>
      <c r="H732" s="23">
        <f>VLOOKUP(A732,'Medical Examinations'!A732:H3066,7,FALSE)</f>
        <v>2</v>
      </c>
      <c r="I732" s="23" t="str">
        <f>VLOOKUP(A732,'Medical Examinations'!A732:H3066,8,FALSE)</f>
        <v>No</v>
      </c>
      <c r="J732" s="23" t="str" cm="1">
        <f t="array" ref="J732">_xlfn.IFS(C732&lt;18.5,"Under Weight",C732&lt;25,"Healthy Weight",C732&lt;30,"Over Weight",C732&gt;=30,"Obesity")</f>
        <v>Obesity</v>
      </c>
      <c r="K732" s="23" t="str" cm="1">
        <f t="array" ref="K732">_xlfn.IFS(D732&lt;5.7,"Normal",D732&lt;=6.5,"Prediabetes",D732&gt;6.5,"Diabetes")</f>
        <v>Prediabetes</v>
      </c>
      <c r="L732" s="30" t="str">
        <f>VLOOKUP(A732,'Hospitalisation Details'!A732:H3074,2,FALSE)</f>
        <v>29-Dec-1959</v>
      </c>
      <c r="M732" s="23">
        <f>VLOOKUP(A732,'Hospitalisation Details'!A732:H3074,5,FALSE)</f>
        <v>13887.2</v>
      </c>
      <c r="N732" s="23" t="str">
        <f>VLOOKUP(A732,'Hospitalisation Details'!A732:H3074,6,FALSE)</f>
        <v>tier - 2</v>
      </c>
      <c r="O732" s="23" t="str">
        <f>VLOOKUP(A732,'Hospitalisation Details'!A732:H3074,7,FALSE)</f>
        <v>tier - 3</v>
      </c>
      <c r="P732" s="23" t="str">
        <f>VLOOKUP(A732,'Hospitalisation Details'!A732:H3074,8,FALSE)</f>
        <v>R1013</v>
      </c>
      <c r="Q732" s="26">
        <f>VLOOKUP(A732,'Hospitalisation Details'!A732:H3074,3,FALSE)</f>
        <v>63.44166666666667</v>
      </c>
    </row>
    <row r="733" spans="1:17" ht="15.75" customHeight="1" x14ac:dyDescent="0.3">
      <c r="A733" s="31" t="s">
        <v>1311</v>
      </c>
      <c r="B733" s="23" t="str">
        <f>VLOOKUP(A733,'Customer Names'!A733:D3067,3,FALSE)</f>
        <v xml:space="preserve">  Benjamin</v>
      </c>
      <c r="C733" s="23">
        <f>VLOOKUP(Healthcare!A733,'Medical Examinations'!A733:H3067,2,FALSE)</f>
        <v>45.34</v>
      </c>
      <c r="D733" s="23">
        <f>VLOOKUP(A733,'Medical Examinations'!A733:H3067,3,FALSE)</f>
        <v>5.69</v>
      </c>
      <c r="E733" s="23" t="str">
        <f>VLOOKUP(A733,'Medical Examinations'!A733:H3067,4,FALSE)</f>
        <v>Yes</v>
      </c>
      <c r="F733" s="23" t="str">
        <f>VLOOKUP(A733,'Medical Examinations'!A733:H3067,5,FALSE)</f>
        <v>No</v>
      </c>
      <c r="G733" s="23" t="str">
        <f>VLOOKUP(A733,'Medical Examinations'!A733:H3067,6,FALSE)</f>
        <v>No</v>
      </c>
      <c r="H733" s="23">
        <f>VLOOKUP(A733,'Medical Examinations'!A733:H3067,7,FALSE)</f>
        <v>0</v>
      </c>
      <c r="I733" s="23" t="str">
        <f>VLOOKUP(A733,'Medical Examinations'!A733:H3067,8,FALSE)</f>
        <v>No</v>
      </c>
      <c r="J733" s="23" t="str" cm="1">
        <f t="array" ref="J733">_xlfn.IFS(C733&lt;18.5,"Under Weight",C733&lt;25,"Healthy Weight",C733&lt;30,"Over Weight",C733&gt;=30,"Obesity")</f>
        <v>Obesity</v>
      </c>
      <c r="K733" s="23" t="str" cm="1">
        <f t="array" ref="K733">_xlfn.IFS(D733&lt;5.7,"Normal",D733&lt;=6.5,"Prediabetes",D733&gt;6.5,"Diabetes")</f>
        <v>Normal</v>
      </c>
      <c r="L733" s="30" t="str">
        <f>VLOOKUP(A733,'Hospitalisation Details'!A733:H3075,2,FALSE)</f>
        <v>25-Sep-1985</v>
      </c>
      <c r="M733" s="23">
        <f>VLOOKUP(A733,'Hospitalisation Details'!A733:H3075,5,FALSE)</f>
        <v>13886.4</v>
      </c>
      <c r="N733" s="23" t="str">
        <f>VLOOKUP(A733,'Hospitalisation Details'!A733:H3075,6,FALSE)</f>
        <v>tier - 2</v>
      </c>
      <c r="O733" s="23" t="str">
        <f>VLOOKUP(A733,'Hospitalisation Details'!A733:H3075,7,FALSE)</f>
        <v>tier - 2</v>
      </c>
      <c r="P733" s="23" t="str">
        <f>VLOOKUP(A733,'Hospitalisation Details'!A733:H3075,8,FALSE)</f>
        <v>R1012</v>
      </c>
      <c r="Q733" s="26">
        <f>VLOOKUP(A733,'Hospitalisation Details'!A733:H3075,3,FALSE)</f>
        <v>37.702777777777776</v>
      </c>
    </row>
    <row r="734" spans="1:17" ht="15.75" customHeight="1" x14ac:dyDescent="0.3">
      <c r="A734" s="31" t="s">
        <v>1313</v>
      </c>
      <c r="B734" s="23" t="str">
        <f>VLOOKUP(A734,'Customer Names'!A734:D3068,3,FALSE)</f>
        <v xml:space="preserve">  Tanya</v>
      </c>
      <c r="C734" s="23">
        <f>VLOOKUP(Healthcare!A734,'Medical Examinations'!A734:H3068,2,FALSE)</f>
        <v>31.8</v>
      </c>
      <c r="D734" s="23">
        <f>VLOOKUP(A734,'Medical Examinations'!A734:H3068,3,FALSE)</f>
        <v>5.36</v>
      </c>
      <c r="E734" s="23" t="str">
        <f>VLOOKUP(A734,'Medical Examinations'!A734:H3068,4,FALSE)</f>
        <v>Yes</v>
      </c>
      <c r="F734" s="23" t="str">
        <f>VLOOKUP(A734,'Medical Examinations'!A734:H3068,5,FALSE)</f>
        <v>No</v>
      </c>
      <c r="G734" s="23" t="str">
        <f>VLOOKUP(A734,'Medical Examinations'!A734:H3068,6,FALSE)</f>
        <v>No</v>
      </c>
      <c r="H734" s="23">
        <f>VLOOKUP(A734,'Medical Examinations'!A734:H3068,7,FALSE)</f>
        <v>2</v>
      </c>
      <c r="I734" s="23" t="str">
        <f>VLOOKUP(A734,'Medical Examinations'!A734:H3068,8,FALSE)</f>
        <v>No</v>
      </c>
      <c r="J734" s="23" t="str" cm="1">
        <f t="array" ref="J734">_xlfn.IFS(C734&lt;18.5,"Under Weight",C734&lt;25,"Healthy Weight",C734&lt;30,"Over Weight",C734&gt;=30,"Obesity")</f>
        <v>Obesity</v>
      </c>
      <c r="K734" s="23" t="str" cm="1">
        <f t="array" ref="K734">_xlfn.IFS(D734&lt;5.7,"Normal",D734&lt;=6.5,"Prediabetes",D734&gt;6.5,"Diabetes")</f>
        <v>Normal</v>
      </c>
      <c r="L734" s="30" t="str">
        <f>VLOOKUP(A734,'Hospitalisation Details'!A734:H3076,2,FALSE)</f>
        <v>05-Oct-1959</v>
      </c>
      <c r="M734" s="23">
        <f>VLOOKUP(A734,'Hospitalisation Details'!A734:H3076,5,FALSE)</f>
        <v>13880.95</v>
      </c>
      <c r="N734" s="23" t="str">
        <f>VLOOKUP(A734,'Hospitalisation Details'!A734:H3076,6,FALSE)</f>
        <v>tier - 2</v>
      </c>
      <c r="O734" s="23" t="str">
        <f>VLOOKUP(A734,'Hospitalisation Details'!A734:H3076,7,FALSE)</f>
        <v>tier - 2</v>
      </c>
      <c r="P734" s="23" t="str">
        <f>VLOOKUP(A734,'Hospitalisation Details'!A734:H3076,8,FALSE)</f>
        <v>R1011</v>
      </c>
      <c r="Q734" s="26">
        <f>VLOOKUP(A734,'Hospitalisation Details'!A734:H3076,3,FALSE)</f>
        <v>63.674999999999997</v>
      </c>
    </row>
    <row r="735" spans="1:17" ht="15.75" customHeight="1" x14ac:dyDescent="0.3">
      <c r="A735" s="31" t="s">
        <v>1315</v>
      </c>
      <c r="B735" s="23" t="str">
        <f>VLOOKUP(A735,'Customer Names'!A735:D3069,3,FALSE)</f>
        <v xml:space="preserve">  Tracy</v>
      </c>
      <c r="C735" s="23">
        <f>VLOOKUP(Healthcare!A735,'Medical Examinations'!A735:H3069,2,FALSE)</f>
        <v>41.02</v>
      </c>
      <c r="D735" s="23">
        <f>VLOOKUP(A735,'Medical Examinations'!A735:H3069,3,FALSE)</f>
        <v>11.37</v>
      </c>
      <c r="E735" s="23" t="str">
        <f>VLOOKUP(A735,'Medical Examinations'!A735:H3069,4,FALSE)</f>
        <v>No</v>
      </c>
      <c r="F735" s="23" t="str">
        <f>VLOOKUP(A735,'Medical Examinations'!A735:H3069,5,FALSE)</f>
        <v>No</v>
      </c>
      <c r="G735" s="23" t="str">
        <f>VLOOKUP(A735,'Medical Examinations'!A735:H3069,6,FALSE)</f>
        <v>No</v>
      </c>
      <c r="H735" s="23">
        <f>VLOOKUP(A735,'Medical Examinations'!A735:H3069,7,FALSE)</f>
        <v>0</v>
      </c>
      <c r="I735" s="23" t="str">
        <f>VLOOKUP(A735,'Medical Examinations'!A735:H3069,8,FALSE)</f>
        <v>No</v>
      </c>
      <c r="J735" s="23" t="str" cm="1">
        <f t="array" ref="J735">_xlfn.IFS(C735&lt;18.5,"Under Weight",C735&lt;25,"Healthy Weight",C735&lt;30,"Over Weight",C735&gt;=30,"Obesity")</f>
        <v>Obesity</v>
      </c>
      <c r="K735" s="23" t="str" cm="1">
        <f t="array" ref="K735">_xlfn.IFS(D735&lt;5.7,"Normal",D735&lt;=6.5,"Prediabetes",D735&gt;6.5,"Diabetes")</f>
        <v>Diabetes</v>
      </c>
      <c r="L735" s="30" t="str">
        <f>VLOOKUP(A735,'Hospitalisation Details'!A735:H3077,2,FALSE)</f>
        <v>19-Dec-1978</v>
      </c>
      <c r="M735" s="23">
        <f>VLOOKUP(A735,'Hospitalisation Details'!A735:H3077,5,FALSE)</f>
        <v>13874.89</v>
      </c>
      <c r="N735" s="23" t="str">
        <f>VLOOKUP(A735,'Hospitalisation Details'!A735:H3077,6,FALSE)</f>
        <v>tier - 2</v>
      </c>
      <c r="O735" s="23" t="str">
        <f>VLOOKUP(A735,'Hospitalisation Details'!A735:H3077,7,FALSE)</f>
        <v>tier - 1</v>
      </c>
      <c r="P735" s="23" t="str">
        <f>VLOOKUP(A735,'Hospitalisation Details'!A735:H3077,8,FALSE)</f>
        <v>R1012</v>
      </c>
      <c r="Q735" s="26">
        <f>VLOOKUP(A735,'Hospitalisation Details'!A735:H3077,3,FALSE)</f>
        <v>44.469444444444441</v>
      </c>
    </row>
    <row r="736" spans="1:17" ht="15.75" customHeight="1" x14ac:dyDescent="0.3">
      <c r="A736" s="31" t="s">
        <v>1317</v>
      </c>
      <c r="B736" s="23" t="str">
        <f>VLOOKUP(A736,'Customer Names'!A736:D3070,3,FALSE)</f>
        <v xml:space="preserve">  Emily S</v>
      </c>
      <c r="C736" s="23">
        <f>VLOOKUP(Healthcare!A736,'Medical Examinations'!A736:H3070,2,FALSE)</f>
        <v>32.68</v>
      </c>
      <c r="D736" s="23">
        <f>VLOOKUP(A736,'Medical Examinations'!A736:H3070,3,FALSE)</f>
        <v>11.87</v>
      </c>
      <c r="E736" s="23" t="str">
        <f>VLOOKUP(A736,'Medical Examinations'!A736:H3070,4,FALSE)</f>
        <v>No</v>
      </c>
      <c r="F736" s="23" t="str">
        <f>VLOOKUP(A736,'Medical Examinations'!A736:H3070,5,FALSE)</f>
        <v>No</v>
      </c>
      <c r="G736" s="23" t="str">
        <f>VLOOKUP(A736,'Medical Examinations'!A736:H3070,6,FALSE)</f>
        <v>No</v>
      </c>
      <c r="H736" s="23">
        <f>VLOOKUP(A736,'Medical Examinations'!A736:H3070,7,FALSE)</f>
        <v>0</v>
      </c>
      <c r="I736" s="23" t="str">
        <f>VLOOKUP(A736,'Medical Examinations'!A736:H3070,8,FALSE)</f>
        <v>No</v>
      </c>
      <c r="J736" s="23" t="str" cm="1">
        <f t="array" ref="J736">_xlfn.IFS(C736&lt;18.5,"Under Weight",C736&lt;25,"Healthy Weight",C736&lt;30,"Over Weight",C736&gt;=30,"Obesity")</f>
        <v>Obesity</v>
      </c>
      <c r="K736" s="23" t="str" cm="1">
        <f t="array" ref="K736">_xlfn.IFS(D736&lt;5.7,"Normal",D736&lt;=6.5,"Prediabetes",D736&gt;6.5,"Diabetes")</f>
        <v>Diabetes</v>
      </c>
      <c r="L736" s="30" t="str">
        <f>VLOOKUP(A736,'Hospitalisation Details'!A736:H3078,2,FALSE)</f>
        <v>21-Jul-1960</v>
      </c>
      <c r="M736" s="23">
        <f>VLOOKUP(A736,'Hospitalisation Details'!A736:H3078,5,FALSE)</f>
        <v>13844.8</v>
      </c>
      <c r="N736" s="23" t="str">
        <f>VLOOKUP(A736,'Hospitalisation Details'!A736:H3078,6,FALSE)</f>
        <v>tier - 2</v>
      </c>
      <c r="O736" s="23" t="str">
        <f>VLOOKUP(A736,'Hospitalisation Details'!A736:H3078,7,FALSE)</f>
        <v>tier - 2</v>
      </c>
      <c r="P736" s="23" t="str">
        <f>VLOOKUP(A736,'Hospitalisation Details'!A736:H3078,8,FALSE)</f>
        <v>R1012</v>
      </c>
      <c r="Q736" s="26">
        <f>VLOOKUP(A736,'Hospitalisation Details'!A736:H3078,3,FALSE)</f>
        <v>62.880555555555553</v>
      </c>
    </row>
    <row r="737" spans="1:17" ht="15.75" customHeight="1" x14ac:dyDescent="0.3">
      <c r="A737" s="31" t="s">
        <v>1319</v>
      </c>
      <c r="B737" s="23" t="str">
        <f>VLOOKUP(A737,'Customer Names'!A737:D3071,3,FALSE)</f>
        <v xml:space="preserve">  Kelly R</v>
      </c>
      <c r="C737" s="23">
        <f>VLOOKUP(Healthcare!A737,'Medical Examinations'!A737:H3071,2,FALSE)</f>
        <v>21.7</v>
      </c>
      <c r="D737" s="23">
        <f>VLOOKUP(A737,'Medical Examinations'!A737:H3071,3,FALSE)</f>
        <v>4.9000000000000004</v>
      </c>
      <c r="E737" s="23" t="str">
        <f>VLOOKUP(A737,'Medical Examinations'!A737:H3071,4,FALSE)</f>
        <v>No</v>
      </c>
      <c r="F737" s="23" t="str">
        <f>VLOOKUP(A737,'Medical Examinations'!A737:H3071,5,FALSE)</f>
        <v>No</v>
      </c>
      <c r="G737" s="23" t="str">
        <f>VLOOKUP(A737,'Medical Examinations'!A737:H3071,6,FALSE)</f>
        <v>Yes</v>
      </c>
      <c r="H737" s="23">
        <f>VLOOKUP(A737,'Medical Examinations'!A737:H3071,7,FALSE)</f>
        <v>1</v>
      </c>
      <c r="I737" s="23" t="str">
        <f>VLOOKUP(A737,'Medical Examinations'!A737:H3071,8,FALSE)</f>
        <v>Yes</v>
      </c>
      <c r="J737" s="23" t="str" cm="1">
        <f t="array" ref="J737">_xlfn.IFS(C737&lt;18.5,"Under Weight",C737&lt;25,"Healthy Weight",C737&lt;30,"Over Weight",C737&gt;=30,"Obesity")</f>
        <v>Healthy Weight</v>
      </c>
      <c r="K737" s="23" t="str" cm="1">
        <f t="array" ref="K737">_xlfn.IFS(D737&lt;5.7,"Normal",D737&lt;=6.5,"Prediabetes",D737&gt;6.5,"Diabetes")</f>
        <v>Normal</v>
      </c>
      <c r="L737" s="30" t="str">
        <f>VLOOKUP(A737,'Hospitalisation Details'!A737:H3079,2,FALSE)</f>
        <v>07-Jun-2003</v>
      </c>
      <c r="M737" s="23">
        <f>VLOOKUP(A737,'Hospitalisation Details'!A737:H3079,5,FALSE)</f>
        <v>13844.51</v>
      </c>
      <c r="N737" s="23" t="str">
        <f>VLOOKUP(A737,'Hospitalisation Details'!A737:H3079,6,FALSE)</f>
        <v>tier - 2</v>
      </c>
      <c r="O737" s="23" t="str">
        <f>VLOOKUP(A737,'Hospitalisation Details'!A737:H3079,7,FALSE)</f>
        <v>tier - 1</v>
      </c>
      <c r="P737" s="23" t="str">
        <f>VLOOKUP(A737,'Hospitalisation Details'!A737:H3079,8,FALSE)</f>
        <v>R1011</v>
      </c>
      <c r="Q737" s="26">
        <f>VLOOKUP(A737,'Hospitalisation Details'!A737:H3079,3,FALSE)</f>
        <v>20.002777777777776</v>
      </c>
    </row>
    <row r="738" spans="1:17" ht="15.75" customHeight="1" x14ac:dyDescent="0.3">
      <c r="A738" s="31" t="s">
        <v>1321</v>
      </c>
      <c r="B738" s="23" t="str">
        <f>VLOOKUP(A738,'Customer Names'!A738:D3072,3,FALSE)</f>
        <v xml:space="preserve">  Kyle</v>
      </c>
      <c r="C738" s="23">
        <f>VLOOKUP(Healthcare!A738,'Medical Examinations'!A738:H3072,2,FALSE)</f>
        <v>40.479999999999997</v>
      </c>
      <c r="D738" s="23">
        <f>VLOOKUP(A738,'Medical Examinations'!A738:H3072,3,FALSE)</f>
        <v>6.7</v>
      </c>
      <c r="E738" s="23" t="str">
        <f>VLOOKUP(A738,'Medical Examinations'!A738:H3072,4,FALSE)</f>
        <v>No</v>
      </c>
      <c r="F738" s="23" t="str">
        <f>VLOOKUP(A738,'Medical Examinations'!A738:H3072,5,FALSE)</f>
        <v>No</v>
      </c>
      <c r="G738" s="23" t="str">
        <f>VLOOKUP(A738,'Medical Examinations'!A738:H3072,6,FALSE)</f>
        <v>No</v>
      </c>
      <c r="H738" s="23">
        <f>VLOOKUP(A738,'Medical Examinations'!A738:H3072,7,FALSE)</f>
        <v>3</v>
      </c>
      <c r="I738" s="23" t="str">
        <f>VLOOKUP(A738,'Medical Examinations'!A738:H3072,8,FALSE)</f>
        <v>No</v>
      </c>
      <c r="J738" s="23" t="str" cm="1">
        <f t="array" ref="J738">_xlfn.IFS(C738&lt;18.5,"Under Weight",C738&lt;25,"Healthy Weight",C738&lt;30,"Over Weight",C738&gt;=30,"Obesity")</f>
        <v>Obesity</v>
      </c>
      <c r="K738" s="23" t="str" cm="1">
        <f t="array" ref="K738">_xlfn.IFS(D738&lt;5.7,"Normal",D738&lt;=6.5,"Prediabetes",D738&gt;6.5,"Diabetes")</f>
        <v>Diabetes</v>
      </c>
      <c r="L738" s="30" t="str">
        <f>VLOOKUP(A738,'Hospitalisation Details'!A738:H3080,2,FALSE)</f>
        <v>10-Dec-1958</v>
      </c>
      <c r="M738" s="23">
        <f>VLOOKUP(A738,'Hospitalisation Details'!A738:H3080,5,FALSE)</f>
        <v>13831.12</v>
      </c>
      <c r="N738" s="23" t="str">
        <f>VLOOKUP(A738,'Hospitalisation Details'!A738:H3080,6,FALSE)</f>
        <v>tier - 3</v>
      </c>
      <c r="O738" s="23" t="str">
        <f>VLOOKUP(A738,'Hospitalisation Details'!A738:H3080,7,FALSE)</f>
        <v>tier - 1</v>
      </c>
      <c r="P738" s="23" t="str">
        <f>VLOOKUP(A738,'Hospitalisation Details'!A738:H3080,8,FALSE)</f>
        <v>R1013</v>
      </c>
      <c r="Q738" s="26">
        <f>VLOOKUP(A738,'Hospitalisation Details'!A738:H3080,3,FALSE)</f>
        <v>64.49444444444444</v>
      </c>
    </row>
    <row r="739" spans="1:17" ht="15.75" customHeight="1" x14ac:dyDescent="0.3">
      <c r="A739" s="31" t="s">
        <v>1322</v>
      </c>
      <c r="B739" s="23" t="str">
        <f>VLOOKUP(A739,'Customer Names'!A739:D3073,3,FALSE)</f>
        <v xml:space="preserve">  Bruce A Jr</v>
      </c>
      <c r="C739" s="23">
        <f>VLOOKUP(Healthcare!A739,'Medical Examinations'!A739:H3073,2,FALSE)</f>
        <v>34.5</v>
      </c>
      <c r="D739" s="23">
        <f>VLOOKUP(A739,'Medical Examinations'!A739:H3073,3,FALSE)</f>
        <v>10.3</v>
      </c>
      <c r="E739" s="23" t="str">
        <f>VLOOKUP(A739,'Medical Examinations'!A739:H3073,4,FALSE)</f>
        <v>No</v>
      </c>
      <c r="F739" s="23" t="str">
        <f>VLOOKUP(A739,'Medical Examinations'!A739:H3073,5,FALSE)</f>
        <v>No</v>
      </c>
      <c r="G739" s="23" t="str">
        <f>VLOOKUP(A739,'Medical Examinations'!A739:H3073,6,FALSE)</f>
        <v>No</v>
      </c>
      <c r="H739" s="23">
        <f>VLOOKUP(A739,'Medical Examinations'!A739:H3073,7,FALSE)</f>
        <v>3</v>
      </c>
      <c r="I739" s="23" t="str">
        <f>VLOOKUP(A739,'Medical Examinations'!A739:H3073,8,FALSE)</f>
        <v>No</v>
      </c>
      <c r="J739" s="23" t="str" cm="1">
        <f t="array" ref="J739">_xlfn.IFS(C739&lt;18.5,"Under Weight",C739&lt;25,"Healthy Weight",C739&lt;30,"Over Weight",C739&gt;=30,"Obesity")</f>
        <v>Obesity</v>
      </c>
      <c r="K739" s="23" t="str" cm="1">
        <f t="array" ref="K739">_xlfn.IFS(D739&lt;5.7,"Normal",D739&lt;=6.5,"Prediabetes",D739&gt;6.5,"Diabetes")</f>
        <v>Diabetes</v>
      </c>
      <c r="L739" s="30" t="str">
        <f>VLOOKUP(A739,'Hospitalisation Details'!A739:H3081,2,FALSE)</f>
        <v>25-Nov-1958</v>
      </c>
      <c r="M739" s="23">
        <f>VLOOKUP(A739,'Hospitalisation Details'!A739:H3081,5,FALSE)</f>
        <v>13822.8</v>
      </c>
      <c r="N739" s="23" t="str">
        <f>VLOOKUP(A739,'Hospitalisation Details'!A739:H3081,6,FALSE)</f>
        <v>tier - 3</v>
      </c>
      <c r="O739" s="23" t="str">
        <f>VLOOKUP(A739,'Hospitalisation Details'!A739:H3081,7,FALSE)</f>
        <v>tier - 3</v>
      </c>
      <c r="P739" s="23" t="str">
        <f>VLOOKUP(A739,'Hospitalisation Details'!A739:H3081,8,FALSE)</f>
        <v>R1011</v>
      </c>
      <c r="Q739" s="26">
        <f>VLOOKUP(A739,'Hospitalisation Details'!A739:H3081,3,FALSE)</f>
        <v>64.536111111111111</v>
      </c>
    </row>
    <row r="740" spans="1:17" ht="15.75" customHeight="1" x14ac:dyDescent="0.3">
      <c r="A740" s="31" t="s">
        <v>1324</v>
      </c>
      <c r="B740" s="23" t="str">
        <f>VLOOKUP(A740,'Customer Names'!A740:D3074,3,FALSE)</f>
        <v xml:space="preserve">  Cary J</v>
      </c>
      <c r="C740" s="23">
        <f>VLOOKUP(Healthcare!A740,'Medical Examinations'!A740:H3074,2,FALSE)</f>
        <v>45.9</v>
      </c>
      <c r="D740" s="23">
        <f>VLOOKUP(A740,'Medical Examinations'!A740:H3074,3,FALSE)</f>
        <v>11.14</v>
      </c>
      <c r="E740" s="23" t="str">
        <f>VLOOKUP(A740,'Medical Examinations'!A740:H3074,4,FALSE)</f>
        <v>Yes</v>
      </c>
      <c r="F740" s="23" t="str">
        <f>VLOOKUP(A740,'Medical Examinations'!A740:H3074,5,FALSE)</f>
        <v>No</v>
      </c>
      <c r="G740" s="23" t="str">
        <f>VLOOKUP(A740,'Medical Examinations'!A740:H3074,6,FALSE)</f>
        <v>No</v>
      </c>
      <c r="H740" s="23">
        <f>VLOOKUP(A740,'Medical Examinations'!A740:H3074,7,FALSE)</f>
        <v>1</v>
      </c>
      <c r="I740" s="23" t="str">
        <f>VLOOKUP(A740,'Medical Examinations'!A740:H3074,8,FALSE)</f>
        <v>No</v>
      </c>
      <c r="J740" s="23" t="str" cm="1">
        <f t="array" ref="J740">_xlfn.IFS(C740&lt;18.5,"Under Weight",C740&lt;25,"Healthy Weight",C740&lt;30,"Over Weight",C740&gt;=30,"Obesity")</f>
        <v>Obesity</v>
      </c>
      <c r="K740" s="23" t="str" cm="1">
        <f t="array" ref="K740">_xlfn.IFS(D740&lt;5.7,"Normal",D740&lt;=6.5,"Prediabetes",D740&gt;6.5,"Diabetes")</f>
        <v>Diabetes</v>
      </c>
      <c r="L740" s="30" t="str">
        <f>VLOOKUP(A740,'Hospitalisation Details'!A740:H3082,2,FALSE)</f>
        <v>08-Dec-1986</v>
      </c>
      <c r="M740" s="23">
        <f>VLOOKUP(A740,'Hospitalisation Details'!A740:H3082,5,FALSE)</f>
        <v>13819.49</v>
      </c>
      <c r="N740" s="23" t="str">
        <f>VLOOKUP(A740,'Hospitalisation Details'!A740:H3082,6,FALSE)</f>
        <v>tier - 3</v>
      </c>
      <c r="O740" s="23" t="str">
        <f>VLOOKUP(A740,'Hospitalisation Details'!A740:H3082,7,FALSE)</f>
        <v>tier - 2</v>
      </c>
      <c r="P740" s="23" t="str">
        <f>VLOOKUP(A740,'Hospitalisation Details'!A740:H3082,8,FALSE)</f>
        <v>R1012</v>
      </c>
      <c r="Q740" s="26">
        <f>VLOOKUP(A740,'Hospitalisation Details'!A740:H3082,3,FALSE)</f>
        <v>36.5</v>
      </c>
    </row>
    <row r="741" spans="1:17" ht="15.75" customHeight="1" x14ac:dyDescent="0.3">
      <c r="A741" s="31" t="s">
        <v>1326</v>
      </c>
      <c r="B741" s="23" t="str">
        <f>VLOOKUP(A741,'Customer Names'!A741:D3075,3,FALSE)</f>
        <v xml:space="preserve">  Jill M</v>
      </c>
      <c r="C741" s="23">
        <f>VLOOKUP(Healthcare!A741,'Medical Examinations'!A741:H3075,2,FALSE)</f>
        <v>33.479999999999997</v>
      </c>
      <c r="D741" s="23">
        <f>VLOOKUP(A741,'Medical Examinations'!A741:H3075,3,FALSE)</f>
        <v>4.74</v>
      </c>
      <c r="E741" s="23" t="str">
        <f>VLOOKUP(A741,'Medical Examinations'!A741:H3075,4,FALSE)</f>
        <v>Yes</v>
      </c>
      <c r="F741" s="23" t="str">
        <f>VLOOKUP(A741,'Medical Examinations'!A741:H3075,5,FALSE)</f>
        <v>No</v>
      </c>
      <c r="G741" s="23" t="str">
        <f>VLOOKUP(A741,'Medical Examinations'!A741:H3075,6,FALSE)</f>
        <v>No</v>
      </c>
      <c r="H741" s="23">
        <f>VLOOKUP(A741,'Medical Examinations'!A741:H3075,7,FALSE)</f>
        <v>2</v>
      </c>
      <c r="I741" s="23" t="str">
        <f>VLOOKUP(A741,'Medical Examinations'!A741:H3075,8,FALSE)</f>
        <v>No</v>
      </c>
      <c r="J741" s="23" t="str" cm="1">
        <f t="array" ref="J741">_xlfn.IFS(C741&lt;18.5,"Under Weight",C741&lt;25,"Healthy Weight",C741&lt;30,"Over Weight",C741&gt;=30,"Obesity")</f>
        <v>Obesity</v>
      </c>
      <c r="K741" s="23" t="str" cm="1">
        <f t="array" ref="K741">_xlfn.IFS(D741&lt;5.7,"Normal",D741&lt;=6.5,"Prediabetes",D741&gt;6.5,"Diabetes")</f>
        <v>Normal</v>
      </c>
      <c r="L741" s="30" t="str">
        <f>VLOOKUP(A741,'Hospitalisation Details'!A741:H3083,2,FALSE)</f>
        <v>10-Nov-1966</v>
      </c>
      <c r="M741" s="23">
        <f>VLOOKUP(A741,'Hospitalisation Details'!A741:H3083,5,FALSE)</f>
        <v>13801.61</v>
      </c>
      <c r="N741" s="23" t="str">
        <f>VLOOKUP(A741,'Hospitalisation Details'!A741:H3083,6,FALSE)</f>
        <v>tier - 3</v>
      </c>
      <c r="O741" s="23" t="str">
        <f>VLOOKUP(A741,'Hospitalisation Details'!A741:H3083,7,FALSE)</f>
        <v>tier - 3</v>
      </c>
      <c r="P741" s="23" t="str">
        <f>VLOOKUP(A741,'Hospitalisation Details'!A741:H3083,8,FALSE)</f>
        <v>R1026</v>
      </c>
      <c r="Q741" s="26">
        <f>VLOOKUP(A741,'Hospitalisation Details'!A741:H3083,3,FALSE)</f>
        <v>56.577777777777776</v>
      </c>
    </row>
    <row r="742" spans="1:17" ht="15.75" customHeight="1" x14ac:dyDescent="0.3">
      <c r="A742" s="31" t="s">
        <v>1328</v>
      </c>
      <c r="B742" s="23" t="str">
        <f>VLOOKUP(A742,'Customer Names'!A742:D3076,3,FALSE)</f>
        <v xml:space="preserve">  Chris</v>
      </c>
      <c r="C742" s="23">
        <f>VLOOKUP(Healthcare!A742,'Medical Examinations'!A742:H3076,2,FALSE)</f>
        <v>28.31</v>
      </c>
      <c r="D742" s="23">
        <f>VLOOKUP(A742,'Medical Examinations'!A742:H3076,3,FALSE)</f>
        <v>5.96</v>
      </c>
      <c r="E742" s="23" t="str">
        <f>VLOOKUP(A742,'Medical Examinations'!A742:H3076,4,FALSE)</f>
        <v>Yes</v>
      </c>
      <c r="F742" s="23" t="str">
        <f>VLOOKUP(A742,'Medical Examinations'!A742:H3076,5,FALSE)</f>
        <v>No</v>
      </c>
      <c r="G742" s="23" t="str">
        <f>VLOOKUP(A742,'Medical Examinations'!A742:H3076,6,FALSE)</f>
        <v>No</v>
      </c>
      <c r="H742" s="23">
        <f>VLOOKUP(A742,'Medical Examinations'!A742:H3076,7,FALSE)</f>
        <v>2</v>
      </c>
      <c r="I742" s="23" t="str">
        <f>VLOOKUP(A742,'Medical Examinations'!A742:H3076,8,FALSE)</f>
        <v>No</v>
      </c>
      <c r="J742" s="23" t="str" cm="1">
        <f t="array" ref="J742">_xlfn.IFS(C742&lt;18.5,"Under Weight",C742&lt;25,"Healthy Weight",C742&lt;30,"Over Weight",C742&gt;=30,"Obesity")</f>
        <v>Over Weight</v>
      </c>
      <c r="K742" s="23" t="str" cm="1">
        <f t="array" ref="K742">_xlfn.IFS(D742&lt;5.7,"Normal",D742&lt;=6.5,"Prediabetes",D742&gt;6.5,"Diabetes")</f>
        <v>Prediabetes</v>
      </c>
      <c r="L742" s="30" t="str">
        <f>VLOOKUP(A742,'Hospitalisation Details'!A742:H3084,2,FALSE)</f>
        <v>06-Aug-1959</v>
      </c>
      <c r="M742" s="23">
        <f>VLOOKUP(A742,'Hospitalisation Details'!A742:H3084,5,FALSE)</f>
        <v>13770.1</v>
      </c>
      <c r="N742" s="23" t="str">
        <f>VLOOKUP(A742,'Hospitalisation Details'!A742:H3084,6,FALSE)</f>
        <v>tier - 3</v>
      </c>
      <c r="O742" s="23" t="str">
        <f>VLOOKUP(A742,'Hospitalisation Details'!A742:H3084,7,FALSE)</f>
        <v>tier - 1</v>
      </c>
      <c r="P742" s="23" t="str">
        <f>VLOOKUP(A742,'Hospitalisation Details'!A742:H3084,8,FALSE)</f>
        <v>R1012</v>
      </c>
      <c r="Q742" s="26">
        <f>VLOOKUP(A742,'Hospitalisation Details'!A742:H3084,3,FALSE)</f>
        <v>63.838888888888889</v>
      </c>
    </row>
    <row r="743" spans="1:17" ht="15.75" customHeight="1" x14ac:dyDescent="0.3">
      <c r="A743" s="31" t="s">
        <v>1329</v>
      </c>
      <c r="B743" s="23" t="str">
        <f>VLOOKUP(A743,'Customer Names'!A743:D3077,3,FALSE)</f>
        <v xml:space="preserve">  Michael E</v>
      </c>
      <c r="C743" s="23">
        <f>VLOOKUP(Healthcare!A743,'Medical Examinations'!A743:H3077,2,FALSE)</f>
        <v>21.565000000000001</v>
      </c>
      <c r="D743" s="23">
        <f>VLOOKUP(A743,'Medical Examinations'!A743:H3077,3,FALSE)</f>
        <v>4.95</v>
      </c>
      <c r="E743" s="23" t="str">
        <f>VLOOKUP(A743,'Medical Examinations'!A743:H3077,4,FALSE)</f>
        <v>No</v>
      </c>
      <c r="F743" s="23" t="str">
        <f>VLOOKUP(A743,'Medical Examinations'!A743:H3077,5,FALSE)</f>
        <v>yes</v>
      </c>
      <c r="G743" s="23" t="str">
        <f>VLOOKUP(A743,'Medical Examinations'!A743:H3077,6,FALSE)</f>
        <v>No</v>
      </c>
      <c r="H743" s="23">
        <f>VLOOKUP(A743,'Medical Examinations'!A743:H3077,7,FALSE)</f>
        <v>1</v>
      </c>
      <c r="I743" s="23" t="str">
        <f>VLOOKUP(A743,'Medical Examinations'!A743:H3077,8,FALSE)</f>
        <v>Yes</v>
      </c>
      <c r="J743" s="23" t="str" cm="1">
        <f t="array" ref="J743">_xlfn.IFS(C743&lt;18.5,"Under Weight",C743&lt;25,"Healthy Weight",C743&lt;30,"Over Weight",C743&gt;=30,"Obesity")</f>
        <v>Healthy Weight</v>
      </c>
      <c r="K743" s="23" t="str" cm="1">
        <f t="array" ref="K743">_xlfn.IFS(D743&lt;5.7,"Normal",D743&lt;=6.5,"Prediabetes",D743&gt;6.5,"Diabetes")</f>
        <v>Normal</v>
      </c>
      <c r="L743" s="30" t="str">
        <f>VLOOKUP(A743,'Hospitalisation Details'!A743:H3085,2,FALSE)</f>
        <v>16-Jul-2004</v>
      </c>
      <c r="M743" s="23">
        <f>VLOOKUP(A743,'Hospitalisation Details'!A743:H3085,5,FALSE)</f>
        <v>13747.87</v>
      </c>
      <c r="N743" s="23" t="str">
        <f>VLOOKUP(A743,'Hospitalisation Details'!A743:H3085,6,FALSE)</f>
        <v>tier - 3</v>
      </c>
      <c r="O743" s="23" t="str">
        <f>VLOOKUP(A743,'Hospitalisation Details'!A743:H3085,7,FALSE)</f>
        <v>tier - 2</v>
      </c>
      <c r="P743" s="23" t="str">
        <f>VLOOKUP(A743,'Hospitalisation Details'!A743:H3085,8,FALSE)</f>
        <v>R1018</v>
      </c>
      <c r="Q743" s="26">
        <f>VLOOKUP(A743,'Hospitalisation Details'!A743:H3085,3,FALSE)</f>
        <v>18.894444444444446</v>
      </c>
    </row>
    <row r="744" spans="1:17" ht="15.75" customHeight="1" x14ac:dyDescent="0.3">
      <c r="A744" s="31" t="s">
        <v>1331</v>
      </c>
      <c r="B744" s="23" t="str">
        <f>VLOOKUP(A744,'Customer Names'!A744:D3078,3,FALSE)</f>
        <v xml:space="preserve">  Lauren</v>
      </c>
      <c r="C744" s="23">
        <f>VLOOKUP(Healthcare!A744,'Medical Examinations'!A744:H3078,2,FALSE)</f>
        <v>35.590000000000003</v>
      </c>
      <c r="D744" s="23">
        <f>VLOOKUP(A744,'Medical Examinations'!A744:H3078,3,FALSE)</f>
        <v>5.21</v>
      </c>
      <c r="E744" s="23" t="str">
        <f>VLOOKUP(A744,'Medical Examinations'!A744:H3078,4,FALSE)</f>
        <v>Yes</v>
      </c>
      <c r="F744" s="23" t="str">
        <f>VLOOKUP(A744,'Medical Examinations'!A744:H3078,5,FALSE)</f>
        <v>No</v>
      </c>
      <c r="G744" s="23" t="str">
        <f>VLOOKUP(A744,'Medical Examinations'!A744:H3078,6,FALSE)</f>
        <v>Yes</v>
      </c>
      <c r="H744" s="23">
        <f>VLOOKUP(A744,'Medical Examinations'!A744:H3078,7,FALSE)</f>
        <v>1</v>
      </c>
      <c r="I744" s="23" t="str">
        <f>VLOOKUP(A744,'Medical Examinations'!A744:H3078,8,FALSE)</f>
        <v>No</v>
      </c>
      <c r="J744" s="23" t="str" cm="1">
        <f t="array" ref="J744">_xlfn.IFS(C744&lt;18.5,"Under Weight",C744&lt;25,"Healthy Weight",C744&lt;30,"Over Weight",C744&gt;=30,"Obesity")</f>
        <v>Obesity</v>
      </c>
      <c r="K744" s="23" t="str" cm="1">
        <f t="array" ref="K744">_xlfn.IFS(D744&lt;5.7,"Normal",D744&lt;=6.5,"Prediabetes",D744&gt;6.5,"Diabetes")</f>
        <v>Normal</v>
      </c>
      <c r="L744" s="30" t="str">
        <f>VLOOKUP(A744,'Hospitalisation Details'!A744:H3086,2,FALSE)</f>
        <v>23-Oct-1969</v>
      </c>
      <c r="M744" s="23">
        <f>VLOOKUP(A744,'Hospitalisation Details'!A744:H3086,5,FALSE)</f>
        <v>13746.74</v>
      </c>
      <c r="N744" s="23" t="str">
        <f>VLOOKUP(A744,'Hospitalisation Details'!A744:H3086,6,FALSE)</f>
        <v>tier - 3</v>
      </c>
      <c r="O744" s="23" t="str">
        <f>VLOOKUP(A744,'Hospitalisation Details'!A744:H3086,7,FALSE)</f>
        <v>tier - 2</v>
      </c>
      <c r="P744" s="23" t="str">
        <f>VLOOKUP(A744,'Hospitalisation Details'!A744:H3086,8,FALSE)</f>
        <v>R1026</v>
      </c>
      <c r="Q744" s="26">
        <f>VLOOKUP(A744,'Hospitalisation Details'!A744:H3086,3,FALSE)</f>
        <v>53.625</v>
      </c>
    </row>
    <row r="745" spans="1:17" ht="15.75" customHeight="1" x14ac:dyDescent="0.3">
      <c r="A745" s="31" t="s">
        <v>1332</v>
      </c>
      <c r="B745" s="23" t="str">
        <f>VLOOKUP(A745,'Customer Names'!A745:D3079,3,FALSE)</f>
        <v xml:space="preserve">  Kathryn E</v>
      </c>
      <c r="C745" s="23">
        <f>VLOOKUP(Healthcare!A745,'Medical Examinations'!A745:H3079,2,FALSE)</f>
        <v>43.44</v>
      </c>
      <c r="D745" s="23">
        <f>VLOOKUP(A745,'Medical Examinations'!A745:H3079,3,FALSE)</f>
        <v>4.8600000000000003</v>
      </c>
      <c r="E745" s="23" t="str">
        <f>VLOOKUP(A745,'Medical Examinations'!A745:H3079,4,FALSE)</f>
        <v>Yes</v>
      </c>
      <c r="F745" s="23" t="str">
        <f>VLOOKUP(A745,'Medical Examinations'!A745:H3079,5,FALSE)</f>
        <v>No</v>
      </c>
      <c r="G745" s="23" t="str">
        <f>VLOOKUP(A745,'Medical Examinations'!A745:H3079,6,FALSE)</f>
        <v>No</v>
      </c>
      <c r="H745" s="23">
        <f>VLOOKUP(A745,'Medical Examinations'!A745:H3079,7,FALSE)</f>
        <v>0</v>
      </c>
      <c r="I745" s="23" t="str">
        <f>VLOOKUP(A745,'Medical Examinations'!A745:H3079,8,FALSE)</f>
        <v>No</v>
      </c>
      <c r="J745" s="23" t="str" cm="1">
        <f t="array" ref="J745">_xlfn.IFS(C745&lt;18.5,"Under Weight",C745&lt;25,"Healthy Weight",C745&lt;30,"Over Weight",C745&gt;=30,"Obesity")</f>
        <v>Obesity</v>
      </c>
      <c r="K745" s="23" t="str" cm="1">
        <f t="array" ref="K745">_xlfn.IFS(D745&lt;5.7,"Normal",D745&lt;=6.5,"Prediabetes",D745&gt;6.5,"Diabetes")</f>
        <v>Normal</v>
      </c>
      <c r="L745" s="30" t="str">
        <f>VLOOKUP(A745,'Hospitalisation Details'!A745:H3087,2,FALSE)</f>
        <v>29-Aug-1985</v>
      </c>
      <c r="M745" s="23">
        <f>VLOOKUP(A745,'Hospitalisation Details'!A745:H3087,5,FALSE)</f>
        <v>13726.21</v>
      </c>
      <c r="N745" s="23" t="str">
        <f>VLOOKUP(A745,'Hospitalisation Details'!A745:H3087,6,FALSE)</f>
        <v>tier - 3</v>
      </c>
      <c r="O745" s="23" t="str">
        <f>VLOOKUP(A745,'Hospitalisation Details'!A745:H3087,7,FALSE)</f>
        <v>tier - 3</v>
      </c>
      <c r="P745" s="23" t="str">
        <f>VLOOKUP(A745,'Hospitalisation Details'!A745:H3087,8,FALSE)</f>
        <v>R1026</v>
      </c>
      <c r="Q745" s="26">
        <f>VLOOKUP(A745,'Hospitalisation Details'!A745:H3087,3,FALSE)</f>
        <v>37.774999999999999</v>
      </c>
    </row>
    <row r="746" spans="1:17" ht="15.75" customHeight="1" x14ac:dyDescent="0.3">
      <c r="A746" s="31" t="s">
        <v>1334</v>
      </c>
      <c r="B746" s="23" t="str">
        <f>VLOOKUP(A746,'Customer Names'!A746:D3080,3,FALSE)</f>
        <v xml:space="preserve">  Polly</v>
      </c>
      <c r="C746" s="23">
        <f>VLOOKUP(Healthcare!A746,'Medical Examinations'!A746:H3080,2,FALSE)</f>
        <v>21.754999999999999</v>
      </c>
      <c r="D746" s="23">
        <f>VLOOKUP(A746,'Medical Examinations'!A746:H3080,3,FALSE)</f>
        <v>7.79</v>
      </c>
      <c r="E746" s="23" t="str">
        <f>VLOOKUP(A746,'Medical Examinations'!A746:H3080,4,FALSE)</f>
        <v>Yes</v>
      </c>
      <c r="F746" s="23" t="str">
        <f>VLOOKUP(A746,'Medical Examinations'!A746:H3080,5,FALSE)</f>
        <v>No</v>
      </c>
      <c r="G746" s="23" t="str">
        <f>VLOOKUP(A746,'Medical Examinations'!A746:H3080,6,FALSE)</f>
        <v>No</v>
      </c>
      <c r="H746" s="23">
        <f>VLOOKUP(A746,'Medical Examinations'!A746:H3080,7,FALSE)</f>
        <v>0</v>
      </c>
      <c r="I746" s="23" t="str">
        <f>VLOOKUP(A746,'Medical Examinations'!A746:H3080,8,FALSE)</f>
        <v>No</v>
      </c>
      <c r="J746" s="23" t="str" cm="1">
        <f t="array" ref="J746">_xlfn.IFS(C746&lt;18.5,"Under Weight",C746&lt;25,"Healthy Weight",C746&lt;30,"Over Weight",C746&gt;=30,"Obesity")</f>
        <v>Healthy Weight</v>
      </c>
      <c r="K746" s="23" t="str" cm="1">
        <f t="array" ref="K746">_xlfn.IFS(D746&lt;5.7,"Normal",D746&lt;=6.5,"Prediabetes",D746&gt;6.5,"Diabetes")</f>
        <v>Diabetes</v>
      </c>
      <c r="L746" s="30" t="str">
        <f>VLOOKUP(A746,'Hospitalisation Details'!A746:H3088,2,FALSE)</f>
        <v>02-Aug-1981</v>
      </c>
      <c r="M746" s="23">
        <f>VLOOKUP(A746,'Hospitalisation Details'!A746:H3088,5,FALSE)</f>
        <v>13725.47</v>
      </c>
      <c r="N746" s="23" t="str">
        <f>VLOOKUP(A746,'Hospitalisation Details'!A746:H3088,6,FALSE)</f>
        <v>tier - 3</v>
      </c>
      <c r="O746" s="23" t="str">
        <f>VLOOKUP(A746,'Hospitalisation Details'!A746:H3088,7,FALSE)</f>
        <v>tier - 2</v>
      </c>
      <c r="P746" s="23" t="str">
        <f>VLOOKUP(A746,'Hospitalisation Details'!A746:H3088,8,FALSE)</f>
        <v>R1024</v>
      </c>
      <c r="Q746" s="26">
        <f>VLOOKUP(A746,'Hospitalisation Details'!A746:H3088,3,FALSE)</f>
        <v>41.85</v>
      </c>
    </row>
    <row r="747" spans="1:17" ht="15.75" customHeight="1" x14ac:dyDescent="0.3">
      <c r="A747" s="31" t="s">
        <v>1336</v>
      </c>
      <c r="B747" s="23" t="str">
        <f>VLOOKUP(A747,'Customer Names'!A747:D3081,3,FALSE)</f>
        <v xml:space="preserve">  Mark H</v>
      </c>
      <c r="C747" s="23">
        <f>VLOOKUP(Healthcare!A747,'Medical Examinations'!A747:H3081,2,FALSE)</f>
        <v>44.55</v>
      </c>
      <c r="D747" s="23">
        <f>VLOOKUP(A747,'Medical Examinations'!A747:H3081,3,FALSE)</f>
        <v>7.12</v>
      </c>
      <c r="E747" s="23" t="str">
        <f>VLOOKUP(A747,'Medical Examinations'!A747:H3081,4,FALSE)</f>
        <v>Yes</v>
      </c>
      <c r="F747" s="23" t="str">
        <f>VLOOKUP(A747,'Medical Examinations'!A747:H3081,5,FALSE)</f>
        <v>No</v>
      </c>
      <c r="G747" s="23" t="str">
        <f>VLOOKUP(A747,'Medical Examinations'!A747:H3081,6,FALSE)</f>
        <v>No</v>
      </c>
      <c r="H747" s="23">
        <f>VLOOKUP(A747,'Medical Examinations'!A747:H3081,7,FALSE)</f>
        <v>1</v>
      </c>
      <c r="I747" s="23" t="str">
        <f>VLOOKUP(A747,'Medical Examinations'!A747:H3081,8,FALSE)</f>
        <v>No</v>
      </c>
      <c r="J747" s="23" t="str" cm="1">
        <f t="array" ref="J747">_xlfn.IFS(C747&lt;18.5,"Under Weight",C747&lt;25,"Healthy Weight",C747&lt;30,"Over Weight",C747&gt;=30,"Obesity")</f>
        <v>Obesity</v>
      </c>
      <c r="K747" s="23" t="str" cm="1">
        <f t="array" ref="K747">_xlfn.IFS(D747&lt;5.7,"Normal",D747&lt;=6.5,"Prediabetes",D747&gt;6.5,"Diabetes")</f>
        <v>Diabetes</v>
      </c>
      <c r="L747" s="30" t="str">
        <f>VLOOKUP(A747,'Hospitalisation Details'!A747:H3089,2,FALSE)</f>
        <v>24-Nov-1986</v>
      </c>
      <c r="M747" s="23">
        <f>VLOOKUP(A747,'Hospitalisation Details'!A747:H3089,5,FALSE)</f>
        <v>13714.55</v>
      </c>
      <c r="N747" s="23" t="str">
        <f>VLOOKUP(A747,'Hospitalisation Details'!A747:H3089,6,FALSE)</f>
        <v>tier - 3</v>
      </c>
      <c r="O747" s="23" t="str">
        <f>VLOOKUP(A747,'Hospitalisation Details'!A747:H3089,7,FALSE)</f>
        <v>tier - 2</v>
      </c>
      <c r="P747" s="23" t="str">
        <f>VLOOKUP(A747,'Hospitalisation Details'!A747:H3089,8,FALSE)</f>
        <v>R1023</v>
      </c>
      <c r="Q747" s="26">
        <f>VLOOKUP(A747,'Hospitalisation Details'!A747:H3089,3,FALSE)</f>
        <v>36.538888888888891</v>
      </c>
    </row>
    <row r="748" spans="1:17" ht="15.75" customHeight="1" x14ac:dyDescent="0.3">
      <c r="A748" s="31" t="s">
        <v>1338</v>
      </c>
      <c r="B748" s="23" t="str">
        <f>VLOOKUP(A748,'Customer Names'!A748:D3082,3,FALSE)</f>
        <v xml:space="preserve">  Jessie M</v>
      </c>
      <c r="C748" s="23">
        <f>VLOOKUP(Healthcare!A748,'Medical Examinations'!A748:H3082,2,FALSE)</f>
        <v>43.32</v>
      </c>
      <c r="D748" s="23">
        <f>VLOOKUP(A748,'Medical Examinations'!A748:H3082,3,FALSE)</f>
        <v>4.67</v>
      </c>
      <c r="E748" s="23" t="str">
        <f>VLOOKUP(A748,'Medical Examinations'!A748:H3082,4,FALSE)</f>
        <v>Yes</v>
      </c>
      <c r="F748" s="23" t="str">
        <f>VLOOKUP(A748,'Medical Examinations'!A748:H3082,5,FALSE)</f>
        <v>No</v>
      </c>
      <c r="G748" s="23" t="str">
        <f>VLOOKUP(A748,'Medical Examinations'!A748:H3082,6,FALSE)</f>
        <v>No</v>
      </c>
      <c r="H748" s="23">
        <f>VLOOKUP(A748,'Medical Examinations'!A748:H3082,7,FALSE)</f>
        <v>0</v>
      </c>
      <c r="I748" s="23" t="str">
        <f>VLOOKUP(A748,'Medical Examinations'!A748:H3082,8,FALSE)</f>
        <v>No</v>
      </c>
      <c r="J748" s="23" t="str" cm="1">
        <f t="array" ref="J748">_xlfn.IFS(C748&lt;18.5,"Under Weight",C748&lt;25,"Healthy Weight",C748&lt;30,"Over Weight",C748&gt;=30,"Obesity")</f>
        <v>Obesity</v>
      </c>
      <c r="K748" s="23" t="str" cm="1">
        <f t="array" ref="K748">_xlfn.IFS(D748&lt;5.7,"Normal",D748&lt;=6.5,"Prediabetes",D748&gt;6.5,"Diabetes")</f>
        <v>Normal</v>
      </c>
      <c r="L748" s="30" t="str">
        <f>VLOOKUP(A748,'Hospitalisation Details'!A748:H3090,2,FALSE)</f>
        <v>14-Sep-1985</v>
      </c>
      <c r="M748" s="23">
        <f>VLOOKUP(A748,'Hospitalisation Details'!A748:H3090,5,FALSE)</f>
        <v>13685.51</v>
      </c>
      <c r="N748" s="23" t="str">
        <f>VLOOKUP(A748,'Hospitalisation Details'!A748:H3090,6,FALSE)</f>
        <v>tier - 3</v>
      </c>
      <c r="O748" s="23" t="str">
        <f>VLOOKUP(A748,'Hospitalisation Details'!A748:H3090,7,FALSE)</f>
        <v>tier - 1</v>
      </c>
      <c r="P748" s="23" t="str">
        <f>VLOOKUP(A748,'Hospitalisation Details'!A748:H3090,8,FALSE)</f>
        <v>R1026</v>
      </c>
      <c r="Q748" s="26">
        <f>VLOOKUP(A748,'Hospitalisation Details'!A748:H3090,3,FALSE)</f>
        <v>37.733333333333334</v>
      </c>
    </row>
    <row r="749" spans="1:17" ht="15.75" customHeight="1" x14ac:dyDescent="0.3">
      <c r="A749" s="31" t="s">
        <v>1340</v>
      </c>
      <c r="B749" s="23" t="str">
        <f>VLOOKUP(A749,'Customer Names'!A749:D3083,3,FALSE)</f>
        <v xml:space="preserve">  Chris</v>
      </c>
      <c r="C749" s="23">
        <f>VLOOKUP(Healthcare!A749,'Medical Examinations'!A749:H3083,2,FALSE)</f>
        <v>31.23</v>
      </c>
      <c r="D749" s="23">
        <f>VLOOKUP(A749,'Medical Examinations'!A749:H3083,3,FALSE)</f>
        <v>9.1199999999999992</v>
      </c>
      <c r="E749" s="23" t="str">
        <f>VLOOKUP(A749,'Medical Examinations'!A749:H3083,4,FALSE)</f>
        <v>Yes</v>
      </c>
      <c r="F749" s="23" t="str">
        <f>VLOOKUP(A749,'Medical Examinations'!A749:H3083,5,FALSE)</f>
        <v>No</v>
      </c>
      <c r="G749" s="23" t="str">
        <f>VLOOKUP(A749,'Medical Examinations'!A749:H3083,6,FALSE)</f>
        <v>Yes</v>
      </c>
      <c r="H749" s="23">
        <f>VLOOKUP(A749,'Medical Examinations'!A749:H3083,7,FALSE)</f>
        <v>1</v>
      </c>
      <c r="I749" s="23" t="str">
        <f>VLOOKUP(A749,'Medical Examinations'!A749:H3083,8,FALSE)</f>
        <v>No</v>
      </c>
      <c r="J749" s="23" t="str" cm="1">
        <f t="array" ref="J749">_xlfn.IFS(C749&lt;18.5,"Under Weight",C749&lt;25,"Healthy Weight",C749&lt;30,"Over Weight",C749&gt;=30,"Obesity")</f>
        <v>Obesity</v>
      </c>
      <c r="K749" s="23" t="str" cm="1">
        <f t="array" ref="K749">_xlfn.IFS(D749&lt;5.7,"Normal",D749&lt;=6.5,"Prediabetes",D749&gt;6.5,"Diabetes")</f>
        <v>Diabetes</v>
      </c>
      <c r="L749" s="30" t="str">
        <f>VLOOKUP(A749,'Hospitalisation Details'!A749:H3091,2,FALSE)</f>
        <v>04-Aug-1963</v>
      </c>
      <c r="M749" s="23">
        <f>VLOOKUP(A749,'Hospitalisation Details'!A749:H3091,5,FALSE)</f>
        <v>13677.68</v>
      </c>
      <c r="N749" s="23" t="str">
        <f>VLOOKUP(A749,'Hospitalisation Details'!A749:H3091,6,FALSE)</f>
        <v>tier - 3</v>
      </c>
      <c r="O749" s="23" t="str">
        <f>VLOOKUP(A749,'Hospitalisation Details'!A749:H3091,7,FALSE)</f>
        <v>tier - 2</v>
      </c>
      <c r="P749" s="23" t="str">
        <f>VLOOKUP(A749,'Hospitalisation Details'!A749:H3091,8,FALSE)</f>
        <v>R1021</v>
      </c>
      <c r="Q749" s="26">
        <f>VLOOKUP(A749,'Hospitalisation Details'!A749:H3091,3,FALSE)</f>
        <v>59.844444444444441</v>
      </c>
    </row>
    <row r="750" spans="1:17" ht="15.75" customHeight="1" x14ac:dyDescent="0.3">
      <c r="A750" s="31" t="s">
        <v>1341</v>
      </c>
      <c r="B750" s="23" t="str">
        <f>VLOOKUP(A750,'Customer Names'!A750:D3084,3,FALSE)</f>
        <v xml:space="preserve">  Daniel</v>
      </c>
      <c r="C750" s="23">
        <f>VLOOKUP(Healthcare!A750,'Medical Examinations'!A750:H3084,2,FALSE)</f>
        <v>42.81</v>
      </c>
      <c r="D750" s="23">
        <f>VLOOKUP(A750,'Medical Examinations'!A750:H3084,3,FALSE)</f>
        <v>4.1500000000000004</v>
      </c>
      <c r="E750" s="23" t="str">
        <f>VLOOKUP(A750,'Medical Examinations'!A750:H3084,4,FALSE)</f>
        <v>No</v>
      </c>
      <c r="F750" s="23" t="str">
        <f>VLOOKUP(A750,'Medical Examinations'!A750:H3084,5,FALSE)</f>
        <v>No</v>
      </c>
      <c r="G750" s="23" t="str">
        <f>VLOOKUP(A750,'Medical Examinations'!A750:H3084,6,FALSE)</f>
        <v>No</v>
      </c>
      <c r="H750" s="23">
        <f>VLOOKUP(A750,'Medical Examinations'!A750:H3084,7,FALSE)</f>
        <v>1</v>
      </c>
      <c r="I750" s="23" t="str">
        <f>VLOOKUP(A750,'Medical Examinations'!A750:H3084,8,FALSE)</f>
        <v>No</v>
      </c>
      <c r="J750" s="23" t="str" cm="1">
        <f t="array" ref="J750">_xlfn.IFS(C750&lt;18.5,"Under Weight",C750&lt;25,"Healthy Weight",C750&lt;30,"Over Weight",C750&gt;=30,"Obesity")</f>
        <v>Obesity</v>
      </c>
      <c r="K750" s="23" t="str" cm="1">
        <f t="array" ref="K750">_xlfn.IFS(D750&lt;5.7,"Normal",D750&lt;=6.5,"Prediabetes",D750&gt;6.5,"Diabetes")</f>
        <v>Normal</v>
      </c>
      <c r="L750" s="30" t="str">
        <f>VLOOKUP(A750,'Hospitalisation Details'!A750:H3092,2,FALSE)</f>
        <v>20-Jul-1984</v>
      </c>
      <c r="M750" s="23">
        <f>VLOOKUP(A750,'Hospitalisation Details'!A750:H3092,5,FALSE)</f>
        <v>13638.06</v>
      </c>
      <c r="N750" s="23" t="str">
        <f>VLOOKUP(A750,'Hospitalisation Details'!A750:H3092,6,FALSE)</f>
        <v>tier - 3</v>
      </c>
      <c r="O750" s="23" t="str">
        <f>VLOOKUP(A750,'Hospitalisation Details'!A750:H3092,7,FALSE)</f>
        <v>tier - 3</v>
      </c>
      <c r="P750" s="23" t="str">
        <f>VLOOKUP(A750,'Hospitalisation Details'!A750:H3092,8,FALSE)</f>
        <v>R1023</v>
      </c>
      <c r="Q750" s="26">
        <f>VLOOKUP(A750,'Hospitalisation Details'!A750:H3092,3,FALSE)</f>
        <v>38.883333333333333</v>
      </c>
    </row>
    <row r="751" spans="1:17" ht="15.75" customHeight="1" x14ac:dyDescent="0.3">
      <c r="A751" s="31" t="s">
        <v>1342</v>
      </c>
      <c r="B751" s="23" t="str">
        <f>VLOOKUP(A751,'Customer Names'!A751:D3085,3,FALSE)</f>
        <v xml:space="preserve">  Megan</v>
      </c>
      <c r="C751" s="23">
        <f>VLOOKUP(Healthcare!A751,'Medical Examinations'!A751:H3085,2,FALSE)</f>
        <v>35.909999999999997</v>
      </c>
      <c r="D751" s="23">
        <f>VLOOKUP(A751,'Medical Examinations'!A751:H3085,3,FALSE)</f>
        <v>6.72</v>
      </c>
      <c r="E751" s="23" t="str">
        <f>VLOOKUP(A751,'Medical Examinations'!A751:H3085,4,FALSE)</f>
        <v>Yes</v>
      </c>
      <c r="F751" s="23" t="str">
        <f>VLOOKUP(A751,'Medical Examinations'!A751:H3085,5,FALSE)</f>
        <v>No</v>
      </c>
      <c r="G751" s="23" t="str">
        <f>VLOOKUP(A751,'Medical Examinations'!A751:H3085,6,FALSE)</f>
        <v>No</v>
      </c>
      <c r="H751" s="23">
        <f>VLOOKUP(A751,'Medical Examinations'!A751:H3085,7,FALSE)</f>
        <v>2</v>
      </c>
      <c r="I751" s="23" t="str">
        <f>VLOOKUP(A751,'Medical Examinations'!A751:H3085,8,FALSE)</f>
        <v>No</v>
      </c>
      <c r="J751" s="23" t="str" cm="1">
        <f t="array" ref="J751">_xlfn.IFS(C751&lt;18.5,"Under Weight",C751&lt;25,"Healthy Weight",C751&lt;30,"Over Weight",C751&gt;=30,"Obesity")</f>
        <v>Obesity</v>
      </c>
      <c r="K751" s="23" t="str" cm="1">
        <f t="array" ref="K751">_xlfn.IFS(D751&lt;5.7,"Normal",D751&lt;=6.5,"Prediabetes",D751&gt;6.5,"Diabetes")</f>
        <v>Diabetes</v>
      </c>
      <c r="L751" s="30" t="str">
        <f>VLOOKUP(A751,'Hospitalisation Details'!A751:H3093,2,FALSE)</f>
        <v>24-Dec-1961</v>
      </c>
      <c r="M751" s="23">
        <f>VLOOKUP(A751,'Hospitalisation Details'!A751:H3093,5,FALSE)</f>
        <v>13635.64</v>
      </c>
      <c r="N751" s="23" t="str">
        <f>VLOOKUP(A751,'Hospitalisation Details'!A751:H3093,6,FALSE)</f>
        <v>tier - 3</v>
      </c>
      <c r="O751" s="23" t="str">
        <f>VLOOKUP(A751,'Hospitalisation Details'!A751:H3093,7,FALSE)</f>
        <v>tier - 3</v>
      </c>
      <c r="P751" s="23" t="str">
        <f>VLOOKUP(A751,'Hospitalisation Details'!A751:H3093,8,FALSE)</f>
        <v>R1024</v>
      </c>
      <c r="Q751" s="26">
        <f>VLOOKUP(A751,'Hospitalisation Details'!A751:H3093,3,FALSE)</f>
        <v>61.455555555555556</v>
      </c>
    </row>
    <row r="752" spans="1:17" ht="15.75" customHeight="1" x14ac:dyDescent="0.3">
      <c r="A752" s="31" t="s">
        <v>1343</v>
      </c>
      <c r="B752" s="23" t="str">
        <f>VLOOKUP(A752,'Customer Names'!A752:D3086,3,FALSE)</f>
        <v xml:space="preserve">  Kevin</v>
      </c>
      <c r="C752" s="23">
        <f>VLOOKUP(Healthcare!A752,'Medical Examinations'!A752:H3086,2,FALSE)</f>
        <v>36.65</v>
      </c>
      <c r="D752" s="23">
        <f>VLOOKUP(A752,'Medical Examinations'!A752:H3086,3,FALSE)</f>
        <v>5.01</v>
      </c>
      <c r="E752" s="23" t="str">
        <f>VLOOKUP(A752,'Medical Examinations'!A752:H3086,4,FALSE)</f>
        <v>Yes</v>
      </c>
      <c r="F752" s="23" t="str">
        <f>VLOOKUP(A752,'Medical Examinations'!A752:H3086,5,FALSE)</f>
        <v>No</v>
      </c>
      <c r="G752" s="23" t="str">
        <f>VLOOKUP(A752,'Medical Examinations'!A752:H3086,6,FALSE)</f>
        <v>Yes</v>
      </c>
      <c r="H752" s="23">
        <f>VLOOKUP(A752,'Medical Examinations'!A752:H3086,7,FALSE)</f>
        <v>1</v>
      </c>
      <c r="I752" s="23" t="str">
        <f>VLOOKUP(A752,'Medical Examinations'!A752:H3086,8,FALSE)</f>
        <v>No</v>
      </c>
      <c r="J752" s="23" t="str" cm="1">
        <f t="array" ref="J752">_xlfn.IFS(C752&lt;18.5,"Under Weight",C752&lt;25,"Healthy Weight",C752&lt;30,"Over Weight",C752&gt;=30,"Obesity")</f>
        <v>Obesity</v>
      </c>
      <c r="K752" s="23" t="str" cm="1">
        <f t="array" ref="K752">_xlfn.IFS(D752&lt;5.7,"Normal",D752&lt;=6.5,"Prediabetes",D752&gt;6.5,"Diabetes")</f>
        <v>Normal</v>
      </c>
      <c r="L752" s="30" t="str">
        <f>VLOOKUP(A752,'Hospitalisation Details'!A752:H3094,2,FALSE)</f>
        <v>26-Jul-1969</v>
      </c>
      <c r="M752" s="23">
        <f>VLOOKUP(A752,'Hospitalisation Details'!A752:H3094,5,FALSE)</f>
        <v>13622.01</v>
      </c>
      <c r="N752" s="23" t="str">
        <f>VLOOKUP(A752,'Hospitalisation Details'!A752:H3094,6,FALSE)</f>
        <v>tier - 3</v>
      </c>
      <c r="O752" s="23" t="str">
        <f>VLOOKUP(A752,'Hospitalisation Details'!A752:H3094,7,FALSE)</f>
        <v>tier - 3</v>
      </c>
      <c r="P752" s="23" t="str">
        <f>VLOOKUP(A752,'Hospitalisation Details'!A752:H3094,8,FALSE)</f>
        <v>R1012</v>
      </c>
      <c r="Q752" s="26">
        <f>VLOOKUP(A752,'Hospitalisation Details'!A752:H3094,3,FALSE)</f>
        <v>53.866666666666667</v>
      </c>
    </row>
    <row r="753" spans="1:17" ht="15.75" customHeight="1" x14ac:dyDescent="0.3">
      <c r="A753" s="31" t="s">
        <v>1344</v>
      </c>
      <c r="B753" s="23" t="str">
        <f>VLOOKUP(A753,'Customer Names'!A753:D3087,3,FALSE)</f>
        <v xml:space="preserve">  Caroline S</v>
      </c>
      <c r="C753" s="23">
        <f>VLOOKUP(Healthcare!A753,'Medical Examinations'!A753:H3087,2,FALSE)</f>
        <v>22.04</v>
      </c>
      <c r="D753" s="23">
        <f>VLOOKUP(A753,'Medical Examinations'!A753:H3087,3,FALSE)</f>
        <v>10.9</v>
      </c>
      <c r="E753" s="23" t="str">
        <f>VLOOKUP(A753,'Medical Examinations'!A753:H3087,4,FALSE)</f>
        <v>Yes</v>
      </c>
      <c r="F753" s="23" t="str">
        <f>VLOOKUP(A753,'Medical Examinations'!A753:H3087,5,FALSE)</f>
        <v>No</v>
      </c>
      <c r="G753" s="23" t="str">
        <f>VLOOKUP(A753,'Medical Examinations'!A753:H3087,6,FALSE)</f>
        <v>No</v>
      </c>
      <c r="H753" s="23">
        <f>VLOOKUP(A753,'Medical Examinations'!A753:H3087,7,FALSE)</f>
        <v>2</v>
      </c>
      <c r="I753" s="23" t="str">
        <f>VLOOKUP(A753,'Medical Examinations'!A753:H3087,8,FALSE)</f>
        <v>No</v>
      </c>
      <c r="J753" s="23" t="str" cm="1">
        <f t="array" ref="J753">_xlfn.IFS(C753&lt;18.5,"Under Weight",C753&lt;25,"Healthy Weight",C753&lt;30,"Over Weight",C753&gt;=30,"Obesity")</f>
        <v>Healthy Weight</v>
      </c>
      <c r="K753" s="23" t="str" cm="1">
        <f t="array" ref="K753">_xlfn.IFS(D753&lt;5.7,"Normal",D753&lt;=6.5,"Prediabetes",D753&gt;6.5,"Diabetes")</f>
        <v>Diabetes</v>
      </c>
      <c r="L753" s="30" t="str">
        <f>VLOOKUP(A753,'Hospitalisation Details'!A753:H3095,2,FALSE)</f>
        <v>18-Nov-1961</v>
      </c>
      <c r="M753" s="23">
        <f>VLOOKUP(A753,'Hospitalisation Details'!A753:H3095,5,FALSE)</f>
        <v>13616.36</v>
      </c>
      <c r="N753" s="23" t="str">
        <f>VLOOKUP(A753,'Hospitalisation Details'!A753:H3095,6,FALSE)</f>
        <v>tier - 3</v>
      </c>
      <c r="O753" s="23" t="str">
        <f>VLOOKUP(A753,'Hospitalisation Details'!A753:H3095,7,FALSE)</f>
        <v>tier - 3</v>
      </c>
      <c r="P753" s="23" t="str">
        <f>VLOOKUP(A753,'Hospitalisation Details'!A753:H3095,8,FALSE)</f>
        <v>R1024</v>
      </c>
      <c r="Q753" s="26">
        <f>VLOOKUP(A753,'Hospitalisation Details'!A753:H3095,3,FALSE)</f>
        <v>61.555555555555557</v>
      </c>
    </row>
    <row r="754" spans="1:17" ht="15.75" customHeight="1" x14ac:dyDescent="0.3">
      <c r="A754" s="31" t="s">
        <v>1346</v>
      </c>
      <c r="B754" s="23" t="str">
        <f>VLOOKUP(A754,'Customer Names'!A754:D3088,3,FALSE)</f>
        <v xml:space="preserve">  Nuta</v>
      </c>
      <c r="C754" s="23">
        <f>VLOOKUP(Healthcare!A754,'Medical Examinations'!A754:H3088,2,FALSE)</f>
        <v>31.824999999999999</v>
      </c>
      <c r="D754" s="23">
        <f>VLOOKUP(A754,'Medical Examinations'!A754:H3088,3,FALSE)</f>
        <v>5.52</v>
      </c>
      <c r="E754" s="23" t="str">
        <f>VLOOKUP(A754,'Medical Examinations'!A754:H3088,4,FALSE)</f>
        <v>Yes</v>
      </c>
      <c r="F754" s="23" t="str">
        <f>VLOOKUP(A754,'Medical Examinations'!A754:H3088,5,FALSE)</f>
        <v>No</v>
      </c>
      <c r="G754" s="23" t="str">
        <f>VLOOKUP(A754,'Medical Examinations'!A754:H3088,6,FALSE)</f>
        <v>No</v>
      </c>
      <c r="H754" s="23">
        <f>VLOOKUP(A754,'Medical Examinations'!A754:H3088,7,FALSE)</f>
        <v>1</v>
      </c>
      <c r="I754" s="23" t="str">
        <f>VLOOKUP(A754,'Medical Examinations'!A754:H3088,8,FALSE)</f>
        <v>No</v>
      </c>
      <c r="J754" s="23" t="str" cm="1">
        <f t="array" ref="J754">_xlfn.IFS(C754&lt;18.5,"Under Weight",C754&lt;25,"Healthy Weight",C754&lt;30,"Over Weight",C754&gt;=30,"Obesity")</f>
        <v>Obesity</v>
      </c>
      <c r="K754" s="23" t="str" cm="1">
        <f t="array" ref="K754">_xlfn.IFS(D754&lt;5.7,"Normal",D754&lt;=6.5,"Prediabetes",D754&gt;6.5,"Diabetes")</f>
        <v>Normal</v>
      </c>
      <c r="L754" s="30" t="str">
        <f>VLOOKUP(A754,'Hospitalisation Details'!A754:H3096,2,FALSE)</f>
        <v>10-Sep-1964</v>
      </c>
      <c r="M754" s="23">
        <f>VLOOKUP(A754,'Hospitalisation Details'!A754:H3096,5,FALSE)</f>
        <v>13607.37</v>
      </c>
      <c r="N754" s="23" t="str">
        <f>VLOOKUP(A754,'Hospitalisation Details'!A754:H3096,6,FALSE)</f>
        <v>tier - 3</v>
      </c>
      <c r="O754" s="23" t="str">
        <f>VLOOKUP(A754,'Hospitalisation Details'!A754:H3096,7,FALSE)</f>
        <v>tier - 1</v>
      </c>
      <c r="P754" s="23" t="str">
        <f>VLOOKUP(A754,'Hospitalisation Details'!A754:H3096,8,FALSE)</f>
        <v>R1024</v>
      </c>
      <c r="Q754" s="26">
        <f>VLOOKUP(A754,'Hospitalisation Details'!A754:H3096,3,FALSE)</f>
        <v>58.744444444444447</v>
      </c>
    </row>
    <row r="755" spans="1:17" ht="15.75" customHeight="1" x14ac:dyDescent="0.3">
      <c r="A755" s="31" t="s">
        <v>1348</v>
      </c>
      <c r="B755" s="23" t="str">
        <f>VLOOKUP(A755,'Customer Names'!A755:D3089,3,FALSE)</f>
        <v xml:space="preserve">  Margie</v>
      </c>
      <c r="C755" s="23">
        <f>VLOOKUP(Healthcare!A755,'Medical Examinations'!A755:H3089,2,FALSE)</f>
        <v>53.58</v>
      </c>
      <c r="D755" s="23">
        <f>VLOOKUP(A755,'Medical Examinations'!A755:H3089,3,FALSE)</f>
        <v>4.55</v>
      </c>
      <c r="E755" s="23" t="str">
        <f>VLOOKUP(A755,'Medical Examinations'!A755:H3089,4,FALSE)</f>
        <v>No</v>
      </c>
      <c r="F755" s="23" t="str">
        <f>VLOOKUP(A755,'Medical Examinations'!A755:H3089,5,FALSE)</f>
        <v>No</v>
      </c>
      <c r="G755" s="23" t="str">
        <f>VLOOKUP(A755,'Medical Examinations'!A755:H3089,6,FALSE)</f>
        <v>No</v>
      </c>
      <c r="H755" s="23">
        <f>VLOOKUP(A755,'Medical Examinations'!A755:H3089,7,FALSE)</f>
        <v>1</v>
      </c>
      <c r="I755" s="23" t="str">
        <f>VLOOKUP(A755,'Medical Examinations'!A755:H3089,8,FALSE)</f>
        <v>No</v>
      </c>
      <c r="J755" s="23" t="str" cm="1">
        <f t="array" ref="J755">_xlfn.IFS(C755&lt;18.5,"Under Weight",C755&lt;25,"Healthy Weight",C755&lt;30,"Over Weight",C755&gt;=30,"Obesity")</f>
        <v>Obesity</v>
      </c>
      <c r="K755" s="23" t="str" cm="1">
        <f t="array" ref="K755">_xlfn.IFS(D755&lt;5.7,"Normal",D755&lt;=6.5,"Prediabetes",D755&gt;6.5,"Diabetes")</f>
        <v>Normal</v>
      </c>
      <c r="L755" s="30" t="str">
        <f>VLOOKUP(A755,'Hospitalisation Details'!A755:H3097,2,FALSE)</f>
        <v>14-Aug-1992</v>
      </c>
      <c r="M755" s="23">
        <f>VLOOKUP(A755,'Hospitalisation Details'!A755:H3097,5,FALSE)</f>
        <v>13588.17</v>
      </c>
      <c r="N755" s="23" t="str">
        <f>VLOOKUP(A755,'Hospitalisation Details'!A755:H3097,6,FALSE)</f>
        <v>tier - 3</v>
      </c>
      <c r="O755" s="23" t="str">
        <f>VLOOKUP(A755,'Hospitalisation Details'!A755:H3097,7,FALSE)</f>
        <v>tier - 1</v>
      </c>
      <c r="P755" s="23" t="str">
        <f>VLOOKUP(A755,'Hospitalisation Details'!A755:H3097,8,FALSE)</f>
        <v>R1012</v>
      </c>
      <c r="Q755" s="26">
        <f>VLOOKUP(A755,'Hospitalisation Details'!A755:H3097,3,FALSE)</f>
        <v>30.816666666666666</v>
      </c>
    </row>
    <row r="756" spans="1:17" ht="15.75" customHeight="1" x14ac:dyDescent="0.3">
      <c r="A756" s="31" t="s">
        <v>1350</v>
      </c>
      <c r="B756" s="23" t="str">
        <f>VLOOKUP(A756,'Customer Names'!A756:D3090,3,FALSE)</f>
        <v xml:space="preserve">  Heidi</v>
      </c>
      <c r="C756" s="23">
        <f>VLOOKUP(Healthcare!A756,'Medical Examinations'!A756:H3090,2,FALSE)</f>
        <v>34.299999999999997</v>
      </c>
      <c r="D756" s="23">
        <f>VLOOKUP(A756,'Medical Examinations'!A756:H3090,3,FALSE)</f>
        <v>11.76</v>
      </c>
      <c r="E756" s="23" t="str">
        <f>VLOOKUP(A756,'Medical Examinations'!A756:H3090,4,FALSE)</f>
        <v>No</v>
      </c>
      <c r="F756" s="23" t="str">
        <f>VLOOKUP(A756,'Medical Examinations'!A756:H3090,5,FALSE)</f>
        <v>No</v>
      </c>
      <c r="G756" s="23" t="str">
        <f>VLOOKUP(A756,'Medical Examinations'!A756:H3090,6,FALSE)</f>
        <v>No</v>
      </c>
      <c r="H756" s="23">
        <f>VLOOKUP(A756,'Medical Examinations'!A756:H3090,7,FALSE)</f>
        <v>0</v>
      </c>
      <c r="I756" s="23" t="str">
        <f>VLOOKUP(A756,'Medical Examinations'!A756:H3090,8,FALSE)</f>
        <v>No</v>
      </c>
      <c r="J756" s="23" t="str" cm="1">
        <f t="array" ref="J756">_xlfn.IFS(C756&lt;18.5,"Under Weight",C756&lt;25,"Healthy Weight",C756&lt;30,"Over Weight",C756&gt;=30,"Obesity")</f>
        <v>Obesity</v>
      </c>
      <c r="K756" s="23" t="str" cm="1">
        <f t="array" ref="K756">_xlfn.IFS(D756&lt;5.7,"Normal",D756&lt;=6.5,"Prediabetes",D756&gt;6.5,"Diabetes")</f>
        <v>Diabetes</v>
      </c>
      <c r="L756" s="30" t="str">
        <f>VLOOKUP(A756,'Hospitalisation Details'!A756:H3098,2,FALSE)</f>
        <v>15-Jul-1968</v>
      </c>
      <c r="M756" s="23">
        <f>VLOOKUP(A756,'Hospitalisation Details'!A756:H3098,5,FALSE)</f>
        <v>13566.04</v>
      </c>
      <c r="N756" s="23" t="str">
        <f>VLOOKUP(A756,'Hospitalisation Details'!A756:H3098,6,FALSE)</f>
        <v>tier - 3</v>
      </c>
      <c r="O756" s="23" t="str">
        <f>VLOOKUP(A756,'Hospitalisation Details'!A756:H3098,7,FALSE)</f>
        <v>tier - 3</v>
      </c>
      <c r="P756" s="23" t="str">
        <f>VLOOKUP(A756,'Hospitalisation Details'!A756:H3098,8,FALSE)</f>
        <v>R1026</v>
      </c>
      <c r="Q756" s="26">
        <f>VLOOKUP(A756,'Hospitalisation Details'!A756:H3098,3,FALSE)</f>
        <v>54.897222222222226</v>
      </c>
    </row>
    <row r="757" spans="1:17" ht="15.75" customHeight="1" x14ac:dyDescent="0.3">
      <c r="A757" s="31" t="s">
        <v>1352</v>
      </c>
      <c r="B757" s="23" t="str">
        <f>VLOOKUP(A757,'Customer Names'!A757:D3091,3,FALSE)</f>
        <v xml:space="preserve">  Diego J</v>
      </c>
      <c r="C757" s="23">
        <f>VLOOKUP(Healthcare!A757,'Medical Examinations'!A757:H3091,2,FALSE)</f>
        <v>32.11</v>
      </c>
      <c r="D757" s="23">
        <f>VLOOKUP(A757,'Medical Examinations'!A757:H3091,3,FALSE)</f>
        <v>7.06</v>
      </c>
      <c r="E757" s="23" t="str">
        <f>VLOOKUP(A757,'Medical Examinations'!A757:H3091,4,FALSE)</f>
        <v>No</v>
      </c>
      <c r="F757" s="23" t="str">
        <f>VLOOKUP(A757,'Medical Examinations'!A757:H3091,5,FALSE)</f>
        <v>No</v>
      </c>
      <c r="G757" s="23" t="str">
        <f>VLOOKUP(A757,'Medical Examinations'!A757:H3091,6,FALSE)</f>
        <v>No</v>
      </c>
      <c r="H757" s="23">
        <f>VLOOKUP(A757,'Medical Examinations'!A757:H3091,7,FALSE)</f>
        <v>0</v>
      </c>
      <c r="I757" s="23" t="str">
        <f>VLOOKUP(A757,'Medical Examinations'!A757:H3091,8,FALSE)</f>
        <v>No</v>
      </c>
      <c r="J757" s="23" t="str" cm="1">
        <f t="array" ref="J757">_xlfn.IFS(C757&lt;18.5,"Under Weight",C757&lt;25,"Healthy Weight",C757&lt;30,"Over Weight",C757&gt;=30,"Obesity")</f>
        <v>Obesity</v>
      </c>
      <c r="K757" s="23" t="str" cm="1">
        <f t="array" ref="K757">_xlfn.IFS(D757&lt;5.7,"Normal",D757&lt;=6.5,"Prediabetes",D757&gt;6.5,"Diabetes")</f>
        <v>Diabetes</v>
      </c>
      <c r="L757" s="30" t="str">
        <f>VLOOKUP(A757,'Hospitalisation Details'!A757:H3099,2,FALSE)</f>
        <v>11-Jul-1960</v>
      </c>
      <c r="M757" s="23">
        <f>VLOOKUP(A757,'Hospitalisation Details'!A757:H3099,5,FALSE)</f>
        <v>13555</v>
      </c>
      <c r="N757" s="23" t="str">
        <f>VLOOKUP(A757,'Hospitalisation Details'!A757:H3099,6,FALSE)</f>
        <v>tier - 3</v>
      </c>
      <c r="O757" s="23" t="str">
        <f>VLOOKUP(A757,'Hospitalisation Details'!A757:H3099,7,FALSE)</f>
        <v>tier - 3</v>
      </c>
      <c r="P757" s="23" t="str">
        <f>VLOOKUP(A757,'Hospitalisation Details'!A757:H3099,8,FALSE)</f>
        <v>R1017</v>
      </c>
      <c r="Q757" s="26">
        <f>VLOOKUP(A757,'Hospitalisation Details'!A757:H3099,3,FALSE)</f>
        <v>62.908333333333331</v>
      </c>
    </row>
    <row r="758" spans="1:17" ht="15.75" customHeight="1" x14ac:dyDescent="0.3">
      <c r="A758" s="31" t="s">
        <v>1354</v>
      </c>
      <c r="B758" s="23" t="str">
        <f>VLOOKUP(A758,'Customer Names'!A758:D3092,3,FALSE)</f>
        <v xml:space="preserve">  Enrique M Sr</v>
      </c>
      <c r="C758" s="23">
        <f>VLOOKUP(Healthcare!A758,'Medical Examinations'!A758:H3092,2,FALSE)</f>
        <v>31.78</v>
      </c>
      <c r="D758" s="23">
        <f>VLOOKUP(A758,'Medical Examinations'!A758:H3092,3,FALSE)</f>
        <v>11.35</v>
      </c>
      <c r="E758" s="23" t="str">
        <f>VLOOKUP(A758,'Medical Examinations'!A758:H3092,4,FALSE)</f>
        <v>Yes</v>
      </c>
      <c r="F758" s="23" t="str">
        <f>VLOOKUP(A758,'Medical Examinations'!A758:H3092,5,FALSE)</f>
        <v>No</v>
      </c>
      <c r="G758" s="23" t="str">
        <f>VLOOKUP(A758,'Medical Examinations'!A758:H3092,6,FALSE)</f>
        <v>Yes</v>
      </c>
      <c r="H758" s="23">
        <f>VLOOKUP(A758,'Medical Examinations'!A758:H3092,7,FALSE)</f>
        <v>1</v>
      </c>
      <c r="I758" s="23" t="str">
        <f>VLOOKUP(A758,'Medical Examinations'!A758:H3092,8,FALSE)</f>
        <v>No</v>
      </c>
      <c r="J758" s="23" t="str" cm="1">
        <f t="array" ref="J758">_xlfn.IFS(C758&lt;18.5,"Under Weight",C758&lt;25,"Healthy Weight",C758&lt;30,"Over Weight",C758&gt;=30,"Obesity")</f>
        <v>Obesity</v>
      </c>
      <c r="K758" s="23" t="str" cm="1">
        <f t="array" ref="K758">_xlfn.IFS(D758&lt;5.7,"Normal",D758&lt;=6.5,"Prediabetes",D758&gt;6.5,"Diabetes")</f>
        <v>Diabetes</v>
      </c>
      <c r="L758" s="30" t="str">
        <f>VLOOKUP(A758,'Hospitalisation Details'!A758:H3100,2,FALSE)</f>
        <v>14-Oct-1963</v>
      </c>
      <c r="M758" s="23">
        <f>VLOOKUP(A758,'Hospitalisation Details'!A758:H3100,5,FALSE)</f>
        <v>13511.28</v>
      </c>
      <c r="N758" s="23" t="str">
        <f>VLOOKUP(A758,'Hospitalisation Details'!A758:H3100,6,FALSE)</f>
        <v>tier - 3</v>
      </c>
      <c r="O758" s="23" t="str">
        <f>VLOOKUP(A758,'Hospitalisation Details'!A758:H3100,7,FALSE)</f>
        <v>tier - 1</v>
      </c>
      <c r="P758" s="23" t="str">
        <f>VLOOKUP(A758,'Hospitalisation Details'!A758:H3100,8,FALSE)</f>
        <v>R1012</v>
      </c>
      <c r="Q758" s="26">
        <f>VLOOKUP(A758,'Hospitalisation Details'!A758:H3100,3,FALSE)</f>
        <v>59.65</v>
      </c>
    </row>
    <row r="759" spans="1:17" ht="15.75" customHeight="1" x14ac:dyDescent="0.3">
      <c r="A759" s="31" t="s">
        <v>1356</v>
      </c>
      <c r="B759" s="23" t="str">
        <f>VLOOKUP(A759,'Customer Names'!A759:D3093,3,FALSE)</f>
        <v xml:space="preserve">  Greg</v>
      </c>
      <c r="C759" s="23">
        <f>VLOOKUP(Healthcare!A759,'Medical Examinations'!A759:H3093,2,FALSE)</f>
        <v>46.89</v>
      </c>
      <c r="D759" s="23">
        <f>VLOOKUP(A759,'Medical Examinations'!A759:H3093,3,FALSE)</f>
        <v>5.52</v>
      </c>
      <c r="E759" s="23" t="str">
        <f>VLOOKUP(A759,'Medical Examinations'!A759:H3093,4,FALSE)</f>
        <v>No</v>
      </c>
      <c r="F759" s="23" t="str">
        <f>VLOOKUP(A759,'Medical Examinations'!A759:H3093,5,FALSE)</f>
        <v>No</v>
      </c>
      <c r="G759" s="23" t="str">
        <f>VLOOKUP(A759,'Medical Examinations'!A759:H3093,6,FALSE)</f>
        <v>No</v>
      </c>
      <c r="H759" s="23">
        <f>VLOOKUP(A759,'Medical Examinations'!A759:H3093,7,FALSE)</f>
        <v>0</v>
      </c>
      <c r="I759" s="23" t="str">
        <f>VLOOKUP(A759,'Medical Examinations'!A759:H3093,8,FALSE)</f>
        <v>No</v>
      </c>
      <c r="J759" s="23" t="str" cm="1">
        <f t="array" ref="J759">_xlfn.IFS(C759&lt;18.5,"Under Weight",C759&lt;25,"Healthy Weight",C759&lt;30,"Over Weight",C759&gt;=30,"Obesity")</f>
        <v>Obesity</v>
      </c>
      <c r="K759" s="23" t="str" cm="1">
        <f t="array" ref="K759">_xlfn.IFS(D759&lt;5.7,"Normal",D759&lt;=6.5,"Prediabetes",D759&gt;6.5,"Diabetes")</f>
        <v>Normal</v>
      </c>
      <c r="L759" s="30" t="str">
        <f>VLOOKUP(A759,'Hospitalisation Details'!A759:H3101,2,FALSE)</f>
        <v>30-Aug-1990</v>
      </c>
      <c r="M759" s="23">
        <f>VLOOKUP(A759,'Hospitalisation Details'!A759:H3101,5,FALSE)</f>
        <v>13480.83</v>
      </c>
      <c r="N759" s="23" t="str">
        <f>VLOOKUP(A759,'Hospitalisation Details'!A759:H3101,6,FALSE)</f>
        <v>tier - 3</v>
      </c>
      <c r="O759" s="23" t="str">
        <f>VLOOKUP(A759,'Hospitalisation Details'!A759:H3101,7,FALSE)</f>
        <v>tier - 2</v>
      </c>
      <c r="P759" s="23" t="str">
        <f>VLOOKUP(A759,'Hospitalisation Details'!A759:H3101,8,FALSE)</f>
        <v>R1023</v>
      </c>
      <c r="Q759" s="26">
        <f>VLOOKUP(A759,'Hospitalisation Details'!A759:H3101,3,FALSE)</f>
        <v>32.772222222222226</v>
      </c>
    </row>
    <row r="760" spans="1:17" ht="15.75" customHeight="1" x14ac:dyDescent="0.3">
      <c r="A760" s="31" t="s">
        <v>1357</v>
      </c>
      <c r="B760" s="23" t="str">
        <f>VLOOKUP(A760,'Customer Names'!A760:D3094,3,FALSE)</f>
        <v xml:space="preserve">  Filip</v>
      </c>
      <c r="C760" s="23">
        <f>VLOOKUP(Healthcare!A760,'Medical Examinations'!A760:H3094,2,FALSE)</f>
        <v>39.35</v>
      </c>
      <c r="D760" s="23">
        <f>VLOOKUP(A760,'Medical Examinations'!A760:H3094,3,FALSE)</f>
        <v>7.86</v>
      </c>
      <c r="E760" s="23" t="str">
        <f>VLOOKUP(A760,'Medical Examinations'!A760:H3094,4,FALSE)</f>
        <v>Yes</v>
      </c>
      <c r="F760" s="23" t="str">
        <f>VLOOKUP(A760,'Medical Examinations'!A760:H3094,5,FALSE)</f>
        <v>No</v>
      </c>
      <c r="G760" s="23" t="str">
        <f>VLOOKUP(A760,'Medical Examinations'!A760:H3094,6,FALSE)</f>
        <v>No</v>
      </c>
      <c r="H760" s="23">
        <f>VLOOKUP(A760,'Medical Examinations'!A760:H3094,7,FALSE)</f>
        <v>1</v>
      </c>
      <c r="I760" s="23" t="str">
        <f>VLOOKUP(A760,'Medical Examinations'!A760:H3094,8,FALSE)</f>
        <v>No</v>
      </c>
      <c r="J760" s="23" t="str" cm="1">
        <f t="array" ref="J760">_xlfn.IFS(C760&lt;18.5,"Under Weight",C760&lt;25,"Healthy Weight",C760&lt;30,"Over Weight",C760&gt;=30,"Obesity")</f>
        <v>Obesity</v>
      </c>
      <c r="K760" s="23" t="str" cm="1">
        <f t="array" ref="K760">_xlfn.IFS(D760&lt;5.7,"Normal",D760&lt;=6.5,"Prediabetes",D760&gt;6.5,"Diabetes")</f>
        <v>Diabetes</v>
      </c>
      <c r="L760" s="30" t="str">
        <f>VLOOKUP(A760,'Hospitalisation Details'!A760:H3102,2,FALSE)</f>
        <v>07-Aug-1975</v>
      </c>
      <c r="M760" s="23">
        <f>VLOOKUP(A760,'Hospitalisation Details'!A760:H3102,5,FALSE)</f>
        <v>13472.19</v>
      </c>
      <c r="N760" s="23" t="str">
        <f>VLOOKUP(A760,'Hospitalisation Details'!A760:H3102,6,FALSE)</f>
        <v>tier - 3</v>
      </c>
      <c r="O760" s="23" t="str">
        <f>VLOOKUP(A760,'Hospitalisation Details'!A760:H3102,7,FALSE)</f>
        <v>tier - 2</v>
      </c>
      <c r="P760" s="23" t="str">
        <f>VLOOKUP(A760,'Hospitalisation Details'!A760:H3102,8,FALSE)</f>
        <v>R1012</v>
      </c>
      <c r="Q760" s="26">
        <f>VLOOKUP(A760,'Hospitalisation Details'!A760:H3102,3,FALSE)</f>
        <v>47.836111111111109</v>
      </c>
    </row>
    <row r="761" spans="1:17" ht="15.75" customHeight="1" x14ac:dyDescent="0.3">
      <c r="A761" s="31" t="s">
        <v>1359</v>
      </c>
      <c r="B761" s="23" t="str">
        <f>VLOOKUP(A761,'Customer Names'!A761:D3095,3,FALSE)</f>
        <v xml:space="preserve">  Rosemary E</v>
      </c>
      <c r="C761" s="23">
        <f>VLOOKUP(Healthcare!A761,'Medical Examinations'!A761:H3095,2,FALSE)</f>
        <v>39.200000000000003</v>
      </c>
      <c r="D761" s="23">
        <f>VLOOKUP(A761,'Medical Examinations'!A761:H3095,3,FALSE)</f>
        <v>11.38</v>
      </c>
      <c r="E761" s="23" t="str">
        <f>VLOOKUP(A761,'Medical Examinations'!A761:H3095,4,FALSE)</f>
        <v>No</v>
      </c>
      <c r="F761" s="23" t="str">
        <f>VLOOKUP(A761,'Medical Examinations'!A761:H3095,5,FALSE)</f>
        <v>No</v>
      </c>
      <c r="G761" s="23" t="str">
        <f>VLOOKUP(A761,'Medical Examinations'!A761:H3095,6,FALSE)</f>
        <v>No</v>
      </c>
      <c r="H761" s="23">
        <f>VLOOKUP(A761,'Medical Examinations'!A761:H3095,7,FALSE)</f>
        <v>0</v>
      </c>
      <c r="I761" s="23" t="str">
        <f>VLOOKUP(A761,'Medical Examinations'!A761:H3095,8,FALSE)</f>
        <v>No</v>
      </c>
      <c r="J761" s="23" t="str" cm="1">
        <f t="array" ref="J761">_xlfn.IFS(C761&lt;18.5,"Under Weight",C761&lt;25,"Healthy Weight",C761&lt;30,"Over Weight",C761&gt;=30,"Obesity")</f>
        <v>Obesity</v>
      </c>
      <c r="K761" s="23" t="str" cm="1">
        <f t="array" ref="K761">_xlfn.IFS(D761&lt;5.7,"Normal",D761&lt;=6.5,"Prediabetes",D761&gt;6.5,"Diabetes")</f>
        <v>Diabetes</v>
      </c>
      <c r="L761" s="30" t="str">
        <f>VLOOKUP(A761,'Hospitalisation Details'!A761:H3103,2,FALSE)</f>
        <v>24-Jul-1960</v>
      </c>
      <c r="M761" s="23">
        <f>VLOOKUP(A761,'Hospitalisation Details'!A761:H3103,5,FALSE)</f>
        <v>13470.86</v>
      </c>
      <c r="N761" s="23" t="str">
        <f>VLOOKUP(A761,'Hospitalisation Details'!A761:H3103,6,FALSE)</f>
        <v>tier - 3</v>
      </c>
      <c r="O761" s="23" t="str">
        <f>VLOOKUP(A761,'Hospitalisation Details'!A761:H3103,7,FALSE)</f>
        <v>tier - 3</v>
      </c>
      <c r="P761" s="23" t="str">
        <f>VLOOKUP(A761,'Hospitalisation Details'!A761:H3103,8,FALSE)</f>
        <v>R1011</v>
      </c>
      <c r="Q761" s="26">
        <f>VLOOKUP(A761,'Hospitalisation Details'!A761:H3103,3,FALSE)</f>
        <v>62.87222222222222</v>
      </c>
    </row>
    <row r="762" spans="1:17" ht="15.75" customHeight="1" x14ac:dyDescent="0.3">
      <c r="A762" s="31" t="s">
        <v>1361</v>
      </c>
      <c r="B762" s="23" t="str">
        <f>VLOOKUP(A762,'Customer Names'!A762:D3096,3,FALSE)</f>
        <v xml:space="preserve">  Lisa</v>
      </c>
      <c r="C762" s="23">
        <f>VLOOKUP(Healthcare!A762,'Medical Examinations'!A762:H3096,2,FALSE)</f>
        <v>39.159999999999997</v>
      </c>
      <c r="D762" s="23">
        <f>VLOOKUP(A762,'Medical Examinations'!A762:H3096,3,FALSE)</f>
        <v>10.48</v>
      </c>
      <c r="E762" s="23" t="str">
        <f>VLOOKUP(A762,'Medical Examinations'!A762:H3096,4,FALSE)</f>
        <v>No</v>
      </c>
      <c r="F762" s="23" t="str">
        <f>VLOOKUP(A762,'Medical Examinations'!A762:H3096,5,FALSE)</f>
        <v>No</v>
      </c>
      <c r="G762" s="23" t="str">
        <f>VLOOKUP(A762,'Medical Examinations'!A762:H3096,6,FALSE)</f>
        <v>No</v>
      </c>
      <c r="H762" s="23">
        <f>VLOOKUP(A762,'Medical Examinations'!A762:H3096,7,FALSE)</f>
        <v>0</v>
      </c>
      <c r="I762" s="23" t="str">
        <f>VLOOKUP(A762,'Medical Examinations'!A762:H3096,8,FALSE)</f>
        <v>No</v>
      </c>
      <c r="J762" s="23" t="str" cm="1">
        <f t="array" ref="J762">_xlfn.IFS(C762&lt;18.5,"Under Weight",C762&lt;25,"Healthy Weight",C762&lt;30,"Over Weight",C762&gt;=30,"Obesity")</f>
        <v>Obesity</v>
      </c>
      <c r="K762" s="23" t="str" cm="1">
        <f t="array" ref="K762">_xlfn.IFS(D762&lt;5.7,"Normal",D762&lt;=6.5,"Prediabetes",D762&gt;6.5,"Diabetes")</f>
        <v>Diabetes</v>
      </c>
      <c r="L762" s="30" t="str">
        <f>VLOOKUP(A762,'Hospitalisation Details'!A762:H3104,2,FALSE)</f>
        <v>28-Jul-1960</v>
      </c>
      <c r="M762" s="23">
        <f>VLOOKUP(A762,'Hospitalisation Details'!A762:H3104,5,FALSE)</f>
        <v>13470.8</v>
      </c>
      <c r="N762" s="23" t="str">
        <f>VLOOKUP(A762,'Hospitalisation Details'!A762:H3104,6,FALSE)</f>
        <v>tier - 3</v>
      </c>
      <c r="O762" s="23" t="str">
        <f>VLOOKUP(A762,'Hospitalisation Details'!A762:H3104,7,FALSE)</f>
        <v>tier - 2</v>
      </c>
      <c r="P762" s="23" t="str">
        <f>VLOOKUP(A762,'Hospitalisation Details'!A762:H3104,8,FALSE)</f>
        <v>R1013</v>
      </c>
      <c r="Q762" s="26">
        <f>VLOOKUP(A762,'Hospitalisation Details'!A762:H3104,3,FALSE)</f>
        <v>62.861111111111114</v>
      </c>
    </row>
    <row r="763" spans="1:17" ht="15.75" customHeight="1" x14ac:dyDescent="0.3">
      <c r="A763" s="31" t="s">
        <v>1362</v>
      </c>
      <c r="B763" s="23" t="str">
        <f>VLOOKUP(A763,'Customer Names'!A763:D3097,3,FALSE)</f>
        <v xml:space="preserve">  Jason</v>
      </c>
      <c r="C763" s="23">
        <f>VLOOKUP(Healthcare!A763,'Medical Examinations'!A763:H3097,2,FALSE)</f>
        <v>44.1</v>
      </c>
      <c r="D763" s="23">
        <f>VLOOKUP(A763,'Medical Examinations'!A763:H3097,3,FALSE)</f>
        <v>5.04</v>
      </c>
      <c r="E763" s="23" t="str">
        <f>VLOOKUP(A763,'Medical Examinations'!A763:H3097,4,FALSE)</f>
        <v>Yes</v>
      </c>
      <c r="F763" s="23" t="str">
        <f>VLOOKUP(A763,'Medical Examinations'!A763:H3097,5,FALSE)</f>
        <v>No</v>
      </c>
      <c r="G763" s="23" t="str">
        <f>VLOOKUP(A763,'Medical Examinations'!A763:H3097,6,FALSE)</f>
        <v>No</v>
      </c>
      <c r="H763" s="23">
        <f>VLOOKUP(A763,'Medical Examinations'!A763:H3097,7,FALSE)</f>
        <v>0</v>
      </c>
      <c r="I763" s="23" t="str">
        <f>VLOOKUP(A763,'Medical Examinations'!A763:H3097,8,FALSE)</f>
        <v>No</v>
      </c>
      <c r="J763" s="23" t="str" cm="1">
        <f t="array" ref="J763">_xlfn.IFS(C763&lt;18.5,"Under Weight",C763&lt;25,"Healthy Weight",C763&lt;30,"Over Weight",C763&gt;=30,"Obesity")</f>
        <v>Obesity</v>
      </c>
      <c r="K763" s="23" t="str" cm="1">
        <f t="array" ref="K763">_xlfn.IFS(D763&lt;5.7,"Normal",D763&lt;=6.5,"Prediabetes",D763&gt;6.5,"Diabetes")</f>
        <v>Normal</v>
      </c>
      <c r="L763" s="30" t="str">
        <f>VLOOKUP(A763,'Hospitalisation Details'!A763:H3105,2,FALSE)</f>
        <v>19-Aug-1985</v>
      </c>
      <c r="M763" s="23">
        <f>VLOOKUP(A763,'Hospitalisation Details'!A763:H3105,5,FALSE)</f>
        <v>13465.8</v>
      </c>
      <c r="N763" s="23" t="str">
        <f>VLOOKUP(A763,'Hospitalisation Details'!A763:H3105,6,FALSE)</f>
        <v>tier - 3</v>
      </c>
      <c r="O763" s="23" t="str">
        <f>VLOOKUP(A763,'Hospitalisation Details'!A763:H3105,7,FALSE)</f>
        <v>tier - 1</v>
      </c>
      <c r="P763" s="23" t="str">
        <f>VLOOKUP(A763,'Hospitalisation Details'!A763:H3105,8,FALSE)</f>
        <v>R1012</v>
      </c>
      <c r="Q763" s="26">
        <f>VLOOKUP(A763,'Hospitalisation Details'!A763:H3105,3,FALSE)</f>
        <v>37.802777777777777</v>
      </c>
    </row>
    <row r="764" spans="1:17" ht="15.75" customHeight="1" x14ac:dyDescent="0.3">
      <c r="A764" s="31" t="s">
        <v>1363</v>
      </c>
      <c r="B764" s="23" t="str">
        <f>VLOOKUP(A764,'Customer Names'!A764:D3098,3,FALSE)</f>
        <v xml:space="preserve">  Courtney</v>
      </c>
      <c r="C764" s="23">
        <f>VLOOKUP(Healthcare!A764,'Medical Examinations'!A764:H3098,2,FALSE)</f>
        <v>33.200000000000003</v>
      </c>
      <c r="D764" s="23">
        <f>VLOOKUP(A764,'Medical Examinations'!A764:H3098,3,FALSE)</f>
        <v>9.06</v>
      </c>
      <c r="E764" s="23" t="str">
        <f>VLOOKUP(A764,'Medical Examinations'!A764:H3098,4,FALSE)</f>
        <v>No</v>
      </c>
      <c r="F764" s="23" t="str">
        <f>VLOOKUP(A764,'Medical Examinations'!A764:H3098,5,FALSE)</f>
        <v>No</v>
      </c>
      <c r="G764" s="23" t="str">
        <f>VLOOKUP(A764,'Medical Examinations'!A764:H3098,6,FALSE)</f>
        <v>No</v>
      </c>
      <c r="H764" s="23">
        <f>VLOOKUP(A764,'Medical Examinations'!A764:H3098,7,FALSE)</f>
        <v>0</v>
      </c>
      <c r="I764" s="23" t="str">
        <f>VLOOKUP(A764,'Medical Examinations'!A764:H3098,8,FALSE)</f>
        <v>No</v>
      </c>
      <c r="J764" s="23" t="str" cm="1">
        <f t="array" ref="J764">_xlfn.IFS(C764&lt;18.5,"Under Weight",C764&lt;25,"Healthy Weight",C764&lt;30,"Over Weight",C764&gt;=30,"Obesity")</f>
        <v>Obesity</v>
      </c>
      <c r="K764" s="23" t="str" cm="1">
        <f t="array" ref="K764">_xlfn.IFS(D764&lt;5.7,"Normal",D764&lt;=6.5,"Prediabetes",D764&gt;6.5,"Diabetes")</f>
        <v>Diabetes</v>
      </c>
      <c r="L764" s="30" t="str">
        <f>VLOOKUP(A764,'Hospitalisation Details'!A764:H3106,2,FALSE)</f>
        <v>16-Dec-1960</v>
      </c>
      <c r="M764" s="23">
        <f>VLOOKUP(A764,'Hospitalisation Details'!A764:H3106,5,FALSE)</f>
        <v>13462.52</v>
      </c>
      <c r="N764" s="23" t="str">
        <f>VLOOKUP(A764,'Hospitalisation Details'!A764:H3106,6,FALSE)</f>
        <v>tier - 3</v>
      </c>
      <c r="O764" s="23" t="str">
        <f>VLOOKUP(A764,'Hospitalisation Details'!A764:H3106,7,FALSE)</f>
        <v>tier - 2</v>
      </c>
      <c r="P764" s="23" t="str">
        <f>VLOOKUP(A764,'Hospitalisation Details'!A764:H3106,8,FALSE)</f>
        <v>R1011</v>
      </c>
      <c r="Q764" s="26">
        <f>VLOOKUP(A764,'Hospitalisation Details'!A764:H3106,3,FALSE)</f>
        <v>62.477777777777774</v>
      </c>
    </row>
    <row r="765" spans="1:17" ht="15.75" customHeight="1" x14ac:dyDescent="0.3">
      <c r="A765" s="31" t="s">
        <v>1365</v>
      </c>
      <c r="B765" s="23" t="str">
        <f>VLOOKUP(A765,'Customer Names'!A765:D3099,3,FALSE)</f>
        <v xml:space="preserve">  Jennifer R</v>
      </c>
      <c r="C765" s="23">
        <f>VLOOKUP(Healthcare!A765,'Medical Examinations'!A765:H3099,2,FALSE)</f>
        <v>29.92</v>
      </c>
      <c r="D765" s="23">
        <f>VLOOKUP(A765,'Medical Examinations'!A765:H3099,3,FALSE)</f>
        <v>11.07</v>
      </c>
      <c r="E765" s="23" t="str">
        <f>VLOOKUP(A765,'Medical Examinations'!A765:H3099,4,FALSE)</f>
        <v>No</v>
      </c>
      <c r="F765" s="23" t="str">
        <f>VLOOKUP(A765,'Medical Examinations'!A765:H3099,5,FALSE)</f>
        <v>No</v>
      </c>
      <c r="G765" s="23" t="str">
        <f>VLOOKUP(A765,'Medical Examinations'!A765:H3099,6,FALSE)</f>
        <v>No</v>
      </c>
      <c r="H765" s="23">
        <f>VLOOKUP(A765,'Medical Examinations'!A765:H3099,7,FALSE)</f>
        <v>0</v>
      </c>
      <c r="I765" s="23" t="str">
        <f>VLOOKUP(A765,'Medical Examinations'!A765:H3099,8,FALSE)</f>
        <v>No</v>
      </c>
      <c r="J765" s="23" t="str" cm="1">
        <f t="array" ref="J765">_xlfn.IFS(C765&lt;18.5,"Under Weight",C765&lt;25,"Healthy Weight",C765&lt;30,"Over Weight",C765&gt;=30,"Obesity")</f>
        <v>Over Weight</v>
      </c>
      <c r="K765" s="23" t="str" cm="1">
        <f t="array" ref="K765">_xlfn.IFS(D765&lt;5.7,"Normal",D765&lt;=6.5,"Prediabetes",D765&gt;6.5,"Diabetes")</f>
        <v>Diabetes</v>
      </c>
      <c r="L765" s="30" t="str">
        <f>VLOOKUP(A765,'Hospitalisation Details'!A765:H3107,2,FALSE)</f>
        <v>11-Jul-1960</v>
      </c>
      <c r="M765" s="23">
        <f>VLOOKUP(A765,'Hospitalisation Details'!A765:H3107,5,FALSE)</f>
        <v>13457.96</v>
      </c>
      <c r="N765" s="23" t="str">
        <f>VLOOKUP(A765,'Hospitalisation Details'!A765:H3107,6,FALSE)</f>
        <v>tier - 3</v>
      </c>
      <c r="O765" s="23" t="str">
        <f>VLOOKUP(A765,'Hospitalisation Details'!A765:H3107,7,FALSE)</f>
        <v>tier - 1</v>
      </c>
      <c r="P765" s="23" t="str">
        <f>VLOOKUP(A765,'Hospitalisation Details'!A765:H3107,8,FALSE)</f>
        <v>R1013</v>
      </c>
      <c r="Q765" s="26">
        <f>VLOOKUP(A765,'Hospitalisation Details'!A765:H3107,3,FALSE)</f>
        <v>62.908333333333331</v>
      </c>
    </row>
    <row r="766" spans="1:17" ht="15.75" customHeight="1" x14ac:dyDescent="0.3">
      <c r="A766" s="31" t="s">
        <v>1367</v>
      </c>
      <c r="B766" s="23" t="str">
        <f>VLOOKUP(A766,'Customer Names'!A766:D3100,3,FALSE)</f>
        <v xml:space="preserve">  Lauren E</v>
      </c>
      <c r="C766" s="23">
        <f>VLOOKUP(Healthcare!A766,'Medical Examinations'!A766:H3100,2,FALSE)</f>
        <v>25</v>
      </c>
      <c r="D766" s="23">
        <f>VLOOKUP(A766,'Medical Examinations'!A766:H3100,3,FALSE)</f>
        <v>10.45</v>
      </c>
      <c r="E766" s="23" t="str">
        <f>VLOOKUP(A766,'Medical Examinations'!A766:H3100,4,FALSE)</f>
        <v>No</v>
      </c>
      <c r="F766" s="23" t="str">
        <f>VLOOKUP(A766,'Medical Examinations'!A766:H3100,5,FALSE)</f>
        <v>No</v>
      </c>
      <c r="G766" s="23" t="str">
        <f>VLOOKUP(A766,'Medical Examinations'!A766:H3100,6,FALSE)</f>
        <v>No</v>
      </c>
      <c r="H766" s="23">
        <f>VLOOKUP(A766,'Medical Examinations'!A766:H3100,7,FALSE)</f>
        <v>0</v>
      </c>
      <c r="I766" s="23" t="str">
        <f>VLOOKUP(A766,'Medical Examinations'!A766:H3100,8,FALSE)</f>
        <v>No</v>
      </c>
      <c r="J766" s="23" t="str" cm="1">
        <f t="array" ref="J766">_xlfn.IFS(C766&lt;18.5,"Under Weight",C766&lt;25,"Healthy Weight",C766&lt;30,"Over Weight",C766&gt;=30,"Obesity")</f>
        <v>Over Weight</v>
      </c>
      <c r="K766" s="23" t="str" cm="1">
        <f t="array" ref="K766">_xlfn.IFS(D766&lt;5.7,"Normal",D766&lt;=6.5,"Prediabetes",D766&gt;6.5,"Diabetes")</f>
        <v>Diabetes</v>
      </c>
      <c r="L766" s="30" t="str">
        <f>VLOOKUP(A766,'Hospitalisation Details'!A766:H3108,2,FALSE)</f>
        <v>13-Aug-1960</v>
      </c>
      <c r="M766" s="23">
        <f>VLOOKUP(A766,'Hospitalisation Details'!A766:H3108,5,FALSE)</f>
        <v>13451.12</v>
      </c>
      <c r="N766" s="23" t="str">
        <f>VLOOKUP(A766,'Hospitalisation Details'!A766:H3108,6,FALSE)</f>
        <v>tier - 3</v>
      </c>
      <c r="O766" s="23" t="str">
        <f>VLOOKUP(A766,'Hospitalisation Details'!A766:H3108,7,FALSE)</f>
        <v>tier - 1</v>
      </c>
      <c r="P766" s="23" t="str">
        <f>VLOOKUP(A766,'Hospitalisation Details'!A766:H3108,8,FALSE)</f>
        <v>R1011</v>
      </c>
      <c r="Q766" s="26">
        <f>VLOOKUP(A766,'Hospitalisation Details'!A766:H3108,3,FALSE)</f>
        <v>62.819444444444443</v>
      </c>
    </row>
    <row r="767" spans="1:17" ht="15.75" customHeight="1" x14ac:dyDescent="0.3">
      <c r="A767" s="31" t="s">
        <v>1369</v>
      </c>
      <c r="B767" s="23" t="str">
        <f>VLOOKUP(A767,'Customer Names'!A767:D3101,3,FALSE)</f>
        <v xml:space="preserve">  Ashley M</v>
      </c>
      <c r="C767" s="23">
        <f>VLOOKUP(Healthcare!A767,'Medical Examinations'!A767:H3101,2,FALSE)</f>
        <v>38.869999999999997</v>
      </c>
      <c r="D767" s="23">
        <f>VLOOKUP(A767,'Medical Examinations'!A767:H3101,3,FALSE)</f>
        <v>8.6300000000000008</v>
      </c>
      <c r="E767" s="23" t="str">
        <f>VLOOKUP(A767,'Medical Examinations'!A767:H3101,4,FALSE)</f>
        <v>Yes</v>
      </c>
      <c r="F767" s="23" t="str">
        <f>VLOOKUP(A767,'Medical Examinations'!A767:H3101,5,FALSE)</f>
        <v>No</v>
      </c>
      <c r="G767" s="23" t="str">
        <f>VLOOKUP(A767,'Medical Examinations'!A767:H3101,6,FALSE)</f>
        <v>No</v>
      </c>
      <c r="H767" s="23">
        <f>VLOOKUP(A767,'Medical Examinations'!A767:H3101,7,FALSE)</f>
        <v>1</v>
      </c>
      <c r="I767" s="23" t="str">
        <f>VLOOKUP(A767,'Medical Examinations'!A767:H3101,8,FALSE)</f>
        <v>No</v>
      </c>
      <c r="J767" s="23" t="str" cm="1">
        <f t="array" ref="J767">_xlfn.IFS(C767&lt;18.5,"Under Weight",C767&lt;25,"Healthy Weight",C767&lt;30,"Over Weight",C767&gt;=30,"Obesity")</f>
        <v>Obesity</v>
      </c>
      <c r="K767" s="23" t="str" cm="1">
        <f t="array" ref="K767">_xlfn.IFS(D767&lt;5.7,"Normal",D767&lt;=6.5,"Prediabetes",D767&gt;6.5,"Diabetes")</f>
        <v>Diabetes</v>
      </c>
      <c r="L767" s="30" t="str">
        <f>VLOOKUP(A767,'Hospitalisation Details'!A767:H3109,2,FALSE)</f>
        <v>29-Jun-1975</v>
      </c>
      <c r="M767" s="23">
        <f>VLOOKUP(A767,'Hospitalisation Details'!A767:H3109,5,FALSE)</f>
        <v>13440.7</v>
      </c>
      <c r="N767" s="23" t="str">
        <f>VLOOKUP(A767,'Hospitalisation Details'!A767:H3109,6,FALSE)</f>
        <v>tier - 3</v>
      </c>
      <c r="O767" s="23" t="str">
        <f>VLOOKUP(A767,'Hospitalisation Details'!A767:H3109,7,FALSE)</f>
        <v>tier - 2</v>
      </c>
      <c r="P767" s="23" t="str">
        <f>VLOOKUP(A767,'Hospitalisation Details'!A767:H3109,8,FALSE)</f>
        <v>R1012</v>
      </c>
      <c r="Q767" s="26">
        <f>VLOOKUP(A767,'Hospitalisation Details'!A767:H3109,3,FALSE)</f>
        <v>47.94166666666667</v>
      </c>
    </row>
    <row r="768" spans="1:17" ht="15.75" customHeight="1" x14ac:dyDescent="0.3">
      <c r="A768" s="31" t="s">
        <v>1371</v>
      </c>
      <c r="B768" s="23" t="str">
        <f>VLOOKUP(A768,'Customer Names'!A768:D3102,3,FALSE)</f>
        <v xml:space="preserve">  Alison R</v>
      </c>
      <c r="C768" s="23">
        <f>VLOOKUP(Healthcare!A768,'Medical Examinations'!A768:H3102,2,FALSE)</f>
        <v>32.299999999999997</v>
      </c>
      <c r="D768" s="23">
        <f>VLOOKUP(A768,'Medical Examinations'!A768:H3102,3,FALSE)</f>
        <v>5.28</v>
      </c>
      <c r="E768" s="23" t="str">
        <f>VLOOKUP(A768,'Medical Examinations'!A768:H3102,4,FALSE)</f>
        <v>Yes</v>
      </c>
      <c r="F768" s="23" t="str">
        <f>VLOOKUP(A768,'Medical Examinations'!A768:H3102,5,FALSE)</f>
        <v>No</v>
      </c>
      <c r="G768" s="23" t="str">
        <f>VLOOKUP(A768,'Medical Examinations'!A768:H3102,6,FALSE)</f>
        <v>No</v>
      </c>
      <c r="H768" s="23">
        <f>VLOOKUP(A768,'Medical Examinations'!A768:H3102,7,FALSE)</f>
        <v>2</v>
      </c>
      <c r="I768" s="23" t="str">
        <f>VLOOKUP(A768,'Medical Examinations'!A768:H3102,8,FALSE)</f>
        <v>No</v>
      </c>
      <c r="J768" s="23" t="str" cm="1">
        <f t="array" ref="J768">_xlfn.IFS(C768&lt;18.5,"Under Weight",C768&lt;25,"Healthy Weight",C768&lt;30,"Over Weight",C768&gt;=30,"Obesity")</f>
        <v>Obesity</v>
      </c>
      <c r="K768" s="23" t="str" cm="1">
        <f t="array" ref="K768">_xlfn.IFS(D768&lt;5.7,"Normal",D768&lt;=6.5,"Prediabetes",D768&gt;6.5,"Diabetes")</f>
        <v>Normal</v>
      </c>
      <c r="L768" s="30" t="str">
        <f>VLOOKUP(A768,'Hospitalisation Details'!A768:H3110,2,FALSE)</f>
        <v>14-Nov-1966</v>
      </c>
      <c r="M768" s="23">
        <f>VLOOKUP(A768,'Hospitalisation Details'!A768:H3110,5,FALSE)</f>
        <v>13430.27</v>
      </c>
      <c r="N768" s="23" t="str">
        <f>VLOOKUP(A768,'Hospitalisation Details'!A768:H3110,6,FALSE)</f>
        <v>tier - 3</v>
      </c>
      <c r="O768" s="23" t="str">
        <f>VLOOKUP(A768,'Hospitalisation Details'!A768:H3110,7,FALSE)</f>
        <v>tier - 3</v>
      </c>
      <c r="P768" s="23" t="str">
        <f>VLOOKUP(A768,'Hospitalisation Details'!A768:H3110,8,FALSE)</f>
        <v>R1024</v>
      </c>
      <c r="Q768" s="26">
        <f>VLOOKUP(A768,'Hospitalisation Details'!A768:H3110,3,FALSE)</f>
        <v>56.56666666666667</v>
      </c>
    </row>
    <row r="769" spans="1:17" ht="15.75" customHeight="1" x14ac:dyDescent="0.3">
      <c r="A769" s="31" t="s">
        <v>1373</v>
      </c>
      <c r="B769" s="23" t="str">
        <f>VLOOKUP(A769,'Customer Names'!A769:D3103,3,FALSE)</f>
        <v xml:space="preserve">  Madeleine</v>
      </c>
      <c r="C769" s="23">
        <f>VLOOKUP(Healthcare!A769,'Medical Examinations'!A769:H3103,2,FALSE)</f>
        <v>31.16</v>
      </c>
      <c r="D769" s="23">
        <f>VLOOKUP(A769,'Medical Examinations'!A769:H3103,3,FALSE)</f>
        <v>7.49</v>
      </c>
      <c r="E769" s="23" t="str">
        <f>VLOOKUP(A769,'Medical Examinations'!A769:H3103,4,FALSE)</f>
        <v>Yes</v>
      </c>
      <c r="F769" s="23" t="str">
        <f>VLOOKUP(A769,'Medical Examinations'!A769:H3103,5,FALSE)</f>
        <v>No</v>
      </c>
      <c r="G769" s="23" t="str">
        <f>VLOOKUP(A769,'Medical Examinations'!A769:H3103,6,FALSE)</f>
        <v>No</v>
      </c>
      <c r="H769" s="23">
        <f>VLOOKUP(A769,'Medical Examinations'!A769:H3103,7,FALSE)</f>
        <v>2</v>
      </c>
      <c r="I769" s="23" t="str">
        <f>VLOOKUP(A769,'Medical Examinations'!A769:H3103,8,FALSE)</f>
        <v>No</v>
      </c>
      <c r="J769" s="23" t="str" cm="1">
        <f t="array" ref="J769">_xlfn.IFS(C769&lt;18.5,"Under Weight",C769&lt;25,"Healthy Weight",C769&lt;30,"Over Weight",C769&gt;=30,"Obesity")</f>
        <v>Obesity</v>
      </c>
      <c r="K769" s="23" t="str" cm="1">
        <f t="array" ref="K769">_xlfn.IFS(D769&lt;5.7,"Normal",D769&lt;=6.5,"Prediabetes",D769&gt;6.5,"Diabetes")</f>
        <v>Diabetes</v>
      </c>
      <c r="L769" s="30" t="str">
        <f>VLOOKUP(A769,'Hospitalisation Details'!A769:H3111,2,FALSE)</f>
        <v>03-Nov-1961</v>
      </c>
      <c r="M769" s="23">
        <f>VLOOKUP(A769,'Hospitalisation Details'!A769:H3111,5,FALSE)</f>
        <v>13429.04</v>
      </c>
      <c r="N769" s="23" t="str">
        <f>VLOOKUP(A769,'Hospitalisation Details'!A769:H3111,6,FALSE)</f>
        <v>tier - 3</v>
      </c>
      <c r="O769" s="23" t="str">
        <f>VLOOKUP(A769,'Hospitalisation Details'!A769:H3111,7,FALSE)</f>
        <v>tier - 3</v>
      </c>
      <c r="P769" s="23" t="str">
        <f>VLOOKUP(A769,'Hospitalisation Details'!A769:H3111,8,FALSE)</f>
        <v>R1012</v>
      </c>
      <c r="Q769" s="26">
        <f>VLOOKUP(A769,'Hospitalisation Details'!A769:H3111,3,FALSE)</f>
        <v>61.597222222222221</v>
      </c>
    </row>
    <row r="770" spans="1:17" ht="15.75" customHeight="1" x14ac:dyDescent="0.3">
      <c r="A770" s="31" t="s">
        <v>1375</v>
      </c>
      <c r="B770" s="23" t="str">
        <f>VLOOKUP(A770,'Customer Names'!A770:D3104,3,FALSE)</f>
        <v xml:space="preserve">  Stacey</v>
      </c>
      <c r="C770" s="23">
        <f>VLOOKUP(Healthcare!A770,'Medical Examinations'!A770:H3104,2,FALSE)</f>
        <v>54.59</v>
      </c>
      <c r="D770" s="23">
        <f>VLOOKUP(A770,'Medical Examinations'!A770:H3104,3,FALSE)</f>
        <v>4.2699999999999996</v>
      </c>
      <c r="E770" s="23" t="str">
        <f>VLOOKUP(A770,'Medical Examinations'!A770:H3104,4,FALSE)</f>
        <v>No</v>
      </c>
      <c r="F770" s="23" t="str">
        <f>VLOOKUP(A770,'Medical Examinations'!A770:H3104,5,FALSE)</f>
        <v>No</v>
      </c>
      <c r="G770" s="23" t="str">
        <f>VLOOKUP(A770,'Medical Examinations'!A770:H3104,6,FALSE)</f>
        <v>No</v>
      </c>
      <c r="H770" s="23">
        <f>VLOOKUP(A770,'Medical Examinations'!A770:H3104,7,FALSE)</f>
        <v>0</v>
      </c>
      <c r="I770" s="23" t="str">
        <f>VLOOKUP(A770,'Medical Examinations'!A770:H3104,8,FALSE)</f>
        <v>No</v>
      </c>
      <c r="J770" s="23" t="str" cm="1">
        <f t="array" ref="J770">_xlfn.IFS(C770&lt;18.5,"Under Weight",C770&lt;25,"Healthy Weight",C770&lt;30,"Over Weight",C770&gt;=30,"Obesity")</f>
        <v>Obesity</v>
      </c>
      <c r="K770" s="23" t="str" cm="1">
        <f t="array" ref="K770">_xlfn.IFS(D770&lt;5.7,"Normal",D770&lt;=6.5,"Prediabetes",D770&gt;6.5,"Diabetes")</f>
        <v>Normal</v>
      </c>
      <c r="L770" s="30" t="str">
        <f>VLOOKUP(A770,'Hospitalisation Details'!A770:H3112,2,FALSE)</f>
        <v>17-Jun-1994</v>
      </c>
      <c r="M770" s="23">
        <f>VLOOKUP(A770,'Hospitalisation Details'!A770:H3112,5,FALSE)</f>
        <v>13417.05</v>
      </c>
      <c r="N770" s="23" t="str">
        <f>VLOOKUP(A770,'Hospitalisation Details'!A770:H3112,6,FALSE)</f>
        <v>tier - 3</v>
      </c>
      <c r="O770" s="23" t="str">
        <f>VLOOKUP(A770,'Hospitalisation Details'!A770:H3112,7,FALSE)</f>
        <v>tier - 3</v>
      </c>
      <c r="P770" s="23" t="str">
        <f>VLOOKUP(A770,'Hospitalisation Details'!A770:H3112,8,FALSE)</f>
        <v>R1012</v>
      </c>
      <c r="Q770" s="26">
        <f>VLOOKUP(A770,'Hospitalisation Details'!A770:H3112,3,FALSE)</f>
        <v>28.975000000000001</v>
      </c>
    </row>
    <row r="771" spans="1:17" ht="15.75" customHeight="1" x14ac:dyDescent="0.3">
      <c r="A771" s="31" t="s">
        <v>1376</v>
      </c>
      <c r="B771" s="23" t="str">
        <f>VLOOKUP(A771,'Customer Names'!A771:D3105,3,FALSE)</f>
        <v xml:space="preserve">  Kimberly</v>
      </c>
      <c r="C771" s="23">
        <f>VLOOKUP(Healthcare!A771,'Medical Examinations'!A771:H3105,2,FALSE)</f>
        <v>21.09</v>
      </c>
      <c r="D771" s="23">
        <f>VLOOKUP(A771,'Medical Examinations'!A771:H3105,3,FALSE)</f>
        <v>9.2200000000000006</v>
      </c>
      <c r="E771" s="23" t="str">
        <f>VLOOKUP(A771,'Medical Examinations'!A771:H3105,4,FALSE)</f>
        <v>Yes</v>
      </c>
      <c r="F771" s="23" t="str">
        <f>VLOOKUP(A771,'Medical Examinations'!A771:H3105,5,FALSE)</f>
        <v>No</v>
      </c>
      <c r="G771" s="23" t="str">
        <f>VLOOKUP(A771,'Medical Examinations'!A771:H3105,6,FALSE)</f>
        <v>No</v>
      </c>
      <c r="H771" s="23">
        <f>VLOOKUP(A771,'Medical Examinations'!A771:H3105,7,FALSE)</f>
        <v>2</v>
      </c>
      <c r="I771" s="23" t="str">
        <f>VLOOKUP(A771,'Medical Examinations'!A771:H3105,8,FALSE)</f>
        <v>No</v>
      </c>
      <c r="J771" s="23" t="str" cm="1">
        <f t="array" ref="J771">_xlfn.IFS(C771&lt;18.5,"Under Weight",C771&lt;25,"Healthy Weight",C771&lt;30,"Over Weight",C771&gt;=30,"Obesity")</f>
        <v>Healthy Weight</v>
      </c>
      <c r="K771" s="23" t="str" cm="1">
        <f t="array" ref="K771">_xlfn.IFS(D771&lt;5.7,"Normal",D771&lt;=6.5,"Prediabetes",D771&gt;6.5,"Diabetes")</f>
        <v>Diabetes</v>
      </c>
      <c r="L771" s="30" t="str">
        <f>VLOOKUP(A771,'Hospitalisation Details'!A771:H3113,2,FALSE)</f>
        <v>22-Jul-1961</v>
      </c>
      <c r="M771" s="23">
        <f>VLOOKUP(A771,'Hospitalisation Details'!A771:H3113,5,FALSE)</f>
        <v>13415.04</v>
      </c>
      <c r="N771" s="23" t="str">
        <f>VLOOKUP(A771,'Hospitalisation Details'!A771:H3113,6,FALSE)</f>
        <v>tier - 3</v>
      </c>
      <c r="O771" s="23" t="str">
        <f>VLOOKUP(A771,'Hospitalisation Details'!A771:H3113,7,FALSE)</f>
        <v>tier - 2</v>
      </c>
      <c r="P771" s="23" t="str">
        <f>VLOOKUP(A771,'Hospitalisation Details'!A771:H3113,8,FALSE)</f>
        <v>R1012</v>
      </c>
      <c r="Q771" s="26">
        <f>VLOOKUP(A771,'Hospitalisation Details'!A771:H3113,3,FALSE)</f>
        <v>61.87777777777778</v>
      </c>
    </row>
    <row r="772" spans="1:17" ht="15.75" customHeight="1" x14ac:dyDescent="0.3">
      <c r="A772" s="31" t="s">
        <v>1378</v>
      </c>
      <c r="B772" s="23" t="str">
        <f>VLOOKUP(A772,'Customer Names'!A772:D3106,3,FALSE)</f>
        <v xml:space="preserve">  Matthew D</v>
      </c>
      <c r="C772" s="23">
        <f>VLOOKUP(Healthcare!A772,'Medical Examinations'!A772:H3106,2,FALSE)</f>
        <v>52.41</v>
      </c>
      <c r="D772" s="23">
        <f>VLOOKUP(A772,'Medical Examinations'!A772:H3106,3,FALSE)</f>
        <v>5.99</v>
      </c>
      <c r="E772" s="23" t="str">
        <f>VLOOKUP(A772,'Medical Examinations'!A772:H3106,4,FALSE)</f>
        <v>No</v>
      </c>
      <c r="F772" s="23" t="str">
        <f>VLOOKUP(A772,'Medical Examinations'!A772:H3106,5,FALSE)</f>
        <v>No</v>
      </c>
      <c r="G772" s="23" t="str">
        <f>VLOOKUP(A772,'Medical Examinations'!A772:H3106,6,FALSE)</f>
        <v>No</v>
      </c>
      <c r="H772" s="23">
        <f>VLOOKUP(A772,'Medical Examinations'!A772:H3106,7,FALSE)</f>
        <v>1</v>
      </c>
      <c r="I772" s="23" t="str">
        <f>VLOOKUP(A772,'Medical Examinations'!A772:H3106,8,FALSE)</f>
        <v>No</v>
      </c>
      <c r="J772" s="23" t="str" cm="1">
        <f t="array" ref="J772">_xlfn.IFS(C772&lt;18.5,"Under Weight",C772&lt;25,"Healthy Weight",C772&lt;30,"Over Weight",C772&gt;=30,"Obesity")</f>
        <v>Obesity</v>
      </c>
      <c r="K772" s="23" t="str" cm="1">
        <f t="array" ref="K772">_xlfn.IFS(D772&lt;5.7,"Normal",D772&lt;=6.5,"Prediabetes",D772&gt;6.5,"Diabetes")</f>
        <v>Prediabetes</v>
      </c>
      <c r="L772" s="30" t="str">
        <f>VLOOKUP(A772,'Hospitalisation Details'!A772:H3114,2,FALSE)</f>
        <v>19-Dec-1992</v>
      </c>
      <c r="M772" s="23">
        <f>VLOOKUP(A772,'Hospitalisation Details'!A772:H3114,5,FALSE)</f>
        <v>13412.97</v>
      </c>
      <c r="N772" s="23" t="str">
        <f>VLOOKUP(A772,'Hospitalisation Details'!A772:H3114,6,FALSE)</f>
        <v>tier - 3</v>
      </c>
      <c r="O772" s="23" t="str">
        <f>VLOOKUP(A772,'Hospitalisation Details'!A772:H3114,7,FALSE)</f>
        <v>tier - 3</v>
      </c>
      <c r="P772" s="23" t="str">
        <f>VLOOKUP(A772,'Hospitalisation Details'!A772:H3114,8,FALSE)</f>
        <v>R1023</v>
      </c>
      <c r="Q772" s="26">
        <f>VLOOKUP(A772,'Hospitalisation Details'!A772:H3114,3,FALSE)</f>
        <v>30.469444444444445</v>
      </c>
    </row>
    <row r="773" spans="1:17" ht="15.75" customHeight="1" x14ac:dyDescent="0.3">
      <c r="A773" s="31" t="s">
        <v>1379</v>
      </c>
      <c r="B773" s="23" t="str">
        <f>VLOOKUP(A773,'Customer Names'!A773:D3107,3,FALSE)</f>
        <v xml:space="preserve">  Michael</v>
      </c>
      <c r="C773" s="23">
        <f>VLOOKUP(Healthcare!A773,'Medical Examinations'!A773:H3107,2,FALSE)</f>
        <v>41.47</v>
      </c>
      <c r="D773" s="23">
        <f>VLOOKUP(A773,'Medical Examinations'!A773:H3107,3,FALSE)</f>
        <v>5.86</v>
      </c>
      <c r="E773" s="23" t="str">
        <f>VLOOKUP(A773,'Medical Examinations'!A773:H3107,4,FALSE)</f>
        <v>Yes</v>
      </c>
      <c r="F773" s="23" t="str">
        <f>VLOOKUP(A773,'Medical Examinations'!A773:H3107,5,FALSE)</f>
        <v>No</v>
      </c>
      <c r="G773" s="23" t="str">
        <f>VLOOKUP(A773,'Medical Examinations'!A773:H3107,6,FALSE)</f>
        <v>No</v>
      </c>
      <c r="H773" s="23">
        <f>VLOOKUP(A773,'Medical Examinations'!A773:H3107,7,FALSE)</f>
        <v>2</v>
      </c>
      <c r="I773" s="23" t="str">
        <f>VLOOKUP(A773,'Medical Examinations'!A773:H3107,8,FALSE)</f>
        <v>No</v>
      </c>
      <c r="J773" s="23" t="str" cm="1">
        <f t="array" ref="J773">_xlfn.IFS(C773&lt;18.5,"Under Weight",C773&lt;25,"Healthy Weight",C773&lt;30,"Over Weight",C773&gt;=30,"Obesity")</f>
        <v>Obesity</v>
      </c>
      <c r="K773" s="23" t="str" cm="1">
        <f t="array" ref="K773">_xlfn.IFS(D773&lt;5.7,"Normal",D773&lt;=6.5,"Prediabetes",D773&gt;6.5,"Diabetes")</f>
        <v>Prediabetes</v>
      </c>
      <c r="L773" s="30" t="str">
        <f>VLOOKUP(A773,'Hospitalisation Details'!A773:H3115,2,FALSE)</f>
        <v>20-Dec-1959</v>
      </c>
      <c r="M773" s="23">
        <f>VLOOKUP(A773,'Hospitalisation Details'!A773:H3115,5,FALSE)</f>
        <v>13405.39</v>
      </c>
      <c r="N773" s="23" t="str">
        <f>VLOOKUP(A773,'Hospitalisation Details'!A773:H3115,6,FALSE)</f>
        <v>tier - 3</v>
      </c>
      <c r="O773" s="23" t="str">
        <f>VLOOKUP(A773,'Hospitalisation Details'!A773:H3115,7,FALSE)</f>
        <v>tier - 3</v>
      </c>
      <c r="P773" s="23" t="str">
        <f>VLOOKUP(A773,'Hospitalisation Details'!A773:H3115,8,FALSE)</f>
        <v>R1013</v>
      </c>
      <c r="Q773" s="26">
        <f>VLOOKUP(A773,'Hospitalisation Details'!A773:H3115,3,FALSE)</f>
        <v>63.466666666666669</v>
      </c>
    </row>
    <row r="774" spans="1:17" ht="15.75" customHeight="1" x14ac:dyDescent="0.3">
      <c r="A774" s="31" t="s">
        <v>1380</v>
      </c>
      <c r="B774" s="23" t="str">
        <f>VLOOKUP(A774,'Customer Names'!A774:D3108,3,FALSE)</f>
        <v xml:space="preserve">  Ben</v>
      </c>
      <c r="C774" s="23">
        <f>VLOOKUP(Healthcare!A774,'Medical Examinations'!A774:H3108,2,FALSE)</f>
        <v>33.1</v>
      </c>
      <c r="D774" s="23">
        <f>VLOOKUP(A774,'Medical Examinations'!A774:H3108,3,FALSE)</f>
        <v>5.19</v>
      </c>
      <c r="E774" s="23" t="str">
        <f>VLOOKUP(A774,'Medical Examinations'!A774:H3108,4,FALSE)</f>
        <v>Yes</v>
      </c>
      <c r="F774" s="23" t="str">
        <f>VLOOKUP(A774,'Medical Examinations'!A774:H3108,5,FALSE)</f>
        <v>No</v>
      </c>
      <c r="G774" s="23" t="str">
        <f>VLOOKUP(A774,'Medical Examinations'!A774:H3108,6,FALSE)</f>
        <v>No</v>
      </c>
      <c r="H774" s="23">
        <f>VLOOKUP(A774,'Medical Examinations'!A774:H3108,7,FALSE)</f>
        <v>2</v>
      </c>
      <c r="I774" s="23" t="str">
        <f>VLOOKUP(A774,'Medical Examinations'!A774:H3108,8,FALSE)</f>
        <v>No</v>
      </c>
      <c r="J774" s="23" t="str" cm="1">
        <f t="array" ref="J774">_xlfn.IFS(C774&lt;18.5,"Under Weight",C774&lt;25,"Healthy Weight",C774&lt;30,"Over Weight",C774&gt;=30,"Obesity")</f>
        <v>Obesity</v>
      </c>
      <c r="K774" s="23" t="str" cm="1">
        <f t="array" ref="K774">_xlfn.IFS(D774&lt;5.7,"Normal",D774&lt;=6.5,"Prediabetes",D774&gt;6.5,"Diabetes")</f>
        <v>Normal</v>
      </c>
      <c r="L774" s="30" t="str">
        <f>VLOOKUP(A774,'Hospitalisation Details'!A774:H3116,2,FALSE)</f>
        <v>25-Nov-1959</v>
      </c>
      <c r="M774" s="23">
        <f>VLOOKUP(A774,'Hospitalisation Details'!A774:H3116,5,FALSE)</f>
        <v>13393.76</v>
      </c>
      <c r="N774" s="23" t="str">
        <f>VLOOKUP(A774,'Hospitalisation Details'!A774:H3116,6,FALSE)</f>
        <v>tier - 3</v>
      </c>
      <c r="O774" s="23" t="str">
        <f>VLOOKUP(A774,'Hospitalisation Details'!A774:H3116,7,FALSE)</f>
        <v>tier - 1</v>
      </c>
      <c r="P774" s="23" t="str">
        <f>VLOOKUP(A774,'Hospitalisation Details'!A774:H3116,8,FALSE)</f>
        <v>R1011</v>
      </c>
      <c r="Q774" s="26">
        <f>VLOOKUP(A774,'Hospitalisation Details'!A774:H3116,3,FALSE)</f>
        <v>63.536111111111111</v>
      </c>
    </row>
    <row r="775" spans="1:17" ht="15.75" customHeight="1" x14ac:dyDescent="0.3">
      <c r="A775" s="31" t="s">
        <v>1381</v>
      </c>
      <c r="B775" s="23" t="str">
        <f>VLOOKUP(A775,'Customer Names'!A775:D3109,3,FALSE)</f>
        <v xml:space="preserve">  Chris</v>
      </c>
      <c r="C775" s="23">
        <f>VLOOKUP(Healthcare!A775,'Medical Examinations'!A775:H3109,2,FALSE)</f>
        <v>30.8</v>
      </c>
      <c r="D775" s="23">
        <f>VLOOKUP(A775,'Medical Examinations'!A775:H3109,3,FALSE)</f>
        <v>4.37</v>
      </c>
      <c r="E775" s="23" t="str">
        <f>VLOOKUP(A775,'Medical Examinations'!A775:H3109,4,FALSE)</f>
        <v>Yes</v>
      </c>
      <c r="F775" s="23" t="str">
        <f>VLOOKUP(A775,'Medical Examinations'!A775:H3109,5,FALSE)</f>
        <v>No</v>
      </c>
      <c r="G775" s="23" t="str">
        <f>VLOOKUP(A775,'Medical Examinations'!A775:H3109,6,FALSE)</f>
        <v>No</v>
      </c>
      <c r="H775" s="23">
        <f>VLOOKUP(A775,'Medical Examinations'!A775:H3109,7,FALSE)</f>
        <v>2</v>
      </c>
      <c r="I775" s="23" t="str">
        <f>VLOOKUP(A775,'Medical Examinations'!A775:H3109,8,FALSE)</f>
        <v>No</v>
      </c>
      <c r="J775" s="23" t="str" cm="1">
        <f t="array" ref="J775">_xlfn.IFS(C775&lt;18.5,"Under Weight",C775&lt;25,"Healthy Weight",C775&lt;30,"Over Weight",C775&gt;=30,"Obesity")</f>
        <v>Obesity</v>
      </c>
      <c r="K775" s="23" t="str" cm="1">
        <f t="array" ref="K775">_xlfn.IFS(D775&lt;5.7,"Normal",D775&lt;=6.5,"Prediabetes",D775&gt;6.5,"Diabetes")</f>
        <v>Normal</v>
      </c>
      <c r="L775" s="30" t="str">
        <f>VLOOKUP(A775,'Hospitalisation Details'!A775:H3117,2,FALSE)</f>
        <v>09-Dec-1959</v>
      </c>
      <c r="M775" s="23">
        <f>VLOOKUP(A775,'Hospitalisation Details'!A775:H3117,5,FALSE)</f>
        <v>13390.56</v>
      </c>
      <c r="N775" s="23" t="str">
        <f>VLOOKUP(A775,'Hospitalisation Details'!A775:H3117,6,FALSE)</f>
        <v>tier - 3</v>
      </c>
      <c r="O775" s="23" t="str">
        <f>VLOOKUP(A775,'Hospitalisation Details'!A775:H3117,7,FALSE)</f>
        <v>tier - 3</v>
      </c>
      <c r="P775" s="23" t="str">
        <f>VLOOKUP(A775,'Hospitalisation Details'!A775:H3117,8,FALSE)</f>
        <v>R1011</v>
      </c>
      <c r="Q775" s="26">
        <f>VLOOKUP(A775,'Hospitalisation Details'!A775:H3117,3,FALSE)</f>
        <v>63.49722222222222</v>
      </c>
    </row>
    <row r="776" spans="1:17" ht="15.75" customHeight="1" x14ac:dyDescent="0.3">
      <c r="A776" s="31" t="s">
        <v>1382</v>
      </c>
      <c r="B776" s="23" t="str">
        <f>VLOOKUP(A776,'Customer Names'!A776:D3110,3,FALSE)</f>
        <v xml:space="preserve">  Jeremy J</v>
      </c>
      <c r="C776" s="23">
        <f>VLOOKUP(Healthcare!A776,'Medical Examinations'!A776:H3110,2,FALSE)</f>
        <v>42.06</v>
      </c>
      <c r="D776" s="23">
        <f>VLOOKUP(A776,'Medical Examinations'!A776:H3110,3,FALSE)</f>
        <v>5.32</v>
      </c>
      <c r="E776" s="23" t="str">
        <f>VLOOKUP(A776,'Medical Examinations'!A776:H3110,4,FALSE)</f>
        <v>No</v>
      </c>
      <c r="F776" s="23" t="str">
        <f>VLOOKUP(A776,'Medical Examinations'!A776:H3110,5,FALSE)</f>
        <v>No</v>
      </c>
      <c r="G776" s="23" t="str">
        <f>VLOOKUP(A776,'Medical Examinations'!A776:H3110,6,FALSE)</f>
        <v>No</v>
      </c>
      <c r="H776" s="23">
        <f>VLOOKUP(A776,'Medical Examinations'!A776:H3110,7,FALSE)</f>
        <v>1</v>
      </c>
      <c r="I776" s="23" t="str">
        <f>VLOOKUP(A776,'Medical Examinations'!A776:H3110,8,FALSE)</f>
        <v>No</v>
      </c>
      <c r="J776" s="23" t="str" cm="1">
        <f t="array" ref="J776">_xlfn.IFS(C776&lt;18.5,"Under Weight",C776&lt;25,"Healthy Weight",C776&lt;30,"Over Weight",C776&gt;=30,"Obesity")</f>
        <v>Obesity</v>
      </c>
      <c r="K776" s="23" t="str" cm="1">
        <f t="array" ref="K776">_xlfn.IFS(D776&lt;5.7,"Normal",D776&lt;=6.5,"Prediabetes",D776&gt;6.5,"Diabetes")</f>
        <v>Normal</v>
      </c>
      <c r="L776" s="30" t="str">
        <f>VLOOKUP(A776,'Hospitalisation Details'!A776:H3118,2,FALSE)</f>
        <v>06-Jun-1984</v>
      </c>
      <c r="M776" s="23">
        <f>VLOOKUP(A776,'Hospitalisation Details'!A776:H3118,5,FALSE)</f>
        <v>13383.67</v>
      </c>
      <c r="N776" s="23" t="str">
        <f>VLOOKUP(A776,'Hospitalisation Details'!A776:H3118,6,FALSE)</f>
        <v>tier - 3</v>
      </c>
      <c r="O776" s="23" t="str">
        <f>VLOOKUP(A776,'Hospitalisation Details'!A776:H3118,7,FALSE)</f>
        <v>tier - 2</v>
      </c>
      <c r="P776" s="23" t="str">
        <f>VLOOKUP(A776,'Hospitalisation Details'!A776:H3118,8,FALSE)</f>
        <v>R1023</v>
      </c>
      <c r="Q776" s="26">
        <f>VLOOKUP(A776,'Hospitalisation Details'!A776:H3118,3,FALSE)</f>
        <v>39.005555555555553</v>
      </c>
    </row>
    <row r="777" spans="1:17" ht="15.75" customHeight="1" x14ac:dyDescent="0.3">
      <c r="A777" s="31" t="s">
        <v>1384</v>
      </c>
      <c r="B777" s="23" t="str">
        <f>VLOOKUP(A777,'Customer Names'!A777:D3111,3,FALSE)</f>
        <v xml:space="preserve">  Amy L</v>
      </c>
      <c r="C777" s="23">
        <f>VLOOKUP(Healthcare!A777,'Medical Examinations'!A777:H3111,2,FALSE)</f>
        <v>39.270000000000003</v>
      </c>
      <c r="D777" s="23">
        <f>VLOOKUP(A777,'Medical Examinations'!A777:H3111,3,FALSE)</f>
        <v>5.64</v>
      </c>
      <c r="E777" s="23" t="str">
        <f>VLOOKUP(A777,'Medical Examinations'!A777:H3111,4,FALSE)</f>
        <v>No</v>
      </c>
      <c r="F777" s="23" t="str">
        <f>VLOOKUP(A777,'Medical Examinations'!A777:H3111,5,FALSE)</f>
        <v>No</v>
      </c>
      <c r="G777" s="23" t="str">
        <f>VLOOKUP(A777,'Medical Examinations'!A777:H3111,6,FALSE)</f>
        <v>Yes</v>
      </c>
      <c r="H777" s="23">
        <f>VLOOKUP(A777,'Medical Examinations'!A777:H3111,7,FALSE)</f>
        <v>1</v>
      </c>
      <c r="I777" s="23" t="str">
        <f>VLOOKUP(A777,'Medical Examinations'!A777:H3111,8,FALSE)</f>
        <v>No</v>
      </c>
      <c r="J777" s="23" t="str" cm="1">
        <f t="array" ref="J777">_xlfn.IFS(C777&lt;18.5,"Under Weight",C777&lt;25,"Healthy Weight",C777&lt;30,"Over Weight",C777&gt;=30,"Obesity")</f>
        <v>Obesity</v>
      </c>
      <c r="K777" s="23" t="str" cm="1">
        <f t="array" ref="K777">_xlfn.IFS(D777&lt;5.7,"Normal",D777&lt;=6.5,"Prediabetes",D777&gt;6.5,"Diabetes")</f>
        <v>Normal</v>
      </c>
      <c r="L777" s="30" t="str">
        <f>VLOOKUP(A777,'Hospitalisation Details'!A777:H3119,2,FALSE)</f>
        <v>30-Sep-1979</v>
      </c>
      <c r="M777" s="23">
        <f>VLOOKUP(A777,'Hospitalisation Details'!A777:H3119,5,FALSE)</f>
        <v>13377.41</v>
      </c>
      <c r="N777" s="23" t="str">
        <f>VLOOKUP(A777,'Hospitalisation Details'!A777:H3119,6,FALSE)</f>
        <v>tier - 3</v>
      </c>
      <c r="O777" s="23" t="str">
        <f>VLOOKUP(A777,'Hospitalisation Details'!A777:H3119,7,FALSE)</f>
        <v>tier - 3</v>
      </c>
      <c r="P777" s="23" t="str">
        <f>VLOOKUP(A777,'Hospitalisation Details'!A777:H3119,8,FALSE)</f>
        <v>R1026</v>
      </c>
      <c r="Q777" s="26">
        <f>VLOOKUP(A777,'Hospitalisation Details'!A777:H3119,3,FALSE)</f>
        <v>43.68888888888889</v>
      </c>
    </row>
    <row r="778" spans="1:17" ht="15.75" customHeight="1" x14ac:dyDescent="0.3">
      <c r="A778" s="31" t="s">
        <v>1386</v>
      </c>
      <c r="B778" s="23" t="str">
        <f>VLOOKUP(A778,'Customer Names'!A778:D3112,3,FALSE)</f>
        <v xml:space="preserve">  Karen L</v>
      </c>
      <c r="C778" s="23">
        <f>VLOOKUP(Healthcare!A778,'Medical Examinations'!A778:H3112,2,FALSE)</f>
        <v>30.71</v>
      </c>
      <c r="D778" s="23">
        <f>VLOOKUP(A778,'Medical Examinations'!A778:H3112,3,FALSE)</f>
        <v>5.59</v>
      </c>
      <c r="E778" s="23" t="str">
        <f>VLOOKUP(A778,'Medical Examinations'!A778:H3112,4,FALSE)</f>
        <v>Yes</v>
      </c>
      <c r="F778" s="23" t="str">
        <f>VLOOKUP(A778,'Medical Examinations'!A778:H3112,5,FALSE)</f>
        <v>No</v>
      </c>
      <c r="G778" s="23" t="str">
        <f>VLOOKUP(A778,'Medical Examinations'!A778:H3112,6,FALSE)</f>
        <v>No</v>
      </c>
      <c r="H778" s="23">
        <f>VLOOKUP(A778,'Medical Examinations'!A778:H3112,7,FALSE)</f>
        <v>1</v>
      </c>
      <c r="I778" s="23" t="str">
        <f>VLOOKUP(A778,'Medical Examinations'!A778:H3112,8,FALSE)</f>
        <v>No</v>
      </c>
      <c r="J778" s="23" t="str" cm="1">
        <f t="array" ref="J778">_xlfn.IFS(C778&lt;18.5,"Under Weight",C778&lt;25,"Healthy Weight",C778&lt;30,"Over Weight",C778&gt;=30,"Obesity")</f>
        <v>Obesity</v>
      </c>
      <c r="K778" s="23" t="str" cm="1">
        <f t="array" ref="K778">_xlfn.IFS(D778&lt;5.7,"Normal",D778&lt;=6.5,"Prediabetes",D778&gt;6.5,"Diabetes")</f>
        <v>Normal</v>
      </c>
      <c r="L778" s="30" t="str">
        <f>VLOOKUP(A778,'Hospitalisation Details'!A778:H3120,2,FALSE)</f>
        <v>24-Sep-1964</v>
      </c>
      <c r="M778" s="23">
        <f>VLOOKUP(A778,'Hospitalisation Details'!A778:H3120,5,FALSE)</f>
        <v>13375.76</v>
      </c>
      <c r="N778" s="23" t="str">
        <f>VLOOKUP(A778,'Hospitalisation Details'!A778:H3120,6,FALSE)</f>
        <v>tier - 3</v>
      </c>
      <c r="O778" s="23" t="str">
        <f>VLOOKUP(A778,'Hospitalisation Details'!A778:H3120,7,FALSE)</f>
        <v>tier - 2</v>
      </c>
      <c r="P778" s="23" t="str">
        <f>VLOOKUP(A778,'Hospitalisation Details'!A778:H3120,8,FALSE)</f>
        <v>R1025</v>
      </c>
      <c r="Q778" s="26">
        <f>VLOOKUP(A778,'Hospitalisation Details'!A778:H3120,3,FALSE)</f>
        <v>58.705555555555556</v>
      </c>
    </row>
    <row r="779" spans="1:17" ht="15.75" customHeight="1" x14ac:dyDescent="0.3">
      <c r="A779" s="31" t="s">
        <v>1388</v>
      </c>
      <c r="B779" s="23" t="str">
        <f>VLOOKUP(A779,'Customer Names'!A779:D3113,3,FALSE)</f>
        <v xml:space="preserve">  Tennille</v>
      </c>
      <c r="C779" s="23">
        <f>VLOOKUP(Healthcare!A779,'Medical Examinations'!A779:H3113,2,FALSE)</f>
        <v>47.19</v>
      </c>
      <c r="D779" s="23">
        <f>VLOOKUP(A779,'Medical Examinations'!A779:H3113,3,FALSE)</f>
        <v>5.29</v>
      </c>
      <c r="E779" s="23" t="str">
        <f>VLOOKUP(A779,'Medical Examinations'!A779:H3113,4,FALSE)</f>
        <v>No</v>
      </c>
      <c r="F779" s="23" t="str">
        <f>VLOOKUP(A779,'Medical Examinations'!A779:H3113,5,FALSE)</f>
        <v>No</v>
      </c>
      <c r="G779" s="23" t="str">
        <f>VLOOKUP(A779,'Medical Examinations'!A779:H3113,6,FALSE)</f>
        <v>No</v>
      </c>
      <c r="H779" s="23">
        <f>VLOOKUP(A779,'Medical Examinations'!A779:H3113,7,FALSE)</f>
        <v>0</v>
      </c>
      <c r="I779" s="23" t="str">
        <f>VLOOKUP(A779,'Medical Examinations'!A779:H3113,8,FALSE)</f>
        <v>No</v>
      </c>
      <c r="J779" s="23" t="str" cm="1">
        <f t="array" ref="J779">_xlfn.IFS(C779&lt;18.5,"Under Weight",C779&lt;25,"Healthy Weight",C779&lt;30,"Over Weight",C779&gt;=30,"Obesity")</f>
        <v>Obesity</v>
      </c>
      <c r="K779" s="23" t="str" cm="1">
        <f t="array" ref="K779">_xlfn.IFS(D779&lt;5.7,"Normal",D779&lt;=6.5,"Prediabetes",D779&gt;6.5,"Diabetes")</f>
        <v>Normal</v>
      </c>
      <c r="L779" s="30" t="str">
        <f>VLOOKUP(A779,'Hospitalisation Details'!A779:H3121,2,FALSE)</f>
        <v>02-Oct-1990</v>
      </c>
      <c r="M779" s="23">
        <f>VLOOKUP(A779,'Hospitalisation Details'!A779:H3121,5,FALSE)</f>
        <v>13360.94</v>
      </c>
      <c r="N779" s="23" t="str">
        <f>VLOOKUP(A779,'Hospitalisation Details'!A779:H3121,6,FALSE)</f>
        <v>tier - 3</v>
      </c>
      <c r="O779" s="23" t="str">
        <f>VLOOKUP(A779,'Hospitalisation Details'!A779:H3121,7,FALSE)</f>
        <v>tier - 1</v>
      </c>
      <c r="P779" s="23" t="str">
        <f>VLOOKUP(A779,'Hospitalisation Details'!A779:H3121,8,FALSE)</f>
        <v>R1012</v>
      </c>
      <c r="Q779" s="26">
        <f>VLOOKUP(A779,'Hospitalisation Details'!A779:H3121,3,FALSE)</f>
        <v>32.68333333333333</v>
      </c>
    </row>
    <row r="780" spans="1:17" ht="15.75" customHeight="1" x14ac:dyDescent="0.3">
      <c r="A780" s="31" t="s">
        <v>1390</v>
      </c>
      <c r="B780" s="23" t="str">
        <f>VLOOKUP(A780,'Customer Names'!A780:D3114,3,FALSE)</f>
        <v xml:space="preserve">  Matt</v>
      </c>
      <c r="C780" s="23">
        <f>VLOOKUP(Healthcare!A780,'Medical Examinations'!A780:H3114,2,FALSE)</f>
        <v>30.02</v>
      </c>
      <c r="D780" s="23">
        <f>VLOOKUP(A780,'Medical Examinations'!A780:H3114,3,FALSE)</f>
        <v>6.65</v>
      </c>
      <c r="E780" s="23" t="str">
        <f>VLOOKUP(A780,'Medical Examinations'!A780:H3114,4,FALSE)</f>
        <v>No</v>
      </c>
      <c r="F780" s="23" t="str">
        <f>VLOOKUP(A780,'Medical Examinations'!A780:H3114,5,FALSE)</f>
        <v>No</v>
      </c>
      <c r="G780" s="23" t="str">
        <f>VLOOKUP(A780,'Medical Examinations'!A780:H3114,6,FALSE)</f>
        <v>No</v>
      </c>
      <c r="H780" s="23">
        <f>VLOOKUP(A780,'Medical Examinations'!A780:H3114,7,FALSE)</f>
        <v>0</v>
      </c>
      <c r="I780" s="23" t="str">
        <f>VLOOKUP(A780,'Medical Examinations'!A780:H3114,8,FALSE)</f>
        <v>No</v>
      </c>
      <c r="J780" s="23" t="str" cm="1">
        <f t="array" ref="J780">_xlfn.IFS(C780&lt;18.5,"Under Weight",C780&lt;25,"Healthy Weight",C780&lt;30,"Over Weight",C780&gt;=30,"Obesity")</f>
        <v>Obesity</v>
      </c>
      <c r="K780" s="23" t="str" cm="1">
        <f t="array" ref="K780">_xlfn.IFS(D780&lt;5.7,"Normal",D780&lt;=6.5,"Prediabetes",D780&gt;6.5,"Diabetes")</f>
        <v>Diabetes</v>
      </c>
      <c r="L780" s="30" t="str">
        <f>VLOOKUP(A780,'Hospitalisation Details'!A780:H3122,2,FALSE)</f>
        <v>11-Nov-1960</v>
      </c>
      <c r="M780" s="23">
        <f>VLOOKUP(A780,'Hospitalisation Details'!A780:H3122,5,FALSE)</f>
        <v>13352.1</v>
      </c>
      <c r="N780" s="23" t="str">
        <f>VLOOKUP(A780,'Hospitalisation Details'!A780:H3122,6,FALSE)</f>
        <v>tier - 3</v>
      </c>
      <c r="O780" s="23" t="str">
        <f>VLOOKUP(A780,'Hospitalisation Details'!A780:H3122,7,FALSE)</f>
        <v>tier - 1</v>
      </c>
      <c r="P780" s="23" t="str">
        <f>VLOOKUP(A780,'Hospitalisation Details'!A780:H3122,8,FALSE)</f>
        <v>R1012</v>
      </c>
      <c r="Q780" s="26">
        <f>VLOOKUP(A780,'Hospitalisation Details'!A780:H3122,3,FALSE)</f>
        <v>62.575000000000003</v>
      </c>
    </row>
    <row r="781" spans="1:17" ht="15.75" customHeight="1" x14ac:dyDescent="0.3">
      <c r="A781" s="31" t="s">
        <v>1391</v>
      </c>
      <c r="B781" s="23" t="str">
        <f>VLOOKUP(A781,'Customer Names'!A781:D3115,3,FALSE)</f>
        <v xml:space="preserve">  Emily</v>
      </c>
      <c r="C781" s="23">
        <f>VLOOKUP(Healthcare!A781,'Medical Examinations'!A781:H3115,2,FALSE)</f>
        <v>37.909999999999997</v>
      </c>
      <c r="D781" s="23">
        <f>VLOOKUP(A781,'Medical Examinations'!A781:H3115,3,FALSE)</f>
        <v>5.68</v>
      </c>
      <c r="E781" s="23" t="str">
        <f>VLOOKUP(A781,'Medical Examinations'!A781:H3115,4,FALSE)</f>
        <v>Yes</v>
      </c>
      <c r="F781" s="23" t="str">
        <f>VLOOKUP(A781,'Medical Examinations'!A781:H3115,5,FALSE)</f>
        <v>No</v>
      </c>
      <c r="G781" s="23" t="str">
        <f>VLOOKUP(A781,'Medical Examinations'!A781:H3115,6,FALSE)</f>
        <v>No</v>
      </c>
      <c r="H781" s="23">
        <f>VLOOKUP(A781,'Medical Examinations'!A781:H3115,7,FALSE)</f>
        <v>0</v>
      </c>
      <c r="I781" s="23" t="str">
        <f>VLOOKUP(A781,'Medical Examinations'!A781:H3115,8,FALSE)</f>
        <v>No</v>
      </c>
      <c r="J781" s="23" t="str" cm="1">
        <f t="array" ref="J781">_xlfn.IFS(C781&lt;18.5,"Under Weight",C781&lt;25,"Healthy Weight",C781&lt;30,"Over Weight",C781&gt;=30,"Obesity")</f>
        <v>Obesity</v>
      </c>
      <c r="K781" s="23" t="str" cm="1">
        <f t="array" ref="K781">_xlfn.IFS(D781&lt;5.7,"Normal",D781&lt;=6.5,"Prediabetes",D781&gt;6.5,"Diabetes")</f>
        <v>Normal</v>
      </c>
      <c r="L781" s="30" t="str">
        <f>VLOOKUP(A781,'Hospitalisation Details'!A781:H3123,2,FALSE)</f>
        <v>23-Aug-1976</v>
      </c>
      <c r="M781" s="23">
        <f>VLOOKUP(A781,'Hospitalisation Details'!A781:H3123,5,FALSE)</f>
        <v>13333.71</v>
      </c>
      <c r="N781" s="23" t="str">
        <f>VLOOKUP(A781,'Hospitalisation Details'!A781:H3123,6,FALSE)</f>
        <v>tier - 3</v>
      </c>
      <c r="O781" s="23" t="str">
        <f>VLOOKUP(A781,'Hospitalisation Details'!A781:H3123,7,FALSE)</f>
        <v>tier - 2</v>
      </c>
      <c r="P781" s="23" t="str">
        <f>VLOOKUP(A781,'Hospitalisation Details'!A781:H3123,8,FALSE)</f>
        <v>R1012</v>
      </c>
      <c r="Q781" s="26">
        <f>VLOOKUP(A781,'Hospitalisation Details'!A781:H3123,3,FALSE)</f>
        <v>46.791666666666664</v>
      </c>
    </row>
    <row r="782" spans="1:17" ht="15.75" customHeight="1" x14ac:dyDescent="0.3">
      <c r="A782" s="31" t="s">
        <v>1392</v>
      </c>
      <c r="B782" s="23" t="str">
        <f>VLOOKUP(A782,'Customer Names'!A782:D3116,3,FALSE)</f>
        <v xml:space="preserve">  Justin E</v>
      </c>
      <c r="C782" s="23">
        <f>VLOOKUP(Healthcare!A782,'Medical Examinations'!A782:H3116,2,FALSE)</f>
        <v>54.61</v>
      </c>
      <c r="D782" s="23">
        <f>VLOOKUP(A782,'Medical Examinations'!A782:H3116,3,FALSE)</f>
        <v>4.49</v>
      </c>
      <c r="E782" s="23" t="str">
        <f>VLOOKUP(A782,'Medical Examinations'!A782:H3116,4,FALSE)</f>
        <v>No</v>
      </c>
      <c r="F782" s="23" t="str">
        <f>VLOOKUP(A782,'Medical Examinations'!A782:H3116,5,FALSE)</f>
        <v>No</v>
      </c>
      <c r="G782" s="23" t="str">
        <f>VLOOKUP(A782,'Medical Examinations'!A782:H3116,6,FALSE)</f>
        <v>No</v>
      </c>
      <c r="H782" s="23">
        <f>VLOOKUP(A782,'Medical Examinations'!A782:H3116,7,FALSE)</f>
        <v>0</v>
      </c>
      <c r="I782" s="23" t="str">
        <f>VLOOKUP(A782,'Medical Examinations'!A782:H3116,8,FALSE)</f>
        <v>No</v>
      </c>
      <c r="J782" s="23" t="str" cm="1">
        <f t="array" ref="J782">_xlfn.IFS(C782&lt;18.5,"Under Weight",C782&lt;25,"Healthy Weight",C782&lt;30,"Over Weight",C782&gt;=30,"Obesity")</f>
        <v>Obesity</v>
      </c>
      <c r="K782" s="23" t="str" cm="1">
        <f t="array" ref="K782">_xlfn.IFS(D782&lt;5.7,"Normal",D782&lt;=6.5,"Prediabetes",D782&gt;6.5,"Diabetes")</f>
        <v>Normal</v>
      </c>
      <c r="L782" s="30" t="str">
        <f>VLOOKUP(A782,'Hospitalisation Details'!A782:H3124,2,FALSE)</f>
        <v>01-Jul-1994</v>
      </c>
      <c r="M782" s="23">
        <f>VLOOKUP(A782,'Hospitalisation Details'!A782:H3124,5,FALSE)</f>
        <v>13292.52</v>
      </c>
      <c r="N782" s="23" t="str">
        <f>VLOOKUP(A782,'Hospitalisation Details'!A782:H3124,6,FALSE)</f>
        <v>tier - 3</v>
      </c>
      <c r="O782" s="23" t="str">
        <f>VLOOKUP(A782,'Hospitalisation Details'!A782:H3124,7,FALSE)</f>
        <v>tier - 3</v>
      </c>
      <c r="P782" s="23" t="str">
        <f>VLOOKUP(A782,'Hospitalisation Details'!A782:H3124,8,FALSE)</f>
        <v>R1012</v>
      </c>
      <c r="Q782" s="26">
        <f>VLOOKUP(A782,'Hospitalisation Details'!A782:H3124,3,FALSE)</f>
        <v>28.93611111111111</v>
      </c>
    </row>
    <row r="783" spans="1:17" ht="15.75" customHeight="1" x14ac:dyDescent="0.3">
      <c r="A783" s="31" t="s">
        <v>1394</v>
      </c>
      <c r="B783" s="23" t="str">
        <f>VLOOKUP(A783,'Customer Names'!A783:D3117,3,FALSE)</f>
        <v xml:space="preserve">  Shalane</v>
      </c>
      <c r="C783" s="23">
        <f>VLOOKUP(Healthcare!A783,'Medical Examinations'!A783:H3117,2,FALSE)</f>
        <v>36.005000000000003</v>
      </c>
      <c r="D783" s="23">
        <f>VLOOKUP(A783,'Medical Examinations'!A783:H3117,3,FALSE)</f>
        <v>6.9</v>
      </c>
      <c r="E783" s="23" t="str">
        <f>VLOOKUP(A783,'Medical Examinations'!A783:H3117,4,FALSE)</f>
        <v>No</v>
      </c>
      <c r="F783" s="23" t="str">
        <f>VLOOKUP(A783,'Medical Examinations'!A783:H3117,5,FALSE)</f>
        <v>No</v>
      </c>
      <c r="G783" s="23" t="str">
        <f>VLOOKUP(A783,'Medical Examinations'!A783:H3117,6,FALSE)</f>
        <v>No</v>
      </c>
      <c r="H783" s="23">
        <f>VLOOKUP(A783,'Medical Examinations'!A783:H3117,7,FALSE)</f>
        <v>0</v>
      </c>
      <c r="I783" s="23" t="str">
        <f>VLOOKUP(A783,'Medical Examinations'!A783:H3117,8,FALSE)</f>
        <v>No</v>
      </c>
      <c r="J783" s="23" t="str" cm="1">
        <f t="array" ref="J783">_xlfn.IFS(C783&lt;18.5,"Under Weight",C783&lt;25,"Healthy Weight",C783&lt;30,"Over Weight",C783&gt;=30,"Obesity")</f>
        <v>Obesity</v>
      </c>
      <c r="K783" s="23" t="str" cm="1">
        <f t="array" ref="K783">_xlfn.IFS(D783&lt;5.7,"Normal",D783&lt;=6.5,"Prediabetes",D783&gt;6.5,"Diabetes")</f>
        <v>Diabetes</v>
      </c>
      <c r="L783" s="30" t="str">
        <f>VLOOKUP(A783,'Hospitalisation Details'!A783:H3125,2,FALSE)</f>
        <v>11-Oct-1962</v>
      </c>
      <c r="M783" s="23">
        <f>VLOOKUP(A783,'Hospitalisation Details'!A783:H3125,5,FALSE)</f>
        <v>13228.85</v>
      </c>
      <c r="N783" s="23" t="str">
        <f>VLOOKUP(A783,'Hospitalisation Details'!A783:H3125,6,FALSE)</f>
        <v>tier - 3</v>
      </c>
      <c r="O783" s="23" t="str">
        <f>VLOOKUP(A783,'Hospitalisation Details'!A783:H3125,7,FALSE)</f>
        <v>tier - 3</v>
      </c>
      <c r="P783" s="23" t="str">
        <f>VLOOKUP(A783,'Hospitalisation Details'!A783:H3125,8,FALSE)</f>
        <v>R1023</v>
      </c>
      <c r="Q783" s="26">
        <f>VLOOKUP(A783,'Hospitalisation Details'!A783:H3125,3,FALSE)</f>
        <v>60.658333333333331</v>
      </c>
    </row>
    <row r="784" spans="1:17" ht="15.75" customHeight="1" x14ac:dyDescent="0.3">
      <c r="A784" s="31" t="s">
        <v>1396</v>
      </c>
      <c r="B784" s="23" t="str">
        <f>VLOOKUP(A784,'Customer Names'!A784:D3118,3,FALSE)</f>
        <v xml:space="preserve">  Jessica N</v>
      </c>
      <c r="C784" s="23">
        <f>VLOOKUP(Healthcare!A784,'Medical Examinations'!A784:H3118,2,FALSE)</f>
        <v>28.7</v>
      </c>
      <c r="D784" s="23">
        <f>VLOOKUP(A784,'Medical Examinations'!A784:H3118,3,FALSE)</f>
        <v>11.52</v>
      </c>
      <c r="E784" s="23" t="str">
        <f>VLOOKUP(A784,'Medical Examinations'!A784:H3118,4,FALSE)</f>
        <v>No</v>
      </c>
      <c r="F784" s="23" t="str">
        <f>VLOOKUP(A784,'Medical Examinations'!A784:H3118,5,FALSE)</f>
        <v>No</v>
      </c>
      <c r="G784" s="23" t="str">
        <f>VLOOKUP(A784,'Medical Examinations'!A784:H3118,6,FALSE)</f>
        <v>No</v>
      </c>
      <c r="H784" s="23">
        <f>VLOOKUP(A784,'Medical Examinations'!A784:H3118,7,FALSE)</f>
        <v>0</v>
      </c>
      <c r="I784" s="23" t="str">
        <f>VLOOKUP(A784,'Medical Examinations'!A784:H3118,8,FALSE)</f>
        <v>No</v>
      </c>
      <c r="J784" s="23" t="str" cm="1">
        <f t="array" ref="J784">_xlfn.IFS(C784&lt;18.5,"Under Weight",C784&lt;25,"Healthy Weight",C784&lt;30,"Over Weight",C784&gt;=30,"Obesity")</f>
        <v>Over Weight</v>
      </c>
      <c r="K784" s="23" t="str" cm="1">
        <f t="array" ref="K784">_xlfn.IFS(D784&lt;5.7,"Normal",D784&lt;=6.5,"Prediabetes",D784&gt;6.5,"Diabetes")</f>
        <v>Diabetes</v>
      </c>
      <c r="L784" s="30" t="str">
        <f>VLOOKUP(A784,'Hospitalisation Details'!A784:H3126,2,FALSE)</f>
        <v>24-Nov-1962</v>
      </c>
      <c r="M784" s="23">
        <f>VLOOKUP(A784,'Hospitalisation Details'!A784:H3126,5,FALSE)</f>
        <v>13224.69</v>
      </c>
      <c r="N784" s="23" t="str">
        <f>VLOOKUP(A784,'Hospitalisation Details'!A784:H3126,6,FALSE)</f>
        <v>tier - 3</v>
      </c>
      <c r="O784" s="23" t="str">
        <f>VLOOKUP(A784,'Hospitalisation Details'!A784:H3126,7,FALSE)</f>
        <v>tier - 2</v>
      </c>
      <c r="P784" s="23" t="str">
        <f>VLOOKUP(A784,'Hospitalisation Details'!A784:H3126,8,FALSE)</f>
        <v>R1011</v>
      </c>
      <c r="Q784" s="26">
        <f>VLOOKUP(A784,'Hospitalisation Details'!A784:H3126,3,FALSE)</f>
        <v>60.538888888888891</v>
      </c>
    </row>
    <row r="785" spans="1:17" ht="15.75" customHeight="1" x14ac:dyDescent="0.3">
      <c r="A785" s="31" t="s">
        <v>1398</v>
      </c>
      <c r="B785" s="23" t="str">
        <f>VLOOKUP(A785,'Customer Names'!A785:D3119,3,FALSE)</f>
        <v xml:space="preserve">  Melanie</v>
      </c>
      <c r="C785" s="23">
        <f>VLOOKUP(Healthcare!A785,'Medical Examinations'!A785:H3119,2,FALSE)</f>
        <v>34.295000000000002</v>
      </c>
      <c r="D785" s="23">
        <f>VLOOKUP(A785,'Medical Examinations'!A785:H3119,3,FALSE)</f>
        <v>11.24</v>
      </c>
      <c r="E785" s="23" t="str">
        <f>VLOOKUP(A785,'Medical Examinations'!A785:H3119,4,FALSE)</f>
        <v>No</v>
      </c>
      <c r="F785" s="23" t="str">
        <f>VLOOKUP(A785,'Medical Examinations'!A785:H3119,5,FALSE)</f>
        <v>No</v>
      </c>
      <c r="G785" s="23" t="str">
        <f>VLOOKUP(A785,'Medical Examinations'!A785:H3119,6,FALSE)</f>
        <v>No</v>
      </c>
      <c r="H785" s="23">
        <f>VLOOKUP(A785,'Medical Examinations'!A785:H3119,7,FALSE)</f>
        <v>0</v>
      </c>
      <c r="I785" s="23" t="str">
        <f>VLOOKUP(A785,'Medical Examinations'!A785:H3119,8,FALSE)</f>
        <v>No</v>
      </c>
      <c r="J785" s="23" t="str" cm="1">
        <f t="array" ref="J785">_xlfn.IFS(C785&lt;18.5,"Under Weight",C785&lt;25,"Healthy Weight",C785&lt;30,"Over Weight",C785&gt;=30,"Obesity")</f>
        <v>Obesity</v>
      </c>
      <c r="K785" s="23" t="str" cm="1">
        <f t="array" ref="K785">_xlfn.IFS(D785&lt;5.7,"Normal",D785&lt;=6.5,"Prediabetes",D785&gt;6.5,"Diabetes")</f>
        <v>Diabetes</v>
      </c>
      <c r="L785" s="30" t="str">
        <f>VLOOKUP(A785,'Hospitalisation Details'!A785:H3127,2,FALSE)</f>
        <v>13-Nov-1965</v>
      </c>
      <c r="M785" s="23">
        <f>VLOOKUP(A785,'Hospitalisation Details'!A785:H3127,5,FALSE)</f>
        <v>13224.06</v>
      </c>
      <c r="N785" s="23" t="str">
        <f>VLOOKUP(A785,'Hospitalisation Details'!A785:H3127,6,FALSE)</f>
        <v>tier - 3</v>
      </c>
      <c r="O785" s="23" t="str">
        <f>VLOOKUP(A785,'Hospitalisation Details'!A785:H3127,7,FALSE)</f>
        <v>tier - 3</v>
      </c>
      <c r="P785" s="23" t="str">
        <f>VLOOKUP(A785,'Hospitalisation Details'!A785:H3127,8,FALSE)</f>
        <v>R1024</v>
      </c>
      <c r="Q785" s="26">
        <f>VLOOKUP(A785,'Hospitalisation Details'!A785:H3127,3,FALSE)</f>
        <v>57.569444444444443</v>
      </c>
    </row>
    <row r="786" spans="1:17" ht="15.75" customHeight="1" x14ac:dyDescent="0.3">
      <c r="A786" s="31" t="s">
        <v>1400</v>
      </c>
      <c r="B786" s="23" t="str">
        <f>VLOOKUP(A786,'Customer Names'!A786:D3120,3,FALSE)</f>
        <v xml:space="preserve">  Ruth Angelica</v>
      </c>
      <c r="C786" s="23">
        <f>VLOOKUP(Healthcare!A786,'Medical Examinations'!A786:H3120,2,FALSE)</f>
        <v>27.55</v>
      </c>
      <c r="D786" s="23">
        <f>VLOOKUP(A786,'Medical Examinations'!A786:H3120,3,FALSE)</f>
        <v>10.98</v>
      </c>
      <c r="E786" s="23" t="str">
        <f>VLOOKUP(A786,'Medical Examinations'!A786:H3120,4,FALSE)</f>
        <v>No</v>
      </c>
      <c r="F786" s="23" t="str">
        <f>VLOOKUP(A786,'Medical Examinations'!A786:H3120,5,FALSE)</f>
        <v>No</v>
      </c>
      <c r="G786" s="23" t="str">
        <f>VLOOKUP(A786,'Medical Examinations'!A786:H3120,6,FALSE)</f>
        <v>No</v>
      </c>
      <c r="H786" s="23">
        <f>VLOOKUP(A786,'Medical Examinations'!A786:H3120,7,FALSE)</f>
        <v>0</v>
      </c>
      <c r="I786" s="23" t="str">
        <f>VLOOKUP(A786,'Medical Examinations'!A786:H3120,8,FALSE)</f>
        <v>No</v>
      </c>
      <c r="J786" s="23" t="str" cm="1">
        <f t="array" ref="J786">_xlfn.IFS(C786&lt;18.5,"Under Weight",C786&lt;25,"Healthy Weight",C786&lt;30,"Over Weight",C786&gt;=30,"Obesity")</f>
        <v>Over Weight</v>
      </c>
      <c r="K786" s="23" t="str" cm="1">
        <f t="array" ref="K786">_xlfn.IFS(D786&lt;5.7,"Normal",D786&lt;=6.5,"Prediabetes",D786&gt;6.5,"Diabetes")</f>
        <v>Diabetes</v>
      </c>
      <c r="L786" s="30" t="str">
        <f>VLOOKUP(A786,'Hospitalisation Details'!A786:H3128,2,FALSE)</f>
        <v>07-Dec-1962</v>
      </c>
      <c r="M786" s="23">
        <f>VLOOKUP(A786,'Hospitalisation Details'!A786:H3128,5,FALSE)</f>
        <v>13217.09</v>
      </c>
      <c r="N786" s="23" t="str">
        <f>VLOOKUP(A786,'Hospitalisation Details'!A786:H3128,6,FALSE)</f>
        <v>tier - 3</v>
      </c>
      <c r="O786" s="23" t="str">
        <f>VLOOKUP(A786,'Hospitalisation Details'!A786:H3128,7,FALSE)</f>
        <v>tier - 1</v>
      </c>
      <c r="P786" s="23" t="str">
        <f>VLOOKUP(A786,'Hospitalisation Details'!A786:H3128,8,FALSE)</f>
        <v>R1024</v>
      </c>
      <c r="Q786" s="26">
        <f>VLOOKUP(A786,'Hospitalisation Details'!A786:H3128,3,FALSE)</f>
        <v>60.50277777777778</v>
      </c>
    </row>
    <row r="787" spans="1:17" ht="15.75" customHeight="1" x14ac:dyDescent="0.3">
      <c r="A787" s="31" t="s">
        <v>1402</v>
      </c>
      <c r="B787" s="23" t="str">
        <f>VLOOKUP(A787,'Customer Names'!A787:D3121,3,FALSE)</f>
        <v xml:space="preserve">  Una M</v>
      </c>
      <c r="C787" s="23">
        <f>VLOOKUP(Healthcare!A787,'Medical Examinations'!A787:H3121,2,FALSE)</f>
        <v>40.700000000000003</v>
      </c>
      <c r="D787" s="23">
        <f>VLOOKUP(A787,'Medical Examinations'!A787:H3121,3,FALSE)</f>
        <v>5.42</v>
      </c>
      <c r="E787" s="23" t="str">
        <f>VLOOKUP(A787,'Medical Examinations'!A787:H3121,4,FALSE)</f>
        <v>No</v>
      </c>
      <c r="F787" s="23" t="str">
        <f>VLOOKUP(A787,'Medical Examinations'!A787:H3121,5,FALSE)</f>
        <v>No</v>
      </c>
      <c r="G787" s="23" t="str">
        <f>VLOOKUP(A787,'Medical Examinations'!A787:H3121,6,FALSE)</f>
        <v>No</v>
      </c>
      <c r="H787" s="23">
        <f>VLOOKUP(A787,'Medical Examinations'!A787:H3121,7,FALSE)</f>
        <v>0</v>
      </c>
      <c r="I787" s="23" t="str">
        <f>VLOOKUP(A787,'Medical Examinations'!A787:H3121,8,FALSE)</f>
        <v>No</v>
      </c>
      <c r="J787" s="23" t="str" cm="1">
        <f t="array" ref="J787">_xlfn.IFS(C787&lt;18.5,"Under Weight",C787&lt;25,"Healthy Weight",C787&lt;30,"Over Weight",C787&gt;=30,"Obesity")</f>
        <v>Obesity</v>
      </c>
      <c r="K787" s="23" t="str" cm="1">
        <f t="array" ref="K787">_xlfn.IFS(D787&lt;5.7,"Normal",D787&lt;=6.5,"Prediabetes",D787&gt;6.5,"Diabetes")</f>
        <v>Normal</v>
      </c>
      <c r="L787" s="30" t="str">
        <f>VLOOKUP(A787,'Hospitalisation Details'!A787:H3129,2,FALSE)</f>
        <v>15-Oct-1982</v>
      </c>
      <c r="M787" s="23">
        <f>VLOOKUP(A787,'Hospitalisation Details'!A787:H3129,5,FALSE)</f>
        <v>13214.43</v>
      </c>
      <c r="N787" s="23" t="str">
        <f>VLOOKUP(A787,'Hospitalisation Details'!A787:H3129,6,FALSE)</f>
        <v>tier - 3</v>
      </c>
      <c r="O787" s="23" t="str">
        <f>VLOOKUP(A787,'Hospitalisation Details'!A787:H3129,7,FALSE)</f>
        <v>tier - 2</v>
      </c>
      <c r="P787" s="23" t="str">
        <f>VLOOKUP(A787,'Hospitalisation Details'!A787:H3129,8,FALSE)</f>
        <v>R1012</v>
      </c>
      <c r="Q787" s="26">
        <f>VLOOKUP(A787,'Hospitalisation Details'!A787:H3129,3,FALSE)</f>
        <v>40.647222222222226</v>
      </c>
    </row>
    <row r="788" spans="1:17" ht="15.75" customHeight="1" x14ac:dyDescent="0.3">
      <c r="A788" s="31" t="s">
        <v>1404</v>
      </c>
      <c r="B788" s="23" t="str">
        <f>VLOOKUP(A788,'Customer Names'!A788:D3122,3,FALSE)</f>
        <v xml:space="preserve">  Taralyn</v>
      </c>
      <c r="C788" s="23">
        <f>VLOOKUP(Healthcare!A788,'Medical Examinations'!A788:H3122,2,FALSE)</f>
        <v>18.335000000000001</v>
      </c>
      <c r="D788" s="23">
        <f>VLOOKUP(A788,'Medical Examinations'!A788:H3122,3,FALSE)</f>
        <v>10.97</v>
      </c>
      <c r="E788" s="23" t="str">
        <f>VLOOKUP(A788,'Medical Examinations'!A788:H3122,4,FALSE)</f>
        <v>No</v>
      </c>
      <c r="F788" s="23" t="str">
        <f>VLOOKUP(A788,'Medical Examinations'!A788:H3122,5,FALSE)</f>
        <v>No</v>
      </c>
      <c r="G788" s="23" t="str">
        <f>VLOOKUP(A788,'Medical Examinations'!A788:H3122,6,FALSE)</f>
        <v>No</v>
      </c>
      <c r="H788" s="23">
        <f>VLOOKUP(A788,'Medical Examinations'!A788:H3122,7,FALSE)</f>
        <v>0</v>
      </c>
      <c r="I788" s="23" t="str">
        <f>VLOOKUP(A788,'Medical Examinations'!A788:H3122,8,FALSE)</f>
        <v>No</v>
      </c>
      <c r="J788" s="23" t="str" cm="1">
        <f t="array" ref="J788">_xlfn.IFS(C788&lt;18.5,"Under Weight",C788&lt;25,"Healthy Weight",C788&lt;30,"Over Weight",C788&gt;=30,"Obesity")</f>
        <v>Under Weight</v>
      </c>
      <c r="K788" s="23" t="str" cm="1">
        <f t="array" ref="K788">_xlfn.IFS(D788&lt;5.7,"Normal",D788&lt;=6.5,"Prediabetes",D788&gt;6.5,"Diabetes")</f>
        <v>Diabetes</v>
      </c>
      <c r="L788" s="30" t="str">
        <f>VLOOKUP(A788,'Hospitalisation Details'!A788:H3130,2,FALSE)</f>
        <v>05-Aug-1962</v>
      </c>
      <c r="M788" s="23">
        <f>VLOOKUP(A788,'Hospitalisation Details'!A788:H3130,5,FALSE)</f>
        <v>13204.29</v>
      </c>
      <c r="N788" s="23" t="str">
        <f>VLOOKUP(A788,'Hospitalisation Details'!A788:H3130,6,FALSE)</f>
        <v>tier - 3</v>
      </c>
      <c r="O788" s="23" t="str">
        <f>VLOOKUP(A788,'Hospitalisation Details'!A788:H3130,7,FALSE)</f>
        <v>tier - 1</v>
      </c>
      <c r="P788" s="23" t="str">
        <f>VLOOKUP(A788,'Hospitalisation Details'!A788:H3130,8,FALSE)</f>
        <v>R1024</v>
      </c>
      <c r="Q788" s="26">
        <f>VLOOKUP(A788,'Hospitalisation Details'!A788:H3130,3,FALSE)</f>
        <v>60.841666666666669</v>
      </c>
    </row>
    <row r="789" spans="1:17" ht="15.75" customHeight="1" x14ac:dyDescent="0.3">
      <c r="A789" s="31" t="s">
        <v>1406</v>
      </c>
      <c r="B789" s="23" t="str">
        <f>VLOOKUP(A789,'Customer Names'!A789:D3123,3,FALSE)</f>
        <v xml:space="preserve">  James A</v>
      </c>
      <c r="C789" s="23">
        <f>VLOOKUP(Healthcare!A789,'Medical Examinations'!A789:H3123,2,FALSE)</f>
        <v>33.914999999999999</v>
      </c>
      <c r="D789" s="23">
        <f>VLOOKUP(A789,'Medical Examinations'!A789:H3123,3,FALSE)</f>
        <v>9.56</v>
      </c>
      <c r="E789" s="23" t="str">
        <f>VLOOKUP(A789,'Medical Examinations'!A789:H3123,4,FALSE)</f>
        <v>Yes</v>
      </c>
      <c r="F789" s="23" t="str">
        <f>VLOOKUP(A789,'Medical Examinations'!A789:H3123,5,FALSE)</f>
        <v>No</v>
      </c>
      <c r="G789" s="23" t="str">
        <f>VLOOKUP(A789,'Medical Examinations'!A789:H3123,6,FALSE)</f>
        <v>No</v>
      </c>
      <c r="H789" s="23">
        <f>VLOOKUP(A789,'Medical Examinations'!A789:H3123,7,FALSE)</f>
        <v>2</v>
      </c>
      <c r="I789" s="23" t="str">
        <f>VLOOKUP(A789,'Medical Examinations'!A789:H3123,8,FALSE)</f>
        <v>No</v>
      </c>
      <c r="J789" s="23" t="str" cm="1">
        <f t="array" ref="J789">_xlfn.IFS(C789&lt;18.5,"Under Weight",C789&lt;25,"Healthy Weight",C789&lt;30,"Over Weight",C789&gt;=30,"Obesity")</f>
        <v>Obesity</v>
      </c>
      <c r="K789" s="23" t="str" cm="1">
        <f t="array" ref="K789">_xlfn.IFS(D789&lt;5.7,"Normal",D789&lt;=6.5,"Prediabetes",D789&gt;6.5,"Diabetes")</f>
        <v>Diabetes</v>
      </c>
      <c r="L789" s="30" t="str">
        <f>VLOOKUP(A789,'Hospitalisation Details'!A789:H3131,2,FALSE)</f>
        <v>06-Dec-1961</v>
      </c>
      <c r="M789" s="23">
        <f>VLOOKUP(A789,'Hospitalisation Details'!A789:H3131,5,FALSE)</f>
        <v>13143.86</v>
      </c>
      <c r="N789" s="23" t="str">
        <f>VLOOKUP(A789,'Hospitalisation Details'!A789:H3131,6,FALSE)</f>
        <v>tier - 3</v>
      </c>
      <c r="O789" s="23" t="str">
        <f>VLOOKUP(A789,'Hospitalisation Details'!A789:H3131,7,FALSE)</f>
        <v>tier - 2</v>
      </c>
      <c r="P789" s="23" t="str">
        <f>VLOOKUP(A789,'Hospitalisation Details'!A789:H3131,8,FALSE)</f>
        <v>R1016</v>
      </c>
      <c r="Q789" s="26">
        <f>VLOOKUP(A789,'Hospitalisation Details'!A789:H3131,3,FALSE)</f>
        <v>61.505555555555553</v>
      </c>
    </row>
    <row r="790" spans="1:17" ht="15.75" customHeight="1" x14ac:dyDescent="0.3">
      <c r="A790" s="31" t="s">
        <v>1408</v>
      </c>
      <c r="B790" s="23" t="str">
        <f>VLOOKUP(A790,'Customer Names'!A790:D3124,3,FALSE)</f>
        <v xml:space="preserve">  Ning</v>
      </c>
      <c r="C790" s="23">
        <f>VLOOKUP(Healthcare!A790,'Medical Examinations'!A790:H3124,2,FALSE)</f>
        <v>33.534999999999997</v>
      </c>
      <c r="D790" s="23">
        <f>VLOOKUP(A790,'Medical Examinations'!A790:H3124,3,FALSE)</f>
        <v>9.4</v>
      </c>
      <c r="E790" s="23" t="str">
        <f>VLOOKUP(A790,'Medical Examinations'!A790:H3124,4,FALSE)</f>
        <v>Yes</v>
      </c>
      <c r="F790" s="23" t="str">
        <f>VLOOKUP(A790,'Medical Examinations'!A790:H3124,5,FALSE)</f>
        <v>No</v>
      </c>
      <c r="G790" s="23" t="str">
        <f>VLOOKUP(A790,'Medical Examinations'!A790:H3124,6,FALSE)</f>
        <v>No</v>
      </c>
      <c r="H790" s="23">
        <f>VLOOKUP(A790,'Medical Examinations'!A790:H3124,7,FALSE)</f>
        <v>2</v>
      </c>
      <c r="I790" s="23" t="str">
        <f>VLOOKUP(A790,'Medical Examinations'!A790:H3124,8,FALSE)</f>
        <v>No</v>
      </c>
      <c r="J790" s="23" t="str" cm="1">
        <f t="array" ref="J790">_xlfn.IFS(C790&lt;18.5,"Under Weight",C790&lt;25,"Healthy Weight",C790&lt;30,"Over Weight",C790&gt;=30,"Obesity")</f>
        <v>Obesity</v>
      </c>
      <c r="K790" s="23" t="str" cm="1">
        <f t="array" ref="K790">_xlfn.IFS(D790&lt;5.7,"Normal",D790&lt;=6.5,"Prediabetes",D790&gt;6.5,"Diabetes")</f>
        <v>Diabetes</v>
      </c>
      <c r="L790" s="30" t="str">
        <f>VLOOKUP(A790,'Hospitalisation Details'!A790:H3132,2,FALSE)</f>
        <v>06-Dec-1961</v>
      </c>
      <c r="M790" s="23">
        <f>VLOOKUP(A790,'Hospitalisation Details'!A790:H3132,5,FALSE)</f>
        <v>13143.34</v>
      </c>
      <c r="N790" s="23" t="str">
        <f>VLOOKUP(A790,'Hospitalisation Details'!A790:H3132,6,FALSE)</f>
        <v>tier - 3</v>
      </c>
      <c r="O790" s="23" t="str">
        <f>VLOOKUP(A790,'Hospitalisation Details'!A790:H3132,7,FALSE)</f>
        <v>tier - 2</v>
      </c>
      <c r="P790" s="23" t="str">
        <f>VLOOKUP(A790,'Hospitalisation Details'!A790:H3132,8,FALSE)</f>
        <v>R1020</v>
      </c>
      <c r="Q790" s="26">
        <f>VLOOKUP(A790,'Hospitalisation Details'!A790:H3132,3,FALSE)</f>
        <v>61.505555555555553</v>
      </c>
    </row>
    <row r="791" spans="1:17" ht="15.75" customHeight="1" x14ac:dyDescent="0.3">
      <c r="A791" s="31" t="s">
        <v>1410</v>
      </c>
      <c r="B791" s="23" t="str">
        <f>VLOOKUP(A791,'Customer Names'!A791:D3125,3,FALSE)</f>
        <v xml:space="preserve">  Joel</v>
      </c>
      <c r="C791" s="23">
        <f>VLOOKUP(Healthcare!A791,'Medical Examinations'!A791:H3125,2,FALSE)</f>
        <v>23.655000000000001</v>
      </c>
      <c r="D791" s="23">
        <f>VLOOKUP(A791,'Medical Examinations'!A791:H3125,3,FALSE)</f>
        <v>8.48</v>
      </c>
      <c r="E791" s="23" t="str">
        <f>VLOOKUP(A791,'Medical Examinations'!A791:H3125,4,FALSE)</f>
        <v>Yes</v>
      </c>
      <c r="F791" s="23" t="str">
        <f>VLOOKUP(A791,'Medical Examinations'!A791:H3125,5,FALSE)</f>
        <v>No</v>
      </c>
      <c r="G791" s="23" t="str">
        <f>VLOOKUP(A791,'Medical Examinations'!A791:H3125,6,FALSE)</f>
        <v>No</v>
      </c>
      <c r="H791" s="23">
        <f>VLOOKUP(A791,'Medical Examinations'!A791:H3125,7,FALSE)</f>
        <v>2</v>
      </c>
      <c r="I791" s="23" t="str">
        <f>VLOOKUP(A791,'Medical Examinations'!A791:H3125,8,FALSE)</f>
        <v>No</v>
      </c>
      <c r="J791" s="23" t="str" cm="1">
        <f t="array" ref="J791">_xlfn.IFS(C791&lt;18.5,"Under Weight",C791&lt;25,"Healthy Weight",C791&lt;30,"Over Weight",C791&gt;=30,"Obesity")</f>
        <v>Healthy Weight</v>
      </c>
      <c r="K791" s="23" t="str" cm="1">
        <f t="array" ref="K791">_xlfn.IFS(D791&lt;5.7,"Normal",D791&lt;=6.5,"Prediabetes",D791&gt;6.5,"Diabetes")</f>
        <v>Diabetes</v>
      </c>
      <c r="L791" s="30" t="str">
        <f>VLOOKUP(A791,'Hospitalisation Details'!A791:H3133,2,FALSE)</f>
        <v>07-Sep-1961</v>
      </c>
      <c r="M791" s="23">
        <f>VLOOKUP(A791,'Hospitalisation Details'!A791:H3133,5,FALSE)</f>
        <v>13129.6</v>
      </c>
      <c r="N791" s="23" t="str">
        <f>VLOOKUP(A791,'Hospitalisation Details'!A791:H3133,6,FALSE)</f>
        <v>tier - 3</v>
      </c>
      <c r="O791" s="23" t="str">
        <f>VLOOKUP(A791,'Hospitalisation Details'!A791:H3133,7,FALSE)</f>
        <v>tier - 2</v>
      </c>
      <c r="P791" s="23" t="str">
        <f>VLOOKUP(A791,'Hospitalisation Details'!A791:H3133,8,FALSE)</f>
        <v>R1017</v>
      </c>
      <c r="Q791" s="26">
        <f>VLOOKUP(A791,'Hospitalisation Details'!A791:H3133,3,FALSE)</f>
        <v>61.75277777777778</v>
      </c>
    </row>
    <row r="792" spans="1:17" ht="15.75" customHeight="1" x14ac:dyDescent="0.3">
      <c r="A792" s="31" t="s">
        <v>1412</v>
      </c>
      <c r="B792" s="23" t="str">
        <f>VLOOKUP(A792,'Customer Names'!A792:D3126,3,FALSE)</f>
        <v xml:space="preserve">  Pamela J</v>
      </c>
      <c r="C792" s="23">
        <f>VLOOKUP(Healthcare!A792,'Medical Examinations'!A792:H3126,2,FALSE)</f>
        <v>28</v>
      </c>
      <c r="D792" s="23">
        <f>VLOOKUP(A792,'Medical Examinations'!A792:H3126,3,FALSE)</f>
        <v>5.57</v>
      </c>
      <c r="E792" s="23" t="str">
        <f>VLOOKUP(A792,'Medical Examinations'!A792:H3126,4,FALSE)</f>
        <v>No</v>
      </c>
      <c r="F792" s="23" t="str">
        <f>VLOOKUP(A792,'Medical Examinations'!A792:H3126,5,FALSE)</f>
        <v>No</v>
      </c>
      <c r="G792" s="23" t="str">
        <f>VLOOKUP(A792,'Medical Examinations'!A792:H3126,6,FALSE)</f>
        <v>No</v>
      </c>
      <c r="H792" s="23">
        <f>VLOOKUP(A792,'Medical Examinations'!A792:H3126,7,FALSE)</f>
        <v>0</v>
      </c>
      <c r="I792" s="23" t="str">
        <f>VLOOKUP(A792,'Medical Examinations'!A792:H3126,8,FALSE)</f>
        <v>No</v>
      </c>
      <c r="J792" s="23" t="str" cm="1">
        <f t="array" ref="J792">_xlfn.IFS(C792&lt;18.5,"Under Weight",C792&lt;25,"Healthy Weight",C792&lt;30,"Over Weight",C792&gt;=30,"Obesity")</f>
        <v>Over Weight</v>
      </c>
      <c r="K792" s="23" t="str" cm="1">
        <f t="array" ref="K792">_xlfn.IFS(D792&lt;5.7,"Normal",D792&lt;=6.5,"Prediabetes",D792&gt;6.5,"Diabetes")</f>
        <v>Normal</v>
      </c>
      <c r="L792" s="30" t="str">
        <f>VLOOKUP(A792,'Hospitalisation Details'!A792:H3134,2,FALSE)</f>
        <v>16-Aug-1999</v>
      </c>
      <c r="M792" s="23">
        <f>VLOOKUP(A792,'Hospitalisation Details'!A792:H3134,5,FALSE)</f>
        <v>13126.68</v>
      </c>
      <c r="N792" s="23" t="str">
        <f>VLOOKUP(A792,'Hospitalisation Details'!A792:H3134,6,FALSE)</f>
        <v>tier - 3</v>
      </c>
      <c r="O792" s="23" t="str">
        <f>VLOOKUP(A792,'Hospitalisation Details'!A792:H3134,7,FALSE)</f>
        <v>tier - 3</v>
      </c>
      <c r="P792" s="23" t="str">
        <f>VLOOKUP(A792,'Hospitalisation Details'!A792:H3134,8,FALSE)</f>
        <v>R1011</v>
      </c>
      <c r="Q792" s="26">
        <f>VLOOKUP(A792,'Hospitalisation Details'!A792:H3134,3,FALSE)</f>
        <v>23.81111111111111</v>
      </c>
    </row>
    <row r="793" spans="1:17" ht="15.75" customHeight="1" x14ac:dyDescent="0.3">
      <c r="A793" s="31" t="s">
        <v>1413</v>
      </c>
      <c r="B793" s="23" t="str">
        <f>VLOOKUP(A793,'Customer Names'!A793:D3127,3,FALSE)</f>
        <v xml:space="preserve">  Brittney</v>
      </c>
      <c r="C793" s="23">
        <f>VLOOKUP(Healthcare!A793,'Medical Examinations'!A793:H3127,2,FALSE)</f>
        <v>30.23</v>
      </c>
      <c r="D793" s="23">
        <f>VLOOKUP(A793,'Medical Examinations'!A793:H3127,3,FALSE)</f>
        <v>6.94</v>
      </c>
      <c r="E793" s="23" t="str">
        <f>VLOOKUP(A793,'Medical Examinations'!A793:H3127,4,FALSE)</f>
        <v>Yes</v>
      </c>
      <c r="F793" s="23" t="str">
        <f>VLOOKUP(A793,'Medical Examinations'!A793:H3127,5,FALSE)</f>
        <v>No</v>
      </c>
      <c r="G793" s="23" t="str">
        <f>VLOOKUP(A793,'Medical Examinations'!A793:H3127,6,FALSE)</f>
        <v>Yes</v>
      </c>
      <c r="H793" s="23">
        <f>VLOOKUP(A793,'Medical Examinations'!A793:H3127,7,FALSE)</f>
        <v>1</v>
      </c>
      <c r="I793" s="23" t="str">
        <f>VLOOKUP(A793,'Medical Examinations'!A793:H3127,8,FALSE)</f>
        <v>No</v>
      </c>
      <c r="J793" s="23" t="str" cm="1">
        <f t="array" ref="J793">_xlfn.IFS(C793&lt;18.5,"Under Weight",C793&lt;25,"Healthy Weight",C793&lt;30,"Over Weight",C793&gt;=30,"Obesity")</f>
        <v>Obesity</v>
      </c>
      <c r="K793" s="23" t="str" cm="1">
        <f t="array" ref="K793">_xlfn.IFS(D793&lt;5.7,"Normal",D793&lt;=6.5,"Prediabetes",D793&gt;6.5,"Diabetes")</f>
        <v>Diabetes</v>
      </c>
      <c r="L793" s="30" t="str">
        <f>VLOOKUP(A793,'Hospitalisation Details'!A793:H3135,2,FALSE)</f>
        <v>14-Sep-1963</v>
      </c>
      <c r="M793" s="23">
        <f>VLOOKUP(A793,'Hospitalisation Details'!A793:H3135,5,FALSE)</f>
        <v>13116.84</v>
      </c>
      <c r="N793" s="23" t="str">
        <f>VLOOKUP(A793,'Hospitalisation Details'!A793:H3135,6,FALSE)</f>
        <v>tier - 3</v>
      </c>
      <c r="O793" s="23" t="str">
        <f>VLOOKUP(A793,'Hospitalisation Details'!A793:H3135,7,FALSE)</f>
        <v>tier - 1</v>
      </c>
      <c r="P793" s="23" t="str">
        <f>VLOOKUP(A793,'Hospitalisation Details'!A793:H3135,8,FALSE)</f>
        <v>R1012</v>
      </c>
      <c r="Q793" s="26">
        <f>VLOOKUP(A793,'Hospitalisation Details'!A793:H3135,3,FALSE)</f>
        <v>59.733333333333334</v>
      </c>
    </row>
    <row r="794" spans="1:17" ht="15.75" customHeight="1" x14ac:dyDescent="0.3">
      <c r="A794" s="31" t="s">
        <v>1415</v>
      </c>
      <c r="B794" s="23" t="str">
        <f>VLOOKUP(A794,'Customer Names'!A794:D3128,3,FALSE)</f>
        <v xml:space="preserve">  Sheila</v>
      </c>
      <c r="C794" s="23">
        <f>VLOOKUP(Healthcare!A794,'Medical Examinations'!A794:H3128,2,FALSE)</f>
        <v>51.14</v>
      </c>
      <c r="D794" s="23">
        <f>VLOOKUP(A794,'Medical Examinations'!A794:H3128,3,FALSE)</f>
        <v>4.05</v>
      </c>
      <c r="E794" s="23" t="str">
        <f>VLOOKUP(A794,'Medical Examinations'!A794:H3128,4,FALSE)</f>
        <v>No</v>
      </c>
      <c r="F794" s="23" t="str">
        <f>VLOOKUP(A794,'Medical Examinations'!A794:H3128,5,FALSE)</f>
        <v>No</v>
      </c>
      <c r="G794" s="23" t="str">
        <f>VLOOKUP(A794,'Medical Examinations'!A794:H3128,6,FALSE)</f>
        <v>No</v>
      </c>
      <c r="H794" s="23">
        <f>VLOOKUP(A794,'Medical Examinations'!A794:H3128,7,FALSE)</f>
        <v>1</v>
      </c>
      <c r="I794" s="23" t="str">
        <f>VLOOKUP(A794,'Medical Examinations'!A794:H3128,8,FALSE)</f>
        <v>No</v>
      </c>
      <c r="J794" s="23" t="str" cm="1">
        <f t="array" ref="J794">_xlfn.IFS(C794&lt;18.5,"Under Weight",C794&lt;25,"Healthy Weight",C794&lt;30,"Over Weight",C794&gt;=30,"Obesity")</f>
        <v>Obesity</v>
      </c>
      <c r="K794" s="23" t="str" cm="1">
        <f t="array" ref="K794">_xlfn.IFS(D794&lt;5.7,"Normal",D794&lt;=6.5,"Prediabetes",D794&gt;6.5,"Diabetes")</f>
        <v>Normal</v>
      </c>
      <c r="L794" s="30" t="str">
        <f>VLOOKUP(A794,'Hospitalisation Details'!A794:H3136,2,FALSE)</f>
        <v>12-Aug-1992</v>
      </c>
      <c r="M794" s="23">
        <f>VLOOKUP(A794,'Hospitalisation Details'!A794:H3136,5,FALSE)</f>
        <v>13113.51</v>
      </c>
      <c r="N794" s="23" t="str">
        <f>VLOOKUP(A794,'Hospitalisation Details'!A794:H3136,6,FALSE)</f>
        <v>tier - 3</v>
      </c>
      <c r="O794" s="23" t="str">
        <f>VLOOKUP(A794,'Hospitalisation Details'!A794:H3136,7,FALSE)</f>
        <v>tier - 2</v>
      </c>
      <c r="P794" s="23" t="str">
        <f>VLOOKUP(A794,'Hospitalisation Details'!A794:H3136,8,FALSE)</f>
        <v>R1026</v>
      </c>
      <c r="Q794" s="26">
        <f>VLOOKUP(A794,'Hospitalisation Details'!A794:H3136,3,FALSE)</f>
        <v>30.822222222222223</v>
      </c>
    </row>
    <row r="795" spans="1:17" ht="15.75" customHeight="1" x14ac:dyDescent="0.3">
      <c r="A795" s="31" t="s">
        <v>1417</v>
      </c>
      <c r="B795" s="23" t="str">
        <f>VLOOKUP(A795,'Customer Names'!A795:D3129,3,FALSE)</f>
        <v xml:space="preserve">  Koji</v>
      </c>
      <c r="C795" s="23">
        <f>VLOOKUP(Healthcare!A795,'Medical Examinations'!A795:H3129,2,FALSE)</f>
        <v>24.32</v>
      </c>
      <c r="D795" s="23">
        <f>VLOOKUP(A795,'Medical Examinations'!A795:H3129,3,FALSE)</f>
        <v>10.220000000000001</v>
      </c>
      <c r="E795" s="23" t="str">
        <f>VLOOKUP(A795,'Medical Examinations'!A795:H3129,4,FALSE)</f>
        <v>No</v>
      </c>
      <c r="F795" s="23" t="str">
        <f>VLOOKUP(A795,'Medical Examinations'!A795:H3129,5,FALSE)</f>
        <v>No</v>
      </c>
      <c r="G795" s="23" t="str">
        <f>VLOOKUP(A795,'Medical Examinations'!A795:H3129,6,FALSE)</f>
        <v>No</v>
      </c>
      <c r="H795" s="23">
        <f>VLOOKUP(A795,'Medical Examinations'!A795:H3129,7,FALSE)</f>
        <v>0</v>
      </c>
      <c r="I795" s="23" t="str">
        <f>VLOOKUP(A795,'Medical Examinations'!A795:H3129,8,FALSE)</f>
        <v>No</v>
      </c>
      <c r="J795" s="23" t="str" cm="1">
        <f t="array" ref="J795">_xlfn.IFS(C795&lt;18.5,"Under Weight",C795&lt;25,"Healthy Weight",C795&lt;30,"Over Weight",C795&gt;=30,"Obesity")</f>
        <v>Healthy Weight</v>
      </c>
      <c r="K795" s="23" t="str" cm="1">
        <f t="array" ref="K795">_xlfn.IFS(D795&lt;5.7,"Normal",D795&lt;=6.5,"Prediabetes",D795&gt;6.5,"Diabetes")</f>
        <v>Diabetes</v>
      </c>
      <c r="L795" s="30" t="str">
        <f>VLOOKUP(A795,'Hospitalisation Details'!A795:H3137,2,FALSE)</f>
        <v>02-Aug-1962</v>
      </c>
      <c r="M795" s="23">
        <f>VLOOKUP(A795,'Hospitalisation Details'!A795:H3137,5,FALSE)</f>
        <v>13112.6</v>
      </c>
      <c r="N795" s="23" t="str">
        <f>VLOOKUP(A795,'Hospitalisation Details'!A795:H3137,6,FALSE)</f>
        <v>tier - 3</v>
      </c>
      <c r="O795" s="23" t="str">
        <f>VLOOKUP(A795,'Hospitalisation Details'!A795:H3137,7,FALSE)</f>
        <v>tier - 3</v>
      </c>
      <c r="P795" s="23" t="str">
        <f>VLOOKUP(A795,'Hospitalisation Details'!A795:H3137,8,FALSE)</f>
        <v>R1012</v>
      </c>
      <c r="Q795" s="26">
        <f>VLOOKUP(A795,'Hospitalisation Details'!A795:H3137,3,FALSE)</f>
        <v>60.85</v>
      </c>
    </row>
    <row r="796" spans="1:17" ht="15.75" customHeight="1" x14ac:dyDescent="0.3">
      <c r="A796" s="31" t="s">
        <v>1419</v>
      </c>
      <c r="B796" s="23" t="str">
        <f>VLOOKUP(A796,'Customer Names'!A796:D3130,3,FALSE)</f>
        <v xml:space="preserve">  Sarah</v>
      </c>
      <c r="C796" s="23">
        <f>VLOOKUP(Healthcare!A796,'Medical Examinations'!A796:H3130,2,FALSE)</f>
        <v>38.06</v>
      </c>
      <c r="D796" s="23">
        <f>VLOOKUP(A796,'Medical Examinations'!A796:H3130,3,FALSE)</f>
        <v>9.24</v>
      </c>
      <c r="E796" s="23" t="str">
        <f>VLOOKUP(A796,'Medical Examinations'!A796:H3130,4,FALSE)</f>
        <v>No</v>
      </c>
      <c r="F796" s="23" t="str">
        <f>VLOOKUP(A796,'Medical Examinations'!A796:H3130,5,FALSE)</f>
        <v>No</v>
      </c>
      <c r="G796" s="23" t="str">
        <f>VLOOKUP(A796,'Medical Examinations'!A796:H3130,6,FALSE)</f>
        <v>No</v>
      </c>
      <c r="H796" s="23">
        <f>VLOOKUP(A796,'Medical Examinations'!A796:H3130,7,FALSE)</f>
        <v>0</v>
      </c>
      <c r="I796" s="23" t="str">
        <f>VLOOKUP(A796,'Medical Examinations'!A796:H3130,8,FALSE)</f>
        <v>No</v>
      </c>
      <c r="J796" s="23" t="str" cm="1">
        <f t="array" ref="J796">_xlfn.IFS(C796&lt;18.5,"Under Weight",C796&lt;25,"Healthy Weight",C796&lt;30,"Over Weight",C796&gt;=30,"Obesity")</f>
        <v>Obesity</v>
      </c>
      <c r="K796" s="23" t="str" cm="1">
        <f t="array" ref="K796">_xlfn.IFS(D796&lt;5.7,"Normal",D796&lt;=6.5,"Prediabetes",D796&gt;6.5,"Diabetes")</f>
        <v>Diabetes</v>
      </c>
      <c r="L796" s="30" t="str">
        <f>VLOOKUP(A796,'Hospitalisation Details'!A796:H3138,2,FALSE)</f>
        <v>30-Oct-1971</v>
      </c>
      <c r="M796" s="23">
        <f>VLOOKUP(A796,'Hospitalisation Details'!A796:H3138,5,FALSE)</f>
        <v>13110.79</v>
      </c>
      <c r="N796" s="23" t="str">
        <f>VLOOKUP(A796,'Hospitalisation Details'!A796:H3138,6,FALSE)</f>
        <v>tier - 3</v>
      </c>
      <c r="O796" s="23" t="str">
        <f>VLOOKUP(A796,'Hospitalisation Details'!A796:H3138,7,FALSE)</f>
        <v>tier - 2</v>
      </c>
      <c r="P796" s="23" t="str">
        <f>VLOOKUP(A796,'Hospitalisation Details'!A796:H3138,8,FALSE)</f>
        <v>R1011</v>
      </c>
      <c r="Q796" s="26">
        <f>VLOOKUP(A796,'Hospitalisation Details'!A796:H3138,3,FALSE)</f>
        <v>51.605555555555554</v>
      </c>
    </row>
    <row r="797" spans="1:17" ht="15.75" customHeight="1" x14ac:dyDescent="0.3">
      <c r="A797" s="31" t="s">
        <v>1420</v>
      </c>
      <c r="B797" s="23" t="str">
        <f>VLOOKUP(A797,'Customer Names'!A797:D3131,3,FALSE)</f>
        <v xml:space="preserve">  Colleen M</v>
      </c>
      <c r="C797" s="23">
        <f>VLOOKUP(Healthcare!A797,'Medical Examinations'!A797:H3131,2,FALSE)</f>
        <v>37.700000000000003</v>
      </c>
      <c r="D797" s="23">
        <f>VLOOKUP(A797,'Medical Examinations'!A797:H3131,3,FALSE)</f>
        <v>8.6</v>
      </c>
      <c r="E797" s="23" t="str">
        <f>VLOOKUP(A797,'Medical Examinations'!A797:H3131,4,FALSE)</f>
        <v>No</v>
      </c>
      <c r="F797" s="23" t="str">
        <f>VLOOKUP(A797,'Medical Examinations'!A797:H3131,5,FALSE)</f>
        <v>No</v>
      </c>
      <c r="G797" s="23" t="str">
        <f>VLOOKUP(A797,'Medical Examinations'!A797:H3131,6,FALSE)</f>
        <v>No</v>
      </c>
      <c r="H797" s="23">
        <f>VLOOKUP(A797,'Medical Examinations'!A797:H3131,7,FALSE)</f>
        <v>0</v>
      </c>
      <c r="I797" s="23" t="str">
        <f>VLOOKUP(A797,'Medical Examinations'!A797:H3131,8,FALSE)</f>
        <v>No</v>
      </c>
      <c r="J797" s="23" t="str" cm="1">
        <f t="array" ref="J797">_xlfn.IFS(C797&lt;18.5,"Under Weight",C797&lt;25,"Healthy Weight",C797&lt;30,"Over Weight",C797&gt;=30,"Obesity")</f>
        <v>Obesity</v>
      </c>
      <c r="K797" s="23" t="str" cm="1">
        <f t="array" ref="K797">_xlfn.IFS(D797&lt;5.7,"Normal",D797&lt;=6.5,"Prediabetes",D797&gt;6.5,"Diabetes")</f>
        <v>Diabetes</v>
      </c>
      <c r="L797" s="30" t="str">
        <f>VLOOKUP(A797,'Hospitalisation Details'!A797:H3139,2,FALSE)</f>
        <v>17-Jul-1978</v>
      </c>
      <c r="M797" s="23">
        <f>VLOOKUP(A797,'Hospitalisation Details'!A797:H3139,5,FALSE)</f>
        <v>13101.74</v>
      </c>
      <c r="N797" s="23" t="str">
        <f>VLOOKUP(A797,'Hospitalisation Details'!A797:H3139,6,FALSE)</f>
        <v>tier - 3</v>
      </c>
      <c r="O797" s="23" t="str">
        <f>VLOOKUP(A797,'Hospitalisation Details'!A797:H3139,7,FALSE)</f>
        <v>tier - 2</v>
      </c>
      <c r="P797" s="23" t="str">
        <f>VLOOKUP(A797,'Hospitalisation Details'!A797:H3139,8,FALSE)</f>
        <v>R1026</v>
      </c>
      <c r="Q797" s="26">
        <f>VLOOKUP(A797,'Hospitalisation Details'!A797:H3139,3,FALSE)</f>
        <v>44.891666666666666</v>
      </c>
    </row>
    <row r="798" spans="1:17" ht="15.75" customHeight="1" x14ac:dyDescent="0.3">
      <c r="A798" s="31" t="s">
        <v>1422</v>
      </c>
      <c r="B798" s="23" t="str">
        <f>VLOOKUP(A798,'Customer Names'!A798:D3132,3,FALSE)</f>
        <v xml:space="preserve">  Deedra G</v>
      </c>
      <c r="C798" s="23">
        <f>VLOOKUP(Healthcare!A798,'Medical Examinations'!A798:H3132,2,FALSE)</f>
        <v>44</v>
      </c>
      <c r="D798" s="23">
        <f>VLOOKUP(A798,'Medical Examinations'!A798:H3132,3,FALSE)</f>
        <v>9.32</v>
      </c>
      <c r="E798" s="23" t="str">
        <f>VLOOKUP(A798,'Medical Examinations'!A798:H3132,4,FALSE)</f>
        <v>Yes</v>
      </c>
      <c r="F798" s="23" t="str">
        <f>VLOOKUP(A798,'Medical Examinations'!A798:H3132,5,FALSE)</f>
        <v>No</v>
      </c>
      <c r="G798" s="23" t="str">
        <f>VLOOKUP(A798,'Medical Examinations'!A798:H3132,6,FALSE)</f>
        <v>No</v>
      </c>
      <c r="H798" s="23">
        <f>VLOOKUP(A798,'Medical Examinations'!A798:H3132,7,FALSE)</f>
        <v>2</v>
      </c>
      <c r="I798" s="23" t="str">
        <f>VLOOKUP(A798,'Medical Examinations'!A798:H3132,8,FALSE)</f>
        <v>No</v>
      </c>
      <c r="J798" s="23" t="str" cm="1">
        <f t="array" ref="J798">_xlfn.IFS(C798&lt;18.5,"Under Weight",C798&lt;25,"Healthy Weight",C798&lt;30,"Over Weight",C798&gt;=30,"Obesity")</f>
        <v>Obesity</v>
      </c>
      <c r="K798" s="23" t="str" cm="1">
        <f t="array" ref="K798">_xlfn.IFS(D798&lt;5.7,"Normal",D798&lt;=6.5,"Prediabetes",D798&gt;6.5,"Diabetes")</f>
        <v>Diabetes</v>
      </c>
      <c r="L798" s="30" t="str">
        <f>VLOOKUP(A798,'Hospitalisation Details'!A798:H3140,2,FALSE)</f>
        <v>06-Nov-1961</v>
      </c>
      <c r="M798" s="23">
        <f>VLOOKUP(A798,'Hospitalisation Details'!A798:H3140,5,FALSE)</f>
        <v>13063.88</v>
      </c>
      <c r="N798" s="23" t="str">
        <f>VLOOKUP(A798,'Hospitalisation Details'!A798:H3140,6,FALSE)</f>
        <v>tier - 3</v>
      </c>
      <c r="O798" s="23" t="str">
        <f>VLOOKUP(A798,'Hospitalisation Details'!A798:H3140,7,FALSE)</f>
        <v>tier - 2</v>
      </c>
      <c r="P798" s="23" t="str">
        <f>VLOOKUP(A798,'Hospitalisation Details'!A798:H3140,8,FALSE)</f>
        <v>R1011</v>
      </c>
      <c r="Q798" s="26">
        <f>VLOOKUP(A798,'Hospitalisation Details'!A798:H3140,3,FALSE)</f>
        <v>61.588888888888889</v>
      </c>
    </row>
    <row r="799" spans="1:17" ht="15.75" customHeight="1" x14ac:dyDescent="0.3">
      <c r="A799" s="31" t="s">
        <v>1424</v>
      </c>
      <c r="B799" s="23" t="str">
        <f>VLOOKUP(A799,'Customer Names'!A799:D3133,3,FALSE)</f>
        <v xml:space="preserve">  Kulwinder</v>
      </c>
      <c r="C799" s="23">
        <f>VLOOKUP(Healthcare!A799,'Medical Examinations'!A799:H3133,2,FALSE)</f>
        <v>41.45</v>
      </c>
      <c r="D799" s="23">
        <f>VLOOKUP(A799,'Medical Examinations'!A799:H3133,3,FALSE)</f>
        <v>6.12</v>
      </c>
      <c r="E799" s="23" t="str">
        <f>VLOOKUP(A799,'Medical Examinations'!A799:H3133,4,FALSE)</f>
        <v>Yes</v>
      </c>
      <c r="F799" s="23" t="str">
        <f>VLOOKUP(A799,'Medical Examinations'!A799:H3133,5,FALSE)</f>
        <v>No</v>
      </c>
      <c r="G799" s="23" t="str">
        <f>VLOOKUP(A799,'Medical Examinations'!A799:H3133,6,FALSE)</f>
        <v>No</v>
      </c>
      <c r="H799" s="23">
        <f>VLOOKUP(A799,'Medical Examinations'!A799:H3133,7,FALSE)</f>
        <v>0</v>
      </c>
      <c r="I799" s="23" t="str">
        <f>VLOOKUP(A799,'Medical Examinations'!A799:H3133,8,FALSE)</f>
        <v>No</v>
      </c>
      <c r="J799" s="23" t="str" cm="1">
        <f t="array" ref="J799">_xlfn.IFS(C799&lt;18.5,"Under Weight",C799&lt;25,"Healthy Weight",C799&lt;30,"Over Weight",C799&gt;=30,"Obesity")</f>
        <v>Obesity</v>
      </c>
      <c r="K799" s="23" t="str" cm="1">
        <f t="array" ref="K799">_xlfn.IFS(D799&lt;5.7,"Normal",D799&lt;=6.5,"Prediabetes",D799&gt;6.5,"Diabetes")</f>
        <v>Prediabetes</v>
      </c>
      <c r="L799" s="30" t="str">
        <f>VLOOKUP(A799,'Hospitalisation Details'!A799:H3141,2,FALSE)</f>
        <v>26-Oct-1985</v>
      </c>
      <c r="M799" s="23">
        <f>VLOOKUP(A799,'Hospitalisation Details'!A799:H3141,5,FALSE)</f>
        <v>13051.22</v>
      </c>
      <c r="N799" s="23" t="str">
        <f>VLOOKUP(A799,'Hospitalisation Details'!A799:H3141,6,FALSE)</f>
        <v>tier - 3</v>
      </c>
      <c r="O799" s="23" t="str">
        <f>VLOOKUP(A799,'Hospitalisation Details'!A799:H3141,7,FALSE)</f>
        <v>tier - 1</v>
      </c>
      <c r="P799" s="23" t="str">
        <f>VLOOKUP(A799,'Hospitalisation Details'!A799:H3141,8,FALSE)</f>
        <v>R1026</v>
      </c>
      <c r="Q799" s="26">
        <f>VLOOKUP(A799,'Hospitalisation Details'!A799:H3141,3,FALSE)</f>
        <v>37.616666666666667</v>
      </c>
    </row>
    <row r="800" spans="1:17" ht="15.75" customHeight="1" x14ac:dyDescent="0.3">
      <c r="A800" s="31" t="s">
        <v>1426</v>
      </c>
      <c r="B800" s="23" t="str">
        <f>VLOOKUP(A800,'Customer Names'!A800:D3134,3,FALSE)</f>
        <v xml:space="preserve">  Ann M</v>
      </c>
      <c r="C800" s="23">
        <f>VLOOKUP(Healthcare!A800,'Medical Examinations'!A800:H3134,2,FALSE)</f>
        <v>25.364999999999998</v>
      </c>
      <c r="D800" s="23">
        <f>VLOOKUP(A800,'Medical Examinations'!A800:H3134,3,FALSE)</f>
        <v>9.19</v>
      </c>
      <c r="E800" s="23" t="str">
        <f>VLOOKUP(A800,'Medical Examinations'!A800:H3134,4,FALSE)</f>
        <v>Yes</v>
      </c>
      <c r="F800" s="23" t="str">
        <f>VLOOKUP(A800,'Medical Examinations'!A800:H3134,5,FALSE)</f>
        <v>No</v>
      </c>
      <c r="G800" s="23" t="str">
        <f>VLOOKUP(A800,'Medical Examinations'!A800:H3134,6,FALSE)</f>
        <v>No</v>
      </c>
      <c r="H800" s="23">
        <f>VLOOKUP(A800,'Medical Examinations'!A800:H3134,7,FALSE)</f>
        <v>0</v>
      </c>
      <c r="I800" s="23" t="str">
        <f>VLOOKUP(A800,'Medical Examinations'!A800:H3134,8,FALSE)</f>
        <v>No</v>
      </c>
      <c r="J800" s="23" t="str" cm="1">
        <f t="array" ref="J800">_xlfn.IFS(C800&lt;18.5,"Under Weight",C800&lt;25,"Healthy Weight",C800&lt;30,"Over Weight",C800&gt;=30,"Obesity")</f>
        <v>Over Weight</v>
      </c>
      <c r="K800" s="23" t="str" cm="1">
        <f t="array" ref="K800">_xlfn.IFS(D800&lt;5.7,"Normal",D800&lt;=6.5,"Prediabetes",D800&gt;6.5,"Diabetes")</f>
        <v>Diabetes</v>
      </c>
      <c r="L800" s="30" t="str">
        <f>VLOOKUP(A800,'Hospitalisation Details'!A800:H3142,2,FALSE)</f>
        <v>06-Aug-1967</v>
      </c>
      <c r="M800" s="23">
        <f>VLOOKUP(A800,'Hospitalisation Details'!A800:H3142,5,FALSE)</f>
        <v>13047.33</v>
      </c>
      <c r="N800" s="23" t="str">
        <f>VLOOKUP(A800,'Hospitalisation Details'!A800:H3142,6,FALSE)</f>
        <v>tier - 3</v>
      </c>
      <c r="O800" s="23" t="str">
        <f>VLOOKUP(A800,'Hospitalisation Details'!A800:H3142,7,FALSE)</f>
        <v>tier - 3</v>
      </c>
      <c r="P800" s="23" t="str">
        <f>VLOOKUP(A800,'Hospitalisation Details'!A800:H3142,8,FALSE)</f>
        <v>R1024</v>
      </c>
      <c r="Q800" s="26">
        <f>VLOOKUP(A800,'Hospitalisation Details'!A800:H3142,3,FALSE)</f>
        <v>55.838888888888889</v>
      </c>
    </row>
    <row r="801" spans="1:17" ht="15.75" customHeight="1" x14ac:dyDescent="0.3">
      <c r="A801" s="31" t="s">
        <v>1428</v>
      </c>
      <c r="B801" s="23" t="str">
        <f>VLOOKUP(A801,'Customer Names'!A801:D3135,3,FALSE)</f>
        <v xml:space="preserve">  Sarah E</v>
      </c>
      <c r="C801" s="23">
        <f>VLOOKUP(Healthcare!A801,'Medical Examinations'!A801:H3135,2,FALSE)</f>
        <v>34.56</v>
      </c>
      <c r="D801" s="23">
        <f>VLOOKUP(A801,'Medical Examinations'!A801:H3135,3,FALSE)</f>
        <v>5.84</v>
      </c>
      <c r="E801" s="23" t="str">
        <f>VLOOKUP(A801,'Medical Examinations'!A801:H3135,4,FALSE)</f>
        <v>Yes</v>
      </c>
      <c r="F801" s="23" t="str">
        <f>VLOOKUP(A801,'Medical Examinations'!A801:H3135,5,FALSE)</f>
        <v>No</v>
      </c>
      <c r="G801" s="23" t="str">
        <f>VLOOKUP(A801,'Medical Examinations'!A801:H3135,6,FALSE)</f>
        <v>Yes</v>
      </c>
      <c r="H801" s="23">
        <f>VLOOKUP(A801,'Medical Examinations'!A801:H3135,7,FALSE)</f>
        <v>1</v>
      </c>
      <c r="I801" s="23" t="str">
        <f>VLOOKUP(A801,'Medical Examinations'!A801:H3135,8,FALSE)</f>
        <v>No</v>
      </c>
      <c r="J801" s="23" t="str" cm="1">
        <f t="array" ref="J801">_xlfn.IFS(C801&lt;18.5,"Under Weight",C801&lt;25,"Healthy Weight",C801&lt;30,"Over Weight",C801&gt;=30,"Obesity")</f>
        <v>Obesity</v>
      </c>
      <c r="K801" s="23" t="str" cm="1">
        <f t="array" ref="K801">_xlfn.IFS(D801&lt;5.7,"Normal",D801&lt;=6.5,"Prediabetes",D801&gt;6.5,"Diabetes")</f>
        <v>Prediabetes</v>
      </c>
      <c r="L801" s="30" t="str">
        <f>VLOOKUP(A801,'Hospitalisation Details'!A801:H3143,2,FALSE)</f>
        <v>23-Sep-1969</v>
      </c>
      <c r="M801" s="23">
        <f>VLOOKUP(A801,'Hospitalisation Details'!A801:H3143,5,FALSE)</f>
        <v>13044.41</v>
      </c>
      <c r="N801" s="23" t="str">
        <f>VLOOKUP(A801,'Hospitalisation Details'!A801:H3143,6,FALSE)</f>
        <v>tier - 3</v>
      </c>
      <c r="O801" s="23" t="str">
        <f>VLOOKUP(A801,'Hospitalisation Details'!A801:H3143,7,FALSE)</f>
        <v>tier - 1</v>
      </c>
      <c r="P801" s="23" t="str">
        <f>VLOOKUP(A801,'Hospitalisation Details'!A801:H3143,8,FALSE)</f>
        <v>R1012</v>
      </c>
      <c r="Q801" s="26">
        <f>VLOOKUP(A801,'Hospitalisation Details'!A801:H3143,3,FALSE)</f>
        <v>53.708333333333336</v>
      </c>
    </row>
    <row r="802" spans="1:17" ht="15.75" customHeight="1" x14ac:dyDescent="0.3">
      <c r="A802" s="31" t="s">
        <v>1429</v>
      </c>
      <c r="B802" s="23" t="str">
        <f>VLOOKUP(A802,'Customer Names'!A802:D3136,3,FALSE)</f>
        <v xml:space="preserve">  Apryl J</v>
      </c>
      <c r="C802" s="23">
        <f>VLOOKUP(Healthcare!A802,'Medical Examinations'!A802:H3136,2,FALSE)</f>
        <v>28.2</v>
      </c>
      <c r="D802" s="23">
        <f>VLOOKUP(A802,'Medical Examinations'!A802:H3136,3,FALSE)</f>
        <v>7.19</v>
      </c>
      <c r="E802" s="23" t="str">
        <f>VLOOKUP(A802,'Medical Examinations'!A802:H3136,4,FALSE)</f>
        <v>Yes</v>
      </c>
      <c r="F802" s="23" t="str">
        <f>VLOOKUP(A802,'Medical Examinations'!A802:H3136,5,FALSE)</f>
        <v>No</v>
      </c>
      <c r="G802" s="23" t="str">
        <f>VLOOKUP(A802,'Medical Examinations'!A802:H3136,6,FALSE)</f>
        <v>No</v>
      </c>
      <c r="H802" s="23">
        <f>VLOOKUP(A802,'Medical Examinations'!A802:H3136,7,FALSE)</f>
        <v>2</v>
      </c>
      <c r="I802" s="23" t="str">
        <f>VLOOKUP(A802,'Medical Examinations'!A802:H3136,8,FALSE)</f>
        <v>No</v>
      </c>
      <c r="J802" s="23" t="str" cm="1">
        <f t="array" ref="J802">_xlfn.IFS(C802&lt;18.5,"Under Weight",C802&lt;25,"Healthy Weight",C802&lt;30,"Over Weight",C802&gt;=30,"Obesity")</f>
        <v>Over Weight</v>
      </c>
      <c r="K802" s="23" t="str" cm="1">
        <f t="array" ref="K802">_xlfn.IFS(D802&lt;5.7,"Normal",D802&lt;=6.5,"Prediabetes",D802&gt;6.5,"Diabetes")</f>
        <v>Diabetes</v>
      </c>
      <c r="L802" s="30" t="str">
        <f>VLOOKUP(A802,'Hospitalisation Details'!A802:H3144,2,FALSE)</f>
        <v>09-Nov-1961</v>
      </c>
      <c r="M802" s="23">
        <f>VLOOKUP(A802,'Hospitalisation Details'!A802:H3144,5,FALSE)</f>
        <v>13041.92</v>
      </c>
      <c r="N802" s="23" t="str">
        <f>VLOOKUP(A802,'Hospitalisation Details'!A802:H3144,6,FALSE)</f>
        <v>tier - 3</v>
      </c>
      <c r="O802" s="23" t="str">
        <f>VLOOKUP(A802,'Hospitalisation Details'!A802:H3144,7,FALSE)</f>
        <v>tier - 1</v>
      </c>
      <c r="P802" s="23" t="str">
        <f>VLOOKUP(A802,'Hospitalisation Details'!A802:H3144,8,FALSE)</f>
        <v>R1011</v>
      </c>
      <c r="Q802" s="26">
        <f>VLOOKUP(A802,'Hospitalisation Details'!A802:H3144,3,FALSE)</f>
        <v>61.580555555555556</v>
      </c>
    </row>
    <row r="803" spans="1:17" ht="15.75" customHeight="1" x14ac:dyDescent="0.3">
      <c r="A803" s="31" t="s">
        <v>1431</v>
      </c>
      <c r="B803" s="23" t="str">
        <f>VLOOKUP(A803,'Customer Names'!A803:D3137,3,FALSE)</f>
        <v xml:space="preserve">  Ilana</v>
      </c>
      <c r="C803" s="23">
        <f>VLOOKUP(Healthcare!A803,'Medical Examinations'!A803:H3137,2,FALSE)</f>
        <v>30.43</v>
      </c>
      <c r="D803" s="23">
        <f>VLOOKUP(A803,'Medical Examinations'!A803:H3137,3,FALSE)</f>
        <v>9.39</v>
      </c>
      <c r="E803" s="23" t="str">
        <f>VLOOKUP(A803,'Medical Examinations'!A803:H3137,4,FALSE)</f>
        <v>No</v>
      </c>
      <c r="F803" s="23" t="str">
        <f>VLOOKUP(A803,'Medical Examinations'!A803:H3137,5,FALSE)</f>
        <v>No</v>
      </c>
      <c r="G803" s="23" t="str">
        <f>VLOOKUP(A803,'Medical Examinations'!A803:H3137,6,FALSE)</f>
        <v>No</v>
      </c>
      <c r="H803" s="23">
        <f>VLOOKUP(A803,'Medical Examinations'!A803:H3137,7,FALSE)</f>
        <v>0</v>
      </c>
      <c r="I803" s="23" t="str">
        <f>VLOOKUP(A803,'Medical Examinations'!A803:H3137,8,FALSE)</f>
        <v>No</v>
      </c>
      <c r="J803" s="23" t="str" cm="1">
        <f t="array" ref="J803">_xlfn.IFS(C803&lt;18.5,"Under Weight",C803&lt;25,"Healthy Weight",C803&lt;30,"Over Weight",C803&gt;=30,"Obesity")</f>
        <v>Obesity</v>
      </c>
      <c r="K803" s="23" t="str" cm="1">
        <f t="array" ref="K803">_xlfn.IFS(D803&lt;5.7,"Normal",D803&lt;=6.5,"Prediabetes",D803&gt;6.5,"Diabetes")</f>
        <v>Diabetes</v>
      </c>
      <c r="L803" s="30" t="str">
        <f>VLOOKUP(A803,'Hospitalisation Details'!A803:H3145,2,FALSE)</f>
        <v>04-Nov-1965</v>
      </c>
      <c r="M803" s="23">
        <f>VLOOKUP(A803,'Hospitalisation Details'!A803:H3145,5,FALSE)</f>
        <v>13023.93</v>
      </c>
      <c r="N803" s="23" t="str">
        <f>VLOOKUP(A803,'Hospitalisation Details'!A803:H3145,6,FALSE)</f>
        <v>tier - 3</v>
      </c>
      <c r="O803" s="23" t="str">
        <f>VLOOKUP(A803,'Hospitalisation Details'!A803:H3145,7,FALSE)</f>
        <v>tier - 2</v>
      </c>
      <c r="P803" s="23" t="str">
        <f>VLOOKUP(A803,'Hospitalisation Details'!A803:H3145,8,FALSE)</f>
        <v>R1025</v>
      </c>
      <c r="Q803" s="26">
        <f>VLOOKUP(A803,'Hospitalisation Details'!A803:H3145,3,FALSE)</f>
        <v>57.594444444444441</v>
      </c>
    </row>
    <row r="804" spans="1:17" ht="15.75" customHeight="1" x14ac:dyDescent="0.3">
      <c r="A804" s="31" t="s">
        <v>1433</v>
      </c>
      <c r="B804" s="23" t="str">
        <f>VLOOKUP(A804,'Customer Names'!A804:D3138,3,FALSE)</f>
        <v xml:space="preserve">  Katherine</v>
      </c>
      <c r="C804" s="23">
        <f>VLOOKUP(Healthcare!A804,'Medical Examinations'!A804:H3138,2,FALSE)</f>
        <v>32.395000000000003</v>
      </c>
      <c r="D804" s="23">
        <f>VLOOKUP(A804,'Medical Examinations'!A804:H3138,3,FALSE)</f>
        <v>4.2699999999999996</v>
      </c>
      <c r="E804" s="23" t="str">
        <f>VLOOKUP(A804,'Medical Examinations'!A804:H3138,4,FALSE)</f>
        <v>Yes</v>
      </c>
      <c r="F804" s="23" t="str">
        <f>VLOOKUP(A804,'Medical Examinations'!A804:H3138,5,FALSE)</f>
        <v>No</v>
      </c>
      <c r="G804" s="23" t="str">
        <f>VLOOKUP(A804,'Medical Examinations'!A804:H3138,6,FALSE)</f>
        <v>No</v>
      </c>
      <c r="H804" s="23">
        <f>VLOOKUP(A804,'Medical Examinations'!A804:H3138,7,FALSE)</f>
        <v>1</v>
      </c>
      <c r="I804" s="23" t="str">
        <f>VLOOKUP(A804,'Medical Examinations'!A804:H3138,8,FALSE)</f>
        <v>No</v>
      </c>
      <c r="J804" s="23" t="str" cm="1">
        <f t="array" ref="J804">_xlfn.IFS(C804&lt;18.5,"Under Weight",C804&lt;25,"Healthy Weight",C804&lt;30,"Over Weight",C804&gt;=30,"Obesity")</f>
        <v>Obesity</v>
      </c>
      <c r="K804" s="23" t="str" cm="1">
        <f t="array" ref="K804">_xlfn.IFS(D804&lt;5.7,"Normal",D804&lt;=6.5,"Prediabetes",D804&gt;6.5,"Diabetes")</f>
        <v>Normal</v>
      </c>
      <c r="L804" s="30" t="str">
        <f>VLOOKUP(A804,'Hospitalisation Details'!A804:H3146,2,FALSE)</f>
        <v>23-Sep-1964</v>
      </c>
      <c r="M804" s="23">
        <f>VLOOKUP(A804,'Hospitalisation Details'!A804:H3146,5,FALSE)</f>
        <v>13019.16</v>
      </c>
      <c r="N804" s="23" t="str">
        <f>VLOOKUP(A804,'Hospitalisation Details'!A804:H3146,6,FALSE)</f>
        <v>tier - 3</v>
      </c>
      <c r="O804" s="23" t="str">
        <f>VLOOKUP(A804,'Hospitalisation Details'!A804:H3146,7,FALSE)</f>
        <v>tier - 1</v>
      </c>
      <c r="P804" s="23" t="str">
        <f>VLOOKUP(A804,'Hospitalisation Details'!A804:H3146,8,FALSE)</f>
        <v>R1024</v>
      </c>
      <c r="Q804" s="26">
        <f>VLOOKUP(A804,'Hospitalisation Details'!A804:H3146,3,FALSE)</f>
        <v>58.708333333333336</v>
      </c>
    </row>
    <row r="805" spans="1:17" ht="15.75" customHeight="1" x14ac:dyDescent="0.3">
      <c r="A805" s="31" t="s">
        <v>1434</v>
      </c>
      <c r="B805" s="23" t="str">
        <f>VLOOKUP(A805,'Customer Names'!A805:D3139,3,FALSE)</f>
        <v xml:space="preserve">  Katherine</v>
      </c>
      <c r="C805" s="23">
        <f>VLOOKUP(Healthcare!A805,'Medical Examinations'!A805:H3139,2,FALSE)</f>
        <v>24.035</v>
      </c>
      <c r="D805" s="23">
        <f>VLOOKUP(A805,'Medical Examinations'!A805:H3139,3,FALSE)</f>
        <v>11.71</v>
      </c>
      <c r="E805" s="23" t="str">
        <f>VLOOKUP(A805,'Medical Examinations'!A805:H3139,4,FALSE)</f>
        <v>No</v>
      </c>
      <c r="F805" s="23" t="str">
        <f>VLOOKUP(A805,'Medical Examinations'!A805:H3139,5,FALSE)</f>
        <v>No</v>
      </c>
      <c r="G805" s="23" t="str">
        <f>VLOOKUP(A805,'Medical Examinations'!A805:H3139,6,FALSE)</f>
        <v>No</v>
      </c>
      <c r="H805" s="23">
        <f>VLOOKUP(A805,'Medical Examinations'!A805:H3139,7,FALSE)</f>
        <v>0</v>
      </c>
      <c r="I805" s="23" t="str">
        <f>VLOOKUP(A805,'Medical Examinations'!A805:H3139,8,FALSE)</f>
        <v>No</v>
      </c>
      <c r="J805" s="23" t="str" cm="1">
        <f t="array" ref="J805">_xlfn.IFS(C805&lt;18.5,"Under Weight",C805&lt;25,"Healthy Weight",C805&lt;30,"Over Weight",C805&gt;=30,"Obesity")</f>
        <v>Healthy Weight</v>
      </c>
      <c r="K805" s="23" t="str" cm="1">
        <f t="array" ref="K805">_xlfn.IFS(D805&lt;5.7,"Normal",D805&lt;=6.5,"Prediabetes",D805&gt;6.5,"Diabetes")</f>
        <v>Diabetes</v>
      </c>
      <c r="L805" s="30" t="str">
        <f>VLOOKUP(A805,'Hospitalisation Details'!A805:H3147,2,FALSE)</f>
        <v>20-Jul-1962</v>
      </c>
      <c r="M805" s="23">
        <f>VLOOKUP(A805,'Hospitalisation Details'!A805:H3147,5,FALSE)</f>
        <v>13012.21</v>
      </c>
      <c r="N805" s="23" t="str">
        <f>VLOOKUP(A805,'Hospitalisation Details'!A805:H3147,6,FALSE)</f>
        <v>tier - 3</v>
      </c>
      <c r="O805" s="23" t="str">
        <f>VLOOKUP(A805,'Hospitalisation Details'!A805:H3147,7,FALSE)</f>
        <v>tier - 1</v>
      </c>
      <c r="P805" s="23" t="str">
        <f>VLOOKUP(A805,'Hospitalisation Details'!A805:H3147,8,FALSE)</f>
        <v>R1012</v>
      </c>
      <c r="Q805" s="26">
        <f>VLOOKUP(A805,'Hospitalisation Details'!A805:H3147,3,FALSE)</f>
        <v>60.883333333333333</v>
      </c>
    </row>
    <row r="806" spans="1:17" ht="15.75" customHeight="1" x14ac:dyDescent="0.3">
      <c r="A806" s="31" t="s">
        <v>1435</v>
      </c>
      <c r="B806" s="23" t="str">
        <f>VLOOKUP(A806,'Customer Names'!A806:D3140,3,FALSE)</f>
        <v xml:space="preserve">  Karl</v>
      </c>
      <c r="C806" s="23">
        <f>VLOOKUP(Healthcare!A806,'Medical Examinations'!A806:H3140,2,FALSE)</f>
        <v>37.119999999999997</v>
      </c>
      <c r="D806" s="23">
        <f>VLOOKUP(A806,'Medical Examinations'!A806:H3140,3,FALSE)</f>
        <v>5.29</v>
      </c>
      <c r="E806" s="23" t="str">
        <f>VLOOKUP(A806,'Medical Examinations'!A806:H3140,4,FALSE)</f>
        <v>No</v>
      </c>
      <c r="F806" s="23" t="str">
        <f>VLOOKUP(A806,'Medical Examinations'!A806:H3140,5,FALSE)</f>
        <v>No</v>
      </c>
      <c r="G806" s="23" t="str">
        <f>VLOOKUP(A806,'Medical Examinations'!A806:H3140,6,FALSE)</f>
        <v>No</v>
      </c>
      <c r="H806" s="23">
        <f>VLOOKUP(A806,'Medical Examinations'!A806:H3140,7,FALSE)</f>
        <v>2</v>
      </c>
      <c r="I806" s="23" t="str">
        <f>VLOOKUP(A806,'Medical Examinations'!A806:H3140,8,FALSE)</f>
        <v>No</v>
      </c>
      <c r="J806" s="23" t="str" cm="1">
        <f t="array" ref="J806">_xlfn.IFS(C806&lt;18.5,"Under Weight",C806&lt;25,"Healthy Weight",C806&lt;30,"Over Weight",C806&gt;=30,"Obesity")</f>
        <v>Obesity</v>
      </c>
      <c r="K806" s="23" t="str" cm="1">
        <f t="array" ref="K806">_xlfn.IFS(D806&lt;5.7,"Normal",D806&lt;=6.5,"Prediabetes",D806&gt;6.5,"Diabetes")</f>
        <v>Normal</v>
      </c>
      <c r="L806" s="30" t="str">
        <f>VLOOKUP(A806,'Hospitalisation Details'!A806:H3148,2,FALSE)</f>
        <v>27-Sep-1972</v>
      </c>
      <c r="M806" s="23">
        <f>VLOOKUP(A806,'Hospitalisation Details'!A806:H3148,5,FALSE)</f>
        <v>13010.86</v>
      </c>
      <c r="N806" s="23" t="str">
        <f>VLOOKUP(A806,'Hospitalisation Details'!A806:H3148,6,FALSE)</f>
        <v>tier - 3</v>
      </c>
      <c r="O806" s="23" t="str">
        <f>VLOOKUP(A806,'Hospitalisation Details'!A806:H3148,7,FALSE)</f>
        <v>tier - 2</v>
      </c>
      <c r="P806" s="23" t="str">
        <f>VLOOKUP(A806,'Hospitalisation Details'!A806:H3148,8,FALSE)</f>
        <v>R1012</v>
      </c>
      <c r="Q806" s="26">
        <f>VLOOKUP(A806,'Hospitalisation Details'!A806:H3148,3,FALSE)</f>
        <v>50.697222222222223</v>
      </c>
    </row>
    <row r="807" spans="1:17" ht="15.75" customHeight="1" x14ac:dyDescent="0.3">
      <c r="A807" s="31" t="s">
        <v>1437</v>
      </c>
      <c r="B807" s="23" t="str">
        <f>VLOOKUP(A807,'Customer Names'!A807:D3141,3,FALSE)</f>
        <v xml:space="preserve">  Stephen</v>
      </c>
      <c r="C807" s="23">
        <f>VLOOKUP(Healthcare!A807,'Medical Examinations'!A807:H3141,2,FALSE)</f>
        <v>34.840000000000003</v>
      </c>
      <c r="D807" s="23">
        <f>VLOOKUP(A807,'Medical Examinations'!A807:H3141,3,FALSE)</f>
        <v>6</v>
      </c>
      <c r="E807" s="23" t="str">
        <f>VLOOKUP(A807,'Medical Examinations'!A807:H3141,4,FALSE)</f>
        <v>Yes</v>
      </c>
      <c r="F807" s="23" t="str">
        <f>VLOOKUP(A807,'Medical Examinations'!A807:H3141,5,FALSE)</f>
        <v>No</v>
      </c>
      <c r="G807" s="23" t="str">
        <f>VLOOKUP(A807,'Medical Examinations'!A807:H3141,6,FALSE)</f>
        <v>Yes</v>
      </c>
      <c r="H807" s="23">
        <f>VLOOKUP(A807,'Medical Examinations'!A807:H3141,7,FALSE)</f>
        <v>1</v>
      </c>
      <c r="I807" s="23" t="str">
        <f>VLOOKUP(A807,'Medical Examinations'!A807:H3141,8,FALSE)</f>
        <v>No</v>
      </c>
      <c r="J807" s="23" t="str" cm="1">
        <f t="array" ref="J807">_xlfn.IFS(C807&lt;18.5,"Under Weight",C807&lt;25,"Healthy Weight",C807&lt;30,"Over Weight",C807&gt;=30,"Obesity")</f>
        <v>Obesity</v>
      </c>
      <c r="K807" s="23" t="str" cm="1">
        <f t="array" ref="K807">_xlfn.IFS(D807&lt;5.7,"Normal",D807&lt;=6.5,"Prediabetes",D807&gt;6.5,"Diabetes")</f>
        <v>Prediabetes</v>
      </c>
      <c r="L807" s="30" t="str">
        <f>VLOOKUP(A807,'Hospitalisation Details'!A807:H3149,2,FALSE)</f>
        <v>13-Dec-1969</v>
      </c>
      <c r="M807" s="23">
        <f>VLOOKUP(A807,'Hospitalisation Details'!A807:H3149,5,FALSE)</f>
        <v>13008.07</v>
      </c>
      <c r="N807" s="23" t="str">
        <f>VLOOKUP(A807,'Hospitalisation Details'!A807:H3149,6,FALSE)</f>
        <v>tier - 3</v>
      </c>
      <c r="O807" s="23" t="str">
        <f>VLOOKUP(A807,'Hospitalisation Details'!A807:H3149,7,FALSE)</f>
        <v>tier - 3</v>
      </c>
      <c r="P807" s="23" t="str">
        <f>VLOOKUP(A807,'Hospitalisation Details'!A807:H3149,8,FALSE)</f>
        <v>R1012</v>
      </c>
      <c r="Q807" s="26">
        <f>VLOOKUP(A807,'Hospitalisation Details'!A807:H3149,3,FALSE)</f>
        <v>53.486111111111114</v>
      </c>
    </row>
    <row r="808" spans="1:17" ht="15.75" customHeight="1" x14ac:dyDescent="0.3">
      <c r="A808" s="31" t="s">
        <v>1438</v>
      </c>
      <c r="B808" s="23" t="str">
        <f>VLOOKUP(A808,'Customer Names'!A808:D3142,3,FALSE)</f>
        <v xml:space="preserve">  Will</v>
      </c>
      <c r="C808" s="23">
        <f>VLOOKUP(Healthcare!A808,'Medical Examinations'!A808:H3142,2,FALSE)</f>
        <v>29.53</v>
      </c>
      <c r="D808" s="23">
        <f>VLOOKUP(A808,'Medical Examinations'!A808:H3142,3,FALSE)</f>
        <v>10.64</v>
      </c>
      <c r="E808" s="23" t="str">
        <f>VLOOKUP(A808,'Medical Examinations'!A808:H3142,4,FALSE)</f>
        <v>No</v>
      </c>
      <c r="F808" s="23" t="str">
        <f>VLOOKUP(A808,'Medical Examinations'!A808:H3142,5,FALSE)</f>
        <v>No</v>
      </c>
      <c r="G808" s="23" t="str">
        <f>VLOOKUP(A808,'Medical Examinations'!A808:H3142,6,FALSE)</f>
        <v>No</v>
      </c>
      <c r="H808" s="23">
        <f>VLOOKUP(A808,'Medical Examinations'!A808:H3142,7,FALSE)</f>
        <v>0</v>
      </c>
      <c r="I808" s="23" t="str">
        <f>VLOOKUP(A808,'Medical Examinations'!A808:H3142,8,FALSE)</f>
        <v>No</v>
      </c>
      <c r="J808" s="23" t="str" cm="1">
        <f t="array" ref="J808">_xlfn.IFS(C808&lt;18.5,"Under Weight",C808&lt;25,"Healthy Weight",C808&lt;30,"Over Weight",C808&gt;=30,"Obesity")</f>
        <v>Over Weight</v>
      </c>
      <c r="K808" s="23" t="str" cm="1">
        <f t="array" ref="K808">_xlfn.IFS(D808&lt;5.7,"Normal",D808&lt;=6.5,"Prediabetes",D808&gt;6.5,"Diabetes")</f>
        <v>Diabetes</v>
      </c>
      <c r="L808" s="30" t="str">
        <f>VLOOKUP(A808,'Hospitalisation Details'!A808:H3150,2,FALSE)</f>
        <v>24-Jun-1962</v>
      </c>
      <c r="M808" s="23">
        <f>VLOOKUP(A808,'Hospitalisation Details'!A808:H3150,5,FALSE)</f>
        <v>13004.95</v>
      </c>
      <c r="N808" s="23" t="str">
        <f>VLOOKUP(A808,'Hospitalisation Details'!A808:H3150,6,FALSE)</f>
        <v>tier - 3</v>
      </c>
      <c r="O808" s="23" t="str">
        <f>VLOOKUP(A808,'Hospitalisation Details'!A808:H3150,7,FALSE)</f>
        <v>tier - 1</v>
      </c>
      <c r="P808" s="23" t="str">
        <f>VLOOKUP(A808,'Hospitalisation Details'!A808:H3150,8,FALSE)</f>
        <v>R1012</v>
      </c>
      <c r="Q808" s="26">
        <f>VLOOKUP(A808,'Hospitalisation Details'!A808:H3150,3,FALSE)</f>
        <v>60.955555555555556</v>
      </c>
    </row>
    <row r="809" spans="1:17" ht="15.75" customHeight="1" x14ac:dyDescent="0.3">
      <c r="A809" s="31" t="s">
        <v>1440</v>
      </c>
      <c r="B809" s="23" t="str">
        <f>VLOOKUP(A809,'Customer Names'!A809:D3143,3,FALSE)</f>
        <v xml:space="preserve">  Bradley D</v>
      </c>
      <c r="C809" s="23">
        <f>VLOOKUP(Healthcare!A809,'Medical Examinations'!A809:H3143,2,FALSE)</f>
        <v>42.51</v>
      </c>
      <c r="D809" s="23">
        <f>VLOOKUP(A809,'Medical Examinations'!A809:H3143,3,FALSE)</f>
        <v>8.2100000000000009</v>
      </c>
      <c r="E809" s="23" t="str">
        <f>VLOOKUP(A809,'Medical Examinations'!A809:H3143,4,FALSE)</f>
        <v>Yes</v>
      </c>
      <c r="F809" s="23" t="str">
        <f>VLOOKUP(A809,'Medical Examinations'!A809:H3143,5,FALSE)</f>
        <v>No</v>
      </c>
      <c r="G809" s="23" t="str">
        <f>VLOOKUP(A809,'Medical Examinations'!A809:H3143,6,FALSE)</f>
        <v>No</v>
      </c>
      <c r="H809" s="23">
        <f>VLOOKUP(A809,'Medical Examinations'!A809:H3143,7,FALSE)</f>
        <v>0</v>
      </c>
      <c r="I809" s="23" t="str">
        <f>VLOOKUP(A809,'Medical Examinations'!A809:H3143,8,FALSE)</f>
        <v>No</v>
      </c>
      <c r="J809" s="23" t="str" cm="1">
        <f t="array" ref="J809">_xlfn.IFS(C809&lt;18.5,"Under Weight",C809&lt;25,"Healthy Weight",C809&lt;30,"Over Weight",C809&gt;=30,"Obesity")</f>
        <v>Obesity</v>
      </c>
      <c r="K809" s="23" t="str" cm="1">
        <f t="array" ref="K809">_xlfn.IFS(D809&lt;5.7,"Normal",D809&lt;=6.5,"Prediabetes",D809&gt;6.5,"Diabetes")</f>
        <v>Diabetes</v>
      </c>
      <c r="L809" s="30" t="str">
        <f>VLOOKUP(A809,'Hospitalisation Details'!A809:H3151,2,FALSE)</f>
        <v>30-Oct-1981</v>
      </c>
      <c r="M809" s="23">
        <f>VLOOKUP(A809,'Hospitalisation Details'!A809:H3151,5,FALSE)</f>
        <v>13002.91</v>
      </c>
      <c r="N809" s="23" t="str">
        <f>VLOOKUP(A809,'Hospitalisation Details'!A809:H3151,6,FALSE)</f>
        <v>tier - 3</v>
      </c>
      <c r="O809" s="23" t="str">
        <f>VLOOKUP(A809,'Hospitalisation Details'!A809:H3151,7,FALSE)</f>
        <v>tier - 1</v>
      </c>
      <c r="P809" s="23" t="str">
        <f>VLOOKUP(A809,'Hospitalisation Details'!A809:H3151,8,FALSE)</f>
        <v>R1012</v>
      </c>
      <c r="Q809" s="26">
        <f>VLOOKUP(A809,'Hospitalisation Details'!A809:H3151,3,FALSE)</f>
        <v>41.605555555555554</v>
      </c>
    </row>
    <row r="810" spans="1:17" ht="15.75" customHeight="1" x14ac:dyDescent="0.3">
      <c r="A810" s="31" t="s">
        <v>1442</v>
      </c>
      <c r="B810" s="23" t="str">
        <f>VLOOKUP(A810,'Customer Names'!A810:D3144,3,FALSE)</f>
        <v xml:space="preserve">  Amy M</v>
      </c>
      <c r="C810" s="23">
        <f>VLOOKUP(Healthcare!A810,'Medical Examinations'!A810:H3144,2,FALSE)</f>
        <v>38.14</v>
      </c>
      <c r="D810" s="23">
        <f>VLOOKUP(A810,'Medical Examinations'!A810:H3144,3,FALSE)</f>
        <v>5.58</v>
      </c>
      <c r="E810" s="23" t="str">
        <f>VLOOKUP(A810,'Medical Examinations'!A810:H3144,4,FALSE)</f>
        <v>No</v>
      </c>
      <c r="F810" s="23" t="str">
        <f>VLOOKUP(A810,'Medical Examinations'!A810:H3144,5,FALSE)</f>
        <v>No</v>
      </c>
      <c r="G810" s="23" t="str">
        <f>VLOOKUP(A810,'Medical Examinations'!A810:H3144,6,FALSE)</f>
        <v>Yes</v>
      </c>
      <c r="H810" s="23">
        <f>VLOOKUP(A810,'Medical Examinations'!A810:H3144,7,FALSE)</f>
        <v>1</v>
      </c>
      <c r="I810" s="23" t="str">
        <f>VLOOKUP(A810,'Medical Examinations'!A810:H3144,8,FALSE)</f>
        <v>No</v>
      </c>
      <c r="J810" s="23" t="str" cm="1">
        <f t="array" ref="J810">_xlfn.IFS(C810&lt;18.5,"Under Weight",C810&lt;25,"Healthy Weight",C810&lt;30,"Over Weight",C810&gt;=30,"Obesity")</f>
        <v>Obesity</v>
      </c>
      <c r="K810" s="23" t="str" cm="1">
        <f t="array" ref="K810">_xlfn.IFS(D810&lt;5.7,"Normal",D810&lt;=6.5,"Prediabetes",D810&gt;6.5,"Diabetes")</f>
        <v>Normal</v>
      </c>
      <c r="L810" s="30" t="str">
        <f>VLOOKUP(A810,'Hospitalisation Details'!A810:H3152,2,FALSE)</f>
        <v>27-Nov-1979</v>
      </c>
      <c r="M810" s="23">
        <f>VLOOKUP(A810,'Hospitalisation Details'!A810:H3152,5,FALSE)</f>
        <v>12994.12</v>
      </c>
      <c r="N810" s="23" t="str">
        <f>VLOOKUP(A810,'Hospitalisation Details'!A810:H3152,6,FALSE)</f>
        <v>tier - 3</v>
      </c>
      <c r="O810" s="23" t="str">
        <f>VLOOKUP(A810,'Hospitalisation Details'!A810:H3152,7,FALSE)</f>
        <v>tier - 2</v>
      </c>
      <c r="P810" s="23" t="str">
        <f>VLOOKUP(A810,'Hospitalisation Details'!A810:H3152,8,FALSE)</f>
        <v>R1026</v>
      </c>
      <c r="Q810" s="26">
        <f>VLOOKUP(A810,'Hospitalisation Details'!A810:H3152,3,FALSE)</f>
        <v>43.530555555555559</v>
      </c>
    </row>
    <row r="811" spans="1:17" ht="15.75" customHeight="1" x14ac:dyDescent="0.3">
      <c r="A811" s="31" t="s">
        <v>1444</v>
      </c>
      <c r="B811" s="23" t="str">
        <f>VLOOKUP(A811,'Customer Names'!A811:D3145,3,FALSE)</f>
        <v xml:space="preserve">  Matthew W</v>
      </c>
      <c r="C811" s="23">
        <f>VLOOKUP(Healthcare!A811,'Medical Examinations'!A811:H3145,2,FALSE)</f>
        <v>39.93</v>
      </c>
      <c r="D811" s="23">
        <f>VLOOKUP(A811,'Medical Examinations'!A811:H3145,3,FALSE)</f>
        <v>8.75</v>
      </c>
      <c r="E811" s="23" t="str">
        <f>VLOOKUP(A811,'Medical Examinations'!A811:H3145,4,FALSE)</f>
        <v>No</v>
      </c>
      <c r="F811" s="23" t="str">
        <f>VLOOKUP(A811,'Medical Examinations'!A811:H3145,5,FALSE)</f>
        <v>No</v>
      </c>
      <c r="G811" s="23" t="str">
        <f>VLOOKUP(A811,'Medical Examinations'!A811:H3145,6,FALSE)</f>
        <v>No</v>
      </c>
      <c r="H811" s="23">
        <f>VLOOKUP(A811,'Medical Examinations'!A811:H3145,7,FALSE)</f>
        <v>0</v>
      </c>
      <c r="I811" s="23" t="str">
        <f>VLOOKUP(A811,'Medical Examinations'!A811:H3145,8,FALSE)</f>
        <v>No</v>
      </c>
      <c r="J811" s="23" t="str" cm="1">
        <f t="array" ref="J811">_xlfn.IFS(C811&lt;18.5,"Under Weight",C811&lt;25,"Healthy Weight",C811&lt;30,"Over Weight",C811&gt;=30,"Obesity")</f>
        <v>Obesity</v>
      </c>
      <c r="K811" s="23" t="str" cm="1">
        <f t="array" ref="K811">_xlfn.IFS(D811&lt;5.7,"Normal",D811&lt;=6.5,"Prediabetes",D811&gt;6.5,"Diabetes")</f>
        <v>Diabetes</v>
      </c>
      <c r="L811" s="30" t="str">
        <f>VLOOKUP(A811,'Hospitalisation Details'!A811:H3153,2,FALSE)</f>
        <v>28-Nov-1960</v>
      </c>
      <c r="M811" s="23">
        <f>VLOOKUP(A811,'Hospitalisation Details'!A811:H3153,5,FALSE)</f>
        <v>12982.87</v>
      </c>
      <c r="N811" s="23" t="str">
        <f>VLOOKUP(A811,'Hospitalisation Details'!A811:H3153,6,FALSE)</f>
        <v>tier - 3</v>
      </c>
      <c r="O811" s="23" t="str">
        <f>VLOOKUP(A811,'Hospitalisation Details'!A811:H3153,7,FALSE)</f>
        <v>tier - 1</v>
      </c>
      <c r="P811" s="23" t="str">
        <f>VLOOKUP(A811,'Hospitalisation Details'!A811:H3153,8,FALSE)</f>
        <v>R1013</v>
      </c>
      <c r="Q811" s="26">
        <f>VLOOKUP(A811,'Hospitalisation Details'!A811:H3153,3,FALSE)</f>
        <v>62.527777777777779</v>
      </c>
    </row>
    <row r="812" spans="1:17" ht="15.75" customHeight="1" x14ac:dyDescent="0.3">
      <c r="A812" s="31" t="s">
        <v>1446</v>
      </c>
      <c r="B812" s="23" t="str">
        <f>VLOOKUP(A812,'Customer Names'!A812:D3146,3,FALSE)</f>
        <v xml:space="preserve">  Doug</v>
      </c>
      <c r="C812" s="23">
        <f>VLOOKUP(Healthcare!A812,'Medical Examinations'!A812:H3146,2,FALSE)</f>
        <v>38.83</v>
      </c>
      <c r="D812" s="23">
        <f>VLOOKUP(A812,'Medical Examinations'!A812:H3146,3,FALSE)</f>
        <v>11.86</v>
      </c>
      <c r="E812" s="23" t="str">
        <f>VLOOKUP(A812,'Medical Examinations'!A812:H3146,4,FALSE)</f>
        <v>No</v>
      </c>
      <c r="F812" s="23" t="str">
        <f>VLOOKUP(A812,'Medical Examinations'!A812:H3146,5,FALSE)</f>
        <v>No</v>
      </c>
      <c r="G812" s="23" t="str">
        <f>VLOOKUP(A812,'Medical Examinations'!A812:H3146,6,FALSE)</f>
        <v>No</v>
      </c>
      <c r="H812" s="23">
        <f>VLOOKUP(A812,'Medical Examinations'!A812:H3146,7,FALSE)</f>
        <v>0</v>
      </c>
      <c r="I812" s="23" t="str">
        <f>VLOOKUP(A812,'Medical Examinations'!A812:H3146,8,FALSE)</f>
        <v>No</v>
      </c>
      <c r="J812" s="23" t="str" cm="1">
        <f t="array" ref="J812">_xlfn.IFS(C812&lt;18.5,"Under Weight",C812&lt;25,"Healthy Weight",C812&lt;30,"Over Weight",C812&gt;=30,"Obesity")</f>
        <v>Obesity</v>
      </c>
      <c r="K812" s="23" t="str" cm="1">
        <f t="array" ref="K812">_xlfn.IFS(D812&lt;5.7,"Normal",D812&lt;=6.5,"Prediabetes",D812&gt;6.5,"Diabetes")</f>
        <v>Diabetes</v>
      </c>
      <c r="L812" s="30" t="str">
        <f>VLOOKUP(A812,'Hospitalisation Details'!A812:H3154,2,FALSE)</f>
        <v>23-Sep-1960</v>
      </c>
      <c r="M812" s="23">
        <f>VLOOKUP(A812,'Hospitalisation Details'!A812:H3154,5,FALSE)</f>
        <v>12981.35</v>
      </c>
      <c r="N812" s="23" t="str">
        <f>VLOOKUP(A812,'Hospitalisation Details'!A812:H3154,6,FALSE)</f>
        <v>tier - 3</v>
      </c>
      <c r="O812" s="23" t="str">
        <f>VLOOKUP(A812,'Hospitalisation Details'!A812:H3154,7,FALSE)</f>
        <v>tier - 3</v>
      </c>
      <c r="P812" s="23" t="str">
        <f>VLOOKUP(A812,'Hospitalisation Details'!A812:H3154,8,FALSE)</f>
        <v>R1013</v>
      </c>
      <c r="Q812" s="26">
        <f>VLOOKUP(A812,'Hospitalisation Details'!A812:H3154,3,FALSE)</f>
        <v>62.708333333333336</v>
      </c>
    </row>
    <row r="813" spans="1:17" ht="15.75" customHeight="1" x14ac:dyDescent="0.3">
      <c r="A813" s="31" t="s">
        <v>1447</v>
      </c>
      <c r="B813" s="23" t="str">
        <f>VLOOKUP(A813,'Customer Names'!A813:D3147,3,FALSE)</f>
        <v xml:space="preserve">  Tom</v>
      </c>
      <c r="C813" s="23">
        <f>VLOOKUP(Healthcare!A813,'Medical Examinations'!A813:H3147,2,FALSE)</f>
        <v>37.4</v>
      </c>
      <c r="D813" s="23">
        <f>VLOOKUP(A813,'Medical Examinations'!A813:H3147,3,FALSE)</f>
        <v>11.46</v>
      </c>
      <c r="E813" s="23" t="str">
        <f>VLOOKUP(A813,'Medical Examinations'!A813:H3147,4,FALSE)</f>
        <v>No</v>
      </c>
      <c r="F813" s="23" t="str">
        <f>VLOOKUP(A813,'Medical Examinations'!A813:H3147,5,FALSE)</f>
        <v>No</v>
      </c>
      <c r="G813" s="23" t="str">
        <f>VLOOKUP(A813,'Medical Examinations'!A813:H3147,6,FALSE)</f>
        <v>No</v>
      </c>
      <c r="H813" s="23">
        <f>VLOOKUP(A813,'Medical Examinations'!A813:H3147,7,FALSE)</f>
        <v>0</v>
      </c>
      <c r="I813" s="23" t="str">
        <f>VLOOKUP(A813,'Medical Examinations'!A813:H3147,8,FALSE)</f>
        <v>No</v>
      </c>
      <c r="J813" s="23" t="str" cm="1">
        <f t="array" ref="J813">_xlfn.IFS(C813&lt;18.5,"Under Weight",C813&lt;25,"Healthy Weight",C813&lt;30,"Over Weight",C813&gt;=30,"Obesity")</f>
        <v>Obesity</v>
      </c>
      <c r="K813" s="23" t="str" cm="1">
        <f t="array" ref="K813">_xlfn.IFS(D813&lt;5.7,"Normal",D813&lt;=6.5,"Prediabetes",D813&gt;6.5,"Diabetes")</f>
        <v>Diabetes</v>
      </c>
      <c r="L813" s="30" t="str">
        <f>VLOOKUP(A813,'Hospitalisation Details'!A813:H3155,2,FALSE)</f>
        <v>22-Jun-1960</v>
      </c>
      <c r="M813" s="23">
        <f>VLOOKUP(A813,'Hospitalisation Details'!A813:H3155,5,FALSE)</f>
        <v>12979.36</v>
      </c>
      <c r="N813" s="23" t="str">
        <f>VLOOKUP(A813,'Hospitalisation Details'!A813:H3155,6,FALSE)</f>
        <v>tier - 3</v>
      </c>
      <c r="O813" s="23" t="str">
        <f>VLOOKUP(A813,'Hospitalisation Details'!A813:H3155,7,FALSE)</f>
        <v>tier - 1</v>
      </c>
      <c r="P813" s="23" t="str">
        <f>VLOOKUP(A813,'Hospitalisation Details'!A813:H3155,8,FALSE)</f>
        <v>R1011</v>
      </c>
      <c r="Q813" s="26">
        <f>VLOOKUP(A813,'Hospitalisation Details'!A813:H3155,3,FALSE)</f>
        <v>62.961111111111109</v>
      </c>
    </row>
    <row r="814" spans="1:17" ht="15.75" customHeight="1" x14ac:dyDescent="0.3">
      <c r="A814" s="31" t="s">
        <v>1449</v>
      </c>
      <c r="B814" s="23" t="str">
        <f>VLOOKUP(A814,'Customer Names'!A814:D3148,3,FALSE)</f>
        <v xml:space="preserve">  Jonathan</v>
      </c>
      <c r="C814" s="23">
        <f>VLOOKUP(Healthcare!A814,'Medical Examinations'!A814:H3148,2,FALSE)</f>
        <v>21.4</v>
      </c>
      <c r="D814" s="23">
        <f>VLOOKUP(A814,'Medical Examinations'!A814:H3148,3,FALSE)</f>
        <v>9.0299999999999994</v>
      </c>
      <c r="E814" s="23" t="str">
        <f>VLOOKUP(A814,'Medical Examinations'!A814:H3148,4,FALSE)</f>
        <v>No</v>
      </c>
      <c r="F814" s="23" t="str">
        <f>VLOOKUP(A814,'Medical Examinations'!A814:H3148,5,FALSE)</f>
        <v>No</v>
      </c>
      <c r="G814" s="23" t="str">
        <f>VLOOKUP(A814,'Medical Examinations'!A814:H3148,6,FALSE)</f>
        <v>No</v>
      </c>
      <c r="H814" s="23">
        <f>VLOOKUP(A814,'Medical Examinations'!A814:H3148,7,FALSE)</f>
        <v>0</v>
      </c>
      <c r="I814" s="23" t="str">
        <f>VLOOKUP(A814,'Medical Examinations'!A814:H3148,8,FALSE)</f>
        <v>No</v>
      </c>
      <c r="J814" s="23" t="str" cm="1">
        <f t="array" ref="J814">_xlfn.IFS(C814&lt;18.5,"Under Weight",C814&lt;25,"Healthy Weight",C814&lt;30,"Over Weight",C814&gt;=30,"Obesity")</f>
        <v>Healthy Weight</v>
      </c>
      <c r="K814" s="23" t="str" cm="1">
        <f t="array" ref="K814">_xlfn.IFS(D814&lt;5.7,"Normal",D814&lt;=6.5,"Prediabetes",D814&gt;6.5,"Diabetes")</f>
        <v>Diabetes</v>
      </c>
      <c r="L814" s="30" t="str">
        <f>VLOOKUP(A814,'Hospitalisation Details'!A814:H3156,2,FALSE)</f>
        <v>04-Nov-1960</v>
      </c>
      <c r="M814" s="23">
        <f>VLOOKUP(A814,'Hospitalisation Details'!A814:H3156,5,FALSE)</f>
        <v>12957.12</v>
      </c>
      <c r="N814" s="23" t="str">
        <f>VLOOKUP(A814,'Hospitalisation Details'!A814:H3156,6,FALSE)</f>
        <v>tier - 3</v>
      </c>
      <c r="O814" s="23" t="str">
        <f>VLOOKUP(A814,'Hospitalisation Details'!A814:H3156,7,FALSE)</f>
        <v>tier - 1</v>
      </c>
      <c r="P814" s="23" t="str">
        <f>VLOOKUP(A814,'Hospitalisation Details'!A814:H3156,8,FALSE)</f>
        <v>R1011</v>
      </c>
      <c r="Q814" s="26">
        <f>VLOOKUP(A814,'Hospitalisation Details'!A814:H3156,3,FALSE)</f>
        <v>62.594444444444441</v>
      </c>
    </row>
    <row r="815" spans="1:17" ht="15.75" customHeight="1" x14ac:dyDescent="0.3">
      <c r="A815" s="31" t="s">
        <v>1450</v>
      </c>
      <c r="B815" s="23" t="str">
        <f>VLOOKUP(A815,'Customer Names'!A815:D3149,3,FALSE)</f>
        <v xml:space="preserve">  Wayne A</v>
      </c>
      <c r="C815" s="23">
        <f>VLOOKUP(Healthcare!A815,'Medical Examinations'!A815:H3149,2,FALSE)</f>
        <v>38.380000000000003</v>
      </c>
      <c r="D815" s="23">
        <f>VLOOKUP(A815,'Medical Examinations'!A815:H3149,3,FALSE)</f>
        <v>8.26</v>
      </c>
      <c r="E815" s="23" t="str">
        <f>VLOOKUP(A815,'Medical Examinations'!A815:H3149,4,FALSE)</f>
        <v>Yes</v>
      </c>
      <c r="F815" s="23" t="str">
        <f>VLOOKUP(A815,'Medical Examinations'!A815:H3149,5,FALSE)</f>
        <v>No</v>
      </c>
      <c r="G815" s="23" t="str">
        <f>VLOOKUP(A815,'Medical Examinations'!A815:H3149,6,FALSE)</f>
        <v>No</v>
      </c>
      <c r="H815" s="23">
        <f>VLOOKUP(A815,'Medical Examinations'!A815:H3149,7,FALSE)</f>
        <v>2</v>
      </c>
      <c r="I815" s="23" t="str">
        <f>VLOOKUP(A815,'Medical Examinations'!A815:H3149,8,FALSE)</f>
        <v>No</v>
      </c>
      <c r="J815" s="23" t="str" cm="1">
        <f t="array" ref="J815">_xlfn.IFS(C815&lt;18.5,"Under Weight",C815&lt;25,"Healthy Weight",C815&lt;30,"Over Weight",C815&gt;=30,"Obesity")</f>
        <v>Obesity</v>
      </c>
      <c r="K815" s="23" t="str" cm="1">
        <f t="array" ref="K815">_xlfn.IFS(D815&lt;5.7,"Normal",D815&lt;=6.5,"Prediabetes",D815&gt;6.5,"Diabetes")</f>
        <v>Diabetes</v>
      </c>
      <c r="L815" s="30" t="str">
        <f>VLOOKUP(A815,'Hospitalisation Details'!A815:H3157,2,FALSE)</f>
        <v>20-Aug-1961</v>
      </c>
      <c r="M815" s="23">
        <f>VLOOKUP(A815,'Hospitalisation Details'!A815:H3157,5,FALSE)</f>
        <v>12950.07</v>
      </c>
      <c r="N815" s="23" t="str">
        <f>VLOOKUP(A815,'Hospitalisation Details'!A815:H3157,6,FALSE)</f>
        <v>tier - 3</v>
      </c>
      <c r="O815" s="23" t="str">
        <f>VLOOKUP(A815,'Hospitalisation Details'!A815:H3157,7,FALSE)</f>
        <v>tier - 1</v>
      </c>
      <c r="P815" s="23" t="str">
        <f>VLOOKUP(A815,'Hospitalisation Details'!A815:H3157,8,FALSE)</f>
        <v>R1012</v>
      </c>
      <c r="Q815" s="26">
        <f>VLOOKUP(A815,'Hospitalisation Details'!A815:H3157,3,FALSE)</f>
        <v>61.8</v>
      </c>
    </row>
    <row r="816" spans="1:17" ht="15.75" customHeight="1" x14ac:dyDescent="0.3">
      <c r="A816" s="31" t="s">
        <v>1452</v>
      </c>
      <c r="B816" s="23" t="str">
        <f>VLOOKUP(A816,'Customer Names'!A816:D3150,3,FALSE)</f>
        <v xml:space="preserve">  Nobuyori</v>
      </c>
      <c r="C816" s="23">
        <f>VLOOKUP(Healthcare!A816,'Medical Examinations'!A816:H3150,2,FALSE)</f>
        <v>33.659999999999997</v>
      </c>
      <c r="D816" s="23">
        <f>VLOOKUP(A816,'Medical Examinations'!A816:H3150,3,FALSE)</f>
        <v>5.42</v>
      </c>
      <c r="E816" s="23" t="str">
        <f>VLOOKUP(A816,'Medical Examinations'!A816:H3150,4,FALSE)</f>
        <v>Yes</v>
      </c>
      <c r="F816" s="23" t="str">
        <f>VLOOKUP(A816,'Medical Examinations'!A816:H3150,5,FALSE)</f>
        <v>No</v>
      </c>
      <c r="G816" s="23" t="str">
        <f>VLOOKUP(A816,'Medical Examinations'!A816:H3150,6,FALSE)</f>
        <v>No</v>
      </c>
      <c r="H816" s="23">
        <f>VLOOKUP(A816,'Medical Examinations'!A816:H3150,7,FALSE)</f>
        <v>2</v>
      </c>
      <c r="I816" s="23" t="str">
        <f>VLOOKUP(A816,'Medical Examinations'!A816:H3150,8,FALSE)</f>
        <v>No</v>
      </c>
      <c r="J816" s="23" t="str" cm="1">
        <f t="array" ref="J816">_xlfn.IFS(C816&lt;18.5,"Under Weight",C816&lt;25,"Healthy Weight",C816&lt;30,"Over Weight",C816&gt;=30,"Obesity")</f>
        <v>Obesity</v>
      </c>
      <c r="K816" s="23" t="str" cm="1">
        <f t="array" ref="K816">_xlfn.IFS(D816&lt;5.7,"Normal",D816&lt;=6.5,"Prediabetes",D816&gt;6.5,"Diabetes")</f>
        <v>Normal</v>
      </c>
      <c r="L816" s="30" t="str">
        <f>VLOOKUP(A816,'Hospitalisation Details'!A816:H3158,2,FALSE)</f>
        <v>22-Dec-1966</v>
      </c>
      <c r="M816" s="23">
        <f>VLOOKUP(A816,'Hospitalisation Details'!A816:H3158,5,FALSE)</f>
        <v>12949.16</v>
      </c>
      <c r="N816" s="23" t="str">
        <f>VLOOKUP(A816,'Hospitalisation Details'!A816:H3158,6,FALSE)</f>
        <v>tier - 3</v>
      </c>
      <c r="O816" s="23" t="str">
        <f>VLOOKUP(A816,'Hospitalisation Details'!A816:H3158,7,FALSE)</f>
        <v>tier - 3</v>
      </c>
      <c r="P816" s="23" t="str">
        <f>VLOOKUP(A816,'Hospitalisation Details'!A816:H3158,8,FALSE)</f>
        <v>R1013</v>
      </c>
      <c r="Q816" s="26">
        <f>VLOOKUP(A816,'Hospitalisation Details'!A816:H3158,3,FALSE)</f>
        <v>56.461111111111109</v>
      </c>
    </row>
    <row r="817" spans="1:17" ht="15.75" customHeight="1" x14ac:dyDescent="0.3">
      <c r="A817" s="31" t="s">
        <v>1454</v>
      </c>
      <c r="B817" s="23" t="str">
        <f>VLOOKUP(A817,'Customer Names'!A817:D3151,3,FALSE)</f>
        <v xml:space="preserve">  Rich</v>
      </c>
      <c r="C817" s="23">
        <f>VLOOKUP(Healthcare!A817,'Medical Examinations'!A817:H3151,2,FALSE)</f>
        <v>31.79</v>
      </c>
      <c r="D817" s="23">
        <f>VLOOKUP(A817,'Medical Examinations'!A817:H3151,3,FALSE)</f>
        <v>11.33</v>
      </c>
      <c r="E817" s="23" t="str">
        <f>VLOOKUP(A817,'Medical Examinations'!A817:H3151,4,FALSE)</f>
        <v>Yes</v>
      </c>
      <c r="F817" s="23" t="str">
        <f>VLOOKUP(A817,'Medical Examinations'!A817:H3151,5,FALSE)</f>
        <v>No</v>
      </c>
      <c r="G817" s="23" t="str">
        <f>VLOOKUP(A817,'Medical Examinations'!A817:H3151,6,FALSE)</f>
        <v>Yes</v>
      </c>
      <c r="H817" s="23">
        <f>VLOOKUP(A817,'Medical Examinations'!A817:H3151,7,FALSE)</f>
        <v>1</v>
      </c>
      <c r="I817" s="23" t="str">
        <f>VLOOKUP(A817,'Medical Examinations'!A817:H3151,8,FALSE)</f>
        <v>No</v>
      </c>
      <c r="J817" s="23" t="str" cm="1">
        <f t="array" ref="J817">_xlfn.IFS(C817&lt;18.5,"Under Weight",C817&lt;25,"Healthy Weight",C817&lt;30,"Over Weight",C817&gt;=30,"Obesity")</f>
        <v>Obesity</v>
      </c>
      <c r="K817" s="23" t="str" cm="1">
        <f t="array" ref="K817">_xlfn.IFS(D817&lt;5.7,"Normal",D817&lt;=6.5,"Prediabetes",D817&gt;6.5,"Diabetes")</f>
        <v>Diabetes</v>
      </c>
      <c r="L817" s="30" t="str">
        <f>VLOOKUP(A817,'Hospitalisation Details'!A817:H3159,2,FALSE)</f>
        <v>14-Aug-1963</v>
      </c>
      <c r="M817" s="23">
        <f>VLOOKUP(A817,'Hospitalisation Details'!A817:H3159,5,FALSE)</f>
        <v>12928.79</v>
      </c>
      <c r="N817" s="23" t="str">
        <f>VLOOKUP(A817,'Hospitalisation Details'!A817:H3159,6,FALSE)</f>
        <v>tier - 3</v>
      </c>
      <c r="O817" s="23" t="str">
        <f>VLOOKUP(A817,'Hospitalisation Details'!A817:H3159,7,FALSE)</f>
        <v>tier - 2</v>
      </c>
      <c r="P817" s="23" t="str">
        <f>VLOOKUP(A817,'Hospitalisation Details'!A817:H3159,8,FALSE)</f>
        <v>R1013</v>
      </c>
      <c r="Q817" s="26">
        <f>VLOOKUP(A817,'Hospitalisation Details'!A817:H3159,3,FALSE)</f>
        <v>59.81666666666667</v>
      </c>
    </row>
    <row r="818" spans="1:17" ht="15.75" customHeight="1" x14ac:dyDescent="0.3">
      <c r="A818" s="31" t="s">
        <v>1456</v>
      </c>
      <c r="B818" s="23" t="str">
        <f>VLOOKUP(A818,'Customer Names'!A818:D3152,3,FALSE)</f>
        <v xml:space="preserve">  Marcos S</v>
      </c>
      <c r="C818" s="23">
        <f>VLOOKUP(Healthcare!A818,'Medical Examinations'!A818:H3152,2,FALSE)</f>
        <v>29.7</v>
      </c>
      <c r="D818" s="23">
        <f>VLOOKUP(A818,'Medical Examinations'!A818:H3152,3,FALSE)</f>
        <v>7.69</v>
      </c>
      <c r="E818" s="23" t="str">
        <f>VLOOKUP(A818,'Medical Examinations'!A818:H3152,4,FALSE)</f>
        <v>Yes</v>
      </c>
      <c r="F818" s="23" t="str">
        <f>VLOOKUP(A818,'Medical Examinations'!A818:H3152,5,FALSE)</f>
        <v>No</v>
      </c>
      <c r="G818" s="23" t="str">
        <f>VLOOKUP(A818,'Medical Examinations'!A818:H3152,6,FALSE)</f>
        <v>Yes</v>
      </c>
      <c r="H818" s="23">
        <f>VLOOKUP(A818,'Medical Examinations'!A818:H3152,7,FALSE)</f>
        <v>1</v>
      </c>
      <c r="I818" s="23" t="str">
        <f>VLOOKUP(A818,'Medical Examinations'!A818:H3152,8,FALSE)</f>
        <v>No</v>
      </c>
      <c r="J818" s="23" t="str" cm="1">
        <f t="array" ref="J818">_xlfn.IFS(C818&lt;18.5,"Under Weight",C818&lt;25,"Healthy Weight",C818&lt;30,"Over Weight",C818&gt;=30,"Obesity")</f>
        <v>Over Weight</v>
      </c>
      <c r="K818" s="23" t="str" cm="1">
        <f t="array" ref="K818">_xlfn.IFS(D818&lt;5.7,"Normal",D818&lt;=6.5,"Prediabetes",D818&gt;6.5,"Diabetes")</f>
        <v>Diabetes</v>
      </c>
      <c r="L818" s="30" t="str">
        <f>VLOOKUP(A818,'Hospitalisation Details'!A818:H3160,2,FALSE)</f>
        <v>01-Sep-1963</v>
      </c>
      <c r="M818" s="23">
        <f>VLOOKUP(A818,'Hospitalisation Details'!A818:H3160,5,FALSE)</f>
        <v>12925.89</v>
      </c>
      <c r="N818" s="23" t="str">
        <f>VLOOKUP(A818,'Hospitalisation Details'!A818:H3160,6,FALSE)</f>
        <v>tier - 3</v>
      </c>
      <c r="O818" s="23" t="str">
        <f>VLOOKUP(A818,'Hospitalisation Details'!A818:H3160,7,FALSE)</f>
        <v>tier - 2</v>
      </c>
      <c r="P818" s="23" t="str">
        <f>VLOOKUP(A818,'Hospitalisation Details'!A818:H3160,8,FALSE)</f>
        <v>R1013</v>
      </c>
      <c r="Q818" s="26">
        <f>VLOOKUP(A818,'Hospitalisation Details'!A818:H3160,3,FALSE)</f>
        <v>59.769444444444446</v>
      </c>
    </row>
    <row r="819" spans="1:17" ht="15.75" customHeight="1" x14ac:dyDescent="0.3">
      <c r="A819" s="31" t="s">
        <v>1458</v>
      </c>
      <c r="B819" s="23" t="str">
        <f>VLOOKUP(A819,'Customer Names'!A819:D3153,3,FALSE)</f>
        <v xml:space="preserve">  Dave</v>
      </c>
      <c r="C819" s="23">
        <f>VLOOKUP(Healthcare!A819,'Medical Examinations'!A819:H3153,2,FALSE)</f>
        <v>25.46</v>
      </c>
      <c r="D819" s="23">
        <f>VLOOKUP(A819,'Medical Examinations'!A819:H3153,3,FALSE)</f>
        <v>8.77</v>
      </c>
      <c r="E819" s="23" t="str">
        <f>VLOOKUP(A819,'Medical Examinations'!A819:H3153,4,FALSE)</f>
        <v>Yes</v>
      </c>
      <c r="F819" s="23" t="str">
        <f>VLOOKUP(A819,'Medical Examinations'!A819:H3153,5,FALSE)</f>
        <v>No</v>
      </c>
      <c r="G819" s="23" t="str">
        <f>VLOOKUP(A819,'Medical Examinations'!A819:H3153,6,FALSE)</f>
        <v>Yes</v>
      </c>
      <c r="H819" s="23">
        <f>VLOOKUP(A819,'Medical Examinations'!A819:H3153,7,FALSE)</f>
        <v>1</v>
      </c>
      <c r="I819" s="23" t="str">
        <f>VLOOKUP(A819,'Medical Examinations'!A819:H3153,8,FALSE)</f>
        <v>No</v>
      </c>
      <c r="J819" s="23" t="str" cm="1">
        <f t="array" ref="J819">_xlfn.IFS(C819&lt;18.5,"Under Weight",C819&lt;25,"Healthy Weight",C819&lt;30,"Over Weight",C819&gt;=30,"Obesity")</f>
        <v>Over Weight</v>
      </c>
      <c r="K819" s="23" t="str" cm="1">
        <f t="array" ref="K819">_xlfn.IFS(D819&lt;5.7,"Normal",D819&lt;=6.5,"Prediabetes",D819&gt;6.5,"Diabetes")</f>
        <v>Diabetes</v>
      </c>
      <c r="L819" s="30" t="str">
        <f>VLOOKUP(A819,'Hospitalisation Details'!A819:H3161,2,FALSE)</f>
        <v>16-Aug-1963</v>
      </c>
      <c r="M819" s="23">
        <f>VLOOKUP(A819,'Hospitalisation Details'!A819:H3161,5,FALSE)</f>
        <v>12913.99</v>
      </c>
      <c r="N819" s="23" t="str">
        <f>VLOOKUP(A819,'Hospitalisation Details'!A819:H3161,6,FALSE)</f>
        <v>tier - 3</v>
      </c>
      <c r="O819" s="23" t="str">
        <f>VLOOKUP(A819,'Hospitalisation Details'!A819:H3161,7,FALSE)</f>
        <v>tier - 2</v>
      </c>
      <c r="P819" s="23" t="str">
        <f>VLOOKUP(A819,'Hospitalisation Details'!A819:H3161,8,FALSE)</f>
        <v>R1016</v>
      </c>
      <c r="Q819" s="26">
        <f>VLOOKUP(A819,'Hospitalisation Details'!A819:H3161,3,FALSE)</f>
        <v>59.81111111111111</v>
      </c>
    </row>
    <row r="820" spans="1:17" ht="15.75" customHeight="1" x14ac:dyDescent="0.3">
      <c r="A820" s="31" t="s">
        <v>1459</v>
      </c>
      <c r="B820" s="23" t="str">
        <f>VLOOKUP(A820,'Customer Names'!A820:D3154,3,FALSE)</f>
        <v xml:space="preserve">  Andy</v>
      </c>
      <c r="C820" s="23">
        <f>VLOOKUP(Healthcare!A820,'Medical Examinations'!A820:H3154,2,FALSE)</f>
        <v>39.14</v>
      </c>
      <c r="D820" s="23">
        <f>VLOOKUP(A820,'Medical Examinations'!A820:H3154,3,FALSE)</f>
        <v>4.91</v>
      </c>
      <c r="E820" s="23" t="str">
        <f>VLOOKUP(A820,'Medical Examinations'!A820:H3154,4,FALSE)</f>
        <v>No</v>
      </c>
      <c r="F820" s="23" t="str">
        <f>VLOOKUP(A820,'Medical Examinations'!A820:H3154,5,FALSE)</f>
        <v>yes</v>
      </c>
      <c r="G820" s="23" t="str">
        <f>VLOOKUP(A820,'Medical Examinations'!A820:H3154,6,FALSE)</f>
        <v>No</v>
      </c>
      <c r="H820" s="23">
        <f>VLOOKUP(A820,'Medical Examinations'!A820:H3154,7,FALSE)</f>
        <v>1</v>
      </c>
      <c r="I820" s="23" t="str">
        <f>VLOOKUP(A820,'Medical Examinations'!A820:H3154,8,FALSE)</f>
        <v>No</v>
      </c>
      <c r="J820" s="23" t="str" cm="1">
        <f t="array" ref="J820">_xlfn.IFS(C820&lt;18.5,"Under Weight",C820&lt;25,"Healthy Weight",C820&lt;30,"Over Weight",C820&gt;=30,"Obesity")</f>
        <v>Obesity</v>
      </c>
      <c r="K820" s="23" t="str" cm="1">
        <f t="array" ref="K820">_xlfn.IFS(D820&lt;5.7,"Normal",D820&lt;=6.5,"Prediabetes",D820&gt;6.5,"Diabetes")</f>
        <v>Normal</v>
      </c>
      <c r="L820" s="30" t="str">
        <f>VLOOKUP(A820,'Hospitalisation Details'!A820:H3162,2,FALSE)</f>
        <v>09-Jul-2004</v>
      </c>
      <c r="M820" s="23">
        <f>VLOOKUP(A820,'Hospitalisation Details'!A820:H3162,5,FALSE)</f>
        <v>12890.06</v>
      </c>
      <c r="N820" s="23" t="str">
        <f>VLOOKUP(A820,'Hospitalisation Details'!A820:H3162,6,FALSE)</f>
        <v>tier - 3</v>
      </c>
      <c r="O820" s="23" t="str">
        <f>VLOOKUP(A820,'Hospitalisation Details'!A820:H3162,7,FALSE)</f>
        <v>tier - 1</v>
      </c>
      <c r="P820" s="23" t="str">
        <f>VLOOKUP(A820,'Hospitalisation Details'!A820:H3162,8,FALSE)</f>
        <v>R1019</v>
      </c>
      <c r="Q820" s="26">
        <f>VLOOKUP(A820,'Hospitalisation Details'!A820:H3162,3,FALSE)</f>
        <v>18.913888888888888</v>
      </c>
    </row>
    <row r="821" spans="1:17" ht="15.75" customHeight="1" x14ac:dyDescent="0.3">
      <c r="A821" s="31" t="s">
        <v>1461</v>
      </c>
      <c r="B821" s="23" t="str">
        <f>VLOOKUP(A821,'Customer Names'!A821:D3155,3,FALSE)</f>
        <v xml:space="preserve">  Mary</v>
      </c>
      <c r="C821" s="23">
        <f>VLOOKUP(Healthcare!A821,'Medical Examinations'!A821:H3155,2,FALSE)</f>
        <v>41.2</v>
      </c>
      <c r="D821" s="23">
        <f>VLOOKUP(A821,'Medical Examinations'!A821:H3155,3,FALSE)</f>
        <v>4.95</v>
      </c>
      <c r="E821" s="23" t="str">
        <f>VLOOKUP(A821,'Medical Examinations'!A821:H3155,4,FALSE)</f>
        <v>No</v>
      </c>
      <c r="F821" s="23" t="str">
        <f>VLOOKUP(A821,'Medical Examinations'!A821:H3155,5,FALSE)</f>
        <v>No</v>
      </c>
      <c r="G821" s="23" t="str">
        <f>VLOOKUP(A821,'Medical Examinations'!A821:H3155,6,FALSE)</f>
        <v>No</v>
      </c>
      <c r="H821" s="23">
        <f>VLOOKUP(A821,'Medical Examinations'!A821:H3155,7,FALSE)</f>
        <v>1</v>
      </c>
      <c r="I821" s="23" t="str">
        <f>VLOOKUP(A821,'Medical Examinations'!A821:H3155,8,FALSE)</f>
        <v>No</v>
      </c>
      <c r="J821" s="23" t="str" cm="1">
        <f t="array" ref="J821">_xlfn.IFS(C821&lt;18.5,"Under Weight",C821&lt;25,"Healthy Weight",C821&lt;30,"Over Weight",C821&gt;=30,"Obesity")</f>
        <v>Obesity</v>
      </c>
      <c r="K821" s="23" t="str" cm="1">
        <f t="array" ref="K821">_xlfn.IFS(D821&lt;5.7,"Normal",D821&lt;=6.5,"Prediabetes",D821&gt;6.5,"Diabetes")</f>
        <v>Normal</v>
      </c>
      <c r="L821" s="30" t="str">
        <f>VLOOKUP(A821,'Hospitalisation Details'!A821:H3163,2,FALSE)</f>
        <v>06-Aug-1984</v>
      </c>
      <c r="M821" s="23">
        <f>VLOOKUP(A821,'Hospitalisation Details'!A821:H3163,5,FALSE)</f>
        <v>12870.31</v>
      </c>
      <c r="N821" s="23" t="str">
        <f>VLOOKUP(A821,'Hospitalisation Details'!A821:H3163,6,FALSE)</f>
        <v>tier - 3</v>
      </c>
      <c r="O821" s="23" t="str">
        <f>VLOOKUP(A821,'Hospitalisation Details'!A821:H3163,7,FALSE)</f>
        <v>tier - 3</v>
      </c>
      <c r="P821" s="23" t="str">
        <f>VLOOKUP(A821,'Hospitalisation Details'!A821:H3163,8,FALSE)</f>
        <v>R1012</v>
      </c>
      <c r="Q821" s="26">
        <f>VLOOKUP(A821,'Hospitalisation Details'!A821:H3163,3,FALSE)</f>
        <v>38.838888888888889</v>
      </c>
    </row>
    <row r="822" spans="1:17" ht="15.75" customHeight="1" x14ac:dyDescent="0.3">
      <c r="A822" s="31" t="s">
        <v>1462</v>
      </c>
      <c r="B822" s="23" t="str">
        <f>VLOOKUP(A822,'Customer Names'!A822:D3156,3,FALSE)</f>
        <v xml:space="preserve">  Marcus B</v>
      </c>
      <c r="C822" s="23">
        <f>VLOOKUP(Healthcare!A822,'Medical Examinations'!A822:H3156,2,FALSE)</f>
        <v>28.81</v>
      </c>
      <c r="D822" s="23">
        <f>VLOOKUP(A822,'Medical Examinations'!A822:H3156,3,FALSE)</f>
        <v>10.8</v>
      </c>
      <c r="E822" s="23" t="str">
        <f>VLOOKUP(A822,'Medical Examinations'!A822:H3156,4,FALSE)</f>
        <v>Yes</v>
      </c>
      <c r="F822" s="23" t="str">
        <f>VLOOKUP(A822,'Medical Examinations'!A822:H3156,5,FALSE)</f>
        <v>No</v>
      </c>
      <c r="G822" s="23" t="str">
        <f>VLOOKUP(A822,'Medical Examinations'!A822:H3156,6,FALSE)</f>
        <v>Yes</v>
      </c>
      <c r="H822" s="23">
        <f>VLOOKUP(A822,'Medical Examinations'!A822:H3156,7,FALSE)</f>
        <v>1</v>
      </c>
      <c r="I822" s="23" t="str">
        <f>VLOOKUP(A822,'Medical Examinations'!A822:H3156,8,FALSE)</f>
        <v>No</v>
      </c>
      <c r="J822" s="23" t="str" cm="1">
        <f t="array" ref="J822">_xlfn.IFS(C822&lt;18.5,"Under Weight",C822&lt;25,"Healthy Weight",C822&lt;30,"Over Weight",C822&gt;=30,"Obesity")</f>
        <v>Over Weight</v>
      </c>
      <c r="K822" s="23" t="str" cm="1">
        <f t="array" ref="K822">_xlfn.IFS(D822&lt;5.7,"Normal",D822&lt;=6.5,"Prediabetes",D822&gt;6.5,"Diabetes")</f>
        <v>Diabetes</v>
      </c>
      <c r="L822" s="30" t="str">
        <f>VLOOKUP(A822,'Hospitalisation Details'!A822:H3164,2,FALSE)</f>
        <v>27-Sep-1963</v>
      </c>
      <c r="M822" s="23">
        <f>VLOOKUP(A822,'Hospitalisation Details'!A822:H3164,5,FALSE)</f>
        <v>12856.84</v>
      </c>
      <c r="N822" s="23" t="str">
        <f>VLOOKUP(A822,'Hospitalisation Details'!A822:H3164,6,FALSE)</f>
        <v>tier - 3</v>
      </c>
      <c r="O822" s="23" t="str">
        <f>VLOOKUP(A822,'Hospitalisation Details'!A822:H3164,7,FALSE)</f>
        <v>tier - 3</v>
      </c>
      <c r="P822" s="23" t="str">
        <f>VLOOKUP(A822,'Hospitalisation Details'!A822:H3164,8,FALSE)</f>
        <v>R1021</v>
      </c>
      <c r="Q822" s="26">
        <f>VLOOKUP(A822,'Hospitalisation Details'!A822:H3164,3,FALSE)</f>
        <v>59.697222222222223</v>
      </c>
    </row>
    <row r="823" spans="1:17" ht="15.75" customHeight="1" x14ac:dyDescent="0.3">
      <c r="A823" s="31" t="s">
        <v>1464</v>
      </c>
      <c r="B823" s="23" t="str">
        <f>VLOOKUP(A823,'Customer Names'!A823:D3157,3,FALSE)</f>
        <v xml:space="preserve">  Thomas K</v>
      </c>
      <c r="C823" s="23">
        <f>VLOOKUP(Healthcare!A823,'Medical Examinations'!A823:H3157,2,FALSE)</f>
        <v>37.409999999999997</v>
      </c>
      <c r="D823" s="23">
        <f>VLOOKUP(A823,'Medical Examinations'!A823:H3157,3,FALSE)</f>
        <v>7.21</v>
      </c>
      <c r="E823" s="23" t="str">
        <f>VLOOKUP(A823,'Medical Examinations'!A823:H3157,4,FALSE)</f>
        <v>No</v>
      </c>
      <c r="F823" s="23" t="str">
        <f>VLOOKUP(A823,'Medical Examinations'!A823:H3157,5,FALSE)</f>
        <v>No</v>
      </c>
      <c r="G823" s="23" t="str">
        <f>VLOOKUP(A823,'Medical Examinations'!A823:H3157,6,FALSE)</f>
        <v>No</v>
      </c>
      <c r="H823" s="23">
        <f>VLOOKUP(A823,'Medical Examinations'!A823:H3157,7,FALSE)</f>
        <v>2</v>
      </c>
      <c r="I823" s="23" t="str">
        <f>VLOOKUP(A823,'Medical Examinations'!A823:H3157,8,FALSE)</f>
        <v>No</v>
      </c>
      <c r="J823" s="23" t="str" cm="1">
        <f t="array" ref="J823">_xlfn.IFS(C823&lt;18.5,"Under Weight",C823&lt;25,"Healthy Weight",C823&lt;30,"Over Weight",C823&gt;=30,"Obesity")</f>
        <v>Obesity</v>
      </c>
      <c r="K823" s="23" t="str" cm="1">
        <f t="array" ref="K823">_xlfn.IFS(D823&lt;5.7,"Normal",D823&lt;=6.5,"Prediabetes",D823&gt;6.5,"Diabetes")</f>
        <v>Diabetes</v>
      </c>
      <c r="L823" s="30" t="str">
        <f>VLOOKUP(A823,'Hospitalisation Details'!A823:H3165,2,FALSE)</f>
        <v>22-Sep-1973</v>
      </c>
      <c r="M823" s="23">
        <f>VLOOKUP(A823,'Hospitalisation Details'!A823:H3165,5,FALSE)</f>
        <v>12852.37</v>
      </c>
      <c r="N823" s="23" t="str">
        <f>VLOOKUP(A823,'Hospitalisation Details'!A823:H3165,6,FALSE)</f>
        <v>tier - 3</v>
      </c>
      <c r="O823" s="23" t="str">
        <f>VLOOKUP(A823,'Hospitalisation Details'!A823:H3165,7,FALSE)</f>
        <v>tier - 1</v>
      </c>
      <c r="P823" s="23" t="str">
        <f>VLOOKUP(A823,'Hospitalisation Details'!A823:H3165,8,FALSE)</f>
        <v>R1012</v>
      </c>
      <c r="Q823" s="26">
        <f>VLOOKUP(A823,'Hospitalisation Details'!A823:H3165,3,FALSE)</f>
        <v>49.711111111111109</v>
      </c>
    </row>
    <row r="824" spans="1:17" ht="15.75" customHeight="1" x14ac:dyDescent="0.3">
      <c r="A824" s="31" t="s">
        <v>1466</v>
      </c>
      <c r="B824" s="23" t="str">
        <f>VLOOKUP(A824,'Customer Names'!A824:D3158,3,FALSE)</f>
        <v xml:space="preserve">  Robert</v>
      </c>
      <c r="C824" s="23">
        <f>VLOOKUP(Healthcare!A824,'Medical Examinations'!A824:H3158,2,FALSE)</f>
        <v>52.54</v>
      </c>
      <c r="D824" s="23">
        <f>VLOOKUP(A824,'Medical Examinations'!A824:H3158,3,FALSE)</f>
        <v>5.12</v>
      </c>
      <c r="E824" s="23" t="str">
        <f>VLOOKUP(A824,'Medical Examinations'!A824:H3158,4,FALSE)</f>
        <v>No</v>
      </c>
      <c r="F824" s="23" t="str">
        <f>VLOOKUP(A824,'Medical Examinations'!A824:H3158,5,FALSE)</f>
        <v>No</v>
      </c>
      <c r="G824" s="23" t="str">
        <f>VLOOKUP(A824,'Medical Examinations'!A824:H3158,6,FALSE)</f>
        <v>Yes</v>
      </c>
      <c r="H824" s="23">
        <f>VLOOKUP(A824,'Medical Examinations'!A824:H3158,7,FALSE)</f>
        <v>1</v>
      </c>
      <c r="I824" s="23" t="str">
        <f>VLOOKUP(A824,'Medical Examinations'!A824:H3158,8,FALSE)</f>
        <v>No</v>
      </c>
      <c r="J824" s="23" t="str" cm="1">
        <f t="array" ref="J824">_xlfn.IFS(C824&lt;18.5,"Under Weight",C824&lt;25,"Healthy Weight",C824&lt;30,"Over Weight",C824&gt;=30,"Obesity")</f>
        <v>Obesity</v>
      </c>
      <c r="K824" s="23" t="str" cm="1">
        <f t="array" ref="K824">_xlfn.IFS(D824&lt;5.7,"Normal",D824&lt;=6.5,"Prediabetes",D824&gt;6.5,"Diabetes")</f>
        <v>Normal</v>
      </c>
      <c r="L824" s="30" t="str">
        <f>VLOOKUP(A824,'Hospitalisation Details'!A824:H3166,2,FALSE)</f>
        <v>27-Sep-1993</v>
      </c>
      <c r="M824" s="23">
        <f>VLOOKUP(A824,'Hospitalisation Details'!A824:H3166,5,FALSE)</f>
        <v>12847.24</v>
      </c>
      <c r="N824" s="23" t="str">
        <f>VLOOKUP(A824,'Hospitalisation Details'!A824:H3166,6,FALSE)</f>
        <v>tier - 3</v>
      </c>
      <c r="O824" s="23" t="str">
        <f>VLOOKUP(A824,'Hospitalisation Details'!A824:H3166,7,FALSE)</f>
        <v>tier - 2</v>
      </c>
      <c r="P824" s="23" t="str">
        <f>VLOOKUP(A824,'Hospitalisation Details'!A824:H3166,8,FALSE)</f>
        <v>R1012</v>
      </c>
      <c r="Q824" s="26">
        <f>VLOOKUP(A824,'Hospitalisation Details'!A824:H3166,3,FALSE)</f>
        <v>29.697222222222223</v>
      </c>
    </row>
    <row r="825" spans="1:17" ht="15.75" customHeight="1" x14ac:dyDescent="0.3">
      <c r="A825" s="31" t="s">
        <v>1468</v>
      </c>
      <c r="B825" s="23" t="str">
        <f>VLOOKUP(A825,'Customer Names'!A825:D3159,3,FALSE)</f>
        <v xml:space="preserve">  Geoff</v>
      </c>
      <c r="C825" s="23">
        <f>VLOOKUP(Healthcare!A825,'Medical Examinations'!A825:H3159,2,FALSE)</f>
        <v>17.29</v>
      </c>
      <c r="D825" s="23">
        <f>VLOOKUP(A825,'Medical Examinations'!A825:H3159,3,FALSE)</f>
        <v>4.62</v>
      </c>
      <c r="E825" s="23" t="str">
        <f>VLOOKUP(A825,'Medical Examinations'!A825:H3159,4,FALSE)</f>
        <v>No</v>
      </c>
      <c r="F825" s="23" t="str">
        <f>VLOOKUP(A825,'Medical Examinations'!A825:H3159,5,FALSE)</f>
        <v>yes</v>
      </c>
      <c r="G825" s="23" t="str">
        <f>VLOOKUP(A825,'Medical Examinations'!A825:H3159,6,FALSE)</f>
        <v>No</v>
      </c>
      <c r="H825" s="23">
        <f>VLOOKUP(A825,'Medical Examinations'!A825:H3159,7,FALSE)</f>
        <v>1</v>
      </c>
      <c r="I825" s="23" t="str">
        <f>VLOOKUP(A825,'Medical Examinations'!A825:H3159,8,FALSE)</f>
        <v>Yes</v>
      </c>
      <c r="J825" s="23" t="str" cm="1">
        <f t="array" ref="J825">_xlfn.IFS(C825&lt;18.5,"Under Weight",C825&lt;25,"Healthy Weight",C825&lt;30,"Over Weight",C825&gt;=30,"Obesity")</f>
        <v>Under Weight</v>
      </c>
      <c r="K825" s="23" t="str" cm="1">
        <f t="array" ref="K825">_xlfn.IFS(D825&lt;5.7,"Normal",D825&lt;=6.5,"Prediabetes",D825&gt;6.5,"Diabetes")</f>
        <v>Normal</v>
      </c>
      <c r="L825" s="30" t="str">
        <f>VLOOKUP(A825,'Hospitalisation Details'!A825:H3167,2,FALSE)</f>
        <v>09-Nov-2004</v>
      </c>
      <c r="M825" s="23">
        <f>VLOOKUP(A825,'Hospitalisation Details'!A825:H3167,5,FALSE)</f>
        <v>12829.46</v>
      </c>
      <c r="N825" s="23" t="str">
        <f>VLOOKUP(A825,'Hospitalisation Details'!A825:H3167,6,FALSE)</f>
        <v>tier - 3</v>
      </c>
      <c r="O825" s="23" t="str">
        <f>VLOOKUP(A825,'Hospitalisation Details'!A825:H3167,7,FALSE)</f>
        <v>tier - 3</v>
      </c>
      <c r="P825" s="23" t="str">
        <f>VLOOKUP(A825,'Hospitalisation Details'!A825:H3167,8,FALSE)</f>
        <v>R1016</v>
      </c>
      <c r="Q825" s="26">
        <f>VLOOKUP(A825,'Hospitalisation Details'!A825:H3167,3,FALSE)</f>
        <v>18.580555555555556</v>
      </c>
    </row>
    <row r="826" spans="1:17" ht="15.75" customHeight="1" x14ac:dyDescent="0.3">
      <c r="A826" s="31" t="s">
        <v>1470</v>
      </c>
      <c r="B826" s="23" t="str">
        <f>VLOOKUP(A826,'Customer Names'!A826:D3160,3,FALSE)</f>
        <v xml:space="preserve">  Chris J</v>
      </c>
      <c r="C826" s="23">
        <f>VLOOKUP(Healthcare!A826,'Medical Examinations'!A826:H3160,2,FALSE)</f>
        <v>31.74</v>
      </c>
      <c r="D826" s="23">
        <f>VLOOKUP(A826,'Medical Examinations'!A826:H3160,3,FALSE)</f>
        <v>7.68</v>
      </c>
      <c r="E826" s="23" t="str">
        <f>VLOOKUP(A826,'Medical Examinations'!A826:H3160,4,FALSE)</f>
        <v>Yes</v>
      </c>
      <c r="F826" s="23" t="str">
        <f>VLOOKUP(A826,'Medical Examinations'!A826:H3160,5,FALSE)</f>
        <v>No</v>
      </c>
      <c r="G826" s="23" t="str">
        <f>VLOOKUP(A826,'Medical Examinations'!A826:H3160,6,FALSE)</f>
        <v>No</v>
      </c>
      <c r="H826" s="23">
        <f>VLOOKUP(A826,'Medical Examinations'!A826:H3160,7,FALSE)</f>
        <v>0</v>
      </c>
      <c r="I826" s="23" t="str">
        <f>VLOOKUP(A826,'Medical Examinations'!A826:H3160,8,FALSE)</f>
        <v>No</v>
      </c>
      <c r="J826" s="23" t="str" cm="1">
        <f t="array" ref="J826">_xlfn.IFS(C826&lt;18.5,"Under Weight",C826&lt;25,"Healthy Weight",C826&lt;30,"Over Weight",C826&gt;=30,"Obesity")</f>
        <v>Obesity</v>
      </c>
      <c r="K826" s="23" t="str" cm="1">
        <f t="array" ref="K826">_xlfn.IFS(D826&lt;5.7,"Normal",D826&lt;=6.5,"Prediabetes",D826&gt;6.5,"Diabetes")</f>
        <v>Diabetes</v>
      </c>
      <c r="L826" s="30" t="str">
        <f>VLOOKUP(A826,'Hospitalisation Details'!A826:H3168,2,FALSE)</f>
        <v>25-Sep-1967</v>
      </c>
      <c r="M826" s="23">
        <f>VLOOKUP(A826,'Hospitalisation Details'!A826:H3168,5,FALSE)</f>
        <v>12823.25</v>
      </c>
      <c r="N826" s="23" t="str">
        <f>VLOOKUP(A826,'Hospitalisation Details'!A826:H3168,6,FALSE)</f>
        <v>tier - 3</v>
      </c>
      <c r="O826" s="23" t="str">
        <f>VLOOKUP(A826,'Hospitalisation Details'!A826:H3168,7,FALSE)</f>
        <v>tier - 3</v>
      </c>
      <c r="P826" s="23" t="str">
        <f>VLOOKUP(A826,'Hospitalisation Details'!A826:H3168,8,FALSE)</f>
        <v>R1021</v>
      </c>
      <c r="Q826" s="26">
        <f>VLOOKUP(A826,'Hospitalisation Details'!A826:H3168,3,FALSE)</f>
        <v>55.702777777777776</v>
      </c>
    </row>
    <row r="827" spans="1:17" ht="15.75" customHeight="1" x14ac:dyDescent="0.3">
      <c r="A827" s="31" t="s">
        <v>1472</v>
      </c>
      <c r="B827" s="23" t="str">
        <f>VLOOKUP(A827,'Customer Names'!A827:D3161,3,FALSE)</f>
        <v xml:space="preserve">  Kate A</v>
      </c>
      <c r="C827" s="23">
        <f>VLOOKUP(Healthcare!A827,'Medical Examinations'!A827:H3161,2,FALSE)</f>
        <v>26.504999999999999</v>
      </c>
      <c r="D827" s="23">
        <f>VLOOKUP(A827,'Medical Examinations'!A827:H3161,3,FALSE)</f>
        <v>6.79</v>
      </c>
      <c r="E827" s="23" t="str">
        <f>VLOOKUP(A827,'Medical Examinations'!A827:H3161,4,FALSE)</f>
        <v>Yes</v>
      </c>
      <c r="F827" s="23" t="str">
        <f>VLOOKUP(A827,'Medical Examinations'!A827:H3161,5,FALSE)</f>
        <v>No</v>
      </c>
      <c r="G827" s="23" t="str">
        <f>VLOOKUP(A827,'Medical Examinations'!A827:H3161,6,FALSE)</f>
        <v>Yes</v>
      </c>
      <c r="H827" s="23">
        <f>VLOOKUP(A827,'Medical Examinations'!A827:H3161,7,FALSE)</f>
        <v>1</v>
      </c>
      <c r="I827" s="23" t="str">
        <f>VLOOKUP(A827,'Medical Examinations'!A827:H3161,8,FALSE)</f>
        <v>No</v>
      </c>
      <c r="J827" s="23" t="str" cm="1">
        <f t="array" ref="J827">_xlfn.IFS(C827&lt;18.5,"Under Weight",C827&lt;25,"Healthy Weight",C827&lt;30,"Over Weight",C827&gt;=30,"Obesity")</f>
        <v>Over Weight</v>
      </c>
      <c r="K827" s="23" t="str" cm="1">
        <f t="array" ref="K827">_xlfn.IFS(D827&lt;5.7,"Normal",D827&lt;=6.5,"Prediabetes",D827&gt;6.5,"Diabetes")</f>
        <v>Diabetes</v>
      </c>
      <c r="L827" s="30" t="str">
        <f>VLOOKUP(A827,'Hospitalisation Details'!A827:H3169,2,FALSE)</f>
        <v>20-Jul-1963</v>
      </c>
      <c r="M827" s="23">
        <f>VLOOKUP(A827,'Hospitalisation Details'!A827:H3169,5,FALSE)</f>
        <v>12815.44</v>
      </c>
      <c r="N827" s="23" t="str">
        <f>VLOOKUP(A827,'Hospitalisation Details'!A827:H3169,6,FALSE)</f>
        <v>tier - 3</v>
      </c>
      <c r="O827" s="23" t="str">
        <f>VLOOKUP(A827,'Hospitalisation Details'!A827:H3169,7,FALSE)</f>
        <v>tier - 3</v>
      </c>
      <c r="P827" s="23" t="str">
        <f>VLOOKUP(A827,'Hospitalisation Details'!A827:H3169,8,FALSE)</f>
        <v>R1024</v>
      </c>
      <c r="Q827" s="26">
        <f>VLOOKUP(A827,'Hospitalisation Details'!A827:H3169,3,FALSE)</f>
        <v>59.883333333333333</v>
      </c>
    </row>
    <row r="828" spans="1:17" ht="15.75" customHeight="1" x14ac:dyDescent="0.3">
      <c r="A828" s="31" t="s">
        <v>1474</v>
      </c>
      <c r="B828" s="23" t="str">
        <f>VLOOKUP(A828,'Customer Names'!A828:D3162,3,FALSE)</f>
        <v xml:space="preserve">  Kelli</v>
      </c>
      <c r="C828" s="23">
        <f>VLOOKUP(Healthcare!A828,'Medical Examinations'!A828:H3162,2,FALSE)</f>
        <v>36.479999999999997</v>
      </c>
      <c r="D828" s="23">
        <f>VLOOKUP(A828,'Medical Examinations'!A828:H3162,3,FALSE)</f>
        <v>11.09</v>
      </c>
      <c r="E828" s="23" t="str">
        <f>VLOOKUP(A828,'Medical Examinations'!A828:H3162,4,FALSE)</f>
        <v>No</v>
      </c>
      <c r="F828" s="23" t="str">
        <f>VLOOKUP(A828,'Medical Examinations'!A828:H3162,5,FALSE)</f>
        <v>No</v>
      </c>
      <c r="G828" s="23" t="str">
        <f>VLOOKUP(A828,'Medical Examinations'!A828:H3162,6,FALSE)</f>
        <v>No</v>
      </c>
      <c r="H828" s="23">
        <f>VLOOKUP(A828,'Medical Examinations'!A828:H3162,7,FALSE)</f>
        <v>0</v>
      </c>
      <c r="I828" s="23" t="str">
        <f>VLOOKUP(A828,'Medical Examinations'!A828:H3162,8,FALSE)</f>
        <v>No</v>
      </c>
      <c r="J828" s="23" t="str" cm="1">
        <f t="array" ref="J828">_xlfn.IFS(C828&lt;18.5,"Under Weight",C828&lt;25,"Healthy Weight",C828&lt;30,"Over Weight",C828&gt;=30,"Obesity")</f>
        <v>Obesity</v>
      </c>
      <c r="K828" s="23" t="str" cm="1">
        <f t="array" ref="K828">_xlfn.IFS(D828&lt;5.7,"Normal",D828&lt;=6.5,"Prediabetes",D828&gt;6.5,"Diabetes")</f>
        <v>Diabetes</v>
      </c>
      <c r="L828" s="30" t="str">
        <f>VLOOKUP(A828,'Hospitalisation Details'!A828:H3170,2,FALSE)</f>
        <v>24-Jul-1978</v>
      </c>
      <c r="M828" s="23">
        <f>VLOOKUP(A828,'Hospitalisation Details'!A828:H3170,5,FALSE)</f>
        <v>12797.21</v>
      </c>
      <c r="N828" s="23" t="str">
        <f>VLOOKUP(A828,'Hospitalisation Details'!A828:H3170,6,FALSE)</f>
        <v>tier - 3</v>
      </c>
      <c r="O828" s="23" t="str">
        <f>VLOOKUP(A828,'Hospitalisation Details'!A828:H3170,7,FALSE)</f>
        <v>tier - 1</v>
      </c>
      <c r="P828" s="23" t="str">
        <f>VLOOKUP(A828,'Hospitalisation Details'!A828:H3170,8,FALSE)</f>
        <v>R1024</v>
      </c>
      <c r="Q828" s="26">
        <f>VLOOKUP(A828,'Hospitalisation Details'!A828:H3170,3,FALSE)</f>
        <v>44.87222222222222</v>
      </c>
    </row>
    <row r="829" spans="1:17" ht="15.75" customHeight="1" x14ac:dyDescent="0.3">
      <c r="A829" s="31" t="s">
        <v>1476</v>
      </c>
      <c r="B829" s="23" t="str">
        <f>VLOOKUP(A829,'Customer Names'!A829:D3163,3,FALSE)</f>
        <v xml:space="preserve">  Maggie M</v>
      </c>
      <c r="C829" s="23">
        <f>VLOOKUP(Healthcare!A829,'Medical Examinations'!A829:H3163,2,FALSE)</f>
        <v>39.159999999999997</v>
      </c>
      <c r="D829" s="23">
        <f>VLOOKUP(A829,'Medical Examinations'!A829:H3163,3,FALSE)</f>
        <v>5.24</v>
      </c>
      <c r="E829" s="23" t="str">
        <f>VLOOKUP(A829,'Medical Examinations'!A829:H3163,4,FALSE)</f>
        <v>Yes</v>
      </c>
      <c r="F829" s="23" t="str">
        <f>VLOOKUP(A829,'Medical Examinations'!A829:H3163,5,FALSE)</f>
        <v>No</v>
      </c>
      <c r="G829" s="23" t="str">
        <f>VLOOKUP(A829,'Medical Examinations'!A829:H3163,6,FALSE)</f>
        <v>Yes</v>
      </c>
      <c r="H829" s="23">
        <f>VLOOKUP(A829,'Medical Examinations'!A829:H3163,7,FALSE)</f>
        <v>1</v>
      </c>
      <c r="I829" s="23" t="str">
        <f>VLOOKUP(A829,'Medical Examinations'!A829:H3163,8,FALSE)</f>
        <v>No</v>
      </c>
      <c r="J829" s="23" t="str" cm="1">
        <f t="array" ref="J829">_xlfn.IFS(C829&lt;18.5,"Under Weight",C829&lt;25,"Healthy Weight",C829&lt;30,"Over Weight",C829&gt;=30,"Obesity")</f>
        <v>Obesity</v>
      </c>
      <c r="K829" s="23" t="str" cm="1">
        <f t="array" ref="K829">_xlfn.IFS(D829&lt;5.7,"Normal",D829&lt;=6.5,"Prediabetes",D829&gt;6.5,"Diabetes")</f>
        <v>Normal</v>
      </c>
      <c r="L829" s="30" t="str">
        <f>VLOOKUP(A829,'Hospitalisation Details'!A829:H3171,2,FALSE)</f>
        <v>29-Oct-1983</v>
      </c>
      <c r="M829" s="23">
        <f>VLOOKUP(A829,'Hospitalisation Details'!A829:H3171,5,FALSE)</f>
        <v>12788.18</v>
      </c>
      <c r="N829" s="23" t="str">
        <f>VLOOKUP(A829,'Hospitalisation Details'!A829:H3171,6,FALSE)</f>
        <v>tier - 3</v>
      </c>
      <c r="O829" s="23" t="str">
        <f>VLOOKUP(A829,'Hospitalisation Details'!A829:H3171,7,FALSE)</f>
        <v>tier - 1</v>
      </c>
      <c r="P829" s="23" t="str">
        <f>VLOOKUP(A829,'Hospitalisation Details'!A829:H3171,8,FALSE)</f>
        <v>R1026</v>
      </c>
      <c r="Q829" s="26">
        <f>VLOOKUP(A829,'Hospitalisation Details'!A829:H3171,3,FALSE)</f>
        <v>39.608333333333334</v>
      </c>
    </row>
    <row r="830" spans="1:17" ht="15.75" customHeight="1" x14ac:dyDescent="0.3">
      <c r="A830" s="31" t="s">
        <v>1478</v>
      </c>
      <c r="B830" s="23" t="str">
        <f>VLOOKUP(A830,'Customer Names'!A830:D3164,3,FALSE)</f>
        <v xml:space="preserve">  Michelle L</v>
      </c>
      <c r="C830" s="23">
        <f>VLOOKUP(Healthcare!A830,'Medical Examinations'!A830:H3164,2,FALSE)</f>
        <v>28.22</v>
      </c>
      <c r="D830" s="23">
        <f>VLOOKUP(A830,'Medical Examinations'!A830:H3164,3,FALSE)</f>
        <v>7.51</v>
      </c>
      <c r="E830" s="23" t="str">
        <f>VLOOKUP(A830,'Medical Examinations'!A830:H3164,4,FALSE)</f>
        <v>Yes</v>
      </c>
      <c r="F830" s="23" t="str">
        <f>VLOOKUP(A830,'Medical Examinations'!A830:H3164,5,FALSE)</f>
        <v>No</v>
      </c>
      <c r="G830" s="23" t="str">
        <f>VLOOKUP(A830,'Medical Examinations'!A830:H3164,6,FALSE)</f>
        <v>Yes</v>
      </c>
      <c r="H830" s="23">
        <f>VLOOKUP(A830,'Medical Examinations'!A830:H3164,7,FALSE)</f>
        <v>1</v>
      </c>
      <c r="I830" s="23" t="str">
        <f>VLOOKUP(A830,'Medical Examinations'!A830:H3164,8,FALSE)</f>
        <v>No</v>
      </c>
      <c r="J830" s="23" t="str" cm="1">
        <f t="array" ref="J830">_xlfn.IFS(C830&lt;18.5,"Under Weight",C830&lt;25,"Healthy Weight",C830&lt;30,"Over Weight",C830&gt;=30,"Obesity")</f>
        <v>Over Weight</v>
      </c>
      <c r="K830" s="23" t="str" cm="1">
        <f t="array" ref="K830">_xlfn.IFS(D830&lt;5.7,"Normal",D830&lt;=6.5,"Prediabetes",D830&gt;6.5,"Diabetes")</f>
        <v>Diabetes</v>
      </c>
      <c r="L830" s="30" t="str">
        <f>VLOOKUP(A830,'Hospitalisation Details'!A830:H3172,2,FALSE)</f>
        <v>05-Dec-1963</v>
      </c>
      <c r="M830" s="23">
        <f>VLOOKUP(A830,'Hospitalisation Details'!A830:H3172,5,FALSE)</f>
        <v>12788.03</v>
      </c>
      <c r="N830" s="23" t="str">
        <f>VLOOKUP(A830,'Hospitalisation Details'!A830:H3172,6,FALSE)</f>
        <v>tier - 3</v>
      </c>
      <c r="O830" s="23" t="str">
        <f>VLOOKUP(A830,'Hospitalisation Details'!A830:H3172,7,FALSE)</f>
        <v>tier - 3</v>
      </c>
      <c r="P830" s="23" t="str">
        <f>VLOOKUP(A830,'Hospitalisation Details'!A830:H3172,8,FALSE)</f>
        <v>R1025</v>
      </c>
      <c r="Q830" s="26">
        <f>VLOOKUP(A830,'Hospitalisation Details'!A830:H3172,3,FALSE)</f>
        <v>59.508333333333333</v>
      </c>
    </row>
    <row r="831" spans="1:17" ht="15.75" customHeight="1" x14ac:dyDescent="0.3">
      <c r="A831" s="31" t="s">
        <v>1480</v>
      </c>
      <c r="B831" s="23" t="str">
        <f>VLOOKUP(A831,'Customer Names'!A831:D3165,3,FALSE)</f>
        <v xml:space="preserve">  Ashley K</v>
      </c>
      <c r="C831" s="23">
        <f>VLOOKUP(Healthcare!A831,'Medical Examinations'!A831:H3165,2,FALSE)</f>
        <v>35</v>
      </c>
      <c r="D831" s="23">
        <f>VLOOKUP(A831,'Medical Examinations'!A831:H3165,3,FALSE)</f>
        <v>4.13</v>
      </c>
      <c r="E831" s="23" t="str">
        <f>VLOOKUP(A831,'Medical Examinations'!A831:H3165,4,FALSE)</f>
        <v>No</v>
      </c>
      <c r="F831" s="23" t="str">
        <f>VLOOKUP(A831,'Medical Examinations'!A831:H3165,5,FALSE)</f>
        <v>No</v>
      </c>
      <c r="G831" s="23" t="str">
        <f>VLOOKUP(A831,'Medical Examinations'!A831:H3165,6,FALSE)</f>
        <v>No</v>
      </c>
      <c r="H831" s="23">
        <f>VLOOKUP(A831,'Medical Examinations'!A831:H3165,7,FALSE)</f>
        <v>2</v>
      </c>
      <c r="I831" s="23" t="str">
        <f>VLOOKUP(A831,'Medical Examinations'!A831:H3165,8,FALSE)</f>
        <v>No</v>
      </c>
      <c r="J831" s="23" t="str" cm="1">
        <f t="array" ref="J831">_xlfn.IFS(C831&lt;18.5,"Under Weight",C831&lt;25,"Healthy Weight",C831&lt;30,"Over Weight",C831&gt;=30,"Obesity")</f>
        <v>Obesity</v>
      </c>
      <c r="K831" s="23" t="str" cm="1">
        <f t="array" ref="K831">_xlfn.IFS(D831&lt;5.7,"Normal",D831&lt;=6.5,"Prediabetes",D831&gt;6.5,"Diabetes")</f>
        <v>Normal</v>
      </c>
      <c r="L831" s="30" t="str">
        <f>VLOOKUP(A831,'Hospitalisation Details'!A831:H3173,2,FALSE)</f>
        <v>07-Oct-1972</v>
      </c>
      <c r="M831" s="23">
        <f>VLOOKUP(A831,'Hospitalisation Details'!A831:H3173,5,FALSE)</f>
        <v>12776.05</v>
      </c>
      <c r="N831" s="23" t="str">
        <f>VLOOKUP(A831,'Hospitalisation Details'!A831:H3173,6,FALSE)</f>
        <v>tier - 3</v>
      </c>
      <c r="O831" s="23" t="str">
        <f>VLOOKUP(A831,'Hospitalisation Details'!A831:H3173,7,FALSE)</f>
        <v>tier - 3</v>
      </c>
      <c r="P831" s="23" t="str">
        <f>VLOOKUP(A831,'Hospitalisation Details'!A831:H3173,8,FALSE)</f>
        <v>R1026</v>
      </c>
      <c r="Q831" s="26">
        <f>VLOOKUP(A831,'Hospitalisation Details'!A831:H3173,3,FALSE)</f>
        <v>50.669444444444444</v>
      </c>
    </row>
    <row r="832" spans="1:17" ht="15.75" customHeight="1" x14ac:dyDescent="0.3">
      <c r="A832" s="31" t="s">
        <v>1482</v>
      </c>
      <c r="B832" s="23" t="str">
        <f>VLOOKUP(A832,'Customer Names'!A832:D3166,3,FALSE)</f>
        <v xml:space="preserve">  Michael</v>
      </c>
      <c r="C832" s="23">
        <f>VLOOKUP(Healthcare!A832,'Medical Examinations'!A832:H3166,2,FALSE)</f>
        <v>36.24</v>
      </c>
      <c r="D832" s="23">
        <f>VLOOKUP(A832,'Medical Examinations'!A832:H3166,3,FALSE)</f>
        <v>8.3800000000000008</v>
      </c>
      <c r="E832" s="23" t="str">
        <f>VLOOKUP(A832,'Medical Examinations'!A832:H3166,4,FALSE)</f>
        <v>Yes</v>
      </c>
      <c r="F832" s="23" t="str">
        <f>VLOOKUP(A832,'Medical Examinations'!A832:H3166,5,FALSE)</f>
        <v>No</v>
      </c>
      <c r="G832" s="23" t="str">
        <f>VLOOKUP(A832,'Medical Examinations'!A832:H3166,6,FALSE)</f>
        <v>No</v>
      </c>
      <c r="H832" s="23">
        <f>VLOOKUP(A832,'Medical Examinations'!A832:H3166,7,FALSE)</f>
        <v>1</v>
      </c>
      <c r="I832" s="23" t="str">
        <f>VLOOKUP(A832,'Medical Examinations'!A832:H3166,8,FALSE)</f>
        <v>No</v>
      </c>
      <c r="J832" s="23" t="str" cm="1">
        <f t="array" ref="J832">_xlfn.IFS(C832&lt;18.5,"Under Weight",C832&lt;25,"Healthy Weight",C832&lt;30,"Over Weight",C832&gt;=30,"Obesity")</f>
        <v>Obesity</v>
      </c>
      <c r="K832" s="23" t="str" cm="1">
        <f t="array" ref="K832">_xlfn.IFS(D832&lt;5.7,"Normal",D832&lt;=6.5,"Prediabetes",D832&gt;6.5,"Diabetes")</f>
        <v>Diabetes</v>
      </c>
      <c r="L832" s="30" t="str">
        <f>VLOOKUP(A832,'Hospitalisation Details'!A832:H3174,2,FALSE)</f>
        <v>25-Sep-1975</v>
      </c>
      <c r="M832" s="23">
        <f>VLOOKUP(A832,'Hospitalisation Details'!A832:H3174,5,FALSE)</f>
        <v>12770.27</v>
      </c>
      <c r="N832" s="23" t="str">
        <f>VLOOKUP(A832,'Hospitalisation Details'!A832:H3174,6,FALSE)</f>
        <v>tier - 3</v>
      </c>
      <c r="O832" s="23" t="str">
        <f>VLOOKUP(A832,'Hospitalisation Details'!A832:H3174,7,FALSE)</f>
        <v>tier - 3</v>
      </c>
      <c r="P832" s="23" t="str">
        <f>VLOOKUP(A832,'Hospitalisation Details'!A832:H3174,8,FALSE)</f>
        <v>R1021</v>
      </c>
      <c r="Q832" s="26">
        <f>VLOOKUP(A832,'Hospitalisation Details'!A832:H3174,3,FALSE)</f>
        <v>47.702777777777776</v>
      </c>
    </row>
    <row r="833" spans="1:17" ht="15.75" customHeight="1" x14ac:dyDescent="0.3">
      <c r="A833" s="31" t="s">
        <v>1483</v>
      </c>
      <c r="B833" s="23" t="str">
        <f>VLOOKUP(A833,'Customer Names'!A833:D3167,3,FALSE)</f>
        <v xml:space="preserve">  Ryan K</v>
      </c>
      <c r="C833" s="23">
        <f>VLOOKUP(Healthcare!A833,'Medical Examinations'!A833:H3167,2,FALSE)</f>
        <v>36.954999999999998</v>
      </c>
      <c r="D833" s="23">
        <f>VLOOKUP(A833,'Medical Examinations'!A833:H3167,3,FALSE)</f>
        <v>8.07</v>
      </c>
      <c r="E833" s="23" t="str">
        <f>VLOOKUP(A833,'Medical Examinations'!A833:H3167,4,FALSE)</f>
        <v>No</v>
      </c>
      <c r="F833" s="23" t="str">
        <f>VLOOKUP(A833,'Medical Examinations'!A833:H3167,5,FALSE)</f>
        <v>No</v>
      </c>
      <c r="G833" s="23" t="str">
        <f>VLOOKUP(A833,'Medical Examinations'!A833:H3167,6,FALSE)</f>
        <v>No</v>
      </c>
      <c r="H833" s="23">
        <f>VLOOKUP(A833,'Medical Examinations'!A833:H3167,7,FALSE)</f>
        <v>0</v>
      </c>
      <c r="I833" s="23" t="str">
        <f>VLOOKUP(A833,'Medical Examinations'!A833:H3167,8,FALSE)</f>
        <v>No</v>
      </c>
      <c r="J833" s="23" t="str" cm="1">
        <f t="array" ref="J833">_xlfn.IFS(C833&lt;18.5,"Under Weight",C833&lt;25,"Healthy Weight",C833&lt;30,"Over Weight",C833&gt;=30,"Obesity")</f>
        <v>Obesity</v>
      </c>
      <c r="K833" s="23" t="str" cm="1">
        <f t="array" ref="K833">_xlfn.IFS(D833&lt;5.7,"Normal",D833&lt;=6.5,"Prediabetes",D833&gt;6.5,"Diabetes")</f>
        <v>Diabetes</v>
      </c>
      <c r="L833" s="30" t="str">
        <f>VLOOKUP(A833,'Hospitalisation Details'!A833:H3175,2,FALSE)</f>
        <v>01-Oct-1962</v>
      </c>
      <c r="M833" s="23">
        <f>VLOOKUP(A833,'Hospitalisation Details'!A833:H3175,5,FALSE)</f>
        <v>12741.17</v>
      </c>
      <c r="N833" s="23" t="str">
        <f>VLOOKUP(A833,'Hospitalisation Details'!A833:H3175,6,FALSE)</f>
        <v>tier - 3</v>
      </c>
      <c r="O833" s="23" t="str">
        <f>VLOOKUP(A833,'Hospitalisation Details'!A833:H3175,7,FALSE)</f>
        <v>tier - 1</v>
      </c>
      <c r="P833" s="23" t="str">
        <f>VLOOKUP(A833,'Hospitalisation Details'!A833:H3175,8,FALSE)</f>
        <v>R1017</v>
      </c>
      <c r="Q833" s="26">
        <f>VLOOKUP(A833,'Hospitalisation Details'!A833:H3175,3,FALSE)</f>
        <v>60.68611111111111</v>
      </c>
    </row>
    <row r="834" spans="1:17" ht="15.75" customHeight="1" x14ac:dyDescent="0.3">
      <c r="A834" s="31" t="s">
        <v>1485</v>
      </c>
      <c r="B834" s="23" t="str">
        <f>VLOOKUP(A834,'Customer Names'!A834:D3168,3,FALSE)</f>
        <v xml:space="preserve">  Matthew J</v>
      </c>
      <c r="C834" s="23">
        <f>VLOOKUP(Healthcare!A834,'Medical Examinations'!A834:H3168,2,FALSE)</f>
        <v>29.64</v>
      </c>
      <c r="D834" s="23">
        <f>VLOOKUP(A834,'Medical Examinations'!A834:H3168,3,FALSE)</f>
        <v>8.9499999999999993</v>
      </c>
      <c r="E834" s="23" t="str">
        <f>VLOOKUP(A834,'Medical Examinations'!A834:H3168,4,FALSE)</f>
        <v>No</v>
      </c>
      <c r="F834" s="23" t="str">
        <f>VLOOKUP(A834,'Medical Examinations'!A834:H3168,5,FALSE)</f>
        <v>No</v>
      </c>
      <c r="G834" s="23" t="str">
        <f>VLOOKUP(A834,'Medical Examinations'!A834:H3168,6,FALSE)</f>
        <v>No</v>
      </c>
      <c r="H834" s="23">
        <f>VLOOKUP(A834,'Medical Examinations'!A834:H3168,7,FALSE)</f>
        <v>0</v>
      </c>
      <c r="I834" s="23" t="str">
        <f>VLOOKUP(A834,'Medical Examinations'!A834:H3168,8,FALSE)</f>
        <v>No</v>
      </c>
      <c r="J834" s="23" t="str" cm="1">
        <f t="array" ref="J834">_xlfn.IFS(C834&lt;18.5,"Under Weight",C834&lt;25,"Healthy Weight",C834&lt;30,"Over Weight",C834&gt;=30,"Obesity")</f>
        <v>Over Weight</v>
      </c>
      <c r="K834" s="23" t="str" cm="1">
        <f t="array" ref="K834">_xlfn.IFS(D834&lt;5.7,"Normal",D834&lt;=6.5,"Prediabetes",D834&gt;6.5,"Diabetes")</f>
        <v>Diabetes</v>
      </c>
      <c r="L834" s="30" t="str">
        <f>VLOOKUP(A834,'Hospitalisation Details'!A834:H3176,2,FALSE)</f>
        <v>02-Sep-1962</v>
      </c>
      <c r="M834" s="23">
        <f>VLOOKUP(A834,'Hospitalisation Details'!A834:H3176,5,FALSE)</f>
        <v>12731</v>
      </c>
      <c r="N834" s="23" t="str">
        <f>VLOOKUP(A834,'Hospitalisation Details'!A834:H3176,6,FALSE)</f>
        <v>tier - 3</v>
      </c>
      <c r="O834" s="23" t="str">
        <f>VLOOKUP(A834,'Hospitalisation Details'!A834:H3176,7,FALSE)</f>
        <v>tier - 3</v>
      </c>
      <c r="P834" s="23" t="str">
        <f>VLOOKUP(A834,'Hospitalisation Details'!A834:H3176,8,FALSE)</f>
        <v>R1016</v>
      </c>
      <c r="Q834" s="26">
        <f>VLOOKUP(A834,'Hospitalisation Details'!A834:H3176,3,FALSE)</f>
        <v>60.766666666666666</v>
      </c>
    </row>
    <row r="835" spans="1:17" ht="15.75" customHeight="1" x14ac:dyDescent="0.3">
      <c r="A835" s="31" t="s">
        <v>1487</v>
      </c>
      <c r="B835" s="23" t="str">
        <f>VLOOKUP(A835,'Customer Names'!A835:D3169,3,FALSE)</f>
        <v xml:space="preserve">  Karine</v>
      </c>
      <c r="C835" s="23">
        <f>VLOOKUP(Healthcare!A835,'Medical Examinations'!A835:H3169,2,FALSE)</f>
        <v>42.74</v>
      </c>
      <c r="D835" s="23">
        <f>VLOOKUP(A835,'Medical Examinations'!A835:H3169,3,FALSE)</f>
        <v>6.31</v>
      </c>
      <c r="E835" s="23" t="str">
        <f>VLOOKUP(A835,'Medical Examinations'!A835:H3169,4,FALSE)</f>
        <v>Yes</v>
      </c>
      <c r="F835" s="23" t="str">
        <f>VLOOKUP(A835,'Medical Examinations'!A835:H3169,5,FALSE)</f>
        <v>No</v>
      </c>
      <c r="G835" s="23" t="str">
        <f>VLOOKUP(A835,'Medical Examinations'!A835:H3169,6,FALSE)</f>
        <v>No</v>
      </c>
      <c r="H835" s="23">
        <f>VLOOKUP(A835,'Medical Examinations'!A835:H3169,7,FALSE)</f>
        <v>1</v>
      </c>
      <c r="I835" s="23" t="str">
        <f>VLOOKUP(A835,'Medical Examinations'!A835:H3169,8,FALSE)</f>
        <v>No</v>
      </c>
      <c r="J835" s="23" t="str" cm="1">
        <f t="array" ref="J835">_xlfn.IFS(C835&lt;18.5,"Under Weight",C835&lt;25,"Healthy Weight",C835&lt;30,"Over Weight",C835&gt;=30,"Obesity")</f>
        <v>Obesity</v>
      </c>
      <c r="K835" s="23" t="str" cm="1">
        <f t="array" ref="K835">_xlfn.IFS(D835&lt;5.7,"Normal",D835&lt;=6.5,"Prediabetes",D835&gt;6.5,"Diabetes")</f>
        <v>Prediabetes</v>
      </c>
      <c r="L835" s="30" t="str">
        <f>VLOOKUP(A835,'Hospitalisation Details'!A835:H3177,2,FALSE)</f>
        <v>17-Jul-1988</v>
      </c>
      <c r="M835" s="23">
        <f>VLOOKUP(A835,'Hospitalisation Details'!A835:H3177,5,FALSE)</f>
        <v>12718.21</v>
      </c>
      <c r="N835" s="23" t="str">
        <f>VLOOKUP(A835,'Hospitalisation Details'!A835:H3177,6,FALSE)</f>
        <v>tier - 3</v>
      </c>
      <c r="O835" s="23" t="str">
        <f>VLOOKUP(A835,'Hospitalisation Details'!A835:H3177,7,FALSE)</f>
        <v>tier - 1</v>
      </c>
      <c r="P835" s="23" t="str">
        <f>VLOOKUP(A835,'Hospitalisation Details'!A835:H3177,8,FALSE)</f>
        <v>R1026</v>
      </c>
      <c r="Q835" s="26">
        <f>VLOOKUP(A835,'Hospitalisation Details'!A835:H3177,3,FALSE)</f>
        <v>34.891666666666666</v>
      </c>
    </row>
    <row r="836" spans="1:17" ht="15.75" customHeight="1" x14ac:dyDescent="0.3">
      <c r="A836" s="31" t="s">
        <v>1488</v>
      </c>
      <c r="B836" s="23" t="str">
        <f>VLOOKUP(A836,'Customer Names'!A836:D3170,3,FALSE)</f>
        <v xml:space="preserve">  Antonia G</v>
      </c>
      <c r="C836" s="23">
        <f>VLOOKUP(Healthcare!A836,'Medical Examinations'!A836:H3170,2,FALSE)</f>
        <v>36.130000000000003</v>
      </c>
      <c r="D836" s="23">
        <f>VLOOKUP(A836,'Medical Examinations'!A836:H3170,3,FALSE)</f>
        <v>7.19</v>
      </c>
      <c r="E836" s="23" t="str">
        <f>VLOOKUP(A836,'Medical Examinations'!A836:H3170,4,FALSE)</f>
        <v>Yes</v>
      </c>
      <c r="F836" s="23" t="str">
        <f>VLOOKUP(A836,'Medical Examinations'!A836:H3170,5,FALSE)</f>
        <v>No</v>
      </c>
      <c r="G836" s="23" t="str">
        <f>VLOOKUP(A836,'Medical Examinations'!A836:H3170,6,FALSE)</f>
        <v>No</v>
      </c>
      <c r="H836" s="23">
        <f>VLOOKUP(A836,'Medical Examinations'!A836:H3170,7,FALSE)</f>
        <v>2</v>
      </c>
      <c r="I836" s="23" t="str">
        <f>VLOOKUP(A836,'Medical Examinations'!A836:H3170,8,FALSE)</f>
        <v>No</v>
      </c>
      <c r="J836" s="23" t="str" cm="1">
        <f t="array" ref="J836">_xlfn.IFS(C836&lt;18.5,"Under Weight",C836&lt;25,"Healthy Weight",C836&lt;30,"Over Weight",C836&gt;=30,"Obesity")</f>
        <v>Obesity</v>
      </c>
      <c r="K836" s="23" t="str" cm="1">
        <f t="array" ref="K836">_xlfn.IFS(D836&lt;5.7,"Normal",D836&lt;=6.5,"Prediabetes",D836&gt;6.5,"Diabetes")</f>
        <v>Diabetes</v>
      </c>
      <c r="L836" s="30" t="str">
        <f>VLOOKUP(A836,'Hospitalisation Details'!A836:H3178,2,FALSE)</f>
        <v>08-Jul-1970</v>
      </c>
      <c r="M836" s="23">
        <f>VLOOKUP(A836,'Hospitalisation Details'!A836:H3178,5,FALSE)</f>
        <v>12713</v>
      </c>
      <c r="N836" s="23" t="str">
        <f>VLOOKUP(A836,'Hospitalisation Details'!A836:H3178,6,FALSE)</f>
        <v>tier - 3</v>
      </c>
      <c r="O836" s="23" t="str">
        <f>VLOOKUP(A836,'Hospitalisation Details'!A836:H3178,7,FALSE)</f>
        <v>tier - 1</v>
      </c>
      <c r="P836" s="23" t="str">
        <f>VLOOKUP(A836,'Hospitalisation Details'!A836:H3178,8,FALSE)</f>
        <v>R1011</v>
      </c>
      <c r="Q836" s="26">
        <f>VLOOKUP(A836,'Hospitalisation Details'!A836:H3178,3,FALSE)</f>
        <v>52.916666666666664</v>
      </c>
    </row>
    <row r="837" spans="1:17" ht="15.75" customHeight="1" x14ac:dyDescent="0.3">
      <c r="A837" s="31" t="s">
        <v>1490</v>
      </c>
      <c r="B837" s="23" t="str">
        <f>VLOOKUP(A837,'Customer Names'!A837:D3171,3,FALSE)</f>
        <v xml:space="preserve">  Casondra L</v>
      </c>
      <c r="C837" s="23">
        <f>VLOOKUP(Healthcare!A837,'Medical Examinations'!A837:H3171,2,FALSE)</f>
        <v>31.55</v>
      </c>
      <c r="D837" s="23">
        <f>VLOOKUP(A837,'Medical Examinations'!A837:H3171,3,FALSE)</f>
        <v>6.11</v>
      </c>
      <c r="E837" s="23" t="str">
        <f>VLOOKUP(A837,'Medical Examinations'!A837:H3171,4,FALSE)</f>
        <v>Yes</v>
      </c>
      <c r="F837" s="23" t="str">
        <f>VLOOKUP(A837,'Medical Examinations'!A837:H3171,5,FALSE)</f>
        <v>No</v>
      </c>
      <c r="G837" s="23" t="str">
        <f>VLOOKUP(A837,'Medical Examinations'!A837:H3171,6,FALSE)</f>
        <v>No</v>
      </c>
      <c r="H837" s="23">
        <f>VLOOKUP(A837,'Medical Examinations'!A837:H3171,7,FALSE)</f>
        <v>1</v>
      </c>
      <c r="I837" s="23" t="str">
        <f>VLOOKUP(A837,'Medical Examinations'!A837:H3171,8,FALSE)</f>
        <v>No</v>
      </c>
      <c r="J837" s="23" t="str" cm="1">
        <f t="array" ref="J837">_xlfn.IFS(C837&lt;18.5,"Under Weight",C837&lt;25,"Healthy Weight",C837&lt;30,"Over Weight",C837&gt;=30,"Obesity")</f>
        <v>Obesity</v>
      </c>
      <c r="K837" s="23" t="str" cm="1">
        <f t="array" ref="K837">_xlfn.IFS(D837&lt;5.7,"Normal",D837&lt;=6.5,"Prediabetes",D837&gt;6.5,"Diabetes")</f>
        <v>Prediabetes</v>
      </c>
      <c r="L837" s="30" t="str">
        <f>VLOOKUP(A837,'Hospitalisation Details'!A837:H3179,2,FALSE)</f>
        <v>28-Nov-1964</v>
      </c>
      <c r="M837" s="23">
        <f>VLOOKUP(A837,'Hospitalisation Details'!A837:H3179,5,FALSE)</f>
        <v>12700.63</v>
      </c>
      <c r="N837" s="23" t="str">
        <f>VLOOKUP(A837,'Hospitalisation Details'!A837:H3179,6,FALSE)</f>
        <v>tier - 3</v>
      </c>
      <c r="O837" s="23" t="str">
        <f>VLOOKUP(A837,'Hospitalisation Details'!A837:H3179,7,FALSE)</f>
        <v>tier - 3</v>
      </c>
      <c r="P837" s="23" t="str">
        <f>VLOOKUP(A837,'Hospitalisation Details'!A837:H3179,8,FALSE)</f>
        <v>R1011</v>
      </c>
      <c r="Q837" s="26">
        <f>VLOOKUP(A837,'Hospitalisation Details'!A837:H3179,3,FALSE)</f>
        <v>58.527777777777779</v>
      </c>
    </row>
    <row r="838" spans="1:17" ht="15.75" customHeight="1" x14ac:dyDescent="0.3">
      <c r="A838" s="31" t="s">
        <v>1492</v>
      </c>
      <c r="B838" s="23" t="str">
        <f>VLOOKUP(A838,'Customer Names'!A838:D3172,3,FALSE)</f>
        <v xml:space="preserve">  Wendy</v>
      </c>
      <c r="C838" s="23">
        <f>VLOOKUP(Healthcare!A838,'Medical Examinations'!A838:H3172,2,FALSE)</f>
        <v>52.75</v>
      </c>
      <c r="D838" s="23">
        <f>VLOOKUP(A838,'Medical Examinations'!A838:H3172,3,FALSE)</f>
        <v>6.02</v>
      </c>
      <c r="E838" s="23" t="str">
        <f>VLOOKUP(A838,'Medical Examinations'!A838:H3172,4,FALSE)</f>
        <v>No</v>
      </c>
      <c r="F838" s="23" t="str">
        <f>VLOOKUP(A838,'Medical Examinations'!A838:H3172,5,FALSE)</f>
        <v>No</v>
      </c>
      <c r="G838" s="23" t="str">
        <f>VLOOKUP(A838,'Medical Examinations'!A838:H3172,6,FALSE)</f>
        <v>No</v>
      </c>
      <c r="H838" s="23">
        <f>VLOOKUP(A838,'Medical Examinations'!A838:H3172,7,FALSE)</f>
        <v>1</v>
      </c>
      <c r="I838" s="23" t="str">
        <f>VLOOKUP(A838,'Medical Examinations'!A838:H3172,8,FALSE)</f>
        <v>No</v>
      </c>
      <c r="J838" s="23" t="str" cm="1">
        <f t="array" ref="J838">_xlfn.IFS(C838&lt;18.5,"Under Weight",C838&lt;25,"Healthy Weight",C838&lt;30,"Over Weight",C838&gt;=30,"Obesity")</f>
        <v>Obesity</v>
      </c>
      <c r="K838" s="23" t="str" cm="1">
        <f t="array" ref="K838">_xlfn.IFS(D838&lt;5.7,"Normal",D838&lt;=6.5,"Prediabetes",D838&gt;6.5,"Diabetes")</f>
        <v>Prediabetes</v>
      </c>
      <c r="L838" s="30" t="str">
        <f>VLOOKUP(A838,'Hospitalisation Details'!A838:H3180,2,FALSE)</f>
        <v>07-Jul-1992</v>
      </c>
      <c r="M838" s="23">
        <f>VLOOKUP(A838,'Hospitalisation Details'!A838:H3180,5,FALSE)</f>
        <v>12699.56</v>
      </c>
      <c r="N838" s="23" t="str">
        <f>VLOOKUP(A838,'Hospitalisation Details'!A838:H3180,6,FALSE)</f>
        <v>tier - 3</v>
      </c>
      <c r="O838" s="23" t="str">
        <f>VLOOKUP(A838,'Hospitalisation Details'!A838:H3180,7,FALSE)</f>
        <v>tier - 2</v>
      </c>
      <c r="P838" s="23" t="str">
        <f>VLOOKUP(A838,'Hospitalisation Details'!A838:H3180,8,FALSE)</f>
        <v>R1011</v>
      </c>
      <c r="Q838" s="26">
        <f>VLOOKUP(A838,'Hospitalisation Details'!A838:H3180,3,FALSE)</f>
        <v>30.919444444444444</v>
      </c>
    </row>
    <row r="839" spans="1:17" ht="15.75" customHeight="1" x14ac:dyDescent="0.3">
      <c r="A839" s="31" t="s">
        <v>1494</v>
      </c>
      <c r="B839" s="23" t="str">
        <f>VLOOKUP(A839,'Customer Names'!A839:D3173,3,FALSE)</f>
        <v xml:space="preserve">  Eric D</v>
      </c>
      <c r="C839" s="23">
        <f>VLOOKUP(Healthcare!A839,'Medical Examinations'!A839:H3173,2,FALSE)</f>
        <v>36.67</v>
      </c>
      <c r="D839" s="23">
        <f>VLOOKUP(A839,'Medical Examinations'!A839:H3173,3,FALSE)</f>
        <v>11.86</v>
      </c>
      <c r="E839" s="23" t="str">
        <f>VLOOKUP(A839,'Medical Examinations'!A839:H3173,4,FALSE)</f>
        <v>No</v>
      </c>
      <c r="F839" s="23" t="str">
        <f>VLOOKUP(A839,'Medical Examinations'!A839:H3173,5,FALSE)</f>
        <v>No</v>
      </c>
      <c r="G839" s="23" t="str">
        <f>VLOOKUP(A839,'Medical Examinations'!A839:H3173,6,FALSE)</f>
        <v>No</v>
      </c>
      <c r="H839" s="23">
        <f>VLOOKUP(A839,'Medical Examinations'!A839:H3173,7,FALSE)</f>
        <v>0</v>
      </c>
      <c r="I839" s="23" t="str">
        <f>VLOOKUP(A839,'Medical Examinations'!A839:H3173,8,FALSE)</f>
        <v>No</v>
      </c>
      <c r="J839" s="23" t="str" cm="1">
        <f t="array" ref="J839">_xlfn.IFS(C839&lt;18.5,"Under Weight",C839&lt;25,"Healthy Weight",C839&lt;30,"Over Weight",C839&gt;=30,"Obesity")</f>
        <v>Obesity</v>
      </c>
      <c r="K839" s="23" t="str" cm="1">
        <f t="array" ref="K839">_xlfn.IFS(D839&lt;5.7,"Normal",D839&lt;=6.5,"Prediabetes",D839&gt;6.5,"Diabetes")</f>
        <v>Diabetes</v>
      </c>
      <c r="L839" s="30" t="str">
        <f>VLOOKUP(A839,'Hospitalisation Details'!A839:H3181,2,FALSE)</f>
        <v>24-Sep-1974</v>
      </c>
      <c r="M839" s="23">
        <f>VLOOKUP(A839,'Hospitalisation Details'!A839:H3181,5,FALSE)</f>
        <v>12697.48</v>
      </c>
      <c r="N839" s="23" t="str">
        <f>VLOOKUP(A839,'Hospitalisation Details'!A839:H3181,6,FALSE)</f>
        <v>tier - 3</v>
      </c>
      <c r="O839" s="23" t="str">
        <f>VLOOKUP(A839,'Hospitalisation Details'!A839:H3181,7,FALSE)</f>
        <v>tier - 3</v>
      </c>
      <c r="P839" s="23" t="str">
        <f>VLOOKUP(A839,'Hospitalisation Details'!A839:H3181,8,FALSE)</f>
        <v>R1021</v>
      </c>
      <c r="Q839" s="26">
        <f>VLOOKUP(A839,'Hospitalisation Details'!A839:H3181,3,FALSE)</f>
        <v>48.705555555555556</v>
      </c>
    </row>
    <row r="840" spans="1:17" ht="15.75" customHeight="1" x14ac:dyDescent="0.3">
      <c r="A840" s="31" t="s">
        <v>1495</v>
      </c>
      <c r="B840" s="23" t="str">
        <f>VLOOKUP(A840,'Customer Names'!A840:D3174,3,FALSE)</f>
        <v xml:space="preserve">  Elizabeth</v>
      </c>
      <c r="C840" s="23">
        <f>VLOOKUP(Healthcare!A840,'Medical Examinations'!A840:H3174,2,FALSE)</f>
        <v>38.06</v>
      </c>
      <c r="D840" s="23">
        <f>VLOOKUP(A840,'Medical Examinations'!A840:H3174,3,FALSE)</f>
        <v>8.25</v>
      </c>
      <c r="E840" s="23" t="str">
        <f>VLOOKUP(A840,'Medical Examinations'!A840:H3174,4,FALSE)</f>
        <v>No</v>
      </c>
      <c r="F840" s="23" t="str">
        <f>VLOOKUP(A840,'Medical Examinations'!A840:H3174,5,FALSE)</f>
        <v>No</v>
      </c>
      <c r="G840" s="23" t="str">
        <f>VLOOKUP(A840,'Medical Examinations'!A840:H3174,6,FALSE)</f>
        <v>No</v>
      </c>
      <c r="H840" s="23">
        <f>VLOOKUP(A840,'Medical Examinations'!A840:H3174,7,FALSE)</f>
        <v>0</v>
      </c>
      <c r="I840" s="23" t="str">
        <f>VLOOKUP(A840,'Medical Examinations'!A840:H3174,8,FALSE)</f>
        <v>No</v>
      </c>
      <c r="J840" s="23" t="str" cm="1">
        <f t="array" ref="J840">_xlfn.IFS(C840&lt;18.5,"Under Weight",C840&lt;25,"Healthy Weight",C840&lt;30,"Over Weight",C840&gt;=30,"Obesity")</f>
        <v>Obesity</v>
      </c>
      <c r="K840" s="23" t="str" cm="1">
        <f t="array" ref="K840">_xlfn.IFS(D840&lt;5.7,"Normal",D840&lt;=6.5,"Prediabetes",D840&gt;6.5,"Diabetes")</f>
        <v>Diabetes</v>
      </c>
      <c r="L840" s="30" t="str">
        <f>VLOOKUP(A840,'Hospitalisation Details'!A840:H3182,2,FALSE)</f>
        <v>27-Aug-1962</v>
      </c>
      <c r="M840" s="23">
        <f>VLOOKUP(A840,'Hospitalisation Details'!A840:H3182,5,FALSE)</f>
        <v>12648.7</v>
      </c>
      <c r="N840" s="23" t="str">
        <f>VLOOKUP(A840,'Hospitalisation Details'!A840:H3182,6,FALSE)</f>
        <v>tier - 3</v>
      </c>
      <c r="O840" s="23" t="str">
        <f>VLOOKUP(A840,'Hospitalisation Details'!A840:H3182,7,FALSE)</f>
        <v>tier - 2</v>
      </c>
      <c r="P840" s="23" t="str">
        <f>VLOOKUP(A840,'Hospitalisation Details'!A840:H3182,8,FALSE)</f>
        <v>R1013</v>
      </c>
      <c r="Q840" s="26">
        <f>VLOOKUP(A840,'Hospitalisation Details'!A840:H3182,3,FALSE)</f>
        <v>60.780555555555559</v>
      </c>
    </row>
    <row r="841" spans="1:17" ht="15.75" customHeight="1" x14ac:dyDescent="0.3">
      <c r="A841" s="31" t="s">
        <v>1496</v>
      </c>
      <c r="B841" s="23" t="str">
        <f>VLOOKUP(A841,'Customer Names'!A841:D3175,3,FALSE)</f>
        <v xml:space="preserve">  Laura F</v>
      </c>
      <c r="C841" s="23">
        <f>VLOOKUP(Healthcare!A841,'Medical Examinations'!A841:H3175,2,FALSE)</f>
        <v>38</v>
      </c>
      <c r="D841" s="23">
        <f>VLOOKUP(A841,'Medical Examinations'!A841:H3175,3,FALSE)</f>
        <v>8.1300000000000008</v>
      </c>
      <c r="E841" s="23" t="str">
        <f>VLOOKUP(A841,'Medical Examinations'!A841:H3175,4,FALSE)</f>
        <v>No</v>
      </c>
      <c r="F841" s="23" t="str">
        <f>VLOOKUP(A841,'Medical Examinations'!A841:H3175,5,FALSE)</f>
        <v>No</v>
      </c>
      <c r="G841" s="23" t="str">
        <f>VLOOKUP(A841,'Medical Examinations'!A841:H3175,6,FALSE)</f>
        <v>No</v>
      </c>
      <c r="H841" s="23">
        <f>VLOOKUP(A841,'Medical Examinations'!A841:H3175,7,FALSE)</f>
        <v>0</v>
      </c>
      <c r="I841" s="23" t="str">
        <f>VLOOKUP(A841,'Medical Examinations'!A841:H3175,8,FALSE)</f>
        <v>No</v>
      </c>
      <c r="J841" s="23" t="str" cm="1">
        <f t="array" ref="J841">_xlfn.IFS(C841&lt;18.5,"Under Weight",C841&lt;25,"Healthy Weight",C841&lt;30,"Over Weight",C841&gt;=30,"Obesity")</f>
        <v>Obesity</v>
      </c>
      <c r="K841" s="23" t="str" cm="1">
        <f t="array" ref="K841">_xlfn.IFS(D841&lt;5.7,"Normal",D841&lt;=6.5,"Prediabetes",D841&gt;6.5,"Diabetes")</f>
        <v>Diabetes</v>
      </c>
      <c r="L841" s="30" t="str">
        <f>VLOOKUP(A841,'Hospitalisation Details'!A841:H3183,2,FALSE)</f>
        <v>14-Sep-1965</v>
      </c>
      <c r="M841" s="23">
        <f>VLOOKUP(A841,'Hospitalisation Details'!A841:H3183,5,FALSE)</f>
        <v>12646.21</v>
      </c>
      <c r="N841" s="23" t="str">
        <f>VLOOKUP(A841,'Hospitalisation Details'!A841:H3183,6,FALSE)</f>
        <v>tier - 3</v>
      </c>
      <c r="O841" s="23" t="str">
        <f>VLOOKUP(A841,'Hospitalisation Details'!A841:H3183,7,FALSE)</f>
        <v>tier - 2</v>
      </c>
      <c r="P841" s="23" t="str">
        <f>VLOOKUP(A841,'Hospitalisation Details'!A841:H3183,8,FALSE)</f>
        <v>R1011</v>
      </c>
      <c r="Q841" s="26">
        <f>VLOOKUP(A841,'Hospitalisation Details'!A841:H3183,3,FALSE)</f>
        <v>57.733333333333334</v>
      </c>
    </row>
    <row r="842" spans="1:17" ht="15.75" customHeight="1" x14ac:dyDescent="0.3">
      <c r="A842" s="31" t="s">
        <v>1498</v>
      </c>
      <c r="B842" s="23" t="str">
        <f>VLOOKUP(A842,'Customer Names'!A842:D3176,3,FALSE)</f>
        <v xml:space="preserve">  Amelia F</v>
      </c>
      <c r="C842" s="23">
        <f>VLOOKUP(Healthcare!A842,'Medical Examinations'!A842:H3176,2,FALSE)</f>
        <v>35.1</v>
      </c>
      <c r="D842" s="23">
        <f>VLOOKUP(A842,'Medical Examinations'!A842:H3176,3,FALSE)</f>
        <v>10.1</v>
      </c>
      <c r="E842" s="23" t="str">
        <f>VLOOKUP(A842,'Medical Examinations'!A842:H3176,4,FALSE)</f>
        <v>No</v>
      </c>
      <c r="F842" s="23" t="str">
        <f>VLOOKUP(A842,'Medical Examinations'!A842:H3176,5,FALSE)</f>
        <v>No</v>
      </c>
      <c r="G842" s="23" t="str">
        <f>VLOOKUP(A842,'Medical Examinations'!A842:H3176,6,FALSE)</f>
        <v>No</v>
      </c>
      <c r="H842" s="23">
        <f>VLOOKUP(A842,'Medical Examinations'!A842:H3176,7,FALSE)</f>
        <v>0</v>
      </c>
      <c r="I842" s="23" t="str">
        <f>VLOOKUP(A842,'Medical Examinations'!A842:H3176,8,FALSE)</f>
        <v>No</v>
      </c>
      <c r="J842" s="23" t="str" cm="1">
        <f t="array" ref="J842">_xlfn.IFS(C842&lt;18.5,"Under Weight",C842&lt;25,"Healthy Weight",C842&lt;30,"Over Weight",C842&gt;=30,"Obesity")</f>
        <v>Obesity</v>
      </c>
      <c r="K842" s="23" t="str" cm="1">
        <f t="array" ref="K842">_xlfn.IFS(D842&lt;5.7,"Normal",D842&lt;=6.5,"Prediabetes",D842&gt;6.5,"Diabetes")</f>
        <v>Diabetes</v>
      </c>
      <c r="L842" s="30" t="str">
        <f>VLOOKUP(A842,'Hospitalisation Details'!A842:H3184,2,FALSE)</f>
        <v>11-Jul-1962</v>
      </c>
      <c r="M842" s="23">
        <f>VLOOKUP(A842,'Hospitalisation Details'!A842:H3184,5,FALSE)</f>
        <v>12644.59</v>
      </c>
      <c r="N842" s="23" t="str">
        <f>VLOOKUP(A842,'Hospitalisation Details'!A842:H3184,6,FALSE)</f>
        <v>tier - 3</v>
      </c>
      <c r="O842" s="23" t="str">
        <f>VLOOKUP(A842,'Hospitalisation Details'!A842:H3184,7,FALSE)</f>
        <v>tier - 2</v>
      </c>
      <c r="P842" s="23" t="str">
        <f>VLOOKUP(A842,'Hospitalisation Details'!A842:H3184,8,FALSE)</f>
        <v>R1011</v>
      </c>
      <c r="Q842" s="26">
        <f>VLOOKUP(A842,'Hospitalisation Details'!A842:H3184,3,FALSE)</f>
        <v>60.908333333333331</v>
      </c>
    </row>
    <row r="843" spans="1:17" ht="15.75" customHeight="1" x14ac:dyDescent="0.3">
      <c r="A843" s="31" t="s">
        <v>1500</v>
      </c>
      <c r="B843" s="23" t="str">
        <f>VLOOKUP(A843,'Customer Names'!A843:D3177,3,FALSE)</f>
        <v xml:space="preserve">  Amy L</v>
      </c>
      <c r="C843" s="23">
        <f>VLOOKUP(Healthcare!A843,'Medical Examinations'!A843:H3177,2,FALSE)</f>
        <v>33.82</v>
      </c>
      <c r="D843" s="23">
        <f>VLOOKUP(A843,'Medical Examinations'!A843:H3177,3,FALSE)</f>
        <v>5.89</v>
      </c>
      <c r="E843" s="23" t="str">
        <f>VLOOKUP(A843,'Medical Examinations'!A843:H3177,4,FALSE)</f>
        <v>Yes</v>
      </c>
      <c r="F843" s="23" t="str">
        <f>VLOOKUP(A843,'Medical Examinations'!A843:H3177,5,FALSE)</f>
        <v>No</v>
      </c>
      <c r="G843" s="23" t="str">
        <f>VLOOKUP(A843,'Medical Examinations'!A843:H3177,6,FALSE)</f>
        <v>No</v>
      </c>
      <c r="H843" s="23">
        <f>VLOOKUP(A843,'Medical Examinations'!A843:H3177,7,FALSE)</f>
        <v>2</v>
      </c>
      <c r="I843" s="23" t="str">
        <f>VLOOKUP(A843,'Medical Examinations'!A843:H3177,8,FALSE)</f>
        <v>No</v>
      </c>
      <c r="J843" s="23" t="str" cm="1">
        <f t="array" ref="J843">_xlfn.IFS(C843&lt;18.5,"Under Weight",C843&lt;25,"Healthy Weight",C843&lt;30,"Over Weight",C843&gt;=30,"Obesity")</f>
        <v>Obesity</v>
      </c>
      <c r="K843" s="23" t="str" cm="1">
        <f t="array" ref="K843">_xlfn.IFS(D843&lt;5.7,"Normal",D843&lt;=6.5,"Prediabetes",D843&gt;6.5,"Diabetes")</f>
        <v>Prediabetes</v>
      </c>
      <c r="L843" s="30" t="str">
        <f>VLOOKUP(A843,'Hospitalisation Details'!A843:H3185,2,FALSE)</f>
        <v>17-Dec-1966</v>
      </c>
      <c r="M843" s="23">
        <f>VLOOKUP(A843,'Hospitalisation Details'!A843:H3185,5,FALSE)</f>
        <v>12643.38</v>
      </c>
      <c r="N843" s="23" t="str">
        <f>VLOOKUP(A843,'Hospitalisation Details'!A843:H3185,6,FALSE)</f>
        <v>tier - 3</v>
      </c>
      <c r="O843" s="23" t="str">
        <f>VLOOKUP(A843,'Hospitalisation Details'!A843:H3185,7,FALSE)</f>
        <v>tier - 1</v>
      </c>
      <c r="P843" s="23" t="str">
        <f>VLOOKUP(A843,'Hospitalisation Details'!A843:H3185,8,FALSE)</f>
        <v>R1012</v>
      </c>
      <c r="Q843" s="26">
        <f>VLOOKUP(A843,'Hospitalisation Details'!A843:H3185,3,FALSE)</f>
        <v>56.475000000000001</v>
      </c>
    </row>
    <row r="844" spans="1:17" ht="15.75" customHeight="1" x14ac:dyDescent="0.3">
      <c r="A844" s="31" t="s">
        <v>1501</v>
      </c>
      <c r="B844" s="23" t="str">
        <f>VLOOKUP(A844,'Customer Names'!A844:D3178,3,FALSE)</f>
        <v xml:space="preserve">  Katie J</v>
      </c>
      <c r="C844" s="23">
        <f>VLOOKUP(Healthcare!A844,'Medical Examinations'!A844:H3178,2,FALSE)</f>
        <v>37.43</v>
      </c>
      <c r="D844" s="23">
        <f>VLOOKUP(A844,'Medical Examinations'!A844:H3178,3,FALSE)</f>
        <v>4.97</v>
      </c>
      <c r="E844" s="23" t="str">
        <f>VLOOKUP(A844,'Medical Examinations'!A844:H3178,4,FALSE)</f>
        <v>No</v>
      </c>
      <c r="F844" s="23" t="str">
        <f>VLOOKUP(A844,'Medical Examinations'!A844:H3178,5,FALSE)</f>
        <v>No</v>
      </c>
      <c r="G844" s="23" t="str">
        <f>VLOOKUP(A844,'Medical Examinations'!A844:H3178,6,FALSE)</f>
        <v>No</v>
      </c>
      <c r="H844" s="23">
        <f>VLOOKUP(A844,'Medical Examinations'!A844:H3178,7,FALSE)</f>
        <v>2</v>
      </c>
      <c r="I844" s="23" t="str">
        <f>VLOOKUP(A844,'Medical Examinations'!A844:H3178,8,FALSE)</f>
        <v>No</v>
      </c>
      <c r="J844" s="23" t="str" cm="1">
        <f t="array" ref="J844">_xlfn.IFS(C844&lt;18.5,"Under Weight",C844&lt;25,"Healthy Weight",C844&lt;30,"Over Weight",C844&gt;=30,"Obesity")</f>
        <v>Obesity</v>
      </c>
      <c r="K844" s="23" t="str" cm="1">
        <f t="array" ref="K844">_xlfn.IFS(D844&lt;5.7,"Normal",D844&lt;=6.5,"Prediabetes",D844&gt;6.5,"Diabetes")</f>
        <v>Normal</v>
      </c>
      <c r="L844" s="30" t="str">
        <f>VLOOKUP(A844,'Hospitalisation Details'!A844:H3186,2,FALSE)</f>
        <v>05-Sep-1972</v>
      </c>
      <c r="M844" s="23">
        <f>VLOOKUP(A844,'Hospitalisation Details'!A844:H3186,5,FALSE)</f>
        <v>12640.24</v>
      </c>
      <c r="N844" s="23" t="str">
        <f>VLOOKUP(A844,'Hospitalisation Details'!A844:H3186,6,FALSE)</f>
        <v>tier - 3</v>
      </c>
      <c r="O844" s="23" t="str">
        <f>VLOOKUP(A844,'Hospitalisation Details'!A844:H3186,7,FALSE)</f>
        <v>tier - 1</v>
      </c>
      <c r="P844" s="23" t="str">
        <f>VLOOKUP(A844,'Hospitalisation Details'!A844:H3186,8,FALSE)</f>
        <v>R1011</v>
      </c>
      <c r="Q844" s="26">
        <f>VLOOKUP(A844,'Hospitalisation Details'!A844:H3186,3,FALSE)</f>
        <v>50.758333333333333</v>
      </c>
    </row>
    <row r="845" spans="1:17" ht="15.75" customHeight="1" x14ac:dyDescent="0.3">
      <c r="A845" s="31" t="s">
        <v>1503</v>
      </c>
      <c r="B845" s="23" t="str">
        <f>VLOOKUP(A845,'Customer Names'!A845:D3179,3,FALSE)</f>
        <v xml:space="preserve">  Laura E</v>
      </c>
      <c r="C845" s="23">
        <f>VLOOKUP(Healthcare!A845,'Medical Examinations'!A845:H3179,2,FALSE)</f>
        <v>30.5</v>
      </c>
      <c r="D845" s="23">
        <f>VLOOKUP(A845,'Medical Examinations'!A845:H3179,3,FALSE)</f>
        <v>9.9</v>
      </c>
      <c r="E845" s="23" t="str">
        <f>VLOOKUP(A845,'Medical Examinations'!A845:H3179,4,FALSE)</f>
        <v>No</v>
      </c>
      <c r="F845" s="23" t="str">
        <f>VLOOKUP(A845,'Medical Examinations'!A845:H3179,5,FALSE)</f>
        <v>No</v>
      </c>
      <c r="G845" s="23" t="str">
        <f>VLOOKUP(A845,'Medical Examinations'!A845:H3179,6,FALSE)</f>
        <v>No</v>
      </c>
      <c r="H845" s="23">
        <f>VLOOKUP(A845,'Medical Examinations'!A845:H3179,7,FALSE)</f>
        <v>0</v>
      </c>
      <c r="I845" s="23" t="str">
        <f>VLOOKUP(A845,'Medical Examinations'!A845:H3179,8,FALSE)</f>
        <v>No</v>
      </c>
      <c r="J845" s="23" t="str" cm="1">
        <f t="array" ref="J845">_xlfn.IFS(C845&lt;18.5,"Under Weight",C845&lt;25,"Healthy Weight",C845&lt;30,"Over Weight",C845&gt;=30,"Obesity")</f>
        <v>Obesity</v>
      </c>
      <c r="K845" s="23" t="str" cm="1">
        <f t="array" ref="K845">_xlfn.IFS(D845&lt;5.7,"Normal",D845&lt;=6.5,"Prediabetes",D845&gt;6.5,"Diabetes")</f>
        <v>Diabetes</v>
      </c>
      <c r="L845" s="30" t="str">
        <f>VLOOKUP(A845,'Hospitalisation Details'!A845:H3187,2,FALSE)</f>
        <v>22-Jul-1962</v>
      </c>
      <c r="M845" s="23">
        <f>VLOOKUP(A845,'Hospitalisation Details'!A845:H3187,5,FALSE)</f>
        <v>12638.2</v>
      </c>
      <c r="N845" s="23" t="str">
        <f>VLOOKUP(A845,'Hospitalisation Details'!A845:H3187,6,FALSE)</f>
        <v>tier - 3</v>
      </c>
      <c r="O845" s="23" t="str">
        <f>VLOOKUP(A845,'Hospitalisation Details'!A845:H3187,7,FALSE)</f>
        <v>tier - 1</v>
      </c>
      <c r="P845" s="23" t="str">
        <f>VLOOKUP(A845,'Hospitalisation Details'!A845:H3187,8,FALSE)</f>
        <v>R1011</v>
      </c>
      <c r="Q845" s="26">
        <f>VLOOKUP(A845,'Hospitalisation Details'!A845:H3187,3,FALSE)</f>
        <v>60.87777777777778</v>
      </c>
    </row>
    <row r="846" spans="1:17" ht="15.75" customHeight="1" x14ac:dyDescent="0.3">
      <c r="A846" s="31" t="s">
        <v>1504</v>
      </c>
      <c r="B846" s="23" t="str">
        <f>VLOOKUP(A846,'Customer Names'!A846:D3180,3,FALSE)</f>
        <v xml:space="preserve">  Mayumi</v>
      </c>
      <c r="C846" s="23">
        <f>VLOOKUP(Healthcare!A846,'Medical Examinations'!A846:H3180,2,FALSE)</f>
        <v>24.53</v>
      </c>
      <c r="D846" s="23">
        <f>VLOOKUP(A846,'Medical Examinations'!A846:H3180,3,FALSE)</f>
        <v>9.0500000000000007</v>
      </c>
      <c r="E846" s="23" t="str">
        <f>VLOOKUP(A846,'Medical Examinations'!A846:H3180,4,FALSE)</f>
        <v>No</v>
      </c>
      <c r="F846" s="23" t="str">
        <f>VLOOKUP(A846,'Medical Examinations'!A846:H3180,5,FALSE)</f>
        <v>No</v>
      </c>
      <c r="G846" s="23" t="str">
        <f>VLOOKUP(A846,'Medical Examinations'!A846:H3180,6,FALSE)</f>
        <v>No</v>
      </c>
      <c r="H846" s="23">
        <f>VLOOKUP(A846,'Medical Examinations'!A846:H3180,7,FALSE)</f>
        <v>0</v>
      </c>
      <c r="I846" s="23" t="str">
        <f>VLOOKUP(A846,'Medical Examinations'!A846:H3180,8,FALSE)</f>
        <v>No</v>
      </c>
      <c r="J846" s="23" t="str" cm="1">
        <f t="array" ref="J846">_xlfn.IFS(C846&lt;18.5,"Under Weight",C846&lt;25,"Healthy Weight",C846&lt;30,"Over Weight",C846&gt;=30,"Obesity")</f>
        <v>Healthy Weight</v>
      </c>
      <c r="K846" s="23" t="str" cm="1">
        <f t="array" ref="K846">_xlfn.IFS(D846&lt;5.7,"Normal",D846&lt;=6.5,"Prediabetes",D846&gt;6.5,"Diabetes")</f>
        <v>Diabetes</v>
      </c>
      <c r="L846" s="30" t="str">
        <f>VLOOKUP(A846,'Hospitalisation Details'!A846:H3188,2,FALSE)</f>
        <v>22-Nov-1962</v>
      </c>
      <c r="M846" s="23">
        <f>VLOOKUP(A846,'Hospitalisation Details'!A846:H3188,5,FALSE)</f>
        <v>12629.9</v>
      </c>
      <c r="N846" s="23" t="str">
        <f>VLOOKUP(A846,'Hospitalisation Details'!A846:H3188,6,FALSE)</f>
        <v>tier - 3</v>
      </c>
      <c r="O846" s="23" t="str">
        <f>VLOOKUP(A846,'Hospitalisation Details'!A846:H3188,7,FALSE)</f>
        <v>tier - 3</v>
      </c>
      <c r="P846" s="23" t="str">
        <f>VLOOKUP(A846,'Hospitalisation Details'!A846:H3188,8,FALSE)</f>
        <v>R1013</v>
      </c>
      <c r="Q846" s="26">
        <f>VLOOKUP(A846,'Hospitalisation Details'!A846:H3188,3,FALSE)</f>
        <v>60.544444444444444</v>
      </c>
    </row>
    <row r="847" spans="1:17" ht="15.75" customHeight="1" x14ac:dyDescent="0.3">
      <c r="A847" s="31" t="s">
        <v>1506</v>
      </c>
      <c r="B847" s="23" t="str">
        <f>VLOOKUP(A847,'Customer Names'!A847:D3181,3,FALSE)</f>
        <v xml:space="preserve">  Vanessa</v>
      </c>
      <c r="C847" s="23">
        <f>VLOOKUP(Healthcare!A847,'Medical Examinations'!A847:H3181,2,FALSE)</f>
        <v>25.74</v>
      </c>
      <c r="D847" s="23">
        <f>VLOOKUP(A847,'Medical Examinations'!A847:H3181,3,FALSE)</f>
        <v>10.93</v>
      </c>
      <c r="E847" s="23" t="str">
        <f>VLOOKUP(A847,'Medical Examinations'!A847:H3181,4,FALSE)</f>
        <v>No</v>
      </c>
      <c r="F847" s="23" t="str">
        <f>VLOOKUP(A847,'Medical Examinations'!A847:H3181,5,FALSE)</f>
        <v>No</v>
      </c>
      <c r="G847" s="23" t="str">
        <f>VLOOKUP(A847,'Medical Examinations'!A847:H3181,6,FALSE)</f>
        <v>No</v>
      </c>
      <c r="H847" s="23">
        <f>VLOOKUP(A847,'Medical Examinations'!A847:H3181,7,FALSE)</f>
        <v>0</v>
      </c>
      <c r="I847" s="23" t="str">
        <f>VLOOKUP(A847,'Medical Examinations'!A847:H3181,8,FALSE)</f>
        <v>No</v>
      </c>
      <c r="J847" s="23" t="str" cm="1">
        <f t="array" ref="J847">_xlfn.IFS(C847&lt;18.5,"Under Weight",C847&lt;25,"Healthy Weight",C847&lt;30,"Over Weight",C847&gt;=30,"Obesity")</f>
        <v>Over Weight</v>
      </c>
      <c r="K847" s="23" t="str" cm="1">
        <f t="array" ref="K847">_xlfn.IFS(D847&lt;5.7,"Normal",D847&lt;=6.5,"Prediabetes",D847&gt;6.5,"Diabetes")</f>
        <v>Diabetes</v>
      </c>
      <c r="L847" s="30" t="str">
        <f>VLOOKUP(A847,'Hospitalisation Details'!A847:H3189,2,FALSE)</f>
        <v>04-Oct-1965</v>
      </c>
      <c r="M847" s="23">
        <f>VLOOKUP(A847,'Hospitalisation Details'!A847:H3189,5,FALSE)</f>
        <v>12629.17</v>
      </c>
      <c r="N847" s="23" t="str">
        <f>VLOOKUP(A847,'Hospitalisation Details'!A847:H3189,6,FALSE)</f>
        <v>tier - 3</v>
      </c>
      <c r="O847" s="23" t="str">
        <f>VLOOKUP(A847,'Hospitalisation Details'!A847:H3189,7,FALSE)</f>
        <v>tier - 1</v>
      </c>
      <c r="P847" s="23" t="str">
        <f>VLOOKUP(A847,'Hospitalisation Details'!A847:H3189,8,FALSE)</f>
        <v>R1013</v>
      </c>
      <c r="Q847" s="26">
        <f>VLOOKUP(A847,'Hospitalisation Details'!A847:H3189,3,FALSE)</f>
        <v>57.677777777777777</v>
      </c>
    </row>
    <row r="848" spans="1:17" ht="15.75" customHeight="1" x14ac:dyDescent="0.3">
      <c r="A848" s="31" t="s">
        <v>1508</v>
      </c>
      <c r="B848" s="23" t="str">
        <f>VLOOKUP(A848,'Customer Names'!A848:D3182,3,FALSE)</f>
        <v xml:space="preserve">  Natali N</v>
      </c>
      <c r="C848" s="23">
        <f>VLOOKUP(Healthcare!A848,'Medical Examinations'!A848:H3182,2,FALSE)</f>
        <v>34.08</v>
      </c>
      <c r="D848" s="23">
        <f>VLOOKUP(A848,'Medical Examinations'!A848:H3182,3,FALSE)</f>
        <v>7.58</v>
      </c>
      <c r="E848" s="23" t="str">
        <f>VLOOKUP(A848,'Medical Examinations'!A848:H3182,4,FALSE)</f>
        <v>Yes</v>
      </c>
      <c r="F848" s="23" t="str">
        <f>VLOOKUP(A848,'Medical Examinations'!A848:H3182,5,FALSE)</f>
        <v>No</v>
      </c>
      <c r="G848" s="23" t="str">
        <f>VLOOKUP(A848,'Medical Examinations'!A848:H3182,6,FALSE)</f>
        <v>No</v>
      </c>
      <c r="H848" s="23">
        <f>VLOOKUP(A848,'Medical Examinations'!A848:H3182,7,FALSE)</f>
        <v>2</v>
      </c>
      <c r="I848" s="23" t="str">
        <f>VLOOKUP(A848,'Medical Examinations'!A848:H3182,8,FALSE)</f>
        <v>No</v>
      </c>
      <c r="J848" s="23" t="str" cm="1">
        <f t="array" ref="J848">_xlfn.IFS(C848&lt;18.5,"Under Weight",C848&lt;25,"Healthy Weight",C848&lt;30,"Over Weight",C848&gt;=30,"Obesity")</f>
        <v>Obesity</v>
      </c>
      <c r="K848" s="23" t="str" cm="1">
        <f t="array" ref="K848">_xlfn.IFS(D848&lt;5.7,"Normal",D848&lt;=6.5,"Prediabetes",D848&gt;6.5,"Diabetes")</f>
        <v>Diabetes</v>
      </c>
      <c r="L848" s="30" t="str">
        <f>VLOOKUP(A848,'Hospitalisation Details'!A848:H3190,2,FALSE)</f>
        <v>28-Dec-1970</v>
      </c>
      <c r="M848" s="23">
        <f>VLOOKUP(A848,'Hospitalisation Details'!A848:H3190,5,FALSE)</f>
        <v>12624.74</v>
      </c>
      <c r="N848" s="23" t="str">
        <f>VLOOKUP(A848,'Hospitalisation Details'!A848:H3190,6,FALSE)</f>
        <v>tier - 3</v>
      </c>
      <c r="O848" s="23" t="str">
        <f>VLOOKUP(A848,'Hospitalisation Details'!A848:H3190,7,FALSE)</f>
        <v>tier - 1</v>
      </c>
      <c r="P848" s="23" t="str">
        <f>VLOOKUP(A848,'Hospitalisation Details'!A848:H3190,8,FALSE)</f>
        <v>R1012</v>
      </c>
      <c r="Q848" s="26">
        <f>VLOOKUP(A848,'Hospitalisation Details'!A848:H3190,3,FALSE)</f>
        <v>52.444444444444443</v>
      </c>
    </row>
    <row r="849" spans="1:17" ht="15.75" customHeight="1" x14ac:dyDescent="0.3">
      <c r="A849" s="31" t="s">
        <v>1510</v>
      </c>
      <c r="B849" s="23" t="str">
        <f>VLOOKUP(A849,'Customer Names'!A849:D3183,3,FALSE)</f>
        <v xml:space="preserve">  Beth</v>
      </c>
      <c r="C849" s="23">
        <f>VLOOKUP(Healthcare!A849,'Medical Examinations'!A849:H3183,2,FALSE)</f>
        <v>31.35</v>
      </c>
      <c r="D849" s="23">
        <f>VLOOKUP(A849,'Medical Examinations'!A849:H3183,3,FALSE)</f>
        <v>11</v>
      </c>
      <c r="E849" s="23" t="str">
        <f>VLOOKUP(A849,'Medical Examinations'!A849:H3183,4,FALSE)</f>
        <v>Yes</v>
      </c>
      <c r="F849" s="23" t="str">
        <f>VLOOKUP(A849,'Medical Examinations'!A849:H3183,5,FALSE)</f>
        <v>No</v>
      </c>
      <c r="G849" s="23" t="str">
        <f>VLOOKUP(A849,'Medical Examinations'!A849:H3183,6,FALSE)</f>
        <v>Yes</v>
      </c>
      <c r="H849" s="23">
        <f>VLOOKUP(A849,'Medical Examinations'!A849:H3183,7,FALSE)</f>
        <v>1</v>
      </c>
      <c r="I849" s="23" t="str">
        <f>VLOOKUP(A849,'Medical Examinations'!A849:H3183,8,FALSE)</f>
        <v>No</v>
      </c>
      <c r="J849" s="23" t="str" cm="1">
        <f t="array" ref="J849">_xlfn.IFS(C849&lt;18.5,"Under Weight",C849&lt;25,"Healthy Weight",C849&lt;30,"Over Weight",C849&gt;=30,"Obesity")</f>
        <v>Obesity</v>
      </c>
      <c r="K849" s="23" t="str" cm="1">
        <f t="array" ref="K849">_xlfn.IFS(D849&lt;5.7,"Normal",D849&lt;=6.5,"Prediabetes",D849&gt;6.5,"Diabetes")</f>
        <v>Diabetes</v>
      </c>
      <c r="L849" s="30" t="str">
        <f>VLOOKUP(A849,'Hospitalisation Details'!A849:H3191,2,FALSE)</f>
        <v>19-Aug-1963</v>
      </c>
      <c r="M849" s="23">
        <f>VLOOKUP(A849,'Hospitalisation Details'!A849:H3191,5,FALSE)</f>
        <v>12622.18</v>
      </c>
      <c r="N849" s="23" t="str">
        <f>VLOOKUP(A849,'Hospitalisation Details'!A849:H3191,6,FALSE)</f>
        <v>tier - 3</v>
      </c>
      <c r="O849" s="23" t="str">
        <f>VLOOKUP(A849,'Hospitalisation Details'!A849:H3191,7,FALSE)</f>
        <v>tier - 1</v>
      </c>
      <c r="P849" s="23" t="str">
        <f>VLOOKUP(A849,'Hospitalisation Details'!A849:H3191,8,FALSE)</f>
        <v>R1012</v>
      </c>
      <c r="Q849" s="26">
        <f>VLOOKUP(A849,'Hospitalisation Details'!A849:H3191,3,FALSE)</f>
        <v>59.802777777777777</v>
      </c>
    </row>
    <row r="850" spans="1:17" ht="15.75" customHeight="1" x14ac:dyDescent="0.3">
      <c r="A850" s="31" t="s">
        <v>1512</v>
      </c>
      <c r="B850" s="23" t="str">
        <f>VLOOKUP(A850,'Customer Names'!A850:D3184,3,FALSE)</f>
        <v xml:space="preserve">  Alex</v>
      </c>
      <c r="C850" s="23">
        <f>VLOOKUP(Healthcare!A850,'Medical Examinations'!A850:H3184,2,FALSE)</f>
        <v>26.79</v>
      </c>
      <c r="D850" s="23">
        <f>VLOOKUP(A850,'Medical Examinations'!A850:H3184,3,FALSE)</f>
        <v>5.0599999999999996</v>
      </c>
      <c r="E850" s="23" t="str">
        <f>VLOOKUP(A850,'Medical Examinations'!A850:H3184,4,FALSE)</f>
        <v>No</v>
      </c>
      <c r="F850" s="23" t="str">
        <f>VLOOKUP(A850,'Medical Examinations'!A850:H3184,5,FALSE)</f>
        <v>No</v>
      </c>
      <c r="G850" s="23" t="str">
        <f>VLOOKUP(A850,'Medical Examinations'!A850:H3184,6,FALSE)</f>
        <v>No</v>
      </c>
      <c r="H850" s="23">
        <f>VLOOKUP(A850,'Medical Examinations'!A850:H3184,7,FALSE)</f>
        <v>1</v>
      </c>
      <c r="I850" s="23" t="str">
        <f>VLOOKUP(A850,'Medical Examinations'!A850:H3184,8,FALSE)</f>
        <v>No</v>
      </c>
      <c r="J850" s="23" t="str" cm="1">
        <f t="array" ref="J850">_xlfn.IFS(C850&lt;18.5,"Under Weight",C850&lt;25,"Healthy Weight",C850&lt;30,"Over Weight",C850&gt;=30,"Obesity")</f>
        <v>Over Weight</v>
      </c>
      <c r="K850" s="23" t="str" cm="1">
        <f t="array" ref="K850">_xlfn.IFS(D850&lt;5.7,"Normal",D850&lt;=6.5,"Prediabetes",D850&gt;6.5,"Diabetes")</f>
        <v>Normal</v>
      </c>
      <c r="L850" s="30" t="str">
        <f>VLOOKUP(A850,'Hospitalisation Details'!A850:H3192,2,FALSE)</f>
        <v>18-Nov-1998</v>
      </c>
      <c r="M850" s="23">
        <f>VLOOKUP(A850,'Hospitalisation Details'!A850:H3192,5,FALSE)</f>
        <v>12609.89</v>
      </c>
      <c r="N850" s="23" t="str">
        <f>VLOOKUP(A850,'Hospitalisation Details'!A850:H3192,6,FALSE)</f>
        <v>tier - 3</v>
      </c>
      <c r="O850" s="23" t="str">
        <f>VLOOKUP(A850,'Hospitalisation Details'!A850:H3192,7,FALSE)</f>
        <v>tier - 3</v>
      </c>
      <c r="P850" s="23" t="str">
        <f>VLOOKUP(A850,'Hospitalisation Details'!A850:H3192,8,FALSE)</f>
        <v>R1012</v>
      </c>
      <c r="Q850" s="26">
        <f>VLOOKUP(A850,'Hospitalisation Details'!A850:H3192,3,FALSE)</f>
        <v>24.555555555555557</v>
      </c>
    </row>
    <row r="851" spans="1:17" ht="15.75" customHeight="1" x14ac:dyDescent="0.3">
      <c r="A851" s="31" t="s">
        <v>1513</v>
      </c>
      <c r="B851" s="23" t="str">
        <f>VLOOKUP(A851,'Customer Names'!A851:D3185,3,FALSE)</f>
        <v xml:space="preserve">  Spencer</v>
      </c>
      <c r="C851" s="23">
        <f>VLOOKUP(Healthcare!A851,'Medical Examinations'!A851:H3185,2,FALSE)</f>
        <v>42.78</v>
      </c>
      <c r="D851" s="23">
        <f>VLOOKUP(A851,'Medical Examinations'!A851:H3185,3,FALSE)</f>
        <v>6.11</v>
      </c>
      <c r="E851" s="23" t="str">
        <f>VLOOKUP(A851,'Medical Examinations'!A851:H3185,4,FALSE)</f>
        <v>Yes</v>
      </c>
      <c r="F851" s="23" t="str">
        <f>VLOOKUP(A851,'Medical Examinations'!A851:H3185,5,FALSE)</f>
        <v>No</v>
      </c>
      <c r="G851" s="23" t="str">
        <f>VLOOKUP(A851,'Medical Examinations'!A851:H3185,6,FALSE)</f>
        <v>No</v>
      </c>
      <c r="H851" s="23">
        <f>VLOOKUP(A851,'Medical Examinations'!A851:H3185,7,FALSE)</f>
        <v>1</v>
      </c>
      <c r="I851" s="23" t="str">
        <f>VLOOKUP(A851,'Medical Examinations'!A851:H3185,8,FALSE)</f>
        <v>No</v>
      </c>
      <c r="J851" s="23" t="str" cm="1">
        <f t="array" ref="J851">_xlfn.IFS(C851&lt;18.5,"Under Weight",C851&lt;25,"Healthy Weight",C851&lt;30,"Over Weight",C851&gt;=30,"Obesity")</f>
        <v>Obesity</v>
      </c>
      <c r="K851" s="23" t="str" cm="1">
        <f t="array" ref="K851">_xlfn.IFS(D851&lt;5.7,"Normal",D851&lt;=6.5,"Prediabetes",D851&gt;6.5,"Diabetes")</f>
        <v>Prediabetes</v>
      </c>
      <c r="L851" s="30" t="str">
        <f>VLOOKUP(A851,'Hospitalisation Details'!A851:H3193,2,FALSE)</f>
        <v>11-Aug-1988</v>
      </c>
      <c r="M851" s="23">
        <f>VLOOKUP(A851,'Hospitalisation Details'!A851:H3193,5,FALSE)</f>
        <v>12600.46</v>
      </c>
      <c r="N851" s="23" t="str">
        <f>VLOOKUP(A851,'Hospitalisation Details'!A851:H3193,6,FALSE)</f>
        <v>tier - 3</v>
      </c>
      <c r="O851" s="23" t="str">
        <f>VLOOKUP(A851,'Hospitalisation Details'!A851:H3193,7,FALSE)</f>
        <v>tier - 1</v>
      </c>
      <c r="P851" s="23" t="str">
        <f>VLOOKUP(A851,'Hospitalisation Details'!A851:H3193,8,FALSE)</f>
        <v>R1023</v>
      </c>
      <c r="Q851" s="26">
        <f>VLOOKUP(A851,'Hospitalisation Details'!A851:H3193,3,FALSE)</f>
        <v>34.825000000000003</v>
      </c>
    </row>
    <row r="852" spans="1:17" ht="15.75" customHeight="1" x14ac:dyDescent="0.3">
      <c r="A852" s="31" t="s">
        <v>1515</v>
      </c>
      <c r="B852" s="23" t="str">
        <f>VLOOKUP(A852,'Customer Names'!A852:D3186,3,FALSE)</f>
        <v xml:space="preserve">  Andee W</v>
      </c>
      <c r="C852" s="23">
        <f>VLOOKUP(Healthcare!A852,'Medical Examinations'!A852:H3186,2,FALSE)</f>
        <v>46.75</v>
      </c>
      <c r="D852" s="23">
        <f>VLOOKUP(A852,'Medical Examinations'!A852:H3186,3,FALSE)</f>
        <v>6.66</v>
      </c>
      <c r="E852" s="23" t="str">
        <f>VLOOKUP(A852,'Medical Examinations'!A852:H3186,4,FALSE)</f>
        <v>Yes</v>
      </c>
      <c r="F852" s="23" t="str">
        <f>VLOOKUP(A852,'Medical Examinations'!A852:H3186,5,FALSE)</f>
        <v>No</v>
      </c>
      <c r="G852" s="23" t="str">
        <f>VLOOKUP(A852,'Medical Examinations'!A852:H3186,6,FALSE)</f>
        <v>No</v>
      </c>
      <c r="H852" s="23">
        <f>VLOOKUP(A852,'Medical Examinations'!A852:H3186,7,FALSE)</f>
        <v>2</v>
      </c>
      <c r="I852" s="23" t="str">
        <f>VLOOKUP(A852,'Medical Examinations'!A852:H3186,8,FALSE)</f>
        <v>No</v>
      </c>
      <c r="J852" s="23" t="str" cm="1">
        <f t="array" ref="J852">_xlfn.IFS(C852&lt;18.5,"Under Weight",C852&lt;25,"Healthy Weight",C852&lt;30,"Over Weight",C852&gt;=30,"Obesity")</f>
        <v>Obesity</v>
      </c>
      <c r="K852" s="23" t="str" cm="1">
        <f t="array" ref="K852">_xlfn.IFS(D852&lt;5.7,"Normal",D852&lt;=6.5,"Prediabetes",D852&gt;6.5,"Diabetes")</f>
        <v>Diabetes</v>
      </c>
      <c r="L852" s="30" t="str">
        <f>VLOOKUP(A852,'Hospitalisation Details'!A852:H3194,2,FALSE)</f>
        <v>18-Jun-1970</v>
      </c>
      <c r="M852" s="23">
        <f>VLOOKUP(A852,'Hospitalisation Details'!A852:H3194,5,FALSE)</f>
        <v>12592.53</v>
      </c>
      <c r="N852" s="23" t="str">
        <f>VLOOKUP(A852,'Hospitalisation Details'!A852:H3194,6,FALSE)</f>
        <v>tier - 3</v>
      </c>
      <c r="O852" s="23" t="str">
        <f>VLOOKUP(A852,'Hospitalisation Details'!A852:H3194,7,FALSE)</f>
        <v>tier - 2</v>
      </c>
      <c r="P852" s="23" t="str">
        <f>VLOOKUP(A852,'Hospitalisation Details'!A852:H3194,8,FALSE)</f>
        <v>R1013</v>
      </c>
      <c r="Q852" s="26">
        <f>VLOOKUP(A852,'Hospitalisation Details'!A852:H3194,3,FALSE)</f>
        <v>52.972222222222221</v>
      </c>
    </row>
    <row r="853" spans="1:17" ht="15.75" customHeight="1" x14ac:dyDescent="0.3">
      <c r="A853" s="31" t="s">
        <v>1517</v>
      </c>
      <c r="B853" s="23" t="str">
        <f>VLOOKUP(A853,'Customer Names'!A853:D3187,3,FALSE)</f>
        <v xml:space="preserve">  Amy</v>
      </c>
      <c r="C853" s="23">
        <f>VLOOKUP(Healthcare!A853,'Medical Examinations'!A853:H3187,2,FALSE)</f>
        <v>32.15</v>
      </c>
      <c r="D853" s="23">
        <f>VLOOKUP(A853,'Medical Examinations'!A853:H3187,3,FALSE)</f>
        <v>4.0199999999999996</v>
      </c>
      <c r="E853" s="23" t="str">
        <f>VLOOKUP(A853,'Medical Examinations'!A853:H3187,4,FALSE)</f>
        <v>Yes</v>
      </c>
      <c r="F853" s="23" t="str">
        <f>VLOOKUP(A853,'Medical Examinations'!A853:H3187,5,FALSE)</f>
        <v>No</v>
      </c>
      <c r="G853" s="23" t="str">
        <f>VLOOKUP(A853,'Medical Examinations'!A853:H3187,6,FALSE)</f>
        <v>Yes</v>
      </c>
      <c r="H853" s="23">
        <f>VLOOKUP(A853,'Medical Examinations'!A853:H3187,7,FALSE)</f>
        <v>1</v>
      </c>
      <c r="I853" s="23" t="str">
        <f>VLOOKUP(A853,'Medical Examinations'!A853:H3187,8,FALSE)</f>
        <v>No</v>
      </c>
      <c r="J853" s="23" t="str" cm="1">
        <f t="array" ref="J853">_xlfn.IFS(C853&lt;18.5,"Under Weight",C853&lt;25,"Healthy Weight",C853&lt;30,"Over Weight",C853&gt;=30,"Obesity")</f>
        <v>Obesity</v>
      </c>
      <c r="K853" s="23" t="str" cm="1">
        <f t="array" ref="K853">_xlfn.IFS(D853&lt;5.7,"Normal",D853&lt;=6.5,"Prediabetes",D853&gt;6.5,"Diabetes")</f>
        <v>Normal</v>
      </c>
      <c r="L853" s="30" t="str">
        <f>VLOOKUP(A853,'Hospitalisation Details'!A853:H3195,2,FALSE)</f>
        <v>26-Nov-1969</v>
      </c>
      <c r="M853" s="23">
        <f>VLOOKUP(A853,'Hospitalisation Details'!A853:H3195,5,FALSE)</f>
        <v>12579.92</v>
      </c>
      <c r="N853" s="23" t="str">
        <f>VLOOKUP(A853,'Hospitalisation Details'!A853:H3195,6,FALSE)</f>
        <v>tier - 3</v>
      </c>
      <c r="O853" s="23" t="str">
        <f>VLOOKUP(A853,'Hospitalisation Details'!A853:H3195,7,FALSE)</f>
        <v>tier - 1</v>
      </c>
      <c r="P853" s="23" t="str">
        <f>VLOOKUP(A853,'Hospitalisation Details'!A853:H3195,8,FALSE)</f>
        <v>R1025</v>
      </c>
      <c r="Q853" s="26">
        <f>VLOOKUP(A853,'Hospitalisation Details'!A853:H3195,3,FALSE)</f>
        <v>53.533333333333331</v>
      </c>
    </row>
    <row r="854" spans="1:17" ht="15.75" customHeight="1" x14ac:dyDescent="0.3">
      <c r="A854" s="31" t="s">
        <v>1518</v>
      </c>
      <c r="B854" s="23" t="str">
        <f>VLOOKUP(A854,'Customer Names'!A854:D3188,3,FALSE)</f>
        <v xml:space="preserve">  Joshua</v>
      </c>
      <c r="C854" s="23">
        <f>VLOOKUP(Healthcare!A854,'Medical Examinations'!A854:H3188,2,FALSE)</f>
        <v>43.4</v>
      </c>
      <c r="D854" s="23">
        <f>VLOOKUP(A854,'Medical Examinations'!A854:H3188,3,FALSE)</f>
        <v>8.81</v>
      </c>
      <c r="E854" s="23" t="str">
        <f>VLOOKUP(A854,'Medical Examinations'!A854:H3188,4,FALSE)</f>
        <v>Yes</v>
      </c>
      <c r="F854" s="23" t="str">
        <f>VLOOKUP(A854,'Medical Examinations'!A854:H3188,5,FALSE)</f>
        <v>No</v>
      </c>
      <c r="G854" s="23" t="str">
        <f>VLOOKUP(A854,'Medical Examinations'!A854:H3188,6,FALSE)</f>
        <v>No</v>
      </c>
      <c r="H854" s="23">
        <f>VLOOKUP(A854,'Medical Examinations'!A854:H3188,7,FALSE)</f>
        <v>2</v>
      </c>
      <c r="I854" s="23" t="str">
        <f>VLOOKUP(A854,'Medical Examinations'!A854:H3188,8,FALSE)</f>
        <v>No</v>
      </c>
      <c r="J854" s="23" t="str" cm="1">
        <f t="array" ref="J854">_xlfn.IFS(C854&lt;18.5,"Under Weight",C854&lt;25,"Healthy Weight",C854&lt;30,"Over Weight",C854&gt;=30,"Obesity")</f>
        <v>Obesity</v>
      </c>
      <c r="K854" s="23" t="str" cm="1">
        <f t="array" ref="K854">_xlfn.IFS(D854&lt;5.7,"Normal",D854&lt;=6.5,"Prediabetes",D854&gt;6.5,"Diabetes")</f>
        <v>Diabetes</v>
      </c>
      <c r="L854" s="30" t="str">
        <f>VLOOKUP(A854,'Hospitalisation Details'!A854:H3196,2,FALSE)</f>
        <v>28-Nov-1961</v>
      </c>
      <c r="M854" s="23">
        <f>VLOOKUP(A854,'Hospitalisation Details'!A854:H3196,5,FALSE)</f>
        <v>12574.05</v>
      </c>
      <c r="N854" s="23" t="str">
        <f>VLOOKUP(A854,'Hospitalisation Details'!A854:H3196,6,FALSE)</f>
        <v>tier - 3</v>
      </c>
      <c r="O854" s="23" t="str">
        <f>VLOOKUP(A854,'Hospitalisation Details'!A854:H3196,7,FALSE)</f>
        <v>tier - 1</v>
      </c>
      <c r="P854" s="23" t="str">
        <f>VLOOKUP(A854,'Hospitalisation Details'!A854:H3196,8,FALSE)</f>
        <v>R1011</v>
      </c>
      <c r="Q854" s="26">
        <f>VLOOKUP(A854,'Hospitalisation Details'!A854:H3196,3,FALSE)</f>
        <v>61.527777777777779</v>
      </c>
    </row>
    <row r="855" spans="1:17" ht="15.75" customHeight="1" x14ac:dyDescent="0.3">
      <c r="A855" s="31" t="s">
        <v>1519</v>
      </c>
      <c r="B855" s="23" t="str">
        <f>VLOOKUP(A855,'Customer Names'!A855:D3189,3,FALSE)</f>
        <v xml:space="preserve">  C Fred</v>
      </c>
      <c r="C855" s="23">
        <f>VLOOKUP(Healthcare!A855,'Medical Examinations'!A855:H3189,2,FALSE)</f>
        <v>31.57</v>
      </c>
      <c r="D855" s="23">
        <f>VLOOKUP(A855,'Medical Examinations'!A855:H3189,3,FALSE)</f>
        <v>7.92</v>
      </c>
      <c r="E855" s="23" t="str">
        <f>VLOOKUP(A855,'Medical Examinations'!A855:H3189,4,FALSE)</f>
        <v>Yes</v>
      </c>
      <c r="F855" s="23" t="str">
        <f>VLOOKUP(A855,'Medical Examinations'!A855:H3189,5,FALSE)</f>
        <v>No</v>
      </c>
      <c r="G855" s="23" t="str">
        <f>VLOOKUP(A855,'Medical Examinations'!A855:H3189,6,FALSE)</f>
        <v>No</v>
      </c>
      <c r="H855" s="23">
        <f>VLOOKUP(A855,'Medical Examinations'!A855:H3189,7,FALSE)</f>
        <v>2</v>
      </c>
      <c r="I855" s="23" t="str">
        <f>VLOOKUP(A855,'Medical Examinations'!A855:H3189,8,FALSE)</f>
        <v>No</v>
      </c>
      <c r="J855" s="23" t="str" cm="1">
        <f t="array" ref="J855">_xlfn.IFS(C855&lt;18.5,"Under Weight",C855&lt;25,"Healthy Weight",C855&lt;30,"Over Weight",C855&gt;=30,"Obesity")</f>
        <v>Obesity</v>
      </c>
      <c r="K855" s="23" t="str" cm="1">
        <f t="array" ref="K855">_xlfn.IFS(D855&lt;5.7,"Normal",D855&lt;=6.5,"Prediabetes",D855&gt;6.5,"Diabetes")</f>
        <v>Diabetes</v>
      </c>
      <c r="L855" s="30" t="str">
        <f>VLOOKUP(A855,'Hospitalisation Details'!A855:H3197,2,FALSE)</f>
        <v>28-Nov-1961</v>
      </c>
      <c r="M855" s="23">
        <f>VLOOKUP(A855,'Hospitalisation Details'!A855:H3197,5,FALSE)</f>
        <v>12557.61</v>
      </c>
      <c r="N855" s="23" t="str">
        <f>VLOOKUP(A855,'Hospitalisation Details'!A855:H3197,6,FALSE)</f>
        <v>tier - 3</v>
      </c>
      <c r="O855" s="23" t="str">
        <f>VLOOKUP(A855,'Hospitalisation Details'!A855:H3197,7,FALSE)</f>
        <v>tier - 3</v>
      </c>
      <c r="P855" s="23" t="str">
        <f>VLOOKUP(A855,'Hospitalisation Details'!A855:H3197,8,FALSE)</f>
        <v>R1013</v>
      </c>
      <c r="Q855" s="26">
        <f>VLOOKUP(A855,'Hospitalisation Details'!A855:H3197,3,FALSE)</f>
        <v>61.527777777777779</v>
      </c>
    </row>
    <row r="856" spans="1:17" ht="15.75" customHeight="1" x14ac:dyDescent="0.3">
      <c r="A856" s="31" t="s">
        <v>1521</v>
      </c>
      <c r="B856" s="23" t="str">
        <f>VLOOKUP(A856,'Customer Names'!A856:D3190,3,FALSE)</f>
        <v xml:space="preserve">  Jeremy</v>
      </c>
      <c r="C856" s="23">
        <f>VLOOKUP(Healthcare!A856,'Medical Examinations'!A856:H3190,2,FALSE)</f>
        <v>24.32</v>
      </c>
      <c r="D856" s="23">
        <f>VLOOKUP(A856,'Medical Examinations'!A856:H3190,3,FALSE)</f>
        <v>7.48</v>
      </c>
      <c r="E856" s="23" t="str">
        <f>VLOOKUP(A856,'Medical Examinations'!A856:H3190,4,FALSE)</f>
        <v>No</v>
      </c>
      <c r="F856" s="23" t="str">
        <f>VLOOKUP(A856,'Medical Examinations'!A856:H3190,5,FALSE)</f>
        <v>No</v>
      </c>
      <c r="G856" s="23" t="str">
        <f>VLOOKUP(A856,'Medical Examinations'!A856:H3190,6,FALSE)</f>
        <v>No</v>
      </c>
      <c r="H856" s="23">
        <f>VLOOKUP(A856,'Medical Examinations'!A856:H3190,7,FALSE)</f>
        <v>0</v>
      </c>
      <c r="I856" s="23" t="str">
        <f>VLOOKUP(A856,'Medical Examinations'!A856:H3190,8,FALSE)</f>
        <v>No</v>
      </c>
      <c r="J856" s="23" t="str" cm="1">
        <f t="array" ref="J856">_xlfn.IFS(C856&lt;18.5,"Under Weight",C856&lt;25,"Healthy Weight",C856&lt;30,"Over Weight",C856&gt;=30,"Obesity")</f>
        <v>Healthy Weight</v>
      </c>
      <c r="K856" s="23" t="str" cm="1">
        <f t="array" ref="K856">_xlfn.IFS(D856&lt;5.7,"Normal",D856&lt;=6.5,"Prediabetes",D856&gt;6.5,"Diabetes")</f>
        <v>Diabetes</v>
      </c>
      <c r="L856" s="30" t="str">
        <f>VLOOKUP(A856,'Hospitalisation Details'!A856:H3198,2,FALSE)</f>
        <v>16-Oct-1962</v>
      </c>
      <c r="M856" s="23">
        <f>VLOOKUP(A856,'Hospitalisation Details'!A856:H3198,5,FALSE)</f>
        <v>12523.6</v>
      </c>
      <c r="N856" s="23" t="str">
        <f>VLOOKUP(A856,'Hospitalisation Details'!A856:H3198,6,FALSE)</f>
        <v>tier - 3</v>
      </c>
      <c r="O856" s="23" t="str">
        <f>VLOOKUP(A856,'Hospitalisation Details'!A856:H3198,7,FALSE)</f>
        <v>tier - 3</v>
      </c>
      <c r="P856" s="23" t="str">
        <f>VLOOKUP(A856,'Hospitalisation Details'!A856:H3198,8,FALSE)</f>
        <v>R1012</v>
      </c>
      <c r="Q856" s="26">
        <f>VLOOKUP(A856,'Hospitalisation Details'!A856:H3198,3,FALSE)</f>
        <v>60.644444444444446</v>
      </c>
    </row>
    <row r="857" spans="1:17" ht="15.75" customHeight="1" x14ac:dyDescent="0.3">
      <c r="A857" s="31" t="s">
        <v>1522</v>
      </c>
      <c r="B857" s="23" t="str">
        <f>VLOOKUP(A857,'Customer Names'!A857:D3191,3,FALSE)</f>
        <v xml:space="preserve">  Patrick Sr</v>
      </c>
      <c r="C857" s="23">
        <f>VLOOKUP(Healthcare!A857,'Medical Examinations'!A857:H3191,2,FALSE)</f>
        <v>31.07</v>
      </c>
      <c r="D857" s="23">
        <f>VLOOKUP(A857,'Medical Examinations'!A857:H3191,3,FALSE)</f>
        <v>4.62</v>
      </c>
      <c r="E857" s="23" t="str">
        <f>VLOOKUP(A857,'Medical Examinations'!A857:H3191,4,FALSE)</f>
        <v>Yes</v>
      </c>
      <c r="F857" s="23" t="str">
        <f>VLOOKUP(A857,'Medical Examinations'!A857:H3191,5,FALSE)</f>
        <v>No</v>
      </c>
      <c r="G857" s="23" t="str">
        <f>VLOOKUP(A857,'Medical Examinations'!A857:H3191,6,FALSE)</f>
        <v>No</v>
      </c>
      <c r="H857" s="23">
        <f>VLOOKUP(A857,'Medical Examinations'!A857:H3191,7,FALSE)</f>
        <v>2</v>
      </c>
      <c r="I857" s="23" t="str">
        <f>VLOOKUP(A857,'Medical Examinations'!A857:H3191,8,FALSE)</f>
        <v>No</v>
      </c>
      <c r="J857" s="23" t="str" cm="1">
        <f t="array" ref="J857">_xlfn.IFS(C857&lt;18.5,"Under Weight",C857&lt;25,"Healthy Weight",C857&lt;30,"Over Weight",C857&gt;=30,"Obesity")</f>
        <v>Obesity</v>
      </c>
      <c r="K857" s="23" t="str" cm="1">
        <f t="array" ref="K857">_xlfn.IFS(D857&lt;5.7,"Normal",D857&lt;=6.5,"Prediabetes",D857&gt;6.5,"Diabetes")</f>
        <v>Normal</v>
      </c>
      <c r="L857" s="30" t="str">
        <f>VLOOKUP(A857,'Hospitalisation Details'!A857:H3199,2,FALSE)</f>
        <v>12-Jul-1966</v>
      </c>
      <c r="M857" s="23">
        <f>VLOOKUP(A857,'Hospitalisation Details'!A857:H3199,5,FALSE)</f>
        <v>12499.88</v>
      </c>
      <c r="N857" s="23" t="str">
        <f>VLOOKUP(A857,'Hospitalisation Details'!A857:H3199,6,FALSE)</f>
        <v>tier - 3</v>
      </c>
      <c r="O857" s="23" t="str">
        <f>VLOOKUP(A857,'Hospitalisation Details'!A857:H3199,7,FALSE)</f>
        <v>tier - 2</v>
      </c>
      <c r="P857" s="23" t="str">
        <f>VLOOKUP(A857,'Hospitalisation Details'!A857:H3199,8,FALSE)</f>
        <v>R1012</v>
      </c>
      <c r="Q857" s="26">
        <f>VLOOKUP(A857,'Hospitalisation Details'!A857:H3199,3,FALSE)</f>
        <v>56.905555555555559</v>
      </c>
    </row>
    <row r="858" spans="1:17" ht="15.75" customHeight="1" x14ac:dyDescent="0.3">
      <c r="A858" s="31" t="s">
        <v>1524</v>
      </c>
      <c r="B858" s="23" t="str">
        <f>VLOOKUP(A858,'Customer Names'!A858:D3192,3,FALSE)</f>
        <v xml:space="preserve">  Kelly M</v>
      </c>
      <c r="C858" s="23">
        <f>VLOOKUP(Healthcare!A858,'Medical Examinations'!A858:H3192,2,FALSE)</f>
        <v>35.814999999999998</v>
      </c>
      <c r="D858" s="23">
        <f>VLOOKUP(A858,'Medical Examinations'!A858:H3192,3,FALSE)</f>
        <v>8.4700000000000006</v>
      </c>
      <c r="E858" s="23" t="str">
        <f>VLOOKUP(A858,'Medical Examinations'!A858:H3192,4,FALSE)</f>
        <v>No</v>
      </c>
      <c r="F858" s="23" t="str">
        <f>VLOOKUP(A858,'Medical Examinations'!A858:H3192,5,FALSE)</f>
        <v>No</v>
      </c>
      <c r="G858" s="23" t="str">
        <f>VLOOKUP(A858,'Medical Examinations'!A858:H3192,6,FALSE)</f>
        <v>No</v>
      </c>
      <c r="H858" s="23">
        <f>VLOOKUP(A858,'Medical Examinations'!A858:H3192,7,FALSE)</f>
        <v>0</v>
      </c>
      <c r="I858" s="23" t="str">
        <f>VLOOKUP(A858,'Medical Examinations'!A858:H3192,8,FALSE)</f>
        <v>No</v>
      </c>
      <c r="J858" s="23" t="str" cm="1">
        <f t="array" ref="J858">_xlfn.IFS(C858&lt;18.5,"Under Weight",C858&lt;25,"Healthy Weight",C858&lt;30,"Over Weight",C858&gt;=30,"Obesity")</f>
        <v>Obesity</v>
      </c>
      <c r="K858" s="23" t="str" cm="1">
        <f t="array" ref="K858">_xlfn.IFS(D858&lt;5.7,"Normal",D858&lt;=6.5,"Prediabetes",D858&gt;6.5,"Diabetes")</f>
        <v>Diabetes</v>
      </c>
      <c r="L858" s="30" t="str">
        <f>VLOOKUP(A858,'Hospitalisation Details'!A858:H3200,2,FALSE)</f>
        <v>03-Dec-1968</v>
      </c>
      <c r="M858" s="23">
        <f>VLOOKUP(A858,'Hospitalisation Details'!A858:H3200,5,FALSE)</f>
        <v>12495.29</v>
      </c>
      <c r="N858" s="23" t="str">
        <f>VLOOKUP(A858,'Hospitalisation Details'!A858:H3200,6,FALSE)</f>
        <v>tier - 3</v>
      </c>
      <c r="O858" s="23" t="str">
        <f>VLOOKUP(A858,'Hospitalisation Details'!A858:H3200,7,FALSE)</f>
        <v>tier - 3</v>
      </c>
      <c r="P858" s="23" t="str">
        <f>VLOOKUP(A858,'Hospitalisation Details'!A858:H3200,8,FALSE)</f>
        <v>R1012</v>
      </c>
      <c r="Q858" s="26">
        <f>VLOOKUP(A858,'Hospitalisation Details'!A858:H3200,3,FALSE)</f>
        <v>54.513888888888886</v>
      </c>
    </row>
    <row r="859" spans="1:17" ht="15.75" customHeight="1" x14ac:dyDescent="0.3">
      <c r="A859" s="31" t="s">
        <v>1526</v>
      </c>
      <c r="B859" s="23" t="str">
        <f>VLOOKUP(A859,'Customer Names'!A859:D3193,3,FALSE)</f>
        <v xml:space="preserve">  Katherine</v>
      </c>
      <c r="C859" s="23">
        <f>VLOOKUP(Healthcare!A859,'Medical Examinations'!A859:H3193,2,FALSE)</f>
        <v>40.81</v>
      </c>
      <c r="D859" s="23">
        <f>VLOOKUP(A859,'Medical Examinations'!A859:H3193,3,FALSE)</f>
        <v>10.58</v>
      </c>
      <c r="E859" s="23" t="str">
        <f>VLOOKUP(A859,'Medical Examinations'!A859:H3193,4,FALSE)</f>
        <v>Yes</v>
      </c>
      <c r="F859" s="23" t="str">
        <f>VLOOKUP(A859,'Medical Examinations'!A859:H3193,5,FALSE)</f>
        <v>No</v>
      </c>
      <c r="G859" s="23" t="str">
        <f>VLOOKUP(A859,'Medical Examinations'!A859:H3193,6,FALSE)</f>
        <v>No</v>
      </c>
      <c r="H859" s="23">
        <f>VLOOKUP(A859,'Medical Examinations'!A859:H3193,7,FALSE)</f>
        <v>0</v>
      </c>
      <c r="I859" s="23" t="str">
        <f>VLOOKUP(A859,'Medical Examinations'!A859:H3193,8,FALSE)</f>
        <v>No</v>
      </c>
      <c r="J859" s="23" t="str" cm="1">
        <f t="array" ref="J859">_xlfn.IFS(C859&lt;18.5,"Under Weight",C859&lt;25,"Healthy Weight",C859&lt;30,"Over Weight",C859&gt;=30,"Obesity")</f>
        <v>Obesity</v>
      </c>
      <c r="K859" s="23" t="str" cm="1">
        <f t="array" ref="K859">_xlfn.IFS(D859&lt;5.7,"Normal",D859&lt;=6.5,"Prediabetes",D859&gt;6.5,"Diabetes")</f>
        <v>Diabetes</v>
      </c>
      <c r="L859" s="30" t="str">
        <f>VLOOKUP(A859,'Hospitalisation Details'!A859:H3201,2,FALSE)</f>
        <v>01-Sep-1967</v>
      </c>
      <c r="M859" s="23">
        <f>VLOOKUP(A859,'Hospitalisation Details'!A859:H3201,5,FALSE)</f>
        <v>12485.8</v>
      </c>
      <c r="N859" s="23" t="str">
        <f>VLOOKUP(A859,'Hospitalisation Details'!A859:H3201,6,FALSE)</f>
        <v>tier - 3</v>
      </c>
      <c r="O859" s="23" t="str">
        <f>VLOOKUP(A859,'Hospitalisation Details'!A859:H3201,7,FALSE)</f>
        <v>tier - 3</v>
      </c>
      <c r="P859" s="23" t="str">
        <f>VLOOKUP(A859,'Hospitalisation Details'!A859:H3201,8,FALSE)</f>
        <v>R1013</v>
      </c>
      <c r="Q859" s="26">
        <f>VLOOKUP(A859,'Hospitalisation Details'!A859:H3201,3,FALSE)</f>
        <v>55.769444444444446</v>
      </c>
    </row>
    <row r="860" spans="1:17" ht="15.75" customHeight="1" x14ac:dyDescent="0.3">
      <c r="A860" s="31" t="s">
        <v>1527</v>
      </c>
      <c r="B860" s="23" t="str">
        <f>VLOOKUP(A860,'Customer Names'!A860:D3194,3,FALSE)</f>
        <v xml:space="preserve">  Keila L</v>
      </c>
      <c r="C860" s="23">
        <f>VLOOKUP(Healthcare!A860,'Medical Examinations'!A860:H3194,2,FALSE)</f>
        <v>24.605</v>
      </c>
      <c r="D860" s="23">
        <f>VLOOKUP(A860,'Medical Examinations'!A860:H3194,3,FALSE)</f>
        <v>7.48</v>
      </c>
      <c r="E860" s="23" t="str">
        <f>VLOOKUP(A860,'Medical Examinations'!A860:H3194,4,FALSE)</f>
        <v>No</v>
      </c>
      <c r="F860" s="23" t="str">
        <f>VLOOKUP(A860,'Medical Examinations'!A860:H3194,5,FALSE)</f>
        <v>No</v>
      </c>
      <c r="G860" s="23" t="str">
        <f>VLOOKUP(A860,'Medical Examinations'!A860:H3194,6,FALSE)</f>
        <v>No</v>
      </c>
      <c r="H860" s="23">
        <f>VLOOKUP(A860,'Medical Examinations'!A860:H3194,7,FALSE)</f>
        <v>0</v>
      </c>
      <c r="I860" s="23" t="str">
        <f>VLOOKUP(A860,'Medical Examinations'!A860:H3194,8,FALSE)</f>
        <v>No</v>
      </c>
      <c r="J860" s="23" t="str" cm="1">
        <f t="array" ref="J860">_xlfn.IFS(C860&lt;18.5,"Under Weight",C860&lt;25,"Healthy Weight",C860&lt;30,"Over Weight",C860&gt;=30,"Obesity")</f>
        <v>Healthy Weight</v>
      </c>
      <c r="K860" s="23" t="str" cm="1">
        <f t="array" ref="K860">_xlfn.IFS(D860&lt;5.7,"Normal",D860&lt;=6.5,"Prediabetes",D860&gt;6.5,"Diabetes")</f>
        <v>Diabetes</v>
      </c>
      <c r="L860" s="30" t="str">
        <f>VLOOKUP(A860,'Hospitalisation Details'!A860:H3202,2,FALSE)</f>
        <v>12-Nov-1968</v>
      </c>
      <c r="M860" s="23">
        <f>VLOOKUP(A860,'Hospitalisation Details'!A860:H3202,5,FALSE)</f>
        <v>12479.71</v>
      </c>
      <c r="N860" s="23" t="str">
        <f>VLOOKUP(A860,'Hospitalisation Details'!A860:H3202,6,FALSE)</f>
        <v>tier - 3</v>
      </c>
      <c r="O860" s="23" t="str">
        <f>VLOOKUP(A860,'Hospitalisation Details'!A860:H3202,7,FALSE)</f>
        <v>tier - 3</v>
      </c>
      <c r="P860" s="23" t="str">
        <f>VLOOKUP(A860,'Hospitalisation Details'!A860:H3202,8,FALSE)</f>
        <v>R1012</v>
      </c>
      <c r="Q860" s="26">
        <f>VLOOKUP(A860,'Hospitalisation Details'!A860:H3202,3,FALSE)</f>
        <v>54.572222222222223</v>
      </c>
    </row>
    <row r="861" spans="1:17" ht="15.75" customHeight="1" x14ac:dyDescent="0.3">
      <c r="A861" s="31" t="s">
        <v>1529</v>
      </c>
      <c r="B861" s="23" t="str">
        <f>VLOOKUP(A861,'Customer Names'!A861:D3195,3,FALSE)</f>
        <v xml:space="preserve">  Zanae E</v>
      </c>
      <c r="C861" s="23">
        <f>VLOOKUP(Healthcare!A861,'Medical Examinations'!A861:H3195,2,FALSE)</f>
        <v>21.47</v>
      </c>
      <c r="D861" s="23">
        <f>VLOOKUP(A861,'Medical Examinations'!A861:H3195,3,FALSE)</f>
        <v>7.82</v>
      </c>
      <c r="E861" s="23" t="str">
        <f>VLOOKUP(A861,'Medical Examinations'!A861:H3195,4,FALSE)</f>
        <v>No</v>
      </c>
      <c r="F861" s="23" t="str">
        <f>VLOOKUP(A861,'Medical Examinations'!A861:H3195,5,FALSE)</f>
        <v>No</v>
      </c>
      <c r="G861" s="23" t="str">
        <f>VLOOKUP(A861,'Medical Examinations'!A861:H3195,6,FALSE)</f>
        <v>No</v>
      </c>
      <c r="H861" s="23">
        <f>VLOOKUP(A861,'Medical Examinations'!A861:H3195,7,FALSE)</f>
        <v>0</v>
      </c>
      <c r="I861" s="23" t="str">
        <f>VLOOKUP(A861,'Medical Examinations'!A861:H3195,8,FALSE)</f>
        <v>No</v>
      </c>
      <c r="J861" s="23" t="str" cm="1">
        <f t="array" ref="J861">_xlfn.IFS(C861&lt;18.5,"Under Weight",C861&lt;25,"Healthy Weight",C861&lt;30,"Over Weight",C861&gt;=30,"Obesity")</f>
        <v>Healthy Weight</v>
      </c>
      <c r="K861" s="23" t="str" cm="1">
        <f t="array" ref="K861">_xlfn.IFS(D861&lt;5.7,"Normal",D861&lt;=6.5,"Prediabetes",D861&gt;6.5,"Diabetes")</f>
        <v>Diabetes</v>
      </c>
      <c r="L861" s="30" t="str">
        <f>VLOOKUP(A861,'Hospitalisation Details'!A861:H3203,2,FALSE)</f>
        <v>26-Nov-1968</v>
      </c>
      <c r="M861" s="23">
        <f>VLOOKUP(A861,'Hospitalisation Details'!A861:H3203,5,FALSE)</f>
        <v>12475.35</v>
      </c>
      <c r="N861" s="23" t="str">
        <f>VLOOKUP(A861,'Hospitalisation Details'!A861:H3203,6,FALSE)</f>
        <v>tier - 3</v>
      </c>
      <c r="O861" s="23" t="str">
        <f>VLOOKUP(A861,'Hospitalisation Details'!A861:H3203,7,FALSE)</f>
        <v>tier - 1</v>
      </c>
      <c r="P861" s="23" t="str">
        <f>VLOOKUP(A861,'Hospitalisation Details'!A861:H3203,8,FALSE)</f>
        <v>R1012</v>
      </c>
      <c r="Q861" s="26">
        <f>VLOOKUP(A861,'Hospitalisation Details'!A861:H3203,3,FALSE)</f>
        <v>54.533333333333331</v>
      </c>
    </row>
    <row r="862" spans="1:17" ht="15.75" customHeight="1" x14ac:dyDescent="0.3">
      <c r="A862" s="31" t="s">
        <v>1531</v>
      </c>
      <c r="B862" s="23" t="str">
        <f>VLOOKUP(A862,'Customer Names'!A862:D3196,3,FALSE)</f>
        <v xml:space="preserve">  Alex</v>
      </c>
      <c r="C862" s="23">
        <f>VLOOKUP(Healthcare!A862,'Medical Examinations'!A862:H3196,2,FALSE)</f>
        <v>52.89</v>
      </c>
      <c r="D862" s="23">
        <f>VLOOKUP(A862,'Medical Examinations'!A862:H3196,3,FALSE)</f>
        <v>4.96</v>
      </c>
      <c r="E862" s="23" t="str">
        <f>VLOOKUP(A862,'Medical Examinations'!A862:H3196,4,FALSE)</f>
        <v>Yes</v>
      </c>
      <c r="F862" s="23" t="str">
        <f>VLOOKUP(A862,'Medical Examinations'!A862:H3196,5,FALSE)</f>
        <v>No</v>
      </c>
      <c r="G862" s="23" t="str">
        <f>VLOOKUP(A862,'Medical Examinations'!A862:H3196,6,FALSE)</f>
        <v>No</v>
      </c>
      <c r="H862" s="23">
        <f>VLOOKUP(A862,'Medical Examinations'!A862:H3196,7,FALSE)</f>
        <v>1</v>
      </c>
      <c r="I862" s="23" t="str">
        <f>VLOOKUP(A862,'Medical Examinations'!A862:H3196,8,FALSE)</f>
        <v>No</v>
      </c>
      <c r="J862" s="23" t="str" cm="1">
        <f t="array" ref="J862">_xlfn.IFS(C862&lt;18.5,"Under Weight",C862&lt;25,"Healthy Weight",C862&lt;30,"Over Weight",C862&gt;=30,"Obesity")</f>
        <v>Obesity</v>
      </c>
      <c r="K862" s="23" t="str" cm="1">
        <f t="array" ref="K862">_xlfn.IFS(D862&lt;5.7,"Normal",D862&lt;=6.5,"Prediabetes",D862&gt;6.5,"Diabetes")</f>
        <v>Normal</v>
      </c>
      <c r="L862" s="30" t="str">
        <f>VLOOKUP(A862,'Hospitalisation Details'!A862:H3204,2,FALSE)</f>
        <v>09-Aug-1995</v>
      </c>
      <c r="M862" s="23">
        <f>VLOOKUP(A862,'Hospitalisation Details'!A862:H3204,5,FALSE)</f>
        <v>12452.25</v>
      </c>
      <c r="N862" s="23" t="str">
        <f>VLOOKUP(A862,'Hospitalisation Details'!A862:H3204,6,FALSE)</f>
        <v>tier - 3</v>
      </c>
      <c r="O862" s="23" t="str">
        <f>VLOOKUP(A862,'Hospitalisation Details'!A862:H3204,7,FALSE)</f>
        <v>tier - 3</v>
      </c>
      <c r="P862" s="23" t="str">
        <f>VLOOKUP(A862,'Hospitalisation Details'!A862:H3204,8,FALSE)</f>
        <v>R1012</v>
      </c>
      <c r="Q862" s="26">
        <f>VLOOKUP(A862,'Hospitalisation Details'!A862:H3204,3,FALSE)</f>
        <v>27.830555555555556</v>
      </c>
    </row>
    <row r="863" spans="1:17" ht="15.75" customHeight="1" x14ac:dyDescent="0.3">
      <c r="A863" s="31" t="s">
        <v>1532</v>
      </c>
      <c r="B863" s="23" t="str">
        <f>VLOOKUP(A863,'Customer Names'!A863:D3197,3,FALSE)</f>
        <v xml:space="preserve">  Kathryn</v>
      </c>
      <c r="C863" s="23">
        <f>VLOOKUP(Healthcare!A863,'Medical Examinations'!A863:H3197,2,FALSE)</f>
        <v>32.965000000000003</v>
      </c>
      <c r="D863" s="23">
        <f>VLOOKUP(A863,'Medical Examinations'!A863:H3197,3,FALSE)</f>
        <v>6.15</v>
      </c>
      <c r="E863" s="23" t="str">
        <f>VLOOKUP(A863,'Medical Examinations'!A863:H3197,4,FALSE)</f>
        <v>Yes</v>
      </c>
      <c r="F863" s="23" t="str">
        <f>VLOOKUP(A863,'Medical Examinations'!A863:H3197,5,FALSE)</f>
        <v>No</v>
      </c>
      <c r="G863" s="23" t="str">
        <f>VLOOKUP(A863,'Medical Examinations'!A863:H3197,6,FALSE)</f>
        <v>No</v>
      </c>
      <c r="H863" s="23">
        <f>VLOOKUP(A863,'Medical Examinations'!A863:H3197,7,FALSE)</f>
        <v>1</v>
      </c>
      <c r="I863" s="23" t="str">
        <f>VLOOKUP(A863,'Medical Examinations'!A863:H3197,8,FALSE)</f>
        <v>No</v>
      </c>
      <c r="J863" s="23" t="str" cm="1">
        <f t="array" ref="J863">_xlfn.IFS(C863&lt;18.5,"Under Weight",C863&lt;25,"Healthy Weight",C863&lt;30,"Over Weight",C863&gt;=30,"Obesity")</f>
        <v>Obesity</v>
      </c>
      <c r="K863" s="23" t="str" cm="1">
        <f t="array" ref="K863">_xlfn.IFS(D863&lt;5.7,"Normal",D863&lt;=6.5,"Prediabetes",D863&gt;6.5,"Diabetes")</f>
        <v>Prediabetes</v>
      </c>
      <c r="L863" s="30" t="str">
        <f>VLOOKUP(A863,'Hospitalisation Details'!A863:H3205,2,FALSE)</f>
        <v>04-Aug-1964</v>
      </c>
      <c r="M863" s="23">
        <f>VLOOKUP(A863,'Hospitalisation Details'!A863:H3205,5,FALSE)</f>
        <v>12430.95</v>
      </c>
      <c r="N863" s="23" t="str">
        <f>VLOOKUP(A863,'Hospitalisation Details'!A863:H3205,6,FALSE)</f>
        <v>tier - 3</v>
      </c>
      <c r="O863" s="23" t="str">
        <f>VLOOKUP(A863,'Hospitalisation Details'!A863:H3205,7,FALSE)</f>
        <v>tier - 3</v>
      </c>
      <c r="P863" s="23" t="str">
        <f>VLOOKUP(A863,'Hospitalisation Details'!A863:H3205,8,FALSE)</f>
        <v>R1024</v>
      </c>
      <c r="Q863" s="26">
        <f>VLOOKUP(A863,'Hospitalisation Details'!A863:H3205,3,FALSE)</f>
        <v>58.844444444444441</v>
      </c>
    </row>
    <row r="864" spans="1:17" ht="15.75" customHeight="1" x14ac:dyDescent="0.3">
      <c r="A864" s="31" t="s">
        <v>1533</v>
      </c>
      <c r="B864" s="23" t="str">
        <f>VLOOKUP(A864,'Customer Names'!A864:D3198,3,FALSE)</f>
        <v xml:space="preserve">  Jason L</v>
      </c>
      <c r="C864" s="23">
        <f>VLOOKUP(Healthcare!A864,'Medical Examinations'!A864:H3198,2,FALSE)</f>
        <v>36.799999999999997</v>
      </c>
      <c r="D864" s="23">
        <f>VLOOKUP(A864,'Medical Examinations'!A864:H3198,3,FALSE)</f>
        <v>4.62</v>
      </c>
      <c r="E864" s="23" t="str">
        <f>VLOOKUP(A864,'Medical Examinations'!A864:H3198,4,FALSE)</f>
        <v>No</v>
      </c>
      <c r="F864" s="23" t="str">
        <f>VLOOKUP(A864,'Medical Examinations'!A864:H3198,5,FALSE)</f>
        <v>No</v>
      </c>
      <c r="G864" s="23" t="str">
        <f>VLOOKUP(A864,'Medical Examinations'!A864:H3198,6,FALSE)</f>
        <v>Yes</v>
      </c>
      <c r="H864" s="23">
        <f>VLOOKUP(A864,'Medical Examinations'!A864:H3198,7,FALSE)</f>
        <v>1</v>
      </c>
      <c r="I864" s="23" t="str">
        <f>VLOOKUP(A864,'Medical Examinations'!A864:H3198,8,FALSE)</f>
        <v>No</v>
      </c>
      <c r="J864" s="23" t="str" cm="1">
        <f t="array" ref="J864">_xlfn.IFS(C864&lt;18.5,"Under Weight",C864&lt;25,"Healthy Weight",C864&lt;30,"Over Weight",C864&gt;=30,"Obesity")</f>
        <v>Obesity</v>
      </c>
      <c r="K864" s="23" t="str" cm="1">
        <f t="array" ref="K864">_xlfn.IFS(D864&lt;5.7,"Normal",D864&lt;=6.5,"Prediabetes",D864&gt;6.5,"Diabetes")</f>
        <v>Normal</v>
      </c>
      <c r="L864" s="30" t="str">
        <f>VLOOKUP(A864,'Hospitalisation Details'!A864:H3206,2,FALSE)</f>
        <v>14-Jul-1979</v>
      </c>
      <c r="M864" s="23">
        <f>VLOOKUP(A864,'Hospitalisation Details'!A864:H3206,5,FALSE)</f>
        <v>12408.29</v>
      </c>
      <c r="N864" s="23" t="str">
        <f>VLOOKUP(A864,'Hospitalisation Details'!A864:H3206,6,FALSE)</f>
        <v>tier - 3</v>
      </c>
      <c r="O864" s="23" t="str">
        <f>VLOOKUP(A864,'Hospitalisation Details'!A864:H3206,7,FALSE)</f>
        <v>tier - 1</v>
      </c>
      <c r="P864" s="23" t="str">
        <f>VLOOKUP(A864,'Hospitalisation Details'!A864:H3206,8,FALSE)</f>
        <v>R1022</v>
      </c>
      <c r="Q864" s="26">
        <f>VLOOKUP(A864,'Hospitalisation Details'!A864:H3206,3,FALSE)</f>
        <v>43.9</v>
      </c>
    </row>
    <row r="865" spans="1:17" ht="15.75" customHeight="1" x14ac:dyDescent="0.3">
      <c r="A865" s="31" t="s">
        <v>1535</v>
      </c>
      <c r="B865" s="23" t="str">
        <f>VLOOKUP(A865,'Customer Names'!A865:D3199,3,FALSE)</f>
        <v xml:space="preserve">  Benjamin J</v>
      </c>
      <c r="C865" s="23">
        <f>VLOOKUP(Healthcare!A865,'Medical Examinations'!A865:H3199,2,FALSE)</f>
        <v>34.299999999999997</v>
      </c>
      <c r="D865" s="23">
        <f>VLOOKUP(A865,'Medical Examinations'!A865:H3199,3,FALSE)</f>
        <v>4.87</v>
      </c>
      <c r="E865" s="23" t="str">
        <f>VLOOKUP(A865,'Medical Examinations'!A865:H3199,4,FALSE)</f>
        <v>No</v>
      </c>
      <c r="F865" s="23" t="str">
        <f>VLOOKUP(A865,'Medical Examinations'!A865:H3199,5,FALSE)</f>
        <v>No</v>
      </c>
      <c r="G865" s="23" t="str">
        <f>VLOOKUP(A865,'Medical Examinations'!A865:H3199,6,FALSE)</f>
        <v>No</v>
      </c>
      <c r="H865" s="23">
        <f>VLOOKUP(A865,'Medical Examinations'!A865:H3199,7,FALSE)</f>
        <v>2</v>
      </c>
      <c r="I865" s="23" t="str">
        <f>VLOOKUP(A865,'Medical Examinations'!A865:H3199,8,FALSE)</f>
        <v>No</v>
      </c>
      <c r="J865" s="23" t="str" cm="1">
        <f t="array" ref="J865">_xlfn.IFS(C865&lt;18.5,"Under Weight",C865&lt;25,"Healthy Weight",C865&lt;30,"Over Weight",C865&gt;=30,"Obesity")</f>
        <v>Obesity</v>
      </c>
      <c r="K865" s="23" t="str" cm="1">
        <f t="array" ref="K865">_xlfn.IFS(D865&lt;5.7,"Normal",D865&lt;=6.5,"Prediabetes",D865&gt;6.5,"Diabetes")</f>
        <v>Normal</v>
      </c>
      <c r="L865" s="30" t="str">
        <f>VLOOKUP(A865,'Hospitalisation Details'!A865:H3207,2,FALSE)</f>
        <v>21-Aug-1972</v>
      </c>
      <c r="M865" s="23">
        <f>VLOOKUP(A865,'Hospitalisation Details'!A865:H3207,5,FALSE)</f>
        <v>12407.3</v>
      </c>
      <c r="N865" s="23" t="str">
        <f>VLOOKUP(A865,'Hospitalisation Details'!A865:H3207,6,FALSE)</f>
        <v>tier - 3</v>
      </c>
      <c r="O865" s="23" t="str">
        <f>VLOOKUP(A865,'Hospitalisation Details'!A865:H3207,7,FALSE)</f>
        <v>tier - 2</v>
      </c>
      <c r="P865" s="23" t="str">
        <f>VLOOKUP(A865,'Hospitalisation Details'!A865:H3207,8,FALSE)</f>
        <v>R1021</v>
      </c>
      <c r="Q865" s="26">
        <f>VLOOKUP(A865,'Hospitalisation Details'!A865:H3207,3,FALSE)</f>
        <v>50.797222222222224</v>
      </c>
    </row>
    <row r="866" spans="1:17" ht="15.75" customHeight="1" x14ac:dyDescent="0.3">
      <c r="A866" s="31" t="s">
        <v>1537</v>
      </c>
      <c r="B866" s="23" t="str">
        <f>VLOOKUP(A866,'Customer Names'!A866:D3200,3,FALSE)</f>
        <v xml:space="preserve">  Steven M</v>
      </c>
      <c r="C866" s="23">
        <f>VLOOKUP(Healthcare!A866,'Medical Examinations'!A866:H3200,2,FALSE)</f>
        <v>35.244999999999997</v>
      </c>
      <c r="D866" s="23">
        <f>VLOOKUP(A866,'Medical Examinations'!A866:H3200,3,FALSE)</f>
        <v>4.63</v>
      </c>
      <c r="E866" s="23" t="str">
        <f>VLOOKUP(A866,'Medical Examinations'!A866:H3200,4,FALSE)</f>
        <v>No</v>
      </c>
      <c r="F866" s="23" t="str">
        <f>VLOOKUP(A866,'Medical Examinations'!A866:H3200,5,FALSE)</f>
        <v>No</v>
      </c>
      <c r="G866" s="23" t="str">
        <f>VLOOKUP(A866,'Medical Examinations'!A866:H3200,6,FALSE)</f>
        <v>No</v>
      </c>
      <c r="H866" s="23">
        <f>VLOOKUP(A866,'Medical Examinations'!A866:H3200,7,FALSE)</f>
        <v>0</v>
      </c>
      <c r="I866" s="23" t="str">
        <f>VLOOKUP(A866,'Medical Examinations'!A866:H3200,8,FALSE)</f>
        <v>No</v>
      </c>
      <c r="J866" s="23" t="str" cm="1">
        <f t="array" ref="J866">_xlfn.IFS(C866&lt;18.5,"Under Weight",C866&lt;25,"Healthy Weight",C866&lt;30,"Over Weight",C866&gt;=30,"Obesity")</f>
        <v>Obesity</v>
      </c>
      <c r="K866" s="23" t="str" cm="1">
        <f t="array" ref="K866">_xlfn.IFS(D866&lt;5.7,"Normal",D866&lt;=6.5,"Prediabetes",D866&gt;6.5,"Diabetes")</f>
        <v>Normal</v>
      </c>
      <c r="L866" s="30" t="str">
        <f>VLOOKUP(A866,'Hospitalisation Details'!A866:H3208,2,FALSE)</f>
        <v>29-Dec-1989</v>
      </c>
      <c r="M866" s="23">
        <f>VLOOKUP(A866,'Hospitalisation Details'!A866:H3208,5,FALSE)</f>
        <v>12404.88</v>
      </c>
      <c r="N866" s="23" t="str">
        <f>VLOOKUP(A866,'Hospitalisation Details'!A866:H3208,6,FALSE)</f>
        <v>tier - 3</v>
      </c>
      <c r="O866" s="23" t="str">
        <f>VLOOKUP(A866,'Hospitalisation Details'!A866:H3208,7,FALSE)</f>
        <v>tier - 3</v>
      </c>
      <c r="P866" s="23" t="str">
        <f>VLOOKUP(A866,'Hospitalisation Details'!A866:H3208,8,FALSE)</f>
        <v>R1016</v>
      </c>
      <c r="Q866" s="26">
        <f>VLOOKUP(A866,'Hospitalisation Details'!A866:H3208,3,FALSE)</f>
        <v>33.44166666666667</v>
      </c>
    </row>
    <row r="867" spans="1:17" ht="15.75" customHeight="1" x14ac:dyDescent="0.3">
      <c r="A867" s="31" t="s">
        <v>1539</v>
      </c>
      <c r="B867" s="23" t="str">
        <f>VLOOKUP(A867,'Customer Names'!A867:D3201,3,FALSE)</f>
        <v xml:space="preserve">  Erika</v>
      </c>
      <c r="C867" s="23">
        <f>VLOOKUP(Healthcare!A867,'Medical Examinations'!A867:H3201,2,FALSE)</f>
        <v>26.23</v>
      </c>
      <c r="D867" s="23">
        <f>VLOOKUP(A867,'Medical Examinations'!A867:H3201,3,FALSE)</f>
        <v>11.93</v>
      </c>
      <c r="E867" s="23" t="str">
        <f>VLOOKUP(A867,'Medical Examinations'!A867:H3201,4,FALSE)</f>
        <v>No</v>
      </c>
      <c r="F867" s="23" t="str">
        <f>VLOOKUP(A867,'Medical Examinations'!A867:H3201,5,FALSE)</f>
        <v>No</v>
      </c>
      <c r="G867" s="23" t="str">
        <f>VLOOKUP(A867,'Medical Examinations'!A867:H3201,6,FALSE)</f>
        <v>No</v>
      </c>
      <c r="H867" s="23">
        <f>VLOOKUP(A867,'Medical Examinations'!A867:H3201,7,FALSE)</f>
        <v>0</v>
      </c>
      <c r="I867" s="23" t="str">
        <f>VLOOKUP(A867,'Medical Examinations'!A867:H3201,8,FALSE)</f>
        <v>No</v>
      </c>
      <c r="J867" s="23" t="str" cm="1">
        <f t="array" ref="J867">_xlfn.IFS(C867&lt;18.5,"Under Weight",C867&lt;25,"Healthy Weight",C867&lt;30,"Over Weight",C867&gt;=30,"Obesity")</f>
        <v>Over Weight</v>
      </c>
      <c r="K867" s="23" t="str" cm="1">
        <f t="array" ref="K867">_xlfn.IFS(D867&lt;5.7,"Normal",D867&lt;=6.5,"Prediabetes",D867&gt;6.5,"Diabetes")</f>
        <v>Diabetes</v>
      </c>
      <c r="L867" s="30" t="str">
        <f>VLOOKUP(A867,'Hospitalisation Details'!A867:H3209,2,FALSE)</f>
        <v>26-Sep-1962</v>
      </c>
      <c r="M867" s="23">
        <f>VLOOKUP(A867,'Hospitalisation Details'!A867:H3209,5,FALSE)</f>
        <v>12369.89</v>
      </c>
      <c r="N867" s="23" t="str">
        <f>VLOOKUP(A867,'Hospitalisation Details'!A867:H3209,6,FALSE)</f>
        <v>tier - 3</v>
      </c>
      <c r="O867" s="23" t="str">
        <f>VLOOKUP(A867,'Hospitalisation Details'!A867:H3209,7,FALSE)</f>
        <v>tier - 2</v>
      </c>
      <c r="P867" s="23" t="str">
        <f>VLOOKUP(A867,'Hospitalisation Details'!A867:H3209,8,FALSE)</f>
        <v>R1024</v>
      </c>
      <c r="Q867" s="26">
        <f>VLOOKUP(A867,'Hospitalisation Details'!A867:H3209,3,FALSE)</f>
        <v>60.7</v>
      </c>
    </row>
    <row r="868" spans="1:17" ht="15.75" customHeight="1" x14ac:dyDescent="0.3">
      <c r="A868" s="31" t="s">
        <v>1541</v>
      </c>
      <c r="B868" s="23" t="str">
        <f>VLOOKUP(A868,'Customer Names'!A868:D3202,3,FALSE)</f>
        <v xml:space="preserve">  Chad</v>
      </c>
      <c r="C868" s="23">
        <f>VLOOKUP(Healthcare!A868,'Medical Examinations'!A868:H3202,2,FALSE)</f>
        <v>36.1</v>
      </c>
      <c r="D868" s="23">
        <f>VLOOKUP(A868,'Medical Examinations'!A868:H3202,3,FALSE)</f>
        <v>5.65</v>
      </c>
      <c r="E868" s="23" t="str">
        <f>VLOOKUP(A868,'Medical Examinations'!A868:H3202,4,FALSE)</f>
        <v>Yes</v>
      </c>
      <c r="F868" s="23" t="str">
        <f>VLOOKUP(A868,'Medical Examinations'!A868:H3202,5,FALSE)</f>
        <v>No</v>
      </c>
      <c r="G868" s="23" t="str">
        <f>VLOOKUP(A868,'Medical Examinations'!A868:H3202,6,FALSE)</f>
        <v>No</v>
      </c>
      <c r="H868" s="23">
        <f>VLOOKUP(A868,'Medical Examinations'!A868:H3202,7,FALSE)</f>
        <v>2</v>
      </c>
      <c r="I868" s="23" t="str">
        <f>VLOOKUP(A868,'Medical Examinations'!A868:H3202,8,FALSE)</f>
        <v>No</v>
      </c>
      <c r="J868" s="23" t="str" cm="1">
        <f t="array" ref="J868">_xlfn.IFS(C868&lt;18.5,"Under Weight",C868&lt;25,"Healthy Weight",C868&lt;30,"Over Weight",C868&gt;=30,"Obesity")</f>
        <v>Obesity</v>
      </c>
      <c r="K868" s="23" t="str" cm="1">
        <f t="array" ref="K868">_xlfn.IFS(D868&lt;5.7,"Normal",D868&lt;=6.5,"Prediabetes",D868&gt;6.5,"Diabetes")</f>
        <v>Normal</v>
      </c>
      <c r="L868" s="30" t="str">
        <f>VLOOKUP(A868,'Hospitalisation Details'!A868:H3210,2,FALSE)</f>
        <v>29-Dec-1966</v>
      </c>
      <c r="M868" s="23">
        <f>VLOOKUP(A868,'Hospitalisation Details'!A868:H3210,5,FALSE)</f>
        <v>12363.55</v>
      </c>
      <c r="N868" s="23" t="str">
        <f>VLOOKUP(A868,'Hospitalisation Details'!A868:H3210,6,FALSE)</f>
        <v>tier - 3</v>
      </c>
      <c r="O868" s="23" t="str">
        <f>VLOOKUP(A868,'Hospitalisation Details'!A868:H3210,7,FALSE)</f>
        <v>tier - 3</v>
      </c>
      <c r="P868" s="23" t="str">
        <f>VLOOKUP(A868,'Hospitalisation Details'!A868:H3210,8,FALSE)</f>
        <v>R1011</v>
      </c>
      <c r="Q868" s="26">
        <f>VLOOKUP(A868,'Hospitalisation Details'!A868:H3210,3,FALSE)</f>
        <v>56.44166666666667</v>
      </c>
    </row>
    <row r="869" spans="1:17" ht="15.75" customHeight="1" x14ac:dyDescent="0.3">
      <c r="A869" s="31" t="s">
        <v>1543</v>
      </c>
      <c r="B869" s="23" t="str">
        <f>VLOOKUP(A869,'Customer Names'!A869:D3203,3,FALSE)</f>
        <v xml:space="preserve">  Mark</v>
      </c>
      <c r="C869" s="23">
        <f>VLOOKUP(Healthcare!A869,'Medical Examinations'!A869:H3203,2,FALSE)</f>
        <v>37.1</v>
      </c>
      <c r="D869" s="23">
        <f>VLOOKUP(A869,'Medical Examinations'!A869:H3203,3,FALSE)</f>
        <v>11.21</v>
      </c>
      <c r="E869" s="23" t="str">
        <f>VLOOKUP(A869,'Medical Examinations'!A869:H3203,4,FALSE)</f>
        <v>Yes</v>
      </c>
      <c r="F869" s="23" t="str">
        <f>VLOOKUP(A869,'Medical Examinations'!A869:H3203,5,FALSE)</f>
        <v>No</v>
      </c>
      <c r="G869" s="23" t="str">
        <f>VLOOKUP(A869,'Medical Examinations'!A869:H3203,6,FALSE)</f>
        <v>Yes</v>
      </c>
      <c r="H869" s="23">
        <f>VLOOKUP(A869,'Medical Examinations'!A869:H3203,7,FALSE)</f>
        <v>1</v>
      </c>
      <c r="I869" s="23" t="str">
        <f>VLOOKUP(A869,'Medical Examinations'!A869:H3203,8,FALSE)</f>
        <v>No</v>
      </c>
      <c r="J869" s="23" t="str" cm="1">
        <f t="array" ref="J869">_xlfn.IFS(C869&lt;18.5,"Under Weight",C869&lt;25,"Healthy Weight",C869&lt;30,"Over Weight",C869&gt;=30,"Obesity")</f>
        <v>Obesity</v>
      </c>
      <c r="K869" s="23" t="str" cm="1">
        <f t="array" ref="K869">_xlfn.IFS(D869&lt;5.7,"Normal",D869&lt;=6.5,"Prediabetes",D869&gt;6.5,"Diabetes")</f>
        <v>Diabetes</v>
      </c>
      <c r="L869" s="30" t="str">
        <f>VLOOKUP(A869,'Hospitalisation Details'!A869:H3211,2,FALSE)</f>
        <v>22-Sep-1963</v>
      </c>
      <c r="M869" s="23">
        <f>VLOOKUP(A869,'Hospitalisation Details'!A869:H3211,5,FALSE)</f>
        <v>12347.17</v>
      </c>
      <c r="N869" s="23" t="str">
        <f>VLOOKUP(A869,'Hospitalisation Details'!A869:H3211,6,FALSE)</f>
        <v>tier - 3</v>
      </c>
      <c r="O869" s="23" t="str">
        <f>VLOOKUP(A869,'Hospitalisation Details'!A869:H3211,7,FALSE)</f>
        <v>tier - 3</v>
      </c>
      <c r="P869" s="23" t="str">
        <f>VLOOKUP(A869,'Hospitalisation Details'!A869:H3211,8,FALSE)</f>
        <v>R1011</v>
      </c>
      <c r="Q869" s="26">
        <f>VLOOKUP(A869,'Hospitalisation Details'!A869:H3211,3,FALSE)</f>
        <v>59.711111111111109</v>
      </c>
    </row>
    <row r="870" spans="1:17" ht="15.75" customHeight="1" x14ac:dyDescent="0.3">
      <c r="A870" s="31" t="s">
        <v>1544</v>
      </c>
      <c r="B870" s="23" t="str">
        <f>VLOOKUP(A870,'Customer Names'!A870:D3204,3,FALSE)</f>
        <v xml:space="preserve">  David</v>
      </c>
      <c r="C870" s="23">
        <f>VLOOKUP(Healthcare!A870,'Medical Examinations'!A870:H3204,2,FALSE)</f>
        <v>27.5</v>
      </c>
      <c r="D870" s="23">
        <f>VLOOKUP(A870,'Medical Examinations'!A870:H3204,3,FALSE)</f>
        <v>10.62</v>
      </c>
      <c r="E870" s="23" t="str">
        <f>VLOOKUP(A870,'Medical Examinations'!A870:H3204,4,FALSE)</f>
        <v>Yes</v>
      </c>
      <c r="F870" s="23" t="str">
        <f>VLOOKUP(A870,'Medical Examinations'!A870:H3204,5,FALSE)</f>
        <v>No</v>
      </c>
      <c r="G870" s="23" t="str">
        <f>VLOOKUP(A870,'Medical Examinations'!A870:H3204,6,FALSE)</f>
        <v>Yes</v>
      </c>
      <c r="H870" s="23">
        <f>VLOOKUP(A870,'Medical Examinations'!A870:H3204,7,FALSE)</f>
        <v>1</v>
      </c>
      <c r="I870" s="23" t="str">
        <f>VLOOKUP(A870,'Medical Examinations'!A870:H3204,8,FALSE)</f>
        <v>No</v>
      </c>
      <c r="J870" s="23" t="str" cm="1">
        <f t="array" ref="J870">_xlfn.IFS(C870&lt;18.5,"Under Weight",C870&lt;25,"Healthy Weight",C870&lt;30,"Over Weight",C870&gt;=30,"Obesity")</f>
        <v>Over Weight</v>
      </c>
      <c r="K870" s="23" t="str" cm="1">
        <f t="array" ref="K870">_xlfn.IFS(D870&lt;5.7,"Normal",D870&lt;=6.5,"Prediabetes",D870&gt;6.5,"Diabetes")</f>
        <v>Diabetes</v>
      </c>
      <c r="L870" s="30" t="str">
        <f>VLOOKUP(A870,'Hospitalisation Details'!A870:H3212,2,FALSE)</f>
        <v>02-Aug-1963</v>
      </c>
      <c r="M870" s="23">
        <f>VLOOKUP(A870,'Hospitalisation Details'!A870:H3212,5,FALSE)</f>
        <v>12333.83</v>
      </c>
      <c r="N870" s="23" t="str">
        <f>VLOOKUP(A870,'Hospitalisation Details'!A870:H3212,6,FALSE)</f>
        <v>tier - 3</v>
      </c>
      <c r="O870" s="23" t="str">
        <f>VLOOKUP(A870,'Hospitalisation Details'!A870:H3212,7,FALSE)</f>
        <v>tier - 2</v>
      </c>
      <c r="P870" s="23" t="str">
        <f>VLOOKUP(A870,'Hospitalisation Details'!A870:H3212,8,FALSE)</f>
        <v>R1011</v>
      </c>
      <c r="Q870" s="26">
        <f>VLOOKUP(A870,'Hospitalisation Details'!A870:H3212,3,FALSE)</f>
        <v>59.85</v>
      </c>
    </row>
    <row r="871" spans="1:17" ht="15.75" customHeight="1" x14ac:dyDescent="0.3">
      <c r="A871" s="31" t="s">
        <v>1545</v>
      </c>
      <c r="B871" s="23" t="str">
        <f>VLOOKUP(A871,'Customer Names'!A871:D3205,3,FALSE)</f>
        <v xml:space="preserve">  Matthew R</v>
      </c>
      <c r="C871" s="23">
        <f>VLOOKUP(Healthcare!A871,'Medical Examinations'!A871:H3205,2,FALSE)</f>
        <v>24.7</v>
      </c>
      <c r="D871" s="23">
        <f>VLOOKUP(A871,'Medical Examinations'!A871:H3205,3,FALSE)</f>
        <v>10.7</v>
      </c>
      <c r="E871" s="23" t="str">
        <f>VLOOKUP(A871,'Medical Examinations'!A871:H3205,4,FALSE)</f>
        <v>Yes</v>
      </c>
      <c r="F871" s="23" t="str">
        <f>VLOOKUP(A871,'Medical Examinations'!A871:H3205,5,FALSE)</f>
        <v>No</v>
      </c>
      <c r="G871" s="23" t="str">
        <f>VLOOKUP(A871,'Medical Examinations'!A871:H3205,6,FALSE)</f>
        <v>Yes</v>
      </c>
      <c r="H871" s="23">
        <f>VLOOKUP(A871,'Medical Examinations'!A871:H3205,7,FALSE)</f>
        <v>1</v>
      </c>
      <c r="I871" s="23" t="str">
        <f>VLOOKUP(A871,'Medical Examinations'!A871:H3205,8,FALSE)</f>
        <v>No</v>
      </c>
      <c r="J871" s="23" t="str" cm="1">
        <f t="array" ref="J871">_xlfn.IFS(C871&lt;18.5,"Under Weight",C871&lt;25,"Healthy Weight",C871&lt;30,"Over Weight",C871&gt;=30,"Obesity")</f>
        <v>Healthy Weight</v>
      </c>
      <c r="K871" s="23" t="str" cm="1">
        <f t="array" ref="K871">_xlfn.IFS(D871&lt;5.7,"Normal",D871&lt;=6.5,"Prediabetes",D871&gt;6.5,"Diabetes")</f>
        <v>Diabetes</v>
      </c>
      <c r="L871" s="30" t="str">
        <f>VLOOKUP(A871,'Hospitalisation Details'!A871:H3213,2,FALSE)</f>
        <v>29-Aug-1963</v>
      </c>
      <c r="M871" s="23">
        <f>VLOOKUP(A871,'Hospitalisation Details'!A871:H3213,5,FALSE)</f>
        <v>12323.94</v>
      </c>
      <c r="N871" s="23" t="str">
        <f>VLOOKUP(A871,'Hospitalisation Details'!A871:H3213,6,FALSE)</f>
        <v>tier - 3</v>
      </c>
      <c r="O871" s="23" t="str">
        <f>VLOOKUP(A871,'Hospitalisation Details'!A871:H3213,7,FALSE)</f>
        <v>tier - 3</v>
      </c>
      <c r="P871" s="23" t="str">
        <f>VLOOKUP(A871,'Hospitalisation Details'!A871:H3213,8,FALSE)</f>
        <v>R1017</v>
      </c>
      <c r="Q871" s="26">
        <f>VLOOKUP(A871,'Hospitalisation Details'!A871:H3213,3,FALSE)</f>
        <v>59.774999999999999</v>
      </c>
    </row>
    <row r="872" spans="1:17" ht="15.75" customHeight="1" x14ac:dyDescent="0.3">
      <c r="A872" s="31" t="s">
        <v>1547</v>
      </c>
      <c r="B872" s="23" t="str">
        <f>VLOOKUP(A872,'Customer Names'!A872:D3206,3,FALSE)</f>
        <v xml:space="preserve">  Orla</v>
      </c>
      <c r="C872" s="23">
        <f>VLOOKUP(Healthcare!A872,'Medical Examinations'!A872:H3206,2,FALSE)</f>
        <v>26.78</v>
      </c>
      <c r="D872" s="23">
        <f>VLOOKUP(A872,'Medical Examinations'!A872:H3206,3,FALSE)</f>
        <v>10.02</v>
      </c>
      <c r="E872" s="23" t="str">
        <f>VLOOKUP(A872,'Medical Examinations'!A872:H3206,4,FALSE)</f>
        <v>Yes</v>
      </c>
      <c r="F872" s="23" t="str">
        <f>VLOOKUP(A872,'Medical Examinations'!A872:H3206,5,FALSE)</f>
        <v>No</v>
      </c>
      <c r="G872" s="23" t="str">
        <f>VLOOKUP(A872,'Medical Examinations'!A872:H3206,6,FALSE)</f>
        <v>Yes</v>
      </c>
      <c r="H872" s="23">
        <f>VLOOKUP(A872,'Medical Examinations'!A872:H3206,7,FALSE)</f>
        <v>1</v>
      </c>
      <c r="I872" s="23" t="str">
        <f>VLOOKUP(A872,'Medical Examinations'!A872:H3206,8,FALSE)</f>
        <v>No</v>
      </c>
      <c r="J872" s="23" t="str" cm="1">
        <f t="array" ref="J872">_xlfn.IFS(C872&lt;18.5,"Under Weight",C872&lt;25,"Healthy Weight",C872&lt;30,"Over Weight",C872&gt;=30,"Obesity")</f>
        <v>Over Weight</v>
      </c>
      <c r="K872" s="23" t="str" cm="1">
        <f t="array" ref="K872">_xlfn.IFS(D872&lt;5.7,"Normal",D872&lt;=6.5,"Prediabetes",D872&gt;6.5,"Diabetes")</f>
        <v>Diabetes</v>
      </c>
      <c r="L872" s="30" t="str">
        <f>VLOOKUP(A872,'Hospitalisation Details'!A872:H3214,2,FALSE)</f>
        <v>28-Oct-1963</v>
      </c>
      <c r="M872" s="23">
        <f>VLOOKUP(A872,'Hospitalisation Details'!A872:H3214,5,FALSE)</f>
        <v>12299.59</v>
      </c>
      <c r="N872" s="23" t="str">
        <f>VLOOKUP(A872,'Hospitalisation Details'!A872:H3214,6,FALSE)</f>
        <v>tier - 3</v>
      </c>
      <c r="O872" s="23" t="str">
        <f>VLOOKUP(A872,'Hospitalisation Details'!A872:H3214,7,FALSE)</f>
        <v>tier - 1</v>
      </c>
      <c r="P872" s="23" t="str">
        <f>VLOOKUP(A872,'Hospitalisation Details'!A872:H3214,8,FALSE)</f>
        <v>R1025</v>
      </c>
      <c r="Q872" s="26">
        <f>VLOOKUP(A872,'Hospitalisation Details'!A872:H3214,3,FALSE)</f>
        <v>59.611111111111114</v>
      </c>
    </row>
    <row r="873" spans="1:17" ht="15.75" customHeight="1" x14ac:dyDescent="0.3">
      <c r="A873" s="31" t="s">
        <v>1549</v>
      </c>
      <c r="B873" s="23" t="str">
        <f>VLOOKUP(A873,'Customer Names'!A873:D3207,3,FALSE)</f>
        <v xml:space="preserve">  Shaista S</v>
      </c>
      <c r="C873" s="23">
        <f>VLOOKUP(Healthcare!A873,'Medical Examinations'!A873:H3207,2,FALSE)</f>
        <v>45.8</v>
      </c>
      <c r="D873" s="23">
        <f>VLOOKUP(A873,'Medical Examinations'!A873:H3207,3,FALSE)</f>
        <v>4.8499999999999996</v>
      </c>
      <c r="E873" s="23" t="str">
        <f>VLOOKUP(A873,'Medical Examinations'!A873:H3207,4,FALSE)</f>
        <v>No</v>
      </c>
      <c r="F873" s="23" t="str">
        <f>VLOOKUP(A873,'Medical Examinations'!A873:H3207,5,FALSE)</f>
        <v>No</v>
      </c>
      <c r="G873" s="23" t="str">
        <f>VLOOKUP(A873,'Medical Examinations'!A873:H3207,6,FALSE)</f>
        <v>No</v>
      </c>
      <c r="H873" s="23">
        <f>VLOOKUP(A873,'Medical Examinations'!A873:H3207,7,FALSE)</f>
        <v>0</v>
      </c>
      <c r="I873" s="23" t="str">
        <f>VLOOKUP(A873,'Medical Examinations'!A873:H3207,8,FALSE)</f>
        <v>No</v>
      </c>
      <c r="J873" s="23" t="str" cm="1">
        <f t="array" ref="J873">_xlfn.IFS(C873&lt;18.5,"Under Weight",C873&lt;25,"Healthy Weight",C873&lt;30,"Over Weight",C873&gt;=30,"Obesity")</f>
        <v>Obesity</v>
      </c>
      <c r="K873" s="23" t="str" cm="1">
        <f t="array" ref="K873">_xlfn.IFS(D873&lt;5.7,"Normal",D873&lt;=6.5,"Prediabetes",D873&gt;6.5,"Diabetes")</f>
        <v>Normal</v>
      </c>
      <c r="L873" s="30" t="str">
        <f>VLOOKUP(A873,'Hospitalisation Details'!A873:H3215,2,FALSE)</f>
        <v>29-Oct-1990</v>
      </c>
      <c r="M873" s="23">
        <f>VLOOKUP(A873,'Hospitalisation Details'!A873:H3215,5,FALSE)</f>
        <v>12282.38</v>
      </c>
      <c r="N873" s="23" t="str">
        <f>VLOOKUP(A873,'Hospitalisation Details'!A873:H3215,6,FALSE)</f>
        <v>tier - 3</v>
      </c>
      <c r="O873" s="23" t="str">
        <f>VLOOKUP(A873,'Hospitalisation Details'!A873:H3215,7,FALSE)</f>
        <v>tier - 1</v>
      </c>
      <c r="P873" s="23" t="str">
        <f>VLOOKUP(A873,'Hospitalisation Details'!A873:H3215,8,FALSE)</f>
        <v>R1011</v>
      </c>
      <c r="Q873" s="26">
        <f>VLOOKUP(A873,'Hospitalisation Details'!A873:H3215,3,FALSE)</f>
        <v>32.608333333333334</v>
      </c>
    </row>
    <row r="874" spans="1:17" ht="15.75" customHeight="1" x14ac:dyDescent="0.3">
      <c r="A874" s="31" t="s">
        <v>1551</v>
      </c>
      <c r="B874" s="23" t="str">
        <f>VLOOKUP(A874,'Customer Names'!A874:D3208,3,FALSE)</f>
        <v xml:space="preserve">  Emily</v>
      </c>
      <c r="C874" s="23">
        <f>VLOOKUP(Healthcare!A874,'Medical Examinations'!A874:H3208,2,FALSE)</f>
        <v>29</v>
      </c>
      <c r="D874" s="23">
        <f>VLOOKUP(A874,'Medical Examinations'!A874:H3208,3,FALSE)</f>
        <v>4.3899999999999997</v>
      </c>
      <c r="E874" s="23" t="str">
        <f>VLOOKUP(A874,'Medical Examinations'!A874:H3208,4,FALSE)</f>
        <v>Yes</v>
      </c>
      <c r="F874" s="23" t="str">
        <f>VLOOKUP(A874,'Medical Examinations'!A874:H3208,5,FALSE)</f>
        <v>No</v>
      </c>
      <c r="G874" s="23" t="str">
        <f>VLOOKUP(A874,'Medical Examinations'!A874:H3208,6,FALSE)</f>
        <v>No</v>
      </c>
      <c r="H874" s="23">
        <f>VLOOKUP(A874,'Medical Examinations'!A874:H3208,7,FALSE)</f>
        <v>2</v>
      </c>
      <c r="I874" s="23" t="str">
        <f>VLOOKUP(A874,'Medical Examinations'!A874:H3208,8,FALSE)</f>
        <v>No</v>
      </c>
      <c r="J874" s="23" t="str" cm="1">
        <f t="array" ref="J874">_xlfn.IFS(C874&lt;18.5,"Under Weight",C874&lt;25,"Healthy Weight",C874&lt;30,"Over Weight",C874&gt;=30,"Obesity")</f>
        <v>Over Weight</v>
      </c>
      <c r="K874" s="23" t="str" cm="1">
        <f t="array" ref="K874">_xlfn.IFS(D874&lt;5.7,"Normal",D874&lt;=6.5,"Prediabetes",D874&gt;6.5,"Diabetes")</f>
        <v>Normal</v>
      </c>
      <c r="L874" s="30" t="str">
        <f>VLOOKUP(A874,'Hospitalisation Details'!A874:H3216,2,FALSE)</f>
        <v>16-Nov-1966</v>
      </c>
      <c r="M874" s="23">
        <f>VLOOKUP(A874,'Hospitalisation Details'!A874:H3216,5,FALSE)</f>
        <v>12282.03</v>
      </c>
      <c r="N874" s="23" t="str">
        <f>VLOOKUP(A874,'Hospitalisation Details'!A874:H3216,6,FALSE)</f>
        <v>tier - 3</v>
      </c>
      <c r="O874" s="23" t="str">
        <f>VLOOKUP(A874,'Hospitalisation Details'!A874:H3216,7,FALSE)</f>
        <v>tier - 1</v>
      </c>
      <c r="P874" s="23" t="str">
        <f>VLOOKUP(A874,'Hospitalisation Details'!A874:H3216,8,FALSE)</f>
        <v>R1025</v>
      </c>
      <c r="Q874" s="26">
        <f>VLOOKUP(A874,'Hospitalisation Details'!A874:H3216,3,FALSE)</f>
        <v>56.56111111111111</v>
      </c>
    </row>
    <row r="875" spans="1:17" ht="15.75" customHeight="1" x14ac:dyDescent="0.3">
      <c r="A875" s="31" t="s">
        <v>1552</v>
      </c>
      <c r="B875" s="23" t="str">
        <f>VLOOKUP(A875,'Customer Names'!A875:D3209,3,FALSE)</f>
        <v xml:space="preserve">  Julie A</v>
      </c>
      <c r="C875" s="23">
        <f>VLOOKUP(Healthcare!A875,'Medical Examinations'!A875:H3209,2,FALSE)</f>
        <v>33.534999999999997</v>
      </c>
      <c r="D875" s="23">
        <f>VLOOKUP(A875,'Medical Examinations'!A875:H3209,3,FALSE)</f>
        <v>8.24</v>
      </c>
      <c r="E875" s="23" t="str">
        <f>VLOOKUP(A875,'Medical Examinations'!A875:H3209,4,FALSE)</f>
        <v>Yes</v>
      </c>
      <c r="F875" s="23" t="str">
        <f>VLOOKUP(A875,'Medical Examinations'!A875:H3209,5,FALSE)</f>
        <v>No</v>
      </c>
      <c r="G875" s="23" t="str">
        <f>VLOOKUP(A875,'Medical Examinations'!A875:H3209,6,FALSE)</f>
        <v>No</v>
      </c>
      <c r="H875" s="23">
        <f>VLOOKUP(A875,'Medical Examinations'!A875:H3209,7,FALSE)</f>
        <v>0</v>
      </c>
      <c r="I875" s="23" t="str">
        <f>VLOOKUP(A875,'Medical Examinations'!A875:H3209,8,FALSE)</f>
        <v>No</v>
      </c>
      <c r="J875" s="23" t="str" cm="1">
        <f t="array" ref="J875">_xlfn.IFS(C875&lt;18.5,"Under Weight",C875&lt;25,"Healthy Weight",C875&lt;30,"Over Weight",C875&gt;=30,"Obesity")</f>
        <v>Obesity</v>
      </c>
      <c r="K875" s="23" t="str" cm="1">
        <f t="array" ref="K875">_xlfn.IFS(D875&lt;5.7,"Normal",D875&lt;=6.5,"Prediabetes",D875&gt;6.5,"Diabetes")</f>
        <v>Diabetes</v>
      </c>
      <c r="L875" s="30" t="str">
        <f>VLOOKUP(A875,'Hospitalisation Details'!A875:H3217,2,FALSE)</f>
        <v>28-Aug-1967</v>
      </c>
      <c r="M875" s="23">
        <f>VLOOKUP(A875,'Hospitalisation Details'!A875:H3217,5,FALSE)</f>
        <v>12269.69</v>
      </c>
      <c r="N875" s="23" t="str">
        <f>VLOOKUP(A875,'Hospitalisation Details'!A875:H3217,6,FALSE)</f>
        <v>tier - 3</v>
      </c>
      <c r="O875" s="23" t="str">
        <f>VLOOKUP(A875,'Hospitalisation Details'!A875:H3217,7,FALSE)</f>
        <v>tier - 2</v>
      </c>
      <c r="P875" s="23" t="str">
        <f>VLOOKUP(A875,'Hospitalisation Details'!A875:H3217,8,FALSE)</f>
        <v>R1012</v>
      </c>
      <c r="Q875" s="26">
        <f>VLOOKUP(A875,'Hospitalisation Details'!A875:H3217,3,FALSE)</f>
        <v>55.777777777777779</v>
      </c>
    </row>
    <row r="876" spans="1:17" ht="15.75" customHeight="1" x14ac:dyDescent="0.3">
      <c r="A876" s="31" t="s">
        <v>1554</v>
      </c>
      <c r="B876" s="23" t="str">
        <f>VLOOKUP(A876,'Customer Names'!A876:D3210,3,FALSE)</f>
        <v xml:space="preserve">  Megumi</v>
      </c>
      <c r="C876" s="23">
        <f>VLOOKUP(Healthcare!A876,'Medical Examinations'!A876:H3210,2,FALSE)</f>
        <v>32.774999999999999</v>
      </c>
      <c r="D876" s="23">
        <f>VLOOKUP(A876,'Medical Examinations'!A876:H3210,3,FALSE)</f>
        <v>9.77</v>
      </c>
      <c r="E876" s="23" t="str">
        <f>VLOOKUP(A876,'Medical Examinations'!A876:H3210,4,FALSE)</f>
        <v>Yes</v>
      </c>
      <c r="F876" s="23" t="str">
        <f>VLOOKUP(A876,'Medical Examinations'!A876:H3210,5,FALSE)</f>
        <v>No</v>
      </c>
      <c r="G876" s="23" t="str">
        <f>VLOOKUP(A876,'Medical Examinations'!A876:H3210,6,FALSE)</f>
        <v>No</v>
      </c>
      <c r="H876" s="23">
        <f>VLOOKUP(A876,'Medical Examinations'!A876:H3210,7,FALSE)</f>
        <v>0</v>
      </c>
      <c r="I876" s="23" t="str">
        <f>VLOOKUP(A876,'Medical Examinations'!A876:H3210,8,FALSE)</f>
        <v>No</v>
      </c>
      <c r="J876" s="23" t="str" cm="1">
        <f t="array" ref="J876">_xlfn.IFS(C876&lt;18.5,"Under Weight",C876&lt;25,"Healthy Weight",C876&lt;30,"Over Weight",C876&gt;=30,"Obesity")</f>
        <v>Obesity</v>
      </c>
      <c r="K876" s="23" t="str" cm="1">
        <f t="array" ref="K876">_xlfn.IFS(D876&lt;5.7,"Normal",D876&lt;=6.5,"Prediabetes",D876&gt;6.5,"Diabetes")</f>
        <v>Diabetes</v>
      </c>
      <c r="L876" s="30" t="str">
        <f>VLOOKUP(A876,'Hospitalisation Details'!A876:H3218,2,FALSE)</f>
        <v>30-Dec-1967</v>
      </c>
      <c r="M876" s="23">
        <f>VLOOKUP(A876,'Hospitalisation Details'!A876:H3218,5,FALSE)</f>
        <v>12268.63</v>
      </c>
      <c r="N876" s="23" t="str">
        <f>VLOOKUP(A876,'Hospitalisation Details'!A876:H3218,6,FALSE)</f>
        <v>tier - 3</v>
      </c>
      <c r="O876" s="23" t="str">
        <f>VLOOKUP(A876,'Hospitalisation Details'!A876:H3218,7,FALSE)</f>
        <v>tier - 1</v>
      </c>
      <c r="P876" s="23" t="str">
        <f>VLOOKUP(A876,'Hospitalisation Details'!A876:H3218,8,FALSE)</f>
        <v>R1012</v>
      </c>
      <c r="Q876" s="26">
        <f>VLOOKUP(A876,'Hospitalisation Details'!A876:H3218,3,FALSE)</f>
        <v>55.43888888888889</v>
      </c>
    </row>
    <row r="877" spans="1:17" ht="15.75" customHeight="1" x14ac:dyDescent="0.3">
      <c r="A877" s="31" t="s">
        <v>1556</v>
      </c>
      <c r="B877" s="23" t="str">
        <f>VLOOKUP(A877,'Customer Names'!A877:D3211,3,FALSE)</f>
        <v xml:space="preserve">  Skylar</v>
      </c>
      <c r="C877" s="23">
        <f>VLOOKUP(Healthcare!A877,'Medical Examinations'!A877:H3211,2,FALSE)</f>
        <v>37.51</v>
      </c>
      <c r="D877" s="23">
        <f>VLOOKUP(A877,'Medical Examinations'!A877:H3211,3,FALSE)</f>
        <v>5.5</v>
      </c>
      <c r="E877" s="23" t="str">
        <f>VLOOKUP(A877,'Medical Examinations'!A877:H3211,4,FALSE)</f>
        <v>Yes</v>
      </c>
      <c r="F877" s="23" t="str">
        <f>VLOOKUP(A877,'Medical Examinations'!A877:H3211,5,FALSE)</f>
        <v>No</v>
      </c>
      <c r="G877" s="23" t="str">
        <f>VLOOKUP(A877,'Medical Examinations'!A877:H3211,6,FALSE)</f>
        <v>No</v>
      </c>
      <c r="H877" s="23">
        <f>VLOOKUP(A877,'Medical Examinations'!A877:H3211,7,FALSE)</f>
        <v>2</v>
      </c>
      <c r="I877" s="23" t="str">
        <f>VLOOKUP(A877,'Medical Examinations'!A877:H3211,8,FALSE)</f>
        <v>No</v>
      </c>
      <c r="J877" s="23" t="str" cm="1">
        <f t="array" ref="J877">_xlfn.IFS(C877&lt;18.5,"Under Weight",C877&lt;25,"Healthy Weight",C877&lt;30,"Over Weight",C877&gt;=30,"Obesity")</f>
        <v>Obesity</v>
      </c>
      <c r="K877" s="23" t="str" cm="1">
        <f t="array" ref="K877">_xlfn.IFS(D877&lt;5.7,"Normal",D877&lt;=6.5,"Prediabetes",D877&gt;6.5,"Diabetes")</f>
        <v>Normal</v>
      </c>
      <c r="L877" s="30" t="str">
        <f>VLOOKUP(A877,'Hospitalisation Details'!A877:H3219,2,FALSE)</f>
        <v>06-Dec-1966</v>
      </c>
      <c r="M877" s="23">
        <f>VLOOKUP(A877,'Hospitalisation Details'!A877:H3219,5,FALSE)</f>
        <v>12265.51</v>
      </c>
      <c r="N877" s="23" t="str">
        <f>VLOOKUP(A877,'Hospitalisation Details'!A877:H3219,6,FALSE)</f>
        <v>tier - 3</v>
      </c>
      <c r="O877" s="23" t="str">
        <f>VLOOKUP(A877,'Hospitalisation Details'!A877:H3219,7,FALSE)</f>
        <v>tier - 3</v>
      </c>
      <c r="P877" s="23" t="str">
        <f>VLOOKUP(A877,'Hospitalisation Details'!A877:H3219,8,FALSE)</f>
        <v>R1013</v>
      </c>
      <c r="Q877" s="26">
        <f>VLOOKUP(A877,'Hospitalisation Details'!A877:H3219,3,FALSE)</f>
        <v>56.505555555555553</v>
      </c>
    </row>
    <row r="878" spans="1:17" ht="15.75" customHeight="1" x14ac:dyDescent="0.3">
      <c r="A878" s="31" t="s">
        <v>1558</v>
      </c>
      <c r="B878" s="23" t="str">
        <f>VLOOKUP(A878,'Customer Names'!A878:D3212,3,FALSE)</f>
        <v xml:space="preserve">  Victoria</v>
      </c>
      <c r="C878" s="23">
        <f>VLOOKUP(Healthcare!A878,'Medical Examinations'!A878:H3212,2,FALSE)</f>
        <v>39.86</v>
      </c>
      <c r="D878" s="23">
        <f>VLOOKUP(A878,'Medical Examinations'!A878:H3212,3,FALSE)</f>
        <v>11.84</v>
      </c>
      <c r="E878" s="23" t="str">
        <f>VLOOKUP(A878,'Medical Examinations'!A878:H3212,4,FALSE)</f>
        <v>Yes</v>
      </c>
      <c r="F878" s="23" t="str">
        <f>VLOOKUP(A878,'Medical Examinations'!A878:H3212,5,FALSE)</f>
        <v>No</v>
      </c>
      <c r="G878" s="23" t="str">
        <f>VLOOKUP(A878,'Medical Examinations'!A878:H3212,6,FALSE)</f>
        <v>No</v>
      </c>
      <c r="H878" s="23">
        <f>VLOOKUP(A878,'Medical Examinations'!A878:H3212,7,FALSE)</f>
        <v>1</v>
      </c>
      <c r="I878" s="23" t="str">
        <f>VLOOKUP(A878,'Medical Examinations'!A878:H3212,8,FALSE)</f>
        <v>No</v>
      </c>
      <c r="J878" s="23" t="str" cm="1">
        <f t="array" ref="J878">_xlfn.IFS(C878&lt;18.5,"Under Weight",C878&lt;25,"Healthy Weight",C878&lt;30,"Over Weight",C878&gt;=30,"Obesity")</f>
        <v>Obesity</v>
      </c>
      <c r="K878" s="23" t="str" cm="1">
        <f t="array" ref="K878">_xlfn.IFS(D878&lt;5.7,"Normal",D878&lt;=6.5,"Prediabetes",D878&gt;6.5,"Diabetes")</f>
        <v>Diabetes</v>
      </c>
      <c r="L878" s="30" t="str">
        <f>VLOOKUP(A878,'Hospitalisation Details'!A878:H3220,2,FALSE)</f>
        <v>13-Aug-1986</v>
      </c>
      <c r="M878" s="23">
        <f>VLOOKUP(A878,'Hospitalisation Details'!A878:H3220,5,FALSE)</f>
        <v>12255.04</v>
      </c>
      <c r="N878" s="23" t="str">
        <f>VLOOKUP(A878,'Hospitalisation Details'!A878:H3220,6,FALSE)</f>
        <v>tier - 3</v>
      </c>
      <c r="O878" s="23" t="str">
        <f>VLOOKUP(A878,'Hospitalisation Details'!A878:H3220,7,FALSE)</f>
        <v>tier - 2</v>
      </c>
      <c r="P878" s="23" t="str">
        <f>VLOOKUP(A878,'Hospitalisation Details'!A878:H3220,8,FALSE)</f>
        <v>R1026</v>
      </c>
      <c r="Q878" s="26">
        <f>VLOOKUP(A878,'Hospitalisation Details'!A878:H3220,3,FALSE)</f>
        <v>36.819444444444443</v>
      </c>
    </row>
    <row r="879" spans="1:17" ht="15.75" customHeight="1" x14ac:dyDescent="0.3">
      <c r="A879" s="31" t="s">
        <v>1559</v>
      </c>
      <c r="B879" s="23" t="str">
        <f>VLOOKUP(A879,'Customer Names'!A879:D3213,3,FALSE)</f>
        <v xml:space="preserve">  Amanda L</v>
      </c>
      <c r="C879" s="23">
        <f>VLOOKUP(Healthcare!A879,'Medical Examinations'!A879:H3213,2,FALSE)</f>
        <v>42.13</v>
      </c>
      <c r="D879" s="23">
        <f>VLOOKUP(A879,'Medical Examinations'!A879:H3213,3,FALSE)</f>
        <v>4.66</v>
      </c>
      <c r="E879" s="23" t="str">
        <f>VLOOKUP(A879,'Medical Examinations'!A879:H3213,4,FALSE)</f>
        <v>No</v>
      </c>
      <c r="F879" s="23" t="str">
        <f>VLOOKUP(A879,'Medical Examinations'!A879:H3213,5,FALSE)</f>
        <v>No</v>
      </c>
      <c r="G879" s="23" t="str">
        <f>VLOOKUP(A879,'Medical Examinations'!A879:H3213,6,FALSE)</f>
        <v>No</v>
      </c>
      <c r="H879" s="23">
        <f>VLOOKUP(A879,'Medical Examinations'!A879:H3213,7,FALSE)</f>
        <v>0</v>
      </c>
      <c r="I879" s="23" t="str">
        <f>VLOOKUP(A879,'Medical Examinations'!A879:H3213,8,FALSE)</f>
        <v>No</v>
      </c>
      <c r="J879" s="23" t="str" cm="1">
        <f t="array" ref="J879">_xlfn.IFS(C879&lt;18.5,"Under Weight",C879&lt;25,"Healthy Weight",C879&lt;30,"Over Weight",C879&gt;=30,"Obesity")</f>
        <v>Obesity</v>
      </c>
      <c r="K879" s="23" t="str" cm="1">
        <f t="array" ref="K879">_xlfn.IFS(D879&lt;5.7,"Normal",D879&lt;=6.5,"Prediabetes",D879&gt;6.5,"Diabetes")</f>
        <v>Normal</v>
      </c>
      <c r="L879" s="30" t="str">
        <f>VLOOKUP(A879,'Hospitalisation Details'!A879:H3221,2,FALSE)</f>
        <v>23-Nov-1989</v>
      </c>
      <c r="M879" s="23">
        <f>VLOOKUP(A879,'Hospitalisation Details'!A879:H3221,5,FALSE)</f>
        <v>12254.44</v>
      </c>
      <c r="N879" s="23" t="str">
        <f>VLOOKUP(A879,'Hospitalisation Details'!A879:H3221,6,FALSE)</f>
        <v>tier - 3</v>
      </c>
      <c r="O879" s="23" t="str">
        <f>VLOOKUP(A879,'Hospitalisation Details'!A879:H3221,7,FALSE)</f>
        <v>tier - 3</v>
      </c>
      <c r="P879" s="23" t="str">
        <f>VLOOKUP(A879,'Hospitalisation Details'!A879:H3221,8,FALSE)</f>
        <v>R1026</v>
      </c>
      <c r="Q879" s="26">
        <f>VLOOKUP(A879,'Hospitalisation Details'!A879:H3221,3,FALSE)</f>
        <v>33.541666666666664</v>
      </c>
    </row>
    <row r="880" spans="1:17" ht="15.75" customHeight="1" x14ac:dyDescent="0.3">
      <c r="A880" s="31" t="s">
        <v>1561</v>
      </c>
      <c r="B880" s="23" t="str">
        <f>VLOOKUP(A880,'Customer Names'!A880:D3214,3,FALSE)</f>
        <v xml:space="preserve">  Renee</v>
      </c>
      <c r="C880" s="23">
        <f>VLOOKUP(Healthcare!A880,'Medical Examinations'!A880:H3214,2,FALSE)</f>
        <v>35.99</v>
      </c>
      <c r="D880" s="23">
        <f>VLOOKUP(A880,'Medical Examinations'!A880:H3214,3,FALSE)</f>
        <v>11.11</v>
      </c>
      <c r="E880" s="23" t="str">
        <f>VLOOKUP(A880,'Medical Examinations'!A880:H3214,4,FALSE)</f>
        <v>No</v>
      </c>
      <c r="F880" s="23" t="str">
        <f>VLOOKUP(A880,'Medical Examinations'!A880:H3214,5,FALSE)</f>
        <v>No</v>
      </c>
      <c r="G880" s="23" t="str">
        <f>VLOOKUP(A880,'Medical Examinations'!A880:H3214,6,FALSE)</f>
        <v>No</v>
      </c>
      <c r="H880" s="23">
        <f>VLOOKUP(A880,'Medical Examinations'!A880:H3214,7,FALSE)</f>
        <v>0</v>
      </c>
      <c r="I880" s="23" t="str">
        <f>VLOOKUP(A880,'Medical Examinations'!A880:H3214,8,FALSE)</f>
        <v>No</v>
      </c>
      <c r="J880" s="23" t="str" cm="1">
        <f t="array" ref="J880">_xlfn.IFS(C880&lt;18.5,"Under Weight",C880&lt;25,"Healthy Weight",C880&lt;30,"Over Weight",C880&gt;=30,"Obesity")</f>
        <v>Obesity</v>
      </c>
      <c r="K880" s="23" t="str" cm="1">
        <f t="array" ref="K880">_xlfn.IFS(D880&lt;5.7,"Normal",D880&lt;=6.5,"Prediabetes",D880&gt;6.5,"Diabetes")</f>
        <v>Diabetes</v>
      </c>
      <c r="L880" s="30" t="str">
        <f>VLOOKUP(A880,'Hospitalisation Details'!A880:H3222,2,FALSE)</f>
        <v>23-Jun-1974</v>
      </c>
      <c r="M880" s="23">
        <f>VLOOKUP(A880,'Hospitalisation Details'!A880:H3222,5,FALSE)</f>
        <v>12245.17</v>
      </c>
      <c r="N880" s="23" t="str">
        <f>VLOOKUP(A880,'Hospitalisation Details'!A880:H3222,6,FALSE)</f>
        <v>tier - 3</v>
      </c>
      <c r="O880" s="23" t="str">
        <f>VLOOKUP(A880,'Hospitalisation Details'!A880:H3222,7,FALSE)</f>
        <v>tier - 1</v>
      </c>
      <c r="P880" s="23" t="str">
        <f>VLOOKUP(A880,'Hospitalisation Details'!A880:H3222,8,FALSE)</f>
        <v>R1012</v>
      </c>
      <c r="Q880" s="26">
        <f>VLOOKUP(A880,'Hospitalisation Details'!A880:H3222,3,FALSE)</f>
        <v>48.958333333333336</v>
      </c>
    </row>
    <row r="881" spans="1:17" ht="15.75" customHeight="1" x14ac:dyDescent="0.3">
      <c r="A881" s="31" t="s">
        <v>1563</v>
      </c>
      <c r="B881" s="23" t="str">
        <f>VLOOKUP(A881,'Customer Names'!A881:D3215,3,FALSE)</f>
        <v xml:space="preserve">  Nellie A</v>
      </c>
      <c r="C881" s="23">
        <f>VLOOKUP(Healthcare!A881,'Medical Examinations'!A881:H3215,2,FALSE)</f>
        <v>35.200000000000003</v>
      </c>
      <c r="D881" s="23">
        <f>VLOOKUP(A881,'Medical Examinations'!A881:H3215,3,FALSE)</f>
        <v>7.72</v>
      </c>
      <c r="E881" s="23" t="str">
        <f>VLOOKUP(A881,'Medical Examinations'!A881:H3215,4,FALSE)</f>
        <v>Yes</v>
      </c>
      <c r="F881" s="23" t="str">
        <f>VLOOKUP(A881,'Medical Examinations'!A881:H3215,5,FALSE)</f>
        <v>No</v>
      </c>
      <c r="G881" s="23" t="str">
        <f>VLOOKUP(A881,'Medical Examinations'!A881:H3215,6,FALSE)</f>
        <v>Yes</v>
      </c>
      <c r="H881" s="23">
        <f>VLOOKUP(A881,'Medical Examinations'!A881:H3215,7,FALSE)</f>
        <v>1</v>
      </c>
      <c r="I881" s="23" t="str">
        <f>VLOOKUP(A881,'Medical Examinations'!A881:H3215,8,FALSE)</f>
        <v>No</v>
      </c>
      <c r="J881" s="23" t="str" cm="1">
        <f t="array" ref="J881">_xlfn.IFS(C881&lt;18.5,"Under Weight",C881&lt;25,"Healthy Weight",C881&lt;30,"Over Weight",C881&gt;=30,"Obesity")</f>
        <v>Obesity</v>
      </c>
      <c r="K881" s="23" t="str" cm="1">
        <f t="array" ref="K881">_xlfn.IFS(D881&lt;5.7,"Normal",D881&lt;=6.5,"Prediabetes",D881&gt;6.5,"Diabetes")</f>
        <v>Diabetes</v>
      </c>
      <c r="L881" s="30" t="str">
        <f>VLOOKUP(A881,'Hospitalisation Details'!A881:H3223,2,FALSE)</f>
        <v>17-Jul-1963</v>
      </c>
      <c r="M881" s="23">
        <f>VLOOKUP(A881,'Hospitalisation Details'!A881:H3223,5,FALSE)</f>
        <v>12244.53</v>
      </c>
      <c r="N881" s="23" t="str">
        <f>VLOOKUP(A881,'Hospitalisation Details'!A881:H3223,6,FALSE)</f>
        <v>tier - 3</v>
      </c>
      <c r="O881" s="23" t="str">
        <f>VLOOKUP(A881,'Hospitalisation Details'!A881:H3223,7,FALSE)</f>
        <v>tier - 1</v>
      </c>
      <c r="P881" s="23" t="str">
        <f>VLOOKUP(A881,'Hospitalisation Details'!A881:H3223,8,FALSE)</f>
        <v>R1013</v>
      </c>
      <c r="Q881" s="26">
        <f>VLOOKUP(A881,'Hospitalisation Details'!A881:H3223,3,FALSE)</f>
        <v>59.891666666666666</v>
      </c>
    </row>
    <row r="882" spans="1:17" ht="15.75" customHeight="1" x14ac:dyDescent="0.3">
      <c r="A882" s="31" t="s">
        <v>1565</v>
      </c>
      <c r="B882" s="23" t="str">
        <f>VLOOKUP(A882,'Customer Names'!A882:D3216,3,FALSE)</f>
        <v xml:space="preserve">  Tamara</v>
      </c>
      <c r="C882" s="23">
        <f>VLOOKUP(Healthcare!A882,'Medical Examinations'!A882:H3216,2,FALSE)</f>
        <v>29.91</v>
      </c>
      <c r="D882" s="23">
        <f>VLOOKUP(A882,'Medical Examinations'!A882:H3216,3,FALSE)</f>
        <v>5.55</v>
      </c>
      <c r="E882" s="23" t="str">
        <f>VLOOKUP(A882,'Medical Examinations'!A882:H3216,4,FALSE)</f>
        <v>Yes</v>
      </c>
      <c r="F882" s="23" t="str">
        <f>VLOOKUP(A882,'Medical Examinations'!A882:H3216,5,FALSE)</f>
        <v>No</v>
      </c>
      <c r="G882" s="23" t="str">
        <f>VLOOKUP(A882,'Medical Examinations'!A882:H3216,6,FALSE)</f>
        <v>No</v>
      </c>
      <c r="H882" s="23">
        <f>VLOOKUP(A882,'Medical Examinations'!A882:H3216,7,FALSE)</f>
        <v>2</v>
      </c>
      <c r="I882" s="23" t="str">
        <f>VLOOKUP(A882,'Medical Examinations'!A882:H3216,8,FALSE)</f>
        <v>No</v>
      </c>
      <c r="J882" s="23" t="str" cm="1">
        <f t="array" ref="J882">_xlfn.IFS(C882&lt;18.5,"Under Weight",C882&lt;25,"Healthy Weight",C882&lt;30,"Over Weight",C882&gt;=30,"Obesity")</f>
        <v>Over Weight</v>
      </c>
      <c r="K882" s="23" t="str" cm="1">
        <f t="array" ref="K882">_xlfn.IFS(D882&lt;5.7,"Normal",D882&lt;=6.5,"Prediabetes",D882&gt;6.5,"Diabetes")</f>
        <v>Normal</v>
      </c>
      <c r="L882" s="30" t="str">
        <f>VLOOKUP(A882,'Hospitalisation Details'!A882:H3224,2,FALSE)</f>
        <v>29-Jul-1966</v>
      </c>
      <c r="M882" s="23">
        <f>VLOOKUP(A882,'Hospitalisation Details'!A882:H3224,5,FALSE)</f>
        <v>12237.73</v>
      </c>
      <c r="N882" s="23" t="str">
        <f>VLOOKUP(A882,'Hospitalisation Details'!A882:H3224,6,FALSE)</f>
        <v>tier - 3</v>
      </c>
      <c r="O882" s="23" t="str">
        <f>VLOOKUP(A882,'Hospitalisation Details'!A882:H3224,7,FALSE)</f>
        <v>tier - 3</v>
      </c>
      <c r="P882" s="23" t="str">
        <f>VLOOKUP(A882,'Hospitalisation Details'!A882:H3224,8,FALSE)</f>
        <v>R1012</v>
      </c>
      <c r="Q882" s="26">
        <f>VLOOKUP(A882,'Hospitalisation Details'!A882:H3224,3,FALSE)</f>
        <v>56.858333333333334</v>
      </c>
    </row>
    <row r="883" spans="1:17" ht="15.75" customHeight="1" x14ac:dyDescent="0.3">
      <c r="A883" s="31" t="s">
        <v>1567</v>
      </c>
      <c r="B883" s="23" t="str">
        <f>VLOOKUP(A883,'Customer Names'!A883:D3217,3,FALSE)</f>
        <v xml:space="preserve">  Joan</v>
      </c>
      <c r="C883" s="23">
        <f>VLOOKUP(Healthcare!A883,'Medical Examinations'!A883:H3217,2,FALSE)</f>
        <v>36.479999999999997</v>
      </c>
      <c r="D883" s="23">
        <f>VLOOKUP(A883,'Medical Examinations'!A883:H3217,3,FALSE)</f>
        <v>5.05</v>
      </c>
      <c r="E883" s="23" t="str">
        <f>VLOOKUP(A883,'Medical Examinations'!A883:H3217,4,FALSE)</f>
        <v>Yes</v>
      </c>
      <c r="F883" s="23" t="str">
        <f>VLOOKUP(A883,'Medical Examinations'!A883:H3217,5,FALSE)</f>
        <v>No</v>
      </c>
      <c r="G883" s="23" t="str">
        <f>VLOOKUP(A883,'Medical Examinations'!A883:H3217,6,FALSE)</f>
        <v>No</v>
      </c>
      <c r="H883" s="23">
        <f>VLOOKUP(A883,'Medical Examinations'!A883:H3217,7,FALSE)</f>
        <v>1</v>
      </c>
      <c r="I883" s="23" t="str">
        <f>VLOOKUP(A883,'Medical Examinations'!A883:H3217,8,FALSE)</f>
        <v>No</v>
      </c>
      <c r="J883" s="23" t="str" cm="1">
        <f t="array" ref="J883">_xlfn.IFS(C883&lt;18.5,"Under Weight",C883&lt;25,"Healthy Weight",C883&lt;30,"Over Weight",C883&gt;=30,"Obesity")</f>
        <v>Obesity</v>
      </c>
      <c r="K883" s="23" t="str" cm="1">
        <f t="array" ref="K883">_xlfn.IFS(D883&lt;5.7,"Normal",D883&lt;=6.5,"Prediabetes",D883&gt;6.5,"Diabetes")</f>
        <v>Normal</v>
      </c>
      <c r="L883" s="30" t="str">
        <f>VLOOKUP(A883,'Hospitalisation Details'!A883:H3225,2,FALSE)</f>
        <v>15-Oct-1964</v>
      </c>
      <c r="M883" s="23">
        <f>VLOOKUP(A883,'Hospitalisation Details'!A883:H3225,5,FALSE)</f>
        <v>12235.84</v>
      </c>
      <c r="N883" s="23" t="str">
        <f>VLOOKUP(A883,'Hospitalisation Details'!A883:H3225,6,FALSE)</f>
        <v>tier - 3</v>
      </c>
      <c r="O883" s="23" t="str">
        <f>VLOOKUP(A883,'Hospitalisation Details'!A883:H3225,7,FALSE)</f>
        <v>tier - 3</v>
      </c>
      <c r="P883" s="23" t="str">
        <f>VLOOKUP(A883,'Hospitalisation Details'!A883:H3225,8,FALSE)</f>
        <v>R1012</v>
      </c>
      <c r="Q883" s="26">
        <f>VLOOKUP(A883,'Hospitalisation Details'!A883:H3225,3,FALSE)</f>
        <v>58.647222222222226</v>
      </c>
    </row>
    <row r="884" spans="1:17" ht="15.75" customHeight="1" x14ac:dyDescent="0.3">
      <c r="A884" s="31" t="s">
        <v>1568</v>
      </c>
      <c r="B884" s="23" t="str">
        <f>VLOOKUP(A884,'Customer Names'!A884:D3218,3,FALSE)</f>
        <v xml:space="preserve">  Aimee J</v>
      </c>
      <c r="C884" s="23">
        <f>VLOOKUP(Healthcare!A884,'Medical Examinations'!A884:H3218,2,FALSE)</f>
        <v>27.5</v>
      </c>
      <c r="D884" s="23">
        <f>VLOOKUP(A884,'Medical Examinations'!A884:H3218,3,FALSE)</f>
        <v>8.69</v>
      </c>
      <c r="E884" s="23" t="str">
        <f>VLOOKUP(A884,'Medical Examinations'!A884:H3218,4,FALSE)</f>
        <v>Yes</v>
      </c>
      <c r="F884" s="23" t="str">
        <f>VLOOKUP(A884,'Medical Examinations'!A884:H3218,5,FALSE)</f>
        <v>No</v>
      </c>
      <c r="G884" s="23" t="str">
        <f>VLOOKUP(A884,'Medical Examinations'!A884:H3218,6,FALSE)</f>
        <v>Yes</v>
      </c>
      <c r="H884" s="23">
        <f>VLOOKUP(A884,'Medical Examinations'!A884:H3218,7,FALSE)</f>
        <v>1</v>
      </c>
      <c r="I884" s="23" t="str">
        <f>VLOOKUP(A884,'Medical Examinations'!A884:H3218,8,FALSE)</f>
        <v>No</v>
      </c>
      <c r="J884" s="23" t="str" cm="1">
        <f t="array" ref="J884">_xlfn.IFS(C884&lt;18.5,"Under Weight",C884&lt;25,"Healthy Weight",C884&lt;30,"Over Weight",C884&gt;=30,"Obesity")</f>
        <v>Over Weight</v>
      </c>
      <c r="K884" s="23" t="str" cm="1">
        <f t="array" ref="K884">_xlfn.IFS(D884&lt;5.7,"Normal",D884&lt;=6.5,"Prediabetes",D884&gt;6.5,"Diabetes")</f>
        <v>Diabetes</v>
      </c>
      <c r="L884" s="30" t="str">
        <f>VLOOKUP(A884,'Hospitalisation Details'!A884:H3226,2,FALSE)</f>
        <v>19-Jul-1963</v>
      </c>
      <c r="M884" s="23">
        <f>VLOOKUP(A884,'Hospitalisation Details'!A884:H3226,5,FALSE)</f>
        <v>12233.83</v>
      </c>
      <c r="N884" s="23" t="str">
        <f>VLOOKUP(A884,'Hospitalisation Details'!A884:H3226,6,FALSE)</f>
        <v>tier - 3</v>
      </c>
      <c r="O884" s="23" t="str">
        <f>VLOOKUP(A884,'Hospitalisation Details'!A884:H3226,7,FALSE)</f>
        <v>tier - 1</v>
      </c>
      <c r="P884" s="23" t="str">
        <f>VLOOKUP(A884,'Hospitalisation Details'!A884:H3226,8,FALSE)</f>
        <v>R1011</v>
      </c>
      <c r="Q884" s="26">
        <f>VLOOKUP(A884,'Hospitalisation Details'!A884:H3226,3,FALSE)</f>
        <v>59.886111111111113</v>
      </c>
    </row>
    <row r="885" spans="1:17" ht="15.75" customHeight="1" x14ac:dyDescent="0.3">
      <c r="A885" s="31" t="s">
        <v>1570</v>
      </c>
      <c r="B885" s="23" t="str">
        <f>VLOOKUP(A885,'Customer Names'!A885:D3219,3,FALSE)</f>
        <v xml:space="preserve">  Suzanne</v>
      </c>
      <c r="C885" s="23">
        <f>VLOOKUP(Healthcare!A885,'Medical Examinations'!A885:H3219,2,FALSE)</f>
        <v>33.44</v>
      </c>
      <c r="D885" s="23">
        <f>VLOOKUP(A885,'Medical Examinations'!A885:H3219,3,FALSE)</f>
        <v>5.9</v>
      </c>
      <c r="E885" s="23" t="str">
        <f>VLOOKUP(A885,'Medical Examinations'!A885:H3219,4,FALSE)</f>
        <v>Yes</v>
      </c>
      <c r="F885" s="23" t="str">
        <f>VLOOKUP(A885,'Medical Examinations'!A885:H3219,5,FALSE)</f>
        <v>No</v>
      </c>
      <c r="G885" s="23" t="str">
        <f>VLOOKUP(A885,'Medical Examinations'!A885:H3219,6,FALSE)</f>
        <v>No</v>
      </c>
      <c r="H885" s="23">
        <f>VLOOKUP(A885,'Medical Examinations'!A885:H3219,7,FALSE)</f>
        <v>1</v>
      </c>
      <c r="I885" s="23" t="str">
        <f>VLOOKUP(A885,'Medical Examinations'!A885:H3219,8,FALSE)</f>
        <v>No</v>
      </c>
      <c r="J885" s="23" t="str" cm="1">
        <f t="array" ref="J885">_xlfn.IFS(C885&lt;18.5,"Under Weight",C885&lt;25,"Healthy Weight",C885&lt;30,"Over Weight",C885&gt;=30,"Obesity")</f>
        <v>Obesity</v>
      </c>
      <c r="K885" s="23" t="str" cm="1">
        <f t="array" ref="K885">_xlfn.IFS(D885&lt;5.7,"Normal",D885&lt;=6.5,"Prediabetes",D885&gt;6.5,"Diabetes")</f>
        <v>Prediabetes</v>
      </c>
      <c r="L885" s="30" t="str">
        <f>VLOOKUP(A885,'Hospitalisation Details'!A885:H3227,2,FALSE)</f>
        <v>24-Jun-1964</v>
      </c>
      <c r="M885" s="23">
        <f>VLOOKUP(A885,'Hospitalisation Details'!A885:H3227,5,FALSE)</f>
        <v>12231.61</v>
      </c>
      <c r="N885" s="23" t="str">
        <f>VLOOKUP(A885,'Hospitalisation Details'!A885:H3227,6,FALSE)</f>
        <v>tier - 3</v>
      </c>
      <c r="O885" s="23" t="str">
        <f>VLOOKUP(A885,'Hospitalisation Details'!A885:H3227,7,FALSE)</f>
        <v>tier - 3</v>
      </c>
      <c r="P885" s="23" t="str">
        <f>VLOOKUP(A885,'Hospitalisation Details'!A885:H3227,8,FALSE)</f>
        <v>R1012</v>
      </c>
      <c r="Q885" s="26">
        <f>VLOOKUP(A885,'Hospitalisation Details'!A885:H3227,3,FALSE)</f>
        <v>58.955555555555556</v>
      </c>
    </row>
    <row r="886" spans="1:17" ht="15.75" customHeight="1" x14ac:dyDescent="0.3">
      <c r="A886" s="31" t="s">
        <v>1572</v>
      </c>
      <c r="B886" s="23" t="str">
        <f>VLOOKUP(A886,'Customer Names'!A886:D3220,3,FALSE)</f>
        <v xml:space="preserve">  Kristin A</v>
      </c>
      <c r="C886" s="23">
        <f>VLOOKUP(Healthcare!A886,'Medical Examinations'!A886:H3220,2,FALSE)</f>
        <v>28.215</v>
      </c>
      <c r="D886" s="23">
        <f>VLOOKUP(A886,'Medical Examinations'!A886:H3220,3,FALSE)</f>
        <v>6.29</v>
      </c>
      <c r="E886" s="23" t="str">
        <f>VLOOKUP(A886,'Medical Examinations'!A886:H3220,4,FALSE)</f>
        <v>Yes</v>
      </c>
      <c r="F886" s="23" t="str">
        <f>VLOOKUP(A886,'Medical Examinations'!A886:H3220,5,FALSE)</f>
        <v>No</v>
      </c>
      <c r="G886" s="23" t="str">
        <f>VLOOKUP(A886,'Medical Examinations'!A886:H3220,6,FALSE)</f>
        <v>No</v>
      </c>
      <c r="H886" s="23">
        <f>VLOOKUP(A886,'Medical Examinations'!A886:H3220,7,FALSE)</f>
        <v>1</v>
      </c>
      <c r="I886" s="23" t="str">
        <f>VLOOKUP(A886,'Medical Examinations'!A886:H3220,8,FALSE)</f>
        <v>No</v>
      </c>
      <c r="J886" s="23" t="str" cm="1">
        <f t="array" ref="J886">_xlfn.IFS(C886&lt;18.5,"Under Weight",C886&lt;25,"Healthy Weight",C886&lt;30,"Over Weight",C886&gt;=30,"Obesity")</f>
        <v>Over Weight</v>
      </c>
      <c r="K886" s="23" t="str" cm="1">
        <f t="array" ref="K886">_xlfn.IFS(D886&lt;5.7,"Normal",D886&lt;=6.5,"Prediabetes",D886&gt;6.5,"Diabetes")</f>
        <v>Prediabetes</v>
      </c>
      <c r="L886" s="30" t="str">
        <f>VLOOKUP(A886,'Hospitalisation Details'!A886:H3228,2,FALSE)</f>
        <v>02-Jul-1964</v>
      </c>
      <c r="M886" s="23">
        <f>VLOOKUP(A886,'Hospitalisation Details'!A886:H3228,5,FALSE)</f>
        <v>12224.35</v>
      </c>
      <c r="N886" s="23" t="str">
        <f>VLOOKUP(A886,'Hospitalisation Details'!A886:H3228,6,FALSE)</f>
        <v>tier - 3</v>
      </c>
      <c r="O886" s="23" t="str">
        <f>VLOOKUP(A886,'Hospitalisation Details'!A886:H3228,7,FALSE)</f>
        <v>tier - 1</v>
      </c>
      <c r="P886" s="23" t="str">
        <f>VLOOKUP(A886,'Hospitalisation Details'!A886:H3228,8,FALSE)</f>
        <v>R1012</v>
      </c>
      <c r="Q886" s="26">
        <f>VLOOKUP(A886,'Hospitalisation Details'!A886:H3228,3,FALSE)</f>
        <v>58.93333333333333</v>
      </c>
    </row>
    <row r="887" spans="1:17" ht="15.75" customHeight="1" x14ac:dyDescent="0.3">
      <c r="A887" s="31" t="s">
        <v>1574</v>
      </c>
      <c r="B887" s="23" t="str">
        <f>VLOOKUP(A887,'Customer Names'!A887:D3221,3,FALSE)</f>
        <v xml:space="preserve">  Bronwyn</v>
      </c>
      <c r="C887" s="23">
        <f>VLOOKUP(Healthcare!A887,'Medical Examinations'!A887:H3221,2,FALSE)</f>
        <v>27.17</v>
      </c>
      <c r="D887" s="23">
        <f>VLOOKUP(A887,'Medical Examinations'!A887:H3221,3,FALSE)</f>
        <v>5.84</v>
      </c>
      <c r="E887" s="23" t="str">
        <f>VLOOKUP(A887,'Medical Examinations'!A887:H3221,4,FALSE)</f>
        <v>Yes</v>
      </c>
      <c r="F887" s="23" t="str">
        <f>VLOOKUP(A887,'Medical Examinations'!A887:H3221,5,FALSE)</f>
        <v>No</v>
      </c>
      <c r="G887" s="23" t="str">
        <f>VLOOKUP(A887,'Medical Examinations'!A887:H3221,6,FALSE)</f>
        <v>No</v>
      </c>
      <c r="H887" s="23">
        <f>VLOOKUP(A887,'Medical Examinations'!A887:H3221,7,FALSE)</f>
        <v>1</v>
      </c>
      <c r="I887" s="23" t="str">
        <f>VLOOKUP(A887,'Medical Examinations'!A887:H3221,8,FALSE)</f>
        <v>No</v>
      </c>
      <c r="J887" s="23" t="str" cm="1">
        <f t="array" ref="J887">_xlfn.IFS(C887&lt;18.5,"Under Weight",C887&lt;25,"Healthy Weight",C887&lt;30,"Over Weight",C887&gt;=30,"Obesity")</f>
        <v>Over Weight</v>
      </c>
      <c r="K887" s="23" t="str" cm="1">
        <f t="array" ref="K887">_xlfn.IFS(D887&lt;5.7,"Normal",D887&lt;=6.5,"Prediabetes",D887&gt;6.5,"Diabetes")</f>
        <v>Prediabetes</v>
      </c>
      <c r="L887" s="30" t="str">
        <f>VLOOKUP(A887,'Hospitalisation Details'!A887:H3229,2,FALSE)</f>
        <v>20-Jul-1964</v>
      </c>
      <c r="M887" s="23">
        <f>VLOOKUP(A887,'Hospitalisation Details'!A887:H3229,5,FALSE)</f>
        <v>12222.9</v>
      </c>
      <c r="N887" s="23" t="str">
        <f>VLOOKUP(A887,'Hospitalisation Details'!A887:H3229,6,FALSE)</f>
        <v>tier - 3</v>
      </c>
      <c r="O887" s="23" t="str">
        <f>VLOOKUP(A887,'Hospitalisation Details'!A887:H3229,7,FALSE)</f>
        <v>tier - 2</v>
      </c>
      <c r="P887" s="23" t="str">
        <f>VLOOKUP(A887,'Hospitalisation Details'!A887:H3229,8,FALSE)</f>
        <v>R1012</v>
      </c>
      <c r="Q887" s="26">
        <f>VLOOKUP(A887,'Hospitalisation Details'!A887:H3229,3,FALSE)</f>
        <v>58.883333333333333</v>
      </c>
    </row>
    <row r="888" spans="1:17" ht="15.75" customHeight="1" x14ac:dyDescent="0.3">
      <c r="A888" s="31" t="s">
        <v>1576</v>
      </c>
      <c r="B888" s="23" t="str">
        <f>VLOOKUP(A888,'Customer Names'!A888:D3222,3,FALSE)</f>
        <v xml:space="preserve">  Taylor J</v>
      </c>
      <c r="C888" s="23">
        <f>VLOOKUP(Healthcare!A888,'Medical Examinations'!A888:H3222,2,FALSE)</f>
        <v>35.380000000000003</v>
      </c>
      <c r="D888" s="23">
        <f>VLOOKUP(A888,'Medical Examinations'!A888:H3222,3,FALSE)</f>
        <v>6.12</v>
      </c>
      <c r="E888" s="23" t="str">
        <f>VLOOKUP(A888,'Medical Examinations'!A888:H3222,4,FALSE)</f>
        <v>No</v>
      </c>
      <c r="F888" s="23" t="str">
        <f>VLOOKUP(A888,'Medical Examinations'!A888:H3222,5,FALSE)</f>
        <v>No</v>
      </c>
      <c r="G888" s="23" t="str">
        <f>VLOOKUP(A888,'Medical Examinations'!A888:H3222,6,FALSE)</f>
        <v>No</v>
      </c>
      <c r="H888" s="23">
        <f>VLOOKUP(A888,'Medical Examinations'!A888:H3222,7,FALSE)</f>
        <v>0</v>
      </c>
      <c r="I888" s="23" t="str">
        <f>VLOOKUP(A888,'Medical Examinations'!A888:H3222,8,FALSE)</f>
        <v>No</v>
      </c>
      <c r="J888" s="23" t="str" cm="1">
        <f t="array" ref="J888">_xlfn.IFS(C888&lt;18.5,"Under Weight",C888&lt;25,"Healthy Weight",C888&lt;30,"Over Weight",C888&gt;=30,"Obesity")</f>
        <v>Obesity</v>
      </c>
      <c r="K888" s="23" t="str" cm="1">
        <f t="array" ref="K888">_xlfn.IFS(D888&lt;5.7,"Normal",D888&lt;=6.5,"Prediabetes",D888&gt;6.5,"Diabetes")</f>
        <v>Prediabetes</v>
      </c>
      <c r="L888" s="30" t="str">
        <f>VLOOKUP(A888,'Hospitalisation Details'!A888:H3230,2,FALSE)</f>
        <v>14-Aug-1977</v>
      </c>
      <c r="M888" s="23">
        <f>VLOOKUP(A888,'Hospitalisation Details'!A888:H3230,5,FALSE)</f>
        <v>12218.7</v>
      </c>
      <c r="N888" s="23" t="str">
        <f>VLOOKUP(A888,'Hospitalisation Details'!A888:H3230,6,FALSE)</f>
        <v>tier - 3</v>
      </c>
      <c r="O888" s="23" t="str">
        <f>VLOOKUP(A888,'Hospitalisation Details'!A888:H3230,7,FALSE)</f>
        <v>tier - 1</v>
      </c>
      <c r="P888" s="23" t="str">
        <f>VLOOKUP(A888,'Hospitalisation Details'!A888:H3230,8,FALSE)</f>
        <v>R1012</v>
      </c>
      <c r="Q888" s="26">
        <f>VLOOKUP(A888,'Hospitalisation Details'!A888:H3230,3,FALSE)</f>
        <v>45.81666666666667</v>
      </c>
    </row>
    <row r="889" spans="1:17" ht="15.75" customHeight="1" x14ac:dyDescent="0.3">
      <c r="A889" s="31" t="s">
        <v>1578</v>
      </c>
      <c r="B889" s="23" t="str">
        <f>VLOOKUP(A889,'Customer Names'!A889:D3223,3,FALSE)</f>
        <v xml:space="preserve">  Kimberly M</v>
      </c>
      <c r="C889" s="23">
        <f>VLOOKUP(Healthcare!A889,'Medical Examinations'!A889:H3223,2,FALSE)</f>
        <v>43.48</v>
      </c>
      <c r="D889" s="23">
        <f>VLOOKUP(A889,'Medical Examinations'!A889:H3223,3,FALSE)</f>
        <v>6.24</v>
      </c>
      <c r="E889" s="23" t="str">
        <f>VLOOKUP(A889,'Medical Examinations'!A889:H3223,4,FALSE)</f>
        <v>No</v>
      </c>
      <c r="F889" s="23" t="str">
        <f>VLOOKUP(A889,'Medical Examinations'!A889:H3223,5,FALSE)</f>
        <v>No</v>
      </c>
      <c r="G889" s="23" t="str">
        <f>VLOOKUP(A889,'Medical Examinations'!A889:H3223,6,FALSE)</f>
        <v>No</v>
      </c>
      <c r="H889" s="23">
        <f>VLOOKUP(A889,'Medical Examinations'!A889:H3223,7,FALSE)</f>
        <v>0</v>
      </c>
      <c r="I889" s="23" t="str">
        <f>VLOOKUP(A889,'Medical Examinations'!A889:H3223,8,FALSE)</f>
        <v>No</v>
      </c>
      <c r="J889" s="23" t="str" cm="1">
        <f t="array" ref="J889">_xlfn.IFS(C889&lt;18.5,"Under Weight",C889&lt;25,"Healthy Weight",C889&lt;30,"Over Weight",C889&gt;=30,"Obesity")</f>
        <v>Obesity</v>
      </c>
      <c r="K889" s="23" t="str" cm="1">
        <f t="array" ref="K889">_xlfn.IFS(D889&lt;5.7,"Normal",D889&lt;=6.5,"Prediabetes",D889&gt;6.5,"Diabetes")</f>
        <v>Prediabetes</v>
      </c>
      <c r="L889" s="30" t="str">
        <f>VLOOKUP(A889,'Hospitalisation Details'!A889:H3231,2,FALSE)</f>
        <v>29-Aug-1991</v>
      </c>
      <c r="M889" s="23">
        <f>VLOOKUP(A889,'Hospitalisation Details'!A889:H3231,5,FALSE)</f>
        <v>12198.64</v>
      </c>
      <c r="N889" s="23" t="str">
        <f>VLOOKUP(A889,'Hospitalisation Details'!A889:H3231,6,FALSE)</f>
        <v>tier - 3</v>
      </c>
      <c r="O889" s="23" t="str">
        <f>VLOOKUP(A889,'Hospitalisation Details'!A889:H3231,7,FALSE)</f>
        <v>tier - 3</v>
      </c>
      <c r="P889" s="23" t="str">
        <f>VLOOKUP(A889,'Hospitalisation Details'!A889:H3231,8,FALSE)</f>
        <v>R1026</v>
      </c>
      <c r="Q889" s="26">
        <f>VLOOKUP(A889,'Hospitalisation Details'!A889:H3231,3,FALSE)</f>
        <v>31.774999999999999</v>
      </c>
    </row>
    <row r="890" spans="1:17" ht="15.75" customHeight="1" x14ac:dyDescent="0.3">
      <c r="A890" s="31" t="s">
        <v>1580</v>
      </c>
      <c r="B890" s="23" t="str">
        <f>VLOOKUP(A890,'Customer Names'!A890:D3224,3,FALSE)</f>
        <v xml:space="preserve">  Joshua E</v>
      </c>
      <c r="C890" s="23">
        <f>VLOOKUP(Healthcare!A890,'Medical Examinations'!A890:H3224,2,FALSE)</f>
        <v>41.73</v>
      </c>
      <c r="D890" s="23">
        <f>VLOOKUP(A890,'Medical Examinations'!A890:H3224,3,FALSE)</f>
        <v>6.25</v>
      </c>
      <c r="E890" s="23" t="str">
        <f>VLOOKUP(A890,'Medical Examinations'!A890:H3224,4,FALSE)</f>
        <v>No</v>
      </c>
      <c r="F890" s="23" t="str">
        <f>VLOOKUP(A890,'Medical Examinations'!A890:H3224,5,FALSE)</f>
        <v>No</v>
      </c>
      <c r="G890" s="23" t="str">
        <f>VLOOKUP(A890,'Medical Examinations'!A890:H3224,6,FALSE)</f>
        <v>No</v>
      </c>
      <c r="H890" s="23">
        <f>VLOOKUP(A890,'Medical Examinations'!A890:H3224,7,FALSE)</f>
        <v>1</v>
      </c>
      <c r="I890" s="23" t="str">
        <f>VLOOKUP(A890,'Medical Examinations'!A890:H3224,8,FALSE)</f>
        <v>No</v>
      </c>
      <c r="J890" s="23" t="str" cm="1">
        <f t="array" ref="J890">_xlfn.IFS(C890&lt;18.5,"Under Weight",C890&lt;25,"Healthy Weight",C890&lt;30,"Over Weight",C890&gt;=30,"Obesity")</f>
        <v>Obesity</v>
      </c>
      <c r="K890" s="23" t="str" cm="1">
        <f t="array" ref="K890">_xlfn.IFS(D890&lt;5.7,"Normal",D890&lt;=6.5,"Prediabetes",D890&gt;6.5,"Diabetes")</f>
        <v>Prediabetes</v>
      </c>
      <c r="L890" s="30" t="str">
        <f>VLOOKUP(A890,'Hospitalisation Details'!A890:H3232,2,FALSE)</f>
        <v>05-Oct-1987</v>
      </c>
      <c r="M890" s="23">
        <f>VLOOKUP(A890,'Hospitalisation Details'!A890:H3232,5,FALSE)</f>
        <v>12148.2</v>
      </c>
      <c r="N890" s="23" t="str">
        <f>VLOOKUP(A890,'Hospitalisation Details'!A890:H3232,6,FALSE)</f>
        <v>tier - 3</v>
      </c>
      <c r="O890" s="23" t="str">
        <f>VLOOKUP(A890,'Hospitalisation Details'!A890:H3232,7,FALSE)</f>
        <v>tier - 3</v>
      </c>
      <c r="P890" s="23" t="str">
        <f>VLOOKUP(A890,'Hospitalisation Details'!A890:H3232,8,FALSE)</f>
        <v>R1012</v>
      </c>
      <c r="Q890" s="26">
        <f>VLOOKUP(A890,'Hospitalisation Details'!A890:H3232,3,FALSE)</f>
        <v>35.674999999999997</v>
      </c>
    </row>
    <row r="891" spans="1:17" ht="15.75" customHeight="1" x14ac:dyDescent="0.3">
      <c r="A891" s="31" t="s">
        <v>1582</v>
      </c>
      <c r="B891" s="23" t="str">
        <f>VLOOKUP(A891,'Customer Names'!A891:D3225,3,FALSE)</f>
        <v xml:space="preserve">  Jeffrey</v>
      </c>
      <c r="C891" s="23">
        <f>VLOOKUP(Healthcare!A891,'Medical Examinations'!A891:H3225,2,FALSE)</f>
        <v>28.9</v>
      </c>
      <c r="D891" s="23">
        <f>VLOOKUP(A891,'Medical Examinations'!A891:H3225,3,FALSE)</f>
        <v>11.96</v>
      </c>
      <c r="E891" s="23" t="str">
        <f>VLOOKUP(A891,'Medical Examinations'!A891:H3225,4,FALSE)</f>
        <v>No</v>
      </c>
      <c r="F891" s="23" t="str">
        <f>VLOOKUP(A891,'Medical Examinations'!A891:H3225,5,FALSE)</f>
        <v>No</v>
      </c>
      <c r="G891" s="23" t="str">
        <f>VLOOKUP(A891,'Medical Examinations'!A891:H3225,6,FALSE)</f>
        <v>No</v>
      </c>
      <c r="H891" s="23">
        <f>VLOOKUP(A891,'Medical Examinations'!A891:H3225,7,FALSE)</f>
        <v>0</v>
      </c>
      <c r="I891" s="23" t="str">
        <f>VLOOKUP(A891,'Medical Examinations'!A891:H3225,8,FALSE)</f>
        <v>No</v>
      </c>
      <c r="J891" s="23" t="str" cm="1">
        <f t="array" ref="J891">_xlfn.IFS(C891&lt;18.5,"Under Weight",C891&lt;25,"Healthy Weight",C891&lt;30,"Over Weight",C891&gt;=30,"Obesity")</f>
        <v>Over Weight</v>
      </c>
      <c r="K891" s="23" t="str" cm="1">
        <f t="array" ref="K891">_xlfn.IFS(D891&lt;5.7,"Normal",D891&lt;=6.5,"Prediabetes",D891&gt;6.5,"Diabetes")</f>
        <v>Diabetes</v>
      </c>
      <c r="L891" s="30" t="str">
        <f>VLOOKUP(A891,'Hospitalisation Details'!A891:H3233,2,FALSE)</f>
        <v>15-Sep-1962</v>
      </c>
      <c r="M891" s="23">
        <f>VLOOKUP(A891,'Hospitalisation Details'!A891:H3233,5,FALSE)</f>
        <v>12146.97</v>
      </c>
      <c r="N891" s="23" t="str">
        <f>VLOOKUP(A891,'Hospitalisation Details'!A891:H3233,6,FALSE)</f>
        <v>tier - 3</v>
      </c>
      <c r="O891" s="23" t="str">
        <f>VLOOKUP(A891,'Hospitalisation Details'!A891:H3233,7,FALSE)</f>
        <v>tier - 3</v>
      </c>
      <c r="P891" s="23" t="str">
        <f>VLOOKUP(A891,'Hospitalisation Details'!A891:H3233,8,FALSE)</f>
        <v>R1011</v>
      </c>
      <c r="Q891" s="26">
        <f>VLOOKUP(A891,'Hospitalisation Details'!A891:H3233,3,FALSE)</f>
        <v>60.730555555555554</v>
      </c>
    </row>
    <row r="892" spans="1:17" ht="15.75" customHeight="1" x14ac:dyDescent="0.3">
      <c r="A892" s="31" t="s">
        <v>1583</v>
      </c>
      <c r="B892" s="23" t="str">
        <f>VLOOKUP(A892,'Customer Names'!A892:D3226,3,FALSE)</f>
        <v xml:space="preserve">  Andrew R</v>
      </c>
      <c r="C892" s="23">
        <f>VLOOKUP(Healthcare!A892,'Medical Examinations'!A892:H3226,2,FALSE)</f>
        <v>25.74</v>
      </c>
      <c r="D892" s="23">
        <f>VLOOKUP(A892,'Medical Examinations'!A892:H3226,3,FALSE)</f>
        <v>7.69</v>
      </c>
      <c r="E892" s="23" t="str">
        <f>VLOOKUP(A892,'Medical Examinations'!A892:H3226,4,FALSE)</f>
        <v>No</v>
      </c>
      <c r="F892" s="23" t="str">
        <f>VLOOKUP(A892,'Medical Examinations'!A892:H3226,5,FALSE)</f>
        <v>No</v>
      </c>
      <c r="G892" s="23" t="str">
        <f>VLOOKUP(A892,'Medical Examinations'!A892:H3226,6,FALSE)</f>
        <v>No</v>
      </c>
      <c r="H892" s="23">
        <f>VLOOKUP(A892,'Medical Examinations'!A892:H3226,7,FALSE)</f>
        <v>0</v>
      </c>
      <c r="I892" s="23" t="str">
        <f>VLOOKUP(A892,'Medical Examinations'!A892:H3226,8,FALSE)</f>
        <v>No</v>
      </c>
      <c r="J892" s="23" t="str" cm="1">
        <f t="array" ref="J892">_xlfn.IFS(C892&lt;18.5,"Under Weight",C892&lt;25,"Healthy Weight",C892&lt;30,"Over Weight",C892&gt;=30,"Obesity")</f>
        <v>Over Weight</v>
      </c>
      <c r="K892" s="23" t="str" cm="1">
        <f t="array" ref="K892">_xlfn.IFS(D892&lt;5.7,"Normal",D892&lt;=6.5,"Prediabetes",D892&gt;6.5,"Diabetes")</f>
        <v>Diabetes</v>
      </c>
      <c r="L892" s="30" t="str">
        <f>VLOOKUP(A892,'Hospitalisation Details'!A892:H3234,2,FALSE)</f>
        <v>04-Nov-1962</v>
      </c>
      <c r="M892" s="23">
        <f>VLOOKUP(A892,'Hospitalisation Details'!A892:H3234,5,FALSE)</f>
        <v>12142.58</v>
      </c>
      <c r="N892" s="23" t="str">
        <f>VLOOKUP(A892,'Hospitalisation Details'!A892:H3234,6,FALSE)</f>
        <v>tier - 3</v>
      </c>
      <c r="O892" s="23" t="str">
        <f>VLOOKUP(A892,'Hospitalisation Details'!A892:H3234,7,FALSE)</f>
        <v>tier - 2</v>
      </c>
      <c r="P892" s="23" t="str">
        <f>VLOOKUP(A892,'Hospitalisation Details'!A892:H3234,8,FALSE)</f>
        <v>R1013</v>
      </c>
      <c r="Q892" s="26">
        <f>VLOOKUP(A892,'Hospitalisation Details'!A892:H3234,3,FALSE)</f>
        <v>60.594444444444441</v>
      </c>
    </row>
    <row r="893" spans="1:17" ht="15.75" customHeight="1" x14ac:dyDescent="0.3">
      <c r="A893" s="31" t="s">
        <v>1585</v>
      </c>
      <c r="B893" s="23" t="str">
        <f>VLOOKUP(A893,'Customer Names'!A893:D3227,3,FALSE)</f>
        <v xml:space="preserve">  Francisco J</v>
      </c>
      <c r="C893" s="23">
        <f>VLOOKUP(Healthcare!A893,'Medical Examinations'!A893:H3227,2,FALSE)</f>
        <v>36.06</v>
      </c>
      <c r="D893" s="23">
        <f>VLOOKUP(A893,'Medical Examinations'!A893:H3227,3,FALSE)</f>
        <v>8.83</v>
      </c>
      <c r="E893" s="23" t="str">
        <f>VLOOKUP(A893,'Medical Examinations'!A893:H3227,4,FALSE)</f>
        <v>No</v>
      </c>
      <c r="F893" s="23" t="str">
        <f>VLOOKUP(A893,'Medical Examinations'!A893:H3227,5,FALSE)</f>
        <v>No</v>
      </c>
      <c r="G893" s="23" t="str">
        <f>VLOOKUP(A893,'Medical Examinations'!A893:H3227,6,FALSE)</f>
        <v>No</v>
      </c>
      <c r="H893" s="23">
        <f>VLOOKUP(A893,'Medical Examinations'!A893:H3227,7,FALSE)</f>
        <v>0</v>
      </c>
      <c r="I893" s="23" t="str">
        <f>VLOOKUP(A893,'Medical Examinations'!A893:H3227,8,FALSE)</f>
        <v>No</v>
      </c>
      <c r="J893" s="23" t="str" cm="1">
        <f t="array" ref="J893">_xlfn.IFS(C893&lt;18.5,"Under Weight",C893&lt;25,"Healthy Weight",C893&lt;30,"Over Weight",C893&gt;=30,"Obesity")</f>
        <v>Obesity</v>
      </c>
      <c r="K893" s="23" t="str" cm="1">
        <f t="array" ref="K893">_xlfn.IFS(D893&lt;5.7,"Normal",D893&lt;=6.5,"Prediabetes",D893&gt;6.5,"Diabetes")</f>
        <v>Diabetes</v>
      </c>
      <c r="L893" s="30" t="str">
        <f>VLOOKUP(A893,'Hospitalisation Details'!A893:H3235,2,FALSE)</f>
        <v>16-Sep-1974</v>
      </c>
      <c r="M893" s="23">
        <f>VLOOKUP(A893,'Hospitalisation Details'!A893:H3235,5,FALSE)</f>
        <v>12137.6</v>
      </c>
      <c r="N893" s="23" t="str">
        <f>VLOOKUP(A893,'Hospitalisation Details'!A893:H3235,6,FALSE)</f>
        <v>tier - 3</v>
      </c>
      <c r="O893" s="23" t="str">
        <f>VLOOKUP(A893,'Hospitalisation Details'!A893:H3235,7,FALSE)</f>
        <v>tier - 3</v>
      </c>
      <c r="P893" s="23" t="str">
        <f>VLOOKUP(A893,'Hospitalisation Details'!A893:H3235,8,FALSE)</f>
        <v>R1012</v>
      </c>
      <c r="Q893" s="26">
        <f>VLOOKUP(A893,'Hospitalisation Details'!A893:H3235,3,FALSE)</f>
        <v>48.727777777777774</v>
      </c>
    </row>
    <row r="894" spans="1:17" ht="15.75" customHeight="1" x14ac:dyDescent="0.3">
      <c r="A894" s="31" t="s">
        <v>1587</v>
      </c>
      <c r="B894" s="23" t="str">
        <f>VLOOKUP(A894,'Customer Names'!A894:D3228,3,FALSE)</f>
        <v xml:space="preserve">  Rhonda</v>
      </c>
      <c r="C894" s="23">
        <f>VLOOKUP(Healthcare!A894,'Medical Examinations'!A894:H3228,2,FALSE)</f>
        <v>43.28</v>
      </c>
      <c r="D894" s="23">
        <f>VLOOKUP(A894,'Medical Examinations'!A894:H3228,3,FALSE)</f>
        <v>4.41</v>
      </c>
      <c r="E894" s="23" t="str">
        <f>VLOOKUP(A894,'Medical Examinations'!A894:H3228,4,FALSE)</f>
        <v>No</v>
      </c>
      <c r="F894" s="23" t="str">
        <f>VLOOKUP(A894,'Medical Examinations'!A894:H3228,5,FALSE)</f>
        <v>No</v>
      </c>
      <c r="G894" s="23" t="str">
        <f>VLOOKUP(A894,'Medical Examinations'!A894:H3228,6,FALSE)</f>
        <v>No</v>
      </c>
      <c r="H894" s="23">
        <f>VLOOKUP(A894,'Medical Examinations'!A894:H3228,7,FALSE)</f>
        <v>0</v>
      </c>
      <c r="I894" s="23" t="str">
        <f>VLOOKUP(A894,'Medical Examinations'!A894:H3228,8,FALSE)</f>
        <v>No</v>
      </c>
      <c r="J894" s="23" t="str" cm="1">
        <f t="array" ref="J894">_xlfn.IFS(C894&lt;18.5,"Under Weight",C894&lt;25,"Healthy Weight",C894&lt;30,"Over Weight",C894&gt;=30,"Obesity")</f>
        <v>Obesity</v>
      </c>
      <c r="K894" s="23" t="str" cm="1">
        <f t="array" ref="K894">_xlfn.IFS(D894&lt;5.7,"Normal",D894&lt;=6.5,"Prediabetes",D894&gt;6.5,"Diabetes")</f>
        <v>Normal</v>
      </c>
      <c r="L894" s="30" t="str">
        <f>VLOOKUP(A894,'Hospitalisation Details'!A894:H3236,2,FALSE)</f>
        <v>06-Nov-1991</v>
      </c>
      <c r="M894" s="23">
        <f>VLOOKUP(A894,'Hospitalisation Details'!A894:H3236,5,FALSE)</f>
        <v>12130.8</v>
      </c>
      <c r="N894" s="23" t="str">
        <f>VLOOKUP(A894,'Hospitalisation Details'!A894:H3236,6,FALSE)</f>
        <v>tier - 3</v>
      </c>
      <c r="O894" s="23" t="str">
        <f>VLOOKUP(A894,'Hospitalisation Details'!A894:H3236,7,FALSE)</f>
        <v>tier - 3</v>
      </c>
      <c r="P894" s="23" t="str">
        <f>VLOOKUP(A894,'Hospitalisation Details'!A894:H3236,8,FALSE)</f>
        <v>R1026</v>
      </c>
      <c r="Q894" s="26">
        <f>VLOOKUP(A894,'Hospitalisation Details'!A894:H3236,3,FALSE)</f>
        <v>31.588888888888889</v>
      </c>
    </row>
    <row r="895" spans="1:17" ht="15.75" customHeight="1" x14ac:dyDescent="0.3">
      <c r="A895" s="31" t="s">
        <v>1589</v>
      </c>
      <c r="B895" s="23" t="str">
        <f>VLOOKUP(A895,'Customer Names'!A895:D3229,3,FALSE)</f>
        <v xml:space="preserve">  John</v>
      </c>
      <c r="C895" s="23">
        <f>VLOOKUP(Healthcare!A895,'Medical Examinations'!A895:H3229,2,FALSE)</f>
        <v>28.785</v>
      </c>
      <c r="D895" s="23">
        <f>VLOOKUP(A895,'Medical Examinations'!A895:H3229,3,FALSE)</f>
        <v>9.1</v>
      </c>
      <c r="E895" s="23" t="str">
        <f>VLOOKUP(A895,'Medical Examinations'!A895:H3229,4,FALSE)</f>
        <v>Yes</v>
      </c>
      <c r="F895" s="23" t="str">
        <f>VLOOKUP(A895,'Medical Examinations'!A895:H3229,5,FALSE)</f>
        <v>No</v>
      </c>
      <c r="G895" s="23" t="str">
        <f>VLOOKUP(A895,'Medical Examinations'!A895:H3229,6,FALSE)</f>
        <v>Yes</v>
      </c>
      <c r="H895" s="23">
        <f>VLOOKUP(A895,'Medical Examinations'!A895:H3229,7,FALSE)</f>
        <v>1</v>
      </c>
      <c r="I895" s="23" t="str">
        <f>VLOOKUP(A895,'Medical Examinations'!A895:H3229,8,FALSE)</f>
        <v>No</v>
      </c>
      <c r="J895" s="23" t="str" cm="1">
        <f t="array" ref="J895">_xlfn.IFS(C895&lt;18.5,"Under Weight",C895&lt;25,"Healthy Weight",C895&lt;30,"Over Weight",C895&gt;=30,"Obesity")</f>
        <v>Over Weight</v>
      </c>
      <c r="K895" s="23" t="str" cm="1">
        <f t="array" ref="K895">_xlfn.IFS(D895&lt;5.7,"Normal",D895&lt;=6.5,"Prediabetes",D895&gt;6.5,"Diabetes")</f>
        <v>Diabetes</v>
      </c>
      <c r="L895" s="30" t="str">
        <f>VLOOKUP(A895,'Hospitalisation Details'!A895:H3237,2,FALSE)</f>
        <v>04-Jun-1963</v>
      </c>
      <c r="M895" s="23">
        <f>VLOOKUP(A895,'Hospitalisation Details'!A895:H3237,5,FALSE)</f>
        <v>12129.61</v>
      </c>
      <c r="N895" s="23" t="str">
        <f>VLOOKUP(A895,'Hospitalisation Details'!A895:H3237,6,FALSE)</f>
        <v>tier - 3</v>
      </c>
      <c r="O895" s="23" t="str">
        <f>VLOOKUP(A895,'Hospitalisation Details'!A895:H3237,7,FALSE)</f>
        <v>tier - 1</v>
      </c>
      <c r="P895" s="23" t="str">
        <f>VLOOKUP(A895,'Hospitalisation Details'!A895:H3237,8,FALSE)</f>
        <v>R1012</v>
      </c>
      <c r="Q895" s="26">
        <f>VLOOKUP(A895,'Hospitalisation Details'!A895:H3237,3,FALSE)</f>
        <v>60.011111111111113</v>
      </c>
    </row>
    <row r="896" spans="1:17" ht="15.75" customHeight="1" x14ac:dyDescent="0.3">
      <c r="A896" s="31" t="s">
        <v>1590</v>
      </c>
      <c r="B896" s="23" t="str">
        <f>VLOOKUP(A896,'Customer Names'!A896:D3230,3,FALSE)</f>
        <v xml:space="preserve">  Miles J</v>
      </c>
      <c r="C896" s="23">
        <f>VLOOKUP(Healthcare!A896,'Medical Examinations'!A896:H3230,2,FALSE)</f>
        <v>25.46</v>
      </c>
      <c r="D896" s="23">
        <f>VLOOKUP(A896,'Medical Examinations'!A896:H3230,3,FALSE)</f>
        <v>11.52</v>
      </c>
      <c r="E896" s="23" t="str">
        <f>VLOOKUP(A896,'Medical Examinations'!A896:H3230,4,FALSE)</f>
        <v>Yes</v>
      </c>
      <c r="F896" s="23" t="str">
        <f>VLOOKUP(A896,'Medical Examinations'!A896:H3230,5,FALSE)</f>
        <v>No</v>
      </c>
      <c r="G896" s="23" t="str">
        <f>VLOOKUP(A896,'Medical Examinations'!A896:H3230,6,FALSE)</f>
        <v>Yes</v>
      </c>
      <c r="H896" s="23">
        <f>VLOOKUP(A896,'Medical Examinations'!A896:H3230,7,FALSE)</f>
        <v>1</v>
      </c>
      <c r="I896" s="23" t="str">
        <f>VLOOKUP(A896,'Medical Examinations'!A896:H3230,8,FALSE)</f>
        <v>No</v>
      </c>
      <c r="J896" s="23" t="str" cm="1">
        <f t="array" ref="J896">_xlfn.IFS(C896&lt;18.5,"Under Weight",C896&lt;25,"Healthy Weight",C896&lt;30,"Over Weight",C896&gt;=30,"Obesity")</f>
        <v>Over Weight</v>
      </c>
      <c r="K896" s="23" t="str" cm="1">
        <f t="array" ref="K896">_xlfn.IFS(D896&lt;5.7,"Normal",D896&lt;=6.5,"Prediabetes",D896&gt;6.5,"Diabetes")</f>
        <v>Diabetes</v>
      </c>
      <c r="L896" s="30" t="str">
        <f>VLOOKUP(A896,'Hospitalisation Details'!A896:H3238,2,FALSE)</f>
        <v>20-Jul-1963</v>
      </c>
      <c r="M896" s="23">
        <f>VLOOKUP(A896,'Hospitalisation Details'!A896:H3238,5,FALSE)</f>
        <v>12124.99</v>
      </c>
      <c r="N896" s="23" t="str">
        <f>VLOOKUP(A896,'Hospitalisation Details'!A896:H3238,6,FALSE)</f>
        <v>tier - 3</v>
      </c>
      <c r="O896" s="23" t="str">
        <f>VLOOKUP(A896,'Hospitalisation Details'!A896:H3238,7,FALSE)</f>
        <v>tier - 1</v>
      </c>
      <c r="P896" s="23" t="str">
        <f>VLOOKUP(A896,'Hospitalisation Details'!A896:H3238,8,FALSE)</f>
        <v>R1012</v>
      </c>
      <c r="Q896" s="26">
        <f>VLOOKUP(A896,'Hospitalisation Details'!A896:H3238,3,FALSE)</f>
        <v>59.883333333333333</v>
      </c>
    </row>
    <row r="897" spans="1:17" ht="15.75" customHeight="1" x14ac:dyDescent="0.3">
      <c r="A897" s="31" t="s">
        <v>1592</v>
      </c>
      <c r="B897" s="23" t="str">
        <f>VLOOKUP(A897,'Customer Names'!A897:D3231,3,FALSE)</f>
        <v xml:space="preserve">  Justyna I</v>
      </c>
      <c r="C897" s="23">
        <f>VLOOKUP(Healthcare!A897,'Medical Examinations'!A897:H3231,2,FALSE)</f>
        <v>30.8</v>
      </c>
      <c r="D897" s="23">
        <f>VLOOKUP(A897,'Medical Examinations'!A897:H3231,3,FALSE)</f>
        <v>10.95</v>
      </c>
      <c r="E897" s="23" t="str">
        <f>VLOOKUP(A897,'Medical Examinations'!A897:H3231,4,FALSE)</f>
        <v>No</v>
      </c>
      <c r="F897" s="23" t="str">
        <f>VLOOKUP(A897,'Medical Examinations'!A897:H3231,5,FALSE)</f>
        <v>No</v>
      </c>
      <c r="G897" s="23" t="str">
        <f>VLOOKUP(A897,'Medical Examinations'!A897:H3231,6,FALSE)</f>
        <v>No</v>
      </c>
      <c r="H897" s="23">
        <f>VLOOKUP(A897,'Medical Examinations'!A897:H3231,7,FALSE)</f>
        <v>0</v>
      </c>
      <c r="I897" s="23" t="str">
        <f>VLOOKUP(A897,'Medical Examinations'!A897:H3231,8,FALSE)</f>
        <v>No</v>
      </c>
      <c r="J897" s="23" t="str" cm="1">
        <f t="array" ref="J897">_xlfn.IFS(C897&lt;18.5,"Under Weight",C897&lt;25,"Healthy Weight",C897&lt;30,"Over Weight",C897&gt;=30,"Obesity")</f>
        <v>Obesity</v>
      </c>
      <c r="K897" s="23" t="str" cm="1">
        <f t="array" ref="K897">_xlfn.IFS(D897&lt;5.7,"Normal",D897&lt;=6.5,"Prediabetes",D897&gt;6.5,"Diabetes")</f>
        <v>Diabetes</v>
      </c>
      <c r="L897" s="30" t="str">
        <f>VLOOKUP(A897,'Hospitalisation Details'!A897:H3239,2,FALSE)</f>
        <v>25-Oct-1968</v>
      </c>
      <c r="M897" s="23">
        <f>VLOOKUP(A897,'Hospitalisation Details'!A897:H3239,5,FALSE)</f>
        <v>12105.32</v>
      </c>
      <c r="N897" s="23" t="str">
        <f>VLOOKUP(A897,'Hospitalisation Details'!A897:H3239,6,FALSE)</f>
        <v>tier - 3</v>
      </c>
      <c r="O897" s="23" t="str">
        <f>VLOOKUP(A897,'Hospitalisation Details'!A897:H3239,7,FALSE)</f>
        <v>tier - 3</v>
      </c>
      <c r="P897" s="23" t="str">
        <f>VLOOKUP(A897,'Hospitalisation Details'!A897:H3239,8,FALSE)</f>
        <v>R1011</v>
      </c>
      <c r="Q897" s="26">
        <f>VLOOKUP(A897,'Hospitalisation Details'!A897:H3239,3,FALSE)</f>
        <v>54.619444444444447</v>
      </c>
    </row>
    <row r="898" spans="1:17" ht="15.75" customHeight="1" x14ac:dyDescent="0.3">
      <c r="A898" s="31" t="s">
        <v>1594</v>
      </c>
      <c r="B898" s="23" t="str">
        <f>VLOOKUP(A898,'Customer Names'!A898:D3232,3,FALSE)</f>
        <v xml:space="preserve">  Lucille</v>
      </c>
      <c r="C898" s="23">
        <f>VLOOKUP(Healthcare!A898,'Medical Examinations'!A898:H3232,2,FALSE)</f>
        <v>28.88</v>
      </c>
      <c r="D898" s="23">
        <f>VLOOKUP(A898,'Medical Examinations'!A898:H3232,3,FALSE)</f>
        <v>11.5</v>
      </c>
      <c r="E898" s="23" t="str">
        <f>VLOOKUP(A898,'Medical Examinations'!A898:H3232,4,FALSE)</f>
        <v>No</v>
      </c>
      <c r="F898" s="23" t="str">
        <f>VLOOKUP(A898,'Medical Examinations'!A898:H3232,5,FALSE)</f>
        <v>No</v>
      </c>
      <c r="G898" s="23" t="str">
        <f>VLOOKUP(A898,'Medical Examinations'!A898:H3232,6,FALSE)</f>
        <v>No</v>
      </c>
      <c r="H898" s="23">
        <f>VLOOKUP(A898,'Medical Examinations'!A898:H3232,7,FALSE)</f>
        <v>0</v>
      </c>
      <c r="I898" s="23" t="str">
        <f>VLOOKUP(A898,'Medical Examinations'!A898:H3232,8,FALSE)</f>
        <v>No</v>
      </c>
      <c r="J898" s="23" t="str" cm="1">
        <f t="array" ref="J898">_xlfn.IFS(C898&lt;18.5,"Under Weight",C898&lt;25,"Healthy Weight",C898&lt;30,"Over Weight",C898&gt;=30,"Obesity")</f>
        <v>Over Weight</v>
      </c>
      <c r="K898" s="23" t="str" cm="1">
        <f t="array" ref="K898">_xlfn.IFS(D898&lt;5.7,"Normal",D898&lt;=6.5,"Prediabetes",D898&gt;6.5,"Diabetes")</f>
        <v>Diabetes</v>
      </c>
      <c r="L898" s="30" t="str">
        <f>VLOOKUP(A898,'Hospitalisation Details'!A898:H3240,2,FALSE)</f>
        <v>09-Dec-1968</v>
      </c>
      <c r="M898" s="23">
        <f>VLOOKUP(A898,'Hospitalisation Details'!A898:H3240,5,FALSE)</f>
        <v>12096.65</v>
      </c>
      <c r="N898" s="23" t="str">
        <f>VLOOKUP(A898,'Hospitalisation Details'!A898:H3240,6,FALSE)</f>
        <v>tier - 3</v>
      </c>
      <c r="O898" s="23" t="str">
        <f>VLOOKUP(A898,'Hospitalisation Details'!A898:H3240,7,FALSE)</f>
        <v>tier - 1</v>
      </c>
      <c r="P898" s="23" t="str">
        <f>VLOOKUP(A898,'Hospitalisation Details'!A898:H3240,8,FALSE)</f>
        <v>R1024</v>
      </c>
      <c r="Q898" s="26">
        <f>VLOOKUP(A898,'Hospitalisation Details'!A898:H3240,3,FALSE)</f>
        <v>54.49722222222222</v>
      </c>
    </row>
    <row r="899" spans="1:17" ht="15.75" customHeight="1" x14ac:dyDescent="0.3">
      <c r="A899" s="31" t="s">
        <v>1596</v>
      </c>
      <c r="B899" s="23" t="str">
        <f>VLOOKUP(A899,'Customer Names'!A899:D3233,3,FALSE)</f>
        <v xml:space="preserve">  April</v>
      </c>
      <c r="C899" s="23">
        <f>VLOOKUP(Healthcare!A899,'Medical Examinations'!A899:H3233,2,FALSE)</f>
        <v>23</v>
      </c>
      <c r="D899" s="23">
        <f>VLOOKUP(A899,'Medical Examinations'!A899:H3233,3,FALSE)</f>
        <v>9.8800000000000008</v>
      </c>
      <c r="E899" s="23" t="str">
        <f>VLOOKUP(A899,'Medical Examinations'!A899:H3233,4,FALSE)</f>
        <v>No</v>
      </c>
      <c r="F899" s="23" t="str">
        <f>VLOOKUP(A899,'Medical Examinations'!A899:H3233,5,FALSE)</f>
        <v>No</v>
      </c>
      <c r="G899" s="23" t="str">
        <f>VLOOKUP(A899,'Medical Examinations'!A899:H3233,6,FALSE)</f>
        <v>No</v>
      </c>
      <c r="H899" s="23">
        <f>VLOOKUP(A899,'Medical Examinations'!A899:H3233,7,FALSE)</f>
        <v>0</v>
      </c>
      <c r="I899" s="23" t="str">
        <f>VLOOKUP(A899,'Medical Examinations'!A899:H3233,8,FALSE)</f>
        <v>No</v>
      </c>
      <c r="J899" s="23" t="str" cm="1">
        <f t="array" ref="J899">_xlfn.IFS(C899&lt;18.5,"Under Weight",C899&lt;25,"Healthy Weight",C899&lt;30,"Over Weight",C899&gt;=30,"Obesity")</f>
        <v>Healthy Weight</v>
      </c>
      <c r="K899" s="23" t="str" cm="1">
        <f t="array" ref="K899">_xlfn.IFS(D899&lt;5.7,"Normal",D899&lt;=6.5,"Prediabetes",D899&gt;6.5,"Diabetes")</f>
        <v>Diabetes</v>
      </c>
      <c r="L899" s="30" t="str">
        <f>VLOOKUP(A899,'Hospitalisation Details'!A899:H3241,2,FALSE)</f>
        <v>21-Jun-1968</v>
      </c>
      <c r="M899" s="23">
        <f>VLOOKUP(A899,'Hospitalisation Details'!A899:H3241,5,FALSE)</f>
        <v>12094.48</v>
      </c>
      <c r="N899" s="23" t="str">
        <f>VLOOKUP(A899,'Hospitalisation Details'!A899:H3241,6,FALSE)</f>
        <v>tier - 3</v>
      </c>
      <c r="O899" s="23" t="str">
        <f>VLOOKUP(A899,'Hospitalisation Details'!A899:H3241,7,FALSE)</f>
        <v>tier - 3</v>
      </c>
      <c r="P899" s="23" t="str">
        <f>VLOOKUP(A899,'Hospitalisation Details'!A899:H3241,8,FALSE)</f>
        <v>R1011</v>
      </c>
      <c r="Q899" s="26">
        <f>VLOOKUP(A899,'Hospitalisation Details'!A899:H3241,3,FALSE)</f>
        <v>54.963888888888889</v>
      </c>
    </row>
    <row r="900" spans="1:17" ht="15.75" customHeight="1" x14ac:dyDescent="0.3">
      <c r="A900" s="31" t="s">
        <v>1598</v>
      </c>
      <c r="B900" s="23" t="str">
        <f>VLOOKUP(A900,'Customer Names'!A900:D3234,3,FALSE)</f>
        <v xml:space="preserve">  Robert</v>
      </c>
      <c r="C900" s="23">
        <f>VLOOKUP(Healthcare!A900,'Medical Examinations'!A900:H3234,2,FALSE)</f>
        <v>38.25</v>
      </c>
      <c r="D900" s="23">
        <f>VLOOKUP(A900,'Medical Examinations'!A900:H3234,3,FALSE)</f>
        <v>6.2</v>
      </c>
      <c r="E900" s="23" t="str">
        <f>VLOOKUP(A900,'Medical Examinations'!A900:H3234,4,FALSE)</f>
        <v>No</v>
      </c>
      <c r="F900" s="23" t="str">
        <f>VLOOKUP(A900,'Medical Examinations'!A900:H3234,5,FALSE)</f>
        <v>No</v>
      </c>
      <c r="G900" s="23" t="str">
        <f>VLOOKUP(A900,'Medical Examinations'!A900:H3234,6,FALSE)</f>
        <v>No</v>
      </c>
      <c r="H900" s="23">
        <f>VLOOKUP(A900,'Medical Examinations'!A900:H3234,7,FALSE)</f>
        <v>1</v>
      </c>
      <c r="I900" s="23" t="str">
        <f>VLOOKUP(A900,'Medical Examinations'!A900:H3234,8,FALSE)</f>
        <v>No</v>
      </c>
      <c r="J900" s="23" t="str" cm="1">
        <f t="array" ref="J900">_xlfn.IFS(C900&lt;18.5,"Under Weight",C900&lt;25,"Healthy Weight",C900&lt;30,"Over Weight",C900&gt;=30,"Obesity")</f>
        <v>Obesity</v>
      </c>
      <c r="K900" s="23" t="str" cm="1">
        <f t="array" ref="K900">_xlfn.IFS(D900&lt;5.7,"Normal",D900&lt;=6.5,"Prediabetes",D900&gt;6.5,"Diabetes")</f>
        <v>Prediabetes</v>
      </c>
      <c r="L900" s="30" t="str">
        <f>VLOOKUP(A900,'Hospitalisation Details'!A900:H3242,2,FALSE)</f>
        <v>02-Sep-1984</v>
      </c>
      <c r="M900" s="23">
        <f>VLOOKUP(A900,'Hospitalisation Details'!A900:H3242,5,FALSE)</f>
        <v>12091.34</v>
      </c>
      <c r="N900" s="23" t="str">
        <f>VLOOKUP(A900,'Hospitalisation Details'!A900:H3242,6,FALSE)</f>
        <v>tier - 3</v>
      </c>
      <c r="O900" s="23" t="str">
        <f>VLOOKUP(A900,'Hospitalisation Details'!A900:H3242,7,FALSE)</f>
        <v>tier - 2</v>
      </c>
      <c r="P900" s="23" t="str">
        <f>VLOOKUP(A900,'Hospitalisation Details'!A900:H3242,8,FALSE)</f>
        <v>R1022</v>
      </c>
      <c r="Q900" s="26">
        <f>VLOOKUP(A900,'Hospitalisation Details'!A900:H3242,3,FALSE)</f>
        <v>38.766666666666666</v>
      </c>
    </row>
    <row r="901" spans="1:17" ht="15.75" customHeight="1" x14ac:dyDescent="0.3">
      <c r="A901" s="31" t="s">
        <v>1599</v>
      </c>
      <c r="B901" s="23" t="str">
        <f>VLOOKUP(A901,'Customer Names'!A901:D3235,3,FALSE)</f>
        <v xml:space="preserve">  Alyssa</v>
      </c>
      <c r="C901" s="23">
        <f>VLOOKUP(Healthcare!A901,'Medical Examinations'!A901:H3235,2,FALSE)</f>
        <v>39.25</v>
      </c>
      <c r="D901" s="23">
        <f>VLOOKUP(A901,'Medical Examinations'!A901:H3235,3,FALSE)</f>
        <v>8.41</v>
      </c>
      <c r="E901" s="23" t="str">
        <f>VLOOKUP(A901,'Medical Examinations'!A901:H3235,4,FALSE)</f>
        <v>Yes</v>
      </c>
      <c r="F901" s="23" t="str">
        <f>VLOOKUP(A901,'Medical Examinations'!A901:H3235,5,FALSE)</f>
        <v>No</v>
      </c>
      <c r="G901" s="23" t="str">
        <f>VLOOKUP(A901,'Medical Examinations'!A901:H3235,6,FALSE)</f>
        <v>No</v>
      </c>
      <c r="H901" s="23">
        <f>VLOOKUP(A901,'Medical Examinations'!A901:H3235,7,FALSE)</f>
        <v>1</v>
      </c>
      <c r="I901" s="23" t="str">
        <f>VLOOKUP(A901,'Medical Examinations'!A901:H3235,8,FALSE)</f>
        <v>No</v>
      </c>
      <c r="J901" s="23" t="str" cm="1">
        <f t="array" ref="J901">_xlfn.IFS(C901&lt;18.5,"Under Weight",C901&lt;25,"Healthy Weight",C901&lt;30,"Over Weight",C901&gt;=30,"Obesity")</f>
        <v>Obesity</v>
      </c>
      <c r="K901" s="23" t="str" cm="1">
        <f t="array" ref="K901">_xlfn.IFS(D901&lt;5.7,"Normal",D901&lt;=6.5,"Prediabetes",D901&gt;6.5,"Diabetes")</f>
        <v>Diabetes</v>
      </c>
      <c r="L901" s="30" t="str">
        <f>VLOOKUP(A901,'Hospitalisation Details'!A901:H3243,2,FALSE)</f>
        <v>07-Sep-1986</v>
      </c>
      <c r="M901" s="23">
        <f>VLOOKUP(A901,'Hospitalisation Details'!A901:H3243,5,FALSE)</f>
        <v>12048.13</v>
      </c>
      <c r="N901" s="23" t="str">
        <f>VLOOKUP(A901,'Hospitalisation Details'!A901:H3243,6,FALSE)</f>
        <v>tier - 3</v>
      </c>
      <c r="O901" s="23" t="str">
        <f>VLOOKUP(A901,'Hospitalisation Details'!A901:H3243,7,FALSE)</f>
        <v>tier - 2</v>
      </c>
      <c r="P901" s="23" t="str">
        <f>VLOOKUP(A901,'Hospitalisation Details'!A901:H3243,8,FALSE)</f>
        <v>R1026</v>
      </c>
      <c r="Q901" s="26">
        <f>VLOOKUP(A901,'Hospitalisation Details'!A901:H3243,3,FALSE)</f>
        <v>36.75277777777778</v>
      </c>
    </row>
    <row r="902" spans="1:17" ht="15.75" customHeight="1" x14ac:dyDescent="0.3">
      <c r="A902" s="31" t="s">
        <v>1601</v>
      </c>
      <c r="B902" s="23" t="str">
        <f>VLOOKUP(A902,'Customer Names'!A902:D3236,3,FALSE)</f>
        <v xml:space="preserve">  Jessica E</v>
      </c>
      <c r="C902" s="23">
        <f>VLOOKUP(Healthcare!A902,'Medical Examinations'!A902:H3236,2,FALSE)</f>
        <v>26.6</v>
      </c>
      <c r="D902" s="23">
        <f>VLOOKUP(A902,'Medical Examinations'!A902:H3236,3,FALSE)</f>
        <v>5.07</v>
      </c>
      <c r="E902" s="23" t="str">
        <f>VLOOKUP(A902,'Medical Examinations'!A902:H3236,4,FALSE)</f>
        <v>Yes</v>
      </c>
      <c r="F902" s="23" t="str">
        <f>VLOOKUP(A902,'Medical Examinations'!A902:H3236,5,FALSE)</f>
        <v>No</v>
      </c>
      <c r="G902" s="23" t="str">
        <f>VLOOKUP(A902,'Medical Examinations'!A902:H3236,6,FALSE)</f>
        <v>No</v>
      </c>
      <c r="H902" s="23">
        <f>VLOOKUP(A902,'Medical Examinations'!A902:H3236,7,FALSE)</f>
        <v>2</v>
      </c>
      <c r="I902" s="23" t="str">
        <f>VLOOKUP(A902,'Medical Examinations'!A902:H3236,8,FALSE)</f>
        <v>No</v>
      </c>
      <c r="J902" s="23" t="str" cm="1">
        <f t="array" ref="J902">_xlfn.IFS(C902&lt;18.5,"Under Weight",C902&lt;25,"Healthy Weight",C902&lt;30,"Over Weight",C902&gt;=30,"Obesity")</f>
        <v>Over Weight</v>
      </c>
      <c r="K902" s="23" t="str" cm="1">
        <f t="array" ref="K902">_xlfn.IFS(D902&lt;5.7,"Normal",D902&lt;=6.5,"Prediabetes",D902&gt;6.5,"Diabetes")</f>
        <v>Normal</v>
      </c>
      <c r="L902" s="30" t="str">
        <f>VLOOKUP(A902,'Hospitalisation Details'!A902:H3244,2,FALSE)</f>
        <v>24-Nov-1966</v>
      </c>
      <c r="M902" s="23">
        <f>VLOOKUP(A902,'Hospitalisation Details'!A902:H3244,5,FALSE)</f>
        <v>12044.34</v>
      </c>
      <c r="N902" s="23" t="str">
        <f>VLOOKUP(A902,'Hospitalisation Details'!A902:H3244,6,FALSE)</f>
        <v>tier - 3</v>
      </c>
      <c r="O902" s="23" t="str">
        <f>VLOOKUP(A902,'Hospitalisation Details'!A902:H3244,7,FALSE)</f>
        <v>tier - 1</v>
      </c>
      <c r="P902" s="23" t="str">
        <f>VLOOKUP(A902,'Hospitalisation Details'!A902:H3244,8,FALSE)</f>
        <v>R1012</v>
      </c>
      <c r="Q902" s="26">
        <f>VLOOKUP(A902,'Hospitalisation Details'!A902:H3244,3,FALSE)</f>
        <v>56.538888888888891</v>
      </c>
    </row>
    <row r="903" spans="1:17" ht="15.75" customHeight="1" x14ac:dyDescent="0.3">
      <c r="A903" s="31" t="s">
        <v>1603</v>
      </c>
      <c r="B903" s="23" t="str">
        <f>VLOOKUP(A903,'Customer Names'!A903:D3237,3,FALSE)</f>
        <v xml:space="preserve">  Patrick J</v>
      </c>
      <c r="C903" s="23">
        <f>VLOOKUP(Healthcare!A903,'Medical Examinations'!A903:H3237,2,FALSE)</f>
        <v>35.700000000000003</v>
      </c>
      <c r="D903" s="23">
        <f>VLOOKUP(A903,'Medical Examinations'!A903:H3237,3,FALSE)</f>
        <v>4.0599999999999996</v>
      </c>
      <c r="E903" s="23" t="str">
        <f>VLOOKUP(A903,'Medical Examinations'!A903:H3237,4,FALSE)</f>
        <v>No</v>
      </c>
      <c r="F903" s="23" t="str">
        <f>VLOOKUP(A903,'Medical Examinations'!A903:H3237,5,FALSE)</f>
        <v>No</v>
      </c>
      <c r="G903" s="23" t="str">
        <f>VLOOKUP(A903,'Medical Examinations'!A903:H3237,6,FALSE)</f>
        <v>Yes</v>
      </c>
      <c r="H903" s="23">
        <f>VLOOKUP(A903,'Medical Examinations'!A903:H3237,7,FALSE)</f>
        <v>1</v>
      </c>
      <c r="I903" s="23" t="str">
        <f>VLOOKUP(A903,'Medical Examinations'!A903:H3237,8,FALSE)</f>
        <v>No</v>
      </c>
      <c r="J903" s="23" t="str" cm="1">
        <f t="array" ref="J903">_xlfn.IFS(C903&lt;18.5,"Under Weight",C903&lt;25,"Healthy Weight",C903&lt;30,"Over Weight",C903&gt;=30,"Obesity")</f>
        <v>Obesity</v>
      </c>
      <c r="K903" s="23" t="str" cm="1">
        <f t="array" ref="K903">_xlfn.IFS(D903&lt;5.7,"Normal",D903&lt;=6.5,"Prediabetes",D903&gt;6.5,"Diabetes")</f>
        <v>Normal</v>
      </c>
      <c r="L903" s="30" t="str">
        <f>VLOOKUP(A903,'Hospitalisation Details'!A903:H3245,2,FALSE)</f>
        <v>16-Oct-1979</v>
      </c>
      <c r="M903" s="23">
        <f>VLOOKUP(A903,'Hospitalisation Details'!A903:H3245,5,FALSE)</f>
        <v>12035.18</v>
      </c>
      <c r="N903" s="23" t="str">
        <f>VLOOKUP(A903,'Hospitalisation Details'!A903:H3245,6,FALSE)</f>
        <v>tier - 3</v>
      </c>
      <c r="O903" s="23" t="str">
        <f>VLOOKUP(A903,'Hospitalisation Details'!A903:H3245,7,FALSE)</f>
        <v>tier - 3</v>
      </c>
      <c r="P903" s="23" t="str">
        <f>VLOOKUP(A903,'Hospitalisation Details'!A903:H3245,8,FALSE)</f>
        <v>R1021</v>
      </c>
      <c r="Q903" s="26">
        <f>VLOOKUP(A903,'Hospitalisation Details'!A903:H3245,3,FALSE)</f>
        <v>43.644444444444446</v>
      </c>
    </row>
    <row r="904" spans="1:17" ht="15.75" customHeight="1" x14ac:dyDescent="0.3">
      <c r="A904" s="31" t="s">
        <v>1604</v>
      </c>
      <c r="B904" s="23" t="str">
        <f>VLOOKUP(A904,'Customer Names'!A904:D3238,3,FALSE)</f>
        <v xml:space="preserve">  Emilie</v>
      </c>
      <c r="C904" s="23">
        <f>VLOOKUP(Healthcare!A904,'Medical Examinations'!A904:H3238,2,FALSE)</f>
        <v>20.100000000000001</v>
      </c>
      <c r="D904" s="23">
        <f>VLOOKUP(A904,'Medical Examinations'!A904:H3238,3,FALSE)</f>
        <v>10.52</v>
      </c>
      <c r="E904" s="23" t="str">
        <f>VLOOKUP(A904,'Medical Examinations'!A904:H3238,4,FALSE)</f>
        <v>No</v>
      </c>
      <c r="F904" s="23" t="str">
        <f>VLOOKUP(A904,'Medical Examinations'!A904:H3238,5,FALSE)</f>
        <v>No</v>
      </c>
      <c r="G904" s="23" t="str">
        <f>VLOOKUP(A904,'Medical Examinations'!A904:H3238,6,FALSE)</f>
        <v>No</v>
      </c>
      <c r="H904" s="23">
        <f>VLOOKUP(A904,'Medical Examinations'!A904:H3238,7,FALSE)</f>
        <v>0</v>
      </c>
      <c r="I904" s="23" t="str">
        <f>VLOOKUP(A904,'Medical Examinations'!A904:H3238,8,FALSE)</f>
        <v>No</v>
      </c>
      <c r="J904" s="23" t="str" cm="1">
        <f t="array" ref="J904">_xlfn.IFS(C904&lt;18.5,"Under Weight",C904&lt;25,"Healthy Weight",C904&lt;30,"Over Weight",C904&gt;=30,"Obesity")</f>
        <v>Healthy Weight</v>
      </c>
      <c r="K904" s="23" t="str" cm="1">
        <f t="array" ref="K904">_xlfn.IFS(D904&lt;5.7,"Normal",D904&lt;=6.5,"Prediabetes",D904&gt;6.5,"Diabetes")</f>
        <v>Diabetes</v>
      </c>
      <c r="L904" s="30" t="str">
        <f>VLOOKUP(A904,'Hospitalisation Details'!A904:H3246,2,FALSE)</f>
        <v>29-Oct-1965</v>
      </c>
      <c r="M904" s="23">
        <f>VLOOKUP(A904,'Hospitalisation Details'!A904:H3246,5,FALSE)</f>
        <v>12032.33</v>
      </c>
      <c r="N904" s="23" t="str">
        <f>VLOOKUP(A904,'Hospitalisation Details'!A904:H3246,6,FALSE)</f>
        <v>tier - 3</v>
      </c>
      <c r="O904" s="23" t="str">
        <f>VLOOKUP(A904,'Hospitalisation Details'!A904:H3246,7,FALSE)</f>
        <v>tier - 1</v>
      </c>
      <c r="P904" s="23" t="str">
        <f>VLOOKUP(A904,'Hospitalisation Details'!A904:H3246,8,FALSE)</f>
        <v>R1011</v>
      </c>
      <c r="Q904" s="26">
        <f>VLOOKUP(A904,'Hospitalisation Details'!A904:H3246,3,FALSE)</f>
        <v>57.608333333333334</v>
      </c>
    </row>
    <row r="905" spans="1:17" ht="15.75" customHeight="1" x14ac:dyDescent="0.3">
      <c r="A905" s="31" t="s">
        <v>1606</v>
      </c>
      <c r="B905" s="23" t="str">
        <f>VLOOKUP(A905,'Customer Names'!A905:D3239,3,FALSE)</f>
        <v xml:space="preserve">  Caitlin B</v>
      </c>
      <c r="C905" s="23">
        <f>VLOOKUP(Healthcare!A905,'Medical Examinations'!A905:H3239,2,FALSE)</f>
        <v>22.23</v>
      </c>
      <c r="D905" s="23">
        <f>VLOOKUP(A905,'Medical Examinations'!A905:H3239,3,FALSE)</f>
        <v>9.65</v>
      </c>
      <c r="E905" s="23" t="str">
        <f>VLOOKUP(A905,'Medical Examinations'!A905:H3239,4,FALSE)</f>
        <v>No</v>
      </c>
      <c r="F905" s="23" t="str">
        <f>VLOOKUP(A905,'Medical Examinations'!A905:H3239,5,FALSE)</f>
        <v>No</v>
      </c>
      <c r="G905" s="23" t="str">
        <f>VLOOKUP(A905,'Medical Examinations'!A905:H3239,6,FALSE)</f>
        <v>No</v>
      </c>
      <c r="H905" s="23">
        <f>VLOOKUP(A905,'Medical Examinations'!A905:H3239,7,FALSE)</f>
        <v>0</v>
      </c>
      <c r="I905" s="23" t="str">
        <f>VLOOKUP(A905,'Medical Examinations'!A905:H3239,8,FALSE)</f>
        <v>No</v>
      </c>
      <c r="J905" s="23" t="str" cm="1">
        <f t="array" ref="J905">_xlfn.IFS(C905&lt;18.5,"Under Weight",C905&lt;25,"Healthy Weight",C905&lt;30,"Over Weight",C905&gt;=30,"Obesity")</f>
        <v>Healthy Weight</v>
      </c>
      <c r="K905" s="23" t="str" cm="1">
        <f t="array" ref="K905">_xlfn.IFS(D905&lt;5.7,"Normal",D905&lt;=6.5,"Prediabetes",D905&gt;6.5,"Diabetes")</f>
        <v>Diabetes</v>
      </c>
      <c r="L905" s="30" t="str">
        <f>VLOOKUP(A905,'Hospitalisation Details'!A905:H3247,2,FALSE)</f>
        <v>09-Jun-1965</v>
      </c>
      <c r="M905" s="23">
        <f>VLOOKUP(A905,'Hospitalisation Details'!A905:H3247,5,FALSE)</f>
        <v>12029.29</v>
      </c>
      <c r="N905" s="23" t="str">
        <f>VLOOKUP(A905,'Hospitalisation Details'!A905:H3247,6,FALSE)</f>
        <v>tier - 3</v>
      </c>
      <c r="O905" s="23" t="str">
        <f>VLOOKUP(A905,'Hospitalisation Details'!A905:H3247,7,FALSE)</f>
        <v>tier - 2</v>
      </c>
      <c r="P905" s="23" t="str">
        <f>VLOOKUP(A905,'Hospitalisation Details'!A905:H3247,8,FALSE)</f>
        <v>R1024</v>
      </c>
      <c r="Q905" s="26">
        <f>VLOOKUP(A905,'Hospitalisation Details'!A905:H3247,3,FALSE)</f>
        <v>57.99722222222222</v>
      </c>
    </row>
    <row r="906" spans="1:17" ht="15.75" customHeight="1" x14ac:dyDescent="0.3">
      <c r="A906" s="31" t="s">
        <v>1608</v>
      </c>
      <c r="B906" s="23" t="str">
        <f>VLOOKUP(A906,'Customer Names'!A906:D3240,3,FALSE)</f>
        <v xml:space="preserve">  Joseph W</v>
      </c>
      <c r="C906" s="23">
        <f>VLOOKUP(Healthcare!A906,'Medical Examinations'!A906:H3240,2,FALSE)</f>
        <v>36.47</v>
      </c>
      <c r="D906" s="23">
        <f>VLOOKUP(A906,'Medical Examinations'!A906:H3240,3,FALSE)</f>
        <v>6.21</v>
      </c>
      <c r="E906" s="23" t="str">
        <f>VLOOKUP(A906,'Medical Examinations'!A906:H3240,4,FALSE)</f>
        <v>No</v>
      </c>
      <c r="F906" s="23" t="str">
        <f>VLOOKUP(A906,'Medical Examinations'!A906:H3240,5,FALSE)</f>
        <v>No</v>
      </c>
      <c r="G906" s="23" t="str">
        <f>VLOOKUP(A906,'Medical Examinations'!A906:H3240,6,FALSE)</f>
        <v>No</v>
      </c>
      <c r="H906" s="23">
        <f>VLOOKUP(A906,'Medical Examinations'!A906:H3240,7,FALSE)</f>
        <v>0</v>
      </c>
      <c r="I906" s="23" t="str">
        <f>VLOOKUP(A906,'Medical Examinations'!A906:H3240,8,FALSE)</f>
        <v>No</v>
      </c>
      <c r="J906" s="23" t="str" cm="1">
        <f t="array" ref="J906">_xlfn.IFS(C906&lt;18.5,"Under Weight",C906&lt;25,"Healthy Weight",C906&lt;30,"Over Weight",C906&gt;=30,"Obesity")</f>
        <v>Obesity</v>
      </c>
      <c r="K906" s="23" t="str" cm="1">
        <f t="array" ref="K906">_xlfn.IFS(D906&lt;5.7,"Normal",D906&lt;=6.5,"Prediabetes",D906&gt;6.5,"Diabetes")</f>
        <v>Prediabetes</v>
      </c>
      <c r="L906" s="30" t="str">
        <f>VLOOKUP(A906,'Hospitalisation Details'!A906:H3248,2,FALSE)</f>
        <v>17-Oct-1982</v>
      </c>
      <c r="M906" s="23">
        <f>VLOOKUP(A906,'Hospitalisation Details'!A906:H3248,5,FALSE)</f>
        <v>12001.29</v>
      </c>
      <c r="N906" s="23" t="str">
        <f>VLOOKUP(A906,'Hospitalisation Details'!A906:H3248,6,FALSE)</f>
        <v>tier - 3</v>
      </c>
      <c r="O906" s="23" t="str">
        <f>VLOOKUP(A906,'Hospitalisation Details'!A906:H3248,7,FALSE)</f>
        <v>tier - 3</v>
      </c>
      <c r="P906" s="23" t="str">
        <f>VLOOKUP(A906,'Hospitalisation Details'!A906:H3248,8,FALSE)</f>
        <v>R1021</v>
      </c>
      <c r="Q906" s="26">
        <f>VLOOKUP(A906,'Hospitalisation Details'!A906:H3248,3,FALSE)</f>
        <v>40.641666666666666</v>
      </c>
    </row>
    <row r="907" spans="1:17" ht="15.75" customHeight="1" x14ac:dyDescent="0.3">
      <c r="A907" s="31" t="s">
        <v>1610</v>
      </c>
      <c r="B907" s="23" t="str">
        <f>VLOOKUP(A907,'Customer Names'!A907:D3241,3,FALSE)</f>
        <v xml:space="preserve">  Wendy</v>
      </c>
      <c r="C907" s="23">
        <f>VLOOKUP(Healthcare!A907,'Medical Examinations'!A907:H3241,2,FALSE)</f>
        <v>49.64</v>
      </c>
      <c r="D907" s="23">
        <f>VLOOKUP(A907,'Medical Examinations'!A907:H3241,3,FALSE)</f>
        <v>4.76</v>
      </c>
      <c r="E907" s="23" t="str">
        <f>VLOOKUP(A907,'Medical Examinations'!A907:H3241,4,FALSE)</f>
        <v>No</v>
      </c>
      <c r="F907" s="23" t="str">
        <f>VLOOKUP(A907,'Medical Examinations'!A907:H3241,5,FALSE)</f>
        <v>No</v>
      </c>
      <c r="G907" s="23" t="str">
        <f>VLOOKUP(A907,'Medical Examinations'!A907:H3241,6,FALSE)</f>
        <v>Yes</v>
      </c>
      <c r="H907" s="23">
        <f>VLOOKUP(A907,'Medical Examinations'!A907:H3241,7,FALSE)</f>
        <v>1</v>
      </c>
      <c r="I907" s="23" t="str">
        <f>VLOOKUP(A907,'Medical Examinations'!A907:H3241,8,FALSE)</f>
        <v>No</v>
      </c>
      <c r="J907" s="23" t="str" cm="1">
        <f t="array" ref="J907">_xlfn.IFS(C907&lt;18.5,"Under Weight",C907&lt;25,"Healthy Weight",C907&lt;30,"Over Weight",C907&gt;=30,"Obesity")</f>
        <v>Obesity</v>
      </c>
      <c r="K907" s="23" t="str" cm="1">
        <f t="array" ref="K907">_xlfn.IFS(D907&lt;5.7,"Normal",D907&lt;=6.5,"Prediabetes",D907&gt;6.5,"Diabetes")</f>
        <v>Normal</v>
      </c>
      <c r="L907" s="30" t="str">
        <f>VLOOKUP(A907,'Hospitalisation Details'!A907:H3249,2,FALSE)</f>
        <v>12-Dec-1993</v>
      </c>
      <c r="M907" s="23">
        <f>VLOOKUP(A907,'Hospitalisation Details'!A907:H3249,5,FALSE)</f>
        <v>11994.89</v>
      </c>
      <c r="N907" s="23" t="str">
        <f>VLOOKUP(A907,'Hospitalisation Details'!A907:H3249,6,FALSE)</f>
        <v>tier - 3</v>
      </c>
      <c r="O907" s="23" t="str">
        <f>VLOOKUP(A907,'Hospitalisation Details'!A907:H3249,7,FALSE)</f>
        <v>tier - 2</v>
      </c>
      <c r="P907" s="23" t="str">
        <f>VLOOKUP(A907,'Hospitalisation Details'!A907:H3249,8,FALSE)</f>
        <v>R1012</v>
      </c>
      <c r="Q907" s="26">
        <f>VLOOKUP(A907,'Hospitalisation Details'!A907:H3249,3,FALSE)</f>
        <v>29.488888888888887</v>
      </c>
    </row>
    <row r="908" spans="1:17" ht="15.75" customHeight="1" x14ac:dyDescent="0.3">
      <c r="A908" s="31" t="s">
        <v>1611</v>
      </c>
      <c r="B908" s="23" t="str">
        <f>VLOOKUP(A908,'Customer Names'!A908:D3242,3,FALSE)</f>
        <v xml:space="preserve">  Leah L</v>
      </c>
      <c r="C908" s="23">
        <f>VLOOKUP(Healthcare!A908,'Medical Examinations'!A908:H3242,2,FALSE)</f>
        <v>36.799999999999997</v>
      </c>
      <c r="D908" s="23">
        <f>VLOOKUP(A908,'Medical Examinations'!A908:H3242,3,FALSE)</f>
        <v>5.73</v>
      </c>
      <c r="E908" s="23" t="str">
        <f>VLOOKUP(A908,'Medical Examinations'!A908:H3242,4,FALSE)</f>
        <v>Yes</v>
      </c>
      <c r="F908" s="23" t="str">
        <f>VLOOKUP(A908,'Medical Examinations'!A908:H3242,5,FALSE)</f>
        <v>No</v>
      </c>
      <c r="G908" s="23" t="str">
        <f>VLOOKUP(A908,'Medical Examinations'!A908:H3242,6,FALSE)</f>
        <v>Yes</v>
      </c>
      <c r="H908" s="23">
        <f>VLOOKUP(A908,'Medical Examinations'!A908:H3242,7,FALSE)</f>
        <v>1</v>
      </c>
      <c r="I908" s="23" t="str">
        <f>VLOOKUP(A908,'Medical Examinations'!A908:H3242,8,FALSE)</f>
        <v>No</v>
      </c>
      <c r="J908" s="23" t="str" cm="1">
        <f t="array" ref="J908">_xlfn.IFS(C908&lt;18.5,"Under Weight",C908&lt;25,"Healthy Weight",C908&lt;30,"Over Weight",C908&gt;=30,"Obesity")</f>
        <v>Obesity</v>
      </c>
      <c r="K908" s="23" t="str" cm="1">
        <f t="array" ref="K908">_xlfn.IFS(D908&lt;5.7,"Normal",D908&lt;=6.5,"Prediabetes",D908&gt;6.5,"Diabetes")</f>
        <v>Prediabetes</v>
      </c>
      <c r="L908" s="30" t="str">
        <f>VLOOKUP(A908,'Hospitalisation Details'!A908:H3250,2,FALSE)</f>
        <v>04-Jul-1983</v>
      </c>
      <c r="M908" s="23">
        <f>VLOOKUP(A908,'Hospitalisation Details'!A908:H3250,5,FALSE)</f>
        <v>11987.68</v>
      </c>
      <c r="N908" s="23" t="str">
        <f>VLOOKUP(A908,'Hospitalisation Details'!A908:H3250,6,FALSE)</f>
        <v>tier - 3</v>
      </c>
      <c r="O908" s="23" t="str">
        <f>VLOOKUP(A908,'Hospitalisation Details'!A908:H3250,7,FALSE)</f>
        <v>tier - 2</v>
      </c>
      <c r="P908" s="23" t="str">
        <f>VLOOKUP(A908,'Hospitalisation Details'!A908:H3250,8,FALSE)</f>
        <v>R1026</v>
      </c>
      <c r="Q908" s="26">
        <f>VLOOKUP(A908,'Hospitalisation Details'!A908:H3250,3,FALSE)</f>
        <v>39.927777777777777</v>
      </c>
    </row>
    <row r="909" spans="1:17" ht="15.75" customHeight="1" x14ac:dyDescent="0.3">
      <c r="A909" s="31" t="s">
        <v>1613</v>
      </c>
      <c r="B909" s="23" t="str">
        <f>VLOOKUP(A909,'Customer Names'!A909:D3243,3,FALSE)</f>
        <v xml:space="preserve">  Wayne L</v>
      </c>
      <c r="C909" s="23">
        <f>VLOOKUP(Healthcare!A909,'Medical Examinations'!A909:H3243,2,FALSE)</f>
        <v>33.880000000000003</v>
      </c>
      <c r="D909" s="23">
        <f>VLOOKUP(A909,'Medical Examinations'!A909:H3243,3,FALSE)</f>
        <v>10.78</v>
      </c>
      <c r="E909" s="23" t="str">
        <f>VLOOKUP(A909,'Medical Examinations'!A909:H3243,4,FALSE)</f>
        <v>Yes</v>
      </c>
      <c r="F909" s="23" t="str">
        <f>VLOOKUP(A909,'Medical Examinations'!A909:H3243,5,FALSE)</f>
        <v>No</v>
      </c>
      <c r="G909" s="23" t="str">
        <f>VLOOKUP(A909,'Medical Examinations'!A909:H3243,6,FALSE)</f>
        <v>No</v>
      </c>
      <c r="H909" s="23">
        <f>VLOOKUP(A909,'Medical Examinations'!A909:H3243,7,FALSE)</f>
        <v>0</v>
      </c>
      <c r="I909" s="23" t="str">
        <f>VLOOKUP(A909,'Medical Examinations'!A909:H3243,8,FALSE)</f>
        <v>No</v>
      </c>
      <c r="J909" s="23" t="str" cm="1">
        <f t="array" ref="J909">_xlfn.IFS(C909&lt;18.5,"Under Weight",C909&lt;25,"Healthy Weight",C909&lt;30,"Over Weight",C909&gt;=30,"Obesity")</f>
        <v>Obesity</v>
      </c>
      <c r="K909" s="23" t="str" cm="1">
        <f t="array" ref="K909">_xlfn.IFS(D909&lt;5.7,"Normal",D909&lt;=6.5,"Prediabetes",D909&gt;6.5,"Diabetes")</f>
        <v>Diabetes</v>
      </c>
      <c r="L909" s="30" t="str">
        <f>VLOOKUP(A909,'Hospitalisation Details'!A909:H3251,2,FALSE)</f>
        <v>22-Dec-1967</v>
      </c>
      <c r="M909" s="23">
        <f>VLOOKUP(A909,'Hospitalisation Details'!A909:H3251,5,FALSE)</f>
        <v>11987.17</v>
      </c>
      <c r="N909" s="23" t="str">
        <f>VLOOKUP(A909,'Hospitalisation Details'!A909:H3251,6,FALSE)</f>
        <v>tier - 3</v>
      </c>
      <c r="O909" s="23" t="str">
        <f>VLOOKUP(A909,'Hospitalisation Details'!A909:H3251,7,FALSE)</f>
        <v>tier - 3</v>
      </c>
      <c r="P909" s="23" t="str">
        <f>VLOOKUP(A909,'Hospitalisation Details'!A909:H3251,8,FALSE)</f>
        <v>R1013</v>
      </c>
      <c r="Q909" s="26">
        <f>VLOOKUP(A909,'Hospitalisation Details'!A909:H3251,3,FALSE)</f>
        <v>55.461111111111109</v>
      </c>
    </row>
    <row r="910" spans="1:17" ht="15.75" customHeight="1" x14ac:dyDescent="0.3">
      <c r="A910" s="31" t="s">
        <v>1615</v>
      </c>
      <c r="B910" s="23" t="str">
        <f>VLOOKUP(A910,'Customer Names'!A910:D3244,3,FALSE)</f>
        <v xml:space="preserve">  Jason M</v>
      </c>
      <c r="C910" s="23">
        <f>VLOOKUP(Healthcare!A910,'Medical Examinations'!A910:H3244,2,FALSE)</f>
        <v>32.01</v>
      </c>
      <c r="D910" s="23">
        <f>VLOOKUP(A910,'Medical Examinations'!A910:H3244,3,FALSE)</f>
        <v>5.08</v>
      </c>
      <c r="E910" s="23" t="str">
        <f>VLOOKUP(A910,'Medical Examinations'!A910:H3244,4,FALSE)</f>
        <v>Yes</v>
      </c>
      <c r="F910" s="23" t="str">
        <f>VLOOKUP(A910,'Medical Examinations'!A910:H3244,5,FALSE)</f>
        <v>No</v>
      </c>
      <c r="G910" s="23" t="str">
        <f>VLOOKUP(A910,'Medical Examinations'!A910:H3244,6,FALSE)</f>
        <v>No</v>
      </c>
      <c r="H910" s="23">
        <f>VLOOKUP(A910,'Medical Examinations'!A910:H3244,7,FALSE)</f>
        <v>1</v>
      </c>
      <c r="I910" s="23" t="str">
        <f>VLOOKUP(A910,'Medical Examinations'!A910:H3244,8,FALSE)</f>
        <v>No</v>
      </c>
      <c r="J910" s="23" t="str" cm="1">
        <f t="array" ref="J910">_xlfn.IFS(C910&lt;18.5,"Under Weight",C910&lt;25,"Healthy Weight",C910&lt;30,"Over Weight",C910&gt;=30,"Obesity")</f>
        <v>Obesity</v>
      </c>
      <c r="K910" s="23" t="str" cm="1">
        <f t="array" ref="K910">_xlfn.IFS(D910&lt;5.7,"Normal",D910&lt;=6.5,"Prediabetes",D910&gt;6.5,"Diabetes")</f>
        <v>Normal</v>
      </c>
      <c r="L910" s="30" t="str">
        <f>VLOOKUP(A910,'Hospitalisation Details'!A910:H3252,2,FALSE)</f>
        <v>29-Sep-1964</v>
      </c>
      <c r="M910" s="23">
        <f>VLOOKUP(A910,'Hospitalisation Details'!A910:H3252,5,FALSE)</f>
        <v>11946.63</v>
      </c>
      <c r="N910" s="23" t="str">
        <f>VLOOKUP(A910,'Hospitalisation Details'!A910:H3252,6,FALSE)</f>
        <v>tier - 3</v>
      </c>
      <c r="O910" s="23" t="str">
        <f>VLOOKUP(A910,'Hospitalisation Details'!A910:H3252,7,FALSE)</f>
        <v>tier - 2</v>
      </c>
      <c r="P910" s="23" t="str">
        <f>VLOOKUP(A910,'Hospitalisation Details'!A910:H3252,8,FALSE)</f>
        <v>R1013</v>
      </c>
      <c r="Q910" s="26">
        <f>VLOOKUP(A910,'Hospitalisation Details'!A910:H3252,3,FALSE)</f>
        <v>58.69166666666667</v>
      </c>
    </row>
    <row r="911" spans="1:17" ht="15.75" customHeight="1" x14ac:dyDescent="0.3">
      <c r="A911" s="31" t="s">
        <v>1616</v>
      </c>
      <c r="B911" s="23" t="str">
        <f>VLOOKUP(A911,'Customer Names'!A911:D3245,3,FALSE)</f>
        <v xml:space="preserve">  Floris</v>
      </c>
      <c r="C911" s="23">
        <f>VLOOKUP(Healthcare!A911,'Medical Examinations'!A911:H3245,2,FALSE)</f>
        <v>33.630000000000003</v>
      </c>
      <c r="D911" s="23">
        <f>VLOOKUP(A911,'Medical Examinations'!A911:H3245,3,FALSE)</f>
        <v>11.39</v>
      </c>
      <c r="E911" s="23" t="str">
        <f>VLOOKUP(A911,'Medical Examinations'!A911:H3245,4,FALSE)</f>
        <v>No</v>
      </c>
      <c r="F911" s="23" t="str">
        <f>VLOOKUP(A911,'Medical Examinations'!A911:H3245,5,FALSE)</f>
        <v>No</v>
      </c>
      <c r="G911" s="23" t="str">
        <f>VLOOKUP(A911,'Medical Examinations'!A911:H3245,6,FALSE)</f>
        <v>No</v>
      </c>
      <c r="H911" s="23">
        <f>VLOOKUP(A911,'Medical Examinations'!A911:H3245,7,FALSE)</f>
        <v>0</v>
      </c>
      <c r="I911" s="23" t="str">
        <f>VLOOKUP(A911,'Medical Examinations'!A911:H3245,8,FALSE)</f>
        <v>No</v>
      </c>
      <c r="J911" s="23" t="str" cm="1">
        <f t="array" ref="J911">_xlfn.IFS(C911&lt;18.5,"Under Weight",C911&lt;25,"Healthy Weight",C911&lt;30,"Over Weight",C911&gt;=30,"Obesity")</f>
        <v>Obesity</v>
      </c>
      <c r="K911" s="23" t="str" cm="1">
        <f t="array" ref="K911">_xlfn.IFS(D911&lt;5.7,"Normal",D911&lt;=6.5,"Prediabetes",D911&gt;6.5,"Diabetes")</f>
        <v>Diabetes</v>
      </c>
      <c r="L911" s="30" t="str">
        <f>VLOOKUP(A911,'Hospitalisation Details'!A911:H3253,2,FALSE)</f>
        <v>01-Nov-1965</v>
      </c>
      <c r="M911" s="23">
        <f>VLOOKUP(A911,'Hospitalisation Details'!A911:H3253,5,FALSE)</f>
        <v>11945.13</v>
      </c>
      <c r="N911" s="23" t="str">
        <f>VLOOKUP(A911,'Hospitalisation Details'!A911:H3253,6,FALSE)</f>
        <v>tier - 3</v>
      </c>
      <c r="O911" s="23" t="str">
        <f>VLOOKUP(A911,'Hospitalisation Details'!A911:H3253,7,FALSE)</f>
        <v>tier - 2</v>
      </c>
      <c r="P911" s="23" t="str">
        <f>VLOOKUP(A911,'Hospitalisation Details'!A911:H3253,8,FALSE)</f>
        <v>R1012</v>
      </c>
      <c r="Q911" s="26">
        <f>VLOOKUP(A911,'Hospitalisation Details'!A911:H3253,3,FALSE)</f>
        <v>57.602777777777774</v>
      </c>
    </row>
    <row r="912" spans="1:17" ht="15.75" customHeight="1" x14ac:dyDescent="0.3">
      <c r="A912" s="31" t="s">
        <v>1618</v>
      </c>
      <c r="B912" s="23" t="str">
        <f>VLOOKUP(A912,'Customer Names'!A912:D3246,3,FALSE)</f>
        <v xml:space="preserve">  Marc</v>
      </c>
      <c r="C912" s="23">
        <f>VLOOKUP(Healthcare!A912,'Medical Examinations'!A912:H3246,2,FALSE)</f>
        <v>34.865000000000002</v>
      </c>
      <c r="D912" s="23">
        <f>VLOOKUP(A912,'Medical Examinations'!A912:H3246,3,FALSE)</f>
        <v>5.35</v>
      </c>
      <c r="E912" s="23" t="str">
        <f>VLOOKUP(A912,'Medical Examinations'!A912:H3246,4,FALSE)</f>
        <v>Yes</v>
      </c>
      <c r="F912" s="23" t="str">
        <f>VLOOKUP(A912,'Medical Examinations'!A912:H3246,5,FALSE)</f>
        <v>No</v>
      </c>
      <c r="G912" s="23" t="str">
        <f>VLOOKUP(A912,'Medical Examinations'!A912:H3246,6,FALSE)</f>
        <v>No</v>
      </c>
      <c r="H912" s="23">
        <f>VLOOKUP(A912,'Medical Examinations'!A912:H3246,7,FALSE)</f>
        <v>1</v>
      </c>
      <c r="I912" s="23" t="str">
        <f>VLOOKUP(A912,'Medical Examinations'!A912:H3246,8,FALSE)</f>
        <v>No</v>
      </c>
      <c r="J912" s="23" t="str" cm="1">
        <f t="array" ref="J912">_xlfn.IFS(C912&lt;18.5,"Under Weight",C912&lt;25,"Healthy Weight",C912&lt;30,"Over Weight",C912&gt;=30,"Obesity")</f>
        <v>Obesity</v>
      </c>
      <c r="K912" s="23" t="str" cm="1">
        <f t="array" ref="K912">_xlfn.IFS(D912&lt;5.7,"Normal",D912&lt;=6.5,"Prediabetes",D912&gt;6.5,"Diabetes")</f>
        <v>Normal</v>
      </c>
      <c r="L912" s="30" t="str">
        <f>VLOOKUP(A912,'Hospitalisation Details'!A912:H3254,2,FALSE)</f>
        <v>25-Dec-1964</v>
      </c>
      <c r="M912" s="23">
        <f>VLOOKUP(A912,'Hospitalisation Details'!A912:H3254,5,FALSE)</f>
        <v>11944.59</v>
      </c>
      <c r="N912" s="23" t="str">
        <f>VLOOKUP(A912,'Hospitalisation Details'!A912:H3254,6,FALSE)</f>
        <v>tier - 3</v>
      </c>
      <c r="O912" s="23" t="str">
        <f>VLOOKUP(A912,'Hospitalisation Details'!A912:H3254,7,FALSE)</f>
        <v>tier - 2</v>
      </c>
      <c r="P912" s="23" t="str">
        <f>VLOOKUP(A912,'Hospitalisation Details'!A912:H3254,8,FALSE)</f>
        <v>R1016</v>
      </c>
      <c r="Q912" s="26">
        <f>VLOOKUP(A912,'Hospitalisation Details'!A912:H3254,3,FALSE)</f>
        <v>58.452777777777776</v>
      </c>
    </row>
    <row r="913" spans="1:17" ht="15.75" customHeight="1" x14ac:dyDescent="0.3">
      <c r="A913" s="31" t="s">
        <v>1620</v>
      </c>
      <c r="B913" s="23" t="str">
        <f>VLOOKUP(A913,'Customer Names'!A913:D3247,3,FALSE)</f>
        <v xml:space="preserve">  Christopher</v>
      </c>
      <c r="C913" s="23">
        <f>VLOOKUP(Healthcare!A913,'Medical Examinations'!A913:H3247,2,FALSE)</f>
        <v>43.11</v>
      </c>
      <c r="D913" s="23">
        <f>VLOOKUP(A913,'Medical Examinations'!A913:H3247,3,FALSE)</f>
        <v>5.6</v>
      </c>
      <c r="E913" s="23" t="str">
        <f>VLOOKUP(A913,'Medical Examinations'!A913:H3247,4,FALSE)</f>
        <v>No</v>
      </c>
      <c r="F913" s="23" t="str">
        <f>VLOOKUP(A913,'Medical Examinations'!A913:H3247,5,FALSE)</f>
        <v>No</v>
      </c>
      <c r="G913" s="23" t="str">
        <f>VLOOKUP(A913,'Medical Examinations'!A913:H3247,6,FALSE)</f>
        <v>No</v>
      </c>
      <c r="H913" s="23">
        <f>VLOOKUP(A913,'Medical Examinations'!A913:H3247,7,FALSE)</f>
        <v>0</v>
      </c>
      <c r="I913" s="23" t="str">
        <f>VLOOKUP(A913,'Medical Examinations'!A913:H3247,8,FALSE)</f>
        <v>No</v>
      </c>
      <c r="J913" s="23" t="str" cm="1">
        <f t="array" ref="J913">_xlfn.IFS(C913&lt;18.5,"Under Weight",C913&lt;25,"Healthy Weight",C913&lt;30,"Over Weight",C913&gt;=30,"Obesity")</f>
        <v>Obesity</v>
      </c>
      <c r="K913" s="23" t="str" cm="1">
        <f t="array" ref="K913">_xlfn.IFS(D913&lt;5.7,"Normal",D913&lt;=6.5,"Prediabetes",D913&gt;6.5,"Diabetes")</f>
        <v>Normal</v>
      </c>
      <c r="L913" s="30" t="str">
        <f>VLOOKUP(A913,'Hospitalisation Details'!A913:H3255,2,FALSE)</f>
        <v>19-Oct-1991</v>
      </c>
      <c r="M913" s="23">
        <f>VLOOKUP(A913,'Hospitalisation Details'!A913:H3255,5,FALSE)</f>
        <v>11941.83</v>
      </c>
      <c r="N913" s="23" t="str">
        <f>VLOOKUP(A913,'Hospitalisation Details'!A913:H3255,6,FALSE)</f>
        <v>tier - 3</v>
      </c>
      <c r="O913" s="23" t="str">
        <f>VLOOKUP(A913,'Hospitalisation Details'!A913:H3255,7,FALSE)</f>
        <v>tier - 1</v>
      </c>
      <c r="P913" s="23" t="str">
        <f>VLOOKUP(A913,'Hospitalisation Details'!A913:H3255,8,FALSE)</f>
        <v>R1023</v>
      </c>
      <c r="Q913" s="26">
        <f>VLOOKUP(A913,'Hospitalisation Details'!A913:H3255,3,FALSE)</f>
        <v>31.636111111111113</v>
      </c>
    </row>
    <row r="914" spans="1:17" ht="15.75" customHeight="1" x14ac:dyDescent="0.3">
      <c r="A914" s="31" t="s">
        <v>1621</v>
      </c>
      <c r="B914" s="23" t="str">
        <f>VLOOKUP(A914,'Customer Names'!A914:D3248,3,FALSE)</f>
        <v xml:space="preserve">  Kevin</v>
      </c>
      <c r="C914" s="23">
        <f>VLOOKUP(Healthcare!A914,'Medical Examinations'!A914:H3248,2,FALSE)</f>
        <v>30.305</v>
      </c>
      <c r="D914" s="23">
        <f>VLOOKUP(A914,'Medical Examinations'!A914:H3248,3,FALSE)</f>
        <v>4.2699999999999996</v>
      </c>
      <c r="E914" s="23" t="str">
        <f>VLOOKUP(A914,'Medical Examinations'!A914:H3248,4,FALSE)</f>
        <v>Yes</v>
      </c>
      <c r="F914" s="23" t="str">
        <f>VLOOKUP(A914,'Medical Examinations'!A914:H3248,5,FALSE)</f>
        <v>No</v>
      </c>
      <c r="G914" s="23" t="str">
        <f>VLOOKUP(A914,'Medical Examinations'!A914:H3248,6,FALSE)</f>
        <v>No</v>
      </c>
      <c r="H914" s="23">
        <f>VLOOKUP(A914,'Medical Examinations'!A914:H3248,7,FALSE)</f>
        <v>1</v>
      </c>
      <c r="I914" s="23" t="str">
        <f>VLOOKUP(A914,'Medical Examinations'!A914:H3248,8,FALSE)</f>
        <v>No</v>
      </c>
      <c r="J914" s="23" t="str" cm="1">
        <f t="array" ref="J914">_xlfn.IFS(C914&lt;18.5,"Under Weight",C914&lt;25,"Healthy Weight",C914&lt;30,"Over Weight",C914&gt;=30,"Obesity")</f>
        <v>Obesity</v>
      </c>
      <c r="K914" s="23" t="str" cm="1">
        <f t="array" ref="K914">_xlfn.IFS(D914&lt;5.7,"Normal",D914&lt;=6.5,"Prediabetes",D914&gt;6.5,"Diabetes")</f>
        <v>Normal</v>
      </c>
      <c r="L914" s="30" t="str">
        <f>VLOOKUP(A914,'Hospitalisation Details'!A914:H3256,2,FALSE)</f>
        <v>02-Aug-1964</v>
      </c>
      <c r="M914" s="23">
        <f>VLOOKUP(A914,'Hospitalisation Details'!A914:H3256,5,FALSE)</f>
        <v>11938.26</v>
      </c>
      <c r="N914" s="23" t="str">
        <f>VLOOKUP(A914,'Hospitalisation Details'!A914:H3256,6,FALSE)</f>
        <v>tier - 3</v>
      </c>
      <c r="O914" s="23" t="str">
        <f>VLOOKUP(A914,'Hospitalisation Details'!A914:H3256,7,FALSE)</f>
        <v>tier - 3</v>
      </c>
      <c r="P914" s="23" t="str">
        <f>VLOOKUP(A914,'Hospitalisation Details'!A914:H3256,8,FALSE)</f>
        <v>R1019</v>
      </c>
      <c r="Q914" s="26">
        <f>VLOOKUP(A914,'Hospitalisation Details'!A914:H3256,3,FALSE)</f>
        <v>58.85</v>
      </c>
    </row>
    <row r="915" spans="1:17" ht="15.75" customHeight="1" x14ac:dyDescent="0.3">
      <c r="A915" s="31" t="s">
        <v>1622</v>
      </c>
      <c r="B915" s="23" t="str">
        <f>VLOOKUP(A915,'Customer Names'!A915:D3249,3,FALSE)</f>
        <v xml:space="preserve">  Aharon N</v>
      </c>
      <c r="C915" s="23">
        <f>VLOOKUP(Healthcare!A915,'Medical Examinations'!A915:H3249,2,FALSE)</f>
        <v>25.175000000000001</v>
      </c>
      <c r="D915" s="23">
        <f>VLOOKUP(A915,'Medical Examinations'!A915:H3249,3,FALSE)</f>
        <v>5.57</v>
      </c>
      <c r="E915" s="23" t="str">
        <f>VLOOKUP(A915,'Medical Examinations'!A915:H3249,4,FALSE)</f>
        <v>Yes</v>
      </c>
      <c r="F915" s="23" t="str">
        <f>VLOOKUP(A915,'Medical Examinations'!A915:H3249,5,FALSE)</f>
        <v>No</v>
      </c>
      <c r="G915" s="23" t="str">
        <f>VLOOKUP(A915,'Medical Examinations'!A915:H3249,6,FALSE)</f>
        <v>No</v>
      </c>
      <c r="H915" s="23">
        <f>VLOOKUP(A915,'Medical Examinations'!A915:H3249,7,FALSE)</f>
        <v>1</v>
      </c>
      <c r="I915" s="23" t="str">
        <f>VLOOKUP(A915,'Medical Examinations'!A915:H3249,8,FALSE)</f>
        <v>No</v>
      </c>
      <c r="J915" s="23" t="str" cm="1">
        <f t="array" ref="J915">_xlfn.IFS(C915&lt;18.5,"Under Weight",C915&lt;25,"Healthy Weight",C915&lt;30,"Over Weight",C915&gt;=30,"Obesity")</f>
        <v>Over Weight</v>
      </c>
      <c r="K915" s="23" t="str" cm="1">
        <f t="array" ref="K915">_xlfn.IFS(D915&lt;5.7,"Normal",D915&lt;=6.5,"Prediabetes",D915&gt;6.5,"Diabetes")</f>
        <v>Normal</v>
      </c>
      <c r="L915" s="30" t="str">
        <f>VLOOKUP(A915,'Hospitalisation Details'!A915:H3257,2,FALSE)</f>
        <v>20-Dec-1964</v>
      </c>
      <c r="M915" s="23">
        <f>VLOOKUP(A915,'Hospitalisation Details'!A915:H3257,5,FALSE)</f>
        <v>11931.13</v>
      </c>
      <c r="N915" s="23" t="str">
        <f>VLOOKUP(A915,'Hospitalisation Details'!A915:H3257,6,FALSE)</f>
        <v>tier - 3</v>
      </c>
      <c r="O915" s="23" t="str">
        <f>VLOOKUP(A915,'Hospitalisation Details'!A915:H3257,7,FALSE)</f>
        <v>tier - 1</v>
      </c>
      <c r="P915" s="23" t="str">
        <f>VLOOKUP(A915,'Hospitalisation Details'!A915:H3257,8,FALSE)</f>
        <v>R1019</v>
      </c>
      <c r="Q915" s="26">
        <f>VLOOKUP(A915,'Hospitalisation Details'!A915:H3257,3,FALSE)</f>
        <v>58.466666666666669</v>
      </c>
    </row>
    <row r="916" spans="1:17" ht="15.75" customHeight="1" x14ac:dyDescent="0.3">
      <c r="A916" s="31" t="s">
        <v>1624</v>
      </c>
      <c r="B916" s="23" t="str">
        <f>VLOOKUP(A916,'Customer Names'!A916:D3250,3,FALSE)</f>
        <v xml:space="preserve">  Lawrence D</v>
      </c>
      <c r="C916" s="23">
        <f>VLOOKUP(Healthcare!A916,'Medical Examinations'!A916:H3250,2,FALSE)</f>
        <v>26.8</v>
      </c>
      <c r="D916" s="23">
        <f>VLOOKUP(A916,'Medical Examinations'!A916:H3250,3,FALSE)</f>
        <v>5.68</v>
      </c>
      <c r="E916" s="23" t="str">
        <f>VLOOKUP(A916,'Medical Examinations'!A916:H3250,4,FALSE)</f>
        <v>Yes</v>
      </c>
      <c r="F916" s="23" t="str">
        <f>VLOOKUP(A916,'Medical Examinations'!A916:H3250,5,FALSE)</f>
        <v>No</v>
      </c>
      <c r="G916" s="23" t="str">
        <f>VLOOKUP(A916,'Medical Examinations'!A916:H3250,6,FALSE)</f>
        <v>No</v>
      </c>
      <c r="H916" s="23">
        <f>VLOOKUP(A916,'Medical Examinations'!A916:H3250,7,FALSE)</f>
        <v>1</v>
      </c>
      <c r="I916" s="23" t="str">
        <f>VLOOKUP(A916,'Medical Examinations'!A916:H3250,8,FALSE)</f>
        <v>No</v>
      </c>
      <c r="J916" s="23" t="str" cm="1">
        <f t="array" ref="J916">_xlfn.IFS(C916&lt;18.5,"Under Weight",C916&lt;25,"Healthy Weight",C916&lt;30,"Over Weight",C916&gt;=30,"Obesity")</f>
        <v>Over Weight</v>
      </c>
      <c r="K916" s="23" t="str" cm="1">
        <f t="array" ref="K916">_xlfn.IFS(D916&lt;5.7,"Normal",D916&lt;=6.5,"Prediabetes",D916&gt;6.5,"Diabetes")</f>
        <v>Normal</v>
      </c>
      <c r="L916" s="30" t="str">
        <f>VLOOKUP(A916,'Hospitalisation Details'!A916:H3258,2,FALSE)</f>
        <v>19-Nov-1964</v>
      </c>
      <c r="M916" s="23">
        <f>VLOOKUP(A916,'Hospitalisation Details'!A916:H3258,5,FALSE)</f>
        <v>11918.2</v>
      </c>
      <c r="N916" s="23" t="str">
        <f>VLOOKUP(A916,'Hospitalisation Details'!A916:H3258,6,FALSE)</f>
        <v>tier - 3</v>
      </c>
      <c r="O916" s="23" t="str">
        <f>VLOOKUP(A916,'Hospitalisation Details'!A916:H3258,7,FALSE)</f>
        <v>tier - 1</v>
      </c>
      <c r="P916" s="23" t="str">
        <f>VLOOKUP(A916,'Hospitalisation Details'!A916:H3258,8,FALSE)</f>
        <v>R1021</v>
      </c>
      <c r="Q916" s="26">
        <f>VLOOKUP(A916,'Hospitalisation Details'!A916:H3258,3,FALSE)</f>
        <v>58.552777777777777</v>
      </c>
    </row>
    <row r="917" spans="1:17" ht="15.75" customHeight="1" x14ac:dyDescent="0.3">
      <c r="A917" s="31" t="s">
        <v>1626</v>
      </c>
      <c r="B917" s="23" t="str">
        <f>VLOOKUP(A917,'Customer Names'!A917:D3251,3,FALSE)</f>
        <v xml:space="preserve">  Malcolm</v>
      </c>
      <c r="C917" s="23">
        <f>VLOOKUP(Healthcare!A917,'Medical Examinations'!A917:H3251,2,FALSE)</f>
        <v>21.78</v>
      </c>
      <c r="D917" s="23">
        <f>VLOOKUP(A917,'Medical Examinations'!A917:H3251,3,FALSE)</f>
        <v>5.3</v>
      </c>
      <c r="E917" s="23" t="str">
        <f>VLOOKUP(A917,'Medical Examinations'!A917:H3251,4,FALSE)</f>
        <v>No</v>
      </c>
      <c r="F917" s="23" t="str">
        <f>VLOOKUP(A917,'Medical Examinations'!A917:H3251,5,FALSE)</f>
        <v>yes</v>
      </c>
      <c r="G917" s="23" t="str">
        <f>VLOOKUP(A917,'Medical Examinations'!A917:H3251,6,FALSE)</f>
        <v>No</v>
      </c>
      <c r="H917" s="23">
        <f>VLOOKUP(A917,'Medical Examinations'!A917:H3251,7,FALSE)</f>
        <v>1</v>
      </c>
      <c r="I917" s="23" t="str">
        <f>VLOOKUP(A917,'Medical Examinations'!A917:H3251,8,FALSE)</f>
        <v>No</v>
      </c>
      <c r="J917" s="23" t="str" cm="1">
        <f t="array" ref="J917">_xlfn.IFS(C917&lt;18.5,"Under Weight",C917&lt;25,"Healthy Weight",C917&lt;30,"Over Weight",C917&gt;=30,"Obesity")</f>
        <v>Healthy Weight</v>
      </c>
      <c r="K917" s="23" t="str" cm="1">
        <f t="array" ref="K917">_xlfn.IFS(D917&lt;5.7,"Normal",D917&lt;=6.5,"Prediabetes",D917&gt;6.5,"Diabetes")</f>
        <v>Normal</v>
      </c>
      <c r="L917" s="30" t="str">
        <f>VLOOKUP(A917,'Hospitalisation Details'!A917:H3259,2,FALSE)</f>
        <v>02-Jun-2004</v>
      </c>
      <c r="M917" s="23">
        <f>VLOOKUP(A917,'Hospitalisation Details'!A917:H3259,5,FALSE)</f>
        <v>11884.05</v>
      </c>
      <c r="N917" s="23" t="str">
        <f>VLOOKUP(A917,'Hospitalisation Details'!A917:H3259,6,FALSE)</f>
        <v>tier - 3</v>
      </c>
      <c r="O917" s="23" t="str">
        <f>VLOOKUP(A917,'Hospitalisation Details'!A917:H3259,7,FALSE)</f>
        <v>tier - 3</v>
      </c>
      <c r="P917" s="23" t="str">
        <f>VLOOKUP(A917,'Hospitalisation Details'!A917:H3259,8,FALSE)</f>
        <v>R1013</v>
      </c>
      <c r="Q917" s="26">
        <f>VLOOKUP(A917,'Hospitalisation Details'!A917:H3259,3,FALSE)</f>
        <v>19.016666666666666</v>
      </c>
    </row>
    <row r="918" spans="1:17" ht="15.75" customHeight="1" x14ac:dyDescent="0.3">
      <c r="A918" s="31" t="s">
        <v>1628</v>
      </c>
      <c r="B918" s="23" t="str">
        <f>VLOOKUP(A918,'Customer Names'!A918:D3252,3,FALSE)</f>
        <v xml:space="preserve">  Anna E</v>
      </c>
      <c r="C918" s="23">
        <f>VLOOKUP(Healthcare!A918,'Medical Examinations'!A918:H3252,2,FALSE)</f>
        <v>30.14</v>
      </c>
      <c r="D918" s="23">
        <f>VLOOKUP(A918,'Medical Examinations'!A918:H3252,3,FALSE)</f>
        <v>9.4499999999999993</v>
      </c>
      <c r="E918" s="23" t="str">
        <f>VLOOKUP(A918,'Medical Examinations'!A918:H3252,4,FALSE)</f>
        <v>Yes</v>
      </c>
      <c r="F918" s="23" t="str">
        <f>VLOOKUP(A918,'Medical Examinations'!A918:H3252,5,FALSE)</f>
        <v>No</v>
      </c>
      <c r="G918" s="23" t="str">
        <f>VLOOKUP(A918,'Medical Examinations'!A918:H3252,6,FALSE)</f>
        <v>No</v>
      </c>
      <c r="H918" s="23">
        <f>VLOOKUP(A918,'Medical Examinations'!A918:H3252,7,FALSE)</f>
        <v>0</v>
      </c>
      <c r="I918" s="23" t="str">
        <f>VLOOKUP(A918,'Medical Examinations'!A918:H3252,8,FALSE)</f>
        <v>No</v>
      </c>
      <c r="J918" s="23" t="str" cm="1">
        <f t="array" ref="J918">_xlfn.IFS(C918&lt;18.5,"Under Weight",C918&lt;25,"Healthy Weight",C918&lt;30,"Over Weight",C918&gt;=30,"Obesity")</f>
        <v>Obesity</v>
      </c>
      <c r="K918" s="23" t="str" cm="1">
        <f t="array" ref="K918">_xlfn.IFS(D918&lt;5.7,"Normal",D918&lt;=6.5,"Prediabetes",D918&gt;6.5,"Diabetes")</f>
        <v>Diabetes</v>
      </c>
      <c r="L918" s="30" t="str">
        <f>VLOOKUP(A918,'Hospitalisation Details'!A918:H3260,2,FALSE)</f>
        <v>29-Oct-1967</v>
      </c>
      <c r="M918" s="23">
        <f>VLOOKUP(A918,'Hospitalisation Details'!A918:H3260,5,FALSE)</f>
        <v>11881.97</v>
      </c>
      <c r="N918" s="23" t="str">
        <f>VLOOKUP(A918,'Hospitalisation Details'!A918:H3260,6,FALSE)</f>
        <v>tier - 3</v>
      </c>
      <c r="O918" s="23" t="str">
        <f>VLOOKUP(A918,'Hospitalisation Details'!A918:H3260,7,FALSE)</f>
        <v>tier - 1</v>
      </c>
      <c r="P918" s="23" t="str">
        <f>VLOOKUP(A918,'Hospitalisation Details'!A918:H3260,8,FALSE)</f>
        <v>R1013</v>
      </c>
      <c r="Q918" s="26">
        <f>VLOOKUP(A918,'Hospitalisation Details'!A918:H3260,3,FALSE)</f>
        <v>55.608333333333334</v>
      </c>
    </row>
    <row r="919" spans="1:17" ht="15.75" customHeight="1" x14ac:dyDescent="0.3">
      <c r="A919" s="31" t="s">
        <v>1630</v>
      </c>
      <c r="B919" s="23" t="str">
        <f>VLOOKUP(A919,'Customer Names'!A919:D3253,3,FALSE)</f>
        <v xml:space="preserve">  Jenny</v>
      </c>
      <c r="C919" s="23">
        <f>VLOOKUP(Healthcare!A919,'Medical Examinations'!A919:H3253,2,FALSE)</f>
        <v>29.7</v>
      </c>
      <c r="D919" s="23">
        <f>VLOOKUP(A919,'Medical Examinations'!A919:H3253,3,FALSE)</f>
        <v>6.79</v>
      </c>
      <c r="E919" s="23" t="str">
        <f>VLOOKUP(A919,'Medical Examinations'!A919:H3253,4,FALSE)</f>
        <v>Yes</v>
      </c>
      <c r="F919" s="23" t="str">
        <f>VLOOKUP(A919,'Medical Examinations'!A919:H3253,5,FALSE)</f>
        <v>No</v>
      </c>
      <c r="G919" s="23" t="str">
        <f>VLOOKUP(A919,'Medical Examinations'!A919:H3253,6,FALSE)</f>
        <v>No</v>
      </c>
      <c r="H919" s="23">
        <f>VLOOKUP(A919,'Medical Examinations'!A919:H3253,7,FALSE)</f>
        <v>0</v>
      </c>
      <c r="I919" s="23" t="str">
        <f>VLOOKUP(A919,'Medical Examinations'!A919:H3253,8,FALSE)</f>
        <v>No</v>
      </c>
      <c r="J919" s="23" t="str" cm="1">
        <f t="array" ref="J919">_xlfn.IFS(C919&lt;18.5,"Under Weight",C919&lt;25,"Healthy Weight",C919&lt;30,"Over Weight",C919&gt;=30,"Obesity")</f>
        <v>Over Weight</v>
      </c>
      <c r="K919" s="23" t="str" cm="1">
        <f t="array" ref="K919">_xlfn.IFS(D919&lt;5.7,"Normal",D919&lt;=6.5,"Prediabetes",D919&gt;6.5,"Diabetes")</f>
        <v>Diabetes</v>
      </c>
      <c r="L919" s="30" t="str">
        <f>VLOOKUP(A919,'Hospitalisation Details'!A919:H3261,2,FALSE)</f>
        <v>14-Jul-1967</v>
      </c>
      <c r="M919" s="23">
        <f>VLOOKUP(A919,'Hospitalisation Details'!A919:H3261,5,FALSE)</f>
        <v>11881.36</v>
      </c>
      <c r="N919" s="23" t="str">
        <f>VLOOKUP(A919,'Hospitalisation Details'!A919:H3261,6,FALSE)</f>
        <v>tier - 3</v>
      </c>
      <c r="O919" s="23" t="str">
        <f>VLOOKUP(A919,'Hospitalisation Details'!A919:H3261,7,FALSE)</f>
        <v>tier - 2</v>
      </c>
      <c r="P919" s="23" t="str">
        <f>VLOOKUP(A919,'Hospitalisation Details'!A919:H3261,8,FALSE)</f>
        <v>R1011</v>
      </c>
      <c r="Q919" s="26">
        <f>VLOOKUP(A919,'Hospitalisation Details'!A919:H3261,3,FALSE)</f>
        <v>55.9</v>
      </c>
    </row>
    <row r="920" spans="1:17" ht="15.75" customHeight="1" x14ac:dyDescent="0.3">
      <c r="A920" s="31" t="s">
        <v>1631</v>
      </c>
      <c r="B920" s="23" t="str">
        <f>VLOOKUP(A920,'Customer Names'!A920:D3254,3,FALSE)</f>
        <v xml:space="preserve">  Melissa L</v>
      </c>
      <c r="C920" s="23">
        <f>VLOOKUP(Healthcare!A920,'Medical Examinations'!A920:H3254,2,FALSE)</f>
        <v>32.395000000000003</v>
      </c>
      <c r="D920" s="23">
        <f>VLOOKUP(A920,'Medical Examinations'!A920:H3254,3,FALSE)</f>
        <v>11.1</v>
      </c>
      <c r="E920" s="23" t="str">
        <f>VLOOKUP(A920,'Medical Examinations'!A920:H3254,4,FALSE)</f>
        <v>Yes</v>
      </c>
      <c r="F920" s="23" t="str">
        <f>VLOOKUP(A920,'Medical Examinations'!A920:H3254,5,FALSE)</f>
        <v>No</v>
      </c>
      <c r="G920" s="23" t="str">
        <f>VLOOKUP(A920,'Medical Examinations'!A920:H3254,6,FALSE)</f>
        <v>No</v>
      </c>
      <c r="H920" s="23">
        <f>VLOOKUP(A920,'Medical Examinations'!A920:H3254,7,FALSE)</f>
        <v>0</v>
      </c>
      <c r="I920" s="23" t="str">
        <f>VLOOKUP(A920,'Medical Examinations'!A920:H3254,8,FALSE)</f>
        <v>No</v>
      </c>
      <c r="J920" s="23" t="str" cm="1">
        <f t="array" ref="J920">_xlfn.IFS(C920&lt;18.5,"Under Weight",C920&lt;25,"Healthy Weight",C920&lt;30,"Over Weight",C920&gt;=30,"Obesity")</f>
        <v>Obesity</v>
      </c>
      <c r="K920" s="23" t="str" cm="1">
        <f t="array" ref="K920">_xlfn.IFS(D920&lt;5.7,"Normal",D920&lt;=6.5,"Prediabetes",D920&gt;6.5,"Diabetes")</f>
        <v>Diabetes</v>
      </c>
      <c r="L920" s="30" t="str">
        <f>VLOOKUP(A920,'Hospitalisation Details'!A920:H3262,2,FALSE)</f>
        <v>24-Aug-1967</v>
      </c>
      <c r="M920" s="23">
        <f>VLOOKUP(A920,'Hospitalisation Details'!A920:H3262,5,FALSE)</f>
        <v>11879.1</v>
      </c>
      <c r="N920" s="23" t="str">
        <f>VLOOKUP(A920,'Hospitalisation Details'!A920:H3262,6,FALSE)</f>
        <v>tier - 3</v>
      </c>
      <c r="O920" s="23" t="str">
        <f>VLOOKUP(A920,'Hospitalisation Details'!A920:H3262,7,FALSE)</f>
        <v>tier - 3</v>
      </c>
      <c r="P920" s="23" t="str">
        <f>VLOOKUP(A920,'Hospitalisation Details'!A920:H3262,8,FALSE)</f>
        <v>R1024</v>
      </c>
      <c r="Q920" s="26">
        <f>VLOOKUP(A920,'Hospitalisation Details'!A920:H3262,3,FALSE)</f>
        <v>55.788888888888891</v>
      </c>
    </row>
    <row r="921" spans="1:17" ht="15.75" customHeight="1" x14ac:dyDescent="0.3">
      <c r="A921" s="31" t="s">
        <v>1633</v>
      </c>
      <c r="B921" s="23" t="str">
        <f>VLOOKUP(A921,'Customer Names'!A921:D3255,3,FALSE)</f>
        <v xml:space="preserve">  Chia J</v>
      </c>
      <c r="C921" s="23">
        <f>VLOOKUP(Healthcare!A921,'Medical Examinations'!A921:H3255,2,FALSE)</f>
        <v>36.64</v>
      </c>
      <c r="D921" s="23">
        <f>VLOOKUP(A921,'Medical Examinations'!A921:H3255,3,FALSE)</f>
        <v>7.26</v>
      </c>
      <c r="E921" s="23" t="str">
        <f>VLOOKUP(A921,'Medical Examinations'!A921:H3255,4,FALSE)</f>
        <v>No</v>
      </c>
      <c r="F921" s="23" t="str">
        <f>VLOOKUP(A921,'Medical Examinations'!A921:H3255,5,FALSE)</f>
        <v>No</v>
      </c>
      <c r="G921" s="23" t="str">
        <f>VLOOKUP(A921,'Medical Examinations'!A921:H3255,6,FALSE)</f>
        <v>No</v>
      </c>
      <c r="H921" s="23">
        <f>VLOOKUP(A921,'Medical Examinations'!A921:H3255,7,FALSE)</f>
        <v>0</v>
      </c>
      <c r="I921" s="23" t="str">
        <f>VLOOKUP(A921,'Medical Examinations'!A921:H3255,8,FALSE)</f>
        <v>No</v>
      </c>
      <c r="J921" s="23" t="str" cm="1">
        <f t="array" ref="J921">_xlfn.IFS(C921&lt;18.5,"Under Weight",C921&lt;25,"Healthy Weight",C921&lt;30,"Over Weight",C921&gt;=30,"Obesity")</f>
        <v>Obesity</v>
      </c>
      <c r="K921" s="23" t="str" cm="1">
        <f t="array" ref="K921">_xlfn.IFS(D921&lt;5.7,"Normal",D921&lt;=6.5,"Prediabetes",D921&gt;6.5,"Diabetes")</f>
        <v>Diabetes</v>
      </c>
      <c r="L921" s="30" t="str">
        <f>VLOOKUP(A921,'Hospitalisation Details'!A921:H3263,2,FALSE)</f>
        <v>07-Jul-1974</v>
      </c>
      <c r="M921" s="23">
        <f>VLOOKUP(A921,'Hospitalisation Details'!A921:H3263,5,FALSE)</f>
        <v>11858.56</v>
      </c>
      <c r="N921" s="23" t="str">
        <f>VLOOKUP(A921,'Hospitalisation Details'!A921:H3263,6,FALSE)</f>
        <v>tier - 3</v>
      </c>
      <c r="O921" s="23" t="str">
        <f>VLOOKUP(A921,'Hospitalisation Details'!A921:H3263,7,FALSE)</f>
        <v>tier - 3</v>
      </c>
      <c r="P921" s="23" t="str">
        <f>VLOOKUP(A921,'Hospitalisation Details'!A921:H3263,8,FALSE)</f>
        <v>R1011</v>
      </c>
      <c r="Q921" s="26">
        <f>VLOOKUP(A921,'Hospitalisation Details'!A921:H3263,3,FALSE)</f>
        <v>48.919444444444444</v>
      </c>
    </row>
    <row r="922" spans="1:17" ht="15.75" customHeight="1" x14ac:dyDescent="0.3">
      <c r="A922" s="31" t="s">
        <v>1635</v>
      </c>
      <c r="B922" s="23" t="str">
        <f>VLOOKUP(A922,'Customer Names'!A922:D3256,3,FALSE)</f>
        <v xml:space="preserve">  Laura A</v>
      </c>
      <c r="C922" s="23">
        <f>VLOOKUP(Healthcare!A922,'Medical Examinations'!A922:H3256,2,FALSE)</f>
        <v>39.049999999999997</v>
      </c>
      <c r="D922" s="23">
        <f>VLOOKUP(A922,'Medical Examinations'!A922:H3256,3,FALSE)</f>
        <v>5.27</v>
      </c>
      <c r="E922" s="23" t="str">
        <f>VLOOKUP(A922,'Medical Examinations'!A922:H3256,4,FALSE)</f>
        <v>Yes</v>
      </c>
      <c r="F922" s="23" t="str">
        <f>VLOOKUP(A922,'Medical Examinations'!A922:H3256,5,FALSE)</f>
        <v>No</v>
      </c>
      <c r="G922" s="23" t="str">
        <f>VLOOKUP(A922,'Medical Examinations'!A922:H3256,6,FALSE)</f>
        <v>No</v>
      </c>
      <c r="H922" s="23">
        <f>VLOOKUP(A922,'Medical Examinations'!A922:H3256,7,FALSE)</f>
        <v>1</v>
      </c>
      <c r="I922" s="23" t="str">
        <f>VLOOKUP(A922,'Medical Examinations'!A922:H3256,8,FALSE)</f>
        <v>No</v>
      </c>
      <c r="J922" s="23" t="str" cm="1">
        <f t="array" ref="J922">_xlfn.IFS(C922&lt;18.5,"Under Weight",C922&lt;25,"Healthy Weight",C922&lt;30,"Over Weight",C922&gt;=30,"Obesity")</f>
        <v>Obesity</v>
      </c>
      <c r="K922" s="23" t="str" cm="1">
        <f t="array" ref="K922">_xlfn.IFS(D922&lt;5.7,"Normal",D922&lt;=6.5,"Prediabetes",D922&gt;6.5,"Diabetes")</f>
        <v>Normal</v>
      </c>
      <c r="L922" s="30" t="str">
        <f>VLOOKUP(A922,'Hospitalisation Details'!A922:H3264,2,FALSE)</f>
        <v>29-Sep-1964</v>
      </c>
      <c r="M922" s="23">
        <f>VLOOKUP(A922,'Hospitalisation Details'!A922:H3264,5,FALSE)</f>
        <v>11856.41</v>
      </c>
      <c r="N922" s="23" t="str">
        <f>VLOOKUP(A922,'Hospitalisation Details'!A922:H3264,6,FALSE)</f>
        <v>tier - 3</v>
      </c>
      <c r="O922" s="23" t="str">
        <f>VLOOKUP(A922,'Hospitalisation Details'!A922:H3264,7,FALSE)</f>
        <v>tier - 2</v>
      </c>
      <c r="P922" s="23" t="str">
        <f>VLOOKUP(A922,'Hospitalisation Details'!A922:H3264,8,FALSE)</f>
        <v>R1013</v>
      </c>
      <c r="Q922" s="26">
        <f>VLOOKUP(A922,'Hospitalisation Details'!A922:H3264,3,FALSE)</f>
        <v>58.69166666666667</v>
      </c>
    </row>
    <row r="923" spans="1:17" ht="15.75" customHeight="1" x14ac:dyDescent="0.3">
      <c r="A923" s="31" t="s">
        <v>1637</v>
      </c>
      <c r="B923" s="23" t="str">
        <f>VLOOKUP(A923,'Customer Names'!A923:D3257,3,FALSE)</f>
        <v xml:space="preserve">  Aditi</v>
      </c>
      <c r="C923" s="23">
        <f>VLOOKUP(Healthcare!A923,'Medical Examinations'!A923:H3257,2,FALSE)</f>
        <v>33.1</v>
      </c>
      <c r="D923" s="23">
        <f>VLOOKUP(A923,'Medical Examinations'!A923:H3257,3,FALSE)</f>
        <v>5.46</v>
      </c>
      <c r="E923" s="23" t="str">
        <f>VLOOKUP(A923,'Medical Examinations'!A923:H3257,4,FALSE)</f>
        <v>Yes</v>
      </c>
      <c r="F923" s="23" t="str">
        <f>VLOOKUP(A923,'Medical Examinations'!A923:H3257,5,FALSE)</f>
        <v>No</v>
      </c>
      <c r="G923" s="23" t="str">
        <f>VLOOKUP(A923,'Medical Examinations'!A923:H3257,6,FALSE)</f>
        <v>No</v>
      </c>
      <c r="H923" s="23">
        <f>VLOOKUP(A923,'Medical Examinations'!A923:H3257,7,FALSE)</f>
        <v>1</v>
      </c>
      <c r="I923" s="23" t="str">
        <f>VLOOKUP(A923,'Medical Examinations'!A923:H3257,8,FALSE)</f>
        <v>No</v>
      </c>
      <c r="J923" s="23" t="str" cm="1">
        <f t="array" ref="J923">_xlfn.IFS(C923&lt;18.5,"Under Weight",C923&lt;25,"Healthy Weight",C923&lt;30,"Over Weight",C923&gt;=30,"Obesity")</f>
        <v>Obesity</v>
      </c>
      <c r="K923" s="23" t="str" cm="1">
        <f t="array" ref="K923">_xlfn.IFS(D923&lt;5.7,"Normal",D923&lt;=6.5,"Prediabetes",D923&gt;6.5,"Diabetes")</f>
        <v>Normal</v>
      </c>
      <c r="L923" s="30" t="str">
        <f>VLOOKUP(A923,'Hospitalisation Details'!A923:H3265,2,FALSE)</f>
        <v>27-Jun-1964</v>
      </c>
      <c r="M923" s="23">
        <f>VLOOKUP(A923,'Hospitalisation Details'!A923:H3265,5,FALSE)</f>
        <v>11848.14</v>
      </c>
      <c r="N923" s="23" t="str">
        <f>VLOOKUP(A923,'Hospitalisation Details'!A923:H3265,6,FALSE)</f>
        <v>tier - 3</v>
      </c>
      <c r="O923" s="23" t="str">
        <f>VLOOKUP(A923,'Hospitalisation Details'!A923:H3265,7,FALSE)</f>
        <v>tier - 2</v>
      </c>
      <c r="P923" s="23" t="str">
        <f>VLOOKUP(A923,'Hospitalisation Details'!A923:H3265,8,FALSE)</f>
        <v>R1011</v>
      </c>
      <c r="Q923" s="26">
        <f>VLOOKUP(A923,'Hospitalisation Details'!A923:H3265,3,FALSE)</f>
        <v>58.947222222222223</v>
      </c>
    </row>
    <row r="924" spans="1:17" ht="15.75" customHeight="1" x14ac:dyDescent="0.3">
      <c r="A924" s="31" t="s">
        <v>1639</v>
      </c>
      <c r="B924" s="23" t="str">
        <f>VLOOKUP(A924,'Customer Names'!A924:D3258,3,FALSE)</f>
        <v xml:space="preserve">  Leah A</v>
      </c>
      <c r="C924" s="23">
        <f>VLOOKUP(Healthcare!A924,'Medical Examinations'!A924:H3258,2,FALSE)</f>
        <v>31.824999999999999</v>
      </c>
      <c r="D924" s="23">
        <f>VLOOKUP(A924,'Medical Examinations'!A924:H3258,3,FALSE)</f>
        <v>8.1300000000000008</v>
      </c>
      <c r="E924" s="23" t="str">
        <f>VLOOKUP(A924,'Medical Examinations'!A924:H3258,4,FALSE)</f>
        <v>No</v>
      </c>
      <c r="F924" s="23" t="str">
        <f>VLOOKUP(A924,'Medical Examinations'!A924:H3258,5,FALSE)</f>
        <v>No</v>
      </c>
      <c r="G924" s="23" t="str">
        <f>VLOOKUP(A924,'Medical Examinations'!A924:H3258,6,FALSE)</f>
        <v>No</v>
      </c>
      <c r="H924" s="23">
        <f>VLOOKUP(A924,'Medical Examinations'!A924:H3258,7,FALSE)</f>
        <v>0</v>
      </c>
      <c r="I924" s="23" t="str">
        <f>VLOOKUP(A924,'Medical Examinations'!A924:H3258,8,FALSE)</f>
        <v>No</v>
      </c>
      <c r="J924" s="23" t="str" cm="1">
        <f t="array" ref="J924">_xlfn.IFS(C924&lt;18.5,"Under Weight",C924&lt;25,"Healthy Weight",C924&lt;30,"Over Weight",C924&gt;=30,"Obesity")</f>
        <v>Obesity</v>
      </c>
      <c r="K924" s="23" t="str" cm="1">
        <f t="array" ref="K924">_xlfn.IFS(D924&lt;5.7,"Normal",D924&lt;=6.5,"Prediabetes",D924&gt;6.5,"Diabetes")</f>
        <v>Diabetes</v>
      </c>
      <c r="L924" s="30" t="str">
        <f>VLOOKUP(A924,'Hospitalisation Details'!A924:H3266,2,FALSE)</f>
        <v>10-Nov-1965</v>
      </c>
      <c r="M924" s="23">
        <f>VLOOKUP(A924,'Hospitalisation Details'!A924:H3266,5,FALSE)</f>
        <v>11842.62</v>
      </c>
      <c r="N924" s="23" t="str">
        <f>VLOOKUP(A924,'Hospitalisation Details'!A924:H3266,6,FALSE)</f>
        <v>tier - 3</v>
      </c>
      <c r="O924" s="23" t="str">
        <f>VLOOKUP(A924,'Hospitalisation Details'!A924:H3266,7,FALSE)</f>
        <v>tier - 3</v>
      </c>
      <c r="P924" s="23" t="str">
        <f>VLOOKUP(A924,'Hospitalisation Details'!A924:H3266,8,FALSE)</f>
        <v>R1012</v>
      </c>
      <c r="Q924" s="26">
        <f>VLOOKUP(A924,'Hospitalisation Details'!A924:H3266,3,FALSE)</f>
        <v>57.577777777777776</v>
      </c>
    </row>
    <row r="925" spans="1:17" ht="15.75" customHeight="1" x14ac:dyDescent="0.3">
      <c r="A925" s="31" t="s">
        <v>1641</v>
      </c>
      <c r="B925" s="23" t="str">
        <f>VLOOKUP(A925,'Customer Names'!A925:D3259,3,FALSE)</f>
        <v xml:space="preserve">  Marianne</v>
      </c>
      <c r="C925" s="23">
        <f>VLOOKUP(Healthcare!A925,'Medical Examinations'!A925:H3259,2,FALSE)</f>
        <v>29</v>
      </c>
      <c r="D925" s="23">
        <f>VLOOKUP(A925,'Medical Examinations'!A925:H3259,3,FALSE)</f>
        <v>4.25</v>
      </c>
      <c r="E925" s="23" t="str">
        <f>VLOOKUP(A925,'Medical Examinations'!A925:H3259,4,FALSE)</f>
        <v>Yes</v>
      </c>
      <c r="F925" s="23" t="str">
        <f>VLOOKUP(A925,'Medical Examinations'!A925:H3259,5,FALSE)</f>
        <v>No</v>
      </c>
      <c r="G925" s="23" t="str">
        <f>VLOOKUP(A925,'Medical Examinations'!A925:H3259,6,FALSE)</f>
        <v>No</v>
      </c>
      <c r="H925" s="23">
        <f>VLOOKUP(A925,'Medical Examinations'!A925:H3259,7,FALSE)</f>
        <v>1</v>
      </c>
      <c r="I925" s="23" t="str">
        <f>VLOOKUP(A925,'Medical Examinations'!A925:H3259,8,FALSE)</f>
        <v>No</v>
      </c>
      <c r="J925" s="23" t="str" cm="1">
        <f t="array" ref="J925">_xlfn.IFS(C925&lt;18.5,"Under Weight",C925&lt;25,"Healthy Weight",C925&lt;30,"Over Weight",C925&gt;=30,"Obesity")</f>
        <v>Over Weight</v>
      </c>
      <c r="K925" s="23" t="str" cm="1">
        <f t="array" ref="K925">_xlfn.IFS(D925&lt;5.7,"Normal",D925&lt;=6.5,"Prediabetes",D925&gt;6.5,"Diabetes")</f>
        <v>Normal</v>
      </c>
      <c r="L925" s="30" t="str">
        <f>VLOOKUP(A925,'Hospitalisation Details'!A925:H3267,2,FALSE)</f>
        <v>11-Jul-1964</v>
      </c>
      <c r="M925" s="23">
        <f>VLOOKUP(A925,'Hospitalisation Details'!A925:H3267,5,FALSE)</f>
        <v>11842.44</v>
      </c>
      <c r="N925" s="23" t="str">
        <f>VLOOKUP(A925,'Hospitalisation Details'!A925:H3267,6,FALSE)</f>
        <v>tier - 3</v>
      </c>
      <c r="O925" s="23" t="str">
        <f>VLOOKUP(A925,'Hospitalisation Details'!A925:H3267,7,FALSE)</f>
        <v>tier - 2</v>
      </c>
      <c r="P925" s="23" t="str">
        <f>VLOOKUP(A925,'Hospitalisation Details'!A925:H3267,8,FALSE)</f>
        <v>R1011</v>
      </c>
      <c r="Q925" s="26">
        <f>VLOOKUP(A925,'Hospitalisation Details'!A925:H3267,3,FALSE)</f>
        <v>58.908333333333331</v>
      </c>
    </row>
    <row r="926" spans="1:17" ht="15.75" customHeight="1" x14ac:dyDescent="0.3">
      <c r="A926" s="31" t="s">
        <v>1643</v>
      </c>
      <c r="B926" s="23" t="str">
        <f>VLOOKUP(A926,'Customer Names'!A926:D3260,3,FALSE)</f>
        <v xml:space="preserve">  Carla</v>
      </c>
      <c r="C926" s="23">
        <f>VLOOKUP(Healthcare!A926,'Medical Examinations'!A926:H3260,2,FALSE)</f>
        <v>30.495000000000001</v>
      </c>
      <c r="D926" s="23">
        <f>VLOOKUP(A926,'Medical Examinations'!A926:H3260,3,FALSE)</f>
        <v>8.68</v>
      </c>
      <c r="E926" s="23" t="str">
        <f>VLOOKUP(A926,'Medical Examinations'!A926:H3260,4,FALSE)</f>
        <v>No</v>
      </c>
      <c r="F926" s="23" t="str">
        <f>VLOOKUP(A926,'Medical Examinations'!A926:H3260,5,FALSE)</f>
        <v>No</v>
      </c>
      <c r="G926" s="23" t="str">
        <f>VLOOKUP(A926,'Medical Examinations'!A926:H3260,6,FALSE)</f>
        <v>No</v>
      </c>
      <c r="H926" s="23">
        <f>VLOOKUP(A926,'Medical Examinations'!A926:H3260,7,FALSE)</f>
        <v>0</v>
      </c>
      <c r="I926" s="23" t="str">
        <f>VLOOKUP(A926,'Medical Examinations'!A926:H3260,8,FALSE)</f>
        <v>No</v>
      </c>
      <c r="J926" s="23" t="str" cm="1">
        <f t="array" ref="J926">_xlfn.IFS(C926&lt;18.5,"Under Weight",C926&lt;25,"Healthy Weight",C926&lt;30,"Over Weight",C926&gt;=30,"Obesity")</f>
        <v>Obesity</v>
      </c>
      <c r="K926" s="23" t="str" cm="1">
        <f t="array" ref="K926">_xlfn.IFS(D926&lt;5.7,"Normal",D926&lt;=6.5,"Prediabetes",D926&gt;6.5,"Diabetes")</f>
        <v>Diabetes</v>
      </c>
      <c r="L926" s="30" t="str">
        <f>VLOOKUP(A926,'Hospitalisation Details'!A926:H3268,2,FALSE)</f>
        <v>25-Sep-1965</v>
      </c>
      <c r="M926" s="23">
        <f>VLOOKUP(A926,'Hospitalisation Details'!A926:H3268,5,FALSE)</f>
        <v>11840.78</v>
      </c>
      <c r="N926" s="23" t="str">
        <f>VLOOKUP(A926,'Hospitalisation Details'!A926:H3268,6,FALSE)</f>
        <v>tier - 3</v>
      </c>
      <c r="O926" s="23" t="str">
        <f>VLOOKUP(A926,'Hospitalisation Details'!A926:H3268,7,FALSE)</f>
        <v>tier - 2</v>
      </c>
      <c r="P926" s="23" t="str">
        <f>VLOOKUP(A926,'Hospitalisation Details'!A926:H3268,8,FALSE)</f>
        <v>R1012</v>
      </c>
      <c r="Q926" s="26">
        <f>VLOOKUP(A926,'Hospitalisation Details'!A926:H3268,3,FALSE)</f>
        <v>57.702777777777776</v>
      </c>
    </row>
    <row r="927" spans="1:17" ht="15.75" customHeight="1" x14ac:dyDescent="0.3">
      <c r="A927" s="31" t="s">
        <v>1645</v>
      </c>
      <c r="B927" s="23" t="str">
        <f>VLOOKUP(A927,'Customer Names'!A927:D3261,3,FALSE)</f>
        <v xml:space="preserve">  Oksana</v>
      </c>
      <c r="C927" s="23">
        <f>VLOOKUP(Healthcare!A927,'Medical Examinations'!A927:H3261,2,FALSE)</f>
        <v>25.2</v>
      </c>
      <c r="D927" s="23">
        <f>VLOOKUP(A927,'Medical Examinations'!A927:H3261,3,FALSE)</f>
        <v>6.25</v>
      </c>
      <c r="E927" s="23" t="str">
        <f>VLOOKUP(A927,'Medical Examinations'!A927:H3261,4,FALSE)</f>
        <v>Yes</v>
      </c>
      <c r="F927" s="23" t="str">
        <f>VLOOKUP(A927,'Medical Examinations'!A927:H3261,5,FALSE)</f>
        <v>No</v>
      </c>
      <c r="G927" s="23" t="str">
        <f>VLOOKUP(A927,'Medical Examinations'!A927:H3261,6,FALSE)</f>
        <v>No</v>
      </c>
      <c r="H927" s="23">
        <f>VLOOKUP(A927,'Medical Examinations'!A927:H3261,7,FALSE)</f>
        <v>1</v>
      </c>
      <c r="I927" s="23" t="str">
        <f>VLOOKUP(A927,'Medical Examinations'!A927:H3261,8,FALSE)</f>
        <v>No</v>
      </c>
      <c r="J927" s="23" t="str" cm="1">
        <f t="array" ref="J927">_xlfn.IFS(C927&lt;18.5,"Under Weight",C927&lt;25,"Healthy Weight",C927&lt;30,"Over Weight",C927&gt;=30,"Obesity")</f>
        <v>Over Weight</v>
      </c>
      <c r="K927" s="23" t="str" cm="1">
        <f t="array" ref="K927">_xlfn.IFS(D927&lt;5.7,"Normal",D927&lt;=6.5,"Prediabetes",D927&gt;6.5,"Diabetes")</f>
        <v>Prediabetes</v>
      </c>
      <c r="L927" s="30" t="str">
        <f>VLOOKUP(A927,'Hospitalisation Details'!A927:H3269,2,FALSE)</f>
        <v>11-Sep-1964</v>
      </c>
      <c r="M927" s="23">
        <f>VLOOKUP(A927,'Hospitalisation Details'!A927:H3269,5,FALSE)</f>
        <v>11837.16</v>
      </c>
      <c r="N927" s="23" t="str">
        <f>VLOOKUP(A927,'Hospitalisation Details'!A927:H3269,6,FALSE)</f>
        <v>tier - 3</v>
      </c>
      <c r="O927" s="23" t="str">
        <f>VLOOKUP(A927,'Hospitalisation Details'!A927:H3269,7,FALSE)</f>
        <v>tier - 3</v>
      </c>
      <c r="P927" s="23" t="str">
        <f>VLOOKUP(A927,'Hospitalisation Details'!A927:H3269,8,FALSE)</f>
        <v>R1011</v>
      </c>
      <c r="Q927" s="26">
        <f>VLOOKUP(A927,'Hospitalisation Details'!A927:H3269,3,FALSE)</f>
        <v>58.741666666666667</v>
      </c>
    </row>
    <row r="928" spans="1:17" ht="15.75" customHeight="1" x14ac:dyDescent="0.3">
      <c r="A928" s="31" t="s">
        <v>1647</v>
      </c>
      <c r="B928" s="23" t="str">
        <f>VLOOKUP(A928,'Customer Names'!A928:D3262,3,FALSE)</f>
        <v xml:space="preserve">  Rebecca B</v>
      </c>
      <c r="C928" s="23">
        <f>VLOOKUP(Healthcare!A928,'Medical Examinations'!A928:H3262,2,FALSE)</f>
        <v>22.77</v>
      </c>
      <c r="D928" s="23">
        <f>VLOOKUP(A928,'Medical Examinations'!A928:H3262,3,FALSE)</f>
        <v>4.47</v>
      </c>
      <c r="E928" s="23" t="str">
        <f>VLOOKUP(A928,'Medical Examinations'!A928:H3262,4,FALSE)</f>
        <v>Yes</v>
      </c>
      <c r="F928" s="23" t="str">
        <f>VLOOKUP(A928,'Medical Examinations'!A928:H3262,5,FALSE)</f>
        <v>No</v>
      </c>
      <c r="G928" s="23" t="str">
        <f>VLOOKUP(A928,'Medical Examinations'!A928:H3262,6,FALSE)</f>
        <v>No</v>
      </c>
      <c r="H928" s="23">
        <f>VLOOKUP(A928,'Medical Examinations'!A928:H3262,7,FALSE)</f>
        <v>1</v>
      </c>
      <c r="I928" s="23" t="str">
        <f>VLOOKUP(A928,'Medical Examinations'!A928:H3262,8,FALSE)</f>
        <v>No</v>
      </c>
      <c r="J928" s="23" t="str" cm="1">
        <f t="array" ref="J928">_xlfn.IFS(C928&lt;18.5,"Under Weight",C928&lt;25,"Healthy Weight",C928&lt;30,"Over Weight",C928&gt;=30,"Obesity")</f>
        <v>Healthy Weight</v>
      </c>
      <c r="K928" s="23" t="str" cm="1">
        <f t="array" ref="K928">_xlfn.IFS(D928&lt;5.7,"Normal",D928&lt;=6.5,"Prediabetes",D928&gt;6.5,"Diabetes")</f>
        <v>Normal</v>
      </c>
      <c r="L928" s="30" t="str">
        <f>VLOOKUP(A928,'Hospitalisation Details'!A928:H3270,2,FALSE)</f>
        <v>27-Jun-1964</v>
      </c>
      <c r="M928" s="23">
        <f>VLOOKUP(A928,'Hospitalisation Details'!A928:H3270,5,FALSE)</f>
        <v>11833.78</v>
      </c>
      <c r="N928" s="23" t="str">
        <f>VLOOKUP(A928,'Hospitalisation Details'!A928:H3270,6,FALSE)</f>
        <v>tier - 3</v>
      </c>
      <c r="O928" s="23" t="str">
        <f>VLOOKUP(A928,'Hospitalisation Details'!A928:H3270,7,FALSE)</f>
        <v>tier - 3</v>
      </c>
      <c r="P928" s="23" t="str">
        <f>VLOOKUP(A928,'Hospitalisation Details'!A928:H3270,8,FALSE)</f>
        <v>R1013</v>
      </c>
      <c r="Q928" s="26">
        <f>VLOOKUP(A928,'Hospitalisation Details'!A928:H3270,3,FALSE)</f>
        <v>58.947222222222223</v>
      </c>
    </row>
    <row r="929" spans="1:17" ht="15.75" customHeight="1" x14ac:dyDescent="0.3">
      <c r="A929" s="31" t="s">
        <v>1648</v>
      </c>
      <c r="B929" s="23" t="str">
        <f>VLOOKUP(A929,'Customer Names'!A929:D3263,3,FALSE)</f>
        <v xml:space="preserve">  Maria A</v>
      </c>
      <c r="C929" s="23">
        <f>VLOOKUP(Healthcare!A929,'Medical Examinations'!A929:H3263,2,FALSE)</f>
        <v>23.18</v>
      </c>
      <c r="D929" s="23">
        <f>VLOOKUP(A929,'Medical Examinations'!A929:H3263,3,FALSE)</f>
        <v>8.31</v>
      </c>
      <c r="E929" s="23" t="str">
        <f>VLOOKUP(A929,'Medical Examinations'!A929:H3263,4,FALSE)</f>
        <v>No</v>
      </c>
      <c r="F929" s="23" t="str">
        <f>VLOOKUP(A929,'Medical Examinations'!A929:H3263,5,FALSE)</f>
        <v>No</v>
      </c>
      <c r="G929" s="23" t="str">
        <f>VLOOKUP(A929,'Medical Examinations'!A929:H3263,6,FALSE)</f>
        <v>No</v>
      </c>
      <c r="H929" s="23">
        <f>VLOOKUP(A929,'Medical Examinations'!A929:H3263,7,FALSE)</f>
        <v>0</v>
      </c>
      <c r="I929" s="23" t="str">
        <f>VLOOKUP(A929,'Medical Examinations'!A929:H3263,8,FALSE)</f>
        <v>No</v>
      </c>
      <c r="J929" s="23" t="str" cm="1">
        <f t="array" ref="J929">_xlfn.IFS(C929&lt;18.5,"Under Weight",C929&lt;25,"Healthy Weight",C929&lt;30,"Over Weight",C929&gt;=30,"Obesity")</f>
        <v>Healthy Weight</v>
      </c>
      <c r="K929" s="23" t="str" cm="1">
        <f t="array" ref="K929">_xlfn.IFS(D929&lt;5.7,"Normal",D929&lt;=6.5,"Prediabetes",D929&gt;6.5,"Diabetes")</f>
        <v>Diabetes</v>
      </c>
      <c r="L929" s="30" t="str">
        <f>VLOOKUP(A929,'Hospitalisation Details'!A929:H3271,2,FALSE)</f>
        <v>03-Oct-1965</v>
      </c>
      <c r="M929" s="23">
        <f>VLOOKUP(A929,'Hospitalisation Details'!A929:H3271,5,FALSE)</f>
        <v>11830.61</v>
      </c>
      <c r="N929" s="23" t="str">
        <f>VLOOKUP(A929,'Hospitalisation Details'!A929:H3271,6,FALSE)</f>
        <v>tier - 3</v>
      </c>
      <c r="O929" s="23" t="str">
        <f>VLOOKUP(A929,'Hospitalisation Details'!A929:H3271,7,FALSE)</f>
        <v>tier - 1</v>
      </c>
      <c r="P929" s="23" t="str">
        <f>VLOOKUP(A929,'Hospitalisation Details'!A929:H3271,8,FALSE)</f>
        <v>R1012</v>
      </c>
      <c r="Q929" s="26">
        <f>VLOOKUP(A929,'Hospitalisation Details'!A929:H3271,3,FALSE)</f>
        <v>57.680555555555557</v>
      </c>
    </row>
    <row r="930" spans="1:17" ht="15.75" customHeight="1" x14ac:dyDescent="0.3">
      <c r="A930" s="31" t="s">
        <v>1650</v>
      </c>
      <c r="B930" s="23" t="str">
        <f>VLOOKUP(A930,'Customer Names'!A930:D3264,3,FALSE)</f>
        <v xml:space="preserve">  Lisa M</v>
      </c>
      <c r="C930" s="23">
        <f>VLOOKUP(Healthcare!A930,'Medical Examinations'!A930:H3264,2,FALSE)</f>
        <v>35.409999999999997</v>
      </c>
      <c r="D930" s="23">
        <f>VLOOKUP(A930,'Medical Examinations'!A930:H3264,3,FALSE)</f>
        <v>5.68</v>
      </c>
      <c r="E930" s="23" t="str">
        <f>VLOOKUP(A930,'Medical Examinations'!A930:H3264,4,FALSE)</f>
        <v>No</v>
      </c>
      <c r="F930" s="23" t="str">
        <f>VLOOKUP(A930,'Medical Examinations'!A930:H3264,5,FALSE)</f>
        <v>No</v>
      </c>
      <c r="G930" s="23" t="str">
        <f>VLOOKUP(A930,'Medical Examinations'!A930:H3264,6,FALSE)</f>
        <v>No</v>
      </c>
      <c r="H930" s="23">
        <f>VLOOKUP(A930,'Medical Examinations'!A930:H3264,7,FALSE)</f>
        <v>0</v>
      </c>
      <c r="I930" s="23" t="str">
        <f>VLOOKUP(A930,'Medical Examinations'!A930:H3264,8,FALSE)</f>
        <v>No</v>
      </c>
      <c r="J930" s="23" t="str" cm="1">
        <f t="array" ref="J930">_xlfn.IFS(C930&lt;18.5,"Under Weight",C930&lt;25,"Healthy Weight",C930&lt;30,"Over Weight",C930&gt;=30,"Obesity")</f>
        <v>Obesity</v>
      </c>
      <c r="K930" s="23" t="str" cm="1">
        <f t="array" ref="K930">_xlfn.IFS(D930&lt;5.7,"Normal",D930&lt;=6.5,"Prediabetes",D930&gt;6.5,"Diabetes")</f>
        <v>Normal</v>
      </c>
      <c r="L930" s="30" t="str">
        <f>VLOOKUP(A930,'Hospitalisation Details'!A930:H3272,2,FALSE)</f>
        <v>20-Nov-1982</v>
      </c>
      <c r="M930" s="23">
        <f>VLOOKUP(A930,'Hospitalisation Details'!A930:H3272,5,FALSE)</f>
        <v>11773.06</v>
      </c>
      <c r="N930" s="23" t="str">
        <f>VLOOKUP(A930,'Hospitalisation Details'!A930:H3272,6,FALSE)</f>
        <v>tier - 3</v>
      </c>
      <c r="O930" s="23" t="str">
        <f>VLOOKUP(A930,'Hospitalisation Details'!A930:H3272,7,FALSE)</f>
        <v>tier - 3</v>
      </c>
      <c r="P930" s="23" t="str">
        <f>VLOOKUP(A930,'Hospitalisation Details'!A930:H3272,8,FALSE)</f>
        <v>R1026</v>
      </c>
      <c r="Q930" s="26">
        <f>VLOOKUP(A930,'Hospitalisation Details'!A930:H3272,3,FALSE)</f>
        <v>40.549999999999997</v>
      </c>
    </row>
    <row r="931" spans="1:17" ht="15.75" customHeight="1" x14ac:dyDescent="0.3">
      <c r="A931" s="31" t="s">
        <v>1652</v>
      </c>
      <c r="B931" s="23" t="str">
        <f>VLOOKUP(A931,'Customer Names'!A931:D3265,3,FALSE)</f>
        <v xml:space="preserve">  Steve Jr</v>
      </c>
      <c r="C931" s="23">
        <f>VLOOKUP(Healthcare!A931,'Medical Examinations'!A931:H3265,2,FALSE)</f>
        <v>32.11</v>
      </c>
      <c r="D931" s="23">
        <f>VLOOKUP(A931,'Medical Examinations'!A931:H3265,3,FALSE)</f>
        <v>4.75</v>
      </c>
      <c r="E931" s="23" t="str">
        <f>VLOOKUP(A931,'Medical Examinations'!A931:H3265,4,FALSE)</f>
        <v>Yes</v>
      </c>
      <c r="F931" s="23" t="str">
        <f>VLOOKUP(A931,'Medical Examinations'!A931:H3265,5,FALSE)</f>
        <v>No</v>
      </c>
      <c r="G931" s="23" t="str">
        <f>VLOOKUP(A931,'Medical Examinations'!A931:H3265,6,FALSE)</f>
        <v>No</v>
      </c>
      <c r="H931" s="23">
        <f>VLOOKUP(A931,'Medical Examinations'!A931:H3265,7,FALSE)</f>
        <v>2</v>
      </c>
      <c r="I931" s="23" t="str">
        <f>VLOOKUP(A931,'Medical Examinations'!A931:H3265,8,FALSE)</f>
        <v>No</v>
      </c>
      <c r="J931" s="23" t="str" cm="1">
        <f t="array" ref="J931">_xlfn.IFS(C931&lt;18.5,"Under Weight",C931&lt;25,"Healthy Weight",C931&lt;30,"Over Weight",C931&gt;=30,"Obesity")</f>
        <v>Obesity</v>
      </c>
      <c r="K931" s="23" t="str" cm="1">
        <f t="array" ref="K931">_xlfn.IFS(D931&lt;5.7,"Normal",D931&lt;=6.5,"Prediabetes",D931&gt;6.5,"Diabetes")</f>
        <v>Normal</v>
      </c>
      <c r="L931" s="30" t="str">
        <f>VLOOKUP(A931,'Hospitalisation Details'!A931:H3273,2,FALSE)</f>
        <v>25-Jul-1966</v>
      </c>
      <c r="M931" s="23">
        <f>VLOOKUP(A931,'Hospitalisation Details'!A931:H3273,5,FALSE)</f>
        <v>11763</v>
      </c>
      <c r="N931" s="23" t="str">
        <f>VLOOKUP(A931,'Hospitalisation Details'!A931:H3273,6,FALSE)</f>
        <v>tier - 3</v>
      </c>
      <c r="O931" s="23" t="str">
        <f>VLOOKUP(A931,'Hospitalisation Details'!A931:H3273,7,FALSE)</f>
        <v>tier - 3</v>
      </c>
      <c r="P931" s="23" t="str">
        <f>VLOOKUP(A931,'Hospitalisation Details'!A931:H3273,8,FALSE)</f>
        <v>R1016</v>
      </c>
      <c r="Q931" s="26">
        <f>VLOOKUP(A931,'Hospitalisation Details'!A931:H3273,3,FALSE)</f>
        <v>56.869444444444447</v>
      </c>
    </row>
    <row r="932" spans="1:17" ht="15.75" customHeight="1" x14ac:dyDescent="0.3">
      <c r="A932" s="31" t="s">
        <v>1654</v>
      </c>
      <c r="B932" s="23" t="str">
        <f>VLOOKUP(A932,'Customer Names'!A932:D3266,3,FALSE)</f>
        <v xml:space="preserve">  Tiffany</v>
      </c>
      <c r="C932" s="23">
        <f>VLOOKUP(Healthcare!A932,'Medical Examinations'!A932:H3266,2,FALSE)</f>
        <v>34.479999999999997</v>
      </c>
      <c r="D932" s="23">
        <f>VLOOKUP(A932,'Medical Examinations'!A932:H3266,3,FALSE)</f>
        <v>6.31</v>
      </c>
      <c r="E932" s="23" t="str">
        <f>VLOOKUP(A932,'Medical Examinations'!A932:H3266,4,FALSE)</f>
        <v>No</v>
      </c>
      <c r="F932" s="23" t="str">
        <f>VLOOKUP(A932,'Medical Examinations'!A932:H3266,5,FALSE)</f>
        <v>No</v>
      </c>
      <c r="G932" s="23" t="str">
        <f>VLOOKUP(A932,'Medical Examinations'!A932:H3266,6,FALSE)</f>
        <v>Yes</v>
      </c>
      <c r="H932" s="23">
        <f>VLOOKUP(A932,'Medical Examinations'!A932:H3266,7,FALSE)</f>
        <v>1</v>
      </c>
      <c r="I932" s="23" t="str">
        <f>VLOOKUP(A932,'Medical Examinations'!A932:H3266,8,FALSE)</f>
        <v>No</v>
      </c>
      <c r="J932" s="23" t="str" cm="1">
        <f t="array" ref="J932">_xlfn.IFS(C932&lt;18.5,"Under Weight",C932&lt;25,"Healthy Weight",C932&lt;30,"Over Weight",C932&gt;=30,"Obesity")</f>
        <v>Obesity</v>
      </c>
      <c r="K932" s="23" t="str" cm="1">
        <f t="array" ref="K932">_xlfn.IFS(D932&lt;5.7,"Normal",D932&lt;=6.5,"Prediabetes",D932&gt;6.5,"Diabetes")</f>
        <v>Prediabetes</v>
      </c>
      <c r="L932" s="30" t="str">
        <f>VLOOKUP(A932,'Hospitalisation Details'!A932:H3274,2,FALSE)</f>
        <v>06-Nov-1979</v>
      </c>
      <c r="M932" s="23">
        <f>VLOOKUP(A932,'Hospitalisation Details'!A932:H3274,5,FALSE)</f>
        <v>11752.68</v>
      </c>
      <c r="N932" s="23" t="str">
        <f>VLOOKUP(A932,'Hospitalisation Details'!A932:H3274,6,FALSE)</f>
        <v>tier - 3</v>
      </c>
      <c r="O932" s="23" t="str">
        <f>VLOOKUP(A932,'Hospitalisation Details'!A932:H3274,7,FALSE)</f>
        <v>tier - 1</v>
      </c>
      <c r="P932" s="23" t="str">
        <f>VLOOKUP(A932,'Hospitalisation Details'!A932:H3274,8,FALSE)</f>
        <v>R1026</v>
      </c>
      <c r="Q932" s="26">
        <f>VLOOKUP(A932,'Hospitalisation Details'!A932:H3274,3,FALSE)</f>
        <v>43.588888888888889</v>
      </c>
    </row>
    <row r="933" spans="1:17" ht="15.75" customHeight="1" x14ac:dyDescent="0.3">
      <c r="A933" s="31" t="s">
        <v>1655</v>
      </c>
      <c r="B933" s="23" t="str">
        <f>VLOOKUP(A933,'Customer Names'!A933:D3267,3,FALSE)</f>
        <v xml:space="preserve">  Greg</v>
      </c>
      <c r="C933" s="23">
        <f>VLOOKUP(Healthcare!A933,'Medical Examinations'!A933:H3267,2,FALSE)</f>
        <v>34.39</v>
      </c>
      <c r="D933" s="23">
        <f>VLOOKUP(A933,'Medical Examinations'!A933:H3267,3,FALSE)</f>
        <v>6.28</v>
      </c>
      <c r="E933" s="23" t="str">
        <f>VLOOKUP(A933,'Medical Examinations'!A933:H3267,4,FALSE)</f>
        <v>Yes</v>
      </c>
      <c r="F933" s="23" t="str">
        <f>VLOOKUP(A933,'Medical Examinations'!A933:H3267,5,FALSE)</f>
        <v>No</v>
      </c>
      <c r="G933" s="23" t="str">
        <f>VLOOKUP(A933,'Medical Examinations'!A933:H3267,6,FALSE)</f>
        <v>No</v>
      </c>
      <c r="H933" s="23">
        <f>VLOOKUP(A933,'Medical Examinations'!A933:H3267,7,FALSE)</f>
        <v>1</v>
      </c>
      <c r="I933" s="23" t="str">
        <f>VLOOKUP(A933,'Medical Examinations'!A933:H3267,8,FALSE)</f>
        <v>No</v>
      </c>
      <c r="J933" s="23" t="str" cm="1">
        <f t="array" ref="J933">_xlfn.IFS(C933&lt;18.5,"Under Weight",C933&lt;25,"Healthy Weight",C933&lt;30,"Over Weight",C933&gt;=30,"Obesity")</f>
        <v>Obesity</v>
      </c>
      <c r="K933" s="23" t="str" cm="1">
        <f t="array" ref="K933">_xlfn.IFS(D933&lt;5.7,"Normal",D933&lt;=6.5,"Prediabetes",D933&gt;6.5,"Diabetes")</f>
        <v>Prediabetes</v>
      </c>
      <c r="L933" s="30" t="str">
        <f>VLOOKUP(A933,'Hospitalisation Details'!A933:H3275,2,FALSE)</f>
        <v>02-Dec-1964</v>
      </c>
      <c r="M933" s="23">
        <f>VLOOKUP(A933,'Hospitalisation Details'!A933:H3275,5,FALSE)</f>
        <v>11743.93</v>
      </c>
      <c r="N933" s="23" t="str">
        <f>VLOOKUP(A933,'Hospitalisation Details'!A933:H3275,6,FALSE)</f>
        <v>tier - 3</v>
      </c>
      <c r="O933" s="23" t="str">
        <f>VLOOKUP(A933,'Hospitalisation Details'!A933:H3275,7,FALSE)</f>
        <v>tier - 1</v>
      </c>
      <c r="P933" s="23" t="str">
        <f>VLOOKUP(A933,'Hospitalisation Details'!A933:H3275,8,FALSE)</f>
        <v>R1012</v>
      </c>
      <c r="Q933" s="26">
        <f>VLOOKUP(A933,'Hospitalisation Details'!A933:H3275,3,FALSE)</f>
        <v>58.516666666666666</v>
      </c>
    </row>
    <row r="934" spans="1:17" ht="15.75" customHeight="1" x14ac:dyDescent="0.3">
      <c r="A934" s="31" t="s">
        <v>1656</v>
      </c>
      <c r="B934" s="23" t="str">
        <f>VLOOKUP(A934,'Customer Names'!A934:D3268,3,FALSE)</f>
        <v xml:space="preserve">  Dale</v>
      </c>
      <c r="C934" s="23">
        <f>VLOOKUP(Healthcare!A934,'Medical Examinations'!A934:H3268,2,FALSE)</f>
        <v>26.4</v>
      </c>
      <c r="D934" s="23">
        <f>VLOOKUP(A934,'Medical Examinations'!A934:H3268,3,FALSE)</f>
        <v>9.2899999999999991</v>
      </c>
      <c r="E934" s="23" t="str">
        <f>VLOOKUP(A934,'Medical Examinations'!A934:H3268,4,FALSE)</f>
        <v>Yes</v>
      </c>
      <c r="F934" s="23" t="str">
        <f>VLOOKUP(A934,'Medical Examinations'!A934:H3268,5,FALSE)</f>
        <v>No</v>
      </c>
      <c r="G934" s="23" t="str">
        <f>VLOOKUP(A934,'Medical Examinations'!A934:H3268,6,FALSE)</f>
        <v>Yes</v>
      </c>
      <c r="H934" s="23">
        <f>VLOOKUP(A934,'Medical Examinations'!A934:H3268,7,FALSE)</f>
        <v>1</v>
      </c>
      <c r="I934" s="23" t="str">
        <f>VLOOKUP(A934,'Medical Examinations'!A934:H3268,8,FALSE)</f>
        <v>No</v>
      </c>
      <c r="J934" s="23" t="str" cm="1">
        <f t="array" ref="J934">_xlfn.IFS(C934&lt;18.5,"Under Weight",C934&lt;25,"Healthy Weight",C934&lt;30,"Over Weight",C934&gt;=30,"Obesity")</f>
        <v>Over Weight</v>
      </c>
      <c r="K934" s="23" t="str" cm="1">
        <f t="array" ref="K934">_xlfn.IFS(D934&lt;5.7,"Normal",D934&lt;=6.5,"Prediabetes",D934&gt;6.5,"Diabetes")</f>
        <v>Diabetes</v>
      </c>
      <c r="L934" s="30" t="str">
        <f>VLOOKUP(A934,'Hospitalisation Details'!A934:H3276,2,FALSE)</f>
        <v>09-Jun-1963</v>
      </c>
      <c r="M934" s="23">
        <f>VLOOKUP(A934,'Hospitalisation Details'!A934:H3276,5,FALSE)</f>
        <v>11743.3</v>
      </c>
      <c r="N934" s="23" t="str">
        <f>VLOOKUP(A934,'Hospitalisation Details'!A934:H3276,6,FALSE)</f>
        <v>tier - 3</v>
      </c>
      <c r="O934" s="23" t="str">
        <f>VLOOKUP(A934,'Hospitalisation Details'!A934:H3276,7,FALSE)</f>
        <v>tier - 3</v>
      </c>
      <c r="P934" s="23" t="str">
        <f>VLOOKUP(A934,'Hospitalisation Details'!A934:H3276,8,FALSE)</f>
        <v>R1013</v>
      </c>
      <c r="Q934" s="26">
        <f>VLOOKUP(A934,'Hospitalisation Details'!A934:H3276,3,FALSE)</f>
        <v>59.99722222222222</v>
      </c>
    </row>
    <row r="935" spans="1:17" ht="15.75" customHeight="1" x14ac:dyDescent="0.3">
      <c r="A935" s="31" t="s">
        <v>1658</v>
      </c>
      <c r="B935" s="23" t="str">
        <f>VLOOKUP(A935,'Customer Names'!A935:D3269,3,FALSE)</f>
        <v xml:space="preserve">  Brittany A</v>
      </c>
      <c r="C935" s="23">
        <f>VLOOKUP(Healthcare!A935,'Medical Examinations'!A935:H3269,2,FALSE)</f>
        <v>28.1</v>
      </c>
      <c r="D935" s="23">
        <f>VLOOKUP(A935,'Medical Examinations'!A935:H3269,3,FALSE)</f>
        <v>5.79</v>
      </c>
      <c r="E935" s="23" t="str">
        <f>VLOOKUP(A935,'Medical Examinations'!A935:H3269,4,FALSE)</f>
        <v>Yes</v>
      </c>
      <c r="F935" s="23" t="str">
        <f>VLOOKUP(A935,'Medical Examinations'!A935:H3269,5,FALSE)</f>
        <v>No</v>
      </c>
      <c r="G935" s="23" t="str">
        <f>VLOOKUP(A935,'Medical Examinations'!A935:H3269,6,FALSE)</f>
        <v>Yes</v>
      </c>
      <c r="H935" s="23">
        <f>VLOOKUP(A935,'Medical Examinations'!A935:H3269,7,FALSE)</f>
        <v>1</v>
      </c>
      <c r="I935" s="23" t="str">
        <f>VLOOKUP(A935,'Medical Examinations'!A935:H3269,8,FALSE)</f>
        <v>No</v>
      </c>
      <c r="J935" s="23" t="str" cm="1">
        <f t="array" ref="J935">_xlfn.IFS(C935&lt;18.5,"Under Weight",C935&lt;25,"Healthy Weight",C935&lt;30,"Over Weight",C935&gt;=30,"Obesity")</f>
        <v>Over Weight</v>
      </c>
      <c r="K935" s="23" t="str" cm="1">
        <f t="array" ref="K935">_xlfn.IFS(D935&lt;5.7,"Normal",D935&lt;=6.5,"Prediabetes",D935&gt;6.5,"Diabetes")</f>
        <v>Prediabetes</v>
      </c>
      <c r="L935" s="30" t="str">
        <f>VLOOKUP(A935,'Hospitalisation Details'!A935:H3277,2,FALSE)</f>
        <v>12-Nov-1969</v>
      </c>
      <c r="M935" s="23">
        <f>VLOOKUP(A935,'Hospitalisation Details'!A935:H3277,5,FALSE)</f>
        <v>11741.73</v>
      </c>
      <c r="N935" s="23" t="str">
        <f>VLOOKUP(A935,'Hospitalisation Details'!A935:H3277,6,FALSE)</f>
        <v>tier - 3</v>
      </c>
      <c r="O935" s="23" t="str">
        <f>VLOOKUP(A935,'Hospitalisation Details'!A935:H3277,7,FALSE)</f>
        <v>tier - 1</v>
      </c>
      <c r="P935" s="23" t="str">
        <f>VLOOKUP(A935,'Hospitalisation Details'!A935:H3277,8,FALSE)</f>
        <v>R1011</v>
      </c>
      <c r="Q935" s="26">
        <f>VLOOKUP(A935,'Hospitalisation Details'!A935:H3277,3,FALSE)</f>
        <v>53.572222222222223</v>
      </c>
    </row>
    <row r="936" spans="1:17" ht="15.75" customHeight="1" x14ac:dyDescent="0.3">
      <c r="A936" s="31" t="s">
        <v>1660</v>
      </c>
      <c r="B936" s="23" t="str">
        <f>VLOOKUP(A936,'Customer Names'!A936:D3270,3,FALSE)</f>
        <v xml:space="preserve">  Robert S</v>
      </c>
      <c r="C936" s="23">
        <f>VLOOKUP(Healthcare!A936,'Medical Examinations'!A936:H3270,2,FALSE)</f>
        <v>27</v>
      </c>
      <c r="D936" s="23">
        <f>VLOOKUP(A936,'Medical Examinations'!A936:H3270,3,FALSE)</f>
        <v>4.54</v>
      </c>
      <c r="E936" s="23" t="str">
        <f>VLOOKUP(A936,'Medical Examinations'!A936:H3270,4,FALSE)</f>
        <v>Yes</v>
      </c>
      <c r="F936" s="23" t="str">
        <f>VLOOKUP(A936,'Medical Examinations'!A936:H3270,5,FALSE)</f>
        <v>No</v>
      </c>
      <c r="G936" s="23" t="str">
        <f>VLOOKUP(A936,'Medical Examinations'!A936:H3270,6,FALSE)</f>
        <v>No</v>
      </c>
      <c r="H936" s="23">
        <f>VLOOKUP(A936,'Medical Examinations'!A936:H3270,7,FALSE)</f>
        <v>1</v>
      </c>
      <c r="I936" s="23" t="str">
        <f>VLOOKUP(A936,'Medical Examinations'!A936:H3270,8,FALSE)</f>
        <v>No</v>
      </c>
      <c r="J936" s="23" t="str" cm="1">
        <f t="array" ref="J936">_xlfn.IFS(C936&lt;18.5,"Under Weight",C936&lt;25,"Healthy Weight",C936&lt;30,"Over Weight",C936&gt;=30,"Obesity")</f>
        <v>Over Weight</v>
      </c>
      <c r="K936" s="23" t="str" cm="1">
        <f t="array" ref="K936">_xlfn.IFS(D936&lt;5.7,"Normal",D936&lt;=6.5,"Prediabetes",D936&gt;6.5,"Diabetes")</f>
        <v>Normal</v>
      </c>
      <c r="L936" s="30" t="str">
        <f>VLOOKUP(A936,'Hospitalisation Details'!A936:H3278,2,FALSE)</f>
        <v>05-Sep-1988</v>
      </c>
      <c r="M936" s="23">
        <f>VLOOKUP(A936,'Hospitalisation Details'!A936:H3278,5,FALSE)</f>
        <v>11737.85</v>
      </c>
      <c r="N936" s="23" t="str">
        <f>VLOOKUP(A936,'Hospitalisation Details'!A936:H3278,6,FALSE)</f>
        <v>tier - 3</v>
      </c>
      <c r="O936" s="23" t="str">
        <f>VLOOKUP(A936,'Hospitalisation Details'!A936:H3278,7,FALSE)</f>
        <v>tier - 1</v>
      </c>
      <c r="P936" s="23" t="str">
        <f>VLOOKUP(A936,'Hospitalisation Details'!A936:H3278,8,FALSE)</f>
        <v>R1011</v>
      </c>
      <c r="Q936" s="26">
        <f>VLOOKUP(A936,'Hospitalisation Details'!A936:H3278,3,FALSE)</f>
        <v>34.758333333333333</v>
      </c>
    </row>
    <row r="937" spans="1:17" ht="15.75" customHeight="1" x14ac:dyDescent="0.3">
      <c r="A937" s="31" t="s">
        <v>1662</v>
      </c>
      <c r="B937" s="23" t="str">
        <f>VLOOKUP(A937,'Customer Names'!A937:D3271,3,FALSE)</f>
        <v xml:space="preserve">  Cameron</v>
      </c>
      <c r="C937" s="23">
        <f>VLOOKUP(Healthcare!A937,'Medical Examinations'!A937:H3271,2,FALSE)</f>
        <v>28.594999999999999</v>
      </c>
      <c r="D937" s="23">
        <f>VLOOKUP(A937,'Medical Examinations'!A937:H3271,3,FALSE)</f>
        <v>4.68</v>
      </c>
      <c r="E937" s="23" t="str">
        <f>VLOOKUP(A937,'Medical Examinations'!A937:H3271,4,FALSE)</f>
        <v>Yes</v>
      </c>
      <c r="F937" s="23" t="str">
        <f>VLOOKUP(A937,'Medical Examinations'!A937:H3271,5,FALSE)</f>
        <v>No</v>
      </c>
      <c r="G937" s="23" t="str">
        <f>VLOOKUP(A937,'Medical Examinations'!A937:H3271,6,FALSE)</f>
        <v>No</v>
      </c>
      <c r="H937" s="23">
        <f>VLOOKUP(A937,'Medical Examinations'!A937:H3271,7,FALSE)</f>
        <v>1</v>
      </c>
      <c r="I937" s="23" t="str">
        <f>VLOOKUP(A937,'Medical Examinations'!A937:H3271,8,FALSE)</f>
        <v>No</v>
      </c>
      <c r="J937" s="23" t="str" cm="1">
        <f t="array" ref="J937">_xlfn.IFS(C937&lt;18.5,"Under Weight",C937&lt;25,"Healthy Weight",C937&lt;30,"Over Weight",C937&gt;=30,"Obesity")</f>
        <v>Over Weight</v>
      </c>
      <c r="K937" s="23" t="str" cm="1">
        <f t="array" ref="K937">_xlfn.IFS(D937&lt;5.7,"Normal",D937&lt;=6.5,"Prediabetes",D937&gt;6.5,"Diabetes")</f>
        <v>Normal</v>
      </c>
      <c r="L937" s="30" t="str">
        <f>VLOOKUP(A937,'Hospitalisation Details'!A937:H3279,2,FALSE)</f>
        <v>09-Nov-1964</v>
      </c>
      <c r="M937" s="23">
        <f>VLOOKUP(A937,'Hospitalisation Details'!A937:H3279,5,FALSE)</f>
        <v>11735.88</v>
      </c>
      <c r="N937" s="23" t="str">
        <f>VLOOKUP(A937,'Hospitalisation Details'!A937:H3279,6,FALSE)</f>
        <v>tier - 3</v>
      </c>
      <c r="O937" s="23" t="str">
        <f>VLOOKUP(A937,'Hospitalisation Details'!A937:H3279,7,FALSE)</f>
        <v>tier - 1</v>
      </c>
      <c r="P937" s="23" t="str">
        <f>VLOOKUP(A937,'Hospitalisation Details'!A937:H3279,8,FALSE)</f>
        <v>R1012</v>
      </c>
      <c r="Q937" s="26">
        <f>VLOOKUP(A937,'Hospitalisation Details'!A937:H3279,3,FALSE)</f>
        <v>58.580555555555556</v>
      </c>
    </row>
    <row r="938" spans="1:17" ht="15.75" customHeight="1" x14ac:dyDescent="0.3">
      <c r="A938" s="31" t="s">
        <v>1664</v>
      </c>
      <c r="B938" s="23" t="str">
        <f>VLOOKUP(A938,'Customer Names'!A938:D3272,3,FALSE)</f>
        <v xml:space="preserve">  Ulrike</v>
      </c>
      <c r="C938" s="23">
        <f>VLOOKUP(Healthcare!A938,'Medical Examinations'!A938:H3272,2,FALSE)</f>
        <v>36.799999999999997</v>
      </c>
      <c r="D938" s="23">
        <f>VLOOKUP(A938,'Medical Examinations'!A938:H3272,3,FALSE)</f>
        <v>5.88</v>
      </c>
      <c r="E938" s="23" t="str">
        <f>VLOOKUP(A938,'Medical Examinations'!A938:H3272,4,FALSE)</f>
        <v>No</v>
      </c>
      <c r="F938" s="23" t="str">
        <f>VLOOKUP(A938,'Medical Examinations'!A938:H3272,5,FALSE)</f>
        <v>No</v>
      </c>
      <c r="G938" s="23" t="str">
        <f>VLOOKUP(A938,'Medical Examinations'!A938:H3272,6,FALSE)</f>
        <v>No</v>
      </c>
      <c r="H938" s="23">
        <f>VLOOKUP(A938,'Medical Examinations'!A938:H3272,7,FALSE)</f>
        <v>1</v>
      </c>
      <c r="I938" s="23" t="str">
        <f>VLOOKUP(A938,'Medical Examinations'!A938:H3272,8,FALSE)</f>
        <v>No</v>
      </c>
      <c r="J938" s="23" t="str" cm="1">
        <f t="array" ref="J938">_xlfn.IFS(C938&lt;18.5,"Under Weight",C938&lt;25,"Healthy Weight",C938&lt;30,"Over Weight",C938&gt;=30,"Obesity")</f>
        <v>Obesity</v>
      </c>
      <c r="K938" s="23" t="str" cm="1">
        <f t="array" ref="K938">_xlfn.IFS(D938&lt;5.7,"Normal",D938&lt;=6.5,"Prediabetes",D938&gt;6.5,"Diabetes")</f>
        <v>Prediabetes</v>
      </c>
      <c r="L938" s="30" t="str">
        <f>VLOOKUP(A938,'Hospitalisation Details'!A938:H3280,2,FALSE)</f>
        <v>26-Nov-1984</v>
      </c>
      <c r="M938" s="23">
        <f>VLOOKUP(A938,'Hospitalisation Details'!A938:H3280,5,FALSE)</f>
        <v>11730.82</v>
      </c>
      <c r="N938" s="23" t="str">
        <f>VLOOKUP(A938,'Hospitalisation Details'!A938:H3280,6,FALSE)</f>
        <v>tier - 3</v>
      </c>
      <c r="O938" s="23" t="str">
        <f>VLOOKUP(A938,'Hospitalisation Details'!A938:H3280,7,FALSE)</f>
        <v>tier - 3</v>
      </c>
      <c r="P938" s="23" t="str">
        <f>VLOOKUP(A938,'Hospitalisation Details'!A938:H3280,8,FALSE)</f>
        <v>R1026</v>
      </c>
      <c r="Q938" s="26">
        <f>VLOOKUP(A938,'Hospitalisation Details'!A938:H3280,3,FALSE)</f>
        <v>38.533333333333331</v>
      </c>
    </row>
    <row r="939" spans="1:17" ht="15.75" customHeight="1" x14ac:dyDescent="0.3">
      <c r="A939" s="31" t="s">
        <v>1666</v>
      </c>
      <c r="B939" s="23" t="str">
        <f>VLOOKUP(A939,'Customer Names'!A939:D3273,3,FALSE)</f>
        <v xml:space="preserve">  Katlyn A</v>
      </c>
      <c r="C939" s="23">
        <f>VLOOKUP(Healthcare!A939,'Medical Examinations'!A939:H3273,2,FALSE)</f>
        <v>23.75</v>
      </c>
      <c r="D939" s="23">
        <f>VLOOKUP(A939,'Medical Examinations'!A939:H3273,3,FALSE)</f>
        <v>5.42</v>
      </c>
      <c r="E939" s="23" t="str">
        <f>VLOOKUP(A939,'Medical Examinations'!A939:H3273,4,FALSE)</f>
        <v>Yes</v>
      </c>
      <c r="F939" s="23" t="str">
        <f>VLOOKUP(A939,'Medical Examinations'!A939:H3273,5,FALSE)</f>
        <v>No</v>
      </c>
      <c r="G939" s="23" t="str">
        <f>VLOOKUP(A939,'Medical Examinations'!A939:H3273,6,FALSE)</f>
        <v>Yes</v>
      </c>
      <c r="H939" s="23">
        <f>VLOOKUP(A939,'Medical Examinations'!A939:H3273,7,FALSE)</f>
        <v>1</v>
      </c>
      <c r="I939" s="23" t="str">
        <f>VLOOKUP(A939,'Medical Examinations'!A939:H3273,8,FALSE)</f>
        <v>No</v>
      </c>
      <c r="J939" s="23" t="str" cm="1">
        <f t="array" ref="J939">_xlfn.IFS(C939&lt;18.5,"Under Weight",C939&lt;25,"Healthy Weight",C939&lt;30,"Over Weight",C939&gt;=30,"Obesity")</f>
        <v>Healthy Weight</v>
      </c>
      <c r="K939" s="23" t="str" cm="1">
        <f t="array" ref="K939">_xlfn.IFS(D939&lt;5.7,"Normal",D939&lt;=6.5,"Prediabetes",D939&gt;6.5,"Diabetes")</f>
        <v>Normal</v>
      </c>
      <c r="L939" s="30" t="str">
        <f>VLOOKUP(A939,'Hospitalisation Details'!A939:H3281,2,FALSE)</f>
        <v>12-Oct-1969</v>
      </c>
      <c r="M939" s="23">
        <f>VLOOKUP(A939,'Hospitalisation Details'!A939:H3281,5,FALSE)</f>
        <v>11729.68</v>
      </c>
      <c r="N939" s="23" t="str">
        <f>VLOOKUP(A939,'Hospitalisation Details'!A939:H3281,6,FALSE)</f>
        <v>tier - 3</v>
      </c>
      <c r="O939" s="23" t="str">
        <f>VLOOKUP(A939,'Hospitalisation Details'!A939:H3281,7,FALSE)</f>
        <v>tier - 1</v>
      </c>
      <c r="P939" s="23" t="str">
        <f>VLOOKUP(A939,'Hospitalisation Details'!A939:H3281,8,FALSE)</f>
        <v>R1024</v>
      </c>
      <c r="Q939" s="26">
        <f>VLOOKUP(A939,'Hospitalisation Details'!A939:H3281,3,FALSE)</f>
        <v>53.655555555555559</v>
      </c>
    </row>
    <row r="940" spans="1:17" ht="15.75" customHeight="1" x14ac:dyDescent="0.3">
      <c r="A940" s="31" t="s">
        <v>1668</v>
      </c>
      <c r="B940" s="23" t="str">
        <f>VLOOKUP(A940,'Customer Names'!A940:D3274,3,FALSE)</f>
        <v xml:space="preserve">  Morgan B</v>
      </c>
      <c r="C940" s="23">
        <f>VLOOKUP(Healthcare!A940,'Medical Examinations'!A940:H3274,2,FALSE)</f>
        <v>35.619999999999997</v>
      </c>
      <c r="D940" s="23">
        <f>VLOOKUP(A940,'Medical Examinations'!A940:H3274,3,FALSE)</f>
        <v>4.16</v>
      </c>
      <c r="E940" s="23" t="str">
        <f>VLOOKUP(A940,'Medical Examinations'!A940:H3274,4,FALSE)</f>
        <v>No</v>
      </c>
      <c r="F940" s="23" t="str">
        <f>VLOOKUP(A940,'Medical Examinations'!A940:H3274,5,FALSE)</f>
        <v>No</v>
      </c>
      <c r="G940" s="23" t="str">
        <f>VLOOKUP(A940,'Medical Examinations'!A940:H3274,6,FALSE)</f>
        <v>No</v>
      </c>
      <c r="H940" s="23">
        <f>VLOOKUP(A940,'Medical Examinations'!A940:H3274,7,FALSE)</f>
        <v>0</v>
      </c>
      <c r="I940" s="23" t="str">
        <f>VLOOKUP(A940,'Medical Examinations'!A940:H3274,8,FALSE)</f>
        <v>No</v>
      </c>
      <c r="J940" s="23" t="str" cm="1">
        <f t="array" ref="J940">_xlfn.IFS(C940&lt;18.5,"Under Weight",C940&lt;25,"Healthy Weight",C940&lt;30,"Over Weight",C940&gt;=30,"Obesity")</f>
        <v>Obesity</v>
      </c>
      <c r="K940" s="23" t="str" cm="1">
        <f t="array" ref="K940">_xlfn.IFS(D940&lt;5.7,"Normal",D940&lt;=6.5,"Prediabetes",D940&gt;6.5,"Diabetes")</f>
        <v>Normal</v>
      </c>
      <c r="L940" s="30" t="str">
        <f>VLOOKUP(A940,'Hospitalisation Details'!A940:H3282,2,FALSE)</f>
        <v>21-Oct-1982</v>
      </c>
      <c r="M940" s="23">
        <f>VLOOKUP(A940,'Hospitalisation Details'!A940:H3282,5,FALSE)</f>
        <v>11712.97</v>
      </c>
      <c r="N940" s="23" t="str">
        <f>VLOOKUP(A940,'Hospitalisation Details'!A940:H3282,6,FALSE)</f>
        <v>tier - 3</v>
      </c>
      <c r="O940" s="23" t="str">
        <f>VLOOKUP(A940,'Hospitalisation Details'!A940:H3282,7,FALSE)</f>
        <v>tier - 2</v>
      </c>
      <c r="P940" s="23" t="str">
        <f>VLOOKUP(A940,'Hospitalisation Details'!A940:H3282,8,FALSE)</f>
        <v>R1021</v>
      </c>
      <c r="Q940" s="26">
        <f>VLOOKUP(A940,'Hospitalisation Details'!A940:H3282,3,FALSE)</f>
        <v>40.630555555555553</v>
      </c>
    </row>
    <row r="941" spans="1:17" ht="15.75" customHeight="1" x14ac:dyDescent="0.3">
      <c r="A941" s="31" t="s">
        <v>1670</v>
      </c>
      <c r="B941" s="23" t="str">
        <f>VLOOKUP(A941,'Customer Names'!A941:D3275,3,FALSE)</f>
        <v xml:space="preserve">  Peter</v>
      </c>
      <c r="C941" s="23">
        <f>VLOOKUP(Healthcare!A941,'Medical Examinations'!A941:H3275,2,FALSE)</f>
        <v>30.69</v>
      </c>
      <c r="D941" s="23">
        <f>VLOOKUP(A941,'Medical Examinations'!A941:H3275,3,FALSE)</f>
        <v>7.05</v>
      </c>
      <c r="E941" s="23" t="str">
        <f>VLOOKUP(A941,'Medical Examinations'!A941:H3275,4,FALSE)</f>
        <v>Yes</v>
      </c>
      <c r="F941" s="23" t="str">
        <f>VLOOKUP(A941,'Medical Examinations'!A941:H3275,5,FALSE)</f>
        <v>No</v>
      </c>
      <c r="G941" s="23" t="str">
        <f>VLOOKUP(A941,'Medical Examinations'!A941:H3275,6,FALSE)</f>
        <v>No</v>
      </c>
      <c r="H941" s="23">
        <f>VLOOKUP(A941,'Medical Examinations'!A941:H3275,7,FALSE)</f>
        <v>2</v>
      </c>
      <c r="I941" s="23" t="str">
        <f>VLOOKUP(A941,'Medical Examinations'!A941:H3275,8,FALSE)</f>
        <v>No</v>
      </c>
      <c r="J941" s="23" t="str" cm="1">
        <f t="array" ref="J941">_xlfn.IFS(C941&lt;18.5,"Under Weight",C941&lt;25,"Healthy Weight",C941&lt;30,"Over Weight",C941&gt;=30,"Obesity")</f>
        <v>Obesity</v>
      </c>
      <c r="K941" s="23" t="str" cm="1">
        <f t="array" ref="K941">_xlfn.IFS(D941&lt;5.7,"Normal",D941&lt;=6.5,"Prediabetes",D941&gt;6.5,"Diabetes")</f>
        <v>Diabetes</v>
      </c>
      <c r="L941" s="30" t="str">
        <f>VLOOKUP(A941,'Hospitalisation Details'!A941:H3283,2,FALSE)</f>
        <v>01-Dec-1970</v>
      </c>
      <c r="M941" s="23">
        <f>VLOOKUP(A941,'Hospitalisation Details'!A941:H3283,5,FALSE)</f>
        <v>11696.52</v>
      </c>
      <c r="N941" s="23" t="str">
        <f>VLOOKUP(A941,'Hospitalisation Details'!A941:H3283,6,FALSE)</f>
        <v>tier - 3</v>
      </c>
      <c r="O941" s="23" t="str">
        <f>VLOOKUP(A941,'Hospitalisation Details'!A941:H3283,7,FALSE)</f>
        <v>tier - 1</v>
      </c>
      <c r="P941" s="23" t="str">
        <f>VLOOKUP(A941,'Hospitalisation Details'!A941:H3283,8,FALSE)</f>
        <v>R1021</v>
      </c>
      <c r="Q941" s="26">
        <f>VLOOKUP(A941,'Hospitalisation Details'!A941:H3283,3,FALSE)</f>
        <v>52.519444444444446</v>
      </c>
    </row>
    <row r="942" spans="1:17" ht="15.75" customHeight="1" x14ac:dyDescent="0.3">
      <c r="A942" s="31" t="s">
        <v>1671</v>
      </c>
      <c r="B942" s="23" t="str">
        <f>VLOOKUP(A942,'Customer Names'!A942:D3276,3,FALSE)</f>
        <v xml:space="preserve">  Chandler</v>
      </c>
      <c r="C942" s="23">
        <f>VLOOKUP(Healthcare!A942,'Medical Examinations'!A942:H3276,2,FALSE)</f>
        <v>35.799999999999997</v>
      </c>
      <c r="D942" s="23">
        <f>VLOOKUP(A942,'Medical Examinations'!A942:H3276,3,FALSE)</f>
        <v>5.63</v>
      </c>
      <c r="E942" s="23" t="str">
        <f>VLOOKUP(A942,'Medical Examinations'!A942:H3276,4,FALSE)</f>
        <v>Yes</v>
      </c>
      <c r="F942" s="23" t="str">
        <f>VLOOKUP(A942,'Medical Examinations'!A942:H3276,5,FALSE)</f>
        <v>No</v>
      </c>
      <c r="G942" s="23" t="str">
        <f>VLOOKUP(A942,'Medical Examinations'!A942:H3276,6,FALSE)</f>
        <v>No</v>
      </c>
      <c r="H942" s="23">
        <f>VLOOKUP(A942,'Medical Examinations'!A942:H3276,7,FALSE)</f>
        <v>2</v>
      </c>
      <c r="I942" s="23" t="str">
        <f>VLOOKUP(A942,'Medical Examinations'!A942:H3276,8,FALSE)</f>
        <v>No</v>
      </c>
      <c r="J942" s="23" t="str" cm="1">
        <f t="array" ref="J942">_xlfn.IFS(C942&lt;18.5,"Under Weight",C942&lt;25,"Healthy Weight",C942&lt;30,"Over Weight",C942&gt;=30,"Obesity")</f>
        <v>Obesity</v>
      </c>
      <c r="K942" s="23" t="str" cm="1">
        <f t="array" ref="K942">_xlfn.IFS(D942&lt;5.7,"Normal",D942&lt;=6.5,"Prediabetes",D942&gt;6.5,"Diabetes")</f>
        <v>Normal</v>
      </c>
      <c r="L942" s="30" t="str">
        <f>VLOOKUP(A942,'Hospitalisation Details'!A942:H3284,2,FALSE)</f>
        <v>09-Nov-1966</v>
      </c>
      <c r="M942" s="23">
        <f>VLOOKUP(A942,'Hospitalisation Details'!A942:H3284,5,FALSE)</f>
        <v>11674.13</v>
      </c>
      <c r="N942" s="23" t="str">
        <f>VLOOKUP(A942,'Hospitalisation Details'!A942:H3284,6,FALSE)</f>
        <v>tier - 3</v>
      </c>
      <c r="O942" s="23" t="str">
        <f>VLOOKUP(A942,'Hospitalisation Details'!A942:H3284,7,FALSE)</f>
        <v>tier - 1</v>
      </c>
      <c r="P942" s="23" t="str">
        <f>VLOOKUP(A942,'Hospitalisation Details'!A942:H3284,8,FALSE)</f>
        <v>R1011</v>
      </c>
      <c r="Q942" s="26">
        <f>VLOOKUP(A942,'Hospitalisation Details'!A942:H3284,3,FALSE)</f>
        <v>56.580555555555556</v>
      </c>
    </row>
    <row r="943" spans="1:17" ht="15.75" customHeight="1" x14ac:dyDescent="0.3">
      <c r="A943" s="31" t="s">
        <v>1673</v>
      </c>
      <c r="B943" s="23" t="str">
        <f>VLOOKUP(A943,'Customer Names'!A943:D3277,3,FALSE)</f>
        <v xml:space="preserve">  Silvana M</v>
      </c>
      <c r="C943" s="23">
        <f>VLOOKUP(Healthcare!A943,'Medical Examinations'!A943:H3277,2,FALSE)</f>
        <v>28.785</v>
      </c>
      <c r="D943" s="23">
        <f>VLOOKUP(A943,'Medical Examinations'!A943:H3277,3,FALSE)</f>
        <v>4.24</v>
      </c>
      <c r="E943" s="23" t="str">
        <f>VLOOKUP(A943,'Medical Examinations'!A943:H3277,4,FALSE)</f>
        <v>Yes</v>
      </c>
      <c r="F943" s="23" t="str">
        <f>VLOOKUP(A943,'Medical Examinations'!A943:H3277,5,FALSE)</f>
        <v>No</v>
      </c>
      <c r="G943" s="23" t="str">
        <f>VLOOKUP(A943,'Medical Examinations'!A943:H3277,6,FALSE)</f>
        <v>No</v>
      </c>
      <c r="H943" s="23">
        <f>VLOOKUP(A943,'Medical Examinations'!A943:H3277,7,FALSE)</f>
        <v>2</v>
      </c>
      <c r="I943" s="23" t="str">
        <f>VLOOKUP(A943,'Medical Examinations'!A943:H3277,8,FALSE)</f>
        <v>No</v>
      </c>
      <c r="J943" s="23" t="str" cm="1">
        <f t="array" ref="J943">_xlfn.IFS(C943&lt;18.5,"Under Weight",C943&lt;25,"Healthy Weight",C943&lt;30,"Over Weight",C943&gt;=30,"Obesity")</f>
        <v>Over Weight</v>
      </c>
      <c r="K943" s="23" t="str" cm="1">
        <f t="array" ref="K943">_xlfn.IFS(D943&lt;5.7,"Normal",D943&lt;=6.5,"Prediabetes",D943&gt;6.5,"Diabetes")</f>
        <v>Normal</v>
      </c>
      <c r="L943" s="30" t="str">
        <f>VLOOKUP(A943,'Hospitalisation Details'!A943:H3285,2,FALSE)</f>
        <v>23-Aug-1966</v>
      </c>
      <c r="M943" s="23">
        <f>VLOOKUP(A943,'Hospitalisation Details'!A943:H3285,5,FALSE)</f>
        <v>11658.38</v>
      </c>
      <c r="N943" s="23" t="str">
        <f>VLOOKUP(A943,'Hospitalisation Details'!A943:H3285,6,FALSE)</f>
        <v>tier - 3</v>
      </c>
      <c r="O943" s="23" t="str">
        <f>VLOOKUP(A943,'Hospitalisation Details'!A943:H3285,7,FALSE)</f>
        <v>tier - 3</v>
      </c>
      <c r="P943" s="23" t="str">
        <f>VLOOKUP(A943,'Hospitalisation Details'!A943:H3285,8,FALSE)</f>
        <v>R1024</v>
      </c>
      <c r="Q943" s="26">
        <f>VLOOKUP(A943,'Hospitalisation Details'!A943:H3285,3,FALSE)</f>
        <v>56.791666666666664</v>
      </c>
    </row>
    <row r="944" spans="1:17" ht="15.75" customHeight="1" x14ac:dyDescent="0.3">
      <c r="A944" s="31" t="s">
        <v>1675</v>
      </c>
      <c r="B944" s="23" t="str">
        <f>VLOOKUP(A944,'Customer Names'!A944:D3278,3,FALSE)</f>
        <v xml:space="preserve">  Natty</v>
      </c>
      <c r="C944" s="23">
        <f>VLOOKUP(Healthcare!A944,'Medical Examinations'!A944:H3278,2,FALSE)</f>
        <v>28.594999999999999</v>
      </c>
      <c r="D944" s="23">
        <f>VLOOKUP(A944,'Medical Examinations'!A944:H3278,3,FALSE)</f>
        <v>4.96</v>
      </c>
      <c r="E944" s="23" t="str">
        <f>VLOOKUP(A944,'Medical Examinations'!A944:H3278,4,FALSE)</f>
        <v>Yes</v>
      </c>
      <c r="F944" s="23" t="str">
        <f>VLOOKUP(A944,'Medical Examinations'!A944:H3278,5,FALSE)</f>
        <v>No</v>
      </c>
      <c r="G944" s="23" t="str">
        <f>VLOOKUP(A944,'Medical Examinations'!A944:H3278,6,FALSE)</f>
        <v>No</v>
      </c>
      <c r="H944" s="23">
        <f>VLOOKUP(A944,'Medical Examinations'!A944:H3278,7,FALSE)</f>
        <v>2</v>
      </c>
      <c r="I944" s="23" t="str">
        <f>VLOOKUP(A944,'Medical Examinations'!A944:H3278,8,FALSE)</f>
        <v>No</v>
      </c>
      <c r="J944" s="23" t="str" cm="1">
        <f t="array" ref="J944">_xlfn.IFS(C944&lt;18.5,"Under Weight",C944&lt;25,"Healthy Weight",C944&lt;30,"Over Weight",C944&gt;=30,"Obesity")</f>
        <v>Over Weight</v>
      </c>
      <c r="K944" s="23" t="str" cm="1">
        <f t="array" ref="K944">_xlfn.IFS(D944&lt;5.7,"Normal",D944&lt;=6.5,"Prediabetes",D944&gt;6.5,"Diabetes")</f>
        <v>Normal</v>
      </c>
      <c r="L944" s="30" t="str">
        <f>VLOOKUP(A944,'Hospitalisation Details'!A944:H3286,2,FALSE)</f>
        <v>06-Jul-1966</v>
      </c>
      <c r="M944" s="23">
        <f>VLOOKUP(A944,'Hospitalisation Details'!A944:H3286,5,FALSE)</f>
        <v>11658.12</v>
      </c>
      <c r="N944" s="23" t="str">
        <f>VLOOKUP(A944,'Hospitalisation Details'!A944:H3286,6,FALSE)</f>
        <v>tier - 3</v>
      </c>
      <c r="O944" s="23" t="str">
        <f>VLOOKUP(A944,'Hospitalisation Details'!A944:H3286,7,FALSE)</f>
        <v>tier - 1</v>
      </c>
      <c r="P944" s="23" t="str">
        <f>VLOOKUP(A944,'Hospitalisation Details'!A944:H3286,8,FALSE)</f>
        <v>R1024</v>
      </c>
      <c r="Q944" s="26">
        <f>VLOOKUP(A944,'Hospitalisation Details'!A944:H3286,3,FALSE)</f>
        <v>56.922222222222224</v>
      </c>
    </row>
    <row r="945" spans="1:17" ht="15.75" customHeight="1" x14ac:dyDescent="0.3">
      <c r="A945" s="31" t="s">
        <v>1677</v>
      </c>
      <c r="B945" s="23" t="str">
        <f>VLOOKUP(A945,'Customer Names'!A945:D3279,3,FALSE)</f>
        <v xml:space="preserve">  Nicholas T</v>
      </c>
      <c r="C945" s="23">
        <f>VLOOKUP(Healthcare!A945,'Medical Examinations'!A945:H3279,2,FALSE)</f>
        <v>48.75</v>
      </c>
      <c r="D945" s="23">
        <f>VLOOKUP(A945,'Medical Examinations'!A945:H3279,3,FALSE)</f>
        <v>4.34</v>
      </c>
      <c r="E945" s="23" t="str">
        <f>VLOOKUP(A945,'Medical Examinations'!A945:H3279,4,FALSE)</f>
        <v>No</v>
      </c>
      <c r="F945" s="23" t="str">
        <f>VLOOKUP(A945,'Medical Examinations'!A945:H3279,5,FALSE)</f>
        <v>No</v>
      </c>
      <c r="G945" s="23" t="str">
        <f>VLOOKUP(A945,'Medical Examinations'!A945:H3279,6,FALSE)</f>
        <v>No</v>
      </c>
      <c r="H945" s="23">
        <f>VLOOKUP(A945,'Medical Examinations'!A945:H3279,7,FALSE)</f>
        <v>0</v>
      </c>
      <c r="I945" s="23" t="str">
        <f>VLOOKUP(A945,'Medical Examinations'!A945:H3279,8,FALSE)</f>
        <v>No</v>
      </c>
      <c r="J945" s="23" t="str" cm="1">
        <f t="array" ref="J945">_xlfn.IFS(C945&lt;18.5,"Under Weight",C945&lt;25,"Healthy Weight",C945&lt;30,"Over Weight",C945&gt;=30,"Obesity")</f>
        <v>Obesity</v>
      </c>
      <c r="K945" s="23" t="str" cm="1">
        <f t="array" ref="K945">_xlfn.IFS(D945&lt;5.7,"Normal",D945&lt;=6.5,"Prediabetes",D945&gt;6.5,"Diabetes")</f>
        <v>Normal</v>
      </c>
      <c r="L945" s="30" t="str">
        <f>VLOOKUP(A945,'Hospitalisation Details'!A945:H3287,2,FALSE)</f>
        <v>20-Jul-1994</v>
      </c>
      <c r="M945" s="23">
        <f>VLOOKUP(A945,'Hospitalisation Details'!A945:H3287,5,FALSE)</f>
        <v>11657.81</v>
      </c>
      <c r="N945" s="23" t="str">
        <f>VLOOKUP(A945,'Hospitalisation Details'!A945:H3287,6,FALSE)</f>
        <v>tier - 3</v>
      </c>
      <c r="O945" s="23" t="str">
        <f>VLOOKUP(A945,'Hospitalisation Details'!A945:H3287,7,FALSE)</f>
        <v>tier - 2</v>
      </c>
      <c r="P945" s="23" t="str">
        <f>VLOOKUP(A945,'Hospitalisation Details'!A945:H3287,8,FALSE)</f>
        <v>R1023</v>
      </c>
      <c r="Q945" s="26">
        <f>VLOOKUP(A945,'Hospitalisation Details'!A945:H3287,3,FALSE)</f>
        <v>28.883333333333333</v>
      </c>
    </row>
    <row r="946" spans="1:17" ht="15.75" customHeight="1" x14ac:dyDescent="0.3">
      <c r="A946" s="31" t="s">
        <v>1679</v>
      </c>
      <c r="B946" s="23" t="str">
        <f>VLOOKUP(A946,'Customer Names'!A946:D3280,3,FALSE)</f>
        <v xml:space="preserve">  Rebecca</v>
      </c>
      <c r="C946" s="23">
        <f>VLOOKUP(Healthcare!A946,'Medical Examinations'!A946:H3280,2,FALSE)</f>
        <v>28.31</v>
      </c>
      <c r="D946" s="23">
        <f>VLOOKUP(A946,'Medical Examinations'!A946:H3280,3,FALSE)</f>
        <v>5.43</v>
      </c>
      <c r="E946" s="23" t="str">
        <f>VLOOKUP(A946,'Medical Examinations'!A946:H3280,4,FALSE)</f>
        <v>Yes</v>
      </c>
      <c r="F946" s="23" t="str">
        <f>VLOOKUP(A946,'Medical Examinations'!A946:H3280,5,FALSE)</f>
        <v>No</v>
      </c>
      <c r="G946" s="23" t="str">
        <f>VLOOKUP(A946,'Medical Examinations'!A946:H3280,6,FALSE)</f>
        <v>No</v>
      </c>
      <c r="H946" s="23">
        <f>VLOOKUP(A946,'Medical Examinations'!A946:H3280,7,FALSE)</f>
        <v>2</v>
      </c>
      <c r="I946" s="23" t="str">
        <f>VLOOKUP(A946,'Medical Examinations'!A946:H3280,8,FALSE)</f>
        <v>No</v>
      </c>
      <c r="J946" s="23" t="str" cm="1">
        <f t="array" ref="J946">_xlfn.IFS(C946&lt;18.5,"Under Weight",C946&lt;25,"Healthy Weight",C946&lt;30,"Over Weight",C946&gt;=30,"Obesity")</f>
        <v>Over Weight</v>
      </c>
      <c r="K946" s="23" t="str" cm="1">
        <f t="array" ref="K946">_xlfn.IFS(D946&lt;5.7,"Normal",D946&lt;=6.5,"Prediabetes",D946&gt;6.5,"Diabetes")</f>
        <v>Normal</v>
      </c>
      <c r="L946" s="30" t="str">
        <f>VLOOKUP(A946,'Hospitalisation Details'!A946:H3288,2,FALSE)</f>
        <v>04-Oct-1966</v>
      </c>
      <c r="M946" s="23">
        <f>VLOOKUP(A946,'Hospitalisation Details'!A946:H3288,5,FALSE)</f>
        <v>11657.72</v>
      </c>
      <c r="N946" s="23" t="str">
        <f>VLOOKUP(A946,'Hospitalisation Details'!A946:H3288,6,FALSE)</f>
        <v>tier - 3</v>
      </c>
      <c r="O946" s="23" t="str">
        <f>VLOOKUP(A946,'Hospitalisation Details'!A946:H3288,7,FALSE)</f>
        <v>tier - 2</v>
      </c>
      <c r="P946" s="23" t="str">
        <f>VLOOKUP(A946,'Hospitalisation Details'!A946:H3288,8,FALSE)</f>
        <v>R1024</v>
      </c>
      <c r="Q946" s="26">
        <f>VLOOKUP(A946,'Hospitalisation Details'!A946:H3288,3,FALSE)</f>
        <v>56.677777777777777</v>
      </c>
    </row>
    <row r="947" spans="1:17" ht="15.75" customHeight="1" x14ac:dyDescent="0.3">
      <c r="A947" s="31" t="s">
        <v>1680</v>
      </c>
      <c r="B947" s="23" t="str">
        <f>VLOOKUP(A947,'Customer Names'!A947:D3281,3,FALSE)</f>
        <v xml:space="preserve">  John</v>
      </c>
      <c r="C947" s="23">
        <f>VLOOKUP(Healthcare!A947,'Medical Examinations'!A947:H3281,2,FALSE)</f>
        <v>38.39</v>
      </c>
      <c r="D947" s="23">
        <f>VLOOKUP(A947,'Medical Examinations'!A947:H3281,3,FALSE)</f>
        <v>8.33</v>
      </c>
      <c r="E947" s="23" t="str">
        <f>VLOOKUP(A947,'Medical Examinations'!A947:H3281,4,FALSE)</f>
        <v>Yes</v>
      </c>
      <c r="F947" s="23" t="str">
        <f>VLOOKUP(A947,'Medical Examinations'!A947:H3281,5,FALSE)</f>
        <v>No</v>
      </c>
      <c r="G947" s="23" t="str">
        <f>VLOOKUP(A947,'Medical Examinations'!A947:H3281,6,FALSE)</f>
        <v>No</v>
      </c>
      <c r="H947" s="23">
        <f>VLOOKUP(A947,'Medical Examinations'!A947:H3281,7,FALSE)</f>
        <v>1</v>
      </c>
      <c r="I947" s="23" t="str">
        <f>VLOOKUP(A947,'Medical Examinations'!A947:H3281,8,FALSE)</f>
        <v>No</v>
      </c>
      <c r="J947" s="23" t="str" cm="1">
        <f t="array" ref="J947">_xlfn.IFS(C947&lt;18.5,"Under Weight",C947&lt;25,"Healthy Weight",C947&lt;30,"Over Weight",C947&gt;=30,"Obesity")</f>
        <v>Obesity</v>
      </c>
      <c r="K947" s="23" t="str" cm="1">
        <f t="array" ref="K947">_xlfn.IFS(D947&lt;5.7,"Normal",D947&lt;=6.5,"Prediabetes",D947&gt;6.5,"Diabetes")</f>
        <v>Diabetes</v>
      </c>
      <c r="L947" s="30" t="str">
        <f>VLOOKUP(A947,'Hospitalisation Details'!A947:H3289,2,FALSE)</f>
        <v>17-Jul-1986</v>
      </c>
      <c r="M947" s="23">
        <f>VLOOKUP(A947,'Hospitalisation Details'!A947:H3289,5,FALSE)</f>
        <v>11625.11</v>
      </c>
      <c r="N947" s="23" t="str">
        <f>VLOOKUP(A947,'Hospitalisation Details'!A947:H3289,6,FALSE)</f>
        <v>tier - 3</v>
      </c>
      <c r="O947" s="23" t="str">
        <f>VLOOKUP(A947,'Hospitalisation Details'!A947:H3289,7,FALSE)</f>
        <v>tier - 3</v>
      </c>
      <c r="P947" s="23" t="str">
        <f>VLOOKUP(A947,'Hospitalisation Details'!A947:H3289,8,FALSE)</f>
        <v>R1022</v>
      </c>
      <c r="Q947" s="26">
        <f>VLOOKUP(A947,'Hospitalisation Details'!A947:H3289,3,FALSE)</f>
        <v>36.891666666666666</v>
      </c>
    </row>
    <row r="948" spans="1:17" ht="15.75" customHeight="1" x14ac:dyDescent="0.3">
      <c r="A948" s="31" t="s">
        <v>1681</v>
      </c>
      <c r="B948" s="23" t="str">
        <f>VLOOKUP(A948,'Customer Names'!A948:D3282,3,FALSE)</f>
        <v xml:space="preserve">  Antony G</v>
      </c>
      <c r="C948" s="23">
        <f>VLOOKUP(Healthcare!A948,'Medical Examinations'!A948:H3282,2,FALSE)</f>
        <v>25.87</v>
      </c>
      <c r="D948" s="23">
        <f>VLOOKUP(A948,'Medical Examinations'!A948:H3282,3,FALSE)</f>
        <v>5.63</v>
      </c>
      <c r="E948" s="23" t="str">
        <f>VLOOKUP(A948,'Medical Examinations'!A948:H3282,4,FALSE)</f>
        <v>Yes</v>
      </c>
      <c r="F948" s="23" t="str">
        <f>VLOOKUP(A948,'Medical Examinations'!A948:H3282,5,FALSE)</f>
        <v>No</v>
      </c>
      <c r="G948" s="23" t="str">
        <f>VLOOKUP(A948,'Medical Examinations'!A948:H3282,6,FALSE)</f>
        <v>No</v>
      </c>
      <c r="H948" s="23">
        <f>VLOOKUP(A948,'Medical Examinations'!A948:H3282,7,FALSE)</f>
        <v>1</v>
      </c>
      <c r="I948" s="23" t="str">
        <f>VLOOKUP(A948,'Medical Examinations'!A948:H3282,8,FALSE)</f>
        <v>No</v>
      </c>
      <c r="J948" s="23" t="str" cm="1">
        <f t="array" ref="J948">_xlfn.IFS(C948&lt;18.5,"Under Weight",C948&lt;25,"Healthy Weight",C948&lt;30,"Over Weight",C948&gt;=30,"Obesity")</f>
        <v>Over Weight</v>
      </c>
      <c r="K948" s="23" t="str" cm="1">
        <f t="array" ref="K948">_xlfn.IFS(D948&lt;5.7,"Normal",D948&lt;=6.5,"Prediabetes",D948&gt;6.5,"Diabetes")</f>
        <v>Normal</v>
      </c>
      <c r="L948" s="30" t="str">
        <f>VLOOKUP(A948,'Hospitalisation Details'!A948:H3290,2,FALSE)</f>
        <v>20-Jun-1964</v>
      </c>
      <c r="M948" s="23">
        <f>VLOOKUP(A948,'Hospitalisation Details'!A948:H3290,5,FALSE)</f>
        <v>11602.75</v>
      </c>
      <c r="N948" s="23" t="str">
        <f>VLOOKUP(A948,'Hospitalisation Details'!A948:H3290,6,FALSE)</f>
        <v>tier - 3</v>
      </c>
      <c r="O948" s="23" t="str">
        <f>VLOOKUP(A948,'Hospitalisation Details'!A948:H3290,7,FALSE)</f>
        <v>tier - 1</v>
      </c>
      <c r="P948" s="23" t="str">
        <f>VLOOKUP(A948,'Hospitalisation Details'!A948:H3290,8,FALSE)</f>
        <v>R1020</v>
      </c>
      <c r="Q948" s="26">
        <f>VLOOKUP(A948,'Hospitalisation Details'!A948:H3290,3,FALSE)</f>
        <v>58.966666666666669</v>
      </c>
    </row>
    <row r="949" spans="1:17" ht="15.75" customHeight="1" x14ac:dyDescent="0.3">
      <c r="A949" s="31" t="s">
        <v>1683</v>
      </c>
      <c r="B949" s="23" t="str">
        <f>VLOOKUP(A949,'Customer Names'!A949:D3283,3,FALSE)</f>
        <v xml:space="preserve">  Eric</v>
      </c>
      <c r="C949" s="23">
        <f>VLOOKUP(Healthcare!A949,'Medical Examinations'!A949:H3283,2,FALSE)</f>
        <v>43.7</v>
      </c>
      <c r="D949" s="23">
        <f>VLOOKUP(A949,'Medical Examinations'!A949:H3283,3,FALSE)</f>
        <v>7.23</v>
      </c>
      <c r="E949" s="23" t="str">
        <f>VLOOKUP(A949,'Medical Examinations'!A949:H3283,4,FALSE)</f>
        <v>No</v>
      </c>
      <c r="F949" s="23" t="str">
        <f>VLOOKUP(A949,'Medical Examinations'!A949:H3283,5,FALSE)</f>
        <v>No</v>
      </c>
      <c r="G949" s="23" t="str">
        <f>VLOOKUP(A949,'Medical Examinations'!A949:H3283,6,FALSE)</f>
        <v>No</v>
      </c>
      <c r="H949" s="23">
        <f>VLOOKUP(A949,'Medical Examinations'!A949:H3283,7,FALSE)</f>
        <v>0</v>
      </c>
      <c r="I949" s="23" t="str">
        <f>VLOOKUP(A949,'Medical Examinations'!A949:H3283,8,FALSE)</f>
        <v>No</v>
      </c>
      <c r="J949" s="23" t="str" cm="1">
        <f t="array" ref="J949">_xlfn.IFS(C949&lt;18.5,"Under Weight",C949&lt;25,"Healthy Weight",C949&lt;30,"Over Weight",C949&gt;=30,"Obesity")</f>
        <v>Obesity</v>
      </c>
      <c r="K949" s="23" t="str" cm="1">
        <f t="array" ref="K949">_xlfn.IFS(D949&lt;5.7,"Normal",D949&lt;=6.5,"Prediabetes",D949&gt;6.5,"Diabetes")</f>
        <v>Diabetes</v>
      </c>
      <c r="L949" s="30" t="str">
        <f>VLOOKUP(A949,'Hospitalisation Details'!A949:H3291,2,FALSE)</f>
        <v>06-Nov-1965</v>
      </c>
      <c r="M949" s="23">
        <f>VLOOKUP(A949,'Hospitalisation Details'!A949:H3291,5,FALSE)</f>
        <v>11576.13</v>
      </c>
      <c r="N949" s="23" t="str">
        <f>VLOOKUP(A949,'Hospitalisation Details'!A949:H3291,6,FALSE)</f>
        <v>tier - 3</v>
      </c>
      <c r="O949" s="23" t="str">
        <f>VLOOKUP(A949,'Hospitalisation Details'!A949:H3291,7,FALSE)</f>
        <v>tier - 3</v>
      </c>
      <c r="P949" s="23" t="str">
        <f>VLOOKUP(A949,'Hospitalisation Details'!A949:H3291,8,FALSE)</f>
        <v>R1011</v>
      </c>
      <c r="Q949" s="26">
        <f>VLOOKUP(A949,'Hospitalisation Details'!A949:H3291,3,FALSE)</f>
        <v>57.588888888888889</v>
      </c>
    </row>
    <row r="950" spans="1:17" ht="15.75" customHeight="1" x14ac:dyDescent="0.3">
      <c r="A950" s="31" t="s">
        <v>1684</v>
      </c>
      <c r="B950" s="23" t="str">
        <f>VLOOKUP(A950,'Customer Names'!A950:D3284,3,FALSE)</f>
        <v xml:space="preserve">  Erik</v>
      </c>
      <c r="C950" s="23">
        <f>VLOOKUP(Healthcare!A950,'Medical Examinations'!A950:H3284,2,FALSE)</f>
        <v>40.945</v>
      </c>
      <c r="D950" s="23">
        <f>VLOOKUP(A950,'Medical Examinations'!A950:H3284,3,FALSE)</f>
        <v>10.57</v>
      </c>
      <c r="E950" s="23" t="str">
        <f>VLOOKUP(A950,'Medical Examinations'!A950:H3284,4,FALSE)</f>
        <v>No</v>
      </c>
      <c r="F950" s="23" t="str">
        <f>VLOOKUP(A950,'Medical Examinations'!A950:H3284,5,FALSE)</f>
        <v>No</v>
      </c>
      <c r="G950" s="23" t="str">
        <f>VLOOKUP(A950,'Medical Examinations'!A950:H3284,6,FALSE)</f>
        <v>No</v>
      </c>
      <c r="H950" s="23">
        <f>VLOOKUP(A950,'Medical Examinations'!A950:H3284,7,FALSE)</f>
        <v>0</v>
      </c>
      <c r="I950" s="23" t="str">
        <f>VLOOKUP(A950,'Medical Examinations'!A950:H3284,8,FALSE)</f>
        <v>No</v>
      </c>
      <c r="J950" s="23" t="str" cm="1">
        <f t="array" ref="J950">_xlfn.IFS(C950&lt;18.5,"Under Weight",C950&lt;25,"Healthy Weight",C950&lt;30,"Over Weight",C950&gt;=30,"Obesity")</f>
        <v>Obesity</v>
      </c>
      <c r="K950" s="23" t="str" cm="1">
        <f t="array" ref="K950">_xlfn.IFS(D950&lt;5.7,"Normal",D950&lt;=6.5,"Prediabetes",D950&gt;6.5,"Diabetes")</f>
        <v>Diabetes</v>
      </c>
      <c r="L950" s="30" t="str">
        <f>VLOOKUP(A950,'Hospitalisation Details'!A950:H3292,2,FALSE)</f>
        <v>25-Dec-1965</v>
      </c>
      <c r="M950" s="23">
        <f>VLOOKUP(A950,'Hospitalisation Details'!A950:H3292,5,FALSE)</f>
        <v>11566.3</v>
      </c>
      <c r="N950" s="23" t="str">
        <f>VLOOKUP(A950,'Hospitalisation Details'!A950:H3292,6,FALSE)</f>
        <v>tier - 3</v>
      </c>
      <c r="O950" s="23" t="str">
        <f>VLOOKUP(A950,'Hospitalisation Details'!A950:H3292,7,FALSE)</f>
        <v>tier - 3</v>
      </c>
      <c r="P950" s="23" t="str">
        <f>VLOOKUP(A950,'Hospitalisation Details'!A950:H3292,8,FALSE)</f>
        <v>R1016</v>
      </c>
      <c r="Q950" s="26">
        <f>VLOOKUP(A950,'Hospitalisation Details'!A950:H3292,3,FALSE)</f>
        <v>57.452777777777776</v>
      </c>
    </row>
    <row r="951" spans="1:17" ht="15.75" customHeight="1" x14ac:dyDescent="0.3">
      <c r="A951" s="31" t="s">
        <v>1685</v>
      </c>
      <c r="B951" s="23" t="str">
        <f>VLOOKUP(A951,'Customer Names'!A951:D3285,3,FALSE)</f>
        <v xml:space="preserve">  Matthew T</v>
      </c>
      <c r="C951" s="23">
        <f>VLOOKUP(Healthcare!A951,'Medical Examinations'!A951:H3285,2,FALSE)</f>
        <v>27.94</v>
      </c>
      <c r="D951" s="23">
        <f>VLOOKUP(A951,'Medical Examinations'!A951:H3285,3,FALSE)</f>
        <v>7.92</v>
      </c>
      <c r="E951" s="23" t="str">
        <f>VLOOKUP(A951,'Medical Examinations'!A951:H3285,4,FALSE)</f>
        <v>No</v>
      </c>
      <c r="F951" s="23" t="str">
        <f>VLOOKUP(A951,'Medical Examinations'!A951:H3285,5,FALSE)</f>
        <v>No</v>
      </c>
      <c r="G951" s="23" t="str">
        <f>VLOOKUP(A951,'Medical Examinations'!A951:H3285,6,FALSE)</f>
        <v>No</v>
      </c>
      <c r="H951" s="23">
        <f>VLOOKUP(A951,'Medical Examinations'!A951:H3285,7,FALSE)</f>
        <v>0</v>
      </c>
      <c r="I951" s="23" t="str">
        <f>VLOOKUP(A951,'Medical Examinations'!A951:H3285,8,FALSE)</f>
        <v>No</v>
      </c>
      <c r="J951" s="23" t="str" cm="1">
        <f t="array" ref="J951">_xlfn.IFS(C951&lt;18.5,"Under Weight",C951&lt;25,"Healthy Weight",C951&lt;30,"Over Weight",C951&gt;=30,"Obesity")</f>
        <v>Over Weight</v>
      </c>
      <c r="K951" s="23" t="str" cm="1">
        <f t="array" ref="K951">_xlfn.IFS(D951&lt;5.7,"Normal",D951&lt;=6.5,"Prediabetes",D951&gt;6.5,"Diabetes")</f>
        <v>Diabetes</v>
      </c>
      <c r="L951" s="30" t="str">
        <f>VLOOKUP(A951,'Hospitalisation Details'!A951:H3293,2,FALSE)</f>
        <v>27-Oct-1965</v>
      </c>
      <c r="M951" s="23">
        <f>VLOOKUP(A951,'Hospitalisation Details'!A951:H3293,5,FALSE)</f>
        <v>11554.22</v>
      </c>
      <c r="N951" s="23" t="str">
        <f>VLOOKUP(A951,'Hospitalisation Details'!A951:H3293,6,FALSE)</f>
        <v>tier - 3</v>
      </c>
      <c r="O951" s="23" t="str">
        <f>VLOOKUP(A951,'Hospitalisation Details'!A951:H3293,7,FALSE)</f>
        <v>tier - 1</v>
      </c>
      <c r="P951" s="23" t="str">
        <f>VLOOKUP(A951,'Hospitalisation Details'!A951:H3293,8,FALSE)</f>
        <v>R1013</v>
      </c>
      <c r="Q951" s="26">
        <f>VLOOKUP(A951,'Hospitalisation Details'!A951:H3293,3,FALSE)</f>
        <v>57.613888888888887</v>
      </c>
    </row>
    <row r="952" spans="1:17" ht="15.75" customHeight="1" x14ac:dyDescent="0.3">
      <c r="A952" s="31" t="s">
        <v>1686</v>
      </c>
      <c r="B952" s="23" t="str">
        <f>VLOOKUP(A952,'Customer Names'!A952:D3286,3,FALSE)</f>
        <v xml:space="preserve">  Cassandra</v>
      </c>
      <c r="C952" s="23">
        <f>VLOOKUP(Healthcare!A952,'Medical Examinations'!A952:H3286,2,FALSE)</f>
        <v>31.9</v>
      </c>
      <c r="D952" s="23">
        <f>VLOOKUP(A952,'Medical Examinations'!A952:H3286,3,FALSE)</f>
        <v>10.119999999999999</v>
      </c>
      <c r="E952" s="23" t="str">
        <f>VLOOKUP(A952,'Medical Examinations'!A952:H3286,4,FALSE)</f>
        <v>No</v>
      </c>
      <c r="F952" s="23" t="str">
        <f>VLOOKUP(A952,'Medical Examinations'!A952:H3286,5,FALSE)</f>
        <v>No</v>
      </c>
      <c r="G952" s="23" t="str">
        <f>VLOOKUP(A952,'Medical Examinations'!A952:H3286,6,FALSE)</f>
        <v>No</v>
      </c>
      <c r="H952" s="23">
        <f>VLOOKUP(A952,'Medical Examinations'!A952:H3286,7,FALSE)</f>
        <v>2</v>
      </c>
      <c r="I952" s="23" t="str">
        <f>VLOOKUP(A952,'Medical Examinations'!A952:H3286,8,FALSE)</f>
        <v>No</v>
      </c>
      <c r="J952" s="23" t="str" cm="1">
        <f t="array" ref="J952">_xlfn.IFS(C952&lt;18.5,"Under Weight",C952&lt;25,"Healthy Weight",C952&lt;30,"Over Weight",C952&gt;=30,"Obesity")</f>
        <v>Obesity</v>
      </c>
      <c r="K952" s="23" t="str" cm="1">
        <f t="array" ref="K952">_xlfn.IFS(D952&lt;5.7,"Normal",D952&lt;=6.5,"Prediabetes",D952&gt;6.5,"Diabetes")</f>
        <v>Diabetes</v>
      </c>
      <c r="L952" s="30" t="str">
        <f>VLOOKUP(A952,'Hospitalisation Details'!A952:H3294,2,FALSE)</f>
        <v>23-Jul-1973</v>
      </c>
      <c r="M952" s="23">
        <f>VLOOKUP(A952,'Hospitalisation Details'!A952:H3294,5,FALSE)</f>
        <v>11552.9</v>
      </c>
      <c r="N952" s="23" t="str">
        <f>VLOOKUP(A952,'Hospitalisation Details'!A952:H3294,6,FALSE)</f>
        <v>tier - 3</v>
      </c>
      <c r="O952" s="23" t="str">
        <f>VLOOKUP(A952,'Hospitalisation Details'!A952:H3294,7,FALSE)</f>
        <v>tier - 2</v>
      </c>
      <c r="P952" s="23" t="str">
        <f>VLOOKUP(A952,'Hospitalisation Details'!A952:H3294,8,FALSE)</f>
        <v>R1011</v>
      </c>
      <c r="Q952" s="26">
        <f>VLOOKUP(A952,'Hospitalisation Details'!A952:H3294,3,FALSE)</f>
        <v>49.875</v>
      </c>
    </row>
    <row r="953" spans="1:17" ht="15.75" customHeight="1" x14ac:dyDescent="0.3">
      <c r="A953" s="31" t="s">
        <v>1688</v>
      </c>
      <c r="B953" s="23" t="str">
        <f>VLOOKUP(A953,'Customer Names'!A953:D3287,3,FALSE)</f>
        <v xml:space="preserve">  Rosemary C</v>
      </c>
      <c r="C953" s="23">
        <f>VLOOKUP(Healthcare!A953,'Medical Examinations'!A953:H3287,2,FALSE)</f>
        <v>31.64</v>
      </c>
      <c r="D953" s="23">
        <f>VLOOKUP(A953,'Medical Examinations'!A953:H3287,3,FALSE)</f>
        <v>7.91</v>
      </c>
      <c r="E953" s="23" t="str">
        <f>VLOOKUP(A953,'Medical Examinations'!A953:H3287,4,FALSE)</f>
        <v>No</v>
      </c>
      <c r="F953" s="23" t="str">
        <f>VLOOKUP(A953,'Medical Examinations'!A953:H3287,5,FALSE)</f>
        <v>No</v>
      </c>
      <c r="G953" s="23" t="str">
        <f>VLOOKUP(A953,'Medical Examinations'!A953:H3287,6,FALSE)</f>
        <v>No</v>
      </c>
      <c r="H953" s="23">
        <f>VLOOKUP(A953,'Medical Examinations'!A953:H3287,7,FALSE)</f>
        <v>0</v>
      </c>
      <c r="I953" s="23" t="str">
        <f>VLOOKUP(A953,'Medical Examinations'!A953:H3287,8,FALSE)</f>
        <v>No</v>
      </c>
      <c r="J953" s="23" t="str" cm="1">
        <f t="array" ref="J953">_xlfn.IFS(C953&lt;18.5,"Under Weight",C953&lt;25,"Healthy Weight",C953&lt;30,"Over Weight",C953&gt;=30,"Obesity")</f>
        <v>Obesity</v>
      </c>
      <c r="K953" s="23" t="str" cm="1">
        <f t="array" ref="K953">_xlfn.IFS(D953&lt;5.7,"Normal",D953&lt;=6.5,"Prediabetes",D953&gt;6.5,"Diabetes")</f>
        <v>Diabetes</v>
      </c>
      <c r="L953" s="30" t="str">
        <f>VLOOKUP(A953,'Hospitalisation Details'!A953:H3295,2,FALSE)</f>
        <v>01-Dec-1971</v>
      </c>
      <c r="M953" s="23">
        <f>VLOOKUP(A953,'Hospitalisation Details'!A953:H3295,5,FALSE)</f>
        <v>11540.25</v>
      </c>
      <c r="N953" s="23" t="str">
        <f>VLOOKUP(A953,'Hospitalisation Details'!A953:H3295,6,FALSE)</f>
        <v>tier - 3</v>
      </c>
      <c r="O953" s="23" t="str">
        <f>VLOOKUP(A953,'Hospitalisation Details'!A953:H3295,7,FALSE)</f>
        <v>tier - 1</v>
      </c>
      <c r="P953" s="23" t="str">
        <f>VLOOKUP(A953,'Hospitalisation Details'!A953:H3295,8,FALSE)</f>
        <v>R1012</v>
      </c>
      <c r="Q953" s="26">
        <f>VLOOKUP(A953,'Hospitalisation Details'!A953:H3295,3,FALSE)</f>
        <v>51.519444444444446</v>
      </c>
    </row>
    <row r="954" spans="1:17" ht="15.75" customHeight="1" x14ac:dyDescent="0.3">
      <c r="A954" s="31" t="s">
        <v>1690</v>
      </c>
      <c r="B954" s="23" t="str">
        <f>VLOOKUP(A954,'Customer Names'!A954:D3288,3,FALSE)</f>
        <v xml:space="preserve">  Carrie A</v>
      </c>
      <c r="C954" s="23">
        <f>VLOOKUP(Healthcare!A954,'Medical Examinations'!A954:H3288,2,FALSE)</f>
        <v>46.7</v>
      </c>
      <c r="D954" s="23">
        <f>VLOOKUP(A954,'Medical Examinations'!A954:H3288,3,FALSE)</f>
        <v>10.9</v>
      </c>
      <c r="E954" s="23" t="str">
        <f>VLOOKUP(A954,'Medical Examinations'!A954:H3288,4,FALSE)</f>
        <v>No</v>
      </c>
      <c r="F954" s="23" t="str">
        <f>VLOOKUP(A954,'Medical Examinations'!A954:H3288,5,FALSE)</f>
        <v>No</v>
      </c>
      <c r="G954" s="23" t="str">
        <f>VLOOKUP(A954,'Medical Examinations'!A954:H3288,6,FALSE)</f>
        <v>No</v>
      </c>
      <c r="H954" s="23">
        <f>VLOOKUP(A954,'Medical Examinations'!A954:H3288,7,FALSE)</f>
        <v>0</v>
      </c>
      <c r="I954" s="23" t="str">
        <f>VLOOKUP(A954,'Medical Examinations'!A954:H3288,8,FALSE)</f>
        <v>No</v>
      </c>
      <c r="J954" s="23" t="str" cm="1">
        <f t="array" ref="J954">_xlfn.IFS(C954&lt;18.5,"Under Weight",C954&lt;25,"Healthy Weight",C954&lt;30,"Over Weight",C954&gt;=30,"Obesity")</f>
        <v>Obesity</v>
      </c>
      <c r="K954" s="23" t="str" cm="1">
        <f t="array" ref="K954">_xlfn.IFS(D954&lt;5.7,"Normal",D954&lt;=6.5,"Prediabetes",D954&gt;6.5,"Diabetes")</f>
        <v>Diabetes</v>
      </c>
      <c r="L954" s="30" t="str">
        <f>VLOOKUP(A954,'Hospitalisation Details'!A954:H3296,2,FALSE)</f>
        <v>14-Nov-1968</v>
      </c>
      <c r="M954" s="23">
        <f>VLOOKUP(A954,'Hospitalisation Details'!A954:H3296,5,FALSE)</f>
        <v>11538.42</v>
      </c>
      <c r="N954" s="23" t="str">
        <f>VLOOKUP(A954,'Hospitalisation Details'!A954:H3296,6,FALSE)</f>
        <v>tier - 3</v>
      </c>
      <c r="O954" s="23" t="str">
        <f>VLOOKUP(A954,'Hospitalisation Details'!A954:H3296,7,FALSE)</f>
        <v>tier - 1</v>
      </c>
      <c r="P954" s="23" t="str">
        <f>VLOOKUP(A954,'Hospitalisation Details'!A954:H3296,8,FALSE)</f>
        <v>R1011</v>
      </c>
      <c r="Q954" s="26">
        <f>VLOOKUP(A954,'Hospitalisation Details'!A954:H3296,3,FALSE)</f>
        <v>54.56666666666667</v>
      </c>
    </row>
    <row r="955" spans="1:17" ht="15.75" customHeight="1" x14ac:dyDescent="0.3">
      <c r="A955" s="31" t="s">
        <v>1692</v>
      </c>
      <c r="B955" s="23" t="str">
        <f>VLOOKUP(A955,'Customer Names'!A955:D3289,3,FALSE)</f>
        <v xml:space="preserve">  Gerardo Sr</v>
      </c>
      <c r="C955" s="23">
        <f>VLOOKUP(Healthcare!A955,'Medical Examinations'!A955:H3289,2,FALSE)</f>
        <v>18.335000000000001</v>
      </c>
      <c r="D955" s="23">
        <f>VLOOKUP(A955,'Medical Examinations'!A955:H3289,3,FALSE)</f>
        <v>11.83</v>
      </c>
      <c r="E955" s="23" t="str">
        <f>VLOOKUP(A955,'Medical Examinations'!A955:H3289,4,FALSE)</f>
        <v>No</v>
      </c>
      <c r="F955" s="23" t="str">
        <f>VLOOKUP(A955,'Medical Examinations'!A955:H3289,5,FALSE)</f>
        <v>No</v>
      </c>
      <c r="G955" s="23" t="str">
        <f>VLOOKUP(A955,'Medical Examinations'!A955:H3289,6,FALSE)</f>
        <v>No</v>
      </c>
      <c r="H955" s="23">
        <f>VLOOKUP(A955,'Medical Examinations'!A955:H3289,7,FALSE)</f>
        <v>0</v>
      </c>
      <c r="I955" s="23" t="str">
        <f>VLOOKUP(A955,'Medical Examinations'!A955:H3289,8,FALSE)</f>
        <v>No</v>
      </c>
      <c r="J955" s="23" t="str" cm="1">
        <f t="array" ref="J955">_xlfn.IFS(C955&lt;18.5,"Under Weight",C955&lt;25,"Healthy Weight",C955&lt;30,"Over Weight",C955&gt;=30,"Obesity")</f>
        <v>Under Weight</v>
      </c>
      <c r="K955" s="23" t="str" cm="1">
        <f t="array" ref="K955">_xlfn.IFS(D955&lt;5.7,"Normal",D955&lt;=6.5,"Prediabetes",D955&gt;6.5,"Diabetes")</f>
        <v>Diabetes</v>
      </c>
      <c r="L955" s="30" t="str">
        <f>VLOOKUP(A955,'Hospitalisation Details'!A955:H3297,2,FALSE)</f>
        <v>03-Oct-1965</v>
      </c>
      <c r="M955" s="23">
        <f>VLOOKUP(A955,'Hospitalisation Details'!A955:H3297,5,FALSE)</f>
        <v>11534.87</v>
      </c>
      <c r="N955" s="23" t="str">
        <f>VLOOKUP(A955,'Hospitalisation Details'!A955:H3297,6,FALSE)</f>
        <v>tier - 3</v>
      </c>
      <c r="O955" s="23" t="str">
        <f>VLOOKUP(A955,'Hospitalisation Details'!A955:H3297,7,FALSE)</f>
        <v>tier - 1</v>
      </c>
      <c r="P955" s="23" t="str">
        <f>VLOOKUP(A955,'Hospitalisation Details'!A955:H3297,8,FALSE)</f>
        <v>R1017</v>
      </c>
      <c r="Q955" s="26">
        <f>VLOOKUP(A955,'Hospitalisation Details'!A955:H3297,3,FALSE)</f>
        <v>57.680555555555557</v>
      </c>
    </row>
    <row r="956" spans="1:17" ht="15.75" customHeight="1" x14ac:dyDescent="0.3">
      <c r="A956" s="31" t="s">
        <v>1694</v>
      </c>
      <c r="B956" s="23" t="str">
        <f>VLOOKUP(A956,'Customer Names'!A956:D3290,3,FALSE)</f>
        <v xml:space="preserve">  Matthew R</v>
      </c>
      <c r="C956" s="23">
        <f>VLOOKUP(Healthcare!A956,'Medical Examinations'!A956:H3290,2,FALSE)</f>
        <v>31.24</v>
      </c>
      <c r="D956" s="23">
        <f>VLOOKUP(A956,'Medical Examinations'!A956:H3290,3,FALSE)</f>
        <v>7.42</v>
      </c>
      <c r="E956" s="23" t="str">
        <f>VLOOKUP(A956,'Medical Examinations'!A956:H3290,4,FALSE)</f>
        <v>Yes</v>
      </c>
      <c r="F956" s="23" t="str">
        <f>VLOOKUP(A956,'Medical Examinations'!A956:H3290,5,FALSE)</f>
        <v>No</v>
      </c>
      <c r="G956" s="23" t="str">
        <f>VLOOKUP(A956,'Medical Examinations'!A956:H3290,6,FALSE)</f>
        <v>No</v>
      </c>
      <c r="H956" s="23">
        <f>VLOOKUP(A956,'Medical Examinations'!A956:H3290,7,FALSE)</f>
        <v>2</v>
      </c>
      <c r="I956" s="23" t="str">
        <f>VLOOKUP(A956,'Medical Examinations'!A956:H3290,8,FALSE)</f>
        <v>No</v>
      </c>
      <c r="J956" s="23" t="str" cm="1">
        <f t="array" ref="J956">_xlfn.IFS(C956&lt;18.5,"Under Weight",C956&lt;25,"Healthy Weight",C956&lt;30,"Over Weight",C956&gt;=30,"Obesity")</f>
        <v>Obesity</v>
      </c>
      <c r="K956" s="23" t="str" cm="1">
        <f t="array" ref="K956">_xlfn.IFS(D956&lt;5.7,"Normal",D956&lt;=6.5,"Prediabetes",D956&gt;6.5,"Diabetes")</f>
        <v>Diabetes</v>
      </c>
      <c r="L956" s="30" t="str">
        <f>VLOOKUP(A956,'Hospitalisation Details'!A956:H3298,2,FALSE)</f>
        <v>23-Jul-1970</v>
      </c>
      <c r="M956" s="23">
        <f>VLOOKUP(A956,'Hospitalisation Details'!A956:H3298,5,FALSE)</f>
        <v>11530.12</v>
      </c>
      <c r="N956" s="23" t="str">
        <f>VLOOKUP(A956,'Hospitalisation Details'!A956:H3298,6,FALSE)</f>
        <v>tier - 3</v>
      </c>
      <c r="O956" s="23" t="str">
        <f>VLOOKUP(A956,'Hospitalisation Details'!A956:H3298,7,FALSE)</f>
        <v>tier - 1</v>
      </c>
      <c r="P956" s="23" t="str">
        <f>VLOOKUP(A956,'Hospitalisation Details'!A956:H3298,8,FALSE)</f>
        <v>R1012</v>
      </c>
      <c r="Q956" s="26">
        <f>VLOOKUP(A956,'Hospitalisation Details'!A956:H3298,3,FALSE)</f>
        <v>52.875</v>
      </c>
    </row>
    <row r="957" spans="1:17" ht="15.75" customHeight="1" x14ac:dyDescent="0.3">
      <c r="A957" s="31" t="s">
        <v>1695</v>
      </c>
      <c r="B957" s="23" t="str">
        <f>VLOOKUP(A957,'Customer Names'!A957:D3291,3,FALSE)</f>
        <v xml:space="preserve">  Meghan E</v>
      </c>
      <c r="C957" s="23">
        <f>VLOOKUP(Healthcare!A957,'Medical Examinations'!A957:H3291,2,FALSE)</f>
        <v>39.22</v>
      </c>
      <c r="D957" s="23">
        <f>VLOOKUP(A957,'Medical Examinations'!A957:H3291,3,FALSE)</f>
        <v>5.62</v>
      </c>
      <c r="E957" s="23" t="str">
        <f>VLOOKUP(A957,'Medical Examinations'!A957:H3291,4,FALSE)</f>
        <v>Yes</v>
      </c>
      <c r="F957" s="23" t="str">
        <f>VLOOKUP(A957,'Medical Examinations'!A957:H3291,5,FALSE)</f>
        <v>No</v>
      </c>
      <c r="G957" s="23" t="str">
        <f>VLOOKUP(A957,'Medical Examinations'!A957:H3291,6,FALSE)</f>
        <v>No</v>
      </c>
      <c r="H957" s="23">
        <f>VLOOKUP(A957,'Medical Examinations'!A957:H3291,7,FALSE)</f>
        <v>1</v>
      </c>
      <c r="I957" s="23" t="str">
        <f>VLOOKUP(A957,'Medical Examinations'!A957:H3291,8,FALSE)</f>
        <v>No</v>
      </c>
      <c r="J957" s="23" t="str" cm="1">
        <f t="array" ref="J957">_xlfn.IFS(C957&lt;18.5,"Under Weight",C957&lt;25,"Healthy Weight",C957&lt;30,"Over Weight",C957&gt;=30,"Obesity")</f>
        <v>Obesity</v>
      </c>
      <c r="K957" s="23" t="str" cm="1">
        <f t="array" ref="K957">_xlfn.IFS(D957&lt;5.7,"Normal",D957&lt;=6.5,"Prediabetes",D957&gt;6.5,"Diabetes")</f>
        <v>Normal</v>
      </c>
      <c r="L957" s="30" t="str">
        <f>VLOOKUP(A957,'Hospitalisation Details'!A957:H3299,2,FALSE)</f>
        <v>12-Jun-1988</v>
      </c>
      <c r="M957" s="23">
        <f>VLOOKUP(A957,'Hospitalisation Details'!A957:H3299,5,FALSE)</f>
        <v>11524.25</v>
      </c>
      <c r="N957" s="23" t="str">
        <f>VLOOKUP(A957,'Hospitalisation Details'!A957:H3299,6,FALSE)</f>
        <v>tier - 3</v>
      </c>
      <c r="O957" s="23" t="str">
        <f>VLOOKUP(A957,'Hospitalisation Details'!A957:H3299,7,FALSE)</f>
        <v>tier - 1</v>
      </c>
      <c r="P957" s="23" t="str">
        <f>VLOOKUP(A957,'Hospitalisation Details'!A957:H3299,8,FALSE)</f>
        <v>R1026</v>
      </c>
      <c r="Q957" s="26">
        <f>VLOOKUP(A957,'Hospitalisation Details'!A957:H3299,3,FALSE)</f>
        <v>34.988888888888887</v>
      </c>
    </row>
    <row r="958" spans="1:17" ht="15.75" customHeight="1" x14ac:dyDescent="0.3">
      <c r="A958" s="31" t="s">
        <v>1697</v>
      </c>
      <c r="B958" s="23" t="str">
        <f>VLOOKUP(A958,'Customer Names'!A958:D3292,3,FALSE)</f>
        <v xml:space="preserve">  Eric</v>
      </c>
      <c r="C958" s="23">
        <f>VLOOKUP(Healthcare!A958,'Medical Examinations'!A958:H3292,2,FALSE)</f>
        <v>24.414999999999999</v>
      </c>
      <c r="D958" s="23">
        <f>VLOOKUP(A958,'Medical Examinations'!A958:H3292,3,FALSE)</f>
        <v>7.16</v>
      </c>
      <c r="E958" s="23" t="str">
        <f>VLOOKUP(A958,'Medical Examinations'!A958:H3292,4,FALSE)</f>
        <v>No</v>
      </c>
      <c r="F958" s="23" t="str">
        <f>VLOOKUP(A958,'Medical Examinations'!A958:H3292,5,FALSE)</f>
        <v>No</v>
      </c>
      <c r="G958" s="23" t="str">
        <f>VLOOKUP(A958,'Medical Examinations'!A958:H3292,6,FALSE)</f>
        <v>No</v>
      </c>
      <c r="H958" s="23">
        <f>VLOOKUP(A958,'Medical Examinations'!A958:H3292,7,FALSE)</f>
        <v>0</v>
      </c>
      <c r="I958" s="23" t="str">
        <f>VLOOKUP(A958,'Medical Examinations'!A958:H3292,8,FALSE)</f>
        <v>No</v>
      </c>
      <c r="J958" s="23" t="str" cm="1">
        <f t="array" ref="J958">_xlfn.IFS(C958&lt;18.5,"Under Weight",C958&lt;25,"Healthy Weight",C958&lt;30,"Over Weight",C958&gt;=30,"Obesity")</f>
        <v>Healthy Weight</v>
      </c>
      <c r="K958" s="23" t="str" cm="1">
        <f t="array" ref="K958">_xlfn.IFS(D958&lt;5.7,"Normal",D958&lt;=6.5,"Prediabetes",D958&gt;6.5,"Diabetes")</f>
        <v>Diabetes</v>
      </c>
      <c r="L958" s="30" t="str">
        <f>VLOOKUP(A958,'Hospitalisation Details'!A958:H3300,2,FALSE)</f>
        <v>19-Dec-1971</v>
      </c>
      <c r="M958" s="23">
        <f>VLOOKUP(A958,'Hospitalisation Details'!A958:H3300,5,FALSE)</f>
        <v>11520.1</v>
      </c>
      <c r="N958" s="23" t="str">
        <f>VLOOKUP(A958,'Hospitalisation Details'!A958:H3300,6,FALSE)</f>
        <v>tier - 3</v>
      </c>
      <c r="O958" s="23" t="str">
        <f>VLOOKUP(A958,'Hospitalisation Details'!A958:H3300,7,FALSE)</f>
        <v>tier - 1</v>
      </c>
      <c r="P958" s="23" t="str">
        <f>VLOOKUP(A958,'Hospitalisation Details'!A958:H3300,8,FALSE)</f>
        <v>R1012</v>
      </c>
      <c r="Q958" s="26">
        <f>VLOOKUP(A958,'Hospitalisation Details'!A958:H3300,3,FALSE)</f>
        <v>51.469444444444441</v>
      </c>
    </row>
    <row r="959" spans="1:17" ht="15.75" customHeight="1" x14ac:dyDescent="0.3">
      <c r="A959" s="31" t="s">
        <v>1698</v>
      </c>
      <c r="B959" s="23" t="str">
        <f>VLOOKUP(A959,'Customer Names'!A959:D3293,3,FALSE)</f>
        <v xml:space="preserve">  Lisa B</v>
      </c>
      <c r="C959" s="23">
        <f>VLOOKUP(Healthcare!A959,'Medical Examinations'!A959:H3293,2,FALSE)</f>
        <v>32.299999999999997</v>
      </c>
      <c r="D959" s="23">
        <f>VLOOKUP(A959,'Medical Examinations'!A959:H3293,3,FALSE)</f>
        <v>9.89</v>
      </c>
      <c r="E959" s="23" t="str">
        <f>VLOOKUP(A959,'Medical Examinations'!A959:H3293,4,FALSE)</f>
        <v>No</v>
      </c>
      <c r="F959" s="23" t="str">
        <f>VLOOKUP(A959,'Medical Examinations'!A959:H3293,5,FALSE)</f>
        <v>No</v>
      </c>
      <c r="G959" s="23" t="str">
        <f>VLOOKUP(A959,'Medical Examinations'!A959:H3293,6,FALSE)</f>
        <v>No</v>
      </c>
      <c r="H959" s="23">
        <f>VLOOKUP(A959,'Medical Examinations'!A959:H3293,7,FALSE)</f>
        <v>0</v>
      </c>
      <c r="I959" s="23" t="str">
        <f>VLOOKUP(A959,'Medical Examinations'!A959:H3293,8,FALSE)</f>
        <v>No</v>
      </c>
      <c r="J959" s="23" t="str" cm="1">
        <f t="array" ref="J959">_xlfn.IFS(C959&lt;18.5,"Under Weight",C959&lt;25,"Healthy Weight",C959&lt;30,"Over Weight",C959&gt;=30,"Obesity")</f>
        <v>Obesity</v>
      </c>
      <c r="K959" s="23" t="str" cm="1">
        <f t="array" ref="K959">_xlfn.IFS(D959&lt;5.7,"Normal",D959&lt;=6.5,"Prediabetes",D959&gt;6.5,"Diabetes")</f>
        <v>Diabetes</v>
      </c>
      <c r="L959" s="30" t="str">
        <f>VLOOKUP(A959,'Hospitalisation Details'!A959:H3301,2,FALSE)</f>
        <v>24-Jun-1968</v>
      </c>
      <c r="M959" s="23">
        <f>VLOOKUP(A959,'Hospitalisation Details'!A959:H3301,5,FALSE)</f>
        <v>11512.41</v>
      </c>
      <c r="N959" s="23" t="str">
        <f>VLOOKUP(A959,'Hospitalisation Details'!A959:H3301,6,FALSE)</f>
        <v>tier - 3</v>
      </c>
      <c r="O959" s="23" t="str">
        <f>VLOOKUP(A959,'Hospitalisation Details'!A959:H3301,7,FALSE)</f>
        <v>tier - 1</v>
      </c>
      <c r="P959" s="23" t="str">
        <f>VLOOKUP(A959,'Hospitalisation Details'!A959:H3301,8,FALSE)</f>
        <v>R1024</v>
      </c>
      <c r="Q959" s="26">
        <f>VLOOKUP(A959,'Hospitalisation Details'!A959:H3301,3,FALSE)</f>
        <v>54.955555555555556</v>
      </c>
    </row>
    <row r="960" spans="1:17" ht="15.75" customHeight="1" x14ac:dyDescent="0.3">
      <c r="A960" s="31" t="s">
        <v>1700</v>
      </c>
      <c r="B960" s="23" t="str">
        <f>VLOOKUP(A960,'Customer Names'!A960:D3294,3,FALSE)</f>
        <v xml:space="preserve">  Jane R</v>
      </c>
      <c r="C960" s="23">
        <f>VLOOKUP(Healthcare!A960,'Medical Examinations'!A960:H3294,2,FALSE)</f>
        <v>39.94</v>
      </c>
      <c r="D960" s="23">
        <f>VLOOKUP(A960,'Medical Examinations'!A960:H3294,3,FALSE)</f>
        <v>5.14</v>
      </c>
      <c r="E960" s="23" t="str">
        <f>VLOOKUP(A960,'Medical Examinations'!A960:H3294,4,FALSE)</f>
        <v>No</v>
      </c>
      <c r="F960" s="23" t="str">
        <f>VLOOKUP(A960,'Medical Examinations'!A960:H3294,5,FALSE)</f>
        <v>No</v>
      </c>
      <c r="G960" s="23" t="str">
        <f>VLOOKUP(A960,'Medical Examinations'!A960:H3294,6,FALSE)</f>
        <v>No</v>
      </c>
      <c r="H960" s="23">
        <f>VLOOKUP(A960,'Medical Examinations'!A960:H3294,7,FALSE)</f>
        <v>0</v>
      </c>
      <c r="I960" s="23" t="str">
        <f>VLOOKUP(A960,'Medical Examinations'!A960:H3294,8,FALSE)</f>
        <v>No</v>
      </c>
      <c r="J960" s="23" t="str" cm="1">
        <f t="array" ref="J960">_xlfn.IFS(C960&lt;18.5,"Under Weight",C960&lt;25,"Healthy Weight",C960&lt;30,"Over Weight",C960&gt;=30,"Obesity")</f>
        <v>Obesity</v>
      </c>
      <c r="K960" s="23" t="str" cm="1">
        <f t="array" ref="K960">_xlfn.IFS(D960&lt;5.7,"Normal",D960&lt;=6.5,"Prediabetes",D960&gt;6.5,"Diabetes")</f>
        <v>Normal</v>
      </c>
      <c r="L960" s="30" t="str">
        <f>VLOOKUP(A960,'Hospitalisation Details'!A960:H3302,2,FALSE)</f>
        <v>06-Oct-1989</v>
      </c>
      <c r="M960" s="23">
        <f>VLOOKUP(A960,'Hospitalisation Details'!A960:H3302,5,FALSE)</f>
        <v>11511.61</v>
      </c>
      <c r="N960" s="23" t="str">
        <f>VLOOKUP(A960,'Hospitalisation Details'!A960:H3302,6,FALSE)</f>
        <v>tier - 3</v>
      </c>
      <c r="O960" s="23" t="str">
        <f>VLOOKUP(A960,'Hospitalisation Details'!A960:H3302,7,FALSE)</f>
        <v>tier - 3</v>
      </c>
      <c r="P960" s="23" t="str">
        <f>VLOOKUP(A960,'Hospitalisation Details'!A960:H3302,8,FALSE)</f>
        <v>R1026</v>
      </c>
      <c r="Q960" s="26">
        <f>VLOOKUP(A960,'Hospitalisation Details'!A960:H3302,3,FALSE)</f>
        <v>33.672222222222224</v>
      </c>
    </row>
    <row r="961" spans="1:17" ht="15.75" customHeight="1" x14ac:dyDescent="0.3">
      <c r="A961" s="31" t="s">
        <v>1702</v>
      </c>
      <c r="B961" s="23" t="str">
        <f>VLOOKUP(A961,'Customer Names'!A961:D3295,3,FALSE)</f>
        <v xml:space="preserve">  Allison M</v>
      </c>
      <c r="C961" s="23">
        <f>VLOOKUP(Healthcare!A961,'Medical Examinations'!A961:H3295,2,FALSE)</f>
        <v>30</v>
      </c>
      <c r="D961" s="23">
        <f>VLOOKUP(A961,'Medical Examinations'!A961:H3295,3,FALSE)</f>
        <v>5.61</v>
      </c>
      <c r="E961" s="23" t="str">
        <f>VLOOKUP(A961,'Medical Examinations'!A961:H3295,4,FALSE)</f>
        <v>Yes</v>
      </c>
      <c r="F961" s="23" t="str">
        <f>VLOOKUP(A961,'Medical Examinations'!A961:H3295,5,FALSE)</f>
        <v>No</v>
      </c>
      <c r="G961" s="23" t="str">
        <f>VLOOKUP(A961,'Medical Examinations'!A961:H3295,6,FALSE)</f>
        <v>Yes</v>
      </c>
      <c r="H961" s="23">
        <f>VLOOKUP(A961,'Medical Examinations'!A961:H3295,7,FALSE)</f>
        <v>1</v>
      </c>
      <c r="I961" s="23" t="str">
        <f>VLOOKUP(A961,'Medical Examinations'!A961:H3295,8,FALSE)</f>
        <v>No</v>
      </c>
      <c r="J961" s="23" t="str" cm="1">
        <f t="array" ref="J961">_xlfn.IFS(C961&lt;18.5,"Under Weight",C961&lt;25,"Healthy Weight",C961&lt;30,"Over Weight",C961&gt;=30,"Obesity")</f>
        <v>Obesity</v>
      </c>
      <c r="K961" s="23" t="str" cm="1">
        <f t="array" ref="K961">_xlfn.IFS(D961&lt;5.7,"Normal",D961&lt;=6.5,"Prediabetes",D961&gt;6.5,"Diabetes")</f>
        <v>Normal</v>
      </c>
      <c r="L961" s="30" t="str">
        <f>VLOOKUP(A961,'Hospitalisation Details'!A961:H3303,2,FALSE)</f>
        <v>11-Aug-1969</v>
      </c>
      <c r="M961" s="23">
        <f>VLOOKUP(A961,'Hospitalisation Details'!A961:H3303,5,FALSE)</f>
        <v>11497.69</v>
      </c>
      <c r="N961" s="23" t="str">
        <f>VLOOKUP(A961,'Hospitalisation Details'!A961:H3303,6,FALSE)</f>
        <v>tier - 3</v>
      </c>
      <c r="O961" s="23" t="str">
        <f>VLOOKUP(A961,'Hospitalisation Details'!A961:H3303,7,FALSE)</f>
        <v>tier - 1</v>
      </c>
      <c r="P961" s="23" t="str">
        <f>VLOOKUP(A961,'Hospitalisation Details'!A961:H3303,8,FALSE)</f>
        <v>R1012</v>
      </c>
      <c r="Q961" s="26">
        <f>VLOOKUP(A961,'Hospitalisation Details'!A961:H3303,3,FALSE)</f>
        <v>53.825000000000003</v>
      </c>
    </row>
    <row r="962" spans="1:17" ht="15.75" customHeight="1" x14ac:dyDescent="0.3">
      <c r="A962" s="31" t="s">
        <v>1703</v>
      </c>
      <c r="B962" s="23" t="str">
        <f>VLOOKUP(A962,'Customer Names'!A962:D3296,3,FALSE)</f>
        <v xml:space="preserve">  Sarah E</v>
      </c>
      <c r="C962" s="23">
        <f>VLOOKUP(Healthcare!A962,'Medical Examinations'!A962:H3296,2,FALSE)</f>
        <v>35.340000000000003</v>
      </c>
      <c r="D962" s="23">
        <f>VLOOKUP(A962,'Medical Examinations'!A962:H3296,3,FALSE)</f>
        <v>5.51</v>
      </c>
      <c r="E962" s="23" t="str">
        <f>VLOOKUP(A962,'Medical Examinations'!A962:H3296,4,FALSE)</f>
        <v>Yes</v>
      </c>
      <c r="F962" s="23" t="str">
        <f>VLOOKUP(A962,'Medical Examinations'!A962:H3296,5,FALSE)</f>
        <v>No</v>
      </c>
      <c r="G962" s="23" t="str">
        <f>VLOOKUP(A962,'Medical Examinations'!A962:H3296,6,FALSE)</f>
        <v>Yes</v>
      </c>
      <c r="H962" s="23">
        <f>VLOOKUP(A962,'Medical Examinations'!A962:H3296,7,FALSE)</f>
        <v>1</v>
      </c>
      <c r="I962" s="23" t="str">
        <f>VLOOKUP(A962,'Medical Examinations'!A962:H3296,8,FALSE)</f>
        <v>No</v>
      </c>
      <c r="J962" s="23" t="str" cm="1">
        <f t="array" ref="J962">_xlfn.IFS(C962&lt;18.5,"Under Weight",C962&lt;25,"Healthy Weight",C962&lt;30,"Over Weight",C962&gt;=30,"Obesity")</f>
        <v>Obesity</v>
      </c>
      <c r="K962" s="23" t="str" cm="1">
        <f t="array" ref="K962">_xlfn.IFS(D962&lt;5.7,"Normal",D962&lt;=6.5,"Prediabetes",D962&gt;6.5,"Diabetes")</f>
        <v>Normal</v>
      </c>
      <c r="L962" s="30" t="str">
        <f>VLOOKUP(A962,'Hospitalisation Details'!A962:H3304,2,FALSE)</f>
        <v>07-Jun-1983</v>
      </c>
      <c r="M962" s="23">
        <f>VLOOKUP(A962,'Hospitalisation Details'!A962:H3304,5,FALSE)</f>
        <v>11492.46</v>
      </c>
      <c r="N962" s="23" t="str">
        <f>VLOOKUP(A962,'Hospitalisation Details'!A962:H3304,6,FALSE)</f>
        <v>tier - 3</v>
      </c>
      <c r="O962" s="23" t="str">
        <f>VLOOKUP(A962,'Hospitalisation Details'!A962:H3304,7,FALSE)</f>
        <v>tier - 3</v>
      </c>
      <c r="P962" s="23" t="str">
        <f>VLOOKUP(A962,'Hospitalisation Details'!A962:H3304,8,FALSE)</f>
        <v>R1026</v>
      </c>
      <c r="Q962" s="26">
        <f>VLOOKUP(A962,'Hospitalisation Details'!A962:H3304,3,FALSE)</f>
        <v>40.00277777777778</v>
      </c>
    </row>
    <row r="963" spans="1:17" ht="15.75" customHeight="1" x14ac:dyDescent="0.3">
      <c r="A963" s="31" t="s">
        <v>1704</v>
      </c>
      <c r="B963" s="23" t="str">
        <f>VLOOKUP(A963,'Customer Names'!A963:D3297,3,FALSE)</f>
        <v xml:space="preserve">  Philip J</v>
      </c>
      <c r="C963" s="23">
        <f>VLOOKUP(Healthcare!A963,'Medical Examinations'!A963:H3297,2,FALSE)</f>
        <v>32.204999999999998</v>
      </c>
      <c r="D963" s="23">
        <f>VLOOKUP(A963,'Medical Examinations'!A963:H3297,3,FALSE)</f>
        <v>8.3800000000000008</v>
      </c>
      <c r="E963" s="23" t="str">
        <f>VLOOKUP(A963,'Medical Examinations'!A963:H3297,4,FALSE)</f>
        <v>Yes</v>
      </c>
      <c r="F963" s="23" t="str">
        <f>VLOOKUP(A963,'Medical Examinations'!A963:H3297,5,FALSE)</f>
        <v>No</v>
      </c>
      <c r="G963" s="23" t="str">
        <f>VLOOKUP(A963,'Medical Examinations'!A963:H3297,6,FALSE)</f>
        <v>No</v>
      </c>
      <c r="H963" s="23">
        <f>VLOOKUP(A963,'Medical Examinations'!A963:H3297,7,FALSE)</f>
        <v>2</v>
      </c>
      <c r="I963" s="23" t="str">
        <f>VLOOKUP(A963,'Medical Examinations'!A963:H3297,8,FALSE)</f>
        <v>No</v>
      </c>
      <c r="J963" s="23" t="str" cm="1">
        <f t="array" ref="J963">_xlfn.IFS(C963&lt;18.5,"Under Weight",C963&lt;25,"Healthy Weight",C963&lt;30,"Over Weight",C963&gt;=30,"Obesity")</f>
        <v>Obesity</v>
      </c>
      <c r="K963" s="23" t="str" cm="1">
        <f t="array" ref="K963">_xlfn.IFS(D963&lt;5.7,"Normal",D963&lt;=6.5,"Prediabetes",D963&gt;6.5,"Diabetes")</f>
        <v>Diabetes</v>
      </c>
      <c r="L963" s="30" t="str">
        <f>VLOOKUP(A963,'Hospitalisation Details'!A963:H3305,2,FALSE)</f>
        <v>13-Oct-1970</v>
      </c>
      <c r="M963" s="23">
        <f>VLOOKUP(A963,'Hospitalisation Details'!A963:H3305,5,FALSE)</f>
        <v>11488.32</v>
      </c>
      <c r="N963" s="23" t="str">
        <f>VLOOKUP(A963,'Hospitalisation Details'!A963:H3305,6,FALSE)</f>
        <v>tier - 3</v>
      </c>
      <c r="O963" s="23" t="str">
        <f>VLOOKUP(A963,'Hospitalisation Details'!A963:H3305,7,FALSE)</f>
        <v>tier - 1</v>
      </c>
      <c r="P963" s="23" t="str">
        <f>VLOOKUP(A963,'Hospitalisation Details'!A963:H3305,8,FALSE)</f>
        <v>R1014</v>
      </c>
      <c r="Q963" s="26">
        <f>VLOOKUP(A963,'Hospitalisation Details'!A963:H3305,3,FALSE)</f>
        <v>52.652777777777779</v>
      </c>
    </row>
    <row r="964" spans="1:17" ht="15.75" customHeight="1" x14ac:dyDescent="0.3">
      <c r="A964" s="31" t="s">
        <v>1705</v>
      </c>
      <c r="B964" s="23" t="str">
        <f>VLOOKUP(A964,'Customer Names'!A964:D3298,3,FALSE)</f>
        <v xml:space="preserve">  Jillian A</v>
      </c>
      <c r="C964" s="23">
        <f>VLOOKUP(Healthcare!A964,'Medical Examinations'!A964:H3298,2,FALSE)</f>
        <v>33.880000000000003</v>
      </c>
      <c r="D964" s="23">
        <f>VLOOKUP(A964,'Medical Examinations'!A964:H3298,3,FALSE)</f>
        <v>4.68</v>
      </c>
      <c r="E964" s="23" t="str">
        <f>VLOOKUP(A964,'Medical Examinations'!A964:H3298,4,FALSE)</f>
        <v>No</v>
      </c>
      <c r="F964" s="23" t="str">
        <f>VLOOKUP(A964,'Medical Examinations'!A964:H3298,5,FALSE)</f>
        <v>yes</v>
      </c>
      <c r="G964" s="23" t="str">
        <f>VLOOKUP(A964,'Medical Examinations'!A964:H3298,6,FALSE)</f>
        <v>No</v>
      </c>
      <c r="H964" s="23">
        <f>VLOOKUP(A964,'Medical Examinations'!A964:H3298,7,FALSE)</f>
        <v>1</v>
      </c>
      <c r="I964" s="23" t="str">
        <f>VLOOKUP(A964,'Medical Examinations'!A964:H3298,8,FALSE)</f>
        <v>No</v>
      </c>
      <c r="J964" s="23" t="str" cm="1">
        <f t="array" ref="J964">_xlfn.IFS(C964&lt;18.5,"Under Weight",C964&lt;25,"Healthy Weight",C964&lt;30,"Over Weight",C964&gt;=30,"Obesity")</f>
        <v>Obesity</v>
      </c>
      <c r="K964" s="23" t="str" cm="1">
        <f t="array" ref="K964">_xlfn.IFS(D964&lt;5.7,"Normal",D964&lt;=6.5,"Prediabetes",D964&gt;6.5,"Diabetes")</f>
        <v>Normal</v>
      </c>
      <c r="L964" s="30" t="str">
        <f>VLOOKUP(A964,'Hospitalisation Details'!A964:H3306,2,FALSE)</f>
        <v>10-Sep-2004</v>
      </c>
      <c r="M964" s="23">
        <f>VLOOKUP(A964,'Hospitalisation Details'!A964:H3306,5,FALSE)</f>
        <v>11482.63</v>
      </c>
      <c r="N964" s="23" t="str">
        <f>VLOOKUP(A964,'Hospitalisation Details'!A964:H3306,6,FALSE)</f>
        <v>tier - 3</v>
      </c>
      <c r="O964" s="23" t="str">
        <f>VLOOKUP(A964,'Hospitalisation Details'!A964:H3306,7,FALSE)</f>
        <v>tier - 2</v>
      </c>
      <c r="P964" s="23" t="str">
        <f>VLOOKUP(A964,'Hospitalisation Details'!A964:H3306,8,FALSE)</f>
        <v>R1013</v>
      </c>
      <c r="Q964" s="26">
        <f>VLOOKUP(A964,'Hospitalisation Details'!A964:H3306,3,FALSE)</f>
        <v>18.744444444444444</v>
      </c>
    </row>
    <row r="965" spans="1:17" ht="15.75" customHeight="1" x14ac:dyDescent="0.3">
      <c r="A965" s="31" t="s">
        <v>1707</v>
      </c>
      <c r="B965" s="23" t="str">
        <f>VLOOKUP(A965,'Customer Names'!A965:D3299,3,FALSE)</f>
        <v xml:space="preserve">  Laura D</v>
      </c>
      <c r="C965" s="23">
        <f>VLOOKUP(Healthcare!A965,'Medical Examinations'!A965:H3299,2,FALSE)</f>
        <v>26.63</v>
      </c>
      <c r="D965" s="23">
        <f>VLOOKUP(A965,'Medical Examinations'!A965:H3299,3,FALSE)</f>
        <v>4.3600000000000003</v>
      </c>
      <c r="E965" s="23" t="str">
        <f>VLOOKUP(A965,'Medical Examinations'!A965:H3299,4,FALSE)</f>
        <v>Yes</v>
      </c>
      <c r="F965" s="23" t="str">
        <f>VLOOKUP(A965,'Medical Examinations'!A965:H3299,5,FALSE)</f>
        <v>No</v>
      </c>
      <c r="G965" s="23" t="str">
        <f>VLOOKUP(A965,'Medical Examinations'!A965:H3299,6,FALSE)</f>
        <v>No</v>
      </c>
      <c r="H965" s="23">
        <f>VLOOKUP(A965,'Medical Examinations'!A965:H3299,7,FALSE)</f>
        <v>2</v>
      </c>
      <c r="I965" s="23" t="str">
        <f>VLOOKUP(A965,'Medical Examinations'!A965:H3299,8,FALSE)</f>
        <v>No</v>
      </c>
      <c r="J965" s="23" t="str" cm="1">
        <f t="array" ref="J965">_xlfn.IFS(C965&lt;18.5,"Under Weight",C965&lt;25,"Healthy Weight",C965&lt;30,"Over Weight",C965&gt;=30,"Obesity")</f>
        <v>Over Weight</v>
      </c>
      <c r="K965" s="23" t="str" cm="1">
        <f t="array" ref="K965">_xlfn.IFS(D965&lt;5.7,"Normal",D965&lt;=6.5,"Prediabetes",D965&gt;6.5,"Diabetes")</f>
        <v>Normal</v>
      </c>
      <c r="L965" s="30" t="str">
        <f>VLOOKUP(A965,'Hospitalisation Details'!A965:H3307,2,FALSE)</f>
        <v>07-Sep-1966</v>
      </c>
      <c r="M965" s="23">
        <f>VLOOKUP(A965,'Hospitalisation Details'!A965:H3307,5,FALSE)</f>
        <v>11478.14</v>
      </c>
      <c r="N965" s="23" t="str">
        <f>VLOOKUP(A965,'Hospitalisation Details'!A965:H3307,6,FALSE)</f>
        <v>tier - 3</v>
      </c>
      <c r="O965" s="23" t="str">
        <f>VLOOKUP(A965,'Hospitalisation Details'!A965:H3307,7,FALSE)</f>
        <v>tier - 2</v>
      </c>
      <c r="P965" s="23" t="str">
        <f>VLOOKUP(A965,'Hospitalisation Details'!A965:H3307,8,FALSE)</f>
        <v>R1025</v>
      </c>
      <c r="Q965" s="26">
        <f>VLOOKUP(A965,'Hospitalisation Details'!A965:H3307,3,FALSE)</f>
        <v>56.75277777777778</v>
      </c>
    </row>
    <row r="966" spans="1:17" ht="15.75" customHeight="1" x14ac:dyDescent="0.3">
      <c r="A966" s="31" t="s">
        <v>1709</v>
      </c>
      <c r="B966" s="23" t="str">
        <f>VLOOKUP(A966,'Customer Names'!A966:D3300,3,FALSE)</f>
        <v xml:space="preserve">  Megan E</v>
      </c>
      <c r="C966" s="23">
        <f>VLOOKUP(Healthcare!A966,'Medical Examinations'!A966:H3300,2,FALSE)</f>
        <v>28.7</v>
      </c>
      <c r="D966" s="23">
        <f>VLOOKUP(A966,'Medical Examinations'!A966:H3300,3,FALSE)</f>
        <v>7.74</v>
      </c>
      <c r="E966" s="23" t="str">
        <f>VLOOKUP(A966,'Medical Examinations'!A966:H3300,4,FALSE)</f>
        <v>No</v>
      </c>
      <c r="F966" s="23" t="str">
        <f>VLOOKUP(A966,'Medical Examinations'!A966:H3300,5,FALSE)</f>
        <v>No</v>
      </c>
      <c r="G966" s="23" t="str">
        <f>VLOOKUP(A966,'Medical Examinations'!A966:H3300,6,FALSE)</f>
        <v>No</v>
      </c>
      <c r="H966" s="23">
        <f>VLOOKUP(A966,'Medical Examinations'!A966:H3300,7,FALSE)</f>
        <v>0</v>
      </c>
      <c r="I966" s="23" t="str">
        <f>VLOOKUP(A966,'Medical Examinations'!A966:H3300,8,FALSE)</f>
        <v>No</v>
      </c>
      <c r="J966" s="23" t="str" cm="1">
        <f t="array" ref="J966">_xlfn.IFS(C966&lt;18.5,"Under Weight",C966&lt;25,"Healthy Weight",C966&lt;30,"Over Weight",C966&gt;=30,"Obesity")</f>
        <v>Over Weight</v>
      </c>
      <c r="K966" s="23" t="str" cm="1">
        <f t="array" ref="K966">_xlfn.IFS(D966&lt;5.7,"Normal",D966&lt;=6.5,"Prediabetes",D966&gt;6.5,"Diabetes")</f>
        <v>Diabetes</v>
      </c>
      <c r="L966" s="30" t="str">
        <f>VLOOKUP(A966,'Hospitalisation Details'!A966:H3308,2,FALSE)</f>
        <v>23-Jun-1965</v>
      </c>
      <c r="M966" s="23">
        <f>VLOOKUP(A966,'Hospitalisation Details'!A966:H3308,5,FALSE)</f>
        <v>11455.28</v>
      </c>
      <c r="N966" s="23" t="str">
        <f>VLOOKUP(A966,'Hospitalisation Details'!A966:H3308,6,FALSE)</f>
        <v>tier - 3</v>
      </c>
      <c r="O966" s="23" t="str">
        <f>VLOOKUP(A966,'Hospitalisation Details'!A966:H3308,7,FALSE)</f>
        <v>tier - 2</v>
      </c>
      <c r="P966" s="23" t="str">
        <f>VLOOKUP(A966,'Hospitalisation Details'!A966:H3308,8,FALSE)</f>
        <v>R1011</v>
      </c>
      <c r="Q966" s="26">
        <f>VLOOKUP(A966,'Hospitalisation Details'!A966:H3308,3,FALSE)</f>
        <v>57.958333333333336</v>
      </c>
    </row>
    <row r="967" spans="1:17" ht="15.75" customHeight="1" x14ac:dyDescent="0.3">
      <c r="A967" s="31" t="s">
        <v>1711</v>
      </c>
      <c r="B967" s="23" t="str">
        <f>VLOOKUP(A967,'Customer Names'!A967:D3301,3,FALSE)</f>
        <v xml:space="preserve">  Shannon J</v>
      </c>
      <c r="C967" s="23">
        <f>VLOOKUP(Healthcare!A967,'Medical Examinations'!A967:H3301,2,FALSE)</f>
        <v>25.65</v>
      </c>
      <c r="D967" s="23">
        <f>VLOOKUP(A967,'Medical Examinations'!A967:H3301,3,FALSE)</f>
        <v>4.05</v>
      </c>
      <c r="E967" s="23" t="str">
        <f>VLOOKUP(A967,'Medical Examinations'!A967:H3301,4,FALSE)</f>
        <v>Yes</v>
      </c>
      <c r="F967" s="23" t="str">
        <f>VLOOKUP(A967,'Medical Examinations'!A967:H3301,5,FALSE)</f>
        <v>No</v>
      </c>
      <c r="G967" s="23" t="str">
        <f>VLOOKUP(A967,'Medical Examinations'!A967:H3301,6,FALSE)</f>
        <v>No</v>
      </c>
      <c r="H967" s="23">
        <f>VLOOKUP(A967,'Medical Examinations'!A967:H3301,7,FALSE)</f>
        <v>2</v>
      </c>
      <c r="I967" s="23" t="str">
        <f>VLOOKUP(A967,'Medical Examinations'!A967:H3301,8,FALSE)</f>
        <v>No</v>
      </c>
      <c r="J967" s="23" t="str" cm="1">
        <f t="array" ref="J967">_xlfn.IFS(C967&lt;18.5,"Under Weight",C967&lt;25,"Healthy Weight",C967&lt;30,"Over Weight",C967&gt;=30,"Obesity")</f>
        <v>Over Weight</v>
      </c>
      <c r="K967" s="23" t="str" cm="1">
        <f t="array" ref="K967">_xlfn.IFS(D967&lt;5.7,"Normal",D967&lt;=6.5,"Prediabetes",D967&gt;6.5,"Diabetes")</f>
        <v>Normal</v>
      </c>
      <c r="L967" s="30" t="str">
        <f>VLOOKUP(A967,'Hospitalisation Details'!A967:H3309,2,FALSE)</f>
        <v>14-Jun-1966</v>
      </c>
      <c r="M967" s="23">
        <f>VLOOKUP(A967,'Hospitalisation Details'!A967:H3309,5,FALSE)</f>
        <v>11454.02</v>
      </c>
      <c r="N967" s="23" t="str">
        <f>VLOOKUP(A967,'Hospitalisation Details'!A967:H3309,6,FALSE)</f>
        <v>tier - 3</v>
      </c>
      <c r="O967" s="23" t="str">
        <f>VLOOKUP(A967,'Hospitalisation Details'!A967:H3309,7,FALSE)</f>
        <v>tier - 1</v>
      </c>
      <c r="P967" s="23" t="str">
        <f>VLOOKUP(A967,'Hospitalisation Details'!A967:H3309,8,FALSE)</f>
        <v>R1012</v>
      </c>
      <c r="Q967" s="26">
        <f>VLOOKUP(A967,'Hospitalisation Details'!A967:H3309,3,FALSE)</f>
        <v>56.983333333333334</v>
      </c>
    </row>
    <row r="968" spans="1:17" ht="15.75" customHeight="1" x14ac:dyDescent="0.3">
      <c r="A968" s="31" t="s">
        <v>1713</v>
      </c>
      <c r="B968" s="23" t="str">
        <f>VLOOKUP(A968,'Customer Names'!A968:D3302,3,FALSE)</f>
        <v xml:space="preserve">  Rachelle M</v>
      </c>
      <c r="C968" s="23">
        <f>VLOOKUP(Healthcare!A968,'Medical Examinations'!A968:H3302,2,FALSE)</f>
        <v>36.384999999999998</v>
      </c>
      <c r="D968" s="23">
        <f>VLOOKUP(A968,'Medical Examinations'!A968:H3302,3,FALSE)</f>
        <v>11.49</v>
      </c>
      <c r="E968" s="23" t="str">
        <f>VLOOKUP(A968,'Medical Examinations'!A968:H3302,4,FALSE)</f>
        <v>No</v>
      </c>
      <c r="F968" s="23" t="str">
        <f>VLOOKUP(A968,'Medical Examinations'!A968:H3302,5,FALSE)</f>
        <v>No</v>
      </c>
      <c r="G968" s="23" t="str">
        <f>VLOOKUP(A968,'Medical Examinations'!A968:H3302,6,FALSE)</f>
        <v>No</v>
      </c>
      <c r="H968" s="23">
        <f>VLOOKUP(A968,'Medical Examinations'!A968:H3302,7,FALSE)</f>
        <v>0</v>
      </c>
      <c r="I968" s="23" t="str">
        <f>VLOOKUP(A968,'Medical Examinations'!A968:H3302,8,FALSE)</f>
        <v>No</v>
      </c>
      <c r="J968" s="23" t="str" cm="1">
        <f t="array" ref="J968">_xlfn.IFS(C968&lt;18.5,"Under Weight",C968&lt;25,"Healthy Weight",C968&lt;30,"Over Weight",C968&gt;=30,"Obesity")</f>
        <v>Obesity</v>
      </c>
      <c r="K968" s="23" t="str" cm="1">
        <f t="array" ref="K968">_xlfn.IFS(D968&lt;5.7,"Normal",D968&lt;=6.5,"Prediabetes",D968&gt;6.5,"Diabetes")</f>
        <v>Diabetes</v>
      </c>
      <c r="L968" s="30" t="str">
        <f>VLOOKUP(A968,'Hospitalisation Details'!A968:H3310,2,FALSE)</f>
        <v>12-Sep-1971</v>
      </c>
      <c r="M968" s="23">
        <f>VLOOKUP(A968,'Hospitalisation Details'!A968:H3310,5,FALSE)</f>
        <v>11436.74</v>
      </c>
      <c r="N968" s="23" t="str">
        <f>VLOOKUP(A968,'Hospitalisation Details'!A968:H3310,6,FALSE)</f>
        <v>tier - 3</v>
      </c>
      <c r="O968" s="23" t="str">
        <f>VLOOKUP(A968,'Hospitalisation Details'!A968:H3310,7,FALSE)</f>
        <v>tier - 3</v>
      </c>
      <c r="P968" s="23" t="str">
        <f>VLOOKUP(A968,'Hospitalisation Details'!A968:H3310,8,FALSE)</f>
        <v>R1012</v>
      </c>
      <c r="Q968" s="26">
        <f>VLOOKUP(A968,'Hospitalisation Details'!A968:H3310,3,FALSE)</f>
        <v>51.738888888888887</v>
      </c>
    </row>
    <row r="969" spans="1:17" ht="15.75" customHeight="1" x14ac:dyDescent="0.3">
      <c r="A969" s="31" t="s">
        <v>1715</v>
      </c>
      <c r="B969" s="23" t="str">
        <f>VLOOKUP(A969,'Customer Names'!A969:D3303,3,FALSE)</f>
        <v xml:space="preserve">  Casey</v>
      </c>
      <c r="C969" s="23">
        <f>VLOOKUP(Healthcare!A969,'Medical Examinations'!A969:H3303,2,FALSE)</f>
        <v>34.69</v>
      </c>
      <c r="D969" s="23">
        <f>VLOOKUP(A969,'Medical Examinations'!A969:H3303,3,FALSE)</f>
        <v>5.65</v>
      </c>
      <c r="E969" s="23" t="str">
        <f>VLOOKUP(A969,'Medical Examinations'!A969:H3303,4,FALSE)</f>
        <v>No</v>
      </c>
      <c r="F969" s="23" t="str">
        <f>VLOOKUP(A969,'Medical Examinations'!A969:H3303,5,FALSE)</f>
        <v>No</v>
      </c>
      <c r="G969" s="23" t="str">
        <f>VLOOKUP(A969,'Medical Examinations'!A969:H3303,6,FALSE)</f>
        <v>No</v>
      </c>
      <c r="H969" s="23">
        <f>VLOOKUP(A969,'Medical Examinations'!A969:H3303,7,FALSE)</f>
        <v>0</v>
      </c>
      <c r="I969" s="23" t="str">
        <f>VLOOKUP(A969,'Medical Examinations'!A969:H3303,8,FALSE)</f>
        <v>No</v>
      </c>
      <c r="J969" s="23" t="str" cm="1">
        <f t="array" ref="J969">_xlfn.IFS(C969&lt;18.5,"Under Weight",C969&lt;25,"Healthy Weight",C969&lt;30,"Over Weight",C969&gt;=30,"Obesity")</f>
        <v>Obesity</v>
      </c>
      <c r="K969" s="23" t="str" cm="1">
        <f t="array" ref="K969">_xlfn.IFS(D969&lt;5.7,"Normal",D969&lt;=6.5,"Prediabetes",D969&gt;6.5,"Diabetes")</f>
        <v>Normal</v>
      </c>
      <c r="L969" s="30" t="str">
        <f>VLOOKUP(A969,'Hospitalisation Details'!A969:H3311,2,FALSE)</f>
        <v>17-Jul-1980</v>
      </c>
      <c r="M969" s="23">
        <f>VLOOKUP(A969,'Hospitalisation Details'!A969:H3311,5,FALSE)</f>
        <v>11435.74</v>
      </c>
      <c r="N969" s="23" t="str">
        <f>VLOOKUP(A969,'Hospitalisation Details'!A969:H3311,6,FALSE)</f>
        <v>tier - 3</v>
      </c>
      <c r="O969" s="23" t="str">
        <f>VLOOKUP(A969,'Hospitalisation Details'!A969:H3311,7,FALSE)</f>
        <v>tier - 3</v>
      </c>
      <c r="P969" s="23" t="str">
        <f>VLOOKUP(A969,'Hospitalisation Details'!A969:H3311,8,FALSE)</f>
        <v>R1021</v>
      </c>
      <c r="Q969" s="26">
        <f>VLOOKUP(A969,'Hospitalisation Details'!A969:H3311,3,FALSE)</f>
        <v>42.891666666666666</v>
      </c>
    </row>
    <row r="970" spans="1:17" ht="15.75" customHeight="1" x14ac:dyDescent="0.3">
      <c r="A970" s="31" t="s">
        <v>1717</v>
      </c>
      <c r="B970" s="23" t="str">
        <f>VLOOKUP(A970,'Customer Names'!A970:D3304,3,FALSE)</f>
        <v xml:space="preserve">  Jessica L</v>
      </c>
      <c r="C970" s="23">
        <f>VLOOKUP(Healthcare!A970,'Medical Examinations'!A970:H3304,2,FALSE)</f>
        <v>37.68</v>
      </c>
      <c r="D970" s="23">
        <f>VLOOKUP(A970,'Medical Examinations'!A970:H3304,3,FALSE)</f>
        <v>4.29</v>
      </c>
      <c r="E970" s="23" t="str">
        <f>VLOOKUP(A970,'Medical Examinations'!A970:H3304,4,FALSE)</f>
        <v>Yes</v>
      </c>
      <c r="F970" s="23" t="str">
        <f>VLOOKUP(A970,'Medical Examinations'!A970:H3304,5,FALSE)</f>
        <v>No</v>
      </c>
      <c r="G970" s="23" t="str">
        <f>VLOOKUP(A970,'Medical Examinations'!A970:H3304,6,FALSE)</f>
        <v>No</v>
      </c>
      <c r="H970" s="23">
        <f>VLOOKUP(A970,'Medical Examinations'!A970:H3304,7,FALSE)</f>
        <v>0</v>
      </c>
      <c r="I970" s="23" t="str">
        <f>VLOOKUP(A970,'Medical Examinations'!A970:H3304,8,FALSE)</f>
        <v>No</v>
      </c>
      <c r="J970" s="23" t="str" cm="1">
        <f t="array" ref="J970">_xlfn.IFS(C970&lt;18.5,"Under Weight",C970&lt;25,"Healthy Weight",C970&lt;30,"Over Weight",C970&gt;=30,"Obesity")</f>
        <v>Obesity</v>
      </c>
      <c r="K970" s="23" t="str" cm="1">
        <f t="array" ref="K970">_xlfn.IFS(D970&lt;5.7,"Normal",D970&lt;=6.5,"Prediabetes",D970&gt;6.5,"Diabetes")</f>
        <v>Normal</v>
      </c>
      <c r="L970" s="30" t="str">
        <f>VLOOKUP(A970,'Hospitalisation Details'!A970:H3312,2,FALSE)</f>
        <v>09-Jun-1985</v>
      </c>
      <c r="M970" s="23">
        <f>VLOOKUP(A970,'Hospitalisation Details'!A970:H3312,5,FALSE)</f>
        <v>11419.49</v>
      </c>
      <c r="N970" s="23" t="str">
        <f>VLOOKUP(A970,'Hospitalisation Details'!A970:H3312,6,FALSE)</f>
        <v>tier - 3</v>
      </c>
      <c r="O970" s="23" t="str">
        <f>VLOOKUP(A970,'Hospitalisation Details'!A970:H3312,7,FALSE)</f>
        <v>tier - 1</v>
      </c>
      <c r="P970" s="23" t="str">
        <f>VLOOKUP(A970,'Hospitalisation Details'!A970:H3312,8,FALSE)</f>
        <v>R1012</v>
      </c>
      <c r="Q970" s="26">
        <f>VLOOKUP(A970,'Hospitalisation Details'!A970:H3312,3,FALSE)</f>
        <v>37.99722222222222</v>
      </c>
    </row>
    <row r="971" spans="1:17" ht="15.75" customHeight="1" x14ac:dyDescent="0.3">
      <c r="A971" s="31" t="s">
        <v>1718</v>
      </c>
      <c r="B971" s="23" t="str">
        <f>VLOOKUP(A971,'Customer Names'!A971:D3305,3,FALSE)</f>
        <v xml:space="preserve">  Brandon F</v>
      </c>
      <c r="C971" s="23">
        <f>VLOOKUP(Healthcare!A971,'Medical Examinations'!A971:H3305,2,FALSE)</f>
        <v>35.49</v>
      </c>
      <c r="D971" s="23">
        <f>VLOOKUP(A971,'Medical Examinations'!A971:H3305,3,FALSE)</f>
        <v>4.74</v>
      </c>
      <c r="E971" s="23" t="str">
        <f>VLOOKUP(A971,'Medical Examinations'!A971:H3305,4,FALSE)</f>
        <v>Yes</v>
      </c>
      <c r="F971" s="23" t="str">
        <f>VLOOKUP(A971,'Medical Examinations'!A971:H3305,5,FALSE)</f>
        <v>No</v>
      </c>
      <c r="G971" s="23" t="str">
        <f>VLOOKUP(A971,'Medical Examinations'!A971:H3305,6,FALSE)</f>
        <v>Yes</v>
      </c>
      <c r="H971" s="23">
        <f>VLOOKUP(A971,'Medical Examinations'!A971:H3305,7,FALSE)</f>
        <v>1</v>
      </c>
      <c r="I971" s="23" t="str">
        <f>VLOOKUP(A971,'Medical Examinations'!A971:H3305,8,FALSE)</f>
        <v>No</v>
      </c>
      <c r="J971" s="23" t="str" cm="1">
        <f t="array" ref="J971">_xlfn.IFS(C971&lt;18.5,"Under Weight",C971&lt;25,"Healthy Weight",C971&lt;30,"Over Weight",C971&gt;=30,"Obesity")</f>
        <v>Obesity</v>
      </c>
      <c r="K971" s="23" t="str" cm="1">
        <f t="array" ref="K971">_xlfn.IFS(D971&lt;5.7,"Normal",D971&lt;=6.5,"Prediabetes",D971&gt;6.5,"Diabetes")</f>
        <v>Normal</v>
      </c>
      <c r="L971" s="30" t="str">
        <f>VLOOKUP(A971,'Hospitalisation Details'!A971:H3313,2,FALSE)</f>
        <v>23-Oct-1983</v>
      </c>
      <c r="M971" s="23">
        <f>VLOOKUP(A971,'Hospitalisation Details'!A971:H3313,5,FALSE)</f>
        <v>11412.02</v>
      </c>
      <c r="N971" s="23" t="str">
        <f>VLOOKUP(A971,'Hospitalisation Details'!A971:H3313,6,FALSE)</f>
        <v>tier - 3</v>
      </c>
      <c r="O971" s="23" t="str">
        <f>VLOOKUP(A971,'Hospitalisation Details'!A971:H3313,7,FALSE)</f>
        <v>tier - 1</v>
      </c>
      <c r="P971" s="23" t="str">
        <f>VLOOKUP(A971,'Hospitalisation Details'!A971:H3313,8,FALSE)</f>
        <v>R1021</v>
      </c>
      <c r="Q971" s="26">
        <f>VLOOKUP(A971,'Hospitalisation Details'!A971:H3313,3,FALSE)</f>
        <v>39.625</v>
      </c>
    </row>
    <row r="972" spans="1:17" ht="15.75" customHeight="1" x14ac:dyDescent="0.3">
      <c r="A972" s="31" t="s">
        <v>1720</v>
      </c>
      <c r="B972" s="23" t="str">
        <f>VLOOKUP(A972,'Customer Names'!A972:D3306,3,FALSE)</f>
        <v xml:space="preserve">  Melissa</v>
      </c>
      <c r="C972" s="23">
        <f>VLOOKUP(Healthcare!A972,'Medical Examinations'!A972:H3306,2,FALSE)</f>
        <v>44.7</v>
      </c>
      <c r="D972" s="23">
        <f>VLOOKUP(A972,'Medical Examinations'!A972:H3306,3,FALSE)</f>
        <v>7.6</v>
      </c>
      <c r="E972" s="23" t="str">
        <f>VLOOKUP(A972,'Medical Examinations'!A972:H3306,4,FALSE)</f>
        <v>Yes</v>
      </c>
      <c r="F972" s="23" t="str">
        <f>VLOOKUP(A972,'Medical Examinations'!A972:H3306,5,FALSE)</f>
        <v>No</v>
      </c>
      <c r="G972" s="23" t="str">
        <f>VLOOKUP(A972,'Medical Examinations'!A972:H3306,6,FALSE)</f>
        <v>No</v>
      </c>
      <c r="H972" s="23">
        <f>VLOOKUP(A972,'Medical Examinations'!A972:H3306,7,FALSE)</f>
        <v>2</v>
      </c>
      <c r="I972" s="23" t="str">
        <f>VLOOKUP(A972,'Medical Examinations'!A972:H3306,8,FALSE)</f>
        <v>No</v>
      </c>
      <c r="J972" s="23" t="str" cm="1">
        <f t="array" ref="J972">_xlfn.IFS(C972&lt;18.5,"Under Weight",C972&lt;25,"Healthy Weight",C972&lt;30,"Over Weight",C972&gt;=30,"Obesity")</f>
        <v>Obesity</v>
      </c>
      <c r="K972" s="23" t="str" cm="1">
        <f t="array" ref="K972">_xlfn.IFS(D972&lt;5.7,"Normal",D972&lt;=6.5,"Prediabetes",D972&gt;6.5,"Diabetes")</f>
        <v>Diabetes</v>
      </c>
      <c r="L972" s="30" t="str">
        <f>VLOOKUP(A972,'Hospitalisation Details'!A972:H3314,2,FALSE)</f>
        <v>07-Oct-1970</v>
      </c>
      <c r="M972" s="23">
        <f>VLOOKUP(A972,'Hospitalisation Details'!A972:H3314,5,FALSE)</f>
        <v>11411.69</v>
      </c>
      <c r="N972" s="23" t="str">
        <f>VLOOKUP(A972,'Hospitalisation Details'!A972:H3314,6,FALSE)</f>
        <v>tier - 3</v>
      </c>
      <c r="O972" s="23" t="str">
        <f>VLOOKUP(A972,'Hospitalisation Details'!A972:H3314,7,FALSE)</f>
        <v>tier - 2</v>
      </c>
      <c r="P972" s="23" t="str">
        <f>VLOOKUP(A972,'Hospitalisation Details'!A972:H3314,8,FALSE)</f>
        <v>R1011</v>
      </c>
      <c r="Q972" s="26">
        <f>VLOOKUP(A972,'Hospitalisation Details'!A972:H3314,3,FALSE)</f>
        <v>52.669444444444444</v>
      </c>
    </row>
    <row r="973" spans="1:17" ht="15.75" customHeight="1" x14ac:dyDescent="0.3">
      <c r="A973" s="31" t="s">
        <v>1721</v>
      </c>
      <c r="B973" s="23" t="str">
        <f>VLOOKUP(A973,'Customer Names'!A973:D3307,3,FALSE)</f>
        <v xml:space="preserve">  Danielle N</v>
      </c>
      <c r="C973" s="23">
        <f>VLOOKUP(Healthcare!A973,'Medical Examinations'!A973:H3307,2,FALSE)</f>
        <v>38.380000000000003</v>
      </c>
      <c r="D973" s="23">
        <f>VLOOKUP(A973,'Medical Examinations'!A973:H3307,3,FALSE)</f>
        <v>8.5</v>
      </c>
      <c r="E973" s="23" t="str">
        <f>VLOOKUP(A973,'Medical Examinations'!A973:H3307,4,FALSE)</f>
        <v>Yes</v>
      </c>
      <c r="F973" s="23" t="str">
        <f>VLOOKUP(A973,'Medical Examinations'!A973:H3307,5,FALSE)</f>
        <v>No</v>
      </c>
      <c r="G973" s="23" t="str">
        <f>VLOOKUP(A973,'Medical Examinations'!A973:H3307,6,FALSE)</f>
        <v>No</v>
      </c>
      <c r="H973" s="23">
        <f>VLOOKUP(A973,'Medical Examinations'!A973:H3307,7,FALSE)</f>
        <v>2</v>
      </c>
      <c r="I973" s="23" t="str">
        <f>VLOOKUP(A973,'Medical Examinations'!A973:H3307,8,FALSE)</f>
        <v>No</v>
      </c>
      <c r="J973" s="23" t="str" cm="1">
        <f t="array" ref="J973">_xlfn.IFS(C973&lt;18.5,"Under Weight",C973&lt;25,"Healthy Weight",C973&lt;30,"Over Weight",C973&gt;=30,"Obesity")</f>
        <v>Obesity</v>
      </c>
      <c r="K973" s="23" t="str" cm="1">
        <f t="array" ref="K973">_xlfn.IFS(D973&lt;5.7,"Normal",D973&lt;=6.5,"Prediabetes",D973&gt;6.5,"Diabetes")</f>
        <v>Diabetes</v>
      </c>
      <c r="L973" s="30" t="str">
        <f>VLOOKUP(A973,'Hospitalisation Details'!A973:H3315,2,FALSE)</f>
        <v>02-Oct-1970</v>
      </c>
      <c r="M973" s="23">
        <f>VLOOKUP(A973,'Hospitalisation Details'!A973:H3315,5,FALSE)</f>
        <v>11396.9</v>
      </c>
      <c r="N973" s="23" t="str">
        <f>VLOOKUP(A973,'Hospitalisation Details'!A973:H3315,6,FALSE)</f>
        <v>tier - 3</v>
      </c>
      <c r="O973" s="23" t="str">
        <f>VLOOKUP(A973,'Hospitalisation Details'!A973:H3315,7,FALSE)</f>
        <v>tier - 3</v>
      </c>
      <c r="P973" s="23" t="str">
        <f>VLOOKUP(A973,'Hospitalisation Details'!A973:H3315,8,FALSE)</f>
        <v>R1024</v>
      </c>
      <c r="Q973" s="26">
        <f>VLOOKUP(A973,'Hospitalisation Details'!A973:H3315,3,FALSE)</f>
        <v>52.68333333333333</v>
      </c>
    </row>
    <row r="974" spans="1:17" ht="15.75" customHeight="1" x14ac:dyDescent="0.3">
      <c r="A974" s="31" t="s">
        <v>1723</v>
      </c>
      <c r="B974" s="23" t="str">
        <f>VLOOKUP(A974,'Customer Names'!A974:D3308,3,FALSE)</f>
        <v xml:space="preserve">  Matthew</v>
      </c>
      <c r="C974" s="23">
        <f>VLOOKUP(Healthcare!A974,'Medical Examinations'!A974:H3308,2,FALSE)</f>
        <v>35.244999999999997</v>
      </c>
      <c r="D974" s="23">
        <f>VLOOKUP(A974,'Medical Examinations'!A974:H3308,3,FALSE)</f>
        <v>11.22</v>
      </c>
      <c r="E974" s="23" t="str">
        <f>VLOOKUP(A974,'Medical Examinations'!A974:H3308,4,FALSE)</f>
        <v>Yes</v>
      </c>
      <c r="F974" s="23" t="str">
        <f>VLOOKUP(A974,'Medical Examinations'!A974:H3308,5,FALSE)</f>
        <v>No</v>
      </c>
      <c r="G974" s="23" t="str">
        <f>VLOOKUP(A974,'Medical Examinations'!A974:H3308,6,FALSE)</f>
        <v>No</v>
      </c>
      <c r="H974" s="23">
        <f>VLOOKUP(A974,'Medical Examinations'!A974:H3308,7,FALSE)</f>
        <v>0</v>
      </c>
      <c r="I974" s="23" t="str">
        <f>VLOOKUP(A974,'Medical Examinations'!A974:H3308,8,FALSE)</f>
        <v>No</v>
      </c>
      <c r="J974" s="23" t="str" cm="1">
        <f t="array" ref="J974">_xlfn.IFS(C974&lt;18.5,"Under Weight",C974&lt;25,"Healthy Weight",C974&lt;30,"Over Weight",C974&gt;=30,"Obesity")</f>
        <v>Obesity</v>
      </c>
      <c r="K974" s="23" t="str" cm="1">
        <f t="array" ref="K974">_xlfn.IFS(D974&lt;5.7,"Normal",D974&lt;=6.5,"Prediabetes",D974&gt;6.5,"Diabetes")</f>
        <v>Diabetes</v>
      </c>
      <c r="L974" s="30" t="str">
        <f>VLOOKUP(A974,'Hospitalisation Details'!A974:H3316,2,FALSE)</f>
        <v>19-Dec-1967</v>
      </c>
      <c r="M974" s="23">
        <f>VLOOKUP(A974,'Hospitalisation Details'!A974:H3316,5,FALSE)</f>
        <v>11394.07</v>
      </c>
      <c r="N974" s="23" t="str">
        <f>VLOOKUP(A974,'Hospitalisation Details'!A974:H3316,6,FALSE)</f>
        <v>tier - 3</v>
      </c>
      <c r="O974" s="23" t="str">
        <f>VLOOKUP(A974,'Hospitalisation Details'!A974:H3316,7,FALSE)</f>
        <v>tier - 1</v>
      </c>
      <c r="P974" s="23" t="str">
        <f>VLOOKUP(A974,'Hospitalisation Details'!A974:H3316,8,FALSE)</f>
        <v>R1018</v>
      </c>
      <c r="Q974" s="26">
        <f>VLOOKUP(A974,'Hospitalisation Details'!A974:H3316,3,FALSE)</f>
        <v>55.469444444444441</v>
      </c>
    </row>
    <row r="975" spans="1:17" ht="15.75" customHeight="1" x14ac:dyDescent="0.3">
      <c r="A975" s="31" t="s">
        <v>1724</v>
      </c>
      <c r="B975" s="23" t="str">
        <f>VLOOKUP(A975,'Customer Names'!A975:D3309,3,FALSE)</f>
        <v xml:space="preserve">  Bettina</v>
      </c>
      <c r="C975" s="23">
        <f>VLOOKUP(Healthcare!A975,'Medical Examinations'!A975:H3309,2,FALSE)</f>
        <v>49.84</v>
      </c>
      <c r="D975" s="23">
        <f>VLOOKUP(A975,'Medical Examinations'!A975:H3309,3,FALSE)</f>
        <v>5.0999999999999996</v>
      </c>
      <c r="E975" s="23" t="str">
        <f>VLOOKUP(A975,'Medical Examinations'!A975:H3309,4,FALSE)</f>
        <v>Yes</v>
      </c>
      <c r="F975" s="23" t="str">
        <f>VLOOKUP(A975,'Medical Examinations'!A975:H3309,5,FALSE)</f>
        <v>No</v>
      </c>
      <c r="G975" s="23" t="str">
        <f>VLOOKUP(A975,'Medical Examinations'!A975:H3309,6,FALSE)</f>
        <v>Yes</v>
      </c>
      <c r="H975" s="23">
        <f>VLOOKUP(A975,'Medical Examinations'!A975:H3309,7,FALSE)</f>
        <v>1</v>
      </c>
      <c r="I975" s="23" t="str">
        <f>VLOOKUP(A975,'Medical Examinations'!A975:H3309,8,FALSE)</f>
        <v>No</v>
      </c>
      <c r="J975" s="23" t="str" cm="1">
        <f t="array" ref="J975">_xlfn.IFS(C975&lt;18.5,"Under Weight",C975&lt;25,"Healthy Weight",C975&lt;30,"Over Weight",C975&gt;=30,"Obesity")</f>
        <v>Obesity</v>
      </c>
      <c r="K975" s="23" t="str" cm="1">
        <f t="array" ref="K975">_xlfn.IFS(D975&lt;5.7,"Normal",D975&lt;=6.5,"Prediabetes",D975&gt;6.5,"Diabetes")</f>
        <v>Normal</v>
      </c>
      <c r="L975" s="30" t="str">
        <f>VLOOKUP(A975,'Hospitalisation Details'!A975:H3317,2,FALSE)</f>
        <v>28-Jul-1997</v>
      </c>
      <c r="M975" s="23">
        <f>VLOOKUP(A975,'Hospitalisation Details'!A975:H3317,5,FALSE)</f>
        <v>11388.27</v>
      </c>
      <c r="N975" s="23" t="str">
        <f>VLOOKUP(A975,'Hospitalisation Details'!A975:H3317,6,FALSE)</f>
        <v>tier - 3</v>
      </c>
      <c r="O975" s="23" t="str">
        <f>VLOOKUP(A975,'Hospitalisation Details'!A975:H3317,7,FALSE)</f>
        <v>tier - 2</v>
      </c>
      <c r="P975" s="23" t="str">
        <f>VLOOKUP(A975,'Hospitalisation Details'!A975:H3317,8,FALSE)</f>
        <v>R1026</v>
      </c>
      <c r="Q975" s="26">
        <f>VLOOKUP(A975,'Hospitalisation Details'!A975:H3317,3,FALSE)</f>
        <v>25.861111111111111</v>
      </c>
    </row>
    <row r="976" spans="1:17" ht="15.75" customHeight="1" x14ac:dyDescent="0.3">
      <c r="A976" s="31" t="s">
        <v>1726</v>
      </c>
      <c r="B976" s="23" t="str">
        <f>VLOOKUP(A976,'Customer Names'!A976:D3310,3,FALSE)</f>
        <v xml:space="preserve">  Alexander</v>
      </c>
      <c r="C976" s="23">
        <f>VLOOKUP(Healthcare!A976,'Medical Examinations'!A976:H3310,2,FALSE)</f>
        <v>49.06</v>
      </c>
      <c r="D976" s="23">
        <f>VLOOKUP(A976,'Medical Examinations'!A976:H3310,3,FALSE)</f>
        <v>5.43</v>
      </c>
      <c r="E976" s="23" t="str">
        <f>VLOOKUP(A976,'Medical Examinations'!A976:H3310,4,FALSE)</f>
        <v>Yes</v>
      </c>
      <c r="F976" s="23" t="str">
        <f>VLOOKUP(A976,'Medical Examinations'!A976:H3310,5,FALSE)</f>
        <v>No</v>
      </c>
      <c r="G976" s="23" t="str">
        <f>VLOOKUP(A976,'Medical Examinations'!A976:H3310,6,FALSE)</f>
        <v>No</v>
      </c>
      <c r="H976" s="23">
        <f>VLOOKUP(A976,'Medical Examinations'!A976:H3310,7,FALSE)</f>
        <v>1</v>
      </c>
      <c r="I976" s="23" t="str">
        <f>VLOOKUP(A976,'Medical Examinations'!A976:H3310,8,FALSE)</f>
        <v>No</v>
      </c>
      <c r="J976" s="23" t="str" cm="1">
        <f t="array" ref="J976">_xlfn.IFS(C976&lt;18.5,"Under Weight",C976&lt;25,"Healthy Weight",C976&lt;30,"Over Weight",C976&gt;=30,"Obesity")</f>
        <v>Obesity</v>
      </c>
      <c r="K976" s="23" t="str" cm="1">
        <f t="array" ref="K976">_xlfn.IFS(D976&lt;5.7,"Normal",D976&lt;=6.5,"Prediabetes",D976&gt;6.5,"Diabetes")</f>
        <v>Normal</v>
      </c>
      <c r="L976" s="30" t="str">
        <f>VLOOKUP(A976,'Hospitalisation Details'!A976:H3318,2,FALSE)</f>
        <v>13-Jun-1964</v>
      </c>
      <c r="M976" s="23">
        <f>VLOOKUP(A976,'Hospitalisation Details'!A976:H3318,5,FALSE)</f>
        <v>11381.33</v>
      </c>
      <c r="N976" s="23" t="str">
        <f>VLOOKUP(A976,'Hospitalisation Details'!A976:H3318,6,FALSE)</f>
        <v>tier - 3</v>
      </c>
      <c r="O976" s="23" t="str">
        <f>VLOOKUP(A976,'Hospitalisation Details'!A976:H3318,7,FALSE)</f>
        <v>tier - 2</v>
      </c>
      <c r="P976" s="23" t="str">
        <f>VLOOKUP(A976,'Hospitalisation Details'!A976:H3318,8,FALSE)</f>
        <v>R1013</v>
      </c>
      <c r="Q976" s="26">
        <f>VLOOKUP(A976,'Hospitalisation Details'!A976:H3318,3,FALSE)</f>
        <v>58.986111111111114</v>
      </c>
    </row>
    <row r="977" spans="1:17" ht="15.75" customHeight="1" x14ac:dyDescent="0.3">
      <c r="A977" s="31" t="s">
        <v>1727</v>
      </c>
      <c r="B977" s="23" t="str">
        <f>VLOOKUP(A977,'Customer Names'!A977:D3311,3,FALSE)</f>
        <v xml:space="preserve">  Holli</v>
      </c>
      <c r="C977" s="23">
        <f>VLOOKUP(Healthcare!A977,'Medical Examinations'!A977:H3311,2,FALSE)</f>
        <v>30.88</v>
      </c>
      <c r="D977" s="23">
        <f>VLOOKUP(A977,'Medical Examinations'!A977:H3311,3,FALSE)</f>
        <v>5.82</v>
      </c>
      <c r="E977" s="23" t="str">
        <f>VLOOKUP(A977,'Medical Examinations'!A977:H3311,4,FALSE)</f>
        <v>No</v>
      </c>
      <c r="F977" s="23" t="str">
        <f>VLOOKUP(A977,'Medical Examinations'!A977:H3311,5,FALSE)</f>
        <v>No</v>
      </c>
      <c r="G977" s="23" t="str">
        <f>VLOOKUP(A977,'Medical Examinations'!A977:H3311,6,FALSE)</f>
        <v>No</v>
      </c>
      <c r="H977" s="23">
        <f>VLOOKUP(A977,'Medical Examinations'!A977:H3311,7,FALSE)</f>
        <v>2</v>
      </c>
      <c r="I977" s="23" t="str">
        <f>VLOOKUP(A977,'Medical Examinations'!A977:H3311,8,FALSE)</f>
        <v>No</v>
      </c>
      <c r="J977" s="23" t="str" cm="1">
        <f t="array" ref="J977">_xlfn.IFS(C977&lt;18.5,"Under Weight",C977&lt;25,"Healthy Weight",C977&lt;30,"Over Weight",C977&gt;=30,"Obesity")</f>
        <v>Obesity</v>
      </c>
      <c r="K977" s="23" t="str" cm="1">
        <f t="array" ref="K977">_xlfn.IFS(D977&lt;5.7,"Normal",D977&lt;=6.5,"Prediabetes",D977&gt;6.5,"Diabetes")</f>
        <v>Prediabetes</v>
      </c>
      <c r="L977" s="30" t="str">
        <f>VLOOKUP(A977,'Hospitalisation Details'!A977:H3319,2,FALSE)</f>
        <v>06-Dec-1972</v>
      </c>
      <c r="M977" s="23">
        <f>VLOOKUP(A977,'Hospitalisation Details'!A977:H3319,5,FALSE)</f>
        <v>11378.57</v>
      </c>
      <c r="N977" s="23" t="str">
        <f>VLOOKUP(A977,'Hospitalisation Details'!A977:H3319,6,FALSE)</f>
        <v>tier - 3</v>
      </c>
      <c r="O977" s="23" t="str">
        <f>VLOOKUP(A977,'Hospitalisation Details'!A977:H3319,7,FALSE)</f>
        <v>tier - 2</v>
      </c>
      <c r="P977" s="23" t="str">
        <f>VLOOKUP(A977,'Hospitalisation Details'!A977:H3319,8,FALSE)</f>
        <v>R1025</v>
      </c>
      <c r="Q977" s="26">
        <f>VLOOKUP(A977,'Hospitalisation Details'!A977:H3319,3,FALSE)</f>
        <v>50.505555555555553</v>
      </c>
    </row>
    <row r="978" spans="1:17" ht="15.75" customHeight="1" x14ac:dyDescent="0.3">
      <c r="A978" s="31" t="s">
        <v>1729</v>
      </c>
      <c r="B978" s="23" t="str">
        <f>VLOOKUP(A978,'Customer Names'!A978:D3312,3,FALSE)</f>
        <v xml:space="preserve">  Heather C</v>
      </c>
      <c r="C978" s="23">
        <f>VLOOKUP(Healthcare!A978,'Medical Examinations'!A978:H3312,2,FALSE)</f>
        <v>33.35</v>
      </c>
      <c r="D978" s="23">
        <f>VLOOKUP(A978,'Medical Examinations'!A978:H3312,3,FALSE)</f>
        <v>6.05</v>
      </c>
      <c r="E978" s="23" t="str">
        <f>VLOOKUP(A978,'Medical Examinations'!A978:H3312,4,FALSE)</f>
        <v>No</v>
      </c>
      <c r="F978" s="23" t="str">
        <f>VLOOKUP(A978,'Medical Examinations'!A978:H3312,5,FALSE)</f>
        <v>No</v>
      </c>
      <c r="G978" s="23" t="str">
        <f>VLOOKUP(A978,'Medical Examinations'!A978:H3312,6,FALSE)</f>
        <v>Yes</v>
      </c>
      <c r="H978" s="23">
        <f>VLOOKUP(A978,'Medical Examinations'!A978:H3312,7,FALSE)</f>
        <v>1</v>
      </c>
      <c r="I978" s="23" t="str">
        <f>VLOOKUP(A978,'Medical Examinations'!A978:H3312,8,FALSE)</f>
        <v>No</v>
      </c>
      <c r="J978" s="23" t="str" cm="1">
        <f t="array" ref="J978">_xlfn.IFS(C978&lt;18.5,"Under Weight",C978&lt;25,"Healthy Weight",C978&lt;30,"Over Weight",C978&gt;=30,"Obesity")</f>
        <v>Obesity</v>
      </c>
      <c r="K978" s="23" t="str" cm="1">
        <f t="array" ref="K978">_xlfn.IFS(D978&lt;5.7,"Normal",D978&lt;=6.5,"Prediabetes",D978&gt;6.5,"Diabetes")</f>
        <v>Prediabetes</v>
      </c>
      <c r="L978" s="30" t="str">
        <f>VLOOKUP(A978,'Hospitalisation Details'!A978:H3320,2,FALSE)</f>
        <v>07-Jun-1979</v>
      </c>
      <c r="M978" s="23">
        <f>VLOOKUP(A978,'Hospitalisation Details'!A978:H3320,5,FALSE)</f>
        <v>11369.39</v>
      </c>
      <c r="N978" s="23" t="str">
        <f>VLOOKUP(A978,'Hospitalisation Details'!A978:H3320,6,FALSE)</f>
        <v>tier - 3</v>
      </c>
      <c r="O978" s="23" t="str">
        <f>VLOOKUP(A978,'Hospitalisation Details'!A978:H3320,7,FALSE)</f>
        <v>tier - 1</v>
      </c>
      <c r="P978" s="23" t="str">
        <f>VLOOKUP(A978,'Hospitalisation Details'!A978:H3320,8,FALSE)</f>
        <v>R1026</v>
      </c>
      <c r="Q978" s="26">
        <f>VLOOKUP(A978,'Hospitalisation Details'!A978:H3320,3,FALSE)</f>
        <v>44.00277777777778</v>
      </c>
    </row>
    <row r="979" spans="1:17" ht="15.75" customHeight="1" x14ac:dyDescent="0.3">
      <c r="A979" s="31" t="s">
        <v>1731</v>
      </c>
      <c r="B979" s="23" t="str">
        <f>VLOOKUP(A979,'Customer Names'!A979:D3313,3,FALSE)</f>
        <v xml:space="preserve">  Kyle</v>
      </c>
      <c r="C979" s="23">
        <f>VLOOKUP(Healthcare!A979,'Medical Examinations'!A979:H3313,2,FALSE)</f>
        <v>38</v>
      </c>
      <c r="D979" s="23">
        <f>VLOOKUP(A979,'Medical Examinations'!A979:H3313,3,FALSE)</f>
        <v>6.38</v>
      </c>
      <c r="E979" s="23" t="str">
        <f>VLOOKUP(A979,'Medical Examinations'!A979:H3313,4,FALSE)</f>
        <v>Yes</v>
      </c>
      <c r="F979" s="23" t="str">
        <f>VLOOKUP(A979,'Medical Examinations'!A979:H3313,5,FALSE)</f>
        <v>No</v>
      </c>
      <c r="G979" s="23" t="str">
        <f>VLOOKUP(A979,'Medical Examinations'!A979:H3313,6,FALSE)</f>
        <v>No</v>
      </c>
      <c r="H979" s="23">
        <f>VLOOKUP(A979,'Medical Examinations'!A979:H3313,7,FALSE)</f>
        <v>1</v>
      </c>
      <c r="I979" s="23" t="str">
        <f>VLOOKUP(A979,'Medical Examinations'!A979:H3313,8,FALSE)</f>
        <v>No</v>
      </c>
      <c r="J979" s="23" t="str" cm="1">
        <f t="array" ref="J979">_xlfn.IFS(C979&lt;18.5,"Under Weight",C979&lt;25,"Healthy Weight",C979&lt;30,"Over Weight",C979&gt;=30,"Obesity")</f>
        <v>Obesity</v>
      </c>
      <c r="K979" s="23" t="str" cm="1">
        <f t="array" ref="K979">_xlfn.IFS(D979&lt;5.7,"Normal",D979&lt;=6.5,"Prediabetes",D979&gt;6.5,"Diabetes")</f>
        <v>Prediabetes</v>
      </c>
      <c r="L979" s="30" t="str">
        <f>VLOOKUP(A979,'Hospitalisation Details'!A979:H3321,2,FALSE)</f>
        <v>13-Dec-1964</v>
      </c>
      <c r="M979" s="23">
        <f>VLOOKUP(A979,'Hospitalisation Details'!A979:H3321,5,FALSE)</f>
        <v>11365.95</v>
      </c>
      <c r="N979" s="23" t="str">
        <f>VLOOKUP(A979,'Hospitalisation Details'!A979:H3321,6,FALSE)</f>
        <v>tier - 3</v>
      </c>
      <c r="O979" s="23" t="str">
        <f>VLOOKUP(A979,'Hospitalisation Details'!A979:H3321,7,FALSE)</f>
        <v>tier - 2</v>
      </c>
      <c r="P979" s="23" t="str">
        <f>VLOOKUP(A979,'Hospitalisation Details'!A979:H3321,8,FALSE)</f>
        <v>R1011</v>
      </c>
      <c r="Q979" s="26">
        <f>VLOOKUP(A979,'Hospitalisation Details'!A979:H3321,3,FALSE)</f>
        <v>58.486111111111114</v>
      </c>
    </row>
    <row r="980" spans="1:17" ht="15.75" customHeight="1" x14ac:dyDescent="0.3">
      <c r="A980" s="31" t="s">
        <v>1732</v>
      </c>
      <c r="B980" s="23" t="str">
        <f>VLOOKUP(A980,'Customer Names'!A980:D3314,3,FALSE)</f>
        <v xml:space="preserve">  Thomas J</v>
      </c>
      <c r="C980" s="23">
        <f>VLOOKUP(Healthcare!A980,'Medical Examinations'!A980:H3314,2,FALSE)</f>
        <v>36.08</v>
      </c>
      <c r="D980" s="23">
        <f>VLOOKUP(A980,'Medical Examinations'!A980:H3314,3,FALSE)</f>
        <v>5.73</v>
      </c>
      <c r="E980" s="23" t="str">
        <f>VLOOKUP(A980,'Medical Examinations'!A980:H3314,4,FALSE)</f>
        <v>Yes</v>
      </c>
      <c r="F980" s="23" t="str">
        <f>VLOOKUP(A980,'Medical Examinations'!A980:H3314,5,FALSE)</f>
        <v>No</v>
      </c>
      <c r="G980" s="23" t="str">
        <f>VLOOKUP(A980,'Medical Examinations'!A980:H3314,6,FALSE)</f>
        <v>No</v>
      </c>
      <c r="H980" s="23">
        <f>VLOOKUP(A980,'Medical Examinations'!A980:H3314,7,FALSE)</f>
        <v>1</v>
      </c>
      <c r="I980" s="23" t="str">
        <f>VLOOKUP(A980,'Medical Examinations'!A980:H3314,8,FALSE)</f>
        <v>No</v>
      </c>
      <c r="J980" s="23" t="str" cm="1">
        <f t="array" ref="J980">_xlfn.IFS(C980&lt;18.5,"Under Weight",C980&lt;25,"Healthy Weight",C980&lt;30,"Over Weight",C980&gt;=30,"Obesity")</f>
        <v>Obesity</v>
      </c>
      <c r="K980" s="23" t="str" cm="1">
        <f t="array" ref="K980">_xlfn.IFS(D980&lt;5.7,"Normal",D980&lt;=6.5,"Prediabetes",D980&gt;6.5,"Diabetes")</f>
        <v>Prediabetes</v>
      </c>
      <c r="L980" s="30" t="str">
        <f>VLOOKUP(A980,'Hospitalisation Details'!A980:H3322,2,FALSE)</f>
        <v>03-Jul-1964</v>
      </c>
      <c r="M980" s="23">
        <f>VLOOKUP(A980,'Hospitalisation Details'!A980:H3322,5,FALSE)</f>
        <v>11363.28</v>
      </c>
      <c r="N980" s="23" t="str">
        <f>VLOOKUP(A980,'Hospitalisation Details'!A980:H3322,6,FALSE)</f>
        <v>tier - 3</v>
      </c>
      <c r="O980" s="23" t="str">
        <f>VLOOKUP(A980,'Hospitalisation Details'!A980:H3322,7,FALSE)</f>
        <v>tier - 1</v>
      </c>
      <c r="P980" s="23" t="str">
        <f>VLOOKUP(A980,'Hospitalisation Details'!A980:H3322,8,FALSE)</f>
        <v>R1013</v>
      </c>
      <c r="Q980" s="26">
        <f>VLOOKUP(A980,'Hospitalisation Details'!A980:H3322,3,FALSE)</f>
        <v>58.930555555555557</v>
      </c>
    </row>
    <row r="981" spans="1:17" ht="15.75" customHeight="1" x14ac:dyDescent="0.3">
      <c r="A981" s="31" t="s">
        <v>1734</v>
      </c>
      <c r="B981" s="23" t="str">
        <f>VLOOKUP(A981,'Customer Names'!A981:D3315,3,FALSE)</f>
        <v xml:space="preserve">  Chris</v>
      </c>
      <c r="C981" s="23">
        <f>VLOOKUP(Healthcare!A981,'Medical Examinations'!A981:H3315,2,FALSE)</f>
        <v>35.700000000000003</v>
      </c>
      <c r="D981" s="23">
        <f>VLOOKUP(A981,'Medical Examinations'!A981:H3315,3,FALSE)</f>
        <v>5.47</v>
      </c>
      <c r="E981" s="23" t="str">
        <f>VLOOKUP(A981,'Medical Examinations'!A981:H3315,4,FALSE)</f>
        <v>Yes</v>
      </c>
      <c r="F981" s="23" t="str">
        <f>VLOOKUP(A981,'Medical Examinations'!A981:H3315,5,FALSE)</f>
        <v>No</v>
      </c>
      <c r="G981" s="23" t="str">
        <f>VLOOKUP(A981,'Medical Examinations'!A981:H3315,6,FALSE)</f>
        <v>No</v>
      </c>
      <c r="H981" s="23">
        <f>VLOOKUP(A981,'Medical Examinations'!A981:H3315,7,FALSE)</f>
        <v>1</v>
      </c>
      <c r="I981" s="23" t="str">
        <f>VLOOKUP(A981,'Medical Examinations'!A981:H3315,8,FALSE)</f>
        <v>No</v>
      </c>
      <c r="J981" s="23" t="str" cm="1">
        <f t="array" ref="J981">_xlfn.IFS(C981&lt;18.5,"Under Weight",C981&lt;25,"Healthy Weight",C981&lt;30,"Over Weight",C981&gt;=30,"Obesity")</f>
        <v>Obesity</v>
      </c>
      <c r="K981" s="23" t="str" cm="1">
        <f t="array" ref="K981">_xlfn.IFS(D981&lt;5.7,"Normal",D981&lt;=6.5,"Prediabetes",D981&gt;6.5,"Diabetes")</f>
        <v>Normal</v>
      </c>
      <c r="L981" s="30" t="str">
        <f>VLOOKUP(A981,'Hospitalisation Details'!A981:H3323,2,FALSE)</f>
        <v>04-Jul-1964</v>
      </c>
      <c r="M981" s="23">
        <f>VLOOKUP(A981,'Hospitalisation Details'!A981:H3323,5,FALSE)</f>
        <v>11362.76</v>
      </c>
      <c r="N981" s="23" t="str">
        <f>VLOOKUP(A981,'Hospitalisation Details'!A981:H3323,6,FALSE)</f>
        <v>tier - 3</v>
      </c>
      <c r="O981" s="23" t="str">
        <f>VLOOKUP(A981,'Hospitalisation Details'!A981:H3323,7,FALSE)</f>
        <v>tier - 1</v>
      </c>
      <c r="P981" s="23" t="str">
        <f>VLOOKUP(A981,'Hospitalisation Details'!A981:H3323,8,FALSE)</f>
        <v>R1011</v>
      </c>
      <c r="Q981" s="26">
        <f>VLOOKUP(A981,'Hospitalisation Details'!A981:H3323,3,FALSE)</f>
        <v>58.927777777777777</v>
      </c>
    </row>
    <row r="982" spans="1:17" ht="15.75" customHeight="1" x14ac:dyDescent="0.3">
      <c r="A982" s="31" t="s">
        <v>1735</v>
      </c>
      <c r="B982" s="23" t="str">
        <f>VLOOKUP(A982,'Customer Names'!A982:D3316,3,FALSE)</f>
        <v xml:space="preserve">  Graham</v>
      </c>
      <c r="C982" s="23">
        <f>VLOOKUP(Healthcare!A982,'Medical Examinations'!A982:H3316,2,FALSE)</f>
        <v>34.01</v>
      </c>
      <c r="D982" s="23">
        <f>VLOOKUP(A982,'Medical Examinations'!A982:H3316,3,FALSE)</f>
        <v>11.3</v>
      </c>
      <c r="E982" s="23" t="str">
        <f>VLOOKUP(A982,'Medical Examinations'!A982:H3316,4,FALSE)</f>
        <v>No</v>
      </c>
      <c r="F982" s="23" t="str">
        <f>VLOOKUP(A982,'Medical Examinations'!A982:H3316,5,FALSE)</f>
        <v>No</v>
      </c>
      <c r="G982" s="23" t="str">
        <f>VLOOKUP(A982,'Medical Examinations'!A982:H3316,6,FALSE)</f>
        <v>No</v>
      </c>
      <c r="H982" s="23">
        <f>VLOOKUP(A982,'Medical Examinations'!A982:H3316,7,FALSE)</f>
        <v>0</v>
      </c>
      <c r="I982" s="23" t="str">
        <f>VLOOKUP(A982,'Medical Examinations'!A982:H3316,8,FALSE)</f>
        <v>No</v>
      </c>
      <c r="J982" s="23" t="str" cm="1">
        <f t="array" ref="J982">_xlfn.IFS(C982&lt;18.5,"Under Weight",C982&lt;25,"Healthy Weight",C982&lt;30,"Over Weight",C982&gt;=30,"Obesity")</f>
        <v>Obesity</v>
      </c>
      <c r="K982" s="23" t="str" cm="1">
        <f t="array" ref="K982">_xlfn.IFS(D982&lt;5.7,"Normal",D982&lt;=6.5,"Prediabetes",D982&gt;6.5,"Diabetes")</f>
        <v>Diabetes</v>
      </c>
      <c r="L982" s="30" t="str">
        <f>VLOOKUP(A982,'Hospitalisation Details'!A982:H3324,2,FALSE)</f>
        <v>26-Sep-1965</v>
      </c>
      <c r="M982" s="23">
        <f>VLOOKUP(A982,'Hospitalisation Details'!A982:H3324,5,FALSE)</f>
        <v>11356.66</v>
      </c>
      <c r="N982" s="23" t="str">
        <f>VLOOKUP(A982,'Hospitalisation Details'!A982:H3324,6,FALSE)</f>
        <v>tier - 3</v>
      </c>
      <c r="O982" s="23" t="str">
        <f>VLOOKUP(A982,'Hospitalisation Details'!A982:H3324,7,FALSE)</f>
        <v>tier - 3</v>
      </c>
      <c r="P982" s="23" t="str">
        <f>VLOOKUP(A982,'Hospitalisation Details'!A982:H3324,8,FALSE)</f>
        <v>R1012</v>
      </c>
      <c r="Q982" s="26">
        <f>VLOOKUP(A982,'Hospitalisation Details'!A982:H3324,3,FALSE)</f>
        <v>57.7</v>
      </c>
    </row>
    <row r="983" spans="1:17" ht="15.75" customHeight="1" x14ac:dyDescent="0.3">
      <c r="A983" s="31" t="s">
        <v>1737</v>
      </c>
      <c r="B983" s="23" t="str">
        <f>VLOOKUP(A983,'Customer Names'!A983:D3317,3,FALSE)</f>
        <v xml:space="preserve">  Garrett</v>
      </c>
      <c r="C983" s="23">
        <f>VLOOKUP(Healthcare!A983,'Medical Examinations'!A983:H3317,2,FALSE)</f>
        <v>31.54</v>
      </c>
      <c r="D983" s="23">
        <f>VLOOKUP(A983,'Medical Examinations'!A983:H3317,3,FALSE)</f>
        <v>6.72</v>
      </c>
      <c r="E983" s="23" t="str">
        <f>VLOOKUP(A983,'Medical Examinations'!A983:H3317,4,FALSE)</f>
        <v>No</v>
      </c>
      <c r="F983" s="23" t="str">
        <f>VLOOKUP(A983,'Medical Examinations'!A983:H3317,5,FALSE)</f>
        <v>No</v>
      </c>
      <c r="G983" s="23" t="str">
        <f>VLOOKUP(A983,'Medical Examinations'!A983:H3317,6,FALSE)</f>
        <v>No</v>
      </c>
      <c r="H983" s="23">
        <f>VLOOKUP(A983,'Medical Examinations'!A983:H3317,7,FALSE)</f>
        <v>0</v>
      </c>
      <c r="I983" s="23" t="str">
        <f>VLOOKUP(A983,'Medical Examinations'!A983:H3317,8,FALSE)</f>
        <v>No</v>
      </c>
      <c r="J983" s="23" t="str" cm="1">
        <f t="array" ref="J983">_xlfn.IFS(C983&lt;18.5,"Under Weight",C983&lt;25,"Healthy Weight",C983&lt;30,"Over Weight",C983&gt;=30,"Obesity")</f>
        <v>Obesity</v>
      </c>
      <c r="K983" s="23" t="str" cm="1">
        <f t="array" ref="K983">_xlfn.IFS(D983&lt;5.7,"Normal",D983&lt;=6.5,"Prediabetes",D983&gt;6.5,"Diabetes")</f>
        <v>Diabetes</v>
      </c>
      <c r="L983" s="30" t="str">
        <f>VLOOKUP(A983,'Hospitalisation Details'!A983:H3325,2,FALSE)</f>
        <v>29-Nov-1965</v>
      </c>
      <c r="M983" s="23">
        <f>VLOOKUP(A983,'Hospitalisation Details'!A983:H3325,5,FALSE)</f>
        <v>11353.23</v>
      </c>
      <c r="N983" s="23" t="str">
        <f>VLOOKUP(A983,'Hospitalisation Details'!A983:H3325,6,FALSE)</f>
        <v>tier - 3</v>
      </c>
      <c r="O983" s="23" t="str">
        <f>VLOOKUP(A983,'Hospitalisation Details'!A983:H3325,7,FALSE)</f>
        <v>tier - 1</v>
      </c>
      <c r="P983" s="23" t="str">
        <f>VLOOKUP(A983,'Hospitalisation Details'!A983:H3325,8,FALSE)</f>
        <v>R1012</v>
      </c>
      <c r="Q983" s="26">
        <f>VLOOKUP(A983,'Hospitalisation Details'!A983:H3325,3,FALSE)</f>
        <v>57.524999999999999</v>
      </c>
    </row>
    <row r="984" spans="1:17" ht="15.75" customHeight="1" x14ac:dyDescent="0.3">
      <c r="A984" s="31" t="s">
        <v>1739</v>
      </c>
      <c r="B984" s="23" t="str">
        <f>VLOOKUP(A984,'Customer Names'!A984:D3318,3,FALSE)</f>
        <v xml:space="preserve">  Andrew</v>
      </c>
      <c r="C984" s="23">
        <f>VLOOKUP(Healthcare!A984,'Medical Examinations'!A984:H3318,2,FALSE)</f>
        <v>23.3</v>
      </c>
      <c r="D984" s="23">
        <f>VLOOKUP(A984,'Medical Examinations'!A984:H3318,3,FALSE)</f>
        <v>5.36</v>
      </c>
      <c r="E984" s="23" t="str">
        <f>VLOOKUP(A984,'Medical Examinations'!A984:H3318,4,FALSE)</f>
        <v>Yes</v>
      </c>
      <c r="F984" s="23" t="str">
        <f>VLOOKUP(A984,'Medical Examinations'!A984:H3318,5,FALSE)</f>
        <v>No</v>
      </c>
      <c r="G984" s="23" t="str">
        <f>VLOOKUP(A984,'Medical Examinations'!A984:H3318,6,FALSE)</f>
        <v>No</v>
      </c>
      <c r="H984" s="23">
        <f>VLOOKUP(A984,'Medical Examinations'!A984:H3318,7,FALSE)</f>
        <v>1</v>
      </c>
      <c r="I984" s="23" t="str">
        <f>VLOOKUP(A984,'Medical Examinations'!A984:H3318,8,FALSE)</f>
        <v>No</v>
      </c>
      <c r="J984" s="23" t="str" cm="1">
        <f t="array" ref="J984">_xlfn.IFS(C984&lt;18.5,"Under Weight",C984&lt;25,"Healthy Weight",C984&lt;30,"Over Weight",C984&gt;=30,"Obesity")</f>
        <v>Healthy Weight</v>
      </c>
      <c r="K984" s="23" t="str" cm="1">
        <f t="array" ref="K984">_xlfn.IFS(D984&lt;5.7,"Normal",D984&lt;=6.5,"Prediabetes",D984&gt;6.5,"Diabetes")</f>
        <v>Normal</v>
      </c>
      <c r="L984" s="30" t="str">
        <f>VLOOKUP(A984,'Hospitalisation Details'!A984:H3326,2,FALSE)</f>
        <v>12-Jul-1964</v>
      </c>
      <c r="M984" s="23">
        <f>VLOOKUP(A984,'Hospitalisation Details'!A984:H3326,5,FALSE)</f>
        <v>11345.52</v>
      </c>
      <c r="N984" s="23" t="str">
        <f>VLOOKUP(A984,'Hospitalisation Details'!A984:H3326,6,FALSE)</f>
        <v>tier - 3</v>
      </c>
      <c r="O984" s="23" t="str">
        <f>VLOOKUP(A984,'Hospitalisation Details'!A984:H3326,7,FALSE)</f>
        <v>tier - 3</v>
      </c>
      <c r="P984" s="23" t="str">
        <f>VLOOKUP(A984,'Hospitalisation Details'!A984:H3326,8,FALSE)</f>
        <v>R1011</v>
      </c>
      <c r="Q984" s="26">
        <f>VLOOKUP(A984,'Hospitalisation Details'!A984:H3326,3,FALSE)</f>
        <v>58.905555555555559</v>
      </c>
    </row>
    <row r="985" spans="1:17" ht="15.75" customHeight="1" x14ac:dyDescent="0.3">
      <c r="A985" s="31" t="s">
        <v>1740</v>
      </c>
      <c r="B985" s="23" t="str">
        <f>VLOOKUP(A985,'Customer Names'!A985:D3319,3,FALSE)</f>
        <v xml:space="preserve">  Annabelle M</v>
      </c>
      <c r="C985" s="23">
        <f>VLOOKUP(Healthcare!A985,'Medical Examinations'!A985:H3319,2,FALSE)</f>
        <v>27.75</v>
      </c>
      <c r="D985" s="23">
        <f>VLOOKUP(A985,'Medical Examinations'!A985:H3319,3,FALSE)</f>
        <v>9.8800000000000008</v>
      </c>
      <c r="E985" s="23" t="str">
        <f>VLOOKUP(A985,'Medical Examinations'!A985:H3319,4,FALSE)</f>
        <v>No</v>
      </c>
      <c r="F985" s="23" t="str">
        <f>VLOOKUP(A985,'Medical Examinations'!A985:H3319,5,FALSE)</f>
        <v>No</v>
      </c>
      <c r="G985" s="23" t="str">
        <f>VLOOKUP(A985,'Medical Examinations'!A985:H3319,6,FALSE)</f>
        <v>No</v>
      </c>
      <c r="H985" s="23">
        <f>VLOOKUP(A985,'Medical Examinations'!A985:H3319,7,FALSE)</f>
        <v>0</v>
      </c>
      <c r="I985" s="23" t="str">
        <f>VLOOKUP(A985,'Medical Examinations'!A985:H3319,8,FALSE)</f>
        <v>No</v>
      </c>
      <c r="J985" s="23" t="str" cm="1">
        <f t="array" ref="J985">_xlfn.IFS(C985&lt;18.5,"Under Weight",C985&lt;25,"Healthy Weight",C985&lt;30,"Over Weight",C985&gt;=30,"Obesity")</f>
        <v>Over Weight</v>
      </c>
      <c r="K985" s="23" t="str" cm="1">
        <f t="array" ref="K985">_xlfn.IFS(D985&lt;5.7,"Normal",D985&lt;=6.5,"Prediabetes",D985&gt;6.5,"Diabetes")</f>
        <v>Diabetes</v>
      </c>
      <c r="L985" s="30" t="str">
        <f>VLOOKUP(A985,'Hospitalisation Details'!A985:H3327,2,FALSE)</f>
        <v>02-Nov-1968</v>
      </c>
      <c r="M985" s="23">
        <f>VLOOKUP(A985,'Hospitalisation Details'!A985:H3327,5,FALSE)</f>
        <v>11344.32</v>
      </c>
      <c r="N985" s="23" t="str">
        <f>VLOOKUP(A985,'Hospitalisation Details'!A985:H3327,6,FALSE)</f>
        <v>tier - 3</v>
      </c>
      <c r="O985" s="23" t="str">
        <f>VLOOKUP(A985,'Hospitalisation Details'!A985:H3327,7,FALSE)</f>
        <v>tier - 2</v>
      </c>
      <c r="P985" s="23" t="str">
        <f>VLOOKUP(A985,'Hospitalisation Details'!A985:H3327,8,FALSE)</f>
        <v>R1025</v>
      </c>
      <c r="Q985" s="26">
        <f>VLOOKUP(A985,'Hospitalisation Details'!A985:H3327,3,FALSE)</f>
        <v>54.6</v>
      </c>
    </row>
    <row r="986" spans="1:17" ht="15.75" customHeight="1" x14ac:dyDescent="0.3">
      <c r="A986" s="31" t="s">
        <v>1742</v>
      </c>
      <c r="B986" s="23" t="str">
        <f>VLOOKUP(A986,'Customer Names'!A986:D3320,3,FALSE)</f>
        <v xml:space="preserve">  Daniel T</v>
      </c>
      <c r="C986" s="23">
        <f>VLOOKUP(Healthcare!A986,'Medical Examinations'!A986:H3320,2,FALSE)</f>
        <v>42.46</v>
      </c>
      <c r="D986" s="23">
        <f>VLOOKUP(A986,'Medical Examinations'!A986:H3320,3,FALSE)</f>
        <v>4.1100000000000003</v>
      </c>
      <c r="E986" s="23" t="str">
        <f>VLOOKUP(A986,'Medical Examinations'!A986:H3320,4,FALSE)</f>
        <v>No</v>
      </c>
      <c r="F986" s="23" t="str">
        <f>VLOOKUP(A986,'Medical Examinations'!A986:H3320,5,FALSE)</f>
        <v>No</v>
      </c>
      <c r="G986" s="23" t="str">
        <f>VLOOKUP(A986,'Medical Examinations'!A986:H3320,6,FALSE)</f>
        <v>No</v>
      </c>
      <c r="H986" s="23">
        <f>VLOOKUP(A986,'Medical Examinations'!A986:H3320,7,FALSE)</f>
        <v>0</v>
      </c>
      <c r="I986" s="23" t="str">
        <f>VLOOKUP(A986,'Medical Examinations'!A986:H3320,8,FALSE)</f>
        <v>No</v>
      </c>
      <c r="J986" s="23" t="str" cm="1">
        <f t="array" ref="J986">_xlfn.IFS(C986&lt;18.5,"Under Weight",C986&lt;25,"Healthy Weight",C986&lt;30,"Over Weight",C986&gt;=30,"Obesity")</f>
        <v>Obesity</v>
      </c>
      <c r="K986" s="23" t="str" cm="1">
        <f t="array" ref="K986">_xlfn.IFS(D986&lt;5.7,"Normal",D986&lt;=6.5,"Prediabetes",D986&gt;6.5,"Diabetes")</f>
        <v>Normal</v>
      </c>
      <c r="L986" s="30" t="str">
        <f>VLOOKUP(A986,'Hospitalisation Details'!A986:H3328,2,FALSE)</f>
        <v>19-Aug-1989</v>
      </c>
      <c r="M986" s="23">
        <f>VLOOKUP(A986,'Hospitalisation Details'!A986:H3328,5,FALSE)</f>
        <v>11326.71</v>
      </c>
      <c r="N986" s="23" t="str">
        <f>VLOOKUP(A986,'Hospitalisation Details'!A986:H3328,6,FALSE)</f>
        <v>tier - 3</v>
      </c>
      <c r="O986" s="23" t="str">
        <f>VLOOKUP(A986,'Hospitalisation Details'!A986:H3328,7,FALSE)</f>
        <v>tier - 3</v>
      </c>
      <c r="P986" s="23" t="str">
        <f>VLOOKUP(A986,'Hospitalisation Details'!A986:H3328,8,FALSE)</f>
        <v>R1013</v>
      </c>
      <c r="Q986" s="26">
        <f>VLOOKUP(A986,'Hospitalisation Details'!A986:H3328,3,FALSE)</f>
        <v>33.802777777777777</v>
      </c>
    </row>
    <row r="987" spans="1:17" ht="15.75" customHeight="1" x14ac:dyDescent="0.3">
      <c r="A987" s="31" t="s">
        <v>1744</v>
      </c>
      <c r="B987" s="23" t="str">
        <f>VLOOKUP(A987,'Customer Names'!A987:D3321,3,FALSE)</f>
        <v xml:space="preserve">  Deanne</v>
      </c>
      <c r="C987" s="23">
        <f>VLOOKUP(Healthcare!A987,'Medical Examinations'!A987:H3321,2,FALSE)</f>
        <v>54.47</v>
      </c>
      <c r="D987" s="23">
        <f>VLOOKUP(A987,'Medical Examinations'!A987:H3321,3,FALSE)</f>
        <v>7.48</v>
      </c>
      <c r="E987" s="23" t="str">
        <f>VLOOKUP(A987,'Medical Examinations'!A987:H3321,4,FALSE)</f>
        <v>No</v>
      </c>
      <c r="F987" s="23" t="str">
        <f>VLOOKUP(A987,'Medical Examinations'!A987:H3321,5,FALSE)</f>
        <v>No</v>
      </c>
      <c r="G987" s="23" t="str">
        <f>VLOOKUP(A987,'Medical Examinations'!A987:H3321,6,FALSE)</f>
        <v>No</v>
      </c>
      <c r="H987" s="23">
        <f>VLOOKUP(A987,'Medical Examinations'!A987:H3321,7,FALSE)</f>
        <v>0</v>
      </c>
      <c r="I987" s="23" t="str">
        <f>VLOOKUP(A987,'Medical Examinations'!A987:H3321,8,FALSE)</f>
        <v>No</v>
      </c>
      <c r="J987" s="23" t="str" cm="1">
        <f t="array" ref="J987">_xlfn.IFS(C987&lt;18.5,"Under Weight",C987&lt;25,"Healthy Weight",C987&lt;30,"Over Weight",C987&gt;=30,"Obesity")</f>
        <v>Obesity</v>
      </c>
      <c r="K987" s="23" t="str" cm="1">
        <f t="array" ref="K987">_xlfn.IFS(D987&lt;5.7,"Normal",D987&lt;=6.5,"Prediabetes",D987&gt;6.5,"Diabetes")</f>
        <v>Diabetes</v>
      </c>
      <c r="L987" s="30" t="str">
        <f>VLOOKUP(A987,'Hospitalisation Details'!A987:H3329,2,FALSE)</f>
        <v>20-Sep-2002</v>
      </c>
      <c r="M987" s="23">
        <f>VLOOKUP(A987,'Hospitalisation Details'!A987:H3329,5,FALSE)</f>
        <v>11321.49</v>
      </c>
      <c r="N987" s="23" t="str">
        <f>VLOOKUP(A987,'Hospitalisation Details'!A987:H3329,6,FALSE)</f>
        <v>tier - 3</v>
      </c>
      <c r="O987" s="23" t="str">
        <f>VLOOKUP(A987,'Hospitalisation Details'!A987:H3329,7,FALSE)</f>
        <v>tier - 3</v>
      </c>
      <c r="P987" s="23" t="str">
        <f>VLOOKUP(A987,'Hospitalisation Details'!A987:H3329,8,FALSE)</f>
        <v>R1012</v>
      </c>
      <c r="Q987" s="26">
        <f>VLOOKUP(A987,'Hospitalisation Details'!A987:H3329,3,FALSE)</f>
        <v>20.716666666666665</v>
      </c>
    </row>
    <row r="988" spans="1:17" ht="15.75" customHeight="1" x14ac:dyDescent="0.3">
      <c r="A988" s="31" t="s">
        <v>1746</v>
      </c>
      <c r="B988" s="23" t="str">
        <f>VLOOKUP(A988,'Customer Names'!A988:D3322,3,FALSE)</f>
        <v xml:space="preserve">  Carrie</v>
      </c>
      <c r="C988" s="23">
        <f>VLOOKUP(Healthcare!A988,'Medical Examinations'!A988:H3322,2,FALSE)</f>
        <v>24.93</v>
      </c>
      <c r="D988" s="23">
        <f>VLOOKUP(A988,'Medical Examinations'!A988:H3322,3,FALSE)</f>
        <v>9.18</v>
      </c>
      <c r="E988" s="23" t="str">
        <f>VLOOKUP(A988,'Medical Examinations'!A988:H3322,4,FALSE)</f>
        <v>Yes</v>
      </c>
      <c r="F988" s="23" t="str">
        <f>VLOOKUP(A988,'Medical Examinations'!A988:H3322,5,FALSE)</f>
        <v>No</v>
      </c>
      <c r="G988" s="23" t="str">
        <f>VLOOKUP(A988,'Medical Examinations'!A988:H3322,6,FALSE)</f>
        <v>Yes</v>
      </c>
      <c r="H988" s="23">
        <f>VLOOKUP(A988,'Medical Examinations'!A988:H3322,7,FALSE)</f>
        <v>1</v>
      </c>
      <c r="I988" s="23" t="str">
        <f>VLOOKUP(A988,'Medical Examinations'!A988:H3322,8,FALSE)</f>
        <v>No</v>
      </c>
      <c r="J988" s="23" t="str" cm="1">
        <f t="array" ref="J988">_xlfn.IFS(C988&lt;18.5,"Under Weight",C988&lt;25,"Healthy Weight",C988&lt;30,"Over Weight",C988&gt;=30,"Obesity")</f>
        <v>Healthy Weight</v>
      </c>
      <c r="K988" s="23" t="str" cm="1">
        <f t="array" ref="K988">_xlfn.IFS(D988&lt;5.7,"Normal",D988&lt;=6.5,"Prediabetes",D988&gt;6.5,"Diabetes")</f>
        <v>Diabetes</v>
      </c>
      <c r="L988" s="30" t="str">
        <f>VLOOKUP(A988,'Hospitalisation Details'!A988:H3330,2,FALSE)</f>
        <v>11-Jul-1963</v>
      </c>
      <c r="M988" s="23">
        <f>VLOOKUP(A988,'Hospitalisation Details'!A988:H3330,5,FALSE)</f>
        <v>11319.12</v>
      </c>
      <c r="N988" s="23" t="str">
        <f>VLOOKUP(A988,'Hospitalisation Details'!A988:H3330,6,FALSE)</f>
        <v>tier - 3</v>
      </c>
      <c r="O988" s="23" t="str">
        <f>VLOOKUP(A988,'Hospitalisation Details'!A988:H3330,7,FALSE)</f>
        <v>tier - 1</v>
      </c>
      <c r="P988" s="23" t="str">
        <f>VLOOKUP(A988,'Hospitalisation Details'!A988:H3330,8,FALSE)</f>
        <v>R1012</v>
      </c>
      <c r="Q988" s="26">
        <f>VLOOKUP(A988,'Hospitalisation Details'!A988:H3330,3,FALSE)</f>
        <v>59.908333333333331</v>
      </c>
    </row>
    <row r="989" spans="1:17" ht="15.75" customHeight="1" x14ac:dyDescent="0.3">
      <c r="A989" s="31" t="s">
        <v>1747</v>
      </c>
      <c r="B989" s="23" t="str">
        <f>VLOOKUP(A989,'Customer Names'!A989:D3323,3,FALSE)</f>
        <v xml:space="preserve">  Suzanne</v>
      </c>
      <c r="C989" s="23">
        <f>VLOOKUP(Healthcare!A989,'Medical Examinations'!A989:H3323,2,FALSE)</f>
        <v>48.12</v>
      </c>
      <c r="D989" s="23">
        <f>VLOOKUP(A989,'Medical Examinations'!A989:H3323,3,FALSE)</f>
        <v>4.51</v>
      </c>
      <c r="E989" s="23" t="str">
        <f>VLOOKUP(A989,'Medical Examinations'!A989:H3323,4,FALSE)</f>
        <v>Yes</v>
      </c>
      <c r="F989" s="23" t="str">
        <f>VLOOKUP(A989,'Medical Examinations'!A989:H3323,5,FALSE)</f>
        <v>No</v>
      </c>
      <c r="G989" s="23" t="str">
        <f>VLOOKUP(A989,'Medical Examinations'!A989:H3323,6,FALSE)</f>
        <v>No</v>
      </c>
      <c r="H989" s="23">
        <f>VLOOKUP(A989,'Medical Examinations'!A989:H3323,7,FALSE)</f>
        <v>1</v>
      </c>
      <c r="I989" s="23" t="str">
        <f>VLOOKUP(A989,'Medical Examinations'!A989:H3323,8,FALSE)</f>
        <v>No</v>
      </c>
      <c r="J989" s="23" t="str" cm="1">
        <f t="array" ref="J989">_xlfn.IFS(C989&lt;18.5,"Under Weight",C989&lt;25,"Healthy Weight",C989&lt;30,"Over Weight",C989&gt;=30,"Obesity")</f>
        <v>Obesity</v>
      </c>
      <c r="K989" s="23" t="str" cm="1">
        <f t="array" ref="K989">_xlfn.IFS(D989&lt;5.7,"Normal",D989&lt;=6.5,"Prediabetes",D989&gt;6.5,"Diabetes")</f>
        <v>Normal</v>
      </c>
      <c r="L989" s="30" t="str">
        <f>VLOOKUP(A989,'Hospitalisation Details'!A989:H3331,2,FALSE)</f>
        <v>10-Dec-1995</v>
      </c>
      <c r="M989" s="23">
        <f>VLOOKUP(A989,'Hospitalisation Details'!A989:H3331,5,FALSE)</f>
        <v>11318.57</v>
      </c>
      <c r="N989" s="23" t="str">
        <f>VLOOKUP(A989,'Hospitalisation Details'!A989:H3331,6,FALSE)</f>
        <v>tier - 3</v>
      </c>
      <c r="O989" s="23" t="str">
        <f>VLOOKUP(A989,'Hospitalisation Details'!A989:H3331,7,FALSE)</f>
        <v>tier - 2</v>
      </c>
      <c r="P989" s="23" t="str">
        <f>VLOOKUP(A989,'Hospitalisation Details'!A989:H3331,8,FALSE)</f>
        <v>R1026</v>
      </c>
      <c r="Q989" s="26">
        <f>VLOOKUP(A989,'Hospitalisation Details'!A989:H3331,3,FALSE)</f>
        <v>27.494444444444444</v>
      </c>
    </row>
    <row r="990" spans="1:17" ht="15.75" customHeight="1" x14ac:dyDescent="0.3">
      <c r="A990" s="31" t="s">
        <v>1748</v>
      </c>
      <c r="B990" s="23" t="str">
        <f>VLOOKUP(A990,'Customer Names'!A990:D3324,3,FALSE)</f>
        <v xml:space="preserve">  Jasmine P</v>
      </c>
      <c r="C990" s="23">
        <f>VLOOKUP(Healthcare!A990,'Medical Examinations'!A990:H3324,2,FALSE)</f>
        <v>24.91</v>
      </c>
      <c r="D990" s="23">
        <f>VLOOKUP(A990,'Medical Examinations'!A990:H3324,3,FALSE)</f>
        <v>7.33</v>
      </c>
      <c r="E990" s="23" t="str">
        <f>VLOOKUP(A990,'Medical Examinations'!A990:H3324,4,FALSE)</f>
        <v>Yes</v>
      </c>
      <c r="F990" s="23" t="str">
        <f>VLOOKUP(A990,'Medical Examinations'!A990:H3324,5,FALSE)</f>
        <v>No</v>
      </c>
      <c r="G990" s="23" t="str">
        <f>VLOOKUP(A990,'Medical Examinations'!A990:H3324,6,FALSE)</f>
        <v>Yes</v>
      </c>
      <c r="H990" s="23">
        <f>VLOOKUP(A990,'Medical Examinations'!A990:H3324,7,FALSE)</f>
        <v>1</v>
      </c>
      <c r="I990" s="23" t="str">
        <f>VLOOKUP(A990,'Medical Examinations'!A990:H3324,8,FALSE)</f>
        <v>No</v>
      </c>
      <c r="J990" s="23" t="str" cm="1">
        <f t="array" ref="J990">_xlfn.IFS(C990&lt;18.5,"Under Weight",C990&lt;25,"Healthy Weight",C990&lt;30,"Over Weight",C990&gt;=30,"Obesity")</f>
        <v>Healthy Weight</v>
      </c>
      <c r="K990" s="23" t="str" cm="1">
        <f t="array" ref="K990">_xlfn.IFS(D990&lt;5.7,"Normal",D990&lt;=6.5,"Prediabetes",D990&gt;6.5,"Diabetes")</f>
        <v>Diabetes</v>
      </c>
      <c r="L990" s="30" t="str">
        <f>VLOOKUP(A990,'Hospitalisation Details'!A990:H3332,2,FALSE)</f>
        <v>22-Nov-1963</v>
      </c>
      <c r="M990" s="23">
        <f>VLOOKUP(A990,'Hospitalisation Details'!A990:H3332,5,FALSE)</f>
        <v>11312.33</v>
      </c>
      <c r="N990" s="23" t="str">
        <f>VLOOKUP(A990,'Hospitalisation Details'!A990:H3332,6,FALSE)</f>
        <v>tier - 3</v>
      </c>
      <c r="O990" s="23" t="str">
        <f>VLOOKUP(A990,'Hospitalisation Details'!A990:H3332,7,FALSE)</f>
        <v>tier - 3</v>
      </c>
      <c r="P990" s="23" t="str">
        <f>VLOOKUP(A990,'Hospitalisation Details'!A990:H3332,8,FALSE)</f>
        <v>R1012</v>
      </c>
      <c r="Q990" s="26">
        <f>VLOOKUP(A990,'Hospitalisation Details'!A990:H3332,3,FALSE)</f>
        <v>59.544444444444444</v>
      </c>
    </row>
    <row r="991" spans="1:17" ht="15.75" customHeight="1" x14ac:dyDescent="0.3">
      <c r="A991" s="31" t="s">
        <v>1750</v>
      </c>
      <c r="B991" s="23" t="str">
        <f>VLOOKUP(A991,'Customer Names'!A991:D3325,3,FALSE)</f>
        <v xml:space="preserve">  Jennifer</v>
      </c>
      <c r="C991" s="23">
        <f>VLOOKUP(Healthcare!A991,'Medical Examinations'!A991:H3325,2,FALSE)</f>
        <v>27.645</v>
      </c>
      <c r="D991" s="23">
        <f>VLOOKUP(A991,'Medical Examinations'!A991:H3325,3,FALSE)</f>
        <v>10.56</v>
      </c>
      <c r="E991" s="23" t="str">
        <f>VLOOKUP(A991,'Medical Examinations'!A991:H3325,4,FALSE)</f>
        <v>No</v>
      </c>
      <c r="F991" s="23" t="str">
        <f>VLOOKUP(A991,'Medical Examinations'!A991:H3325,5,FALSE)</f>
        <v>No</v>
      </c>
      <c r="G991" s="23" t="str">
        <f>VLOOKUP(A991,'Medical Examinations'!A991:H3325,6,FALSE)</f>
        <v>No</v>
      </c>
      <c r="H991" s="23">
        <f>VLOOKUP(A991,'Medical Examinations'!A991:H3325,7,FALSE)</f>
        <v>0</v>
      </c>
      <c r="I991" s="23" t="str">
        <f>VLOOKUP(A991,'Medical Examinations'!A991:H3325,8,FALSE)</f>
        <v>No</v>
      </c>
      <c r="J991" s="23" t="str" cm="1">
        <f t="array" ref="J991">_xlfn.IFS(C991&lt;18.5,"Under Weight",C991&lt;25,"Healthy Weight",C991&lt;30,"Over Weight",C991&gt;=30,"Obesity")</f>
        <v>Over Weight</v>
      </c>
      <c r="K991" s="23" t="str" cm="1">
        <f t="array" ref="K991">_xlfn.IFS(D991&lt;5.7,"Normal",D991&lt;=6.5,"Prediabetes",D991&gt;6.5,"Diabetes")</f>
        <v>Diabetes</v>
      </c>
      <c r="L991" s="30" t="str">
        <f>VLOOKUP(A991,'Hospitalisation Details'!A991:H3333,2,FALSE)</f>
        <v>06-Oct-1968</v>
      </c>
      <c r="M991" s="23">
        <f>VLOOKUP(A991,'Hospitalisation Details'!A991:H3333,5,FALSE)</f>
        <v>11305.93</v>
      </c>
      <c r="N991" s="23" t="str">
        <f>VLOOKUP(A991,'Hospitalisation Details'!A991:H3333,6,FALSE)</f>
        <v>tier - 3</v>
      </c>
      <c r="O991" s="23" t="str">
        <f>VLOOKUP(A991,'Hospitalisation Details'!A991:H3333,7,FALSE)</f>
        <v>tier - 1</v>
      </c>
      <c r="P991" s="23" t="str">
        <f>VLOOKUP(A991,'Hospitalisation Details'!A991:H3333,8,FALSE)</f>
        <v>R1012</v>
      </c>
      <c r="Q991" s="26">
        <f>VLOOKUP(A991,'Hospitalisation Details'!A991:H3333,3,FALSE)</f>
        <v>54.672222222222224</v>
      </c>
    </row>
    <row r="992" spans="1:17" ht="15.75" customHeight="1" x14ac:dyDescent="0.3">
      <c r="A992" s="31" t="s">
        <v>1751</v>
      </c>
      <c r="B992" s="23" t="str">
        <f>VLOOKUP(A992,'Customer Names'!A992:D3326,3,FALSE)</f>
        <v xml:space="preserve">  Tracie</v>
      </c>
      <c r="C992" s="23">
        <f>VLOOKUP(Healthcare!A992,'Medical Examinations'!A992:H3326,2,FALSE)</f>
        <v>33.700000000000003</v>
      </c>
      <c r="D992" s="23">
        <f>VLOOKUP(A992,'Medical Examinations'!A992:H3326,3,FALSE)</f>
        <v>4.01</v>
      </c>
      <c r="E992" s="23" t="str">
        <f>VLOOKUP(A992,'Medical Examinations'!A992:H3326,4,FALSE)</f>
        <v>No</v>
      </c>
      <c r="F992" s="23" t="str">
        <f>VLOOKUP(A992,'Medical Examinations'!A992:H3326,5,FALSE)</f>
        <v>No</v>
      </c>
      <c r="G992" s="23" t="str">
        <f>VLOOKUP(A992,'Medical Examinations'!A992:H3326,6,FALSE)</f>
        <v>No</v>
      </c>
      <c r="H992" s="23">
        <f>VLOOKUP(A992,'Medical Examinations'!A992:H3326,7,FALSE)</f>
        <v>2</v>
      </c>
      <c r="I992" s="23" t="str">
        <f>VLOOKUP(A992,'Medical Examinations'!A992:H3326,8,FALSE)</f>
        <v>No</v>
      </c>
      <c r="J992" s="23" t="str" cm="1">
        <f t="array" ref="J992">_xlfn.IFS(C992&lt;18.5,"Under Weight",C992&lt;25,"Healthy Weight",C992&lt;30,"Over Weight",C992&gt;=30,"Obesity")</f>
        <v>Obesity</v>
      </c>
      <c r="K992" s="23" t="str" cm="1">
        <f t="array" ref="K992">_xlfn.IFS(D992&lt;5.7,"Normal",D992&lt;=6.5,"Prediabetes",D992&gt;6.5,"Diabetes")</f>
        <v>Normal</v>
      </c>
      <c r="L992" s="30" t="str">
        <f>VLOOKUP(A992,'Hospitalisation Details'!A992:H3334,2,FALSE)</f>
        <v>25-Sep-1972</v>
      </c>
      <c r="M992" s="23">
        <f>VLOOKUP(A992,'Hospitalisation Details'!A992:H3334,5,FALSE)</f>
        <v>11299.34</v>
      </c>
      <c r="N992" s="23" t="str">
        <f>VLOOKUP(A992,'Hospitalisation Details'!A992:H3334,6,FALSE)</f>
        <v>tier - 3</v>
      </c>
      <c r="O992" s="23" t="str">
        <f>VLOOKUP(A992,'Hospitalisation Details'!A992:H3334,7,FALSE)</f>
        <v>tier - 2</v>
      </c>
      <c r="P992" s="23" t="str">
        <f>VLOOKUP(A992,'Hospitalisation Details'!A992:H3334,8,FALSE)</f>
        <v>R1011</v>
      </c>
      <c r="Q992" s="26">
        <f>VLOOKUP(A992,'Hospitalisation Details'!A992:H3334,3,FALSE)</f>
        <v>50.702777777777776</v>
      </c>
    </row>
    <row r="993" spans="1:17" ht="15.75" customHeight="1" x14ac:dyDescent="0.3">
      <c r="A993" s="31" t="s">
        <v>1753</v>
      </c>
      <c r="B993" s="23" t="str">
        <f>VLOOKUP(A993,'Customer Names'!A993:D3327,3,FALSE)</f>
        <v xml:space="preserve">  Tristan D</v>
      </c>
      <c r="C993" s="23">
        <f>VLOOKUP(Healthcare!A993,'Medical Examinations'!A993:H3327,2,FALSE)</f>
        <v>38.93</v>
      </c>
      <c r="D993" s="23">
        <f>VLOOKUP(A993,'Medical Examinations'!A993:H3327,3,FALSE)</f>
        <v>5.64</v>
      </c>
      <c r="E993" s="23" t="str">
        <f>VLOOKUP(A993,'Medical Examinations'!A993:H3327,4,FALSE)</f>
        <v>Yes</v>
      </c>
      <c r="F993" s="23" t="str">
        <f>VLOOKUP(A993,'Medical Examinations'!A993:H3327,5,FALSE)</f>
        <v>No</v>
      </c>
      <c r="G993" s="23" t="str">
        <f>VLOOKUP(A993,'Medical Examinations'!A993:H3327,6,FALSE)</f>
        <v>No</v>
      </c>
      <c r="H993" s="23">
        <f>VLOOKUP(A993,'Medical Examinations'!A993:H3327,7,FALSE)</f>
        <v>1</v>
      </c>
      <c r="I993" s="23" t="str">
        <f>VLOOKUP(A993,'Medical Examinations'!A993:H3327,8,FALSE)</f>
        <v>No</v>
      </c>
      <c r="J993" s="23" t="str" cm="1">
        <f t="array" ref="J993">_xlfn.IFS(C993&lt;18.5,"Under Weight",C993&lt;25,"Healthy Weight",C993&lt;30,"Over Weight",C993&gt;=30,"Obesity")</f>
        <v>Obesity</v>
      </c>
      <c r="K993" s="23" t="str" cm="1">
        <f t="array" ref="K993">_xlfn.IFS(D993&lt;5.7,"Normal",D993&lt;=6.5,"Prediabetes",D993&gt;6.5,"Diabetes")</f>
        <v>Normal</v>
      </c>
      <c r="L993" s="30" t="str">
        <f>VLOOKUP(A993,'Hospitalisation Details'!A993:H3335,2,FALSE)</f>
        <v>14-Nov-1988</v>
      </c>
      <c r="M993" s="23">
        <f>VLOOKUP(A993,'Hospitalisation Details'!A993:H3335,5,FALSE)</f>
        <v>11294.57</v>
      </c>
      <c r="N993" s="23" t="str">
        <f>VLOOKUP(A993,'Hospitalisation Details'!A993:H3335,6,FALSE)</f>
        <v>tier - 3</v>
      </c>
      <c r="O993" s="23" t="str">
        <f>VLOOKUP(A993,'Hospitalisation Details'!A993:H3335,7,FALSE)</f>
        <v>tier - 1</v>
      </c>
      <c r="P993" s="23" t="str">
        <f>VLOOKUP(A993,'Hospitalisation Details'!A993:H3335,8,FALSE)</f>
        <v>R1022</v>
      </c>
      <c r="Q993" s="26">
        <f>VLOOKUP(A993,'Hospitalisation Details'!A993:H3335,3,FALSE)</f>
        <v>34.56666666666667</v>
      </c>
    </row>
    <row r="994" spans="1:17" ht="15.75" customHeight="1" x14ac:dyDescent="0.3">
      <c r="A994" s="31" t="s">
        <v>1755</v>
      </c>
      <c r="B994" s="23" t="str">
        <f>VLOOKUP(A994,'Customer Names'!A994:D3328,3,FALSE)</f>
        <v xml:space="preserve">  Peiweng</v>
      </c>
      <c r="C994" s="23">
        <f>VLOOKUP(Healthcare!A994,'Medical Examinations'!A994:H3328,2,FALSE)</f>
        <v>32.774999999999999</v>
      </c>
      <c r="D994" s="23">
        <f>VLOOKUP(A994,'Medical Examinations'!A994:H3328,3,FALSE)</f>
        <v>8.02</v>
      </c>
      <c r="E994" s="23" t="str">
        <f>VLOOKUP(A994,'Medical Examinations'!A994:H3328,4,FALSE)</f>
        <v>Yes</v>
      </c>
      <c r="F994" s="23" t="str">
        <f>VLOOKUP(A994,'Medical Examinations'!A994:H3328,5,FALSE)</f>
        <v>No</v>
      </c>
      <c r="G994" s="23" t="str">
        <f>VLOOKUP(A994,'Medical Examinations'!A994:H3328,6,FALSE)</f>
        <v>No</v>
      </c>
      <c r="H994" s="23">
        <f>VLOOKUP(A994,'Medical Examinations'!A994:H3328,7,FALSE)</f>
        <v>2</v>
      </c>
      <c r="I994" s="23" t="str">
        <f>VLOOKUP(A994,'Medical Examinations'!A994:H3328,8,FALSE)</f>
        <v>No</v>
      </c>
      <c r="J994" s="23" t="str" cm="1">
        <f t="array" ref="J994">_xlfn.IFS(C994&lt;18.5,"Under Weight",C994&lt;25,"Healthy Weight",C994&lt;30,"Over Weight",C994&gt;=30,"Obesity")</f>
        <v>Obesity</v>
      </c>
      <c r="K994" s="23" t="str" cm="1">
        <f t="array" ref="K994">_xlfn.IFS(D994&lt;5.7,"Normal",D994&lt;=6.5,"Prediabetes",D994&gt;6.5,"Diabetes")</f>
        <v>Diabetes</v>
      </c>
      <c r="L994" s="30" t="str">
        <f>VLOOKUP(A994,'Hospitalisation Details'!A994:H3336,2,FALSE)</f>
        <v>22-Jun-1970</v>
      </c>
      <c r="M994" s="23">
        <f>VLOOKUP(A994,'Hospitalisation Details'!A994:H3336,5,FALSE)</f>
        <v>11289.11</v>
      </c>
      <c r="N994" s="23" t="str">
        <f>VLOOKUP(A994,'Hospitalisation Details'!A994:H3336,6,FALSE)</f>
        <v>tier - 3</v>
      </c>
      <c r="O994" s="23" t="str">
        <f>VLOOKUP(A994,'Hospitalisation Details'!A994:H3336,7,FALSE)</f>
        <v>tier - 1</v>
      </c>
      <c r="P994" s="23" t="str">
        <f>VLOOKUP(A994,'Hospitalisation Details'!A994:H3336,8,FALSE)</f>
        <v>R1012</v>
      </c>
      <c r="Q994" s="26">
        <f>VLOOKUP(A994,'Hospitalisation Details'!A994:H3336,3,FALSE)</f>
        <v>52.961111111111109</v>
      </c>
    </row>
    <row r="995" spans="1:17" ht="15.75" customHeight="1" x14ac:dyDescent="0.3">
      <c r="A995" s="31" t="s">
        <v>1757</v>
      </c>
      <c r="B995" s="23" t="str">
        <f>VLOOKUP(A995,'Customer Names'!A995:D3329,3,FALSE)</f>
        <v xml:space="preserve">  Theresa M</v>
      </c>
      <c r="C995" s="23">
        <f>VLOOKUP(Healthcare!A995,'Medical Examinations'!A995:H3329,2,FALSE)</f>
        <v>29.83</v>
      </c>
      <c r="D995" s="23">
        <f>VLOOKUP(A995,'Medical Examinations'!A995:H3329,3,FALSE)</f>
        <v>7.2</v>
      </c>
      <c r="E995" s="23" t="str">
        <f>VLOOKUP(A995,'Medical Examinations'!A995:H3329,4,FALSE)</f>
        <v>Yes</v>
      </c>
      <c r="F995" s="23" t="str">
        <f>VLOOKUP(A995,'Medical Examinations'!A995:H3329,5,FALSE)</f>
        <v>No</v>
      </c>
      <c r="G995" s="23" t="str">
        <f>VLOOKUP(A995,'Medical Examinations'!A995:H3329,6,FALSE)</f>
        <v>No</v>
      </c>
      <c r="H995" s="23">
        <f>VLOOKUP(A995,'Medical Examinations'!A995:H3329,7,FALSE)</f>
        <v>0</v>
      </c>
      <c r="I995" s="23" t="str">
        <f>VLOOKUP(A995,'Medical Examinations'!A995:H3329,8,FALSE)</f>
        <v>No</v>
      </c>
      <c r="J995" s="23" t="str" cm="1">
        <f t="array" ref="J995">_xlfn.IFS(C995&lt;18.5,"Under Weight",C995&lt;25,"Healthy Weight",C995&lt;30,"Over Weight",C995&gt;=30,"Obesity")</f>
        <v>Over Weight</v>
      </c>
      <c r="K995" s="23" t="str" cm="1">
        <f t="array" ref="K995">_xlfn.IFS(D995&lt;5.7,"Normal",D995&lt;=6.5,"Prediabetes",D995&gt;6.5,"Diabetes")</f>
        <v>Diabetes</v>
      </c>
      <c r="L995" s="30" t="str">
        <f>VLOOKUP(A995,'Hospitalisation Details'!A995:H3337,2,FALSE)</f>
        <v>14-Jun-1967</v>
      </c>
      <c r="M995" s="23">
        <f>VLOOKUP(A995,'Hospitalisation Details'!A995:H3337,5,FALSE)</f>
        <v>11286.54</v>
      </c>
      <c r="N995" s="23" t="str">
        <f>VLOOKUP(A995,'Hospitalisation Details'!A995:H3337,6,FALSE)</f>
        <v>tier - 3</v>
      </c>
      <c r="O995" s="23" t="str">
        <f>VLOOKUP(A995,'Hospitalisation Details'!A995:H3337,7,FALSE)</f>
        <v>tier - 3</v>
      </c>
      <c r="P995" s="23" t="str">
        <f>VLOOKUP(A995,'Hospitalisation Details'!A995:H3337,8,FALSE)</f>
        <v>R1024</v>
      </c>
      <c r="Q995" s="26">
        <f>VLOOKUP(A995,'Hospitalisation Details'!A995:H3337,3,FALSE)</f>
        <v>55.983333333333334</v>
      </c>
    </row>
    <row r="996" spans="1:17" ht="15.75" customHeight="1" x14ac:dyDescent="0.3">
      <c r="A996" s="31" t="s">
        <v>1759</v>
      </c>
      <c r="B996" s="23" t="str">
        <f>VLOOKUP(A996,'Customer Names'!A996:D3330,3,FALSE)</f>
        <v xml:space="preserve">  Daniel J</v>
      </c>
      <c r="C996" s="23">
        <f>VLOOKUP(Healthcare!A996,'Medical Examinations'!A996:H3330,2,FALSE)</f>
        <v>28.31</v>
      </c>
      <c r="D996" s="23">
        <f>VLOOKUP(A996,'Medical Examinations'!A996:H3330,3,FALSE)</f>
        <v>4.55</v>
      </c>
      <c r="E996" s="23" t="str">
        <f>VLOOKUP(A996,'Medical Examinations'!A996:H3330,4,FALSE)</f>
        <v>No</v>
      </c>
      <c r="F996" s="23" t="str">
        <f>VLOOKUP(A996,'Medical Examinations'!A996:H3330,5,FALSE)</f>
        <v>yes</v>
      </c>
      <c r="G996" s="23" t="str">
        <f>VLOOKUP(A996,'Medical Examinations'!A996:H3330,6,FALSE)</f>
        <v>No</v>
      </c>
      <c r="H996" s="23">
        <f>VLOOKUP(A996,'Medical Examinations'!A996:H3330,7,FALSE)</f>
        <v>1</v>
      </c>
      <c r="I996" s="23" t="str">
        <f>VLOOKUP(A996,'Medical Examinations'!A996:H3330,8,FALSE)</f>
        <v>No</v>
      </c>
      <c r="J996" s="23" t="str" cm="1">
        <f t="array" ref="J996">_xlfn.IFS(C996&lt;18.5,"Under Weight",C996&lt;25,"Healthy Weight",C996&lt;30,"Over Weight",C996&gt;=30,"Obesity")</f>
        <v>Over Weight</v>
      </c>
      <c r="K996" s="23" t="str" cm="1">
        <f t="array" ref="K996">_xlfn.IFS(D996&lt;5.7,"Normal",D996&lt;=6.5,"Prediabetes",D996&gt;6.5,"Diabetes")</f>
        <v>Normal</v>
      </c>
      <c r="L996" s="30" t="str">
        <f>VLOOKUP(A996,'Hospitalisation Details'!A996:H3338,2,FALSE)</f>
        <v>04-Oct-2004</v>
      </c>
      <c r="M996" s="23">
        <f>VLOOKUP(A996,'Hospitalisation Details'!A996:H3338,5,FALSE)</f>
        <v>11272.33</v>
      </c>
      <c r="N996" s="23" t="str">
        <f>VLOOKUP(A996,'Hospitalisation Details'!A996:H3338,6,FALSE)</f>
        <v>tier - 3</v>
      </c>
      <c r="O996" s="23" t="str">
        <f>VLOOKUP(A996,'Hospitalisation Details'!A996:H3338,7,FALSE)</f>
        <v>tier - 2</v>
      </c>
      <c r="P996" s="23" t="str">
        <f>VLOOKUP(A996,'Hospitalisation Details'!A996:H3338,8,FALSE)</f>
        <v>R1019</v>
      </c>
      <c r="Q996" s="26">
        <f>VLOOKUP(A996,'Hospitalisation Details'!A996:H3338,3,FALSE)</f>
        <v>18.677777777777777</v>
      </c>
    </row>
    <row r="997" spans="1:17" ht="15.75" customHeight="1" x14ac:dyDescent="0.3">
      <c r="A997" s="31" t="s">
        <v>1761</v>
      </c>
      <c r="B997" s="23" t="str">
        <f>VLOOKUP(A997,'Customer Names'!A997:D3331,3,FALSE)</f>
        <v xml:space="preserve">  Courtney M</v>
      </c>
      <c r="C997" s="23">
        <f>VLOOKUP(Healthcare!A997,'Medical Examinations'!A997:H3331,2,FALSE)</f>
        <v>29.79</v>
      </c>
      <c r="D997" s="23">
        <f>VLOOKUP(A997,'Medical Examinations'!A997:H3331,3,FALSE)</f>
        <v>9.0299999999999994</v>
      </c>
      <c r="E997" s="23" t="str">
        <f>VLOOKUP(A997,'Medical Examinations'!A997:H3331,4,FALSE)</f>
        <v>No</v>
      </c>
      <c r="F997" s="23" t="str">
        <f>VLOOKUP(A997,'Medical Examinations'!A997:H3331,5,FALSE)</f>
        <v>No</v>
      </c>
      <c r="G997" s="23" t="str">
        <f>VLOOKUP(A997,'Medical Examinations'!A997:H3331,6,FALSE)</f>
        <v>No</v>
      </c>
      <c r="H997" s="23">
        <f>VLOOKUP(A997,'Medical Examinations'!A997:H3331,7,FALSE)</f>
        <v>0</v>
      </c>
      <c r="I997" s="23" t="str">
        <f>VLOOKUP(A997,'Medical Examinations'!A997:H3331,8,FALSE)</f>
        <v>No</v>
      </c>
      <c r="J997" s="23" t="str" cm="1">
        <f t="array" ref="J997">_xlfn.IFS(C997&lt;18.5,"Under Weight",C997&lt;25,"Healthy Weight",C997&lt;30,"Over Weight",C997&gt;=30,"Obesity")</f>
        <v>Over Weight</v>
      </c>
      <c r="K997" s="23" t="str" cm="1">
        <f t="array" ref="K997">_xlfn.IFS(D997&lt;5.7,"Normal",D997&lt;=6.5,"Prediabetes",D997&gt;6.5,"Diabetes")</f>
        <v>Diabetes</v>
      </c>
      <c r="L997" s="30" t="str">
        <f>VLOOKUP(A997,'Hospitalisation Details'!A997:H3339,2,FALSE)</f>
        <v>26-Dec-1971</v>
      </c>
      <c r="M997" s="23">
        <f>VLOOKUP(A997,'Hospitalisation Details'!A997:H3339,5,FALSE)</f>
        <v>11265.71</v>
      </c>
      <c r="N997" s="23" t="str">
        <f>VLOOKUP(A997,'Hospitalisation Details'!A997:H3339,6,FALSE)</f>
        <v>tier - 3</v>
      </c>
      <c r="O997" s="23" t="str">
        <f>VLOOKUP(A997,'Hospitalisation Details'!A997:H3339,7,FALSE)</f>
        <v>tier - 1</v>
      </c>
      <c r="P997" s="23" t="str">
        <f>VLOOKUP(A997,'Hospitalisation Details'!A997:H3339,8,FALSE)</f>
        <v>R1025</v>
      </c>
      <c r="Q997" s="26">
        <f>VLOOKUP(A997,'Hospitalisation Details'!A997:H3339,3,FALSE)</f>
        <v>51.45</v>
      </c>
    </row>
    <row r="998" spans="1:17" ht="15.75" customHeight="1" x14ac:dyDescent="0.3">
      <c r="A998" s="31" t="s">
        <v>1763</v>
      </c>
      <c r="B998" s="23" t="str">
        <f>VLOOKUP(A998,'Customer Names'!A998:D3332,3,FALSE)</f>
        <v xml:space="preserve">  Jose A</v>
      </c>
      <c r="C998" s="23">
        <f>VLOOKUP(Healthcare!A998,'Medical Examinations'!A998:H3332,2,FALSE)</f>
        <v>36.6</v>
      </c>
      <c r="D998" s="23">
        <f>VLOOKUP(A998,'Medical Examinations'!A998:H3332,3,FALSE)</f>
        <v>5.2</v>
      </c>
      <c r="E998" s="23" t="str">
        <f>VLOOKUP(A998,'Medical Examinations'!A998:H3332,4,FALSE)</f>
        <v>Yes</v>
      </c>
      <c r="F998" s="23" t="str">
        <f>VLOOKUP(A998,'Medical Examinations'!A998:H3332,5,FALSE)</f>
        <v>No</v>
      </c>
      <c r="G998" s="23" t="str">
        <f>VLOOKUP(A998,'Medical Examinations'!A998:H3332,6,FALSE)</f>
        <v>Yes</v>
      </c>
      <c r="H998" s="23">
        <f>VLOOKUP(A998,'Medical Examinations'!A998:H3332,7,FALSE)</f>
        <v>1</v>
      </c>
      <c r="I998" s="23" t="str">
        <f>VLOOKUP(A998,'Medical Examinations'!A998:H3332,8,FALSE)</f>
        <v>No</v>
      </c>
      <c r="J998" s="23" t="str" cm="1">
        <f t="array" ref="J998">_xlfn.IFS(C998&lt;18.5,"Under Weight",C998&lt;25,"Healthy Weight",C998&lt;30,"Over Weight",C998&gt;=30,"Obesity")</f>
        <v>Obesity</v>
      </c>
      <c r="K998" s="23" t="str" cm="1">
        <f t="array" ref="K998">_xlfn.IFS(D998&lt;5.7,"Normal",D998&lt;=6.5,"Prediabetes",D998&gt;6.5,"Diabetes")</f>
        <v>Normal</v>
      </c>
      <c r="L998" s="30" t="str">
        <f>VLOOKUP(A998,'Hospitalisation Details'!A998:H3340,2,FALSE)</f>
        <v>11-Oct-1969</v>
      </c>
      <c r="M998" s="23">
        <f>VLOOKUP(A998,'Hospitalisation Details'!A998:H3340,5,FALSE)</f>
        <v>11264.54</v>
      </c>
      <c r="N998" s="23" t="str">
        <f>VLOOKUP(A998,'Hospitalisation Details'!A998:H3340,6,FALSE)</f>
        <v>tier - 3</v>
      </c>
      <c r="O998" s="23" t="str">
        <f>VLOOKUP(A998,'Hospitalisation Details'!A998:H3340,7,FALSE)</f>
        <v>tier - 2</v>
      </c>
      <c r="P998" s="23" t="str">
        <f>VLOOKUP(A998,'Hospitalisation Details'!A998:H3340,8,FALSE)</f>
        <v>R1011</v>
      </c>
      <c r="Q998" s="26">
        <f>VLOOKUP(A998,'Hospitalisation Details'!A998:H3340,3,FALSE)</f>
        <v>53.658333333333331</v>
      </c>
    </row>
    <row r="999" spans="1:17" ht="15.75" customHeight="1" x14ac:dyDescent="0.3">
      <c r="A999" s="31" t="s">
        <v>1765</v>
      </c>
      <c r="B999" s="23" t="str">
        <f>VLOOKUP(A999,'Customer Names'!A999:D3333,3,FALSE)</f>
        <v xml:space="preserve">  Lauren</v>
      </c>
      <c r="C999" s="23">
        <f>VLOOKUP(Healthcare!A999,'Medical Examinations'!A999:H3333,2,FALSE)</f>
        <v>35.93</v>
      </c>
      <c r="D999" s="23">
        <f>VLOOKUP(A999,'Medical Examinations'!A999:H3333,3,FALSE)</f>
        <v>8.3000000000000007</v>
      </c>
      <c r="E999" s="23" t="str">
        <f>VLOOKUP(A999,'Medical Examinations'!A999:H3333,4,FALSE)</f>
        <v>Yes</v>
      </c>
      <c r="F999" s="23" t="str">
        <f>VLOOKUP(A999,'Medical Examinations'!A999:H3333,5,FALSE)</f>
        <v>No</v>
      </c>
      <c r="G999" s="23" t="str">
        <f>VLOOKUP(A999,'Medical Examinations'!A999:H3333,6,FALSE)</f>
        <v>No</v>
      </c>
      <c r="H999" s="23">
        <f>VLOOKUP(A999,'Medical Examinations'!A999:H3333,7,FALSE)</f>
        <v>0</v>
      </c>
      <c r="I999" s="23" t="str">
        <f>VLOOKUP(A999,'Medical Examinations'!A999:H3333,8,FALSE)</f>
        <v>No</v>
      </c>
      <c r="J999" s="23" t="str" cm="1">
        <f t="array" ref="J999">_xlfn.IFS(C999&lt;18.5,"Under Weight",C999&lt;25,"Healthy Weight",C999&lt;30,"Over Weight",C999&gt;=30,"Obesity")</f>
        <v>Obesity</v>
      </c>
      <c r="K999" s="23" t="str" cm="1">
        <f t="array" ref="K999">_xlfn.IFS(D999&lt;5.7,"Normal",D999&lt;=6.5,"Prediabetes",D999&gt;6.5,"Diabetes")</f>
        <v>Diabetes</v>
      </c>
      <c r="L999" s="30" t="str">
        <f>VLOOKUP(A999,'Hospitalisation Details'!A999:H3341,2,FALSE)</f>
        <v>02-Oct-1981</v>
      </c>
      <c r="M999" s="23">
        <f>VLOOKUP(A999,'Hospitalisation Details'!A999:H3341,5,FALSE)</f>
        <v>11255.29</v>
      </c>
      <c r="N999" s="23" t="str">
        <f>VLOOKUP(A999,'Hospitalisation Details'!A999:H3341,6,FALSE)</f>
        <v>tier - 3</v>
      </c>
      <c r="O999" s="23" t="str">
        <f>VLOOKUP(A999,'Hospitalisation Details'!A999:H3341,7,FALSE)</f>
        <v>tier - 1</v>
      </c>
      <c r="P999" s="23" t="str">
        <f>VLOOKUP(A999,'Hospitalisation Details'!A999:H3341,8,FALSE)</f>
        <v>R1026</v>
      </c>
      <c r="Q999" s="26">
        <f>VLOOKUP(A999,'Hospitalisation Details'!A999:H3341,3,FALSE)</f>
        <v>41.68333333333333</v>
      </c>
    </row>
    <row r="1000" spans="1:17" ht="15.75" customHeight="1" x14ac:dyDescent="0.3">
      <c r="A1000" s="31" t="s">
        <v>1766</v>
      </c>
      <c r="B1000" s="23" t="str">
        <f>VLOOKUP(A1000,'Customer Names'!A1000:D3334,3,FALSE)</f>
        <v xml:space="preserve">  Jonathon M</v>
      </c>
      <c r="C1000" s="23">
        <f>VLOOKUP(Healthcare!A1000,'Medical Examinations'!A1000:H3334,2,FALSE)</f>
        <v>28.6</v>
      </c>
      <c r="D1000" s="23">
        <f>VLOOKUP(A1000,'Medical Examinations'!A1000:H3334,3,FALSE)</f>
        <v>5.56</v>
      </c>
      <c r="E1000" s="23" t="str">
        <f>VLOOKUP(A1000,'Medical Examinations'!A1000:H3334,4,FALSE)</f>
        <v>Yes</v>
      </c>
      <c r="F1000" s="23" t="str">
        <f>VLOOKUP(A1000,'Medical Examinations'!A1000:H3334,5,FALSE)</f>
        <v>No</v>
      </c>
      <c r="G1000" s="23" t="str">
        <f>VLOOKUP(A1000,'Medical Examinations'!A1000:H3334,6,FALSE)</f>
        <v>Yes</v>
      </c>
      <c r="H1000" s="23">
        <f>VLOOKUP(A1000,'Medical Examinations'!A1000:H3334,7,FALSE)</f>
        <v>1</v>
      </c>
      <c r="I1000" s="23" t="str">
        <f>VLOOKUP(A1000,'Medical Examinations'!A1000:H3334,8,FALSE)</f>
        <v>No</v>
      </c>
      <c r="J1000" s="23" t="str" cm="1">
        <f t="array" ref="J1000">_xlfn.IFS(C1000&lt;18.5,"Under Weight",C1000&lt;25,"Healthy Weight",C1000&lt;30,"Over Weight",C1000&gt;=30,"Obesity")</f>
        <v>Over Weight</v>
      </c>
      <c r="K1000" s="23" t="str" cm="1">
        <f t="array" ref="K1000">_xlfn.IFS(D1000&lt;5.7,"Normal",D1000&lt;=6.5,"Prediabetes",D1000&gt;6.5,"Diabetes")</f>
        <v>Normal</v>
      </c>
      <c r="L1000" s="30" t="str">
        <f>VLOOKUP(A1000,'Hospitalisation Details'!A1000:H3342,2,FALSE)</f>
        <v>20-Aug-1969</v>
      </c>
      <c r="M1000" s="23">
        <f>VLOOKUP(A1000,'Hospitalisation Details'!A1000:H3342,5,FALSE)</f>
        <v>11253.42</v>
      </c>
      <c r="N1000" s="23" t="str">
        <f>VLOOKUP(A1000,'Hospitalisation Details'!A1000:H3342,6,FALSE)</f>
        <v>tier - 3</v>
      </c>
      <c r="O1000" s="23" t="str">
        <f>VLOOKUP(A1000,'Hospitalisation Details'!A1000:H3342,7,FALSE)</f>
        <v>tier - 1</v>
      </c>
      <c r="P1000" s="23" t="str">
        <f>VLOOKUP(A1000,'Hospitalisation Details'!A1000:H3342,8,FALSE)</f>
        <v>R1011</v>
      </c>
      <c r="Q1000" s="26">
        <f>VLOOKUP(A1000,'Hospitalisation Details'!A1000:H3342,3,FALSE)</f>
        <v>53.8</v>
      </c>
    </row>
    <row r="1001" spans="1:17" ht="15.75" customHeight="1" x14ac:dyDescent="0.3">
      <c r="A1001" s="31" t="s">
        <v>1768</v>
      </c>
      <c r="B1001" s="23" t="str">
        <f>VLOOKUP(A1001,'Customer Names'!A1001:D3335,3,FALSE)</f>
        <v xml:space="preserve">  Stephanie A</v>
      </c>
      <c r="C1001" s="23">
        <f>VLOOKUP(Healthcare!A1001,'Medical Examinations'!A1001:H3335,2,FALSE)</f>
        <v>39.17</v>
      </c>
      <c r="D1001" s="23">
        <f>VLOOKUP(A1001,'Medical Examinations'!A1001:H3335,3,FALSE)</f>
        <v>4.1500000000000004</v>
      </c>
      <c r="E1001" s="23" t="str">
        <f>VLOOKUP(A1001,'Medical Examinations'!A1001:H3335,4,FALSE)</f>
        <v>No</v>
      </c>
      <c r="F1001" s="23" t="str">
        <f>VLOOKUP(A1001,'Medical Examinations'!A1001:H3335,5,FALSE)</f>
        <v>No</v>
      </c>
      <c r="G1001" s="23" t="str">
        <f>VLOOKUP(A1001,'Medical Examinations'!A1001:H3335,6,FALSE)</f>
        <v>No</v>
      </c>
      <c r="H1001" s="23">
        <f>VLOOKUP(A1001,'Medical Examinations'!A1001:H3335,7,FALSE)</f>
        <v>0</v>
      </c>
      <c r="I1001" s="23" t="str">
        <f>VLOOKUP(A1001,'Medical Examinations'!A1001:H3335,8,FALSE)</f>
        <v>No</v>
      </c>
      <c r="J1001" s="23" t="str" cm="1">
        <f t="array" ref="J1001">_xlfn.IFS(C1001&lt;18.5,"Under Weight",C1001&lt;25,"Healthy Weight",C1001&lt;30,"Over Weight",C1001&gt;=30,"Obesity")</f>
        <v>Obesity</v>
      </c>
      <c r="K1001" s="23" t="str" cm="1">
        <f t="array" ref="K1001">_xlfn.IFS(D1001&lt;5.7,"Normal",D1001&lt;=6.5,"Prediabetes",D1001&gt;6.5,"Diabetes")</f>
        <v>Normal</v>
      </c>
      <c r="L1001" s="30" t="str">
        <f>VLOOKUP(A1001,'Hospitalisation Details'!A1001:H3343,2,FALSE)</f>
        <v>17-Dec-1989</v>
      </c>
      <c r="M1001" s="23">
        <f>VLOOKUP(A1001,'Hospitalisation Details'!A1001:H3343,5,FALSE)</f>
        <v>11250.43</v>
      </c>
      <c r="N1001" s="23" t="str">
        <f>VLOOKUP(A1001,'Hospitalisation Details'!A1001:H3343,6,FALSE)</f>
        <v>tier - 3</v>
      </c>
      <c r="O1001" s="23" t="str">
        <f>VLOOKUP(A1001,'Hospitalisation Details'!A1001:H3343,7,FALSE)</f>
        <v>tier - 2</v>
      </c>
      <c r="P1001" s="23" t="str">
        <f>VLOOKUP(A1001,'Hospitalisation Details'!A1001:H3343,8,FALSE)</f>
        <v>R1026</v>
      </c>
      <c r="Q1001" s="26">
        <f>VLOOKUP(A1001,'Hospitalisation Details'!A1001:H3343,3,FALSE)</f>
        <v>33.475000000000001</v>
      </c>
    </row>
    <row r="1002" spans="1:17" ht="15.75" customHeight="1" x14ac:dyDescent="0.3">
      <c r="A1002" s="31" t="s">
        <v>1770</v>
      </c>
      <c r="B1002" s="23" t="str">
        <f>VLOOKUP(A1002,'Customer Names'!A1002:D3336,3,FALSE)</f>
        <v xml:space="preserve">  Patrick</v>
      </c>
      <c r="C1002" s="23">
        <f>VLOOKUP(Healthcare!A1002,'Medical Examinations'!A1002:H3336,2,FALSE)</f>
        <v>26.41</v>
      </c>
      <c r="D1002" s="23">
        <f>VLOOKUP(A1002,'Medical Examinations'!A1002:H3336,3,FALSE)</f>
        <v>5.99</v>
      </c>
      <c r="E1002" s="23" t="str">
        <f>VLOOKUP(A1002,'Medical Examinations'!A1002:H3336,4,FALSE)</f>
        <v>Yes</v>
      </c>
      <c r="F1002" s="23" t="str">
        <f>VLOOKUP(A1002,'Medical Examinations'!A1002:H3336,5,FALSE)</f>
        <v>No</v>
      </c>
      <c r="G1002" s="23" t="str">
        <f>VLOOKUP(A1002,'Medical Examinations'!A1002:H3336,6,FALSE)</f>
        <v>Yes</v>
      </c>
      <c r="H1002" s="23">
        <f>VLOOKUP(A1002,'Medical Examinations'!A1002:H3336,7,FALSE)</f>
        <v>1</v>
      </c>
      <c r="I1002" s="23" t="str">
        <f>VLOOKUP(A1002,'Medical Examinations'!A1002:H3336,8,FALSE)</f>
        <v>No</v>
      </c>
      <c r="J1002" s="23" t="str" cm="1">
        <f t="array" ref="J1002">_xlfn.IFS(C1002&lt;18.5,"Under Weight",C1002&lt;25,"Healthy Weight",C1002&lt;30,"Over Weight",C1002&gt;=30,"Obesity")</f>
        <v>Over Weight</v>
      </c>
      <c r="K1002" s="23" t="str" cm="1">
        <f t="array" ref="K1002">_xlfn.IFS(D1002&lt;5.7,"Normal",D1002&lt;=6.5,"Prediabetes",D1002&gt;6.5,"Diabetes")</f>
        <v>Prediabetes</v>
      </c>
      <c r="L1002" s="30" t="str">
        <f>VLOOKUP(A1002,'Hospitalisation Details'!A1002:H3344,2,FALSE)</f>
        <v>30-Dec-1969</v>
      </c>
      <c r="M1002" s="23">
        <f>VLOOKUP(A1002,'Hospitalisation Details'!A1002:H3344,5,FALSE)</f>
        <v>11244.38</v>
      </c>
      <c r="N1002" s="23" t="str">
        <f>VLOOKUP(A1002,'Hospitalisation Details'!A1002:H3344,6,FALSE)</f>
        <v>tier - 3</v>
      </c>
      <c r="O1002" s="23" t="str">
        <f>VLOOKUP(A1002,'Hospitalisation Details'!A1002:H3344,7,FALSE)</f>
        <v>tier - 1</v>
      </c>
      <c r="P1002" s="23" t="str">
        <f>VLOOKUP(A1002,'Hospitalisation Details'!A1002:H3344,8,FALSE)</f>
        <v>R1016</v>
      </c>
      <c r="Q1002" s="26">
        <f>VLOOKUP(A1002,'Hospitalisation Details'!A1002:H3344,3,FALSE)</f>
        <v>53.43888888888889</v>
      </c>
    </row>
    <row r="1003" spans="1:17" ht="15.75" customHeight="1" x14ac:dyDescent="0.3">
      <c r="A1003" s="31" t="s">
        <v>1771</v>
      </c>
      <c r="B1003" s="23" t="str">
        <f>VLOOKUP(A1003,'Customer Names'!A1003:D3337,3,FALSE)</f>
        <v xml:space="preserve">  Krista</v>
      </c>
      <c r="C1003" s="23">
        <f>VLOOKUP(Healthcare!A1003,'Medical Examinations'!A1003:H3337,2,FALSE)</f>
        <v>30.63</v>
      </c>
      <c r="D1003" s="23">
        <f>VLOOKUP(A1003,'Medical Examinations'!A1003:H3337,3,FALSE)</f>
        <v>5.8</v>
      </c>
      <c r="E1003" s="23" t="str">
        <f>VLOOKUP(A1003,'Medical Examinations'!A1003:H3337,4,FALSE)</f>
        <v>Yes</v>
      </c>
      <c r="F1003" s="23" t="str">
        <f>VLOOKUP(A1003,'Medical Examinations'!A1003:H3337,5,FALSE)</f>
        <v>No</v>
      </c>
      <c r="G1003" s="23" t="str">
        <f>VLOOKUP(A1003,'Medical Examinations'!A1003:H3337,6,FALSE)</f>
        <v>No</v>
      </c>
      <c r="H1003" s="23">
        <f>VLOOKUP(A1003,'Medical Examinations'!A1003:H3337,7,FALSE)</f>
        <v>0</v>
      </c>
      <c r="I1003" s="23" t="str">
        <f>VLOOKUP(A1003,'Medical Examinations'!A1003:H3337,8,FALSE)</f>
        <v>No</v>
      </c>
      <c r="J1003" s="23" t="str" cm="1">
        <f t="array" ref="J1003">_xlfn.IFS(C1003&lt;18.5,"Under Weight",C1003&lt;25,"Healthy Weight",C1003&lt;30,"Over Weight",C1003&gt;=30,"Obesity")</f>
        <v>Obesity</v>
      </c>
      <c r="K1003" s="23" t="str" cm="1">
        <f t="array" ref="K1003">_xlfn.IFS(D1003&lt;5.7,"Normal",D1003&lt;=6.5,"Prediabetes",D1003&gt;6.5,"Diabetes")</f>
        <v>Prediabetes</v>
      </c>
      <c r="L1003" s="30" t="str">
        <f>VLOOKUP(A1003,'Hospitalisation Details'!A1003:H3345,2,FALSE)</f>
        <v>28-Jun-1976</v>
      </c>
      <c r="M1003" s="23">
        <f>VLOOKUP(A1003,'Hospitalisation Details'!A1003:H3345,5,FALSE)</f>
        <v>11217.35</v>
      </c>
      <c r="N1003" s="23" t="str">
        <f>VLOOKUP(A1003,'Hospitalisation Details'!A1003:H3345,6,FALSE)</f>
        <v>tier - 3</v>
      </c>
      <c r="O1003" s="23" t="str">
        <f>VLOOKUP(A1003,'Hospitalisation Details'!A1003:H3345,7,FALSE)</f>
        <v>tier - 2</v>
      </c>
      <c r="P1003" s="23" t="str">
        <f>VLOOKUP(A1003,'Hospitalisation Details'!A1003:H3345,8,FALSE)</f>
        <v>R1025</v>
      </c>
      <c r="Q1003" s="26">
        <f>VLOOKUP(A1003,'Hospitalisation Details'!A1003:H3345,3,FALSE)</f>
        <v>46.944444444444443</v>
      </c>
    </row>
    <row r="1004" spans="1:17" ht="15.75" customHeight="1" x14ac:dyDescent="0.3">
      <c r="A1004" s="31" t="s">
        <v>1773</v>
      </c>
      <c r="B1004" s="23" t="str">
        <f>VLOOKUP(A1004,'Customer Names'!A1004:D3338,3,FALSE)</f>
        <v xml:space="preserve">  Jenessa</v>
      </c>
      <c r="C1004" s="23">
        <f>VLOOKUP(Healthcare!A1004,'Medical Examinations'!A1004:H3338,2,FALSE)</f>
        <v>31.73</v>
      </c>
      <c r="D1004" s="23">
        <f>VLOOKUP(A1004,'Medical Examinations'!A1004:H3338,3,FALSE)</f>
        <v>7.32</v>
      </c>
      <c r="E1004" s="23" t="str">
        <f>VLOOKUP(A1004,'Medical Examinations'!A1004:H3338,4,FALSE)</f>
        <v>Yes</v>
      </c>
      <c r="F1004" s="23" t="str">
        <f>VLOOKUP(A1004,'Medical Examinations'!A1004:H3338,5,FALSE)</f>
        <v>No</v>
      </c>
      <c r="G1004" s="23" t="str">
        <f>VLOOKUP(A1004,'Medical Examinations'!A1004:H3338,6,FALSE)</f>
        <v>No</v>
      </c>
      <c r="H1004" s="23">
        <f>VLOOKUP(A1004,'Medical Examinations'!A1004:H3338,7,FALSE)</f>
        <v>2</v>
      </c>
      <c r="I1004" s="23" t="str">
        <f>VLOOKUP(A1004,'Medical Examinations'!A1004:H3338,8,FALSE)</f>
        <v>No</v>
      </c>
      <c r="J1004" s="23" t="str" cm="1">
        <f t="array" ref="J1004">_xlfn.IFS(C1004&lt;18.5,"Under Weight",C1004&lt;25,"Healthy Weight",C1004&lt;30,"Over Weight",C1004&gt;=30,"Obesity")</f>
        <v>Obesity</v>
      </c>
      <c r="K1004" s="23" t="str" cm="1">
        <f t="array" ref="K1004">_xlfn.IFS(D1004&lt;5.7,"Normal",D1004&lt;=6.5,"Prediabetes",D1004&gt;6.5,"Diabetes")</f>
        <v>Diabetes</v>
      </c>
      <c r="L1004" s="30" t="str">
        <f>VLOOKUP(A1004,'Hospitalisation Details'!A1004:H3346,2,FALSE)</f>
        <v>14-Jun-1970</v>
      </c>
      <c r="M1004" s="23">
        <f>VLOOKUP(A1004,'Hospitalisation Details'!A1004:H3346,5,FALSE)</f>
        <v>11187.66</v>
      </c>
      <c r="N1004" s="23" t="str">
        <f>VLOOKUP(A1004,'Hospitalisation Details'!A1004:H3346,6,FALSE)</f>
        <v>tier - 3</v>
      </c>
      <c r="O1004" s="23" t="str">
        <f>VLOOKUP(A1004,'Hospitalisation Details'!A1004:H3346,7,FALSE)</f>
        <v>tier - 2</v>
      </c>
      <c r="P1004" s="23" t="str">
        <f>VLOOKUP(A1004,'Hospitalisation Details'!A1004:H3346,8,FALSE)</f>
        <v>R1012</v>
      </c>
      <c r="Q1004" s="26">
        <f>VLOOKUP(A1004,'Hospitalisation Details'!A1004:H3346,3,FALSE)</f>
        <v>52.983333333333334</v>
      </c>
    </row>
    <row r="1005" spans="1:17" ht="15.75" customHeight="1" x14ac:dyDescent="0.3">
      <c r="A1005" s="31" t="s">
        <v>1775</v>
      </c>
      <c r="B1005" s="23" t="str">
        <f>VLOOKUP(A1005,'Customer Names'!A1005:D3339,3,FALSE)</f>
        <v xml:space="preserve">  Ryan M</v>
      </c>
      <c r="C1005" s="23">
        <f>VLOOKUP(Healthcare!A1005,'Medical Examinations'!A1005:H3339,2,FALSE)</f>
        <v>30.7</v>
      </c>
      <c r="D1005" s="23">
        <f>VLOOKUP(A1005,'Medical Examinations'!A1005:H3339,3,FALSE)</f>
        <v>5.16</v>
      </c>
      <c r="E1005" s="23" t="str">
        <f>VLOOKUP(A1005,'Medical Examinations'!A1005:H3339,4,FALSE)</f>
        <v>No</v>
      </c>
      <c r="F1005" s="23" t="str">
        <f>VLOOKUP(A1005,'Medical Examinations'!A1005:H3339,5,FALSE)</f>
        <v>No</v>
      </c>
      <c r="G1005" s="23" t="str">
        <f>VLOOKUP(A1005,'Medical Examinations'!A1005:H3339,6,FALSE)</f>
        <v>No</v>
      </c>
      <c r="H1005" s="23">
        <f>VLOOKUP(A1005,'Medical Examinations'!A1005:H3339,7,FALSE)</f>
        <v>2</v>
      </c>
      <c r="I1005" s="23" t="str">
        <f>VLOOKUP(A1005,'Medical Examinations'!A1005:H3339,8,FALSE)</f>
        <v>No</v>
      </c>
      <c r="J1005" s="23" t="str" cm="1">
        <f t="array" ref="J1005">_xlfn.IFS(C1005&lt;18.5,"Under Weight",C1005&lt;25,"Healthy Weight",C1005&lt;30,"Over Weight",C1005&gt;=30,"Obesity")</f>
        <v>Obesity</v>
      </c>
      <c r="K1005" s="23" t="str" cm="1">
        <f t="array" ref="K1005">_xlfn.IFS(D1005&lt;5.7,"Normal",D1005&lt;=6.5,"Prediabetes",D1005&gt;6.5,"Diabetes")</f>
        <v>Normal</v>
      </c>
      <c r="L1005" s="30" t="str">
        <f>VLOOKUP(A1005,'Hospitalisation Details'!A1005:H3347,2,FALSE)</f>
        <v>03-Sep-1972</v>
      </c>
      <c r="M1005" s="23">
        <f>VLOOKUP(A1005,'Hospitalisation Details'!A1005:H3347,5,FALSE)</f>
        <v>11186.2</v>
      </c>
      <c r="N1005" s="23" t="str">
        <f>VLOOKUP(A1005,'Hospitalisation Details'!A1005:H3347,6,FALSE)</f>
        <v>tier - 3</v>
      </c>
      <c r="O1005" s="23" t="str">
        <f>VLOOKUP(A1005,'Hospitalisation Details'!A1005:H3347,7,FALSE)</f>
        <v>tier - 2</v>
      </c>
      <c r="P1005" s="23" t="str">
        <f>VLOOKUP(A1005,'Hospitalisation Details'!A1005:H3347,8,FALSE)</f>
        <v>R1021</v>
      </c>
      <c r="Q1005" s="26">
        <f>VLOOKUP(A1005,'Hospitalisation Details'!A1005:H3347,3,FALSE)</f>
        <v>50.763888888888886</v>
      </c>
    </row>
    <row r="1006" spans="1:17" ht="15.75" customHeight="1" x14ac:dyDescent="0.3">
      <c r="A1006" s="31" t="s">
        <v>1777</v>
      </c>
      <c r="B1006" s="23" t="str">
        <f>VLOOKUP(A1006,'Customer Names'!A1006:D3340,3,FALSE)</f>
        <v xml:space="preserve">  Thomas</v>
      </c>
      <c r="C1006" s="23">
        <f>VLOOKUP(Healthcare!A1006,'Medical Examinations'!A1006:H3340,2,FALSE)</f>
        <v>25.934999999999999</v>
      </c>
      <c r="D1006" s="23">
        <f>VLOOKUP(A1006,'Medical Examinations'!A1006:H3340,3,FALSE)</f>
        <v>5.96</v>
      </c>
      <c r="E1006" s="23" t="str">
        <f>VLOOKUP(A1006,'Medical Examinations'!A1006:H3340,4,FALSE)</f>
        <v>Yes</v>
      </c>
      <c r="F1006" s="23" t="str">
        <f>VLOOKUP(A1006,'Medical Examinations'!A1006:H3340,5,FALSE)</f>
        <v>No</v>
      </c>
      <c r="G1006" s="23" t="str">
        <f>VLOOKUP(A1006,'Medical Examinations'!A1006:H3340,6,FALSE)</f>
        <v>No</v>
      </c>
      <c r="H1006" s="23">
        <f>VLOOKUP(A1006,'Medical Examinations'!A1006:H3340,7,FALSE)</f>
        <v>2</v>
      </c>
      <c r="I1006" s="23" t="str">
        <f>VLOOKUP(A1006,'Medical Examinations'!A1006:H3340,8,FALSE)</f>
        <v>No</v>
      </c>
      <c r="J1006" s="23" t="str" cm="1">
        <f t="array" ref="J1006">_xlfn.IFS(C1006&lt;18.5,"Under Weight",C1006&lt;25,"Healthy Weight",C1006&lt;30,"Over Weight",C1006&gt;=30,"Obesity")</f>
        <v>Over Weight</v>
      </c>
      <c r="K1006" s="23" t="str" cm="1">
        <f t="array" ref="K1006">_xlfn.IFS(D1006&lt;5.7,"Normal",D1006&lt;=6.5,"Prediabetes",D1006&gt;6.5,"Diabetes")</f>
        <v>Prediabetes</v>
      </c>
      <c r="L1006" s="30" t="str">
        <f>VLOOKUP(A1006,'Hospitalisation Details'!A1006:H3348,2,FALSE)</f>
        <v>06-Aug-1966</v>
      </c>
      <c r="M1006" s="23">
        <f>VLOOKUP(A1006,'Hospitalisation Details'!A1006:H3348,5,FALSE)</f>
        <v>11165.42</v>
      </c>
      <c r="N1006" s="23" t="str">
        <f>VLOOKUP(A1006,'Hospitalisation Details'!A1006:H3348,6,FALSE)</f>
        <v>tier - 3</v>
      </c>
      <c r="O1006" s="23" t="str">
        <f>VLOOKUP(A1006,'Hospitalisation Details'!A1006:H3348,7,FALSE)</f>
        <v>tier - 1</v>
      </c>
      <c r="P1006" s="23" t="str">
        <f>VLOOKUP(A1006,'Hospitalisation Details'!A1006:H3348,8,FALSE)</f>
        <v>R1016</v>
      </c>
      <c r="Q1006" s="26">
        <f>VLOOKUP(A1006,'Hospitalisation Details'!A1006:H3348,3,FALSE)</f>
        <v>56.838888888888889</v>
      </c>
    </row>
    <row r="1007" spans="1:17" ht="15.75" customHeight="1" x14ac:dyDescent="0.3">
      <c r="A1007" s="31" t="s">
        <v>1778</v>
      </c>
      <c r="B1007" s="23" t="str">
        <f>VLOOKUP(A1007,'Customer Names'!A1007:D3341,3,FALSE)</f>
        <v xml:space="preserve">  Amanda N</v>
      </c>
      <c r="C1007" s="23">
        <f>VLOOKUP(Healthcare!A1007,'Medical Examinations'!A1007:H3341,2,FALSE)</f>
        <v>35.9</v>
      </c>
      <c r="D1007" s="23">
        <f>VLOOKUP(A1007,'Medical Examinations'!A1007:H3341,3,FALSE)</f>
        <v>4.8499999999999996</v>
      </c>
      <c r="E1007" s="23" t="str">
        <f>VLOOKUP(A1007,'Medical Examinations'!A1007:H3341,4,FALSE)</f>
        <v>Yes</v>
      </c>
      <c r="F1007" s="23" t="str">
        <f>VLOOKUP(A1007,'Medical Examinations'!A1007:H3341,5,FALSE)</f>
        <v>No</v>
      </c>
      <c r="G1007" s="23" t="str">
        <f>VLOOKUP(A1007,'Medical Examinations'!A1007:H3341,6,FALSE)</f>
        <v>Yes</v>
      </c>
      <c r="H1007" s="23">
        <f>VLOOKUP(A1007,'Medical Examinations'!A1007:H3341,7,FALSE)</f>
        <v>1</v>
      </c>
      <c r="I1007" s="23" t="str">
        <f>VLOOKUP(A1007,'Medical Examinations'!A1007:H3341,8,FALSE)</f>
        <v>No</v>
      </c>
      <c r="J1007" s="23" t="str" cm="1">
        <f t="array" ref="J1007">_xlfn.IFS(C1007&lt;18.5,"Under Weight",C1007&lt;25,"Healthy Weight",C1007&lt;30,"Over Weight",C1007&gt;=30,"Obesity")</f>
        <v>Obesity</v>
      </c>
      <c r="K1007" s="23" t="str" cm="1">
        <f t="array" ref="K1007">_xlfn.IFS(D1007&lt;5.7,"Normal",D1007&lt;=6.5,"Prediabetes",D1007&gt;6.5,"Diabetes")</f>
        <v>Normal</v>
      </c>
      <c r="L1007" s="30" t="str">
        <f>VLOOKUP(A1007,'Hospitalisation Details'!A1007:H3349,2,FALSE)</f>
        <v>25-Jun-1969</v>
      </c>
      <c r="M1007" s="23">
        <f>VLOOKUP(A1007,'Hospitalisation Details'!A1007:H3349,5,FALSE)</f>
        <v>11163.57</v>
      </c>
      <c r="N1007" s="23" t="str">
        <f>VLOOKUP(A1007,'Hospitalisation Details'!A1007:H3349,6,FALSE)</f>
        <v>tier - 3</v>
      </c>
      <c r="O1007" s="23" t="str">
        <f>VLOOKUP(A1007,'Hospitalisation Details'!A1007:H3349,7,FALSE)</f>
        <v>tier - 2</v>
      </c>
      <c r="P1007" s="23" t="str">
        <f>VLOOKUP(A1007,'Hospitalisation Details'!A1007:H3349,8,FALSE)</f>
        <v>R1011</v>
      </c>
      <c r="Q1007" s="26">
        <f>VLOOKUP(A1007,'Hospitalisation Details'!A1007:H3349,3,FALSE)</f>
        <v>53.952777777777776</v>
      </c>
    </row>
    <row r="1008" spans="1:17" ht="15.75" customHeight="1" x14ac:dyDescent="0.3">
      <c r="A1008" s="31" t="s">
        <v>1780</v>
      </c>
      <c r="B1008" s="23" t="str">
        <f>VLOOKUP(A1008,'Customer Names'!A1008:D3342,3,FALSE)</f>
        <v xml:space="preserve">  Teresa P</v>
      </c>
      <c r="C1008" s="23">
        <f>VLOOKUP(Healthcare!A1008,'Medical Examinations'!A1008:H3342,2,FALSE)</f>
        <v>26.7</v>
      </c>
      <c r="D1008" s="23">
        <f>VLOOKUP(A1008,'Medical Examinations'!A1008:H3342,3,FALSE)</f>
        <v>5.09</v>
      </c>
      <c r="E1008" s="23" t="str">
        <f>VLOOKUP(A1008,'Medical Examinations'!A1008:H3342,4,FALSE)</f>
        <v>Yes</v>
      </c>
      <c r="F1008" s="23" t="str">
        <f>VLOOKUP(A1008,'Medical Examinations'!A1008:H3342,5,FALSE)</f>
        <v>No</v>
      </c>
      <c r="G1008" s="23" t="str">
        <f>VLOOKUP(A1008,'Medical Examinations'!A1008:H3342,6,FALSE)</f>
        <v>Yes</v>
      </c>
      <c r="H1008" s="23">
        <f>VLOOKUP(A1008,'Medical Examinations'!A1008:H3342,7,FALSE)</f>
        <v>1</v>
      </c>
      <c r="I1008" s="23" t="str">
        <f>VLOOKUP(A1008,'Medical Examinations'!A1008:H3342,8,FALSE)</f>
        <v>No</v>
      </c>
      <c r="J1008" s="23" t="str" cm="1">
        <f t="array" ref="J1008">_xlfn.IFS(C1008&lt;18.5,"Under Weight",C1008&lt;25,"Healthy Weight",C1008&lt;30,"Over Weight",C1008&gt;=30,"Obesity")</f>
        <v>Over Weight</v>
      </c>
      <c r="K1008" s="23" t="str" cm="1">
        <f t="array" ref="K1008">_xlfn.IFS(D1008&lt;5.7,"Normal",D1008&lt;=6.5,"Prediabetes",D1008&gt;6.5,"Diabetes")</f>
        <v>Normal</v>
      </c>
      <c r="L1008" s="30" t="str">
        <f>VLOOKUP(A1008,'Hospitalisation Details'!A1008:H3350,2,FALSE)</f>
        <v>30-Nov-1969</v>
      </c>
      <c r="M1008" s="23">
        <f>VLOOKUP(A1008,'Hospitalisation Details'!A1008:H3350,5,FALSE)</f>
        <v>11150.78</v>
      </c>
      <c r="N1008" s="23" t="str">
        <f>VLOOKUP(A1008,'Hospitalisation Details'!A1008:H3350,6,FALSE)</f>
        <v>tier - 3</v>
      </c>
      <c r="O1008" s="23" t="str">
        <f>VLOOKUP(A1008,'Hospitalisation Details'!A1008:H3350,7,FALSE)</f>
        <v>tier - 2</v>
      </c>
      <c r="P1008" s="23" t="str">
        <f>VLOOKUP(A1008,'Hospitalisation Details'!A1008:H3350,8,FALSE)</f>
        <v>R1011</v>
      </c>
      <c r="Q1008" s="26">
        <f>VLOOKUP(A1008,'Hospitalisation Details'!A1008:H3350,3,FALSE)</f>
        <v>53.522222222222226</v>
      </c>
    </row>
    <row r="1009" spans="1:17" ht="15.75" customHeight="1" x14ac:dyDescent="0.3">
      <c r="A1009" s="31" t="s">
        <v>1782</v>
      </c>
      <c r="B1009" s="23" t="str">
        <f>VLOOKUP(A1009,'Customer Names'!A1009:D3343,3,FALSE)</f>
        <v xml:space="preserve">  Dorian</v>
      </c>
      <c r="C1009" s="23">
        <f>VLOOKUP(Healthcare!A1009,'Medical Examinations'!A1009:H3343,2,FALSE)</f>
        <v>33.71</v>
      </c>
      <c r="D1009" s="23">
        <f>VLOOKUP(A1009,'Medical Examinations'!A1009:H3343,3,FALSE)</f>
        <v>4.9400000000000004</v>
      </c>
      <c r="E1009" s="23" t="str">
        <f>VLOOKUP(A1009,'Medical Examinations'!A1009:H3343,4,FALSE)</f>
        <v>No</v>
      </c>
      <c r="F1009" s="23" t="str">
        <f>VLOOKUP(A1009,'Medical Examinations'!A1009:H3343,5,FALSE)</f>
        <v>No</v>
      </c>
      <c r="G1009" s="23" t="str">
        <f>VLOOKUP(A1009,'Medical Examinations'!A1009:H3343,6,FALSE)</f>
        <v>No</v>
      </c>
      <c r="H1009" s="23">
        <f>VLOOKUP(A1009,'Medical Examinations'!A1009:H3343,7,FALSE)</f>
        <v>0</v>
      </c>
      <c r="I1009" s="23" t="str">
        <f>VLOOKUP(A1009,'Medical Examinations'!A1009:H3343,8,FALSE)</f>
        <v>No</v>
      </c>
      <c r="J1009" s="23" t="str" cm="1">
        <f t="array" ref="J1009">_xlfn.IFS(C1009&lt;18.5,"Under Weight",C1009&lt;25,"Healthy Weight",C1009&lt;30,"Over Weight",C1009&gt;=30,"Obesity")</f>
        <v>Obesity</v>
      </c>
      <c r="K1009" s="23" t="str" cm="1">
        <f t="array" ref="K1009">_xlfn.IFS(D1009&lt;5.7,"Normal",D1009&lt;=6.5,"Prediabetes",D1009&gt;6.5,"Diabetes")</f>
        <v>Normal</v>
      </c>
      <c r="L1009" s="30" t="str">
        <f>VLOOKUP(A1009,'Hospitalisation Details'!A1009:H3351,2,FALSE)</f>
        <v>20-Aug-1980</v>
      </c>
      <c r="M1009" s="23">
        <f>VLOOKUP(A1009,'Hospitalisation Details'!A1009:H3351,5,FALSE)</f>
        <v>11103.33</v>
      </c>
      <c r="N1009" s="23" t="str">
        <f>VLOOKUP(A1009,'Hospitalisation Details'!A1009:H3351,6,FALSE)</f>
        <v>tier - 3</v>
      </c>
      <c r="O1009" s="23" t="str">
        <f>VLOOKUP(A1009,'Hospitalisation Details'!A1009:H3351,7,FALSE)</f>
        <v>tier - 1</v>
      </c>
      <c r="P1009" s="23" t="str">
        <f>VLOOKUP(A1009,'Hospitalisation Details'!A1009:H3351,8,FALSE)</f>
        <v>R1021</v>
      </c>
      <c r="Q1009" s="26">
        <f>VLOOKUP(A1009,'Hospitalisation Details'!A1009:H3351,3,FALSE)</f>
        <v>42.8</v>
      </c>
    </row>
    <row r="1010" spans="1:17" ht="15.75" customHeight="1" x14ac:dyDescent="0.3">
      <c r="A1010" s="31" t="s">
        <v>1784</v>
      </c>
      <c r="B1010" s="23" t="str">
        <f>VLOOKUP(A1010,'Customer Names'!A1010:D3344,3,FALSE)</f>
        <v xml:space="preserve">  Amy</v>
      </c>
      <c r="C1010" s="23">
        <f>VLOOKUP(Healthcare!A1010,'Medical Examinations'!A1010:H3344,2,FALSE)</f>
        <v>41.91</v>
      </c>
      <c r="D1010" s="23">
        <f>VLOOKUP(A1010,'Medical Examinations'!A1010:H3344,3,FALSE)</f>
        <v>4.92</v>
      </c>
      <c r="E1010" s="23" t="str">
        <f>VLOOKUP(A1010,'Medical Examinations'!A1010:H3344,4,FALSE)</f>
        <v>Yes</v>
      </c>
      <c r="F1010" s="23" t="str">
        <f>VLOOKUP(A1010,'Medical Examinations'!A1010:H3344,5,FALSE)</f>
        <v>No</v>
      </c>
      <c r="G1010" s="23" t="str">
        <f>VLOOKUP(A1010,'Medical Examinations'!A1010:H3344,6,FALSE)</f>
        <v>No</v>
      </c>
      <c r="H1010" s="23">
        <f>VLOOKUP(A1010,'Medical Examinations'!A1010:H3344,7,FALSE)</f>
        <v>2</v>
      </c>
      <c r="I1010" s="23" t="str">
        <f>VLOOKUP(A1010,'Medical Examinations'!A1010:H3344,8,FALSE)</f>
        <v>No</v>
      </c>
      <c r="J1010" s="23" t="str" cm="1">
        <f t="array" ref="J1010">_xlfn.IFS(C1010&lt;18.5,"Under Weight",C1010&lt;25,"Healthy Weight",C1010&lt;30,"Over Weight",C1010&gt;=30,"Obesity")</f>
        <v>Obesity</v>
      </c>
      <c r="K1010" s="23" t="str" cm="1">
        <f t="array" ref="K1010">_xlfn.IFS(D1010&lt;5.7,"Normal",D1010&lt;=6.5,"Prediabetes",D1010&gt;6.5,"Diabetes")</f>
        <v>Normal</v>
      </c>
      <c r="L1010" s="30" t="str">
        <f>VLOOKUP(A1010,'Hospitalisation Details'!A1010:H3352,2,FALSE)</f>
        <v>05-Jul-1966</v>
      </c>
      <c r="M1010" s="23">
        <f>VLOOKUP(A1010,'Hospitalisation Details'!A1010:H3352,5,FALSE)</f>
        <v>11093.62</v>
      </c>
      <c r="N1010" s="23" t="str">
        <f>VLOOKUP(A1010,'Hospitalisation Details'!A1010:H3352,6,FALSE)</f>
        <v>tier - 3</v>
      </c>
      <c r="O1010" s="23" t="str">
        <f>VLOOKUP(A1010,'Hospitalisation Details'!A1010:H3352,7,FALSE)</f>
        <v>tier - 1</v>
      </c>
      <c r="P1010" s="23" t="str">
        <f>VLOOKUP(A1010,'Hospitalisation Details'!A1010:H3352,8,FALSE)</f>
        <v>R1013</v>
      </c>
      <c r="Q1010" s="26">
        <f>VLOOKUP(A1010,'Hospitalisation Details'!A1010:H3352,3,FALSE)</f>
        <v>56.924999999999997</v>
      </c>
    </row>
    <row r="1011" spans="1:17" ht="15.75" customHeight="1" x14ac:dyDescent="0.3">
      <c r="A1011" s="31" t="s">
        <v>1785</v>
      </c>
      <c r="B1011" s="23" t="str">
        <f>VLOOKUP(A1011,'Customer Names'!A1011:D3345,3,FALSE)</f>
        <v xml:space="preserve">  Aberu</v>
      </c>
      <c r="C1011" s="23">
        <f>VLOOKUP(Healthcare!A1011,'Medical Examinations'!A1011:H3345,2,FALSE)</f>
        <v>39.82</v>
      </c>
      <c r="D1011" s="23">
        <f>VLOOKUP(A1011,'Medical Examinations'!A1011:H3345,3,FALSE)</f>
        <v>6.05</v>
      </c>
      <c r="E1011" s="23" t="str">
        <f>VLOOKUP(A1011,'Medical Examinations'!A1011:H3345,4,FALSE)</f>
        <v>Yes</v>
      </c>
      <c r="F1011" s="23" t="str">
        <f>VLOOKUP(A1011,'Medical Examinations'!A1011:H3345,5,FALSE)</f>
        <v>No</v>
      </c>
      <c r="G1011" s="23" t="str">
        <f>VLOOKUP(A1011,'Medical Examinations'!A1011:H3345,6,FALSE)</f>
        <v>No</v>
      </c>
      <c r="H1011" s="23">
        <f>VLOOKUP(A1011,'Medical Examinations'!A1011:H3345,7,FALSE)</f>
        <v>2</v>
      </c>
      <c r="I1011" s="23" t="str">
        <f>VLOOKUP(A1011,'Medical Examinations'!A1011:H3345,8,FALSE)</f>
        <v>No</v>
      </c>
      <c r="J1011" s="23" t="str" cm="1">
        <f t="array" ref="J1011">_xlfn.IFS(C1011&lt;18.5,"Under Weight",C1011&lt;25,"Healthy Weight",C1011&lt;30,"Over Weight",C1011&gt;=30,"Obesity")</f>
        <v>Obesity</v>
      </c>
      <c r="K1011" s="23" t="str" cm="1">
        <f t="array" ref="K1011">_xlfn.IFS(D1011&lt;5.7,"Normal",D1011&lt;=6.5,"Prediabetes",D1011&gt;6.5,"Diabetes")</f>
        <v>Prediabetes</v>
      </c>
      <c r="L1011" s="30" t="str">
        <f>VLOOKUP(A1011,'Hospitalisation Details'!A1011:H3353,2,FALSE)</f>
        <v>09-Sep-1966</v>
      </c>
      <c r="M1011" s="23">
        <f>VLOOKUP(A1011,'Hospitalisation Details'!A1011:H3353,5,FALSE)</f>
        <v>11090.72</v>
      </c>
      <c r="N1011" s="23" t="str">
        <f>VLOOKUP(A1011,'Hospitalisation Details'!A1011:H3353,6,FALSE)</f>
        <v>tier - 3</v>
      </c>
      <c r="O1011" s="23" t="str">
        <f>VLOOKUP(A1011,'Hospitalisation Details'!A1011:H3353,7,FALSE)</f>
        <v>tier - 1</v>
      </c>
      <c r="P1011" s="23" t="str">
        <f>VLOOKUP(A1011,'Hospitalisation Details'!A1011:H3353,8,FALSE)</f>
        <v>R1013</v>
      </c>
      <c r="Q1011" s="26">
        <f>VLOOKUP(A1011,'Hospitalisation Details'!A1011:H3353,3,FALSE)</f>
        <v>56.74722222222222</v>
      </c>
    </row>
    <row r="1012" spans="1:17" ht="15.75" customHeight="1" x14ac:dyDescent="0.3">
      <c r="A1012" s="31" t="s">
        <v>1787</v>
      </c>
      <c r="B1012" s="23" t="str">
        <f>VLOOKUP(A1012,'Customer Names'!A1012:D3346,3,FALSE)</f>
        <v xml:space="preserve">  Ashley</v>
      </c>
      <c r="C1012" s="23">
        <f>VLOOKUP(Healthcare!A1012,'Medical Examinations'!A1012:H3346,2,FALSE)</f>
        <v>28.12</v>
      </c>
      <c r="D1012" s="23">
        <f>VLOOKUP(A1012,'Medical Examinations'!A1012:H3346,3,FALSE)</f>
        <v>4.67</v>
      </c>
      <c r="E1012" s="23" t="str">
        <f>VLOOKUP(A1012,'Medical Examinations'!A1012:H3346,4,FALSE)</f>
        <v>No</v>
      </c>
      <c r="F1012" s="23" t="str">
        <f>VLOOKUP(A1012,'Medical Examinations'!A1012:H3346,5,FALSE)</f>
        <v>No</v>
      </c>
      <c r="G1012" s="23" t="str">
        <f>VLOOKUP(A1012,'Medical Examinations'!A1012:H3346,6,FALSE)</f>
        <v>No</v>
      </c>
      <c r="H1012" s="23">
        <f>VLOOKUP(A1012,'Medical Examinations'!A1012:H3346,7,FALSE)</f>
        <v>2</v>
      </c>
      <c r="I1012" s="23" t="str">
        <f>VLOOKUP(A1012,'Medical Examinations'!A1012:H3346,8,FALSE)</f>
        <v>No</v>
      </c>
      <c r="J1012" s="23" t="str" cm="1">
        <f t="array" ref="J1012">_xlfn.IFS(C1012&lt;18.5,"Under Weight",C1012&lt;25,"Healthy Weight",C1012&lt;30,"Over Weight",C1012&gt;=30,"Obesity")</f>
        <v>Over Weight</v>
      </c>
      <c r="K1012" s="23" t="str" cm="1">
        <f t="array" ref="K1012">_xlfn.IFS(D1012&lt;5.7,"Normal",D1012&lt;=6.5,"Prediabetes",D1012&gt;6.5,"Diabetes")</f>
        <v>Normal</v>
      </c>
      <c r="L1012" s="30" t="str">
        <f>VLOOKUP(A1012,'Hospitalisation Details'!A1012:H3354,2,FALSE)</f>
        <v>07-Oct-1972</v>
      </c>
      <c r="M1012" s="23">
        <f>VLOOKUP(A1012,'Hospitalisation Details'!A1012:H3354,5,FALSE)</f>
        <v>11085.59</v>
      </c>
      <c r="N1012" s="23" t="str">
        <f>VLOOKUP(A1012,'Hospitalisation Details'!A1012:H3354,6,FALSE)</f>
        <v>tier - 3</v>
      </c>
      <c r="O1012" s="23" t="str">
        <f>VLOOKUP(A1012,'Hospitalisation Details'!A1012:H3354,7,FALSE)</f>
        <v>tier - 2</v>
      </c>
      <c r="P1012" s="23" t="str">
        <f>VLOOKUP(A1012,'Hospitalisation Details'!A1012:H3354,8,FALSE)</f>
        <v>R1012</v>
      </c>
      <c r="Q1012" s="26">
        <f>VLOOKUP(A1012,'Hospitalisation Details'!A1012:H3354,3,FALSE)</f>
        <v>50.669444444444444</v>
      </c>
    </row>
    <row r="1013" spans="1:17" ht="15.75" customHeight="1" x14ac:dyDescent="0.3">
      <c r="A1013" s="31" t="s">
        <v>1788</v>
      </c>
      <c r="B1013" s="23" t="str">
        <f>VLOOKUP(A1013,'Customer Names'!A1013:D3347,3,FALSE)</f>
        <v xml:space="preserve">  Anna E</v>
      </c>
      <c r="C1013" s="23">
        <f>VLOOKUP(Healthcare!A1013,'Medical Examinations'!A1013:H3347,2,FALSE)</f>
        <v>26.98</v>
      </c>
      <c r="D1013" s="23">
        <f>VLOOKUP(A1013,'Medical Examinations'!A1013:H3347,3,FALSE)</f>
        <v>9.81</v>
      </c>
      <c r="E1013" s="23" t="str">
        <f>VLOOKUP(A1013,'Medical Examinations'!A1013:H3347,4,FALSE)</f>
        <v>Yes</v>
      </c>
      <c r="F1013" s="23" t="str">
        <f>VLOOKUP(A1013,'Medical Examinations'!A1013:H3347,5,FALSE)</f>
        <v>No</v>
      </c>
      <c r="G1013" s="23" t="str">
        <f>VLOOKUP(A1013,'Medical Examinations'!A1013:H3347,6,FALSE)</f>
        <v>No</v>
      </c>
      <c r="H1013" s="23">
        <f>VLOOKUP(A1013,'Medical Examinations'!A1013:H3347,7,FALSE)</f>
        <v>0</v>
      </c>
      <c r="I1013" s="23" t="str">
        <f>VLOOKUP(A1013,'Medical Examinations'!A1013:H3347,8,FALSE)</f>
        <v>No</v>
      </c>
      <c r="J1013" s="23" t="str" cm="1">
        <f t="array" ref="J1013">_xlfn.IFS(C1013&lt;18.5,"Under Weight",C1013&lt;25,"Healthy Weight",C1013&lt;30,"Over Weight",C1013&gt;=30,"Obesity")</f>
        <v>Over Weight</v>
      </c>
      <c r="K1013" s="23" t="str" cm="1">
        <f t="array" ref="K1013">_xlfn.IFS(D1013&lt;5.7,"Normal",D1013&lt;=6.5,"Prediabetes",D1013&gt;6.5,"Diabetes")</f>
        <v>Diabetes</v>
      </c>
      <c r="L1013" s="30" t="str">
        <f>VLOOKUP(A1013,'Hospitalisation Details'!A1013:H3355,2,FALSE)</f>
        <v>04-Sep-1967</v>
      </c>
      <c r="M1013" s="23">
        <f>VLOOKUP(A1013,'Hospitalisation Details'!A1013:H3355,5,FALSE)</f>
        <v>11082.58</v>
      </c>
      <c r="N1013" s="23" t="str">
        <f>VLOOKUP(A1013,'Hospitalisation Details'!A1013:H3355,6,FALSE)</f>
        <v>tier - 3</v>
      </c>
      <c r="O1013" s="23" t="str">
        <f>VLOOKUP(A1013,'Hospitalisation Details'!A1013:H3355,7,FALSE)</f>
        <v>tier - 2</v>
      </c>
      <c r="P1013" s="23" t="str">
        <f>VLOOKUP(A1013,'Hospitalisation Details'!A1013:H3355,8,FALSE)</f>
        <v>R1012</v>
      </c>
      <c r="Q1013" s="26">
        <f>VLOOKUP(A1013,'Hospitalisation Details'!A1013:H3355,3,FALSE)</f>
        <v>55.761111111111113</v>
      </c>
    </row>
    <row r="1014" spans="1:17" ht="15.75" customHeight="1" x14ac:dyDescent="0.3">
      <c r="A1014" s="31" t="s">
        <v>1789</v>
      </c>
      <c r="B1014" s="23" t="str">
        <f>VLOOKUP(A1014,'Customer Names'!A1014:D3348,3,FALSE)</f>
        <v xml:space="preserve">  Tania K</v>
      </c>
      <c r="C1014" s="23">
        <f>VLOOKUP(Healthcare!A1014,'Medical Examinations'!A1014:H3348,2,FALSE)</f>
        <v>27.2</v>
      </c>
      <c r="D1014" s="23">
        <f>VLOOKUP(A1014,'Medical Examinations'!A1014:H3348,3,FALSE)</f>
        <v>6.06</v>
      </c>
      <c r="E1014" s="23" t="str">
        <f>VLOOKUP(A1014,'Medical Examinations'!A1014:H3348,4,FALSE)</f>
        <v>Yes</v>
      </c>
      <c r="F1014" s="23" t="str">
        <f>VLOOKUP(A1014,'Medical Examinations'!A1014:H3348,5,FALSE)</f>
        <v>No</v>
      </c>
      <c r="G1014" s="23" t="str">
        <f>VLOOKUP(A1014,'Medical Examinations'!A1014:H3348,6,FALSE)</f>
        <v>No</v>
      </c>
      <c r="H1014" s="23">
        <f>VLOOKUP(A1014,'Medical Examinations'!A1014:H3348,7,FALSE)</f>
        <v>2</v>
      </c>
      <c r="I1014" s="23" t="str">
        <f>VLOOKUP(A1014,'Medical Examinations'!A1014:H3348,8,FALSE)</f>
        <v>No</v>
      </c>
      <c r="J1014" s="23" t="str" cm="1">
        <f t="array" ref="J1014">_xlfn.IFS(C1014&lt;18.5,"Under Weight",C1014&lt;25,"Healthy Weight",C1014&lt;30,"Over Weight",C1014&gt;=30,"Obesity")</f>
        <v>Over Weight</v>
      </c>
      <c r="K1014" s="23" t="str" cm="1">
        <f t="array" ref="K1014">_xlfn.IFS(D1014&lt;5.7,"Normal",D1014&lt;=6.5,"Prediabetes",D1014&gt;6.5,"Diabetes")</f>
        <v>Prediabetes</v>
      </c>
      <c r="L1014" s="30" t="str">
        <f>VLOOKUP(A1014,'Hospitalisation Details'!A1014:H3356,2,FALSE)</f>
        <v>20-Nov-1966</v>
      </c>
      <c r="M1014" s="23">
        <f>VLOOKUP(A1014,'Hospitalisation Details'!A1014:H3356,5,FALSE)</f>
        <v>11073.18</v>
      </c>
      <c r="N1014" s="23" t="str">
        <f>VLOOKUP(A1014,'Hospitalisation Details'!A1014:H3356,6,FALSE)</f>
        <v>tier - 3</v>
      </c>
      <c r="O1014" s="23" t="str">
        <f>VLOOKUP(A1014,'Hospitalisation Details'!A1014:H3356,7,FALSE)</f>
        <v>tier - 3</v>
      </c>
      <c r="P1014" s="23" t="str">
        <f>VLOOKUP(A1014,'Hospitalisation Details'!A1014:H3356,8,FALSE)</f>
        <v>R1011</v>
      </c>
      <c r="Q1014" s="26">
        <f>VLOOKUP(A1014,'Hospitalisation Details'!A1014:H3356,3,FALSE)</f>
        <v>56.55</v>
      </c>
    </row>
    <row r="1015" spans="1:17" ht="15.75" customHeight="1" x14ac:dyDescent="0.3">
      <c r="A1015" s="31" t="s">
        <v>1791</v>
      </c>
      <c r="B1015" s="23" t="str">
        <f>VLOOKUP(A1015,'Customer Names'!A1015:D3349,3,FALSE)</f>
        <v xml:space="preserve">  Ashley E</v>
      </c>
      <c r="C1015" s="23">
        <f>VLOOKUP(Healthcare!A1015,'Medical Examinations'!A1015:H3349,2,FALSE)</f>
        <v>25.3</v>
      </c>
      <c r="D1015" s="23">
        <f>VLOOKUP(A1015,'Medical Examinations'!A1015:H3349,3,FALSE)</f>
        <v>5.19</v>
      </c>
      <c r="E1015" s="23" t="str">
        <f>VLOOKUP(A1015,'Medical Examinations'!A1015:H3349,4,FALSE)</f>
        <v>Yes</v>
      </c>
      <c r="F1015" s="23" t="str">
        <f>VLOOKUP(A1015,'Medical Examinations'!A1015:H3349,5,FALSE)</f>
        <v>No</v>
      </c>
      <c r="G1015" s="23" t="str">
        <f>VLOOKUP(A1015,'Medical Examinations'!A1015:H3349,6,FALSE)</f>
        <v>No</v>
      </c>
      <c r="H1015" s="23">
        <f>VLOOKUP(A1015,'Medical Examinations'!A1015:H3349,7,FALSE)</f>
        <v>2</v>
      </c>
      <c r="I1015" s="23" t="str">
        <f>VLOOKUP(A1015,'Medical Examinations'!A1015:H3349,8,FALSE)</f>
        <v>No</v>
      </c>
      <c r="J1015" s="23" t="str" cm="1">
        <f t="array" ref="J1015">_xlfn.IFS(C1015&lt;18.5,"Under Weight",C1015&lt;25,"Healthy Weight",C1015&lt;30,"Over Weight",C1015&gt;=30,"Obesity")</f>
        <v>Over Weight</v>
      </c>
      <c r="K1015" s="23" t="str" cm="1">
        <f t="array" ref="K1015">_xlfn.IFS(D1015&lt;5.7,"Normal",D1015&lt;=6.5,"Prediabetes",D1015&gt;6.5,"Diabetes")</f>
        <v>Normal</v>
      </c>
      <c r="L1015" s="30" t="str">
        <f>VLOOKUP(A1015,'Hospitalisation Details'!A1015:H3357,2,FALSE)</f>
        <v>07-Nov-1966</v>
      </c>
      <c r="M1015" s="23">
        <f>VLOOKUP(A1015,'Hospitalisation Details'!A1015:H3357,5,FALSE)</f>
        <v>11070.54</v>
      </c>
      <c r="N1015" s="23" t="str">
        <f>VLOOKUP(A1015,'Hospitalisation Details'!A1015:H3357,6,FALSE)</f>
        <v>tier - 3</v>
      </c>
      <c r="O1015" s="23" t="str">
        <f>VLOOKUP(A1015,'Hospitalisation Details'!A1015:H3357,7,FALSE)</f>
        <v>tier - 3</v>
      </c>
      <c r="P1015" s="23" t="str">
        <f>VLOOKUP(A1015,'Hospitalisation Details'!A1015:H3357,8,FALSE)</f>
        <v>R1011</v>
      </c>
      <c r="Q1015" s="26">
        <f>VLOOKUP(A1015,'Hospitalisation Details'!A1015:H3357,3,FALSE)</f>
        <v>56.586111111111109</v>
      </c>
    </row>
    <row r="1016" spans="1:17" ht="15.75" customHeight="1" x14ac:dyDescent="0.3">
      <c r="A1016" s="31" t="s">
        <v>1792</v>
      </c>
      <c r="B1016" s="23" t="str">
        <f>VLOOKUP(A1016,'Customer Names'!A1016:D3350,3,FALSE)</f>
        <v xml:space="preserve">  Aleksandra</v>
      </c>
      <c r="C1016" s="23">
        <f>VLOOKUP(Healthcare!A1016,'Medical Examinations'!A1016:H3350,2,FALSE)</f>
        <v>30.25</v>
      </c>
      <c r="D1016" s="23">
        <f>VLOOKUP(A1016,'Medical Examinations'!A1016:H3350,3,FALSE)</f>
        <v>10.16</v>
      </c>
      <c r="E1016" s="23" t="str">
        <f>VLOOKUP(A1016,'Medical Examinations'!A1016:H3350,4,FALSE)</f>
        <v>No</v>
      </c>
      <c r="F1016" s="23" t="str">
        <f>VLOOKUP(A1016,'Medical Examinations'!A1016:H3350,5,FALSE)</f>
        <v>No</v>
      </c>
      <c r="G1016" s="23" t="str">
        <f>VLOOKUP(A1016,'Medical Examinations'!A1016:H3350,6,FALSE)</f>
        <v>No</v>
      </c>
      <c r="H1016" s="23">
        <f>VLOOKUP(A1016,'Medical Examinations'!A1016:H3350,7,FALSE)</f>
        <v>0</v>
      </c>
      <c r="I1016" s="23" t="str">
        <f>VLOOKUP(A1016,'Medical Examinations'!A1016:H3350,8,FALSE)</f>
        <v>No</v>
      </c>
      <c r="J1016" s="23" t="str" cm="1">
        <f t="array" ref="J1016">_xlfn.IFS(C1016&lt;18.5,"Under Weight",C1016&lt;25,"Healthy Weight",C1016&lt;30,"Over Weight",C1016&gt;=30,"Obesity")</f>
        <v>Obesity</v>
      </c>
      <c r="K1016" s="23" t="str" cm="1">
        <f t="array" ref="K1016">_xlfn.IFS(D1016&lt;5.7,"Normal",D1016&lt;=6.5,"Prediabetes",D1016&gt;6.5,"Diabetes")</f>
        <v>Diabetes</v>
      </c>
      <c r="L1016" s="30" t="str">
        <f>VLOOKUP(A1016,'Hospitalisation Details'!A1016:H3358,2,FALSE)</f>
        <v>09-Nov-1971</v>
      </c>
      <c r="M1016" s="23">
        <f>VLOOKUP(A1016,'Hospitalisation Details'!A1016:H3358,5,FALSE)</f>
        <v>11068.77</v>
      </c>
      <c r="N1016" s="23" t="str">
        <f>VLOOKUP(A1016,'Hospitalisation Details'!A1016:H3358,6,FALSE)</f>
        <v>tier - 3</v>
      </c>
      <c r="O1016" s="23" t="str">
        <f>VLOOKUP(A1016,'Hospitalisation Details'!A1016:H3358,7,FALSE)</f>
        <v>tier - 2</v>
      </c>
      <c r="P1016" s="23" t="str">
        <f>VLOOKUP(A1016,'Hospitalisation Details'!A1016:H3358,8,FALSE)</f>
        <v>R1012</v>
      </c>
      <c r="Q1016" s="26">
        <f>VLOOKUP(A1016,'Hospitalisation Details'!A1016:H3358,3,FALSE)</f>
        <v>51.580555555555556</v>
      </c>
    </row>
    <row r="1017" spans="1:17" ht="15.75" customHeight="1" x14ac:dyDescent="0.3">
      <c r="A1017" s="31" t="s">
        <v>1793</v>
      </c>
      <c r="B1017" s="23" t="str">
        <f>VLOOKUP(A1017,'Customer Names'!A1017:D3351,3,FALSE)</f>
        <v xml:space="preserve">  Valery L</v>
      </c>
      <c r="C1017" s="23">
        <f>VLOOKUP(Healthcare!A1017,'Medical Examinations'!A1017:H3351,2,FALSE)</f>
        <v>54</v>
      </c>
      <c r="D1017" s="23">
        <f>VLOOKUP(A1017,'Medical Examinations'!A1017:H3351,3,FALSE)</f>
        <v>4.68</v>
      </c>
      <c r="E1017" s="23" t="str">
        <f>VLOOKUP(A1017,'Medical Examinations'!A1017:H3351,4,FALSE)</f>
        <v>Yes</v>
      </c>
      <c r="F1017" s="23" t="str">
        <f>VLOOKUP(A1017,'Medical Examinations'!A1017:H3351,5,FALSE)</f>
        <v>yes</v>
      </c>
      <c r="G1017" s="23" t="str">
        <f>VLOOKUP(A1017,'Medical Examinations'!A1017:H3351,6,FALSE)</f>
        <v>No</v>
      </c>
      <c r="H1017" s="23">
        <f>VLOOKUP(A1017,'Medical Examinations'!A1017:H3351,7,FALSE)</f>
        <v>2</v>
      </c>
      <c r="I1017" s="23" t="str">
        <f>VLOOKUP(A1017,'Medical Examinations'!A1017:H3351,8,FALSE)</f>
        <v>No</v>
      </c>
      <c r="J1017" s="23" t="str" cm="1">
        <f t="array" ref="J1017">_xlfn.IFS(C1017&lt;18.5,"Under Weight",C1017&lt;25,"Healthy Weight",C1017&lt;30,"Over Weight",C1017&gt;=30,"Obesity")</f>
        <v>Obesity</v>
      </c>
      <c r="K1017" s="23" t="str" cm="1">
        <f t="array" ref="K1017">_xlfn.IFS(D1017&lt;5.7,"Normal",D1017&lt;=6.5,"Prediabetes",D1017&gt;6.5,"Diabetes")</f>
        <v>Normal</v>
      </c>
      <c r="L1017" s="30" t="str">
        <f>VLOOKUP(A1017,'Hospitalisation Details'!A1017:H3359,2,FALSE)</f>
        <v>18-Sep-2000</v>
      </c>
      <c r="M1017" s="23">
        <f>VLOOKUP(A1017,'Hospitalisation Details'!A1017:H3359,5,FALSE)</f>
        <v>11068.7</v>
      </c>
      <c r="N1017" s="23" t="str">
        <f>VLOOKUP(A1017,'Hospitalisation Details'!A1017:H3359,6,FALSE)</f>
        <v>tier - 3</v>
      </c>
      <c r="O1017" s="23" t="str">
        <f>VLOOKUP(A1017,'Hospitalisation Details'!A1017:H3359,7,FALSE)</f>
        <v>tier - 1</v>
      </c>
      <c r="P1017" s="23" t="str">
        <f>VLOOKUP(A1017,'Hospitalisation Details'!A1017:H3359,8,FALSE)</f>
        <v>R1011</v>
      </c>
      <c r="Q1017" s="26">
        <f>VLOOKUP(A1017,'Hospitalisation Details'!A1017:H3359,3,FALSE)</f>
        <v>22.722222222222221</v>
      </c>
    </row>
    <row r="1018" spans="1:17" ht="15.75" customHeight="1" x14ac:dyDescent="0.3">
      <c r="A1018" s="31" t="s">
        <v>1795</v>
      </c>
      <c r="B1018" s="23" t="str">
        <f>VLOOKUP(A1018,'Customer Names'!A1018:D3352,3,FALSE)</f>
        <v xml:space="preserve">  Joanna G</v>
      </c>
      <c r="C1018" s="23">
        <f>VLOOKUP(Healthcare!A1018,'Medical Examinations'!A1018:H3352,2,FALSE)</f>
        <v>51.86</v>
      </c>
      <c r="D1018" s="23">
        <f>VLOOKUP(A1018,'Medical Examinations'!A1018:H3352,3,FALSE)</f>
        <v>5.32</v>
      </c>
      <c r="E1018" s="23" t="str">
        <f>VLOOKUP(A1018,'Medical Examinations'!A1018:H3352,4,FALSE)</f>
        <v>Yes</v>
      </c>
      <c r="F1018" s="23" t="str">
        <f>VLOOKUP(A1018,'Medical Examinations'!A1018:H3352,5,FALSE)</f>
        <v>No</v>
      </c>
      <c r="G1018" s="23" t="str">
        <f>VLOOKUP(A1018,'Medical Examinations'!A1018:H3352,6,FALSE)</f>
        <v>No</v>
      </c>
      <c r="H1018" s="23">
        <f>VLOOKUP(A1018,'Medical Examinations'!A1018:H3352,7,FALSE)</f>
        <v>0</v>
      </c>
      <c r="I1018" s="23" t="str">
        <f>VLOOKUP(A1018,'Medical Examinations'!A1018:H3352,8,FALSE)</f>
        <v>No</v>
      </c>
      <c r="J1018" s="23" t="str" cm="1">
        <f t="array" ref="J1018">_xlfn.IFS(C1018&lt;18.5,"Under Weight",C1018&lt;25,"Healthy Weight",C1018&lt;30,"Over Weight",C1018&gt;=30,"Obesity")</f>
        <v>Obesity</v>
      </c>
      <c r="K1018" s="23" t="str" cm="1">
        <f t="array" ref="K1018">_xlfn.IFS(D1018&lt;5.7,"Normal",D1018&lt;=6.5,"Prediabetes",D1018&gt;6.5,"Diabetes")</f>
        <v>Normal</v>
      </c>
      <c r="L1018" s="30" t="str">
        <f>VLOOKUP(A1018,'Hospitalisation Details'!A1018:H3360,2,FALSE)</f>
        <v>17-Dec-2001</v>
      </c>
      <c r="M1018" s="23">
        <f>VLOOKUP(A1018,'Hospitalisation Details'!A1018:H3360,5,FALSE)</f>
        <v>11046.02</v>
      </c>
      <c r="N1018" s="23" t="str">
        <f>VLOOKUP(A1018,'Hospitalisation Details'!A1018:H3360,6,FALSE)</f>
        <v>tier - 3</v>
      </c>
      <c r="O1018" s="23" t="str">
        <f>VLOOKUP(A1018,'Hospitalisation Details'!A1018:H3360,7,FALSE)</f>
        <v>tier - 1</v>
      </c>
      <c r="P1018" s="23" t="str">
        <f>VLOOKUP(A1018,'Hospitalisation Details'!A1018:H3360,8,FALSE)</f>
        <v>R1026</v>
      </c>
      <c r="Q1018" s="26">
        <f>VLOOKUP(A1018,'Hospitalisation Details'!A1018:H3360,3,FALSE)</f>
        <v>21.475000000000001</v>
      </c>
    </row>
    <row r="1019" spans="1:17" ht="15.75" customHeight="1" x14ac:dyDescent="0.3">
      <c r="A1019" s="31" t="s">
        <v>1797</v>
      </c>
      <c r="B1019" s="23" t="str">
        <f>VLOOKUP(A1019,'Customer Names'!A1019:D3353,3,FALSE)</f>
        <v xml:space="preserve">  Stefanie F</v>
      </c>
      <c r="C1019" s="23">
        <f>VLOOKUP(Healthcare!A1019,'Medical Examinations'!A1019:H3353,2,FALSE)</f>
        <v>31.39</v>
      </c>
      <c r="D1019" s="23">
        <f>VLOOKUP(A1019,'Medical Examinations'!A1019:H3353,3,FALSE)</f>
        <v>6.99</v>
      </c>
      <c r="E1019" s="23" t="str">
        <f>VLOOKUP(A1019,'Medical Examinations'!A1019:H3353,4,FALSE)</f>
        <v>No</v>
      </c>
      <c r="F1019" s="23" t="str">
        <f>VLOOKUP(A1019,'Medical Examinations'!A1019:H3353,5,FALSE)</f>
        <v>No</v>
      </c>
      <c r="G1019" s="23" t="str">
        <f>VLOOKUP(A1019,'Medical Examinations'!A1019:H3353,6,FALSE)</f>
        <v>No</v>
      </c>
      <c r="H1019" s="23">
        <f>VLOOKUP(A1019,'Medical Examinations'!A1019:H3353,7,FALSE)</f>
        <v>0</v>
      </c>
      <c r="I1019" s="23" t="str">
        <f>VLOOKUP(A1019,'Medical Examinations'!A1019:H3353,8,FALSE)</f>
        <v>No</v>
      </c>
      <c r="J1019" s="23" t="str" cm="1">
        <f t="array" ref="J1019">_xlfn.IFS(C1019&lt;18.5,"Under Weight",C1019&lt;25,"Healthy Weight",C1019&lt;30,"Over Weight",C1019&gt;=30,"Obesity")</f>
        <v>Obesity</v>
      </c>
      <c r="K1019" s="23" t="str" cm="1">
        <f t="array" ref="K1019">_xlfn.IFS(D1019&lt;5.7,"Normal",D1019&lt;=6.5,"Prediabetes",D1019&gt;6.5,"Diabetes")</f>
        <v>Diabetes</v>
      </c>
      <c r="L1019" s="30" t="str">
        <f>VLOOKUP(A1019,'Hospitalisation Details'!A1019:H3361,2,FALSE)</f>
        <v>30-Aug-1974</v>
      </c>
      <c r="M1019" s="23">
        <f>VLOOKUP(A1019,'Hospitalisation Details'!A1019:H3361,5,FALSE)</f>
        <v>11037.85</v>
      </c>
      <c r="N1019" s="23" t="str">
        <f>VLOOKUP(A1019,'Hospitalisation Details'!A1019:H3361,6,FALSE)</f>
        <v>tier - 3</v>
      </c>
      <c r="O1019" s="23" t="str">
        <f>VLOOKUP(A1019,'Hospitalisation Details'!A1019:H3361,7,FALSE)</f>
        <v>tier - 2</v>
      </c>
      <c r="P1019" s="23" t="str">
        <f>VLOOKUP(A1019,'Hospitalisation Details'!A1019:H3361,8,FALSE)</f>
        <v>R1025</v>
      </c>
      <c r="Q1019" s="26">
        <f>VLOOKUP(A1019,'Hospitalisation Details'!A1019:H3361,3,FALSE)</f>
        <v>48.772222222222226</v>
      </c>
    </row>
    <row r="1020" spans="1:17" ht="15.75" customHeight="1" x14ac:dyDescent="0.3">
      <c r="A1020" s="31" t="s">
        <v>1799</v>
      </c>
      <c r="B1020" s="23" t="str">
        <f>VLOOKUP(A1020,'Customer Names'!A1020:D3354,3,FALSE)</f>
        <v xml:space="preserve">  Stephen</v>
      </c>
      <c r="C1020" s="23">
        <f>VLOOKUP(Healthcare!A1020,'Medical Examinations'!A1020:H3354,2,FALSE)</f>
        <v>39.97</v>
      </c>
      <c r="D1020" s="23">
        <f>VLOOKUP(A1020,'Medical Examinations'!A1020:H3354,3,FALSE)</f>
        <v>5.55</v>
      </c>
      <c r="E1020" s="23" t="str">
        <f>VLOOKUP(A1020,'Medical Examinations'!A1020:H3354,4,FALSE)</f>
        <v>No</v>
      </c>
      <c r="F1020" s="23" t="str">
        <f>VLOOKUP(A1020,'Medical Examinations'!A1020:H3354,5,FALSE)</f>
        <v>No</v>
      </c>
      <c r="G1020" s="23" t="str">
        <f>VLOOKUP(A1020,'Medical Examinations'!A1020:H3354,6,FALSE)</f>
        <v>No</v>
      </c>
      <c r="H1020" s="23">
        <f>VLOOKUP(A1020,'Medical Examinations'!A1020:H3354,7,FALSE)</f>
        <v>0</v>
      </c>
      <c r="I1020" s="23" t="str">
        <f>VLOOKUP(A1020,'Medical Examinations'!A1020:H3354,8,FALSE)</f>
        <v>No</v>
      </c>
      <c r="J1020" s="23" t="str" cm="1">
        <f t="array" ref="J1020">_xlfn.IFS(C1020&lt;18.5,"Under Weight",C1020&lt;25,"Healthy Weight",C1020&lt;30,"Over Weight",C1020&gt;=30,"Obesity")</f>
        <v>Obesity</v>
      </c>
      <c r="K1020" s="23" t="str" cm="1">
        <f t="array" ref="K1020">_xlfn.IFS(D1020&lt;5.7,"Normal",D1020&lt;=6.5,"Prediabetes",D1020&gt;6.5,"Diabetes")</f>
        <v>Normal</v>
      </c>
      <c r="L1020" s="30" t="str">
        <f>VLOOKUP(A1020,'Hospitalisation Details'!A1020:H3362,2,FALSE)</f>
        <v>25-Oct-1989</v>
      </c>
      <c r="M1020" s="23">
        <f>VLOOKUP(A1020,'Hospitalisation Details'!A1020:H3362,5,FALSE)</f>
        <v>11037.51</v>
      </c>
      <c r="N1020" s="23" t="str">
        <f>VLOOKUP(A1020,'Hospitalisation Details'!A1020:H3362,6,FALSE)</f>
        <v>tier - 3</v>
      </c>
      <c r="O1020" s="23" t="str">
        <f>VLOOKUP(A1020,'Hospitalisation Details'!A1020:H3362,7,FALSE)</f>
        <v>tier - 1</v>
      </c>
      <c r="P1020" s="23" t="str">
        <f>VLOOKUP(A1020,'Hospitalisation Details'!A1020:H3362,8,FALSE)</f>
        <v>R1012</v>
      </c>
      <c r="Q1020" s="26">
        <f>VLOOKUP(A1020,'Hospitalisation Details'!A1020:H3362,3,FALSE)</f>
        <v>33.619444444444447</v>
      </c>
    </row>
    <row r="1021" spans="1:17" ht="15.75" customHeight="1" x14ac:dyDescent="0.3">
      <c r="A1021" s="31" t="s">
        <v>1800</v>
      </c>
      <c r="B1021" s="23" t="str">
        <f>VLOOKUP(A1021,'Customer Names'!A1021:D3355,3,FALSE)</f>
        <v xml:space="preserve">  Liza J</v>
      </c>
      <c r="C1021" s="23">
        <f>VLOOKUP(Healthcare!A1021,'Medical Examinations'!A1021:H3355,2,FALSE)</f>
        <v>41.23</v>
      </c>
      <c r="D1021" s="23">
        <f>VLOOKUP(A1021,'Medical Examinations'!A1021:H3355,3,FALSE)</f>
        <v>6.94</v>
      </c>
      <c r="E1021" s="23" t="str">
        <f>VLOOKUP(A1021,'Medical Examinations'!A1021:H3355,4,FALSE)</f>
        <v>No</v>
      </c>
      <c r="F1021" s="23" t="str">
        <f>VLOOKUP(A1021,'Medical Examinations'!A1021:H3355,5,FALSE)</f>
        <v>No</v>
      </c>
      <c r="G1021" s="23" t="str">
        <f>VLOOKUP(A1021,'Medical Examinations'!A1021:H3355,6,FALSE)</f>
        <v>No</v>
      </c>
      <c r="H1021" s="23">
        <f>VLOOKUP(A1021,'Medical Examinations'!A1021:H3355,7,FALSE)</f>
        <v>0</v>
      </c>
      <c r="I1021" s="23" t="str">
        <f>VLOOKUP(A1021,'Medical Examinations'!A1021:H3355,8,FALSE)</f>
        <v>No</v>
      </c>
      <c r="J1021" s="23" t="str" cm="1">
        <f t="array" ref="J1021">_xlfn.IFS(C1021&lt;18.5,"Under Weight",C1021&lt;25,"Healthy Weight",C1021&lt;30,"Over Weight",C1021&gt;=30,"Obesity")</f>
        <v>Obesity</v>
      </c>
      <c r="K1021" s="23" t="str" cm="1">
        <f t="array" ref="K1021">_xlfn.IFS(D1021&lt;5.7,"Normal",D1021&lt;=6.5,"Prediabetes",D1021&gt;6.5,"Diabetes")</f>
        <v>Diabetes</v>
      </c>
      <c r="L1021" s="30" t="str">
        <f>VLOOKUP(A1021,'Hospitalisation Details'!A1021:H3363,2,FALSE)</f>
        <v>10-Dec-1974</v>
      </c>
      <c r="M1021" s="23">
        <f>VLOOKUP(A1021,'Hospitalisation Details'!A1021:H3363,5,FALSE)</f>
        <v>11033.66</v>
      </c>
      <c r="N1021" s="23" t="str">
        <f>VLOOKUP(A1021,'Hospitalisation Details'!A1021:H3363,6,FALSE)</f>
        <v>tier - 3</v>
      </c>
      <c r="O1021" s="23" t="str">
        <f>VLOOKUP(A1021,'Hospitalisation Details'!A1021:H3363,7,FALSE)</f>
        <v>tier - 3</v>
      </c>
      <c r="P1021" s="23" t="str">
        <f>VLOOKUP(A1021,'Hospitalisation Details'!A1021:H3363,8,FALSE)</f>
        <v>R1012</v>
      </c>
      <c r="Q1021" s="26">
        <f>VLOOKUP(A1021,'Hospitalisation Details'!A1021:H3363,3,FALSE)</f>
        <v>48.494444444444447</v>
      </c>
    </row>
    <row r="1022" spans="1:17" ht="15.75" customHeight="1" x14ac:dyDescent="0.3">
      <c r="A1022" s="31" t="s">
        <v>1802</v>
      </c>
      <c r="B1022" s="23" t="str">
        <f>VLOOKUP(A1022,'Customer Names'!A1022:D3356,3,FALSE)</f>
        <v xml:space="preserve">  Ian M</v>
      </c>
      <c r="C1022" s="23">
        <f>VLOOKUP(Healthcare!A1022,'Medical Examinations'!A1022:H3356,2,FALSE)</f>
        <v>49.45</v>
      </c>
      <c r="D1022" s="23">
        <f>VLOOKUP(A1022,'Medical Examinations'!A1022:H3356,3,FALSE)</f>
        <v>4.2</v>
      </c>
      <c r="E1022" s="23" t="str">
        <f>VLOOKUP(A1022,'Medical Examinations'!A1022:H3356,4,FALSE)</f>
        <v>Yes</v>
      </c>
      <c r="F1022" s="23" t="str">
        <f>VLOOKUP(A1022,'Medical Examinations'!A1022:H3356,5,FALSE)</f>
        <v>No</v>
      </c>
      <c r="G1022" s="23" t="str">
        <f>VLOOKUP(A1022,'Medical Examinations'!A1022:H3356,6,FALSE)</f>
        <v>No</v>
      </c>
      <c r="H1022" s="23">
        <f>VLOOKUP(A1022,'Medical Examinations'!A1022:H3356,7,FALSE)</f>
        <v>0</v>
      </c>
      <c r="I1022" s="23" t="str">
        <f>VLOOKUP(A1022,'Medical Examinations'!A1022:H3356,8,FALSE)</f>
        <v>No</v>
      </c>
      <c r="J1022" s="23" t="str" cm="1">
        <f t="array" ref="J1022">_xlfn.IFS(C1022&lt;18.5,"Under Weight",C1022&lt;25,"Healthy Weight",C1022&lt;30,"Over Weight",C1022&gt;=30,"Obesity")</f>
        <v>Obesity</v>
      </c>
      <c r="K1022" s="23" t="str" cm="1">
        <f t="array" ref="K1022">_xlfn.IFS(D1022&lt;5.7,"Normal",D1022&lt;=6.5,"Prediabetes",D1022&gt;6.5,"Diabetes")</f>
        <v>Normal</v>
      </c>
      <c r="L1022" s="30" t="str">
        <f>VLOOKUP(A1022,'Hospitalisation Details'!A1022:H3364,2,FALSE)</f>
        <v>21-Jul-1996</v>
      </c>
      <c r="M1022" s="23">
        <f>VLOOKUP(A1022,'Hospitalisation Details'!A1022:H3364,5,FALSE)</f>
        <v>11028.56</v>
      </c>
      <c r="N1022" s="23" t="str">
        <f>VLOOKUP(A1022,'Hospitalisation Details'!A1022:H3364,6,FALSE)</f>
        <v>tier - 3</v>
      </c>
      <c r="O1022" s="23" t="str">
        <f>VLOOKUP(A1022,'Hospitalisation Details'!A1022:H3364,7,FALSE)</f>
        <v>tier - 3</v>
      </c>
      <c r="P1022" s="23" t="str">
        <f>VLOOKUP(A1022,'Hospitalisation Details'!A1022:H3364,8,FALSE)</f>
        <v>R1012</v>
      </c>
      <c r="Q1022" s="26">
        <f>VLOOKUP(A1022,'Hospitalisation Details'!A1022:H3364,3,FALSE)</f>
        <v>26.880555555555556</v>
      </c>
    </row>
    <row r="1023" spans="1:17" ht="15.75" customHeight="1" x14ac:dyDescent="0.3">
      <c r="A1023" s="31" t="s">
        <v>1804</v>
      </c>
      <c r="B1023" s="23" t="str">
        <f>VLOOKUP(A1023,'Customer Names'!A1023:D3357,3,FALSE)</f>
        <v xml:space="preserve">  Claudia L</v>
      </c>
      <c r="C1023" s="23">
        <f>VLOOKUP(Healthcare!A1023,'Medical Examinations'!A1023:H3357,2,FALSE)</f>
        <v>41.04</v>
      </c>
      <c r="D1023" s="23">
        <f>VLOOKUP(A1023,'Medical Examinations'!A1023:H3357,3,FALSE)</f>
        <v>5.59</v>
      </c>
      <c r="E1023" s="23" t="str">
        <f>VLOOKUP(A1023,'Medical Examinations'!A1023:H3357,4,FALSE)</f>
        <v>No</v>
      </c>
      <c r="F1023" s="23" t="str">
        <f>VLOOKUP(A1023,'Medical Examinations'!A1023:H3357,5,FALSE)</f>
        <v>No</v>
      </c>
      <c r="G1023" s="23" t="str">
        <f>VLOOKUP(A1023,'Medical Examinations'!A1023:H3357,6,FALSE)</f>
        <v>No</v>
      </c>
      <c r="H1023" s="23">
        <f>VLOOKUP(A1023,'Medical Examinations'!A1023:H3357,7,FALSE)</f>
        <v>0</v>
      </c>
      <c r="I1023" s="23" t="str">
        <f>VLOOKUP(A1023,'Medical Examinations'!A1023:H3357,8,FALSE)</f>
        <v>No</v>
      </c>
      <c r="J1023" s="23" t="str" cm="1">
        <f t="array" ref="J1023">_xlfn.IFS(C1023&lt;18.5,"Under Weight",C1023&lt;25,"Healthy Weight",C1023&lt;30,"Over Weight",C1023&gt;=30,"Obesity")</f>
        <v>Obesity</v>
      </c>
      <c r="K1023" s="23" t="str" cm="1">
        <f t="array" ref="K1023">_xlfn.IFS(D1023&lt;5.7,"Normal",D1023&lt;=6.5,"Prediabetes",D1023&gt;6.5,"Diabetes")</f>
        <v>Normal</v>
      </c>
      <c r="L1023" s="30" t="str">
        <f>VLOOKUP(A1023,'Hospitalisation Details'!A1023:H3365,2,FALSE)</f>
        <v>26-Jun-1991</v>
      </c>
      <c r="M1023" s="23">
        <f>VLOOKUP(A1023,'Hospitalisation Details'!A1023:H3365,5,FALSE)</f>
        <v>11018.05</v>
      </c>
      <c r="N1023" s="23" t="str">
        <f>VLOOKUP(A1023,'Hospitalisation Details'!A1023:H3365,6,FALSE)</f>
        <v>tier - 3</v>
      </c>
      <c r="O1023" s="23" t="str">
        <f>VLOOKUP(A1023,'Hospitalisation Details'!A1023:H3365,7,FALSE)</f>
        <v>tier - 2</v>
      </c>
      <c r="P1023" s="23" t="str">
        <f>VLOOKUP(A1023,'Hospitalisation Details'!A1023:H3365,8,FALSE)</f>
        <v>R1012</v>
      </c>
      <c r="Q1023" s="26">
        <f>VLOOKUP(A1023,'Hospitalisation Details'!A1023:H3365,3,FALSE)</f>
        <v>31.95</v>
      </c>
    </row>
    <row r="1024" spans="1:17" ht="15.75" customHeight="1" x14ac:dyDescent="0.3">
      <c r="A1024" s="31" t="s">
        <v>1806</v>
      </c>
      <c r="B1024" s="23" t="str">
        <f>VLOOKUP(A1024,'Customer Names'!A1024:D3358,3,FALSE)</f>
        <v xml:space="preserve">  Jessica M</v>
      </c>
      <c r="C1024" s="23">
        <f>VLOOKUP(Healthcare!A1024,'Medical Examinations'!A1024:H3358,2,FALSE)</f>
        <v>27.93</v>
      </c>
      <c r="D1024" s="23">
        <f>VLOOKUP(A1024,'Medical Examinations'!A1024:H3358,3,FALSE)</f>
        <v>9.9600000000000009</v>
      </c>
      <c r="E1024" s="23" t="str">
        <f>VLOOKUP(A1024,'Medical Examinations'!A1024:H3358,4,FALSE)</f>
        <v>No</v>
      </c>
      <c r="F1024" s="23" t="str">
        <f>VLOOKUP(A1024,'Medical Examinations'!A1024:H3358,5,FALSE)</f>
        <v>No</v>
      </c>
      <c r="G1024" s="23" t="str">
        <f>VLOOKUP(A1024,'Medical Examinations'!A1024:H3358,6,FALSE)</f>
        <v>No</v>
      </c>
      <c r="H1024" s="23">
        <f>VLOOKUP(A1024,'Medical Examinations'!A1024:H3358,7,FALSE)</f>
        <v>0</v>
      </c>
      <c r="I1024" s="23" t="str">
        <f>VLOOKUP(A1024,'Medical Examinations'!A1024:H3358,8,FALSE)</f>
        <v>No</v>
      </c>
      <c r="J1024" s="23" t="str" cm="1">
        <f t="array" ref="J1024">_xlfn.IFS(C1024&lt;18.5,"Under Weight",C1024&lt;25,"Healthy Weight",C1024&lt;30,"Over Weight",C1024&gt;=30,"Obesity")</f>
        <v>Over Weight</v>
      </c>
      <c r="K1024" s="23" t="str" cm="1">
        <f t="array" ref="K1024">_xlfn.IFS(D1024&lt;5.7,"Normal",D1024&lt;=6.5,"Prediabetes",D1024&gt;6.5,"Diabetes")</f>
        <v>Diabetes</v>
      </c>
      <c r="L1024" s="30" t="str">
        <f>VLOOKUP(A1024,'Hospitalisation Details'!A1024:H3366,2,FALSE)</f>
        <v>15-Dec-1974</v>
      </c>
      <c r="M1024" s="23">
        <f>VLOOKUP(A1024,'Hospitalisation Details'!A1024:H3366,5,FALSE)</f>
        <v>11015.17</v>
      </c>
      <c r="N1024" s="23" t="str">
        <f>VLOOKUP(A1024,'Hospitalisation Details'!A1024:H3366,6,FALSE)</f>
        <v>tier - 3</v>
      </c>
      <c r="O1024" s="23" t="str">
        <f>VLOOKUP(A1024,'Hospitalisation Details'!A1024:H3366,7,FALSE)</f>
        <v>tier - 1</v>
      </c>
      <c r="P1024" s="23" t="str">
        <f>VLOOKUP(A1024,'Hospitalisation Details'!A1024:H3366,8,FALSE)</f>
        <v>R1012</v>
      </c>
      <c r="Q1024" s="26">
        <f>VLOOKUP(A1024,'Hospitalisation Details'!A1024:H3366,3,FALSE)</f>
        <v>48.480555555555554</v>
      </c>
    </row>
    <row r="1025" spans="1:17" ht="15.75" customHeight="1" x14ac:dyDescent="0.3">
      <c r="A1025" s="31" t="s">
        <v>1808</v>
      </c>
      <c r="B1025" s="23" t="str">
        <f>VLOOKUP(A1025,'Customer Names'!A1025:D3359,3,FALSE)</f>
        <v xml:space="preserve">  Billy Jr</v>
      </c>
      <c r="C1025" s="23">
        <f>VLOOKUP(Healthcare!A1025,'Medical Examinations'!A1025:H3359,2,FALSE)</f>
        <v>21.01</v>
      </c>
      <c r="D1025" s="23">
        <f>VLOOKUP(A1025,'Medical Examinations'!A1025:H3359,3,FALSE)</f>
        <v>7.37</v>
      </c>
      <c r="E1025" s="23" t="str">
        <f>VLOOKUP(A1025,'Medical Examinations'!A1025:H3359,4,FALSE)</f>
        <v>No</v>
      </c>
      <c r="F1025" s="23" t="str">
        <f>VLOOKUP(A1025,'Medical Examinations'!A1025:H3359,5,FALSE)</f>
        <v>No</v>
      </c>
      <c r="G1025" s="23" t="str">
        <f>VLOOKUP(A1025,'Medical Examinations'!A1025:H3359,6,FALSE)</f>
        <v>No</v>
      </c>
      <c r="H1025" s="23">
        <f>VLOOKUP(A1025,'Medical Examinations'!A1025:H3359,7,FALSE)</f>
        <v>0</v>
      </c>
      <c r="I1025" s="23" t="str">
        <f>VLOOKUP(A1025,'Medical Examinations'!A1025:H3359,8,FALSE)</f>
        <v>No</v>
      </c>
      <c r="J1025" s="23" t="str" cm="1">
        <f t="array" ref="J1025">_xlfn.IFS(C1025&lt;18.5,"Under Weight",C1025&lt;25,"Healthy Weight",C1025&lt;30,"Over Weight",C1025&gt;=30,"Obesity")</f>
        <v>Healthy Weight</v>
      </c>
      <c r="K1025" s="23" t="str" cm="1">
        <f t="array" ref="K1025">_xlfn.IFS(D1025&lt;5.7,"Normal",D1025&lt;=6.5,"Prediabetes",D1025&gt;6.5,"Diabetes")</f>
        <v>Diabetes</v>
      </c>
      <c r="L1025" s="30" t="str">
        <f>VLOOKUP(A1025,'Hospitalisation Details'!A1025:H3367,2,FALSE)</f>
        <v>24-Oct-1968</v>
      </c>
      <c r="M1025" s="23">
        <f>VLOOKUP(A1025,'Hospitalisation Details'!A1025:H3367,5,FALSE)</f>
        <v>11013.71</v>
      </c>
      <c r="N1025" s="23" t="str">
        <f>VLOOKUP(A1025,'Hospitalisation Details'!A1025:H3367,6,FALSE)</f>
        <v>tier - 3</v>
      </c>
      <c r="O1025" s="23" t="str">
        <f>VLOOKUP(A1025,'Hospitalisation Details'!A1025:H3367,7,FALSE)</f>
        <v>tier - 1</v>
      </c>
      <c r="P1025" s="23" t="str">
        <f>VLOOKUP(A1025,'Hospitalisation Details'!A1025:H3367,8,FALSE)</f>
        <v>R1013</v>
      </c>
      <c r="Q1025" s="26">
        <f>VLOOKUP(A1025,'Hospitalisation Details'!A1025:H3367,3,FALSE)</f>
        <v>54.62222222222222</v>
      </c>
    </row>
    <row r="1026" spans="1:17" ht="15.75" customHeight="1" x14ac:dyDescent="0.3">
      <c r="A1026" s="31" t="s">
        <v>1810</v>
      </c>
      <c r="B1026" s="23" t="str">
        <f>VLOOKUP(A1026,'Customer Names'!A1026:D3360,3,FALSE)</f>
        <v xml:space="preserve">  David</v>
      </c>
      <c r="C1026" s="23">
        <f>VLOOKUP(Healthcare!A1026,'Medical Examinations'!A1026:H3360,2,FALSE)</f>
        <v>52.37</v>
      </c>
      <c r="D1026" s="23">
        <f>VLOOKUP(A1026,'Medical Examinations'!A1026:H3360,3,FALSE)</f>
        <v>5.0599999999999996</v>
      </c>
      <c r="E1026" s="23" t="str">
        <f>VLOOKUP(A1026,'Medical Examinations'!A1026:H3360,4,FALSE)</f>
        <v>Yes</v>
      </c>
      <c r="F1026" s="23" t="str">
        <f>VLOOKUP(A1026,'Medical Examinations'!A1026:H3360,5,FALSE)</f>
        <v>yes</v>
      </c>
      <c r="G1026" s="23" t="str">
        <f>VLOOKUP(A1026,'Medical Examinations'!A1026:H3360,6,FALSE)</f>
        <v>No</v>
      </c>
      <c r="H1026" s="23">
        <f>VLOOKUP(A1026,'Medical Examinations'!A1026:H3360,7,FALSE)</f>
        <v>2</v>
      </c>
      <c r="I1026" s="23" t="str">
        <f>VLOOKUP(A1026,'Medical Examinations'!A1026:H3360,8,FALSE)</f>
        <v>No</v>
      </c>
      <c r="J1026" s="23" t="str" cm="1">
        <f t="array" ref="J1026">_xlfn.IFS(C1026&lt;18.5,"Under Weight",C1026&lt;25,"Healthy Weight",C1026&lt;30,"Over Weight",C1026&gt;=30,"Obesity")</f>
        <v>Obesity</v>
      </c>
      <c r="K1026" s="23" t="str" cm="1">
        <f t="array" ref="K1026">_xlfn.IFS(D1026&lt;5.7,"Normal",D1026&lt;=6.5,"Prediabetes",D1026&gt;6.5,"Diabetes")</f>
        <v>Normal</v>
      </c>
      <c r="L1026" s="30" t="str">
        <f>VLOOKUP(A1026,'Hospitalisation Details'!A1026:H3368,2,FALSE)</f>
        <v>17-Sep-2000</v>
      </c>
      <c r="M1026" s="23">
        <f>VLOOKUP(A1026,'Hospitalisation Details'!A1026:H3368,5,FALSE)</f>
        <v>10991.58</v>
      </c>
      <c r="N1026" s="23" t="str">
        <f>VLOOKUP(A1026,'Hospitalisation Details'!A1026:H3368,6,FALSE)</f>
        <v>tier - 3</v>
      </c>
      <c r="O1026" s="23" t="str">
        <f>VLOOKUP(A1026,'Hospitalisation Details'!A1026:H3368,7,FALSE)</f>
        <v>tier - 3</v>
      </c>
      <c r="P1026" s="23" t="str">
        <f>VLOOKUP(A1026,'Hospitalisation Details'!A1026:H3368,8,FALSE)</f>
        <v>R1012</v>
      </c>
      <c r="Q1026" s="26">
        <f>VLOOKUP(A1026,'Hospitalisation Details'!A1026:H3368,3,FALSE)</f>
        <v>22.725000000000001</v>
      </c>
    </row>
    <row r="1027" spans="1:17" ht="15.75" customHeight="1" x14ac:dyDescent="0.3">
      <c r="A1027" s="31" t="s">
        <v>1811</v>
      </c>
      <c r="B1027" s="23" t="str">
        <f>VLOOKUP(A1027,'Customer Names'!A1027:D3361,3,FALSE)</f>
        <v xml:space="preserve">  Tim</v>
      </c>
      <c r="C1027" s="23">
        <f>VLOOKUP(Healthcare!A1027,'Medical Examinations'!A1027:H3361,2,FALSE)</f>
        <v>40.369999999999997</v>
      </c>
      <c r="D1027" s="23">
        <f>VLOOKUP(A1027,'Medical Examinations'!A1027:H3361,3,FALSE)</f>
        <v>8.2100000000000009</v>
      </c>
      <c r="E1027" s="23" t="str">
        <f>VLOOKUP(A1027,'Medical Examinations'!A1027:H3361,4,FALSE)</f>
        <v>No</v>
      </c>
      <c r="F1027" s="23" t="str">
        <f>VLOOKUP(A1027,'Medical Examinations'!A1027:H3361,5,FALSE)</f>
        <v>No</v>
      </c>
      <c r="G1027" s="23" t="str">
        <f>VLOOKUP(A1027,'Medical Examinations'!A1027:H3361,6,FALSE)</f>
        <v>No</v>
      </c>
      <c r="H1027" s="23">
        <f>VLOOKUP(A1027,'Medical Examinations'!A1027:H3361,7,FALSE)</f>
        <v>0</v>
      </c>
      <c r="I1027" s="23" t="str">
        <f>VLOOKUP(A1027,'Medical Examinations'!A1027:H3361,8,FALSE)</f>
        <v>No</v>
      </c>
      <c r="J1027" s="23" t="str" cm="1">
        <f t="array" ref="J1027">_xlfn.IFS(C1027&lt;18.5,"Under Weight",C1027&lt;25,"Healthy Weight",C1027&lt;30,"Over Weight",C1027&gt;=30,"Obesity")</f>
        <v>Obesity</v>
      </c>
      <c r="K1027" s="23" t="str" cm="1">
        <f t="array" ref="K1027">_xlfn.IFS(D1027&lt;5.7,"Normal",D1027&lt;=6.5,"Prediabetes",D1027&gt;6.5,"Diabetes")</f>
        <v>Diabetes</v>
      </c>
      <c r="L1027" s="30" t="str">
        <f>VLOOKUP(A1027,'Hospitalisation Details'!A1027:H3369,2,FALSE)</f>
        <v>18-Dec-1965</v>
      </c>
      <c r="M1027" s="23">
        <f>VLOOKUP(A1027,'Hospitalisation Details'!A1027:H3369,5,FALSE)</f>
        <v>10982.5</v>
      </c>
      <c r="N1027" s="23" t="str">
        <f>VLOOKUP(A1027,'Hospitalisation Details'!A1027:H3369,6,FALSE)</f>
        <v>tier - 3</v>
      </c>
      <c r="O1027" s="23" t="str">
        <f>VLOOKUP(A1027,'Hospitalisation Details'!A1027:H3369,7,FALSE)</f>
        <v>tier - 3</v>
      </c>
      <c r="P1027" s="23" t="str">
        <f>VLOOKUP(A1027,'Hospitalisation Details'!A1027:H3369,8,FALSE)</f>
        <v>R1013</v>
      </c>
      <c r="Q1027" s="26">
        <f>VLOOKUP(A1027,'Hospitalisation Details'!A1027:H3369,3,FALSE)</f>
        <v>57.472222222222221</v>
      </c>
    </row>
    <row r="1028" spans="1:17" ht="15.75" customHeight="1" x14ac:dyDescent="0.3">
      <c r="A1028" s="31" t="s">
        <v>1813</v>
      </c>
      <c r="B1028" s="23" t="str">
        <f>VLOOKUP(A1028,'Customer Names'!A1028:D3362,3,FALSE)</f>
        <v xml:space="preserve">  Emma M</v>
      </c>
      <c r="C1028" s="23">
        <f>VLOOKUP(Healthcare!A1028,'Medical Examinations'!A1028:H3362,2,FALSE)</f>
        <v>41.47</v>
      </c>
      <c r="D1028" s="23">
        <f>VLOOKUP(A1028,'Medical Examinations'!A1028:H3362,3,FALSE)</f>
        <v>10.34</v>
      </c>
      <c r="E1028" s="23" t="str">
        <f>VLOOKUP(A1028,'Medical Examinations'!A1028:H3362,4,FALSE)</f>
        <v>No</v>
      </c>
      <c r="F1028" s="23" t="str">
        <f>VLOOKUP(A1028,'Medical Examinations'!A1028:H3362,5,FALSE)</f>
        <v>No</v>
      </c>
      <c r="G1028" s="23" t="str">
        <f>VLOOKUP(A1028,'Medical Examinations'!A1028:H3362,6,FALSE)</f>
        <v>No</v>
      </c>
      <c r="H1028" s="23">
        <f>VLOOKUP(A1028,'Medical Examinations'!A1028:H3362,7,FALSE)</f>
        <v>2</v>
      </c>
      <c r="I1028" s="23" t="str">
        <f>VLOOKUP(A1028,'Medical Examinations'!A1028:H3362,8,FALSE)</f>
        <v>No</v>
      </c>
      <c r="J1028" s="23" t="str" cm="1">
        <f t="array" ref="J1028">_xlfn.IFS(C1028&lt;18.5,"Under Weight",C1028&lt;25,"Healthy Weight",C1028&lt;30,"Over Weight",C1028&gt;=30,"Obesity")</f>
        <v>Obesity</v>
      </c>
      <c r="K1028" s="23" t="str" cm="1">
        <f t="array" ref="K1028">_xlfn.IFS(D1028&lt;5.7,"Normal",D1028&lt;=6.5,"Prediabetes",D1028&gt;6.5,"Diabetes")</f>
        <v>Diabetes</v>
      </c>
      <c r="L1028" s="30" t="str">
        <f>VLOOKUP(A1028,'Hospitalisation Details'!A1028:H3370,2,FALSE)</f>
        <v>21-Oct-1973</v>
      </c>
      <c r="M1028" s="23">
        <f>VLOOKUP(A1028,'Hospitalisation Details'!A1028:H3370,5,FALSE)</f>
        <v>10977.21</v>
      </c>
      <c r="N1028" s="23" t="str">
        <f>VLOOKUP(A1028,'Hospitalisation Details'!A1028:H3370,6,FALSE)</f>
        <v>tier - 3</v>
      </c>
      <c r="O1028" s="23" t="str">
        <f>VLOOKUP(A1028,'Hospitalisation Details'!A1028:H3370,7,FALSE)</f>
        <v>tier - 1</v>
      </c>
      <c r="P1028" s="23" t="str">
        <f>VLOOKUP(A1028,'Hospitalisation Details'!A1028:H3370,8,FALSE)</f>
        <v>R1013</v>
      </c>
      <c r="Q1028" s="26">
        <f>VLOOKUP(A1028,'Hospitalisation Details'!A1028:H3370,3,FALSE)</f>
        <v>49.630555555555553</v>
      </c>
    </row>
    <row r="1029" spans="1:17" ht="15.75" customHeight="1" x14ac:dyDescent="0.3">
      <c r="A1029" s="31" t="s">
        <v>1815</v>
      </c>
      <c r="B1029" s="23" t="str">
        <f>VLOOKUP(A1029,'Customer Names'!A1029:D3363,3,FALSE)</f>
        <v xml:space="preserve">  Tim</v>
      </c>
      <c r="C1029" s="23">
        <f>VLOOKUP(Healthcare!A1029,'Medical Examinations'!A1029:H3363,2,FALSE)</f>
        <v>33.725000000000001</v>
      </c>
      <c r="D1029" s="23">
        <f>VLOOKUP(A1029,'Medical Examinations'!A1029:H3363,3,FALSE)</f>
        <v>5.51</v>
      </c>
      <c r="E1029" s="23" t="str">
        <f>VLOOKUP(A1029,'Medical Examinations'!A1029:H3363,4,FALSE)</f>
        <v>Yes</v>
      </c>
      <c r="F1029" s="23" t="str">
        <f>VLOOKUP(A1029,'Medical Examinations'!A1029:H3363,5,FALSE)</f>
        <v>No</v>
      </c>
      <c r="G1029" s="23" t="str">
        <f>VLOOKUP(A1029,'Medical Examinations'!A1029:H3363,6,FALSE)</f>
        <v>No</v>
      </c>
      <c r="H1029" s="23">
        <f>VLOOKUP(A1029,'Medical Examinations'!A1029:H3363,7,FALSE)</f>
        <v>2</v>
      </c>
      <c r="I1029" s="23" t="str">
        <f>VLOOKUP(A1029,'Medical Examinations'!A1029:H3363,8,FALSE)</f>
        <v>No</v>
      </c>
      <c r="J1029" s="23" t="str" cm="1">
        <f t="array" ref="J1029">_xlfn.IFS(C1029&lt;18.5,"Under Weight",C1029&lt;25,"Healthy Weight",C1029&lt;30,"Over Weight",C1029&gt;=30,"Obesity")</f>
        <v>Obesity</v>
      </c>
      <c r="K1029" s="23" t="str" cm="1">
        <f t="array" ref="K1029">_xlfn.IFS(D1029&lt;5.7,"Normal",D1029&lt;=6.5,"Prediabetes",D1029&gt;6.5,"Diabetes")</f>
        <v>Normal</v>
      </c>
      <c r="L1029" s="30" t="str">
        <f>VLOOKUP(A1029,'Hospitalisation Details'!A1029:H3371,2,FALSE)</f>
        <v>09-Jul-1966</v>
      </c>
      <c r="M1029" s="23">
        <f>VLOOKUP(A1029,'Hospitalisation Details'!A1029:H3371,5,FALSE)</f>
        <v>10976.25</v>
      </c>
      <c r="N1029" s="23" t="str">
        <f>VLOOKUP(A1029,'Hospitalisation Details'!A1029:H3371,6,FALSE)</f>
        <v>tier - 3</v>
      </c>
      <c r="O1029" s="23" t="str">
        <f>VLOOKUP(A1029,'Hospitalisation Details'!A1029:H3371,7,FALSE)</f>
        <v>tier - 2</v>
      </c>
      <c r="P1029" s="23" t="str">
        <f>VLOOKUP(A1029,'Hospitalisation Details'!A1029:H3371,8,FALSE)</f>
        <v>R1012</v>
      </c>
      <c r="Q1029" s="26">
        <f>VLOOKUP(A1029,'Hospitalisation Details'!A1029:H3371,3,FALSE)</f>
        <v>56.913888888888891</v>
      </c>
    </row>
    <row r="1030" spans="1:17" ht="15.75" customHeight="1" x14ac:dyDescent="0.3">
      <c r="A1030" s="31" t="s">
        <v>1816</v>
      </c>
      <c r="B1030" s="23" t="str">
        <f>VLOOKUP(A1030,'Customer Names'!A1030:D3364,3,FALSE)</f>
        <v xml:space="preserve">  Patrick</v>
      </c>
      <c r="C1030" s="23">
        <f>VLOOKUP(Healthcare!A1030,'Medical Examinations'!A1030:H3364,2,FALSE)</f>
        <v>28.1</v>
      </c>
      <c r="D1030" s="23">
        <f>VLOOKUP(A1030,'Medical Examinations'!A1030:H3364,3,FALSE)</f>
        <v>11.2</v>
      </c>
      <c r="E1030" s="23" t="str">
        <f>VLOOKUP(A1030,'Medical Examinations'!A1030:H3364,4,FALSE)</f>
        <v>No</v>
      </c>
      <c r="F1030" s="23" t="str">
        <f>VLOOKUP(A1030,'Medical Examinations'!A1030:H3364,5,FALSE)</f>
        <v>No</v>
      </c>
      <c r="G1030" s="23" t="str">
        <f>VLOOKUP(A1030,'Medical Examinations'!A1030:H3364,6,FALSE)</f>
        <v>No</v>
      </c>
      <c r="H1030" s="23">
        <f>VLOOKUP(A1030,'Medical Examinations'!A1030:H3364,7,FALSE)</f>
        <v>0</v>
      </c>
      <c r="I1030" s="23" t="str">
        <f>VLOOKUP(A1030,'Medical Examinations'!A1030:H3364,8,FALSE)</f>
        <v>No</v>
      </c>
      <c r="J1030" s="23" t="str" cm="1">
        <f t="array" ref="J1030">_xlfn.IFS(C1030&lt;18.5,"Under Weight",C1030&lt;25,"Healthy Weight",C1030&lt;30,"Over Weight",C1030&gt;=30,"Obesity")</f>
        <v>Over Weight</v>
      </c>
      <c r="K1030" s="23" t="str" cm="1">
        <f t="array" ref="K1030">_xlfn.IFS(D1030&lt;5.7,"Normal",D1030&lt;=6.5,"Prediabetes",D1030&gt;6.5,"Diabetes")</f>
        <v>Diabetes</v>
      </c>
      <c r="L1030" s="30" t="str">
        <f>VLOOKUP(A1030,'Hospitalisation Details'!A1030:H3372,2,FALSE)</f>
        <v>19-Jun-1965</v>
      </c>
      <c r="M1030" s="23">
        <f>VLOOKUP(A1030,'Hospitalisation Details'!A1030:H3372,5,FALSE)</f>
        <v>10965.45</v>
      </c>
      <c r="N1030" s="23" t="str">
        <f>VLOOKUP(A1030,'Hospitalisation Details'!A1030:H3372,6,FALSE)</f>
        <v>tier - 3</v>
      </c>
      <c r="O1030" s="23" t="str">
        <f>VLOOKUP(A1030,'Hospitalisation Details'!A1030:H3372,7,FALSE)</f>
        <v>tier - 2</v>
      </c>
      <c r="P1030" s="23" t="str">
        <f>VLOOKUP(A1030,'Hospitalisation Details'!A1030:H3372,8,FALSE)</f>
        <v>R1011</v>
      </c>
      <c r="Q1030" s="26">
        <f>VLOOKUP(A1030,'Hospitalisation Details'!A1030:H3372,3,FALSE)</f>
        <v>57.969444444444441</v>
      </c>
    </row>
    <row r="1031" spans="1:17" ht="15.75" customHeight="1" x14ac:dyDescent="0.3">
      <c r="A1031" s="31" t="s">
        <v>1817</v>
      </c>
      <c r="B1031" s="23" t="str">
        <f>VLOOKUP(A1031,'Customer Names'!A1031:D3365,3,FALSE)</f>
        <v xml:space="preserve">  Bridget K</v>
      </c>
      <c r="C1031" s="23">
        <f>VLOOKUP(Healthcare!A1031,'Medical Examinations'!A1031:H3365,2,FALSE)</f>
        <v>37.43</v>
      </c>
      <c r="D1031" s="23">
        <f>VLOOKUP(A1031,'Medical Examinations'!A1031:H3365,3,FALSE)</f>
        <v>4.3499999999999996</v>
      </c>
      <c r="E1031" s="23" t="str">
        <f>VLOOKUP(A1031,'Medical Examinations'!A1031:H3365,4,FALSE)</f>
        <v>Yes</v>
      </c>
      <c r="F1031" s="23" t="str">
        <f>VLOOKUP(A1031,'Medical Examinations'!A1031:H3365,5,FALSE)</f>
        <v>No</v>
      </c>
      <c r="G1031" s="23" t="str">
        <f>VLOOKUP(A1031,'Medical Examinations'!A1031:H3365,6,FALSE)</f>
        <v>Yes</v>
      </c>
      <c r="H1031" s="23">
        <f>VLOOKUP(A1031,'Medical Examinations'!A1031:H3365,7,FALSE)</f>
        <v>1</v>
      </c>
      <c r="I1031" s="23" t="str">
        <f>VLOOKUP(A1031,'Medical Examinations'!A1031:H3365,8,FALSE)</f>
        <v>No</v>
      </c>
      <c r="J1031" s="23" t="str" cm="1">
        <f t="array" ref="J1031">_xlfn.IFS(C1031&lt;18.5,"Under Weight",C1031&lt;25,"Healthy Weight",C1031&lt;30,"Over Weight",C1031&gt;=30,"Obesity")</f>
        <v>Obesity</v>
      </c>
      <c r="K1031" s="23" t="str" cm="1">
        <f t="array" ref="K1031">_xlfn.IFS(D1031&lt;5.7,"Normal",D1031&lt;=6.5,"Prediabetes",D1031&gt;6.5,"Diabetes")</f>
        <v>Normal</v>
      </c>
      <c r="L1031" s="30" t="str">
        <f>VLOOKUP(A1031,'Hospitalisation Details'!A1031:H3373,2,FALSE)</f>
        <v>14-Aug-1969</v>
      </c>
      <c r="M1031" s="23">
        <f>VLOOKUP(A1031,'Hospitalisation Details'!A1031:H3373,5,FALSE)</f>
        <v>10959.69</v>
      </c>
      <c r="N1031" s="23" t="str">
        <f>VLOOKUP(A1031,'Hospitalisation Details'!A1031:H3373,6,FALSE)</f>
        <v>tier - 3</v>
      </c>
      <c r="O1031" s="23" t="str">
        <f>VLOOKUP(A1031,'Hospitalisation Details'!A1031:H3373,7,FALSE)</f>
        <v>tier - 3</v>
      </c>
      <c r="P1031" s="23" t="str">
        <f>VLOOKUP(A1031,'Hospitalisation Details'!A1031:H3373,8,FALSE)</f>
        <v>R1012</v>
      </c>
      <c r="Q1031" s="26">
        <f>VLOOKUP(A1031,'Hospitalisation Details'!A1031:H3373,3,FALSE)</f>
        <v>53.81666666666667</v>
      </c>
    </row>
    <row r="1032" spans="1:17" ht="15.75" customHeight="1" x14ac:dyDescent="0.3">
      <c r="A1032" s="31" t="s">
        <v>1819</v>
      </c>
      <c r="B1032" s="23" t="str">
        <f>VLOOKUP(A1032,'Customer Names'!A1032:D3366,3,FALSE)</f>
        <v xml:space="preserve">  Gabriel</v>
      </c>
      <c r="C1032" s="23">
        <f>VLOOKUP(Healthcare!A1032,'Medical Examinations'!A1032:H3366,2,FALSE)</f>
        <v>23.7</v>
      </c>
      <c r="D1032" s="23">
        <f>VLOOKUP(A1032,'Medical Examinations'!A1032:H3366,3,FALSE)</f>
        <v>10.45</v>
      </c>
      <c r="E1032" s="23" t="str">
        <f>VLOOKUP(A1032,'Medical Examinations'!A1032:H3366,4,FALSE)</f>
        <v>No</v>
      </c>
      <c r="F1032" s="23" t="str">
        <f>VLOOKUP(A1032,'Medical Examinations'!A1032:H3366,5,FALSE)</f>
        <v>No</v>
      </c>
      <c r="G1032" s="23" t="str">
        <f>VLOOKUP(A1032,'Medical Examinations'!A1032:H3366,6,FALSE)</f>
        <v>No</v>
      </c>
      <c r="H1032" s="23">
        <f>VLOOKUP(A1032,'Medical Examinations'!A1032:H3366,7,FALSE)</f>
        <v>0</v>
      </c>
      <c r="I1032" s="23" t="str">
        <f>VLOOKUP(A1032,'Medical Examinations'!A1032:H3366,8,FALSE)</f>
        <v>No</v>
      </c>
      <c r="J1032" s="23" t="str" cm="1">
        <f t="array" ref="J1032">_xlfn.IFS(C1032&lt;18.5,"Under Weight",C1032&lt;25,"Healthy Weight",C1032&lt;30,"Over Weight",C1032&gt;=30,"Obesity")</f>
        <v>Healthy Weight</v>
      </c>
      <c r="K1032" s="23" t="str" cm="1">
        <f t="array" ref="K1032">_xlfn.IFS(D1032&lt;5.7,"Normal",D1032&lt;=6.5,"Prediabetes",D1032&gt;6.5,"Diabetes")</f>
        <v>Diabetes</v>
      </c>
      <c r="L1032" s="30" t="str">
        <f>VLOOKUP(A1032,'Hospitalisation Details'!A1032:H3374,2,FALSE)</f>
        <v>04-Dec-1965</v>
      </c>
      <c r="M1032" s="23">
        <f>VLOOKUP(A1032,'Hospitalisation Details'!A1032:H3374,5,FALSE)</f>
        <v>10959.33</v>
      </c>
      <c r="N1032" s="23" t="str">
        <f>VLOOKUP(A1032,'Hospitalisation Details'!A1032:H3374,6,FALSE)</f>
        <v>tier - 3</v>
      </c>
      <c r="O1032" s="23" t="str">
        <f>VLOOKUP(A1032,'Hospitalisation Details'!A1032:H3374,7,FALSE)</f>
        <v>tier - 3</v>
      </c>
      <c r="P1032" s="23" t="str">
        <f>VLOOKUP(A1032,'Hospitalisation Details'!A1032:H3374,8,FALSE)</f>
        <v>R1011</v>
      </c>
      <c r="Q1032" s="26">
        <f>VLOOKUP(A1032,'Hospitalisation Details'!A1032:H3374,3,FALSE)</f>
        <v>57.511111111111113</v>
      </c>
    </row>
    <row r="1033" spans="1:17" ht="15.75" customHeight="1" x14ac:dyDescent="0.3">
      <c r="A1033" s="31" t="s">
        <v>1821</v>
      </c>
      <c r="B1033" s="23" t="str">
        <f>VLOOKUP(A1033,'Customer Names'!A1033:D3367,3,FALSE)</f>
        <v xml:space="preserve">  Natasha</v>
      </c>
      <c r="C1033" s="23">
        <f>VLOOKUP(Healthcare!A1033,'Medical Examinations'!A1033:H3367,2,FALSE)</f>
        <v>24.795000000000002</v>
      </c>
      <c r="D1033" s="23">
        <f>VLOOKUP(A1033,'Medical Examinations'!A1033:H3367,3,FALSE)</f>
        <v>4.07</v>
      </c>
      <c r="E1033" s="23" t="str">
        <f>VLOOKUP(A1033,'Medical Examinations'!A1033:H3367,4,FALSE)</f>
        <v>Yes</v>
      </c>
      <c r="F1033" s="23" t="str">
        <f>VLOOKUP(A1033,'Medical Examinations'!A1033:H3367,5,FALSE)</f>
        <v>No</v>
      </c>
      <c r="G1033" s="23" t="str">
        <f>VLOOKUP(A1033,'Medical Examinations'!A1033:H3367,6,FALSE)</f>
        <v>Yes</v>
      </c>
      <c r="H1033" s="23">
        <f>VLOOKUP(A1033,'Medical Examinations'!A1033:H3367,7,FALSE)</f>
        <v>1</v>
      </c>
      <c r="I1033" s="23" t="str">
        <f>VLOOKUP(A1033,'Medical Examinations'!A1033:H3367,8,FALSE)</f>
        <v>No</v>
      </c>
      <c r="J1033" s="23" t="str" cm="1">
        <f t="array" ref="J1033">_xlfn.IFS(C1033&lt;18.5,"Under Weight",C1033&lt;25,"Healthy Weight",C1033&lt;30,"Over Weight",C1033&gt;=30,"Obesity")</f>
        <v>Healthy Weight</v>
      </c>
      <c r="K1033" s="23" t="str" cm="1">
        <f t="array" ref="K1033">_xlfn.IFS(D1033&lt;5.7,"Normal",D1033&lt;=6.5,"Prediabetes",D1033&gt;6.5,"Diabetes")</f>
        <v>Normal</v>
      </c>
      <c r="L1033" s="30" t="str">
        <f>VLOOKUP(A1033,'Hospitalisation Details'!A1033:H3375,2,FALSE)</f>
        <v>10-Nov-1969</v>
      </c>
      <c r="M1033" s="23">
        <f>VLOOKUP(A1033,'Hospitalisation Details'!A1033:H3375,5,FALSE)</f>
        <v>10942.13</v>
      </c>
      <c r="N1033" s="23" t="str">
        <f>VLOOKUP(A1033,'Hospitalisation Details'!A1033:H3375,6,FALSE)</f>
        <v>tier - 3</v>
      </c>
      <c r="O1033" s="23" t="str">
        <f>VLOOKUP(A1033,'Hospitalisation Details'!A1033:H3375,7,FALSE)</f>
        <v>tier - 3</v>
      </c>
      <c r="P1033" s="23" t="str">
        <f>VLOOKUP(A1033,'Hospitalisation Details'!A1033:H3375,8,FALSE)</f>
        <v>R1012</v>
      </c>
      <c r="Q1033" s="26">
        <f>VLOOKUP(A1033,'Hospitalisation Details'!A1033:H3375,3,FALSE)</f>
        <v>53.577777777777776</v>
      </c>
    </row>
    <row r="1034" spans="1:17" ht="15.75" customHeight="1" x14ac:dyDescent="0.3">
      <c r="A1034" s="31" t="s">
        <v>1823</v>
      </c>
      <c r="B1034" s="23" t="str">
        <f>VLOOKUP(A1034,'Customer Names'!A1034:D3368,3,FALSE)</f>
        <v xml:space="preserve">  Abby A</v>
      </c>
      <c r="C1034" s="23">
        <f>VLOOKUP(Healthcare!A1034,'Medical Examinations'!A1034:H3368,2,FALSE)</f>
        <v>31.9</v>
      </c>
      <c r="D1034" s="23">
        <f>VLOOKUP(A1034,'Medical Examinations'!A1034:H3368,3,FALSE)</f>
        <v>8.34</v>
      </c>
      <c r="E1034" s="23" t="str">
        <f>VLOOKUP(A1034,'Medical Examinations'!A1034:H3368,4,FALSE)</f>
        <v>No</v>
      </c>
      <c r="F1034" s="23" t="str">
        <f>VLOOKUP(A1034,'Medical Examinations'!A1034:H3368,5,FALSE)</f>
        <v>No</v>
      </c>
      <c r="G1034" s="23" t="str">
        <f>VLOOKUP(A1034,'Medical Examinations'!A1034:H3368,6,FALSE)</f>
        <v>No</v>
      </c>
      <c r="H1034" s="23">
        <f>VLOOKUP(A1034,'Medical Examinations'!A1034:H3368,7,FALSE)</f>
        <v>0</v>
      </c>
      <c r="I1034" s="23" t="str">
        <f>VLOOKUP(A1034,'Medical Examinations'!A1034:H3368,8,FALSE)</f>
        <v>No</v>
      </c>
      <c r="J1034" s="23" t="str" cm="1">
        <f t="array" ref="J1034">_xlfn.IFS(C1034&lt;18.5,"Under Weight",C1034&lt;25,"Healthy Weight",C1034&lt;30,"Over Weight",C1034&gt;=30,"Obesity")</f>
        <v>Obesity</v>
      </c>
      <c r="K1034" s="23" t="str" cm="1">
        <f t="array" ref="K1034">_xlfn.IFS(D1034&lt;5.7,"Normal",D1034&lt;=6.5,"Prediabetes",D1034&gt;6.5,"Diabetes")</f>
        <v>Diabetes</v>
      </c>
      <c r="L1034" s="30" t="str">
        <f>VLOOKUP(A1034,'Hospitalisation Details'!A1034:H3376,2,FALSE)</f>
        <v>12-Nov-1968</v>
      </c>
      <c r="M1034" s="23">
        <f>VLOOKUP(A1034,'Hospitalisation Details'!A1034:H3376,5,FALSE)</f>
        <v>10928.85</v>
      </c>
      <c r="N1034" s="23" t="str">
        <f>VLOOKUP(A1034,'Hospitalisation Details'!A1034:H3376,6,FALSE)</f>
        <v>tier - 3</v>
      </c>
      <c r="O1034" s="23" t="str">
        <f>VLOOKUP(A1034,'Hospitalisation Details'!A1034:H3376,7,FALSE)</f>
        <v>tier - 3</v>
      </c>
      <c r="P1034" s="23" t="str">
        <f>VLOOKUP(A1034,'Hospitalisation Details'!A1034:H3376,8,FALSE)</f>
        <v>R1013</v>
      </c>
      <c r="Q1034" s="26">
        <f>VLOOKUP(A1034,'Hospitalisation Details'!A1034:H3376,3,FALSE)</f>
        <v>54.572222222222223</v>
      </c>
    </row>
    <row r="1035" spans="1:17" ht="15.75" customHeight="1" x14ac:dyDescent="0.3">
      <c r="A1035" s="31" t="s">
        <v>1825</v>
      </c>
      <c r="B1035" s="23" t="str">
        <f>VLOOKUP(A1035,'Customer Names'!A1035:D3369,3,FALSE)</f>
        <v xml:space="preserve">  Michelle</v>
      </c>
      <c r="C1035" s="23">
        <f>VLOOKUP(Healthcare!A1035,'Medical Examinations'!A1035:H3369,2,FALSE)</f>
        <v>32.68</v>
      </c>
      <c r="D1035" s="23">
        <f>VLOOKUP(A1035,'Medical Examinations'!A1035:H3369,3,FALSE)</f>
        <v>7.41</v>
      </c>
      <c r="E1035" s="23" t="str">
        <f>VLOOKUP(A1035,'Medical Examinations'!A1035:H3369,4,FALSE)</f>
        <v>No</v>
      </c>
      <c r="F1035" s="23" t="str">
        <f>VLOOKUP(A1035,'Medical Examinations'!A1035:H3369,5,FALSE)</f>
        <v>No</v>
      </c>
      <c r="G1035" s="23" t="str">
        <f>VLOOKUP(A1035,'Medical Examinations'!A1035:H3369,6,FALSE)</f>
        <v>No</v>
      </c>
      <c r="H1035" s="23">
        <f>VLOOKUP(A1035,'Medical Examinations'!A1035:H3369,7,FALSE)</f>
        <v>0</v>
      </c>
      <c r="I1035" s="23" t="str">
        <f>VLOOKUP(A1035,'Medical Examinations'!A1035:H3369,8,FALSE)</f>
        <v>No</v>
      </c>
      <c r="J1035" s="23" t="str" cm="1">
        <f t="array" ref="J1035">_xlfn.IFS(C1035&lt;18.5,"Under Weight",C1035&lt;25,"Healthy Weight",C1035&lt;30,"Over Weight",C1035&gt;=30,"Obesity")</f>
        <v>Obesity</v>
      </c>
      <c r="K1035" s="23" t="str" cm="1">
        <f t="array" ref="K1035">_xlfn.IFS(D1035&lt;5.7,"Normal",D1035&lt;=6.5,"Prediabetes",D1035&gt;6.5,"Diabetes")</f>
        <v>Diabetes</v>
      </c>
      <c r="L1035" s="30" t="str">
        <f>VLOOKUP(A1035,'Hospitalisation Details'!A1035:H3377,2,FALSE)</f>
        <v>13-Nov-1968</v>
      </c>
      <c r="M1035" s="23">
        <f>VLOOKUP(A1035,'Hospitalisation Details'!A1035:H3377,5,FALSE)</f>
        <v>10923.93</v>
      </c>
      <c r="N1035" s="23" t="str">
        <f>VLOOKUP(A1035,'Hospitalisation Details'!A1035:H3377,6,FALSE)</f>
        <v>tier - 3</v>
      </c>
      <c r="O1035" s="23" t="str">
        <f>VLOOKUP(A1035,'Hospitalisation Details'!A1035:H3377,7,FALSE)</f>
        <v>tier - 1</v>
      </c>
      <c r="P1035" s="23" t="str">
        <f>VLOOKUP(A1035,'Hospitalisation Details'!A1035:H3377,8,FALSE)</f>
        <v>R1024</v>
      </c>
      <c r="Q1035" s="26">
        <f>VLOOKUP(A1035,'Hospitalisation Details'!A1035:H3377,3,FALSE)</f>
        <v>54.569444444444443</v>
      </c>
    </row>
    <row r="1036" spans="1:17" ht="15.75" customHeight="1" x14ac:dyDescent="0.3">
      <c r="A1036" s="31" t="s">
        <v>1826</v>
      </c>
      <c r="B1036" s="23" t="str">
        <f>VLOOKUP(A1036,'Customer Names'!A1036:D3370,3,FALSE)</f>
        <v xml:space="preserve">  Mckendree</v>
      </c>
      <c r="C1036" s="23">
        <f>VLOOKUP(Healthcare!A1036,'Medical Examinations'!A1036:H3370,2,FALSE)</f>
        <v>47.13</v>
      </c>
      <c r="D1036" s="23">
        <f>VLOOKUP(A1036,'Medical Examinations'!A1036:H3370,3,FALSE)</f>
        <v>4.3099999999999996</v>
      </c>
      <c r="E1036" s="23" t="str">
        <f>VLOOKUP(A1036,'Medical Examinations'!A1036:H3370,4,FALSE)</f>
        <v>No</v>
      </c>
      <c r="F1036" s="23" t="str">
        <f>VLOOKUP(A1036,'Medical Examinations'!A1036:H3370,5,FALSE)</f>
        <v>No</v>
      </c>
      <c r="G1036" s="23" t="str">
        <f>VLOOKUP(A1036,'Medical Examinations'!A1036:H3370,6,FALSE)</f>
        <v>No</v>
      </c>
      <c r="H1036" s="23">
        <f>VLOOKUP(A1036,'Medical Examinations'!A1036:H3370,7,FALSE)</f>
        <v>0</v>
      </c>
      <c r="I1036" s="23" t="str">
        <f>VLOOKUP(A1036,'Medical Examinations'!A1036:H3370,8,FALSE)</f>
        <v>No</v>
      </c>
      <c r="J1036" s="23" t="str" cm="1">
        <f t="array" ref="J1036">_xlfn.IFS(C1036&lt;18.5,"Under Weight",C1036&lt;25,"Healthy Weight",C1036&lt;30,"Over Weight",C1036&gt;=30,"Obesity")</f>
        <v>Obesity</v>
      </c>
      <c r="K1036" s="23" t="str" cm="1">
        <f t="array" ref="K1036">_xlfn.IFS(D1036&lt;5.7,"Normal",D1036&lt;=6.5,"Prediabetes",D1036&gt;6.5,"Diabetes")</f>
        <v>Normal</v>
      </c>
      <c r="L1036" s="30" t="str">
        <f>VLOOKUP(A1036,'Hospitalisation Details'!A1036:H3378,2,FALSE)</f>
        <v>06-Sep-1994</v>
      </c>
      <c r="M1036" s="23">
        <f>VLOOKUP(A1036,'Hospitalisation Details'!A1036:H3378,5,FALSE)</f>
        <v>10886.66</v>
      </c>
      <c r="N1036" s="23" t="str">
        <f>VLOOKUP(A1036,'Hospitalisation Details'!A1036:H3378,6,FALSE)</f>
        <v>tier - 3</v>
      </c>
      <c r="O1036" s="23" t="str">
        <f>VLOOKUP(A1036,'Hospitalisation Details'!A1036:H3378,7,FALSE)</f>
        <v>tier - 3</v>
      </c>
      <c r="P1036" s="23" t="str">
        <f>VLOOKUP(A1036,'Hospitalisation Details'!A1036:H3378,8,FALSE)</f>
        <v>R1012</v>
      </c>
      <c r="Q1036" s="26">
        <f>VLOOKUP(A1036,'Hospitalisation Details'!A1036:H3378,3,FALSE)</f>
        <v>28.755555555555556</v>
      </c>
    </row>
    <row r="1037" spans="1:17" ht="15.75" customHeight="1" x14ac:dyDescent="0.3">
      <c r="A1037" s="31" t="s">
        <v>1828</v>
      </c>
      <c r="B1037" s="23" t="str">
        <f>VLOOKUP(A1037,'Customer Names'!A1037:D3371,3,FALSE)</f>
        <v xml:space="preserve">  Tara</v>
      </c>
      <c r="C1037" s="23">
        <f>VLOOKUP(Healthcare!A1037,'Medical Examinations'!A1037:H3371,2,FALSE)</f>
        <v>36.67</v>
      </c>
      <c r="D1037" s="23">
        <f>VLOOKUP(A1037,'Medical Examinations'!A1037:H3371,3,FALSE)</f>
        <v>10.83</v>
      </c>
      <c r="E1037" s="23" t="str">
        <f>VLOOKUP(A1037,'Medical Examinations'!A1037:H3371,4,FALSE)</f>
        <v>No</v>
      </c>
      <c r="F1037" s="23" t="str">
        <f>VLOOKUP(A1037,'Medical Examinations'!A1037:H3371,5,FALSE)</f>
        <v>No</v>
      </c>
      <c r="G1037" s="23" t="str">
        <f>VLOOKUP(A1037,'Medical Examinations'!A1037:H3371,6,FALSE)</f>
        <v>No</v>
      </c>
      <c r="H1037" s="23">
        <f>VLOOKUP(A1037,'Medical Examinations'!A1037:H3371,7,FALSE)</f>
        <v>0</v>
      </c>
      <c r="I1037" s="23" t="str">
        <f>VLOOKUP(A1037,'Medical Examinations'!A1037:H3371,8,FALSE)</f>
        <v>No</v>
      </c>
      <c r="J1037" s="23" t="str" cm="1">
        <f t="array" ref="J1037">_xlfn.IFS(C1037&lt;18.5,"Under Weight",C1037&lt;25,"Healthy Weight",C1037&lt;30,"Over Weight",C1037&gt;=30,"Obesity")</f>
        <v>Obesity</v>
      </c>
      <c r="K1037" s="23" t="str" cm="1">
        <f t="array" ref="K1037">_xlfn.IFS(D1037&lt;5.7,"Normal",D1037&lt;=6.5,"Prediabetes",D1037&gt;6.5,"Diabetes")</f>
        <v>Diabetes</v>
      </c>
      <c r="L1037" s="30" t="str">
        <f>VLOOKUP(A1037,'Hospitalisation Details'!A1037:H3379,2,FALSE)</f>
        <v>20-Dec-1971</v>
      </c>
      <c r="M1037" s="23">
        <f>VLOOKUP(A1037,'Hospitalisation Details'!A1037:H3379,5,FALSE)</f>
        <v>10848.13</v>
      </c>
      <c r="N1037" s="23" t="str">
        <f>VLOOKUP(A1037,'Hospitalisation Details'!A1037:H3379,6,FALSE)</f>
        <v>tier - 3</v>
      </c>
      <c r="O1037" s="23" t="str">
        <f>VLOOKUP(A1037,'Hospitalisation Details'!A1037:H3379,7,FALSE)</f>
        <v>tier - 3</v>
      </c>
      <c r="P1037" s="23" t="str">
        <f>VLOOKUP(A1037,'Hospitalisation Details'!A1037:H3379,8,FALSE)</f>
        <v>R1012</v>
      </c>
      <c r="Q1037" s="26">
        <f>VLOOKUP(A1037,'Hospitalisation Details'!A1037:H3379,3,FALSE)</f>
        <v>51.466666666666669</v>
      </c>
    </row>
    <row r="1038" spans="1:17" ht="15.75" customHeight="1" x14ac:dyDescent="0.3">
      <c r="A1038" s="31" t="s">
        <v>1829</v>
      </c>
      <c r="B1038" s="23" t="str">
        <f>VLOOKUP(A1038,'Customer Names'!A1038:D3372,3,FALSE)</f>
        <v xml:space="preserve">  Daniel</v>
      </c>
      <c r="C1038" s="23">
        <f>VLOOKUP(Healthcare!A1038,'Medical Examinations'!A1038:H3372,2,FALSE)</f>
        <v>33.630000000000003</v>
      </c>
      <c r="D1038" s="23">
        <f>VLOOKUP(A1038,'Medical Examinations'!A1038:H3372,3,FALSE)</f>
        <v>11.31</v>
      </c>
      <c r="E1038" s="23" t="str">
        <f>VLOOKUP(A1038,'Medical Examinations'!A1038:H3372,4,FALSE)</f>
        <v>No</v>
      </c>
      <c r="F1038" s="23" t="str">
        <f>VLOOKUP(A1038,'Medical Examinations'!A1038:H3372,5,FALSE)</f>
        <v>No</v>
      </c>
      <c r="G1038" s="23" t="str">
        <f>VLOOKUP(A1038,'Medical Examinations'!A1038:H3372,6,FALSE)</f>
        <v>No</v>
      </c>
      <c r="H1038" s="23">
        <f>VLOOKUP(A1038,'Medical Examinations'!A1038:H3372,7,FALSE)</f>
        <v>0</v>
      </c>
      <c r="I1038" s="23" t="str">
        <f>VLOOKUP(A1038,'Medical Examinations'!A1038:H3372,8,FALSE)</f>
        <v>No</v>
      </c>
      <c r="J1038" s="23" t="str" cm="1">
        <f t="array" ref="J1038">_xlfn.IFS(C1038&lt;18.5,"Under Weight",C1038&lt;25,"Healthy Weight",C1038&lt;30,"Over Weight",C1038&gt;=30,"Obesity")</f>
        <v>Obesity</v>
      </c>
      <c r="K1038" s="23" t="str" cm="1">
        <f t="array" ref="K1038">_xlfn.IFS(D1038&lt;5.7,"Normal",D1038&lt;=6.5,"Prediabetes",D1038&gt;6.5,"Diabetes")</f>
        <v>Diabetes</v>
      </c>
      <c r="L1038" s="30" t="str">
        <f>VLOOKUP(A1038,'Hospitalisation Details'!A1038:H3380,2,FALSE)</f>
        <v>28-Jul-1968</v>
      </c>
      <c r="M1038" s="23">
        <f>VLOOKUP(A1038,'Hospitalisation Details'!A1038:H3380,5,FALSE)</f>
        <v>10825.25</v>
      </c>
      <c r="N1038" s="23" t="str">
        <f>VLOOKUP(A1038,'Hospitalisation Details'!A1038:H3380,6,FALSE)</f>
        <v>tier - 3</v>
      </c>
      <c r="O1038" s="23" t="str">
        <f>VLOOKUP(A1038,'Hospitalisation Details'!A1038:H3380,7,FALSE)</f>
        <v>tier - 3</v>
      </c>
      <c r="P1038" s="23" t="str">
        <f>VLOOKUP(A1038,'Hospitalisation Details'!A1038:H3380,8,FALSE)</f>
        <v>R1012</v>
      </c>
      <c r="Q1038" s="26">
        <f>VLOOKUP(A1038,'Hospitalisation Details'!A1038:H3380,3,FALSE)</f>
        <v>54.861111111111114</v>
      </c>
    </row>
    <row r="1039" spans="1:17" ht="15.75" customHeight="1" x14ac:dyDescent="0.3">
      <c r="A1039" s="31" t="s">
        <v>1830</v>
      </c>
      <c r="B1039" s="23" t="str">
        <f>VLOOKUP(A1039,'Customer Names'!A1039:D3373,3,FALSE)</f>
        <v xml:space="preserve">  Joshua P</v>
      </c>
      <c r="C1039" s="23">
        <f>VLOOKUP(Healthcare!A1039,'Medical Examinations'!A1039:H3373,2,FALSE)</f>
        <v>32.67</v>
      </c>
      <c r="D1039" s="23">
        <f>VLOOKUP(A1039,'Medical Examinations'!A1039:H3373,3,FALSE)</f>
        <v>11.81</v>
      </c>
      <c r="E1039" s="23" t="str">
        <f>VLOOKUP(A1039,'Medical Examinations'!A1039:H3373,4,FALSE)</f>
        <v>Yes</v>
      </c>
      <c r="F1039" s="23" t="str">
        <f>VLOOKUP(A1039,'Medical Examinations'!A1039:H3373,5,FALSE)</f>
        <v>No</v>
      </c>
      <c r="G1039" s="23" t="str">
        <f>VLOOKUP(A1039,'Medical Examinations'!A1039:H3373,6,FALSE)</f>
        <v>No</v>
      </c>
      <c r="H1039" s="23">
        <f>VLOOKUP(A1039,'Medical Examinations'!A1039:H3373,7,FALSE)</f>
        <v>0</v>
      </c>
      <c r="I1039" s="23" t="str">
        <f>VLOOKUP(A1039,'Medical Examinations'!A1039:H3373,8,FALSE)</f>
        <v>No</v>
      </c>
      <c r="J1039" s="23" t="str" cm="1">
        <f t="array" ref="J1039">_xlfn.IFS(C1039&lt;18.5,"Under Weight",C1039&lt;25,"Healthy Weight",C1039&lt;30,"Over Weight",C1039&gt;=30,"Obesity")</f>
        <v>Obesity</v>
      </c>
      <c r="K1039" s="23" t="str" cm="1">
        <f t="array" ref="K1039">_xlfn.IFS(D1039&lt;5.7,"Normal",D1039&lt;=6.5,"Prediabetes",D1039&gt;6.5,"Diabetes")</f>
        <v>Diabetes</v>
      </c>
      <c r="L1039" s="30" t="str">
        <f>VLOOKUP(A1039,'Hospitalisation Details'!A1039:H3381,2,FALSE)</f>
        <v>02-Oct-1967</v>
      </c>
      <c r="M1039" s="23">
        <f>VLOOKUP(A1039,'Hospitalisation Details'!A1039:H3381,5,FALSE)</f>
        <v>10807.49</v>
      </c>
      <c r="N1039" s="23" t="str">
        <f>VLOOKUP(A1039,'Hospitalisation Details'!A1039:H3381,6,FALSE)</f>
        <v>tier - 3</v>
      </c>
      <c r="O1039" s="23" t="str">
        <f>VLOOKUP(A1039,'Hospitalisation Details'!A1039:H3381,7,FALSE)</f>
        <v>tier - 2</v>
      </c>
      <c r="P1039" s="23" t="str">
        <f>VLOOKUP(A1039,'Hospitalisation Details'!A1039:H3381,8,FALSE)</f>
        <v>R1013</v>
      </c>
      <c r="Q1039" s="26">
        <f>VLOOKUP(A1039,'Hospitalisation Details'!A1039:H3381,3,FALSE)</f>
        <v>55.68333333333333</v>
      </c>
    </row>
    <row r="1040" spans="1:17" ht="15.75" customHeight="1" x14ac:dyDescent="0.3">
      <c r="A1040" s="31" t="s">
        <v>1832</v>
      </c>
      <c r="B1040" s="23" t="str">
        <f>VLOOKUP(A1040,'Customer Names'!A1040:D3374,3,FALSE)</f>
        <v xml:space="preserve">  Erin C</v>
      </c>
      <c r="C1040" s="23">
        <f>VLOOKUP(Healthcare!A1040,'Medical Examinations'!A1040:H3374,2,FALSE)</f>
        <v>33.299999999999997</v>
      </c>
      <c r="D1040" s="23">
        <f>VLOOKUP(A1040,'Medical Examinations'!A1040:H3374,3,FALSE)</f>
        <v>8.26</v>
      </c>
      <c r="E1040" s="23" t="str">
        <f>VLOOKUP(A1040,'Medical Examinations'!A1040:H3374,4,FALSE)</f>
        <v>Yes</v>
      </c>
      <c r="F1040" s="23" t="str">
        <f>VLOOKUP(A1040,'Medical Examinations'!A1040:H3374,5,FALSE)</f>
        <v>No</v>
      </c>
      <c r="G1040" s="23" t="str">
        <f>VLOOKUP(A1040,'Medical Examinations'!A1040:H3374,6,FALSE)</f>
        <v>No</v>
      </c>
      <c r="H1040" s="23">
        <f>VLOOKUP(A1040,'Medical Examinations'!A1040:H3374,7,FALSE)</f>
        <v>2</v>
      </c>
      <c r="I1040" s="23" t="str">
        <f>VLOOKUP(A1040,'Medical Examinations'!A1040:H3374,8,FALSE)</f>
        <v>No</v>
      </c>
      <c r="J1040" s="23" t="str" cm="1">
        <f t="array" ref="J1040">_xlfn.IFS(C1040&lt;18.5,"Under Weight",C1040&lt;25,"Healthy Weight",C1040&lt;30,"Over Weight",C1040&gt;=30,"Obesity")</f>
        <v>Obesity</v>
      </c>
      <c r="K1040" s="23" t="str" cm="1">
        <f t="array" ref="K1040">_xlfn.IFS(D1040&lt;5.7,"Normal",D1040&lt;=6.5,"Prediabetes",D1040&gt;6.5,"Diabetes")</f>
        <v>Diabetes</v>
      </c>
      <c r="L1040" s="30" t="str">
        <f>VLOOKUP(A1040,'Hospitalisation Details'!A1040:H3382,2,FALSE)</f>
        <v>18-Dec-1970</v>
      </c>
      <c r="M1040" s="23">
        <f>VLOOKUP(A1040,'Hospitalisation Details'!A1040:H3382,5,FALSE)</f>
        <v>10806.84</v>
      </c>
      <c r="N1040" s="23" t="str">
        <f>VLOOKUP(A1040,'Hospitalisation Details'!A1040:H3382,6,FALSE)</f>
        <v>tier - 3</v>
      </c>
      <c r="O1040" s="23" t="str">
        <f>VLOOKUP(A1040,'Hospitalisation Details'!A1040:H3382,7,FALSE)</f>
        <v>tier - 2</v>
      </c>
      <c r="P1040" s="23" t="str">
        <f>VLOOKUP(A1040,'Hospitalisation Details'!A1040:H3382,8,FALSE)</f>
        <v>R1011</v>
      </c>
      <c r="Q1040" s="26">
        <f>VLOOKUP(A1040,'Hospitalisation Details'!A1040:H3382,3,FALSE)</f>
        <v>52.472222222222221</v>
      </c>
    </row>
    <row r="1041" spans="1:17" ht="15.75" customHeight="1" x14ac:dyDescent="0.3">
      <c r="A1041" s="31" t="s">
        <v>1833</v>
      </c>
      <c r="B1041" s="23" t="str">
        <f>VLOOKUP(A1041,'Customer Names'!A1041:D3375,3,FALSE)</f>
        <v xml:space="preserve">  Shure</v>
      </c>
      <c r="C1041" s="23">
        <f>VLOOKUP(Healthcare!A1041,'Medical Examinations'!A1041:H3375,2,FALSE)</f>
        <v>30.78</v>
      </c>
      <c r="D1041" s="23">
        <f>VLOOKUP(A1041,'Medical Examinations'!A1041:H3375,3,FALSE)</f>
        <v>10.74</v>
      </c>
      <c r="E1041" s="23" t="str">
        <f>VLOOKUP(A1041,'Medical Examinations'!A1041:H3375,4,FALSE)</f>
        <v>Yes</v>
      </c>
      <c r="F1041" s="23" t="str">
        <f>VLOOKUP(A1041,'Medical Examinations'!A1041:H3375,5,FALSE)</f>
        <v>No</v>
      </c>
      <c r="G1041" s="23" t="str">
        <f>VLOOKUP(A1041,'Medical Examinations'!A1041:H3375,6,FALSE)</f>
        <v>No</v>
      </c>
      <c r="H1041" s="23">
        <f>VLOOKUP(A1041,'Medical Examinations'!A1041:H3375,7,FALSE)</f>
        <v>2</v>
      </c>
      <c r="I1041" s="23" t="str">
        <f>VLOOKUP(A1041,'Medical Examinations'!A1041:H3375,8,FALSE)</f>
        <v>No</v>
      </c>
      <c r="J1041" s="23" t="str" cm="1">
        <f t="array" ref="J1041">_xlfn.IFS(C1041&lt;18.5,"Under Weight",C1041&lt;25,"Healthy Weight",C1041&lt;30,"Over Weight",C1041&gt;=30,"Obesity")</f>
        <v>Obesity</v>
      </c>
      <c r="K1041" s="23" t="str" cm="1">
        <f t="array" ref="K1041">_xlfn.IFS(D1041&lt;5.7,"Normal",D1041&lt;=6.5,"Prediabetes",D1041&gt;6.5,"Diabetes")</f>
        <v>Diabetes</v>
      </c>
      <c r="L1041" s="30" t="str">
        <f>VLOOKUP(A1041,'Hospitalisation Details'!A1041:H3383,2,FALSE)</f>
        <v>28-Oct-1970</v>
      </c>
      <c r="M1041" s="23">
        <f>VLOOKUP(A1041,'Hospitalisation Details'!A1041:H3383,5,FALSE)</f>
        <v>10797.34</v>
      </c>
      <c r="N1041" s="23" t="str">
        <f>VLOOKUP(A1041,'Hospitalisation Details'!A1041:H3383,6,FALSE)</f>
        <v>tier - 3</v>
      </c>
      <c r="O1041" s="23" t="str">
        <f>VLOOKUP(A1041,'Hospitalisation Details'!A1041:H3383,7,FALSE)</f>
        <v>tier - 2</v>
      </c>
      <c r="P1041" s="23" t="str">
        <f>VLOOKUP(A1041,'Hospitalisation Details'!A1041:H3383,8,FALSE)</f>
        <v>R1023</v>
      </c>
      <c r="Q1041" s="26">
        <f>VLOOKUP(A1041,'Hospitalisation Details'!A1041:H3383,3,FALSE)</f>
        <v>52.611111111111114</v>
      </c>
    </row>
    <row r="1042" spans="1:17" ht="15.75" customHeight="1" x14ac:dyDescent="0.3">
      <c r="A1042" s="31" t="s">
        <v>1835</v>
      </c>
      <c r="B1042" s="23" t="str">
        <f>VLOOKUP(A1042,'Customer Names'!A1042:D3376,3,FALSE)</f>
        <v xml:space="preserve">  Richard</v>
      </c>
      <c r="C1042" s="23">
        <f>VLOOKUP(Healthcare!A1042,'Medical Examinations'!A1042:H3376,2,FALSE)</f>
        <v>28.975000000000001</v>
      </c>
      <c r="D1042" s="23">
        <f>VLOOKUP(A1042,'Medical Examinations'!A1042:H3376,3,FALSE)</f>
        <v>7.69</v>
      </c>
      <c r="E1042" s="23" t="str">
        <f>VLOOKUP(A1042,'Medical Examinations'!A1042:H3376,4,FALSE)</f>
        <v>Yes</v>
      </c>
      <c r="F1042" s="23" t="str">
        <f>VLOOKUP(A1042,'Medical Examinations'!A1042:H3376,5,FALSE)</f>
        <v>No</v>
      </c>
      <c r="G1042" s="23" t="str">
        <f>VLOOKUP(A1042,'Medical Examinations'!A1042:H3376,6,FALSE)</f>
        <v>No</v>
      </c>
      <c r="H1042" s="23">
        <f>VLOOKUP(A1042,'Medical Examinations'!A1042:H3376,7,FALSE)</f>
        <v>0</v>
      </c>
      <c r="I1042" s="23" t="str">
        <f>VLOOKUP(A1042,'Medical Examinations'!A1042:H3376,8,FALSE)</f>
        <v>No</v>
      </c>
      <c r="J1042" s="23" t="str" cm="1">
        <f t="array" ref="J1042">_xlfn.IFS(C1042&lt;18.5,"Under Weight",C1042&lt;25,"Healthy Weight",C1042&lt;30,"Over Weight",C1042&gt;=30,"Obesity")</f>
        <v>Over Weight</v>
      </c>
      <c r="K1042" s="23" t="str" cm="1">
        <f t="array" ref="K1042">_xlfn.IFS(D1042&lt;5.7,"Normal",D1042&lt;=6.5,"Prediabetes",D1042&gt;6.5,"Diabetes")</f>
        <v>Diabetes</v>
      </c>
      <c r="L1042" s="30" t="str">
        <f>VLOOKUP(A1042,'Hospitalisation Details'!A1042:H3384,2,FALSE)</f>
        <v>23-Oct-1967</v>
      </c>
      <c r="M1042" s="23">
        <f>VLOOKUP(A1042,'Hospitalisation Details'!A1042:H3384,5,FALSE)</f>
        <v>10796.35</v>
      </c>
      <c r="N1042" s="23" t="str">
        <f>VLOOKUP(A1042,'Hospitalisation Details'!A1042:H3384,6,FALSE)</f>
        <v>tier - 3</v>
      </c>
      <c r="O1042" s="23" t="str">
        <f>VLOOKUP(A1042,'Hospitalisation Details'!A1042:H3384,7,FALSE)</f>
        <v>tier - 1</v>
      </c>
      <c r="P1042" s="23" t="str">
        <f>VLOOKUP(A1042,'Hospitalisation Details'!A1042:H3384,8,FALSE)</f>
        <v>R1019</v>
      </c>
      <c r="Q1042" s="26">
        <f>VLOOKUP(A1042,'Hospitalisation Details'!A1042:H3384,3,FALSE)</f>
        <v>55.625</v>
      </c>
    </row>
    <row r="1043" spans="1:17" ht="15.75" customHeight="1" x14ac:dyDescent="0.3">
      <c r="A1043" s="31" t="s">
        <v>1836</v>
      </c>
      <c r="B1043" s="23" t="str">
        <f>VLOOKUP(A1043,'Customer Names'!A1043:D3377,3,FALSE)</f>
        <v xml:space="preserve">  Brenda</v>
      </c>
      <c r="C1043" s="23">
        <f>VLOOKUP(Healthcare!A1043,'Medical Examinations'!A1043:H3377,2,FALSE)</f>
        <v>33.4</v>
      </c>
      <c r="D1043" s="23">
        <f>VLOOKUP(A1043,'Medical Examinations'!A1043:H3377,3,FALSE)</f>
        <v>4.84</v>
      </c>
      <c r="E1043" s="23" t="str">
        <f>VLOOKUP(A1043,'Medical Examinations'!A1043:H3377,4,FALSE)</f>
        <v>No</v>
      </c>
      <c r="F1043" s="23" t="str">
        <f>VLOOKUP(A1043,'Medical Examinations'!A1043:H3377,5,FALSE)</f>
        <v>No</v>
      </c>
      <c r="G1043" s="23" t="str">
        <f>VLOOKUP(A1043,'Medical Examinations'!A1043:H3377,6,FALSE)</f>
        <v>No</v>
      </c>
      <c r="H1043" s="23">
        <f>VLOOKUP(A1043,'Medical Examinations'!A1043:H3377,7,FALSE)</f>
        <v>0</v>
      </c>
      <c r="I1043" s="23" t="str">
        <f>VLOOKUP(A1043,'Medical Examinations'!A1043:H3377,8,FALSE)</f>
        <v>No</v>
      </c>
      <c r="J1043" s="23" t="str" cm="1">
        <f t="array" ref="J1043">_xlfn.IFS(C1043&lt;18.5,"Under Weight",C1043&lt;25,"Healthy Weight",C1043&lt;30,"Over Weight",C1043&gt;=30,"Obesity")</f>
        <v>Obesity</v>
      </c>
      <c r="K1043" s="23" t="str" cm="1">
        <f t="array" ref="K1043">_xlfn.IFS(D1043&lt;5.7,"Normal",D1043&lt;=6.5,"Prediabetes",D1043&gt;6.5,"Diabetes")</f>
        <v>Normal</v>
      </c>
      <c r="L1043" s="30" t="str">
        <f>VLOOKUP(A1043,'Hospitalisation Details'!A1043:H3385,2,FALSE)</f>
        <v>24-Dec-1999</v>
      </c>
      <c r="M1043" s="23">
        <f>VLOOKUP(A1043,'Hospitalisation Details'!A1043:H3385,5,FALSE)</f>
        <v>10795.94</v>
      </c>
      <c r="N1043" s="23" t="str">
        <f>VLOOKUP(A1043,'Hospitalisation Details'!A1043:H3385,6,FALSE)</f>
        <v>tier - 3</v>
      </c>
      <c r="O1043" s="23" t="str">
        <f>VLOOKUP(A1043,'Hospitalisation Details'!A1043:H3385,7,FALSE)</f>
        <v>tier - 1</v>
      </c>
      <c r="P1043" s="23" t="str">
        <f>VLOOKUP(A1043,'Hospitalisation Details'!A1043:H3385,8,FALSE)</f>
        <v>R1011</v>
      </c>
      <c r="Q1043" s="26">
        <f>VLOOKUP(A1043,'Hospitalisation Details'!A1043:H3385,3,FALSE)</f>
        <v>23.455555555555556</v>
      </c>
    </row>
    <row r="1044" spans="1:17" ht="15.75" customHeight="1" x14ac:dyDescent="0.3">
      <c r="A1044" s="31" t="s">
        <v>1838</v>
      </c>
      <c r="B1044" s="23" t="str">
        <f>VLOOKUP(A1044,'Customer Names'!A1044:D3378,3,FALSE)</f>
        <v xml:space="preserve">  Joseph M</v>
      </c>
      <c r="C1044" s="23">
        <f>VLOOKUP(Healthcare!A1044,'Medical Examinations'!A1044:H3378,2,FALSE)</f>
        <v>21.5</v>
      </c>
      <c r="D1044" s="23">
        <f>VLOOKUP(A1044,'Medical Examinations'!A1044:H3378,3,FALSE)</f>
        <v>9.77</v>
      </c>
      <c r="E1044" s="23" t="str">
        <f>VLOOKUP(A1044,'Medical Examinations'!A1044:H3378,4,FALSE)</f>
        <v>Yes</v>
      </c>
      <c r="F1044" s="23" t="str">
        <f>VLOOKUP(A1044,'Medical Examinations'!A1044:H3378,5,FALSE)</f>
        <v>No</v>
      </c>
      <c r="G1044" s="23" t="str">
        <f>VLOOKUP(A1044,'Medical Examinations'!A1044:H3378,6,FALSE)</f>
        <v>No</v>
      </c>
      <c r="H1044" s="23">
        <f>VLOOKUP(A1044,'Medical Examinations'!A1044:H3378,7,FALSE)</f>
        <v>0</v>
      </c>
      <c r="I1044" s="23" t="str">
        <f>VLOOKUP(A1044,'Medical Examinations'!A1044:H3378,8,FALSE)</f>
        <v>No</v>
      </c>
      <c r="J1044" s="23" t="str" cm="1">
        <f t="array" ref="J1044">_xlfn.IFS(C1044&lt;18.5,"Under Weight",C1044&lt;25,"Healthy Weight",C1044&lt;30,"Over Weight",C1044&gt;=30,"Obesity")</f>
        <v>Healthy Weight</v>
      </c>
      <c r="K1044" s="23" t="str" cm="1">
        <f t="array" ref="K1044">_xlfn.IFS(D1044&lt;5.7,"Normal",D1044&lt;=6.5,"Prediabetes",D1044&gt;6.5,"Diabetes")</f>
        <v>Diabetes</v>
      </c>
      <c r="L1044" s="30" t="str">
        <f>VLOOKUP(A1044,'Hospitalisation Details'!A1044:H3386,2,FALSE)</f>
        <v>11-Nov-1967</v>
      </c>
      <c r="M1044" s="23">
        <f>VLOOKUP(A1044,'Hospitalisation Details'!A1044:H3386,5,FALSE)</f>
        <v>10791.96</v>
      </c>
      <c r="N1044" s="23" t="str">
        <f>VLOOKUP(A1044,'Hospitalisation Details'!A1044:H3386,6,FALSE)</f>
        <v>tier - 3</v>
      </c>
      <c r="O1044" s="23" t="str">
        <f>VLOOKUP(A1044,'Hospitalisation Details'!A1044:H3386,7,FALSE)</f>
        <v>tier - 2</v>
      </c>
      <c r="P1044" s="23" t="str">
        <f>VLOOKUP(A1044,'Hospitalisation Details'!A1044:H3386,8,FALSE)</f>
        <v>R1011</v>
      </c>
      <c r="Q1044" s="26">
        <f>VLOOKUP(A1044,'Hospitalisation Details'!A1044:H3386,3,FALSE)</f>
        <v>55.575000000000003</v>
      </c>
    </row>
    <row r="1045" spans="1:17" ht="15.75" customHeight="1" x14ac:dyDescent="0.3">
      <c r="A1045" s="31" t="s">
        <v>1840</v>
      </c>
      <c r="B1045" s="23" t="str">
        <f>VLOOKUP(A1045,'Customer Names'!A1045:D3379,3,FALSE)</f>
        <v xml:space="preserve">  Stephen J</v>
      </c>
      <c r="C1045" s="23">
        <f>VLOOKUP(Healthcare!A1045,'Medical Examinations'!A1045:H3379,2,FALSE)</f>
        <v>38.14</v>
      </c>
      <c r="D1045" s="23">
        <f>VLOOKUP(A1045,'Medical Examinations'!A1045:H3379,3,FALSE)</f>
        <v>5.84</v>
      </c>
      <c r="E1045" s="23" t="str">
        <f>VLOOKUP(A1045,'Medical Examinations'!A1045:H3379,4,FALSE)</f>
        <v>No</v>
      </c>
      <c r="F1045" s="23" t="str">
        <f>VLOOKUP(A1045,'Medical Examinations'!A1045:H3379,5,FALSE)</f>
        <v>No</v>
      </c>
      <c r="G1045" s="23" t="str">
        <f>VLOOKUP(A1045,'Medical Examinations'!A1045:H3379,6,FALSE)</f>
        <v>No</v>
      </c>
      <c r="H1045" s="23">
        <f>VLOOKUP(A1045,'Medical Examinations'!A1045:H3379,7,FALSE)</f>
        <v>0</v>
      </c>
      <c r="I1045" s="23" t="str">
        <f>VLOOKUP(A1045,'Medical Examinations'!A1045:H3379,8,FALSE)</f>
        <v>No</v>
      </c>
      <c r="J1045" s="23" t="str" cm="1">
        <f t="array" ref="J1045">_xlfn.IFS(C1045&lt;18.5,"Under Weight",C1045&lt;25,"Healthy Weight",C1045&lt;30,"Over Weight",C1045&gt;=30,"Obesity")</f>
        <v>Obesity</v>
      </c>
      <c r="K1045" s="23" t="str" cm="1">
        <f t="array" ref="K1045">_xlfn.IFS(D1045&lt;5.7,"Normal",D1045&lt;=6.5,"Prediabetes",D1045&gt;6.5,"Diabetes")</f>
        <v>Prediabetes</v>
      </c>
      <c r="L1045" s="30" t="str">
        <f>VLOOKUP(A1045,'Hospitalisation Details'!A1045:H3387,2,FALSE)</f>
        <v>25-Nov-1989</v>
      </c>
      <c r="M1045" s="23">
        <f>VLOOKUP(A1045,'Hospitalisation Details'!A1045:H3387,5,FALSE)</f>
        <v>10769.75</v>
      </c>
      <c r="N1045" s="23" t="str">
        <f>VLOOKUP(A1045,'Hospitalisation Details'!A1045:H3387,6,FALSE)</f>
        <v>tier - 3</v>
      </c>
      <c r="O1045" s="23" t="str">
        <f>VLOOKUP(A1045,'Hospitalisation Details'!A1045:H3387,7,FALSE)</f>
        <v>tier - 2</v>
      </c>
      <c r="P1045" s="23" t="str">
        <f>VLOOKUP(A1045,'Hospitalisation Details'!A1045:H3387,8,FALSE)</f>
        <v>R1022</v>
      </c>
      <c r="Q1045" s="26">
        <f>VLOOKUP(A1045,'Hospitalisation Details'!A1045:H3387,3,FALSE)</f>
        <v>33.536111111111111</v>
      </c>
    </row>
    <row r="1046" spans="1:17" ht="15.75" customHeight="1" x14ac:dyDescent="0.3">
      <c r="A1046" s="31" t="s">
        <v>1842</v>
      </c>
      <c r="B1046" s="23" t="str">
        <f>VLOOKUP(A1046,'Customer Names'!A1046:D3380,3,FALSE)</f>
        <v xml:space="preserve">  Kathya</v>
      </c>
      <c r="C1046" s="23">
        <f>VLOOKUP(Healthcare!A1046,'Medical Examinations'!A1046:H3380,2,FALSE)</f>
        <v>35.42</v>
      </c>
      <c r="D1046" s="23">
        <f>VLOOKUP(A1046,'Medical Examinations'!A1046:H3380,3,FALSE)</f>
        <v>8.6999999999999993</v>
      </c>
      <c r="E1046" s="23" t="str">
        <f>VLOOKUP(A1046,'Medical Examinations'!A1046:H3380,4,FALSE)</f>
        <v>Yes</v>
      </c>
      <c r="F1046" s="23" t="str">
        <f>VLOOKUP(A1046,'Medical Examinations'!A1046:H3380,5,FALSE)</f>
        <v>No</v>
      </c>
      <c r="G1046" s="23" t="str">
        <f>VLOOKUP(A1046,'Medical Examinations'!A1046:H3380,6,FALSE)</f>
        <v>No</v>
      </c>
      <c r="H1046" s="23">
        <f>VLOOKUP(A1046,'Medical Examinations'!A1046:H3380,7,FALSE)</f>
        <v>1</v>
      </c>
      <c r="I1046" s="23" t="str">
        <f>VLOOKUP(A1046,'Medical Examinations'!A1046:H3380,8,FALSE)</f>
        <v>No</v>
      </c>
      <c r="J1046" s="23" t="str" cm="1">
        <f t="array" ref="J1046">_xlfn.IFS(C1046&lt;18.5,"Under Weight",C1046&lt;25,"Healthy Weight",C1046&lt;30,"Over Weight",C1046&gt;=30,"Obesity")</f>
        <v>Obesity</v>
      </c>
      <c r="K1046" s="23" t="str" cm="1">
        <f t="array" ref="K1046">_xlfn.IFS(D1046&lt;5.7,"Normal",D1046&lt;=6.5,"Prediabetes",D1046&gt;6.5,"Diabetes")</f>
        <v>Diabetes</v>
      </c>
      <c r="L1046" s="30" t="str">
        <f>VLOOKUP(A1046,'Hospitalisation Details'!A1046:H3388,2,FALSE)</f>
        <v>29-Aug-1986</v>
      </c>
      <c r="M1046" s="23">
        <f>VLOOKUP(A1046,'Hospitalisation Details'!A1046:H3388,5,FALSE)</f>
        <v>10749.02</v>
      </c>
      <c r="N1046" s="23" t="str">
        <f>VLOOKUP(A1046,'Hospitalisation Details'!A1046:H3388,6,FALSE)</f>
        <v>tier - 3</v>
      </c>
      <c r="O1046" s="23" t="str">
        <f>VLOOKUP(A1046,'Hospitalisation Details'!A1046:H3388,7,FALSE)</f>
        <v>tier - 1</v>
      </c>
      <c r="P1046" s="23" t="str">
        <f>VLOOKUP(A1046,'Hospitalisation Details'!A1046:H3388,8,FALSE)</f>
        <v>R1026</v>
      </c>
      <c r="Q1046" s="26">
        <f>VLOOKUP(A1046,'Hospitalisation Details'!A1046:H3388,3,FALSE)</f>
        <v>36.774999999999999</v>
      </c>
    </row>
    <row r="1047" spans="1:17" ht="15.75" customHeight="1" x14ac:dyDescent="0.3">
      <c r="A1047" s="31" t="s">
        <v>1844</v>
      </c>
      <c r="B1047" s="23" t="str">
        <f>VLOOKUP(A1047,'Customer Names'!A1047:D3381,3,FALSE)</f>
        <v xml:space="preserve">  Wesley</v>
      </c>
      <c r="C1047" s="23">
        <f>VLOOKUP(Healthcare!A1047,'Medical Examinations'!A1047:H3381,2,FALSE)</f>
        <v>35.625</v>
      </c>
      <c r="D1047" s="23">
        <f>VLOOKUP(A1047,'Medical Examinations'!A1047:H3381,3,FALSE)</f>
        <v>10.79</v>
      </c>
      <c r="E1047" s="23" t="str">
        <f>VLOOKUP(A1047,'Medical Examinations'!A1047:H3381,4,FALSE)</f>
        <v>No</v>
      </c>
      <c r="F1047" s="23" t="str">
        <f>VLOOKUP(A1047,'Medical Examinations'!A1047:H3381,5,FALSE)</f>
        <v>No</v>
      </c>
      <c r="G1047" s="23" t="str">
        <f>VLOOKUP(A1047,'Medical Examinations'!A1047:H3381,6,FALSE)</f>
        <v>No</v>
      </c>
      <c r="H1047" s="23">
        <f>VLOOKUP(A1047,'Medical Examinations'!A1047:H3381,7,FALSE)</f>
        <v>0</v>
      </c>
      <c r="I1047" s="23" t="str">
        <f>VLOOKUP(A1047,'Medical Examinations'!A1047:H3381,8,FALSE)</f>
        <v>No</v>
      </c>
      <c r="J1047" s="23" t="str" cm="1">
        <f t="array" ref="J1047">_xlfn.IFS(C1047&lt;18.5,"Under Weight",C1047&lt;25,"Healthy Weight",C1047&lt;30,"Over Weight",C1047&gt;=30,"Obesity")</f>
        <v>Obesity</v>
      </c>
      <c r="K1047" s="23" t="str" cm="1">
        <f t="array" ref="K1047">_xlfn.IFS(D1047&lt;5.7,"Normal",D1047&lt;=6.5,"Prediabetes",D1047&gt;6.5,"Diabetes")</f>
        <v>Diabetes</v>
      </c>
      <c r="L1047" s="30" t="str">
        <f>VLOOKUP(A1047,'Hospitalisation Details'!A1047:H3389,2,FALSE)</f>
        <v>09-Dec-1974</v>
      </c>
      <c r="M1047" s="23">
        <f>VLOOKUP(A1047,'Hospitalisation Details'!A1047:H3389,5,FALSE)</f>
        <v>10736.87</v>
      </c>
      <c r="N1047" s="23" t="str">
        <f>VLOOKUP(A1047,'Hospitalisation Details'!A1047:H3389,6,FALSE)</f>
        <v>tier - 3</v>
      </c>
      <c r="O1047" s="23" t="str">
        <f>VLOOKUP(A1047,'Hospitalisation Details'!A1047:H3389,7,FALSE)</f>
        <v>tier - 1</v>
      </c>
      <c r="P1047" s="23" t="str">
        <f>VLOOKUP(A1047,'Hospitalisation Details'!A1047:H3389,8,FALSE)</f>
        <v>R1016</v>
      </c>
      <c r="Q1047" s="26">
        <f>VLOOKUP(A1047,'Hospitalisation Details'!A1047:H3389,3,FALSE)</f>
        <v>48.49722222222222</v>
      </c>
    </row>
    <row r="1048" spans="1:17" ht="15.75" customHeight="1" x14ac:dyDescent="0.3">
      <c r="A1048" s="31" t="s">
        <v>1846</v>
      </c>
      <c r="B1048" s="23" t="str">
        <f>VLOOKUP(A1048,'Customer Names'!A1048:D3382,3,FALSE)</f>
        <v xml:space="preserve">  Tim</v>
      </c>
      <c r="C1048" s="23">
        <f>VLOOKUP(Healthcare!A1048,'Medical Examinations'!A1048:H3382,2,FALSE)</f>
        <v>45.51</v>
      </c>
      <c r="D1048" s="23">
        <f>VLOOKUP(A1048,'Medical Examinations'!A1048:H3382,3,FALSE)</f>
        <v>4.32</v>
      </c>
      <c r="E1048" s="23" t="str">
        <f>VLOOKUP(A1048,'Medical Examinations'!A1048:H3382,4,FALSE)</f>
        <v>No</v>
      </c>
      <c r="F1048" s="23" t="str">
        <f>VLOOKUP(A1048,'Medical Examinations'!A1048:H3382,5,FALSE)</f>
        <v>No</v>
      </c>
      <c r="G1048" s="23" t="str">
        <f>VLOOKUP(A1048,'Medical Examinations'!A1048:H3382,6,FALSE)</f>
        <v>No</v>
      </c>
      <c r="H1048" s="23">
        <f>VLOOKUP(A1048,'Medical Examinations'!A1048:H3382,7,FALSE)</f>
        <v>1</v>
      </c>
      <c r="I1048" s="23" t="str">
        <f>VLOOKUP(A1048,'Medical Examinations'!A1048:H3382,8,FALSE)</f>
        <v>No</v>
      </c>
      <c r="J1048" s="23" t="str" cm="1">
        <f t="array" ref="J1048">_xlfn.IFS(C1048&lt;18.5,"Under Weight",C1048&lt;25,"Healthy Weight",C1048&lt;30,"Over Weight",C1048&gt;=30,"Obesity")</f>
        <v>Obesity</v>
      </c>
      <c r="K1048" s="23" t="str" cm="1">
        <f t="array" ref="K1048">_xlfn.IFS(D1048&lt;5.7,"Normal",D1048&lt;=6.5,"Prediabetes",D1048&gt;6.5,"Diabetes")</f>
        <v>Normal</v>
      </c>
      <c r="L1048" s="30" t="str">
        <f>VLOOKUP(A1048,'Hospitalisation Details'!A1048:H3390,2,FALSE)</f>
        <v>25-Jun-1992</v>
      </c>
      <c r="M1048" s="23">
        <f>VLOOKUP(A1048,'Hospitalisation Details'!A1048:H3390,5,FALSE)</f>
        <v>10719.57</v>
      </c>
      <c r="N1048" s="23" t="str">
        <f>VLOOKUP(A1048,'Hospitalisation Details'!A1048:H3390,6,FALSE)</f>
        <v>tier - 3</v>
      </c>
      <c r="O1048" s="23" t="str">
        <f>VLOOKUP(A1048,'Hospitalisation Details'!A1048:H3390,7,FALSE)</f>
        <v>tier - 1</v>
      </c>
      <c r="P1048" s="23" t="str">
        <f>VLOOKUP(A1048,'Hospitalisation Details'!A1048:H3390,8,FALSE)</f>
        <v>R1012</v>
      </c>
      <c r="Q1048" s="26">
        <f>VLOOKUP(A1048,'Hospitalisation Details'!A1048:H3390,3,FALSE)</f>
        <v>30.952777777777779</v>
      </c>
    </row>
    <row r="1049" spans="1:17" ht="15.75" customHeight="1" x14ac:dyDescent="0.3">
      <c r="A1049" s="31" t="s">
        <v>1847</v>
      </c>
      <c r="B1049" s="23" t="str">
        <f>VLOOKUP(A1049,'Customer Names'!A1049:D3383,3,FALSE)</f>
        <v xml:space="preserve">  Jamie L</v>
      </c>
      <c r="C1049" s="23">
        <f>VLOOKUP(Healthcare!A1049,'Medical Examinations'!A1049:H3383,2,FALSE)</f>
        <v>37.1</v>
      </c>
      <c r="D1049" s="23">
        <f>VLOOKUP(A1049,'Medical Examinations'!A1049:H3383,3,FALSE)</f>
        <v>7.19</v>
      </c>
      <c r="E1049" s="23" t="str">
        <f>VLOOKUP(A1049,'Medical Examinations'!A1049:H3383,4,FALSE)</f>
        <v>Yes</v>
      </c>
      <c r="F1049" s="23" t="str">
        <f>VLOOKUP(A1049,'Medical Examinations'!A1049:H3383,5,FALSE)</f>
        <v>No</v>
      </c>
      <c r="G1049" s="23" t="str">
        <f>VLOOKUP(A1049,'Medical Examinations'!A1049:H3383,6,FALSE)</f>
        <v>No</v>
      </c>
      <c r="H1049" s="23">
        <f>VLOOKUP(A1049,'Medical Examinations'!A1049:H3383,7,FALSE)</f>
        <v>0</v>
      </c>
      <c r="I1049" s="23" t="str">
        <f>VLOOKUP(A1049,'Medical Examinations'!A1049:H3383,8,FALSE)</f>
        <v>No</v>
      </c>
      <c r="J1049" s="23" t="str" cm="1">
        <f t="array" ref="J1049">_xlfn.IFS(C1049&lt;18.5,"Under Weight",C1049&lt;25,"Healthy Weight",C1049&lt;30,"Over Weight",C1049&gt;=30,"Obesity")</f>
        <v>Obesity</v>
      </c>
      <c r="K1049" s="23" t="str" cm="1">
        <f t="array" ref="K1049">_xlfn.IFS(D1049&lt;5.7,"Normal",D1049&lt;=6.5,"Prediabetes",D1049&gt;6.5,"Diabetes")</f>
        <v>Diabetes</v>
      </c>
      <c r="L1049" s="30" t="str">
        <f>VLOOKUP(A1049,'Hospitalisation Details'!A1049:H3391,2,FALSE)</f>
        <v>05-Oct-1967</v>
      </c>
      <c r="M1049" s="23">
        <f>VLOOKUP(A1049,'Hospitalisation Details'!A1049:H3391,5,FALSE)</f>
        <v>10713.64</v>
      </c>
      <c r="N1049" s="23" t="str">
        <f>VLOOKUP(A1049,'Hospitalisation Details'!A1049:H3391,6,FALSE)</f>
        <v>tier - 3</v>
      </c>
      <c r="O1049" s="23" t="str">
        <f>VLOOKUP(A1049,'Hospitalisation Details'!A1049:H3391,7,FALSE)</f>
        <v>tier - 3</v>
      </c>
      <c r="P1049" s="23" t="str">
        <f>VLOOKUP(A1049,'Hospitalisation Details'!A1049:H3391,8,FALSE)</f>
        <v>R1011</v>
      </c>
      <c r="Q1049" s="26">
        <f>VLOOKUP(A1049,'Hospitalisation Details'!A1049:H3391,3,FALSE)</f>
        <v>55.674999999999997</v>
      </c>
    </row>
    <row r="1050" spans="1:17" ht="15.75" customHeight="1" x14ac:dyDescent="0.3">
      <c r="A1050" s="31" t="s">
        <v>1849</v>
      </c>
      <c r="B1050" s="23" t="str">
        <f>VLOOKUP(A1050,'Customer Names'!A1050:D3384,3,FALSE)</f>
        <v xml:space="preserve">  Alexandra</v>
      </c>
      <c r="C1050" s="23">
        <f>VLOOKUP(Healthcare!A1050,'Medical Examinations'!A1050:H3384,2,FALSE)</f>
        <v>30.5</v>
      </c>
      <c r="D1050" s="23">
        <f>VLOOKUP(A1050,'Medical Examinations'!A1050:H3384,3,FALSE)</f>
        <v>11.94</v>
      </c>
      <c r="E1050" s="23" t="str">
        <f>VLOOKUP(A1050,'Medical Examinations'!A1050:H3384,4,FALSE)</f>
        <v>Yes</v>
      </c>
      <c r="F1050" s="23" t="str">
        <f>VLOOKUP(A1050,'Medical Examinations'!A1050:H3384,5,FALSE)</f>
        <v>No</v>
      </c>
      <c r="G1050" s="23" t="str">
        <f>VLOOKUP(A1050,'Medical Examinations'!A1050:H3384,6,FALSE)</f>
        <v>No</v>
      </c>
      <c r="H1050" s="23">
        <f>VLOOKUP(A1050,'Medical Examinations'!A1050:H3384,7,FALSE)</f>
        <v>0</v>
      </c>
      <c r="I1050" s="23" t="str">
        <f>VLOOKUP(A1050,'Medical Examinations'!A1050:H3384,8,FALSE)</f>
        <v>No</v>
      </c>
      <c r="J1050" s="23" t="str" cm="1">
        <f t="array" ref="J1050">_xlfn.IFS(C1050&lt;18.5,"Under Weight",C1050&lt;25,"Healthy Weight",C1050&lt;30,"Over Weight",C1050&gt;=30,"Obesity")</f>
        <v>Obesity</v>
      </c>
      <c r="K1050" s="23" t="str" cm="1">
        <f t="array" ref="K1050">_xlfn.IFS(D1050&lt;5.7,"Normal",D1050&lt;=6.5,"Prediabetes",D1050&gt;6.5,"Diabetes")</f>
        <v>Diabetes</v>
      </c>
      <c r="L1050" s="30" t="str">
        <f>VLOOKUP(A1050,'Hospitalisation Details'!A1050:H3392,2,FALSE)</f>
        <v>30-Jul-1967</v>
      </c>
      <c r="M1050" s="23">
        <f>VLOOKUP(A1050,'Hospitalisation Details'!A1050:H3392,5,FALSE)</f>
        <v>10704.47</v>
      </c>
      <c r="N1050" s="23" t="str">
        <f>VLOOKUP(A1050,'Hospitalisation Details'!A1050:H3392,6,FALSE)</f>
        <v>tier - 3</v>
      </c>
      <c r="O1050" s="23" t="str">
        <f>VLOOKUP(A1050,'Hospitalisation Details'!A1050:H3392,7,FALSE)</f>
        <v>tier - 2</v>
      </c>
      <c r="P1050" s="23" t="str">
        <f>VLOOKUP(A1050,'Hospitalisation Details'!A1050:H3392,8,FALSE)</f>
        <v>R1011</v>
      </c>
      <c r="Q1050" s="26">
        <f>VLOOKUP(A1050,'Hospitalisation Details'!A1050:H3392,3,FALSE)</f>
        <v>55.855555555555554</v>
      </c>
    </row>
    <row r="1051" spans="1:17" ht="15.75" customHeight="1" x14ac:dyDescent="0.3">
      <c r="A1051" s="31" t="s">
        <v>1851</v>
      </c>
      <c r="B1051" s="23" t="str">
        <f>VLOOKUP(A1051,'Customer Names'!A1051:D3385,3,FALSE)</f>
        <v xml:space="preserve">  Tiffany</v>
      </c>
      <c r="C1051" s="23">
        <f>VLOOKUP(Healthcare!A1051,'Medical Examinations'!A1051:H3385,2,FALSE)</f>
        <v>28.16</v>
      </c>
      <c r="D1051" s="23">
        <f>VLOOKUP(A1051,'Medical Examinations'!A1051:H3385,3,FALSE)</f>
        <v>5.56</v>
      </c>
      <c r="E1051" s="23" t="str">
        <f>VLOOKUP(A1051,'Medical Examinations'!A1051:H3385,4,FALSE)</f>
        <v>No</v>
      </c>
      <c r="F1051" s="23" t="str">
        <f>VLOOKUP(A1051,'Medical Examinations'!A1051:H3385,5,FALSE)</f>
        <v>No</v>
      </c>
      <c r="G1051" s="23" t="str">
        <f>VLOOKUP(A1051,'Medical Examinations'!A1051:H3385,6,FALSE)</f>
        <v>No</v>
      </c>
      <c r="H1051" s="23">
        <f>VLOOKUP(A1051,'Medical Examinations'!A1051:H3385,7,FALSE)</f>
        <v>2</v>
      </c>
      <c r="I1051" s="23" t="str">
        <f>VLOOKUP(A1051,'Medical Examinations'!A1051:H3385,8,FALSE)</f>
        <v>No</v>
      </c>
      <c r="J1051" s="23" t="str" cm="1">
        <f t="array" ref="J1051">_xlfn.IFS(C1051&lt;18.5,"Under Weight",C1051&lt;25,"Healthy Weight",C1051&lt;30,"Over Weight",C1051&gt;=30,"Obesity")</f>
        <v>Over Weight</v>
      </c>
      <c r="K1051" s="23" t="str" cm="1">
        <f t="array" ref="K1051">_xlfn.IFS(D1051&lt;5.7,"Normal",D1051&lt;=6.5,"Prediabetes",D1051&gt;6.5,"Diabetes")</f>
        <v>Normal</v>
      </c>
      <c r="L1051" s="30" t="str">
        <f>VLOOKUP(A1051,'Hospitalisation Details'!A1051:H3393,2,FALSE)</f>
        <v>24-Oct-1972</v>
      </c>
      <c r="M1051" s="23">
        <f>VLOOKUP(A1051,'Hospitalisation Details'!A1051:H3393,5,FALSE)</f>
        <v>10702.64</v>
      </c>
      <c r="N1051" s="23" t="str">
        <f>VLOOKUP(A1051,'Hospitalisation Details'!A1051:H3393,6,FALSE)</f>
        <v>tier - 3</v>
      </c>
      <c r="O1051" s="23" t="str">
        <f>VLOOKUP(A1051,'Hospitalisation Details'!A1051:H3393,7,FALSE)</f>
        <v>tier - 3</v>
      </c>
      <c r="P1051" s="23" t="str">
        <f>VLOOKUP(A1051,'Hospitalisation Details'!A1051:H3393,8,FALSE)</f>
        <v>R1013</v>
      </c>
      <c r="Q1051" s="26">
        <f>VLOOKUP(A1051,'Hospitalisation Details'!A1051:H3393,3,FALSE)</f>
        <v>50.62222222222222</v>
      </c>
    </row>
    <row r="1052" spans="1:17" ht="15.75" customHeight="1" x14ac:dyDescent="0.3">
      <c r="A1052" s="31" t="s">
        <v>1852</v>
      </c>
      <c r="B1052" s="23" t="str">
        <f>VLOOKUP(A1052,'Customer Names'!A1052:D3386,3,FALSE)</f>
        <v xml:space="preserve">  Rebecca J</v>
      </c>
      <c r="C1052" s="23">
        <f>VLOOKUP(Healthcare!A1052,'Medical Examinations'!A1052:H3386,2,FALSE)</f>
        <v>29.1</v>
      </c>
      <c r="D1052" s="23">
        <f>VLOOKUP(A1052,'Medical Examinations'!A1052:H3386,3,FALSE)</f>
        <v>5.64</v>
      </c>
      <c r="E1052" s="23" t="str">
        <f>VLOOKUP(A1052,'Medical Examinations'!A1052:H3386,4,FALSE)</f>
        <v>Yes</v>
      </c>
      <c r="F1052" s="23" t="str">
        <f>VLOOKUP(A1052,'Medical Examinations'!A1052:H3386,5,FALSE)</f>
        <v>No</v>
      </c>
      <c r="G1052" s="23" t="str">
        <f>VLOOKUP(A1052,'Medical Examinations'!A1052:H3386,6,FALSE)</f>
        <v>No</v>
      </c>
      <c r="H1052" s="23">
        <f>VLOOKUP(A1052,'Medical Examinations'!A1052:H3386,7,FALSE)</f>
        <v>0</v>
      </c>
      <c r="I1052" s="23" t="str">
        <f>VLOOKUP(A1052,'Medical Examinations'!A1052:H3386,8,FALSE)</f>
        <v>No</v>
      </c>
      <c r="J1052" s="23" t="str" cm="1">
        <f t="array" ref="J1052">_xlfn.IFS(C1052&lt;18.5,"Under Weight",C1052&lt;25,"Healthy Weight",C1052&lt;30,"Over Weight",C1052&gt;=30,"Obesity")</f>
        <v>Over Weight</v>
      </c>
      <c r="K1052" s="23" t="str" cm="1">
        <f t="array" ref="K1052">_xlfn.IFS(D1052&lt;5.7,"Normal",D1052&lt;=6.5,"Prediabetes",D1052&gt;6.5,"Diabetes")</f>
        <v>Normal</v>
      </c>
      <c r="L1052" s="30" t="str">
        <f>VLOOKUP(A1052,'Hospitalisation Details'!A1052:H3394,2,FALSE)</f>
        <v>30-Sep-1976</v>
      </c>
      <c r="M1052" s="23">
        <f>VLOOKUP(A1052,'Hospitalisation Details'!A1052:H3394,5,FALSE)</f>
        <v>10698.38</v>
      </c>
      <c r="N1052" s="23" t="str">
        <f>VLOOKUP(A1052,'Hospitalisation Details'!A1052:H3394,6,FALSE)</f>
        <v>tier - 3</v>
      </c>
      <c r="O1052" s="23" t="str">
        <f>VLOOKUP(A1052,'Hospitalisation Details'!A1052:H3394,7,FALSE)</f>
        <v>tier - 1</v>
      </c>
      <c r="P1052" s="23" t="str">
        <f>VLOOKUP(A1052,'Hospitalisation Details'!A1052:H3394,8,FALSE)</f>
        <v>R1025</v>
      </c>
      <c r="Q1052" s="26">
        <f>VLOOKUP(A1052,'Hospitalisation Details'!A1052:H3394,3,FALSE)</f>
        <v>46.68888888888889</v>
      </c>
    </row>
    <row r="1053" spans="1:17" ht="15.75" customHeight="1" x14ac:dyDescent="0.3">
      <c r="A1053" s="31" t="s">
        <v>1854</v>
      </c>
      <c r="B1053" s="23" t="str">
        <f>VLOOKUP(A1053,'Customer Names'!A1053:D3387,3,FALSE)</f>
        <v xml:space="preserve">  Austin T</v>
      </c>
      <c r="C1053" s="23">
        <f>VLOOKUP(Healthcare!A1053,'Medical Examinations'!A1053:H3387,2,FALSE)</f>
        <v>30.22</v>
      </c>
      <c r="D1053" s="23">
        <f>VLOOKUP(A1053,'Medical Examinations'!A1053:H3387,3,FALSE)</f>
        <v>4.6500000000000004</v>
      </c>
      <c r="E1053" s="23" t="str">
        <f>VLOOKUP(A1053,'Medical Examinations'!A1053:H3387,4,FALSE)</f>
        <v>No</v>
      </c>
      <c r="F1053" s="23" t="str">
        <f>VLOOKUP(A1053,'Medical Examinations'!A1053:H3387,5,FALSE)</f>
        <v>No</v>
      </c>
      <c r="G1053" s="23" t="str">
        <f>VLOOKUP(A1053,'Medical Examinations'!A1053:H3387,6,FALSE)</f>
        <v>No</v>
      </c>
      <c r="H1053" s="23">
        <f>VLOOKUP(A1053,'Medical Examinations'!A1053:H3387,7,FALSE)</f>
        <v>0</v>
      </c>
      <c r="I1053" s="23" t="str">
        <f>VLOOKUP(A1053,'Medical Examinations'!A1053:H3387,8,FALSE)</f>
        <v>No</v>
      </c>
      <c r="J1053" s="23" t="str" cm="1">
        <f t="array" ref="J1053">_xlfn.IFS(C1053&lt;18.5,"Under Weight",C1053&lt;25,"Healthy Weight",C1053&lt;30,"Over Weight",C1053&gt;=30,"Obesity")</f>
        <v>Obesity</v>
      </c>
      <c r="K1053" s="23" t="str" cm="1">
        <f t="array" ref="K1053">_xlfn.IFS(D1053&lt;5.7,"Normal",D1053&lt;=6.5,"Prediabetes",D1053&gt;6.5,"Diabetes")</f>
        <v>Normal</v>
      </c>
      <c r="L1053" s="30" t="str">
        <f>VLOOKUP(A1053,'Hospitalisation Details'!A1053:H3395,2,FALSE)</f>
        <v>02-Aug-1977</v>
      </c>
      <c r="M1053" s="23">
        <f>VLOOKUP(A1053,'Hospitalisation Details'!A1053:H3395,5,FALSE)</f>
        <v>10690.11</v>
      </c>
      <c r="N1053" s="23" t="str">
        <f>VLOOKUP(A1053,'Hospitalisation Details'!A1053:H3395,6,FALSE)</f>
        <v>tier - 3</v>
      </c>
      <c r="O1053" s="23" t="str">
        <f>VLOOKUP(A1053,'Hospitalisation Details'!A1053:H3395,7,FALSE)</f>
        <v>tier - 2</v>
      </c>
      <c r="P1053" s="23" t="str">
        <f>VLOOKUP(A1053,'Hospitalisation Details'!A1053:H3395,8,FALSE)</f>
        <v>R1021</v>
      </c>
      <c r="Q1053" s="26">
        <f>VLOOKUP(A1053,'Hospitalisation Details'!A1053:H3395,3,FALSE)</f>
        <v>45.85</v>
      </c>
    </row>
    <row r="1054" spans="1:17" ht="15.75" customHeight="1" x14ac:dyDescent="0.3">
      <c r="A1054" s="31" t="s">
        <v>1856</v>
      </c>
      <c r="B1054" s="23" t="str">
        <f>VLOOKUP(A1054,'Customer Names'!A1054:D3388,3,FALSE)</f>
        <v xml:space="preserve">  Jamie T</v>
      </c>
      <c r="C1054" s="23">
        <f>VLOOKUP(Healthcare!A1054,'Medical Examinations'!A1054:H3388,2,FALSE)</f>
        <v>24.29</v>
      </c>
      <c r="D1054" s="23">
        <f>VLOOKUP(A1054,'Medical Examinations'!A1054:H3388,3,FALSE)</f>
        <v>9.0500000000000007</v>
      </c>
      <c r="E1054" s="23" t="str">
        <f>VLOOKUP(A1054,'Medical Examinations'!A1054:H3388,4,FALSE)</f>
        <v>No</v>
      </c>
      <c r="F1054" s="23" t="str">
        <f>VLOOKUP(A1054,'Medical Examinations'!A1054:H3388,5,FALSE)</f>
        <v>No</v>
      </c>
      <c r="G1054" s="23" t="str">
        <f>VLOOKUP(A1054,'Medical Examinations'!A1054:H3388,6,FALSE)</f>
        <v>No</v>
      </c>
      <c r="H1054" s="23">
        <f>VLOOKUP(A1054,'Medical Examinations'!A1054:H3388,7,FALSE)</f>
        <v>0</v>
      </c>
      <c r="I1054" s="23" t="str">
        <f>VLOOKUP(A1054,'Medical Examinations'!A1054:H3388,8,FALSE)</f>
        <v>No</v>
      </c>
      <c r="J1054" s="23" t="str" cm="1">
        <f t="array" ref="J1054">_xlfn.IFS(C1054&lt;18.5,"Under Weight",C1054&lt;25,"Healthy Weight",C1054&lt;30,"Over Weight",C1054&gt;=30,"Obesity")</f>
        <v>Healthy Weight</v>
      </c>
      <c r="K1054" s="23" t="str" cm="1">
        <f t="array" ref="K1054">_xlfn.IFS(D1054&lt;5.7,"Normal",D1054&lt;=6.5,"Prediabetes",D1054&gt;6.5,"Diabetes")</f>
        <v>Diabetes</v>
      </c>
      <c r="L1054" s="30" t="str">
        <f>VLOOKUP(A1054,'Hospitalisation Details'!A1054:H3396,2,FALSE)</f>
        <v>07-Sep-1962</v>
      </c>
      <c r="M1054" s="23">
        <f>VLOOKUP(A1054,'Hospitalisation Details'!A1054:H3396,5,FALSE)</f>
        <v>10676.83</v>
      </c>
      <c r="N1054" s="23" t="str">
        <f>VLOOKUP(A1054,'Hospitalisation Details'!A1054:H3396,6,FALSE)</f>
        <v>tier - 3</v>
      </c>
      <c r="O1054" s="23" t="str">
        <f>VLOOKUP(A1054,'Hospitalisation Details'!A1054:H3396,7,FALSE)</f>
        <v>tier - 3</v>
      </c>
      <c r="P1054" s="23" t="str">
        <f>VLOOKUP(A1054,'Hospitalisation Details'!A1054:H3396,8,FALSE)</f>
        <v>R1013</v>
      </c>
      <c r="Q1054" s="26">
        <f>VLOOKUP(A1054,'Hospitalisation Details'!A1054:H3396,3,FALSE)</f>
        <v>60.75277777777778</v>
      </c>
    </row>
    <row r="1055" spans="1:17" ht="15.75" customHeight="1" x14ac:dyDescent="0.3">
      <c r="A1055" s="31" t="s">
        <v>1858</v>
      </c>
      <c r="B1055" s="23" t="str">
        <f>VLOOKUP(A1055,'Customer Names'!A1055:D3389,3,FALSE)</f>
        <v xml:space="preserve">  Matthew T</v>
      </c>
      <c r="C1055" s="23">
        <f>VLOOKUP(Healthcare!A1055,'Medical Examinations'!A1055:H3389,2,FALSE)</f>
        <v>29.39</v>
      </c>
      <c r="D1055" s="23">
        <f>VLOOKUP(A1055,'Medical Examinations'!A1055:H3389,3,FALSE)</f>
        <v>4.5199999999999996</v>
      </c>
      <c r="E1055" s="23" t="str">
        <f>VLOOKUP(A1055,'Medical Examinations'!A1055:H3389,4,FALSE)</f>
        <v>Yes</v>
      </c>
      <c r="F1055" s="23" t="str">
        <f>VLOOKUP(A1055,'Medical Examinations'!A1055:H3389,5,FALSE)</f>
        <v>No</v>
      </c>
      <c r="G1055" s="23" t="str">
        <f>VLOOKUP(A1055,'Medical Examinations'!A1055:H3389,6,FALSE)</f>
        <v>No</v>
      </c>
      <c r="H1055" s="23">
        <f>VLOOKUP(A1055,'Medical Examinations'!A1055:H3389,7,FALSE)</f>
        <v>0</v>
      </c>
      <c r="I1055" s="23" t="str">
        <f>VLOOKUP(A1055,'Medical Examinations'!A1055:H3389,8,FALSE)</f>
        <v>No</v>
      </c>
      <c r="J1055" s="23" t="str" cm="1">
        <f t="array" ref="J1055">_xlfn.IFS(C1055&lt;18.5,"Under Weight",C1055&lt;25,"Healthy Weight",C1055&lt;30,"Over Weight",C1055&gt;=30,"Obesity")</f>
        <v>Over Weight</v>
      </c>
      <c r="K1055" s="23" t="str" cm="1">
        <f t="array" ref="K1055">_xlfn.IFS(D1055&lt;5.7,"Normal",D1055&lt;=6.5,"Prediabetes",D1055&gt;6.5,"Diabetes")</f>
        <v>Normal</v>
      </c>
      <c r="L1055" s="30" t="str">
        <f>VLOOKUP(A1055,'Hospitalisation Details'!A1055:H3397,2,FALSE)</f>
        <v>22-Nov-1976</v>
      </c>
      <c r="M1055" s="23">
        <f>VLOOKUP(A1055,'Hospitalisation Details'!A1055:H3397,5,FALSE)</f>
        <v>10665.44</v>
      </c>
      <c r="N1055" s="23" t="str">
        <f>VLOOKUP(A1055,'Hospitalisation Details'!A1055:H3397,6,FALSE)</f>
        <v>tier - 3</v>
      </c>
      <c r="O1055" s="23" t="str">
        <f>VLOOKUP(A1055,'Hospitalisation Details'!A1055:H3397,7,FALSE)</f>
        <v>tier - 2</v>
      </c>
      <c r="P1055" s="23" t="str">
        <f>VLOOKUP(A1055,'Hospitalisation Details'!A1055:H3397,8,FALSE)</f>
        <v>R1021</v>
      </c>
      <c r="Q1055" s="26">
        <f>VLOOKUP(A1055,'Hospitalisation Details'!A1055:H3397,3,FALSE)</f>
        <v>46.544444444444444</v>
      </c>
    </row>
    <row r="1056" spans="1:17" ht="15.75" customHeight="1" x14ac:dyDescent="0.3">
      <c r="A1056" s="31" t="s">
        <v>1859</v>
      </c>
      <c r="B1056" s="23" t="str">
        <f>VLOOKUP(A1056,'Customer Names'!A1056:D3390,3,FALSE)</f>
        <v xml:space="preserve">  Emily</v>
      </c>
      <c r="C1056" s="23">
        <f>VLOOKUP(Healthcare!A1056,'Medical Examinations'!A1056:H3390,2,FALSE)</f>
        <v>25.66</v>
      </c>
      <c r="D1056" s="23">
        <f>VLOOKUP(A1056,'Medical Examinations'!A1056:H3390,3,FALSE)</f>
        <v>4.62</v>
      </c>
      <c r="E1056" s="23" t="str">
        <f>VLOOKUP(A1056,'Medical Examinations'!A1056:H3390,4,FALSE)</f>
        <v>Yes</v>
      </c>
      <c r="F1056" s="23" t="str">
        <f>VLOOKUP(A1056,'Medical Examinations'!A1056:H3390,5,FALSE)</f>
        <v>No</v>
      </c>
      <c r="G1056" s="23" t="str">
        <f>VLOOKUP(A1056,'Medical Examinations'!A1056:H3390,6,FALSE)</f>
        <v>No</v>
      </c>
      <c r="H1056" s="23">
        <f>VLOOKUP(A1056,'Medical Examinations'!A1056:H3390,7,FALSE)</f>
        <v>1</v>
      </c>
      <c r="I1056" s="23" t="str">
        <f>VLOOKUP(A1056,'Medical Examinations'!A1056:H3390,8,FALSE)</f>
        <v>No</v>
      </c>
      <c r="J1056" s="23" t="str" cm="1">
        <f t="array" ref="J1056">_xlfn.IFS(C1056&lt;18.5,"Under Weight",C1056&lt;25,"Healthy Weight",C1056&lt;30,"Over Weight",C1056&gt;=30,"Obesity")</f>
        <v>Over Weight</v>
      </c>
      <c r="K1056" s="23" t="str" cm="1">
        <f t="array" ref="K1056">_xlfn.IFS(D1056&lt;5.7,"Normal",D1056&lt;=6.5,"Prediabetes",D1056&gt;6.5,"Diabetes")</f>
        <v>Normal</v>
      </c>
      <c r="L1056" s="30" t="str">
        <f>VLOOKUP(A1056,'Hospitalisation Details'!A1056:H3398,2,FALSE)</f>
        <v>08-Aug-1964</v>
      </c>
      <c r="M1056" s="23">
        <f>VLOOKUP(A1056,'Hospitalisation Details'!A1056:H3398,5,FALSE)</f>
        <v>10627.81</v>
      </c>
      <c r="N1056" s="23" t="str">
        <f>VLOOKUP(A1056,'Hospitalisation Details'!A1056:H3398,6,FALSE)</f>
        <v>tier - 3</v>
      </c>
      <c r="O1056" s="23" t="str">
        <f>VLOOKUP(A1056,'Hospitalisation Details'!A1056:H3398,7,FALSE)</f>
        <v>tier - 3</v>
      </c>
      <c r="P1056" s="23" t="str">
        <f>VLOOKUP(A1056,'Hospitalisation Details'!A1056:H3398,8,FALSE)</f>
        <v>R1013</v>
      </c>
      <c r="Q1056" s="26">
        <f>VLOOKUP(A1056,'Hospitalisation Details'!A1056:H3398,3,FALSE)</f>
        <v>58.833333333333336</v>
      </c>
    </row>
    <row r="1057" spans="1:17" ht="15.75" customHeight="1" x14ac:dyDescent="0.3">
      <c r="A1057" s="31" t="s">
        <v>1860</v>
      </c>
      <c r="B1057" s="23" t="str">
        <f>VLOOKUP(A1057,'Customer Names'!A1057:D3391,3,FALSE)</f>
        <v xml:space="preserve">  Gillian</v>
      </c>
      <c r="C1057" s="23">
        <f>VLOOKUP(Healthcare!A1057,'Medical Examinations'!A1057:H3391,2,FALSE)</f>
        <v>39.11</v>
      </c>
      <c r="D1057" s="23">
        <f>VLOOKUP(A1057,'Medical Examinations'!A1057:H3391,3,FALSE)</f>
        <v>5.87</v>
      </c>
      <c r="E1057" s="23" t="str">
        <f>VLOOKUP(A1057,'Medical Examinations'!A1057:H3391,4,FALSE)</f>
        <v>No</v>
      </c>
      <c r="F1057" s="23" t="str">
        <f>VLOOKUP(A1057,'Medical Examinations'!A1057:H3391,5,FALSE)</f>
        <v>No</v>
      </c>
      <c r="G1057" s="23" t="str">
        <f>VLOOKUP(A1057,'Medical Examinations'!A1057:H3391,6,FALSE)</f>
        <v>No</v>
      </c>
      <c r="H1057" s="23">
        <f>VLOOKUP(A1057,'Medical Examinations'!A1057:H3391,7,FALSE)</f>
        <v>0</v>
      </c>
      <c r="I1057" s="23" t="str">
        <f>VLOOKUP(A1057,'Medical Examinations'!A1057:H3391,8,FALSE)</f>
        <v>No</v>
      </c>
      <c r="J1057" s="23" t="str" cm="1">
        <f t="array" ref="J1057">_xlfn.IFS(C1057&lt;18.5,"Under Weight",C1057&lt;25,"Healthy Weight",C1057&lt;30,"Over Weight",C1057&gt;=30,"Obesity")</f>
        <v>Obesity</v>
      </c>
      <c r="K1057" s="23" t="str" cm="1">
        <f t="array" ref="K1057">_xlfn.IFS(D1057&lt;5.7,"Normal",D1057&lt;=6.5,"Prediabetes",D1057&gt;6.5,"Diabetes")</f>
        <v>Prediabetes</v>
      </c>
      <c r="L1057" s="30" t="str">
        <f>VLOOKUP(A1057,'Hospitalisation Details'!A1057:H3399,2,FALSE)</f>
        <v>06-Jul-1990</v>
      </c>
      <c r="M1057" s="23">
        <f>VLOOKUP(A1057,'Hospitalisation Details'!A1057:H3399,5,FALSE)</f>
        <v>10620.26</v>
      </c>
      <c r="N1057" s="23" t="str">
        <f>VLOOKUP(A1057,'Hospitalisation Details'!A1057:H3399,6,FALSE)</f>
        <v>tier - 3</v>
      </c>
      <c r="O1057" s="23" t="str">
        <f>VLOOKUP(A1057,'Hospitalisation Details'!A1057:H3399,7,FALSE)</f>
        <v>tier - 3</v>
      </c>
      <c r="P1057" s="23" t="str">
        <f>VLOOKUP(A1057,'Hospitalisation Details'!A1057:H3399,8,FALSE)</f>
        <v>R1012</v>
      </c>
      <c r="Q1057" s="26">
        <f>VLOOKUP(A1057,'Hospitalisation Details'!A1057:H3399,3,FALSE)</f>
        <v>32.922222222222224</v>
      </c>
    </row>
    <row r="1058" spans="1:17" ht="15.75" customHeight="1" x14ac:dyDescent="0.3">
      <c r="A1058" s="31" t="s">
        <v>1862</v>
      </c>
      <c r="B1058" s="23" t="str">
        <f>VLOOKUP(A1058,'Customer Names'!A1058:D3392,3,FALSE)</f>
        <v xml:space="preserve">  Brenn E</v>
      </c>
      <c r="C1058" s="23">
        <f>VLOOKUP(Healthcare!A1058,'Medical Examinations'!A1058:H3392,2,FALSE)</f>
        <v>43.78</v>
      </c>
      <c r="D1058" s="23">
        <f>VLOOKUP(A1058,'Medical Examinations'!A1058:H3392,3,FALSE)</f>
        <v>5.71</v>
      </c>
      <c r="E1058" s="23" t="str">
        <f>VLOOKUP(A1058,'Medical Examinations'!A1058:H3392,4,FALSE)</f>
        <v>No</v>
      </c>
      <c r="F1058" s="23" t="str">
        <f>VLOOKUP(A1058,'Medical Examinations'!A1058:H3392,5,FALSE)</f>
        <v>No</v>
      </c>
      <c r="G1058" s="23" t="str">
        <f>VLOOKUP(A1058,'Medical Examinations'!A1058:H3392,6,FALSE)</f>
        <v>No</v>
      </c>
      <c r="H1058" s="23">
        <f>VLOOKUP(A1058,'Medical Examinations'!A1058:H3392,7,FALSE)</f>
        <v>1</v>
      </c>
      <c r="I1058" s="23" t="str">
        <f>VLOOKUP(A1058,'Medical Examinations'!A1058:H3392,8,FALSE)</f>
        <v>No</v>
      </c>
      <c r="J1058" s="23" t="str" cm="1">
        <f t="array" ref="J1058">_xlfn.IFS(C1058&lt;18.5,"Under Weight",C1058&lt;25,"Healthy Weight",C1058&lt;30,"Over Weight",C1058&gt;=30,"Obesity")</f>
        <v>Obesity</v>
      </c>
      <c r="K1058" s="23" t="str" cm="1">
        <f t="array" ref="K1058">_xlfn.IFS(D1058&lt;5.7,"Normal",D1058&lt;=6.5,"Prediabetes",D1058&gt;6.5,"Diabetes")</f>
        <v>Prediabetes</v>
      </c>
      <c r="L1058" s="30" t="str">
        <f>VLOOKUP(A1058,'Hospitalisation Details'!A1058:H3400,2,FALSE)</f>
        <v>23-Jul-1992</v>
      </c>
      <c r="M1058" s="23">
        <f>VLOOKUP(A1058,'Hospitalisation Details'!A1058:H3400,5,FALSE)</f>
        <v>10617.04</v>
      </c>
      <c r="N1058" s="23" t="str">
        <f>VLOOKUP(A1058,'Hospitalisation Details'!A1058:H3400,6,FALSE)</f>
        <v>tier - 3</v>
      </c>
      <c r="O1058" s="23" t="str">
        <f>VLOOKUP(A1058,'Hospitalisation Details'!A1058:H3400,7,FALSE)</f>
        <v>tier - 3</v>
      </c>
      <c r="P1058" s="23" t="str">
        <f>VLOOKUP(A1058,'Hospitalisation Details'!A1058:H3400,8,FALSE)</f>
        <v>R1026</v>
      </c>
      <c r="Q1058" s="26">
        <f>VLOOKUP(A1058,'Hospitalisation Details'!A1058:H3400,3,FALSE)</f>
        <v>30.875</v>
      </c>
    </row>
    <row r="1059" spans="1:17" ht="15.75" customHeight="1" x14ac:dyDescent="0.3">
      <c r="A1059" s="31" t="s">
        <v>1864</v>
      </c>
      <c r="B1059" s="23" t="str">
        <f>VLOOKUP(A1059,'Customer Names'!A1059:D3393,3,FALSE)</f>
        <v xml:space="preserve">  Lisa M</v>
      </c>
      <c r="C1059" s="23">
        <f>VLOOKUP(Healthcare!A1059,'Medical Examinations'!A1059:H3393,2,FALSE)</f>
        <v>24.35</v>
      </c>
      <c r="D1059" s="23">
        <f>VLOOKUP(A1059,'Medical Examinations'!A1059:H3393,3,FALSE)</f>
        <v>9.08</v>
      </c>
      <c r="E1059" s="23" t="str">
        <f>VLOOKUP(A1059,'Medical Examinations'!A1059:H3393,4,FALSE)</f>
        <v>No</v>
      </c>
      <c r="F1059" s="23" t="str">
        <f>VLOOKUP(A1059,'Medical Examinations'!A1059:H3393,5,FALSE)</f>
        <v>No</v>
      </c>
      <c r="G1059" s="23" t="str">
        <f>VLOOKUP(A1059,'Medical Examinations'!A1059:H3393,6,FALSE)</f>
        <v>No</v>
      </c>
      <c r="H1059" s="23">
        <f>VLOOKUP(A1059,'Medical Examinations'!A1059:H3393,7,FALSE)</f>
        <v>0</v>
      </c>
      <c r="I1059" s="23" t="str">
        <f>VLOOKUP(A1059,'Medical Examinations'!A1059:H3393,8,FALSE)</f>
        <v>No</v>
      </c>
      <c r="J1059" s="23" t="str" cm="1">
        <f t="array" ref="J1059">_xlfn.IFS(C1059&lt;18.5,"Under Weight",C1059&lt;25,"Healthy Weight",C1059&lt;30,"Over Weight",C1059&gt;=30,"Obesity")</f>
        <v>Healthy Weight</v>
      </c>
      <c r="K1059" s="23" t="str" cm="1">
        <f t="array" ref="K1059">_xlfn.IFS(D1059&lt;5.7,"Normal",D1059&lt;=6.5,"Prediabetes",D1059&gt;6.5,"Diabetes")</f>
        <v>Diabetes</v>
      </c>
      <c r="L1059" s="30" t="str">
        <f>VLOOKUP(A1059,'Hospitalisation Details'!A1059:H3401,2,FALSE)</f>
        <v>27-Jun-1965</v>
      </c>
      <c r="M1059" s="23">
        <f>VLOOKUP(A1059,'Hospitalisation Details'!A1059:H3401,5,FALSE)</f>
        <v>10608.67</v>
      </c>
      <c r="N1059" s="23" t="str">
        <f>VLOOKUP(A1059,'Hospitalisation Details'!A1059:H3401,6,FALSE)</f>
        <v>tier - 3</v>
      </c>
      <c r="O1059" s="23" t="str">
        <f>VLOOKUP(A1059,'Hospitalisation Details'!A1059:H3401,7,FALSE)</f>
        <v>tier - 3</v>
      </c>
      <c r="P1059" s="23" t="str">
        <f>VLOOKUP(A1059,'Hospitalisation Details'!A1059:H3401,8,FALSE)</f>
        <v>R1012</v>
      </c>
      <c r="Q1059" s="26">
        <f>VLOOKUP(A1059,'Hospitalisation Details'!A1059:H3401,3,FALSE)</f>
        <v>57.947222222222223</v>
      </c>
    </row>
    <row r="1060" spans="1:17" ht="15.75" customHeight="1" x14ac:dyDescent="0.3">
      <c r="A1060" s="31" t="s">
        <v>1865</v>
      </c>
      <c r="B1060" s="23" t="str">
        <f>VLOOKUP(A1060,'Customer Names'!A1060:D3394,3,FALSE)</f>
        <v xml:space="preserve">  Matt</v>
      </c>
      <c r="C1060" s="23">
        <f>VLOOKUP(Healthcare!A1060,'Medical Examinations'!A1060:H3394,2,FALSE)</f>
        <v>40.299999999999997</v>
      </c>
      <c r="D1060" s="23">
        <f>VLOOKUP(A1060,'Medical Examinations'!A1060:H3394,3,FALSE)</f>
        <v>5.3</v>
      </c>
      <c r="E1060" s="23" t="str">
        <f>VLOOKUP(A1060,'Medical Examinations'!A1060:H3394,4,FALSE)</f>
        <v>Yes</v>
      </c>
      <c r="F1060" s="23" t="str">
        <f>VLOOKUP(A1060,'Medical Examinations'!A1060:H3394,5,FALSE)</f>
        <v>No</v>
      </c>
      <c r="G1060" s="23" t="str">
        <f>VLOOKUP(A1060,'Medical Examinations'!A1060:H3394,6,FALSE)</f>
        <v>No</v>
      </c>
      <c r="H1060" s="23">
        <f>VLOOKUP(A1060,'Medical Examinations'!A1060:H3394,7,FALSE)</f>
        <v>2</v>
      </c>
      <c r="I1060" s="23" t="str">
        <f>VLOOKUP(A1060,'Medical Examinations'!A1060:H3394,8,FALSE)</f>
        <v>No</v>
      </c>
      <c r="J1060" s="23" t="str" cm="1">
        <f t="array" ref="J1060">_xlfn.IFS(C1060&lt;18.5,"Under Weight",C1060&lt;25,"Healthy Weight",C1060&lt;30,"Over Weight",C1060&gt;=30,"Obesity")</f>
        <v>Obesity</v>
      </c>
      <c r="K1060" s="23" t="str" cm="1">
        <f t="array" ref="K1060">_xlfn.IFS(D1060&lt;5.7,"Normal",D1060&lt;=6.5,"Prediabetes",D1060&gt;6.5,"Diabetes")</f>
        <v>Normal</v>
      </c>
      <c r="L1060" s="30" t="str">
        <f>VLOOKUP(A1060,'Hospitalisation Details'!A1060:H3402,2,FALSE)</f>
        <v>02-Jul-1966</v>
      </c>
      <c r="M1060" s="23">
        <f>VLOOKUP(A1060,'Hospitalisation Details'!A1060:H3402,5,FALSE)</f>
        <v>10602.39</v>
      </c>
      <c r="N1060" s="23" t="str">
        <f>VLOOKUP(A1060,'Hospitalisation Details'!A1060:H3402,6,FALSE)</f>
        <v>tier - 3</v>
      </c>
      <c r="O1060" s="23" t="str">
        <f>VLOOKUP(A1060,'Hospitalisation Details'!A1060:H3402,7,FALSE)</f>
        <v>tier - 3</v>
      </c>
      <c r="P1060" s="23" t="str">
        <f>VLOOKUP(A1060,'Hospitalisation Details'!A1060:H3402,8,FALSE)</f>
        <v>R1011</v>
      </c>
      <c r="Q1060" s="26">
        <f>VLOOKUP(A1060,'Hospitalisation Details'!A1060:H3402,3,FALSE)</f>
        <v>56.93333333333333</v>
      </c>
    </row>
    <row r="1061" spans="1:17" ht="15.75" customHeight="1" x14ac:dyDescent="0.3">
      <c r="A1061" s="31" t="s">
        <v>1866</v>
      </c>
      <c r="B1061" s="23" t="str">
        <f>VLOOKUP(A1061,'Customer Names'!A1061:D3395,3,FALSE)</f>
        <v xml:space="preserve">  Thomas A</v>
      </c>
      <c r="C1061" s="23">
        <f>VLOOKUP(Healthcare!A1061,'Medical Examinations'!A1061:H3395,2,FALSE)</f>
        <v>32.774999999999999</v>
      </c>
      <c r="D1061" s="23">
        <f>VLOOKUP(A1061,'Medical Examinations'!A1061:H3395,3,FALSE)</f>
        <v>11.76</v>
      </c>
      <c r="E1061" s="23" t="str">
        <f>VLOOKUP(A1061,'Medical Examinations'!A1061:H3395,4,FALSE)</f>
        <v>Yes</v>
      </c>
      <c r="F1061" s="23" t="str">
        <f>VLOOKUP(A1061,'Medical Examinations'!A1061:H3395,5,FALSE)</f>
        <v>No</v>
      </c>
      <c r="G1061" s="23" t="str">
        <f>VLOOKUP(A1061,'Medical Examinations'!A1061:H3395,6,FALSE)</f>
        <v>No</v>
      </c>
      <c r="H1061" s="23">
        <f>VLOOKUP(A1061,'Medical Examinations'!A1061:H3395,7,FALSE)</f>
        <v>0</v>
      </c>
      <c r="I1061" s="23" t="str">
        <f>VLOOKUP(A1061,'Medical Examinations'!A1061:H3395,8,FALSE)</f>
        <v>No</v>
      </c>
      <c r="J1061" s="23" t="str" cm="1">
        <f t="array" ref="J1061">_xlfn.IFS(C1061&lt;18.5,"Under Weight",C1061&lt;25,"Healthy Weight",C1061&lt;30,"Over Weight",C1061&gt;=30,"Obesity")</f>
        <v>Obesity</v>
      </c>
      <c r="K1061" s="23" t="str" cm="1">
        <f t="array" ref="K1061">_xlfn.IFS(D1061&lt;5.7,"Normal",D1061&lt;=6.5,"Prediabetes",D1061&gt;6.5,"Diabetes")</f>
        <v>Diabetes</v>
      </c>
      <c r="L1061" s="30" t="str">
        <f>VLOOKUP(A1061,'Hospitalisation Details'!A1061:H3403,2,FALSE)</f>
        <v>23-Jun-1967</v>
      </c>
      <c r="M1061" s="23">
        <f>VLOOKUP(A1061,'Hospitalisation Details'!A1061:H3403,5,FALSE)</f>
        <v>10601.63</v>
      </c>
      <c r="N1061" s="23" t="str">
        <f>VLOOKUP(A1061,'Hospitalisation Details'!A1061:H3403,6,FALSE)</f>
        <v>tier - 3</v>
      </c>
      <c r="O1061" s="23" t="str">
        <f>VLOOKUP(A1061,'Hospitalisation Details'!A1061:H3403,7,FALSE)</f>
        <v>tier - 2</v>
      </c>
      <c r="P1061" s="23" t="str">
        <f>VLOOKUP(A1061,'Hospitalisation Details'!A1061:H3403,8,FALSE)</f>
        <v>R1012</v>
      </c>
      <c r="Q1061" s="26">
        <f>VLOOKUP(A1061,'Hospitalisation Details'!A1061:H3403,3,FALSE)</f>
        <v>55.958333333333336</v>
      </c>
    </row>
    <row r="1062" spans="1:17" ht="15.75" customHeight="1" x14ac:dyDescent="0.3">
      <c r="A1062" s="31" t="s">
        <v>1868</v>
      </c>
      <c r="B1062" s="23" t="str">
        <f>VLOOKUP(A1062,'Customer Names'!A1062:D3396,3,FALSE)</f>
        <v xml:space="preserve">  Kevin J</v>
      </c>
      <c r="C1062" s="23">
        <f>VLOOKUP(Healthcare!A1062,'Medical Examinations'!A1062:H3396,2,FALSE)</f>
        <v>39.6</v>
      </c>
      <c r="D1062" s="23">
        <f>VLOOKUP(A1062,'Medical Examinations'!A1062:H3396,3,FALSE)</f>
        <v>5.1100000000000003</v>
      </c>
      <c r="E1062" s="23" t="str">
        <f>VLOOKUP(A1062,'Medical Examinations'!A1062:H3396,4,FALSE)</f>
        <v>Yes</v>
      </c>
      <c r="F1062" s="23" t="str">
        <f>VLOOKUP(A1062,'Medical Examinations'!A1062:H3396,5,FALSE)</f>
        <v>No</v>
      </c>
      <c r="G1062" s="23" t="str">
        <f>VLOOKUP(A1062,'Medical Examinations'!A1062:H3396,6,FALSE)</f>
        <v>No</v>
      </c>
      <c r="H1062" s="23">
        <f>VLOOKUP(A1062,'Medical Examinations'!A1062:H3396,7,FALSE)</f>
        <v>2</v>
      </c>
      <c r="I1062" s="23" t="str">
        <f>VLOOKUP(A1062,'Medical Examinations'!A1062:H3396,8,FALSE)</f>
        <v>No</v>
      </c>
      <c r="J1062" s="23" t="str" cm="1">
        <f t="array" ref="J1062">_xlfn.IFS(C1062&lt;18.5,"Under Weight",C1062&lt;25,"Healthy Weight",C1062&lt;30,"Over Weight",C1062&gt;=30,"Obesity")</f>
        <v>Obesity</v>
      </c>
      <c r="K1062" s="23" t="str" cm="1">
        <f t="array" ref="K1062">_xlfn.IFS(D1062&lt;5.7,"Normal",D1062&lt;=6.5,"Prediabetes",D1062&gt;6.5,"Diabetes")</f>
        <v>Normal</v>
      </c>
      <c r="L1062" s="30" t="str">
        <f>VLOOKUP(A1062,'Hospitalisation Details'!A1062:H3404,2,FALSE)</f>
        <v>20-Jul-1966</v>
      </c>
      <c r="M1062" s="23">
        <f>VLOOKUP(A1062,'Hospitalisation Details'!A1062:H3404,5,FALSE)</f>
        <v>10601.41</v>
      </c>
      <c r="N1062" s="23" t="str">
        <f>VLOOKUP(A1062,'Hospitalisation Details'!A1062:H3404,6,FALSE)</f>
        <v>tier - 3</v>
      </c>
      <c r="O1062" s="23" t="str">
        <f>VLOOKUP(A1062,'Hospitalisation Details'!A1062:H3404,7,FALSE)</f>
        <v>tier - 2</v>
      </c>
      <c r="P1062" s="23" t="str">
        <f>VLOOKUP(A1062,'Hospitalisation Details'!A1062:H3404,8,FALSE)</f>
        <v>R1011</v>
      </c>
      <c r="Q1062" s="26">
        <f>VLOOKUP(A1062,'Hospitalisation Details'!A1062:H3404,3,FALSE)</f>
        <v>56.883333333333333</v>
      </c>
    </row>
    <row r="1063" spans="1:17" ht="15.75" customHeight="1" x14ac:dyDescent="0.3">
      <c r="A1063" s="31" t="s">
        <v>1870</v>
      </c>
      <c r="B1063" s="23" t="str">
        <f>VLOOKUP(A1063,'Customer Names'!A1063:D3397,3,FALSE)</f>
        <v xml:space="preserve">  William H</v>
      </c>
      <c r="C1063" s="23">
        <f>VLOOKUP(Healthcare!A1063,'Medical Examinations'!A1063:H3397,2,FALSE)</f>
        <v>30.97</v>
      </c>
      <c r="D1063" s="23">
        <f>VLOOKUP(A1063,'Medical Examinations'!A1063:H3397,3,FALSE)</f>
        <v>5.54</v>
      </c>
      <c r="E1063" s="23" t="str">
        <f>VLOOKUP(A1063,'Medical Examinations'!A1063:H3397,4,FALSE)</f>
        <v>No</v>
      </c>
      <c r="F1063" s="23" t="str">
        <f>VLOOKUP(A1063,'Medical Examinations'!A1063:H3397,5,FALSE)</f>
        <v>No</v>
      </c>
      <c r="G1063" s="23" t="str">
        <f>VLOOKUP(A1063,'Medical Examinations'!A1063:H3397,6,FALSE)</f>
        <v>No</v>
      </c>
      <c r="H1063" s="23">
        <f>VLOOKUP(A1063,'Medical Examinations'!A1063:H3397,7,FALSE)</f>
        <v>2</v>
      </c>
      <c r="I1063" s="23" t="str">
        <f>VLOOKUP(A1063,'Medical Examinations'!A1063:H3397,8,FALSE)</f>
        <v>No</v>
      </c>
      <c r="J1063" s="23" t="str" cm="1">
        <f t="array" ref="J1063">_xlfn.IFS(C1063&lt;18.5,"Under Weight",C1063&lt;25,"Healthy Weight",C1063&lt;30,"Over Weight",C1063&gt;=30,"Obesity")</f>
        <v>Obesity</v>
      </c>
      <c r="K1063" s="23" t="str" cm="1">
        <f t="array" ref="K1063">_xlfn.IFS(D1063&lt;5.7,"Normal",D1063&lt;=6.5,"Prediabetes",D1063&gt;6.5,"Diabetes")</f>
        <v>Normal</v>
      </c>
      <c r="L1063" s="30" t="str">
        <f>VLOOKUP(A1063,'Hospitalisation Details'!A1063:H3405,2,FALSE)</f>
        <v>14-Dec-1972</v>
      </c>
      <c r="M1063" s="23">
        <f>VLOOKUP(A1063,'Hospitalisation Details'!A1063:H3405,5,FALSE)</f>
        <v>10600.55</v>
      </c>
      <c r="N1063" s="23" t="str">
        <f>VLOOKUP(A1063,'Hospitalisation Details'!A1063:H3405,6,FALSE)</f>
        <v>tier - 3</v>
      </c>
      <c r="O1063" s="23" t="str">
        <f>VLOOKUP(A1063,'Hospitalisation Details'!A1063:H3405,7,FALSE)</f>
        <v>tier - 1</v>
      </c>
      <c r="P1063" s="23" t="str">
        <f>VLOOKUP(A1063,'Hospitalisation Details'!A1063:H3405,8,FALSE)</f>
        <v>R1012</v>
      </c>
      <c r="Q1063" s="26">
        <f>VLOOKUP(A1063,'Hospitalisation Details'!A1063:H3405,3,FALSE)</f>
        <v>50.483333333333334</v>
      </c>
    </row>
    <row r="1064" spans="1:17" ht="15.75" customHeight="1" x14ac:dyDescent="0.3">
      <c r="A1064" s="31" t="s">
        <v>1872</v>
      </c>
      <c r="B1064" s="23" t="str">
        <f>VLOOKUP(A1064,'Customer Names'!A1064:D3398,3,FALSE)</f>
        <v xml:space="preserve">  Gal</v>
      </c>
      <c r="C1064" s="23">
        <f>VLOOKUP(Healthcare!A1064,'Medical Examinations'!A1064:H3398,2,FALSE)</f>
        <v>27.645</v>
      </c>
      <c r="D1064" s="23">
        <f>VLOOKUP(A1064,'Medical Examinations'!A1064:H3398,3,FALSE)</f>
        <v>8.8699999999999992</v>
      </c>
      <c r="E1064" s="23" t="str">
        <f>VLOOKUP(A1064,'Medical Examinations'!A1064:H3398,4,FALSE)</f>
        <v>Yes</v>
      </c>
      <c r="F1064" s="23" t="str">
        <f>VLOOKUP(A1064,'Medical Examinations'!A1064:H3398,5,FALSE)</f>
        <v>No</v>
      </c>
      <c r="G1064" s="23" t="str">
        <f>VLOOKUP(A1064,'Medical Examinations'!A1064:H3398,6,FALSE)</f>
        <v>No</v>
      </c>
      <c r="H1064" s="23">
        <f>VLOOKUP(A1064,'Medical Examinations'!A1064:H3398,7,FALSE)</f>
        <v>0</v>
      </c>
      <c r="I1064" s="23" t="str">
        <f>VLOOKUP(A1064,'Medical Examinations'!A1064:H3398,8,FALSE)</f>
        <v>No</v>
      </c>
      <c r="J1064" s="23" t="str" cm="1">
        <f t="array" ref="J1064">_xlfn.IFS(C1064&lt;18.5,"Under Weight",C1064&lt;25,"Healthy Weight",C1064&lt;30,"Over Weight",C1064&gt;=30,"Obesity")</f>
        <v>Over Weight</v>
      </c>
      <c r="K1064" s="23" t="str" cm="1">
        <f t="array" ref="K1064">_xlfn.IFS(D1064&lt;5.7,"Normal",D1064&lt;=6.5,"Prediabetes",D1064&gt;6.5,"Diabetes")</f>
        <v>Diabetes</v>
      </c>
      <c r="L1064" s="30" t="str">
        <f>VLOOKUP(A1064,'Hospitalisation Details'!A1064:H3406,2,FALSE)</f>
        <v>29-Nov-1967</v>
      </c>
      <c r="M1064" s="23">
        <f>VLOOKUP(A1064,'Hospitalisation Details'!A1064:H3406,5,FALSE)</f>
        <v>10594.5</v>
      </c>
      <c r="N1064" s="23" t="str">
        <f>VLOOKUP(A1064,'Hospitalisation Details'!A1064:H3406,6,FALSE)</f>
        <v>tier - 3</v>
      </c>
      <c r="O1064" s="23" t="str">
        <f>VLOOKUP(A1064,'Hospitalisation Details'!A1064:H3406,7,FALSE)</f>
        <v>tier - 1</v>
      </c>
      <c r="P1064" s="23" t="str">
        <f>VLOOKUP(A1064,'Hospitalisation Details'!A1064:H3406,8,FALSE)</f>
        <v>R1012</v>
      </c>
      <c r="Q1064" s="26">
        <f>VLOOKUP(A1064,'Hospitalisation Details'!A1064:H3406,3,FALSE)</f>
        <v>55.524999999999999</v>
      </c>
    </row>
    <row r="1065" spans="1:17" ht="15.75" customHeight="1" x14ac:dyDescent="0.3">
      <c r="A1065" s="31" t="s">
        <v>1874</v>
      </c>
      <c r="B1065" s="23" t="str">
        <f>VLOOKUP(A1065,'Customer Names'!A1065:D3399,3,FALSE)</f>
        <v xml:space="preserve">  Anton</v>
      </c>
      <c r="C1065" s="23">
        <f>VLOOKUP(Healthcare!A1065,'Medical Examinations'!A1065:H3399,2,FALSE)</f>
        <v>34.43</v>
      </c>
      <c r="D1065" s="23">
        <f>VLOOKUP(A1065,'Medical Examinations'!A1065:H3399,3,FALSE)</f>
        <v>5.96</v>
      </c>
      <c r="E1065" s="23" t="str">
        <f>VLOOKUP(A1065,'Medical Examinations'!A1065:H3399,4,FALSE)</f>
        <v>Yes</v>
      </c>
      <c r="F1065" s="23" t="str">
        <f>VLOOKUP(A1065,'Medical Examinations'!A1065:H3399,5,FALSE)</f>
        <v>No</v>
      </c>
      <c r="G1065" s="23" t="str">
        <f>VLOOKUP(A1065,'Medical Examinations'!A1065:H3399,6,FALSE)</f>
        <v>No</v>
      </c>
      <c r="H1065" s="23">
        <f>VLOOKUP(A1065,'Medical Examinations'!A1065:H3399,7,FALSE)</f>
        <v>2</v>
      </c>
      <c r="I1065" s="23" t="str">
        <f>VLOOKUP(A1065,'Medical Examinations'!A1065:H3399,8,FALSE)</f>
        <v>No</v>
      </c>
      <c r="J1065" s="23" t="str" cm="1">
        <f t="array" ref="J1065">_xlfn.IFS(C1065&lt;18.5,"Under Weight",C1065&lt;25,"Healthy Weight",C1065&lt;30,"Over Weight",C1065&gt;=30,"Obesity")</f>
        <v>Obesity</v>
      </c>
      <c r="K1065" s="23" t="str" cm="1">
        <f t="array" ref="K1065">_xlfn.IFS(D1065&lt;5.7,"Normal",D1065&lt;=6.5,"Prediabetes",D1065&gt;6.5,"Diabetes")</f>
        <v>Prediabetes</v>
      </c>
      <c r="L1065" s="30" t="str">
        <f>VLOOKUP(A1065,'Hospitalisation Details'!A1065:H3407,2,FALSE)</f>
        <v>03-Nov-1966</v>
      </c>
      <c r="M1065" s="23">
        <f>VLOOKUP(A1065,'Hospitalisation Details'!A1065:H3407,5,FALSE)</f>
        <v>10594.23</v>
      </c>
      <c r="N1065" s="23" t="str">
        <f>VLOOKUP(A1065,'Hospitalisation Details'!A1065:H3407,6,FALSE)</f>
        <v>tier - 3</v>
      </c>
      <c r="O1065" s="23" t="str">
        <f>VLOOKUP(A1065,'Hospitalisation Details'!A1065:H3407,7,FALSE)</f>
        <v>tier - 3</v>
      </c>
      <c r="P1065" s="23" t="str">
        <f>VLOOKUP(A1065,'Hospitalisation Details'!A1065:H3407,8,FALSE)</f>
        <v>R1013</v>
      </c>
      <c r="Q1065" s="26">
        <f>VLOOKUP(A1065,'Hospitalisation Details'!A1065:H3407,3,FALSE)</f>
        <v>56.597222222222221</v>
      </c>
    </row>
    <row r="1066" spans="1:17" ht="15.75" customHeight="1" x14ac:dyDescent="0.3">
      <c r="A1066" s="31" t="s">
        <v>1876</v>
      </c>
      <c r="B1066" s="23" t="str">
        <f>VLOOKUP(A1066,'Customer Names'!A1066:D3400,3,FALSE)</f>
        <v xml:space="preserve">  Yazmin</v>
      </c>
      <c r="C1066" s="23">
        <f>VLOOKUP(Healthcare!A1066,'Medical Examinations'!A1066:H3400,2,FALSE)</f>
        <v>39.6</v>
      </c>
      <c r="D1066" s="23">
        <f>VLOOKUP(A1066,'Medical Examinations'!A1066:H3400,3,FALSE)</f>
        <v>4.4400000000000004</v>
      </c>
      <c r="E1066" s="23" t="str">
        <f>VLOOKUP(A1066,'Medical Examinations'!A1066:H3400,4,FALSE)</f>
        <v>Yes</v>
      </c>
      <c r="F1066" s="23" t="str">
        <f>VLOOKUP(A1066,'Medical Examinations'!A1066:H3400,5,FALSE)</f>
        <v>No</v>
      </c>
      <c r="G1066" s="23" t="str">
        <f>VLOOKUP(A1066,'Medical Examinations'!A1066:H3400,6,FALSE)</f>
        <v>Yes</v>
      </c>
      <c r="H1066" s="23">
        <f>VLOOKUP(A1066,'Medical Examinations'!A1066:H3400,7,FALSE)</f>
        <v>1</v>
      </c>
      <c r="I1066" s="23" t="str">
        <f>VLOOKUP(A1066,'Medical Examinations'!A1066:H3400,8,FALSE)</f>
        <v>No</v>
      </c>
      <c r="J1066" s="23" t="str" cm="1">
        <f t="array" ref="J1066">_xlfn.IFS(C1066&lt;18.5,"Under Weight",C1066&lt;25,"Healthy Weight",C1066&lt;30,"Over Weight",C1066&gt;=30,"Obesity")</f>
        <v>Obesity</v>
      </c>
      <c r="K1066" s="23" t="str" cm="1">
        <f t="array" ref="K1066">_xlfn.IFS(D1066&lt;5.7,"Normal",D1066&lt;=6.5,"Prediabetes",D1066&gt;6.5,"Diabetes")</f>
        <v>Normal</v>
      </c>
      <c r="L1066" s="30" t="str">
        <f>VLOOKUP(A1066,'Hospitalisation Details'!A1066:H3408,2,FALSE)</f>
        <v>25-Dec-1969</v>
      </c>
      <c r="M1066" s="23">
        <f>VLOOKUP(A1066,'Hospitalisation Details'!A1066:H3408,5,FALSE)</f>
        <v>10579.71</v>
      </c>
      <c r="N1066" s="23" t="str">
        <f>VLOOKUP(A1066,'Hospitalisation Details'!A1066:H3408,6,FALSE)</f>
        <v>tier - 3</v>
      </c>
      <c r="O1066" s="23" t="str">
        <f>VLOOKUP(A1066,'Hospitalisation Details'!A1066:H3408,7,FALSE)</f>
        <v>tier - 3</v>
      </c>
      <c r="P1066" s="23" t="str">
        <f>VLOOKUP(A1066,'Hospitalisation Details'!A1066:H3408,8,FALSE)</f>
        <v>R1013</v>
      </c>
      <c r="Q1066" s="26">
        <f>VLOOKUP(A1066,'Hospitalisation Details'!A1066:H3408,3,FALSE)</f>
        <v>53.452777777777776</v>
      </c>
    </row>
    <row r="1067" spans="1:17" ht="15.75" customHeight="1" x14ac:dyDescent="0.3">
      <c r="A1067" s="31" t="s">
        <v>1878</v>
      </c>
      <c r="B1067" s="23" t="str">
        <f>VLOOKUP(A1067,'Customer Names'!A1067:D3401,3,FALSE)</f>
        <v xml:space="preserve">  Florian</v>
      </c>
      <c r="C1067" s="23">
        <f>VLOOKUP(Healthcare!A1067,'Medical Examinations'!A1067:H3401,2,FALSE)</f>
        <v>22.1</v>
      </c>
      <c r="D1067" s="23">
        <f>VLOOKUP(A1067,'Medical Examinations'!A1067:H3401,3,FALSE)</f>
        <v>4.6500000000000004</v>
      </c>
      <c r="E1067" s="23" t="str">
        <f>VLOOKUP(A1067,'Medical Examinations'!A1067:H3401,4,FALSE)</f>
        <v>Yes</v>
      </c>
      <c r="F1067" s="23" t="str">
        <f>VLOOKUP(A1067,'Medical Examinations'!A1067:H3401,5,FALSE)</f>
        <v>No</v>
      </c>
      <c r="G1067" s="23" t="str">
        <f>VLOOKUP(A1067,'Medical Examinations'!A1067:H3401,6,FALSE)</f>
        <v>No</v>
      </c>
      <c r="H1067" s="23">
        <f>VLOOKUP(A1067,'Medical Examinations'!A1067:H3401,7,FALSE)</f>
        <v>2</v>
      </c>
      <c r="I1067" s="23" t="str">
        <f>VLOOKUP(A1067,'Medical Examinations'!A1067:H3401,8,FALSE)</f>
        <v>No</v>
      </c>
      <c r="J1067" s="23" t="str" cm="1">
        <f t="array" ref="J1067">_xlfn.IFS(C1067&lt;18.5,"Under Weight",C1067&lt;25,"Healthy Weight",C1067&lt;30,"Over Weight",C1067&gt;=30,"Obesity")</f>
        <v>Healthy Weight</v>
      </c>
      <c r="K1067" s="23" t="str" cm="1">
        <f t="array" ref="K1067">_xlfn.IFS(D1067&lt;5.7,"Normal",D1067&lt;=6.5,"Prediabetes",D1067&gt;6.5,"Diabetes")</f>
        <v>Normal</v>
      </c>
      <c r="L1067" s="30" t="str">
        <f>VLOOKUP(A1067,'Hospitalisation Details'!A1067:H3409,2,FALSE)</f>
        <v>11-Dec-1966</v>
      </c>
      <c r="M1067" s="23">
        <f>VLOOKUP(A1067,'Hospitalisation Details'!A1067:H3409,5,FALSE)</f>
        <v>10577.09</v>
      </c>
      <c r="N1067" s="23" t="str">
        <f>VLOOKUP(A1067,'Hospitalisation Details'!A1067:H3409,6,FALSE)</f>
        <v>tier - 3</v>
      </c>
      <c r="O1067" s="23" t="str">
        <f>VLOOKUP(A1067,'Hospitalisation Details'!A1067:H3409,7,FALSE)</f>
        <v>tier - 3</v>
      </c>
      <c r="P1067" s="23" t="str">
        <f>VLOOKUP(A1067,'Hospitalisation Details'!A1067:H3409,8,FALSE)</f>
        <v>R1011</v>
      </c>
      <c r="Q1067" s="26">
        <f>VLOOKUP(A1067,'Hospitalisation Details'!A1067:H3409,3,FALSE)</f>
        <v>56.491666666666667</v>
      </c>
    </row>
    <row r="1068" spans="1:17" ht="15.75" customHeight="1" x14ac:dyDescent="0.3">
      <c r="A1068" s="31" t="s">
        <v>1880</v>
      </c>
      <c r="B1068" s="23" t="str">
        <f>VLOOKUP(A1068,'Customer Names'!A1068:D3402,3,FALSE)</f>
        <v xml:space="preserve">  Karen L</v>
      </c>
      <c r="C1068" s="23">
        <f>VLOOKUP(Healthcare!A1068,'Medical Examinations'!A1068:H3402,2,FALSE)</f>
        <v>33.25</v>
      </c>
      <c r="D1068" s="23">
        <f>VLOOKUP(A1068,'Medical Examinations'!A1068:H3402,3,FALSE)</f>
        <v>5.64</v>
      </c>
      <c r="E1068" s="23" t="str">
        <f>VLOOKUP(A1068,'Medical Examinations'!A1068:H3402,4,FALSE)</f>
        <v>Yes</v>
      </c>
      <c r="F1068" s="23" t="str">
        <f>VLOOKUP(A1068,'Medical Examinations'!A1068:H3402,5,FALSE)</f>
        <v>No</v>
      </c>
      <c r="G1068" s="23" t="str">
        <f>VLOOKUP(A1068,'Medical Examinations'!A1068:H3402,6,FALSE)</f>
        <v>Yes</v>
      </c>
      <c r="H1068" s="23">
        <f>VLOOKUP(A1068,'Medical Examinations'!A1068:H3402,7,FALSE)</f>
        <v>1</v>
      </c>
      <c r="I1068" s="23" t="str">
        <f>VLOOKUP(A1068,'Medical Examinations'!A1068:H3402,8,FALSE)</f>
        <v>No</v>
      </c>
      <c r="J1068" s="23" t="str" cm="1">
        <f t="array" ref="J1068">_xlfn.IFS(C1068&lt;18.5,"Under Weight",C1068&lt;25,"Healthy Weight",C1068&lt;30,"Over Weight",C1068&gt;=30,"Obesity")</f>
        <v>Obesity</v>
      </c>
      <c r="K1068" s="23" t="str" cm="1">
        <f t="array" ref="K1068">_xlfn.IFS(D1068&lt;5.7,"Normal",D1068&lt;=6.5,"Prediabetes",D1068&gt;6.5,"Diabetes")</f>
        <v>Normal</v>
      </c>
      <c r="L1068" s="30" t="str">
        <f>VLOOKUP(A1068,'Hospitalisation Details'!A1068:H3410,2,FALSE)</f>
        <v>17-Jul-1969</v>
      </c>
      <c r="M1068" s="23">
        <f>VLOOKUP(A1068,'Hospitalisation Details'!A1068:H3410,5,FALSE)</f>
        <v>10564.88</v>
      </c>
      <c r="N1068" s="23" t="str">
        <f>VLOOKUP(A1068,'Hospitalisation Details'!A1068:H3410,6,FALSE)</f>
        <v>tier - 3</v>
      </c>
      <c r="O1068" s="23" t="str">
        <f>VLOOKUP(A1068,'Hospitalisation Details'!A1068:H3410,7,FALSE)</f>
        <v>tier - 1</v>
      </c>
      <c r="P1068" s="23" t="str">
        <f>VLOOKUP(A1068,'Hospitalisation Details'!A1068:H3410,8,FALSE)</f>
        <v>R1024</v>
      </c>
      <c r="Q1068" s="26">
        <f>VLOOKUP(A1068,'Hospitalisation Details'!A1068:H3410,3,FALSE)</f>
        <v>53.891666666666666</v>
      </c>
    </row>
    <row r="1069" spans="1:17" ht="15.75" customHeight="1" x14ac:dyDescent="0.3">
      <c r="A1069" s="31" t="s">
        <v>1881</v>
      </c>
      <c r="B1069" s="23" t="str">
        <f>VLOOKUP(A1069,'Customer Names'!A1069:D3403,3,FALSE)</f>
        <v xml:space="preserve">  Scott</v>
      </c>
      <c r="C1069" s="23">
        <f>VLOOKUP(Healthcare!A1069,'Medical Examinations'!A1069:H3403,2,FALSE)</f>
        <v>33.33</v>
      </c>
      <c r="D1069" s="23">
        <f>VLOOKUP(A1069,'Medical Examinations'!A1069:H3403,3,FALSE)</f>
        <v>10.19</v>
      </c>
      <c r="E1069" s="23" t="str">
        <f>VLOOKUP(A1069,'Medical Examinations'!A1069:H3403,4,FALSE)</f>
        <v>No</v>
      </c>
      <c r="F1069" s="23" t="str">
        <f>VLOOKUP(A1069,'Medical Examinations'!A1069:H3403,5,FALSE)</f>
        <v>No</v>
      </c>
      <c r="G1069" s="23" t="str">
        <f>VLOOKUP(A1069,'Medical Examinations'!A1069:H3403,6,FALSE)</f>
        <v>No</v>
      </c>
      <c r="H1069" s="23">
        <f>VLOOKUP(A1069,'Medical Examinations'!A1069:H3403,7,FALSE)</f>
        <v>0</v>
      </c>
      <c r="I1069" s="23" t="str">
        <f>VLOOKUP(A1069,'Medical Examinations'!A1069:H3403,8,FALSE)</f>
        <v>No</v>
      </c>
      <c r="J1069" s="23" t="str" cm="1">
        <f t="array" ref="J1069">_xlfn.IFS(C1069&lt;18.5,"Under Weight",C1069&lt;25,"Healthy Weight",C1069&lt;30,"Over Weight",C1069&gt;=30,"Obesity")</f>
        <v>Obesity</v>
      </c>
      <c r="K1069" s="23" t="str" cm="1">
        <f t="array" ref="K1069">_xlfn.IFS(D1069&lt;5.7,"Normal",D1069&lt;=6.5,"Prediabetes",D1069&gt;6.5,"Diabetes")</f>
        <v>Diabetes</v>
      </c>
      <c r="L1069" s="30" t="str">
        <f>VLOOKUP(A1069,'Hospitalisation Details'!A1069:H3411,2,FALSE)</f>
        <v>29-Jun-1971</v>
      </c>
      <c r="M1069" s="23">
        <f>VLOOKUP(A1069,'Hospitalisation Details'!A1069:H3411,5,FALSE)</f>
        <v>10560.49</v>
      </c>
      <c r="N1069" s="23" t="str">
        <f>VLOOKUP(A1069,'Hospitalisation Details'!A1069:H3411,6,FALSE)</f>
        <v>tier - 3</v>
      </c>
      <c r="O1069" s="23" t="str">
        <f>VLOOKUP(A1069,'Hospitalisation Details'!A1069:H3411,7,FALSE)</f>
        <v>tier - 2</v>
      </c>
      <c r="P1069" s="23" t="str">
        <f>VLOOKUP(A1069,'Hospitalisation Details'!A1069:H3411,8,FALSE)</f>
        <v>R1013</v>
      </c>
      <c r="Q1069" s="26">
        <f>VLOOKUP(A1069,'Hospitalisation Details'!A1069:H3411,3,FALSE)</f>
        <v>51.94166666666667</v>
      </c>
    </row>
    <row r="1070" spans="1:17" ht="15.75" customHeight="1" x14ac:dyDescent="0.3">
      <c r="A1070" s="31" t="s">
        <v>1882</v>
      </c>
      <c r="B1070" s="23" t="str">
        <f>VLOOKUP(A1070,'Customer Names'!A1070:D3404,3,FALSE)</f>
        <v xml:space="preserve">  Claire</v>
      </c>
      <c r="C1070" s="23">
        <f>VLOOKUP(Healthcare!A1070,'Medical Examinations'!A1070:H3404,2,FALSE)</f>
        <v>30.5</v>
      </c>
      <c r="D1070" s="23">
        <f>VLOOKUP(A1070,'Medical Examinations'!A1070:H3404,3,FALSE)</f>
        <v>10.79</v>
      </c>
      <c r="E1070" s="23" t="str">
        <f>VLOOKUP(A1070,'Medical Examinations'!A1070:H3404,4,FALSE)</f>
        <v>No</v>
      </c>
      <c r="F1070" s="23" t="str">
        <f>VLOOKUP(A1070,'Medical Examinations'!A1070:H3404,5,FALSE)</f>
        <v>No</v>
      </c>
      <c r="G1070" s="23" t="str">
        <f>VLOOKUP(A1070,'Medical Examinations'!A1070:H3404,6,FALSE)</f>
        <v>No</v>
      </c>
      <c r="H1070" s="23">
        <f>VLOOKUP(A1070,'Medical Examinations'!A1070:H3404,7,FALSE)</f>
        <v>0</v>
      </c>
      <c r="I1070" s="23" t="str">
        <f>VLOOKUP(A1070,'Medical Examinations'!A1070:H3404,8,FALSE)</f>
        <v>No</v>
      </c>
      <c r="J1070" s="23" t="str" cm="1">
        <f t="array" ref="J1070">_xlfn.IFS(C1070&lt;18.5,"Under Weight",C1070&lt;25,"Healthy Weight",C1070&lt;30,"Over Weight",C1070&gt;=30,"Obesity")</f>
        <v>Obesity</v>
      </c>
      <c r="K1070" s="23" t="str" cm="1">
        <f t="array" ref="K1070">_xlfn.IFS(D1070&lt;5.7,"Normal",D1070&lt;=6.5,"Prediabetes",D1070&gt;6.5,"Diabetes")</f>
        <v>Diabetes</v>
      </c>
      <c r="L1070" s="30" t="str">
        <f>VLOOKUP(A1070,'Hospitalisation Details'!A1070:H3412,2,FALSE)</f>
        <v>26-Sep-1971</v>
      </c>
      <c r="M1070" s="23">
        <f>VLOOKUP(A1070,'Hospitalisation Details'!A1070:H3412,5,FALSE)</f>
        <v>10546.48</v>
      </c>
      <c r="N1070" s="23" t="str">
        <f>VLOOKUP(A1070,'Hospitalisation Details'!A1070:H3412,6,FALSE)</f>
        <v>tier - 3</v>
      </c>
      <c r="O1070" s="23" t="str">
        <f>VLOOKUP(A1070,'Hospitalisation Details'!A1070:H3412,7,FALSE)</f>
        <v>tier - 3</v>
      </c>
      <c r="P1070" s="23" t="str">
        <f>VLOOKUP(A1070,'Hospitalisation Details'!A1070:H3412,8,FALSE)</f>
        <v>R1011</v>
      </c>
      <c r="Q1070" s="26">
        <f>VLOOKUP(A1070,'Hospitalisation Details'!A1070:H3412,3,FALSE)</f>
        <v>51.7</v>
      </c>
    </row>
    <row r="1071" spans="1:17" ht="15.75" customHeight="1" x14ac:dyDescent="0.3">
      <c r="A1071" s="31" t="s">
        <v>1884</v>
      </c>
      <c r="B1071" s="23" t="str">
        <f>VLOOKUP(A1071,'Customer Names'!A1071:D3405,3,FALSE)</f>
        <v xml:space="preserve">  Lynn M</v>
      </c>
      <c r="C1071" s="23">
        <f>VLOOKUP(Healthcare!A1071,'Medical Examinations'!A1071:H3405,2,FALSE)</f>
        <v>30.3</v>
      </c>
      <c r="D1071" s="23">
        <f>VLOOKUP(A1071,'Medical Examinations'!A1071:H3405,3,FALSE)</f>
        <v>4.24</v>
      </c>
      <c r="E1071" s="23" t="str">
        <f>VLOOKUP(A1071,'Medical Examinations'!A1071:H3405,4,FALSE)</f>
        <v>No</v>
      </c>
      <c r="F1071" s="23" t="str">
        <f>VLOOKUP(A1071,'Medical Examinations'!A1071:H3405,5,FALSE)</f>
        <v>No</v>
      </c>
      <c r="G1071" s="23" t="str">
        <f>VLOOKUP(A1071,'Medical Examinations'!A1071:H3405,6,FALSE)</f>
        <v>No</v>
      </c>
      <c r="H1071" s="23">
        <f>VLOOKUP(A1071,'Medical Examinations'!A1071:H3405,7,FALSE)</f>
        <v>0</v>
      </c>
      <c r="I1071" s="23" t="str">
        <f>VLOOKUP(A1071,'Medical Examinations'!A1071:H3405,8,FALSE)</f>
        <v>No</v>
      </c>
      <c r="J1071" s="23" t="str" cm="1">
        <f t="array" ref="J1071">_xlfn.IFS(C1071&lt;18.5,"Under Weight",C1071&lt;25,"Healthy Weight",C1071&lt;30,"Over Weight",C1071&gt;=30,"Obesity")</f>
        <v>Obesity</v>
      </c>
      <c r="K1071" s="23" t="str" cm="1">
        <f t="array" ref="K1071">_xlfn.IFS(D1071&lt;5.7,"Normal",D1071&lt;=6.5,"Prediabetes",D1071&gt;6.5,"Diabetes")</f>
        <v>Normal</v>
      </c>
      <c r="L1071" s="30" t="str">
        <f>VLOOKUP(A1071,'Hospitalisation Details'!A1071:H3413,2,FALSE)</f>
        <v>25-Oct-1977</v>
      </c>
      <c r="M1071" s="23">
        <f>VLOOKUP(A1071,'Hospitalisation Details'!A1071:H3413,5,FALSE)</f>
        <v>10495.6</v>
      </c>
      <c r="N1071" s="23" t="str">
        <f>VLOOKUP(A1071,'Hospitalisation Details'!A1071:H3413,6,FALSE)</f>
        <v>tier - 3</v>
      </c>
      <c r="O1071" s="23" t="str">
        <f>VLOOKUP(A1071,'Hospitalisation Details'!A1071:H3413,7,FALSE)</f>
        <v>tier - 1</v>
      </c>
      <c r="P1071" s="23" t="str">
        <f>VLOOKUP(A1071,'Hospitalisation Details'!A1071:H3413,8,FALSE)</f>
        <v>R1012</v>
      </c>
      <c r="Q1071" s="26">
        <f>VLOOKUP(A1071,'Hospitalisation Details'!A1071:H3413,3,FALSE)</f>
        <v>45.619444444444447</v>
      </c>
    </row>
    <row r="1072" spans="1:17" ht="15.75" customHeight="1" x14ac:dyDescent="0.3">
      <c r="A1072" s="31" t="s">
        <v>1886</v>
      </c>
      <c r="B1072" s="23" t="str">
        <f>VLOOKUP(A1072,'Customer Names'!A1072:D3406,3,FALSE)</f>
        <v xml:space="preserve">  Sharon</v>
      </c>
      <c r="C1072" s="23">
        <f>VLOOKUP(Healthcare!A1072,'Medical Examinations'!A1072:H3406,2,FALSE)</f>
        <v>26.22</v>
      </c>
      <c r="D1072" s="23">
        <f>VLOOKUP(A1072,'Medical Examinations'!A1072:H3406,3,FALSE)</f>
        <v>5.83</v>
      </c>
      <c r="E1072" s="23" t="str">
        <f>VLOOKUP(A1072,'Medical Examinations'!A1072:H3406,4,FALSE)</f>
        <v>No</v>
      </c>
      <c r="F1072" s="23" t="str">
        <f>VLOOKUP(A1072,'Medical Examinations'!A1072:H3406,5,FALSE)</f>
        <v>No</v>
      </c>
      <c r="G1072" s="23" t="str">
        <f>VLOOKUP(A1072,'Medical Examinations'!A1072:H3406,6,FALSE)</f>
        <v>No</v>
      </c>
      <c r="H1072" s="23">
        <f>VLOOKUP(A1072,'Medical Examinations'!A1072:H3406,7,FALSE)</f>
        <v>2</v>
      </c>
      <c r="I1072" s="23" t="str">
        <f>VLOOKUP(A1072,'Medical Examinations'!A1072:H3406,8,FALSE)</f>
        <v>No</v>
      </c>
      <c r="J1072" s="23" t="str" cm="1">
        <f t="array" ref="J1072">_xlfn.IFS(C1072&lt;18.5,"Under Weight",C1072&lt;25,"Healthy Weight",C1072&lt;30,"Over Weight",C1072&gt;=30,"Obesity")</f>
        <v>Over Weight</v>
      </c>
      <c r="K1072" s="23" t="str" cm="1">
        <f t="array" ref="K1072">_xlfn.IFS(D1072&lt;5.7,"Normal",D1072&lt;=6.5,"Prediabetes",D1072&gt;6.5,"Diabetes")</f>
        <v>Prediabetes</v>
      </c>
      <c r="L1072" s="30" t="str">
        <f>VLOOKUP(A1072,'Hospitalisation Details'!A1072:H3414,2,FALSE)</f>
        <v>19-Oct-1972</v>
      </c>
      <c r="M1072" s="23">
        <f>VLOOKUP(A1072,'Hospitalisation Details'!A1072:H3414,5,FALSE)</f>
        <v>10493.95</v>
      </c>
      <c r="N1072" s="23" t="str">
        <f>VLOOKUP(A1072,'Hospitalisation Details'!A1072:H3414,6,FALSE)</f>
        <v>tier - 3</v>
      </c>
      <c r="O1072" s="23" t="str">
        <f>VLOOKUP(A1072,'Hospitalisation Details'!A1072:H3414,7,FALSE)</f>
        <v>tier - 1</v>
      </c>
      <c r="P1072" s="23" t="str">
        <f>VLOOKUP(A1072,'Hospitalisation Details'!A1072:H3414,8,FALSE)</f>
        <v>R1012</v>
      </c>
      <c r="Q1072" s="26">
        <f>VLOOKUP(A1072,'Hospitalisation Details'!A1072:H3414,3,FALSE)</f>
        <v>50.636111111111113</v>
      </c>
    </row>
    <row r="1073" spans="1:17" ht="15.75" customHeight="1" x14ac:dyDescent="0.3">
      <c r="A1073" s="31" t="s">
        <v>1887</v>
      </c>
      <c r="B1073" s="23" t="str">
        <f>VLOOKUP(A1073,'Customer Names'!A1073:D3407,3,FALSE)</f>
        <v xml:space="preserve">  Candice</v>
      </c>
      <c r="C1073" s="23">
        <f>VLOOKUP(Healthcare!A1073,'Medical Examinations'!A1073:H3407,2,FALSE)</f>
        <v>29.99</v>
      </c>
      <c r="D1073" s="23">
        <f>VLOOKUP(A1073,'Medical Examinations'!A1073:H3407,3,FALSE)</f>
        <v>11.85</v>
      </c>
      <c r="E1073" s="23" t="str">
        <f>VLOOKUP(A1073,'Medical Examinations'!A1073:H3407,4,FALSE)</f>
        <v>No</v>
      </c>
      <c r="F1073" s="23" t="str">
        <f>VLOOKUP(A1073,'Medical Examinations'!A1073:H3407,5,FALSE)</f>
        <v>No</v>
      </c>
      <c r="G1073" s="23" t="str">
        <f>VLOOKUP(A1073,'Medical Examinations'!A1073:H3407,6,FALSE)</f>
        <v>No</v>
      </c>
      <c r="H1073" s="23">
        <f>VLOOKUP(A1073,'Medical Examinations'!A1073:H3407,7,FALSE)</f>
        <v>0</v>
      </c>
      <c r="I1073" s="23" t="str">
        <f>VLOOKUP(A1073,'Medical Examinations'!A1073:H3407,8,FALSE)</f>
        <v>No</v>
      </c>
      <c r="J1073" s="23" t="str" cm="1">
        <f t="array" ref="J1073">_xlfn.IFS(C1073&lt;18.5,"Under Weight",C1073&lt;25,"Healthy Weight",C1073&lt;30,"Over Weight",C1073&gt;=30,"Obesity")</f>
        <v>Over Weight</v>
      </c>
      <c r="K1073" s="23" t="str" cm="1">
        <f t="array" ref="K1073">_xlfn.IFS(D1073&lt;5.7,"Normal",D1073&lt;=6.5,"Prediabetes",D1073&gt;6.5,"Diabetes")</f>
        <v>Diabetes</v>
      </c>
      <c r="L1073" s="30" t="str">
        <f>VLOOKUP(A1073,'Hospitalisation Details'!A1073:H3415,2,FALSE)</f>
        <v>21-Aug-1978</v>
      </c>
      <c r="M1073" s="23">
        <f>VLOOKUP(A1073,'Hospitalisation Details'!A1073:H3415,5,FALSE)</f>
        <v>10486.55</v>
      </c>
      <c r="N1073" s="23" t="str">
        <f>VLOOKUP(A1073,'Hospitalisation Details'!A1073:H3415,6,FALSE)</f>
        <v>tier - 3</v>
      </c>
      <c r="O1073" s="23" t="str">
        <f>VLOOKUP(A1073,'Hospitalisation Details'!A1073:H3415,7,FALSE)</f>
        <v>tier - 3</v>
      </c>
      <c r="P1073" s="23" t="str">
        <f>VLOOKUP(A1073,'Hospitalisation Details'!A1073:H3415,8,FALSE)</f>
        <v>R1025</v>
      </c>
      <c r="Q1073" s="26">
        <f>VLOOKUP(A1073,'Hospitalisation Details'!A1073:H3415,3,FALSE)</f>
        <v>44.797222222222224</v>
      </c>
    </row>
    <row r="1074" spans="1:17" ht="15.75" customHeight="1" x14ac:dyDescent="0.3">
      <c r="A1074" s="31" t="s">
        <v>1889</v>
      </c>
      <c r="B1074" s="23" t="str">
        <f>VLOOKUP(A1074,'Customer Names'!A1074:D3408,3,FALSE)</f>
        <v xml:space="preserve">  Jennifer D</v>
      </c>
      <c r="C1074" s="23">
        <f>VLOOKUP(Healthcare!A1074,'Medical Examinations'!A1074:H3408,2,FALSE)</f>
        <v>36.380000000000003</v>
      </c>
      <c r="D1074" s="23">
        <f>VLOOKUP(A1074,'Medical Examinations'!A1074:H3408,3,FALSE)</f>
        <v>5.98</v>
      </c>
      <c r="E1074" s="23" t="str">
        <f>VLOOKUP(A1074,'Medical Examinations'!A1074:H3408,4,FALSE)</f>
        <v>No</v>
      </c>
      <c r="F1074" s="23" t="str">
        <f>VLOOKUP(A1074,'Medical Examinations'!A1074:H3408,5,FALSE)</f>
        <v>No</v>
      </c>
      <c r="G1074" s="23" t="str">
        <f>VLOOKUP(A1074,'Medical Examinations'!A1074:H3408,6,FALSE)</f>
        <v>No</v>
      </c>
      <c r="H1074" s="23">
        <f>VLOOKUP(A1074,'Medical Examinations'!A1074:H3408,7,FALSE)</f>
        <v>1</v>
      </c>
      <c r="I1074" s="23" t="str">
        <f>VLOOKUP(A1074,'Medical Examinations'!A1074:H3408,8,FALSE)</f>
        <v>No</v>
      </c>
      <c r="J1074" s="23" t="str" cm="1">
        <f t="array" ref="J1074">_xlfn.IFS(C1074&lt;18.5,"Under Weight",C1074&lt;25,"Healthy Weight",C1074&lt;30,"Over Weight",C1074&gt;=30,"Obesity")</f>
        <v>Obesity</v>
      </c>
      <c r="K1074" s="23" t="str" cm="1">
        <f t="array" ref="K1074">_xlfn.IFS(D1074&lt;5.7,"Normal",D1074&lt;=6.5,"Prediabetes",D1074&gt;6.5,"Diabetes")</f>
        <v>Prediabetes</v>
      </c>
      <c r="L1074" s="30" t="str">
        <f>VLOOKUP(A1074,'Hospitalisation Details'!A1074:H3416,2,FALSE)</f>
        <v>28-Jun-1987</v>
      </c>
      <c r="M1074" s="23">
        <f>VLOOKUP(A1074,'Hospitalisation Details'!A1074:H3416,5,FALSE)</f>
        <v>10464.83</v>
      </c>
      <c r="N1074" s="23" t="str">
        <f>VLOOKUP(A1074,'Hospitalisation Details'!A1074:H3416,6,FALSE)</f>
        <v>tier - 3</v>
      </c>
      <c r="O1074" s="23" t="str">
        <f>VLOOKUP(A1074,'Hospitalisation Details'!A1074:H3416,7,FALSE)</f>
        <v>tier - 1</v>
      </c>
      <c r="P1074" s="23" t="str">
        <f>VLOOKUP(A1074,'Hospitalisation Details'!A1074:H3416,8,FALSE)</f>
        <v>R1012</v>
      </c>
      <c r="Q1074" s="26">
        <f>VLOOKUP(A1074,'Hospitalisation Details'!A1074:H3416,3,FALSE)</f>
        <v>35.944444444444443</v>
      </c>
    </row>
    <row r="1075" spans="1:17" ht="15.75" customHeight="1" x14ac:dyDescent="0.3">
      <c r="A1075" s="31" t="s">
        <v>1891</v>
      </c>
      <c r="B1075" s="23" t="str">
        <f>VLOOKUP(A1075,'Customer Names'!A1075:D3409,3,FALSE)</f>
        <v xml:space="preserve">  Eric</v>
      </c>
      <c r="C1075" s="23">
        <f>VLOOKUP(Healthcare!A1075,'Medical Examinations'!A1075:H3409,2,FALSE)</f>
        <v>31.16</v>
      </c>
      <c r="D1075" s="23">
        <f>VLOOKUP(A1075,'Medical Examinations'!A1075:H3409,3,FALSE)</f>
        <v>4.26</v>
      </c>
      <c r="E1075" s="23" t="str">
        <f>VLOOKUP(A1075,'Medical Examinations'!A1075:H3409,4,FALSE)</f>
        <v>Yes</v>
      </c>
      <c r="F1075" s="23" t="str">
        <f>VLOOKUP(A1075,'Medical Examinations'!A1075:H3409,5,FALSE)</f>
        <v>No</v>
      </c>
      <c r="G1075" s="23" t="str">
        <f>VLOOKUP(A1075,'Medical Examinations'!A1075:H3409,6,FALSE)</f>
        <v>Yes</v>
      </c>
      <c r="H1075" s="23">
        <f>VLOOKUP(A1075,'Medical Examinations'!A1075:H3409,7,FALSE)</f>
        <v>1</v>
      </c>
      <c r="I1075" s="23" t="str">
        <f>VLOOKUP(A1075,'Medical Examinations'!A1075:H3409,8,FALSE)</f>
        <v>No</v>
      </c>
      <c r="J1075" s="23" t="str" cm="1">
        <f t="array" ref="J1075">_xlfn.IFS(C1075&lt;18.5,"Under Weight",C1075&lt;25,"Healthy Weight",C1075&lt;30,"Over Weight",C1075&gt;=30,"Obesity")</f>
        <v>Obesity</v>
      </c>
      <c r="K1075" s="23" t="str" cm="1">
        <f t="array" ref="K1075">_xlfn.IFS(D1075&lt;5.7,"Normal",D1075&lt;=6.5,"Prediabetes",D1075&gt;6.5,"Diabetes")</f>
        <v>Normal</v>
      </c>
      <c r="L1075" s="30" t="str">
        <f>VLOOKUP(A1075,'Hospitalisation Details'!A1075:H3417,2,FALSE)</f>
        <v>22-Sep-1969</v>
      </c>
      <c r="M1075" s="23">
        <f>VLOOKUP(A1075,'Hospitalisation Details'!A1075:H3417,5,FALSE)</f>
        <v>10461.98</v>
      </c>
      <c r="N1075" s="23" t="str">
        <f>VLOOKUP(A1075,'Hospitalisation Details'!A1075:H3417,6,FALSE)</f>
        <v>tier - 3</v>
      </c>
      <c r="O1075" s="23" t="str">
        <f>VLOOKUP(A1075,'Hospitalisation Details'!A1075:H3417,7,FALSE)</f>
        <v>tier - 1</v>
      </c>
      <c r="P1075" s="23" t="str">
        <f>VLOOKUP(A1075,'Hospitalisation Details'!A1075:H3417,8,FALSE)</f>
        <v>R1012</v>
      </c>
      <c r="Q1075" s="26">
        <f>VLOOKUP(A1075,'Hospitalisation Details'!A1075:H3417,3,FALSE)</f>
        <v>53.711111111111109</v>
      </c>
    </row>
    <row r="1076" spans="1:17" ht="15.75" customHeight="1" x14ac:dyDescent="0.3">
      <c r="A1076" s="31" t="s">
        <v>1892</v>
      </c>
      <c r="B1076" s="23" t="str">
        <f>VLOOKUP(A1076,'Customer Names'!A1076:D3410,3,FALSE)</f>
        <v xml:space="preserve">  Bryan</v>
      </c>
      <c r="C1076" s="23">
        <f>VLOOKUP(Healthcare!A1076,'Medical Examinations'!A1076:H3410,2,FALSE)</f>
        <v>25.55</v>
      </c>
      <c r="D1076" s="23">
        <f>VLOOKUP(A1076,'Medical Examinations'!A1076:H3410,3,FALSE)</f>
        <v>4.96</v>
      </c>
      <c r="E1076" s="23" t="str">
        <f>VLOOKUP(A1076,'Medical Examinations'!A1076:H3410,4,FALSE)</f>
        <v>Yes</v>
      </c>
      <c r="F1076" s="23" t="str">
        <f>VLOOKUP(A1076,'Medical Examinations'!A1076:H3410,5,FALSE)</f>
        <v>No</v>
      </c>
      <c r="G1076" s="23" t="str">
        <f>VLOOKUP(A1076,'Medical Examinations'!A1076:H3410,6,FALSE)</f>
        <v>No</v>
      </c>
      <c r="H1076" s="23">
        <f>VLOOKUP(A1076,'Medical Examinations'!A1076:H3410,7,FALSE)</f>
        <v>1</v>
      </c>
      <c r="I1076" s="23" t="str">
        <f>VLOOKUP(A1076,'Medical Examinations'!A1076:H3410,8,FALSE)</f>
        <v>No</v>
      </c>
      <c r="J1076" s="23" t="str" cm="1">
        <f t="array" ref="J1076">_xlfn.IFS(C1076&lt;18.5,"Under Weight",C1076&lt;25,"Healthy Weight",C1076&lt;30,"Over Weight",C1076&gt;=30,"Obesity")</f>
        <v>Over Weight</v>
      </c>
      <c r="K1076" s="23" t="str" cm="1">
        <f t="array" ref="K1076">_xlfn.IFS(D1076&lt;5.7,"Normal",D1076&lt;=6.5,"Prediabetes",D1076&gt;6.5,"Diabetes")</f>
        <v>Normal</v>
      </c>
      <c r="L1076" s="30" t="str">
        <f>VLOOKUP(A1076,'Hospitalisation Details'!A1076:H3418,2,FALSE)</f>
        <v>27-Jul-1964</v>
      </c>
      <c r="M1076" s="23">
        <f>VLOOKUP(A1076,'Hospitalisation Details'!A1076:H3418,5,FALSE)</f>
        <v>10459.19</v>
      </c>
      <c r="N1076" s="23" t="str">
        <f>VLOOKUP(A1076,'Hospitalisation Details'!A1076:H3418,6,FALSE)</f>
        <v>tier - 3</v>
      </c>
      <c r="O1076" s="23" t="str">
        <f>VLOOKUP(A1076,'Hospitalisation Details'!A1076:H3418,7,FALSE)</f>
        <v>tier - 1</v>
      </c>
      <c r="P1076" s="23" t="str">
        <f>VLOOKUP(A1076,'Hospitalisation Details'!A1076:H3418,8,FALSE)</f>
        <v>R1013</v>
      </c>
      <c r="Q1076" s="26">
        <f>VLOOKUP(A1076,'Hospitalisation Details'!A1076:H3418,3,FALSE)</f>
        <v>58.863888888888887</v>
      </c>
    </row>
    <row r="1077" spans="1:17" ht="15.75" customHeight="1" x14ac:dyDescent="0.3">
      <c r="A1077" s="31" t="s">
        <v>1893</v>
      </c>
      <c r="B1077" s="23" t="str">
        <f>VLOOKUP(A1077,'Customer Names'!A1077:D3411,3,FALSE)</f>
        <v xml:space="preserve">  Devon R</v>
      </c>
      <c r="C1077" s="23">
        <f>VLOOKUP(Healthcare!A1077,'Medical Examinations'!A1077:H3411,2,FALSE)</f>
        <v>28.77</v>
      </c>
      <c r="D1077" s="23">
        <f>VLOOKUP(A1077,'Medical Examinations'!A1077:H3411,3,FALSE)</f>
        <v>4</v>
      </c>
      <c r="E1077" s="23" t="str">
        <f>VLOOKUP(A1077,'Medical Examinations'!A1077:H3411,4,FALSE)</f>
        <v>Yes</v>
      </c>
      <c r="F1077" s="23" t="str">
        <f>VLOOKUP(A1077,'Medical Examinations'!A1077:H3411,5,FALSE)</f>
        <v>No</v>
      </c>
      <c r="G1077" s="23" t="str">
        <f>VLOOKUP(A1077,'Medical Examinations'!A1077:H3411,6,FALSE)</f>
        <v>No</v>
      </c>
      <c r="H1077" s="23">
        <f>VLOOKUP(A1077,'Medical Examinations'!A1077:H3411,7,FALSE)</f>
        <v>0</v>
      </c>
      <c r="I1077" s="23" t="str">
        <f>VLOOKUP(A1077,'Medical Examinations'!A1077:H3411,8,FALSE)</f>
        <v>No</v>
      </c>
      <c r="J1077" s="23" t="str" cm="1">
        <f t="array" ref="J1077">_xlfn.IFS(C1077&lt;18.5,"Under Weight",C1077&lt;25,"Healthy Weight",C1077&lt;30,"Over Weight",C1077&gt;=30,"Obesity")</f>
        <v>Over Weight</v>
      </c>
      <c r="K1077" s="23" t="str" cm="1">
        <f t="array" ref="K1077">_xlfn.IFS(D1077&lt;5.7,"Normal",D1077&lt;=6.5,"Prediabetes",D1077&gt;6.5,"Diabetes")</f>
        <v>Normal</v>
      </c>
      <c r="L1077" s="30" t="str">
        <f>VLOOKUP(A1077,'Hospitalisation Details'!A1077:H3419,2,FALSE)</f>
        <v>03-Aug-1976</v>
      </c>
      <c r="M1077" s="23">
        <f>VLOOKUP(A1077,'Hospitalisation Details'!A1077:H3419,5,FALSE)</f>
        <v>10455.14</v>
      </c>
      <c r="N1077" s="23" t="str">
        <f>VLOOKUP(A1077,'Hospitalisation Details'!A1077:H3419,6,FALSE)</f>
        <v>tier - 3</v>
      </c>
      <c r="O1077" s="23" t="str">
        <f>VLOOKUP(A1077,'Hospitalisation Details'!A1077:H3419,7,FALSE)</f>
        <v>tier - 2</v>
      </c>
      <c r="P1077" s="23" t="str">
        <f>VLOOKUP(A1077,'Hospitalisation Details'!A1077:H3419,8,FALSE)</f>
        <v>R1021</v>
      </c>
      <c r="Q1077" s="26">
        <f>VLOOKUP(A1077,'Hospitalisation Details'!A1077:H3419,3,FALSE)</f>
        <v>46.847222222222221</v>
      </c>
    </row>
    <row r="1078" spans="1:17" ht="15.75" customHeight="1" x14ac:dyDescent="0.3">
      <c r="A1078" s="31" t="s">
        <v>1895</v>
      </c>
      <c r="B1078" s="23" t="str">
        <f>VLOOKUP(A1078,'Customer Names'!A1078:D3412,3,FALSE)</f>
        <v xml:space="preserve">  Elena</v>
      </c>
      <c r="C1078" s="23">
        <f>VLOOKUP(Healthcare!A1078,'Medical Examinations'!A1078:H3412,2,FALSE)</f>
        <v>23.14</v>
      </c>
      <c r="D1078" s="23">
        <f>VLOOKUP(A1078,'Medical Examinations'!A1078:H3412,3,FALSE)</f>
        <v>4.1500000000000004</v>
      </c>
      <c r="E1078" s="23" t="str">
        <f>VLOOKUP(A1078,'Medical Examinations'!A1078:H3412,4,FALSE)</f>
        <v>Yes</v>
      </c>
      <c r="F1078" s="23" t="str">
        <f>VLOOKUP(A1078,'Medical Examinations'!A1078:H3412,5,FALSE)</f>
        <v>No</v>
      </c>
      <c r="G1078" s="23" t="str">
        <f>VLOOKUP(A1078,'Medical Examinations'!A1078:H3412,6,FALSE)</f>
        <v>No</v>
      </c>
      <c r="H1078" s="23">
        <f>VLOOKUP(A1078,'Medical Examinations'!A1078:H3412,7,FALSE)</f>
        <v>1</v>
      </c>
      <c r="I1078" s="23" t="str">
        <f>VLOOKUP(A1078,'Medical Examinations'!A1078:H3412,8,FALSE)</f>
        <v>No</v>
      </c>
      <c r="J1078" s="23" t="str" cm="1">
        <f t="array" ref="J1078">_xlfn.IFS(C1078&lt;18.5,"Under Weight",C1078&lt;25,"Healthy Weight",C1078&lt;30,"Over Weight",C1078&gt;=30,"Obesity")</f>
        <v>Healthy Weight</v>
      </c>
      <c r="K1078" s="23" t="str" cm="1">
        <f t="array" ref="K1078">_xlfn.IFS(D1078&lt;5.7,"Normal",D1078&lt;=6.5,"Prediabetes",D1078&gt;6.5,"Diabetes")</f>
        <v>Normal</v>
      </c>
      <c r="L1078" s="30" t="str">
        <f>VLOOKUP(A1078,'Hospitalisation Details'!A1078:H3420,2,FALSE)</f>
        <v>14-Oct-1964</v>
      </c>
      <c r="M1078" s="23">
        <f>VLOOKUP(A1078,'Hospitalisation Details'!A1078:H3420,5,FALSE)</f>
        <v>10455.1</v>
      </c>
      <c r="N1078" s="23" t="str">
        <f>VLOOKUP(A1078,'Hospitalisation Details'!A1078:H3420,6,FALSE)</f>
        <v>tier - 3</v>
      </c>
      <c r="O1078" s="23" t="str">
        <f>VLOOKUP(A1078,'Hospitalisation Details'!A1078:H3420,7,FALSE)</f>
        <v>tier - 1</v>
      </c>
      <c r="P1078" s="23" t="str">
        <f>VLOOKUP(A1078,'Hospitalisation Details'!A1078:H3420,8,FALSE)</f>
        <v>R1012</v>
      </c>
      <c r="Q1078" s="26">
        <f>VLOOKUP(A1078,'Hospitalisation Details'!A1078:H3420,3,FALSE)</f>
        <v>58.65</v>
      </c>
    </row>
    <row r="1079" spans="1:17" ht="15.75" customHeight="1" x14ac:dyDescent="0.3">
      <c r="A1079" s="31" t="s">
        <v>1897</v>
      </c>
      <c r="B1079" s="23" t="str">
        <f>VLOOKUP(A1079,'Customer Names'!A1079:D3413,3,FALSE)</f>
        <v xml:space="preserve">  Chris</v>
      </c>
      <c r="C1079" s="23">
        <f>VLOOKUP(Healthcare!A1079,'Medical Examinations'!A1079:H3413,2,FALSE)</f>
        <v>39.6</v>
      </c>
      <c r="D1079" s="23">
        <f>VLOOKUP(A1079,'Medical Examinations'!A1079:H3413,3,FALSE)</f>
        <v>11.36</v>
      </c>
      <c r="E1079" s="23" t="str">
        <f>VLOOKUP(A1079,'Medical Examinations'!A1079:H3413,4,FALSE)</f>
        <v>No</v>
      </c>
      <c r="F1079" s="23" t="str">
        <f>VLOOKUP(A1079,'Medical Examinations'!A1079:H3413,5,FALSE)</f>
        <v>No</v>
      </c>
      <c r="G1079" s="23" t="str">
        <f>VLOOKUP(A1079,'Medical Examinations'!A1079:H3413,6,FALSE)</f>
        <v>No</v>
      </c>
      <c r="H1079" s="23">
        <f>VLOOKUP(A1079,'Medical Examinations'!A1079:H3413,7,FALSE)</f>
        <v>0</v>
      </c>
      <c r="I1079" s="23" t="str">
        <f>VLOOKUP(A1079,'Medical Examinations'!A1079:H3413,8,FALSE)</f>
        <v>No</v>
      </c>
      <c r="J1079" s="23" t="str" cm="1">
        <f t="array" ref="J1079">_xlfn.IFS(C1079&lt;18.5,"Under Weight",C1079&lt;25,"Healthy Weight",C1079&lt;30,"Over Weight",C1079&gt;=30,"Obesity")</f>
        <v>Obesity</v>
      </c>
      <c r="K1079" s="23" t="str" cm="1">
        <f t="array" ref="K1079">_xlfn.IFS(D1079&lt;5.7,"Normal",D1079&lt;=6.5,"Prediabetes",D1079&gt;6.5,"Diabetes")</f>
        <v>Diabetes</v>
      </c>
      <c r="L1079" s="30" t="str">
        <f>VLOOKUP(A1079,'Hospitalisation Details'!A1079:H3421,2,FALSE)</f>
        <v>08-Nov-1968</v>
      </c>
      <c r="M1079" s="23">
        <f>VLOOKUP(A1079,'Hospitalisation Details'!A1079:H3421,5,FALSE)</f>
        <v>10450.549999999999</v>
      </c>
      <c r="N1079" s="23" t="str">
        <f>VLOOKUP(A1079,'Hospitalisation Details'!A1079:H3421,6,FALSE)</f>
        <v>tier - 3</v>
      </c>
      <c r="O1079" s="23" t="str">
        <f>VLOOKUP(A1079,'Hospitalisation Details'!A1079:H3421,7,FALSE)</f>
        <v>tier - 1</v>
      </c>
      <c r="P1079" s="23" t="str">
        <f>VLOOKUP(A1079,'Hospitalisation Details'!A1079:H3421,8,FALSE)</f>
        <v>R1011</v>
      </c>
      <c r="Q1079" s="26">
        <f>VLOOKUP(A1079,'Hospitalisation Details'!A1079:H3421,3,FALSE)</f>
        <v>54.583333333333336</v>
      </c>
    </row>
    <row r="1080" spans="1:17" ht="15.75" customHeight="1" x14ac:dyDescent="0.3">
      <c r="A1080" s="31" t="s">
        <v>1898</v>
      </c>
      <c r="B1080" s="23" t="str">
        <f>VLOOKUP(A1080,'Customer Names'!A1080:D3414,3,FALSE)</f>
        <v xml:space="preserve">  Bert</v>
      </c>
      <c r="C1080" s="23">
        <f>VLOOKUP(Healthcare!A1080,'Medical Examinations'!A1080:H3414,2,FALSE)</f>
        <v>29.2</v>
      </c>
      <c r="D1080" s="23">
        <f>VLOOKUP(A1080,'Medical Examinations'!A1080:H3414,3,FALSE)</f>
        <v>7.53</v>
      </c>
      <c r="E1080" s="23" t="str">
        <f>VLOOKUP(A1080,'Medical Examinations'!A1080:H3414,4,FALSE)</f>
        <v>No</v>
      </c>
      <c r="F1080" s="23" t="str">
        <f>VLOOKUP(A1080,'Medical Examinations'!A1080:H3414,5,FALSE)</f>
        <v>No</v>
      </c>
      <c r="G1080" s="23" t="str">
        <f>VLOOKUP(A1080,'Medical Examinations'!A1080:H3414,6,FALSE)</f>
        <v>No</v>
      </c>
      <c r="H1080" s="23">
        <f>VLOOKUP(A1080,'Medical Examinations'!A1080:H3414,7,FALSE)</f>
        <v>0</v>
      </c>
      <c r="I1080" s="23" t="str">
        <f>VLOOKUP(A1080,'Medical Examinations'!A1080:H3414,8,FALSE)</f>
        <v>No</v>
      </c>
      <c r="J1080" s="23" t="str" cm="1">
        <f t="array" ref="J1080">_xlfn.IFS(C1080&lt;18.5,"Under Weight",C1080&lt;25,"Healthy Weight",C1080&lt;30,"Over Weight",C1080&gt;=30,"Obesity")</f>
        <v>Over Weight</v>
      </c>
      <c r="K1080" s="23" t="str" cm="1">
        <f t="array" ref="K1080">_xlfn.IFS(D1080&lt;5.7,"Normal",D1080&lt;=6.5,"Prediabetes",D1080&gt;6.5,"Diabetes")</f>
        <v>Diabetes</v>
      </c>
      <c r="L1080" s="30" t="str">
        <f>VLOOKUP(A1080,'Hospitalisation Details'!A1080:H3422,2,FALSE)</f>
        <v>29-Aug-1968</v>
      </c>
      <c r="M1080" s="23">
        <f>VLOOKUP(A1080,'Hospitalisation Details'!A1080:H3422,5,FALSE)</f>
        <v>10436.1</v>
      </c>
      <c r="N1080" s="23" t="str">
        <f>VLOOKUP(A1080,'Hospitalisation Details'!A1080:H3422,6,FALSE)</f>
        <v>tier - 3</v>
      </c>
      <c r="O1080" s="23" t="str">
        <f>VLOOKUP(A1080,'Hospitalisation Details'!A1080:H3422,7,FALSE)</f>
        <v>tier - 3</v>
      </c>
      <c r="P1080" s="23" t="str">
        <f>VLOOKUP(A1080,'Hospitalisation Details'!A1080:H3422,8,FALSE)</f>
        <v>R1011</v>
      </c>
      <c r="Q1080" s="26">
        <f>VLOOKUP(A1080,'Hospitalisation Details'!A1080:H3422,3,FALSE)</f>
        <v>54.774999999999999</v>
      </c>
    </row>
    <row r="1081" spans="1:17" ht="15.75" customHeight="1" x14ac:dyDescent="0.3">
      <c r="A1081" s="31" t="s">
        <v>1900</v>
      </c>
      <c r="B1081" s="23" t="str">
        <f>VLOOKUP(A1081,'Customer Names'!A1081:D3415,3,FALSE)</f>
        <v xml:space="preserve">  John P</v>
      </c>
      <c r="C1081" s="23">
        <f>VLOOKUP(Healthcare!A1081,'Medical Examinations'!A1081:H3415,2,FALSE)</f>
        <v>32.774999999999999</v>
      </c>
      <c r="D1081" s="23">
        <f>VLOOKUP(A1081,'Medical Examinations'!A1081:H3415,3,FALSE)</f>
        <v>7.95</v>
      </c>
      <c r="E1081" s="23" t="str">
        <f>VLOOKUP(A1081,'Medical Examinations'!A1081:H3415,4,FALSE)</f>
        <v>No</v>
      </c>
      <c r="F1081" s="23" t="str">
        <f>VLOOKUP(A1081,'Medical Examinations'!A1081:H3415,5,FALSE)</f>
        <v>No</v>
      </c>
      <c r="G1081" s="23" t="str">
        <f>VLOOKUP(A1081,'Medical Examinations'!A1081:H3415,6,FALSE)</f>
        <v>No</v>
      </c>
      <c r="H1081" s="23">
        <f>VLOOKUP(A1081,'Medical Examinations'!A1081:H3415,7,FALSE)</f>
        <v>0</v>
      </c>
      <c r="I1081" s="23" t="str">
        <f>VLOOKUP(A1081,'Medical Examinations'!A1081:H3415,8,FALSE)</f>
        <v>No</v>
      </c>
      <c r="J1081" s="23" t="str" cm="1">
        <f t="array" ref="J1081">_xlfn.IFS(C1081&lt;18.5,"Under Weight",C1081&lt;25,"Healthy Weight",C1081&lt;30,"Over Weight",C1081&gt;=30,"Obesity")</f>
        <v>Obesity</v>
      </c>
      <c r="K1081" s="23" t="str" cm="1">
        <f t="array" ref="K1081">_xlfn.IFS(D1081&lt;5.7,"Normal",D1081&lt;=6.5,"Prediabetes",D1081&gt;6.5,"Diabetes")</f>
        <v>Diabetes</v>
      </c>
      <c r="L1081" s="30" t="str">
        <f>VLOOKUP(A1081,'Hospitalisation Details'!A1081:H3423,2,FALSE)</f>
        <v>23-Aug-1968</v>
      </c>
      <c r="M1081" s="23">
        <f>VLOOKUP(A1081,'Hospitalisation Details'!A1081:H3423,5,FALSE)</f>
        <v>10435.07</v>
      </c>
      <c r="N1081" s="23" t="str">
        <f>VLOOKUP(A1081,'Hospitalisation Details'!A1081:H3423,6,FALSE)</f>
        <v>tier - 3</v>
      </c>
      <c r="O1081" s="23" t="str">
        <f>VLOOKUP(A1081,'Hospitalisation Details'!A1081:H3423,7,FALSE)</f>
        <v>tier - 1</v>
      </c>
      <c r="P1081" s="23" t="str">
        <f>VLOOKUP(A1081,'Hospitalisation Details'!A1081:H3423,8,FALSE)</f>
        <v>R1016</v>
      </c>
      <c r="Q1081" s="26">
        <f>VLOOKUP(A1081,'Hospitalisation Details'!A1081:H3423,3,FALSE)</f>
        <v>54.791666666666664</v>
      </c>
    </row>
    <row r="1082" spans="1:17" ht="15.75" customHeight="1" x14ac:dyDescent="0.3">
      <c r="A1082" s="31" t="s">
        <v>1902</v>
      </c>
      <c r="B1082" s="23" t="str">
        <f>VLOOKUP(A1082,'Customer Names'!A1082:D3416,3,FALSE)</f>
        <v xml:space="preserve">  Daniel P</v>
      </c>
      <c r="C1082" s="23">
        <f>VLOOKUP(Healthcare!A1082,'Medical Examinations'!A1082:H3416,2,FALSE)</f>
        <v>24.035</v>
      </c>
      <c r="D1082" s="23">
        <f>VLOOKUP(A1082,'Medical Examinations'!A1082:H3416,3,FALSE)</f>
        <v>8.5</v>
      </c>
      <c r="E1082" s="23" t="str">
        <f>VLOOKUP(A1082,'Medical Examinations'!A1082:H3416,4,FALSE)</f>
        <v>No</v>
      </c>
      <c r="F1082" s="23" t="str">
        <f>VLOOKUP(A1082,'Medical Examinations'!A1082:H3416,5,FALSE)</f>
        <v>No</v>
      </c>
      <c r="G1082" s="23" t="str">
        <f>VLOOKUP(A1082,'Medical Examinations'!A1082:H3416,6,FALSE)</f>
        <v>No</v>
      </c>
      <c r="H1082" s="23">
        <f>VLOOKUP(A1082,'Medical Examinations'!A1082:H3416,7,FALSE)</f>
        <v>0</v>
      </c>
      <c r="I1082" s="23" t="str">
        <f>VLOOKUP(A1082,'Medical Examinations'!A1082:H3416,8,FALSE)</f>
        <v>No</v>
      </c>
      <c r="J1082" s="23" t="str" cm="1">
        <f t="array" ref="J1082">_xlfn.IFS(C1082&lt;18.5,"Under Weight",C1082&lt;25,"Healthy Weight",C1082&lt;30,"Over Weight",C1082&gt;=30,"Obesity")</f>
        <v>Healthy Weight</v>
      </c>
      <c r="K1082" s="23" t="str" cm="1">
        <f t="array" ref="K1082">_xlfn.IFS(D1082&lt;5.7,"Normal",D1082&lt;=6.5,"Prediabetes",D1082&gt;6.5,"Diabetes")</f>
        <v>Diabetes</v>
      </c>
      <c r="L1082" s="30" t="str">
        <f>VLOOKUP(A1082,'Hospitalisation Details'!A1082:H3424,2,FALSE)</f>
        <v>27-Dec-1968</v>
      </c>
      <c r="M1082" s="23">
        <f>VLOOKUP(A1082,'Hospitalisation Details'!A1082:H3424,5,FALSE)</f>
        <v>10422.92</v>
      </c>
      <c r="N1082" s="23" t="str">
        <f>VLOOKUP(A1082,'Hospitalisation Details'!A1082:H3424,6,FALSE)</f>
        <v>tier - 3</v>
      </c>
      <c r="O1082" s="23" t="str">
        <f>VLOOKUP(A1082,'Hospitalisation Details'!A1082:H3424,7,FALSE)</f>
        <v>tier - 1</v>
      </c>
      <c r="P1082" s="23" t="str">
        <f>VLOOKUP(A1082,'Hospitalisation Details'!A1082:H3424,8,FALSE)</f>
        <v>R1017</v>
      </c>
      <c r="Q1082" s="26">
        <f>VLOOKUP(A1082,'Hospitalisation Details'!A1082:H3424,3,FALSE)</f>
        <v>54.447222222222223</v>
      </c>
    </row>
    <row r="1083" spans="1:17" ht="15.75" customHeight="1" x14ac:dyDescent="0.3">
      <c r="A1083" s="31" t="s">
        <v>1903</v>
      </c>
      <c r="B1083" s="23" t="str">
        <f>VLOOKUP(A1083,'Customer Names'!A1083:D3417,3,FALSE)</f>
        <v xml:space="preserve">  Lisa K</v>
      </c>
      <c r="C1083" s="23">
        <f>VLOOKUP(Healthcare!A1083,'Medical Examinations'!A1083:H3417,2,FALSE)</f>
        <v>30.55</v>
      </c>
      <c r="D1083" s="23">
        <f>VLOOKUP(A1083,'Medical Examinations'!A1083:H3417,3,FALSE)</f>
        <v>5.89</v>
      </c>
      <c r="E1083" s="23" t="str">
        <f>VLOOKUP(A1083,'Medical Examinations'!A1083:H3417,4,FALSE)</f>
        <v>No</v>
      </c>
      <c r="F1083" s="23" t="str">
        <f>VLOOKUP(A1083,'Medical Examinations'!A1083:H3417,5,FALSE)</f>
        <v>No</v>
      </c>
      <c r="G1083" s="23" t="str">
        <f>VLOOKUP(A1083,'Medical Examinations'!A1083:H3417,6,FALSE)</f>
        <v>Yes</v>
      </c>
      <c r="H1083" s="23">
        <f>VLOOKUP(A1083,'Medical Examinations'!A1083:H3417,7,FALSE)</f>
        <v>1</v>
      </c>
      <c r="I1083" s="23" t="str">
        <f>VLOOKUP(A1083,'Medical Examinations'!A1083:H3417,8,FALSE)</f>
        <v>No</v>
      </c>
      <c r="J1083" s="23" t="str" cm="1">
        <f t="array" ref="J1083">_xlfn.IFS(C1083&lt;18.5,"Under Weight",C1083&lt;25,"Healthy Weight",C1083&lt;30,"Over Weight",C1083&gt;=30,"Obesity")</f>
        <v>Obesity</v>
      </c>
      <c r="K1083" s="23" t="str" cm="1">
        <f t="array" ref="K1083">_xlfn.IFS(D1083&lt;5.7,"Normal",D1083&lt;=6.5,"Prediabetes",D1083&gt;6.5,"Diabetes")</f>
        <v>Prediabetes</v>
      </c>
      <c r="L1083" s="30" t="str">
        <f>VLOOKUP(A1083,'Hospitalisation Details'!A1083:H3425,2,FALSE)</f>
        <v>25-Nov-1979</v>
      </c>
      <c r="M1083" s="23">
        <f>VLOOKUP(A1083,'Hospitalisation Details'!A1083:H3425,5,FALSE)</f>
        <v>10419.65</v>
      </c>
      <c r="N1083" s="23" t="str">
        <f>VLOOKUP(A1083,'Hospitalisation Details'!A1083:H3425,6,FALSE)</f>
        <v>tier - 3</v>
      </c>
      <c r="O1083" s="23" t="str">
        <f>VLOOKUP(A1083,'Hospitalisation Details'!A1083:H3425,7,FALSE)</f>
        <v>tier - 2</v>
      </c>
      <c r="P1083" s="23" t="str">
        <f>VLOOKUP(A1083,'Hospitalisation Details'!A1083:H3425,8,FALSE)</f>
        <v>R1025</v>
      </c>
      <c r="Q1083" s="26">
        <f>VLOOKUP(A1083,'Hospitalisation Details'!A1083:H3425,3,FALSE)</f>
        <v>43.536111111111111</v>
      </c>
    </row>
    <row r="1084" spans="1:17" ht="15.75" customHeight="1" x14ac:dyDescent="0.3">
      <c r="A1084" s="31" t="s">
        <v>1905</v>
      </c>
      <c r="B1084" s="23" t="str">
        <f>VLOOKUP(A1084,'Customer Names'!A1084:D3418,3,FALSE)</f>
        <v xml:space="preserve">  Kristine</v>
      </c>
      <c r="C1084" s="23">
        <f>VLOOKUP(Healthcare!A1084,'Medical Examinations'!A1084:H3418,2,FALSE)</f>
        <v>28.81</v>
      </c>
      <c r="D1084" s="23">
        <f>VLOOKUP(A1084,'Medical Examinations'!A1084:H3418,3,FALSE)</f>
        <v>8.76</v>
      </c>
      <c r="E1084" s="23" t="str">
        <f>VLOOKUP(A1084,'Medical Examinations'!A1084:H3418,4,FALSE)</f>
        <v>No</v>
      </c>
      <c r="F1084" s="23" t="str">
        <f>VLOOKUP(A1084,'Medical Examinations'!A1084:H3418,5,FALSE)</f>
        <v>No</v>
      </c>
      <c r="G1084" s="23" t="str">
        <f>VLOOKUP(A1084,'Medical Examinations'!A1084:H3418,6,FALSE)</f>
        <v>No</v>
      </c>
      <c r="H1084" s="23">
        <f>VLOOKUP(A1084,'Medical Examinations'!A1084:H3418,7,FALSE)</f>
        <v>2</v>
      </c>
      <c r="I1084" s="23" t="str">
        <f>VLOOKUP(A1084,'Medical Examinations'!A1084:H3418,8,FALSE)</f>
        <v>No</v>
      </c>
      <c r="J1084" s="23" t="str" cm="1">
        <f t="array" ref="J1084">_xlfn.IFS(C1084&lt;18.5,"Under Weight",C1084&lt;25,"Healthy Weight",C1084&lt;30,"Over Weight",C1084&gt;=30,"Obesity")</f>
        <v>Over Weight</v>
      </c>
      <c r="K1084" s="23" t="str" cm="1">
        <f t="array" ref="K1084">_xlfn.IFS(D1084&lt;5.7,"Normal",D1084&lt;=6.5,"Prediabetes",D1084&gt;6.5,"Diabetes")</f>
        <v>Diabetes</v>
      </c>
      <c r="L1084" s="30" t="str">
        <f>VLOOKUP(A1084,'Hospitalisation Details'!A1084:H3426,2,FALSE)</f>
        <v>11-Oct-1973</v>
      </c>
      <c r="M1084" s="23">
        <f>VLOOKUP(A1084,'Hospitalisation Details'!A1084:H3426,5,FALSE)</f>
        <v>10419.59</v>
      </c>
      <c r="N1084" s="23" t="str">
        <f>VLOOKUP(A1084,'Hospitalisation Details'!A1084:H3426,6,FALSE)</f>
        <v>tier - 3</v>
      </c>
      <c r="O1084" s="23" t="str">
        <f>VLOOKUP(A1084,'Hospitalisation Details'!A1084:H3426,7,FALSE)</f>
        <v>tier - 2</v>
      </c>
      <c r="P1084" s="23" t="str">
        <f>VLOOKUP(A1084,'Hospitalisation Details'!A1084:H3426,8,FALSE)</f>
        <v>R1025</v>
      </c>
      <c r="Q1084" s="26">
        <f>VLOOKUP(A1084,'Hospitalisation Details'!A1084:H3426,3,FALSE)</f>
        <v>49.658333333333331</v>
      </c>
    </row>
    <row r="1085" spans="1:17" ht="15.75" customHeight="1" x14ac:dyDescent="0.3">
      <c r="A1085" s="31" t="s">
        <v>1907</v>
      </c>
      <c r="B1085" s="23" t="str">
        <f>VLOOKUP(A1085,'Customer Names'!A1085:D3419,3,FALSE)</f>
        <v xml:space="preserve">  Paul A</v>
      </c>
      <c r="C1085" s="23">
        <f>VLOOKUP(Healthcare!A1085,'Medical Examinations'!A1085:H3419,2,FALSE)</f>
        <v>31.66</v>
      </c>
      <c r="D1085" s="23">
        <f>VLOOKUP(A1085,'Medical Examinations'!A1085:H3419,3,FALSE)</f>
        <v>4.1100000000000003</v>
      </c>
      <c r="E1085" s="23" t="str">
        <f>VLOOKUP(A1085,'Medical Examinations'!A1085:H3419,4,FALSE)</f>
        <v>No</v>
      </c>
      <c r="F1085" s="23" t="str">
        <f>VLOOKUP(A1085,'Medical Examinations'!A1085:H3419,5,FALSE)</f>
        <v>No</v>
      </c>
      <c r="G1085" s="23" t="str">
        <f>VLOOKUP(A1085,'Medical Examinations'!A1085:H3419,6,FALSE)</f>
        <v>No</v>
      </c>
      <c r="H1085" s="23">
        <f>VLOOKUP(A1085,'Medical Examinations'!A1085:H3419,7,FALSE)</f>
        <v>0</v>
      </c>
      <c r="I1085" s="23" t="str">
        <f>VLOOKUP(A1085,'Medical Examinations'!A1085:H3419,8,FALSE)</f>
        <v>No</v>
      </c>
      <c r="J1085" s="23" t="str" cm="1">
        <f t="array" ref="J1085">_xlfn.IFS(C1085&lt;18.5,"Under Weight",C1085&lt;25,"Healthy Weight",C1085&lt;30,"Over Weight",C1085&gt;=30,"Obesity")</f>
        <v>Obesity</v>
      </c>
      <c r="K1085" s="23" t="str" cm="1">
        <f t="array" ref="K1085">_xlfn.IFS(D1085&lt;5.7,"Normal",D1085&lt;=6.5,"Prediabetes",D1085&gt;6.5,"Diabetes")</f>
        <v>Normal</v>
      </c>
      <c r="L1085" s="30" t="str">
        <f>VLOOKUP(A1085,'Hospitalisation Details'!A1085:H3427,2,FALSE)</f>
        <v>24-Oct-1980</v>
      </c>
      <c r="M1085" s="23">
        <f>VLOOKUP(A1085,'Hospitalisation Details'!A1085:H3427,5,FALSE)</f>
        <v>10407.98</v>
      </c>
      <c r="N1085" s="23" t="str">
        <f>VLOOKUP(A1085,'Hospitalisation Details'!A1085:H3427,6,FALSE)</f>
        <v>tier - 3</v>
      </c>
      <c r="O1085" s="23" t="str">
        <f>VLOOKUP(A1085,'Hospitalisation Details'!A1085:H3427,7,FALSE)</f>
        <v>tier - 1</v>
      </c>
      <c r="P1085" s="23" t="str">
        <f>VLOOKUP(A1085,'Hospitalisation Details'!A1085:H3427,8,FALSE)</f>
        <v>R1021</v>
      </c>
      <c r="Q1085" s="26">
        <f>VLOOKUP(A1085,'Hospitalisation Details'!A1085:H3427,3,FALSE)</f>
        <v>42.62222222222222</v>
      </c>
    </row>
    <row r="1086" spans="1:17" ht="15.75" customHeight="1" x14ac:dyDescent="0.3">
      <c r="A1086" s="31" t="s">
        <v>1909</v>
      </c>
      <c r="B1086" s="23" t="str">
        <f>VLOOKUP(A1086,'Customer Names'!A1086:D3420,3,FALSE)</f>
        <v xml:space="preserve">  Bryan</v>
      </c>
      <c r="C1086" s="23">
        <f>VLOOKUP(Healthcare!A1086,'Medical Examinations'!A1086:H3420,2,FALSE)</f>
        <v>28.215</v>
      </c>
      <c r="D1086" s="23">
        <f>VLOOKUP(A1086,'Medical Examinations'!A1086:H3420,3,FALSE)</f>
        <v>7.56</v>
      </c>
      <c r="E1086" s="23" t="str">
        <f>VLOOKUP(A1086,'Medical Examinations'!A1086:H3420,4,FALSE)</f>
        <v>Yes</v>
      </c>
      <c r="F1086" s="23" t="str">
        <f>VLOOKUP(A1086,'Medical Examinations'!A1086:H3420,5,FALSE)</f>
        <v>No</v>
      </c>
      <c r="G1086" s="23" t="str">
        <f>VLOOKUP(A1086,'Medical Examinations'!A1086:H3420,6,FALSE)</f>
        <v>No</v>
      </c>
      <c r="H1086" s="23">
        <f>VLOOKUP(A1086,'Medical Examinations'!A1086:H3420,7,FALSE)</f>
        <v>1</v>
      </c>
      <c r="I1086" s="23" t="str">
        <f>VLOOKUP(A1086,'Medical Examinations'!A1086:H3420,8,FALSE)</f>
        <v>No</v>
      </c>
      <c r="J1086" s="23" t="str" cm="1">
        <f t="array" ref="J1086">_xlfn.IFS(C1086&lt;18.5,"Under Weight",C1086&lt;25,"Healthy Weight",C1086&lt;30,"Over Weight",C1086&gt;=30,"Obesity")</f>
        <v>Over Weight</v>
      </c>
      <c r="K1086" s="23" t="str" cm="1">
        <f t="array" ref="K1086">_xlfn.IFS(D1086&lt;5.7,"Normal",D1086&lt;=6.5,"Prediabetes",D1086&gt;6.5,"Diabetes")</f>
        <v>Diabetes</v>
      </c>
      <c r="L1086" s="30" t="str">
        <f>VLOOKUP(A1086,'Hospitalisation Details'!A1086:H3428,2,FALSE)</f>
        <v>05-Jun-1975</v>
      </c>
      <c r="M1086" s="23">
        <f>VLOOKUP(A1086,'Hospitalisation Details'!A1086:H3428,5,FALSE)</f>
        <v>10407.09</v>
      </c>
      <c r="N1086" s="23" t="str">
        <f>VLOOKUP(A1086,'Hospitalisation Details'!A1086:H3428,6,FALSE)</f>
        <v>tier - 3</v>
      </c>
      <c r="O1086" s="23" t="str">
        <f>VLOOKUP(A1086,'Hospitalisation Details'!A1086:H3428,7,FALSE)</f>
        <v>tier - 1</v>
      </c>
      <c r="P1086" s="23" t="str">
        <f>VLOOKUP(A1086,'Hospitalisation Details'!A1086:H3428,8,FALSE)</f>
        <v>R1015</v>
      </c>
      <c r="Q1086" s="26">
        <f>VLOOKUP(A1086,'Hospitalisation Details'!A1086:H3428,3,FALSE)</f>
        <v>48.008333333333333</v>
      </c>
    </row>
    <row r="1087" spans="1:17" ht="15.75" customHeight="1" x14ac:dyDescent="0.3">
      <c r="A1087" s="31" t="s">
        <v>1910</v>
      </c>
      <c r="B1087" s="23" t="str">
        <f>VLOOKUP(A1087,'Customer Names'!A1087:D3421,3,FALSE)</f>
        <v xml:space="preserve">  Chris</v>
      </c>
      <c r="C1087" s="23">
        <f>VLOOKUP(Healthcare!A1087,'Medical Examinations'!A1087:H3421,2,FALSE)</f>
        <v>26.12</v>
      </c>
      <c r="D1087" s="23">
        <f>VLOOKUP(A1087,'Medical Examinations'!A1087:H3421,3,FALSE)</f>
        <v>4.17</v>
      </c>
      <c r="E1087" s="23" t="str">
        <f>VLOOKUP(A1087,'Medical Examinations'!A1087:H3421,4,FALSE)</f>
        <v>Yes</v>
      </c>
      <c r="F1087" s="23" t="str">
        <f>VLOOKUP(A1087,'Medical Examinations'!A1087:H3421,5,FALSE)</f>
        <v>No</v>
      </c>
      <c r="G1087" s="23" t="str">
        <f>VLOOKUP(A1087,'Medical Examinations'!A1087:H3421,6,FALSE)</f>
        <v>Yes</v>
      </c>
      <c r="H1087" s="23">
        <f>VLOOKUP(A1087,'Medical Examinations'!A1087:H3421,7,FALSE)</f>
        <v>1</v>
      </c>
      <c r="I1087" s="23" t="str">
        <f>VLOOKUP(A1087,'Medical Examinations'!A1087:H3421,8,FALSE)</f>
        <v>No</v>
      </c>
      <c r="J1087" s="23" t="str" cm="1">
        <f t="array" ref="J1087">_xlfn.IFS(C1087&lt;18.5,"Under Weight",C1087&lt;25,"Healthy Weight",C1087&lt;30,"Over Weight",C1087&gt;=30,"Obesity")</f>
        <v>Over Weight</v>
      </c>
      <c r="K1087" s="23" t="str" cm="1">
        <f t="array" ref="K1087">_xlfn.IFS(D1087&lt;5.7,"Normal",D1087&lt;=6.5,"Prediabetes",D1087&gt;6.5,"Diabetes")</f>
        <v>Normal</v>
      </c>
      <c r="L1087" s="30" t="str">
        <f>VLOOKUP(A1087,'Hospitalisation Details'!A1087:H3429,2,FALSE)</f>
        <v>07-Jul-1969</v>
      </c>
      <c r="M1087" s="23">
        <f>VLOOKUP(A1087,'Hospitalisation Details'!A1087:H3429,5,FALSE)</f>
        <v>10403.27</v>
      </c>
      <c r="N1087" s="23" t="str">
        <f>VLOOKUP(A1087,'Hospitalisation Details'!A1087:H3429,6,FALSE)</f>
        <v>tier - 3</v>
      </c>
      <c r="O1087" s="23" t="str">
        <f>VLOOKUP(A1087,'Hospitalisation Details'!A1087:H3429,7,FALSE)</f>
        <v>tier - 2</v>
      </c>
      <c r="P1087" s="23" t="str">
        <f>VLOOKUP(A1087,'Hospitalisation Details'!A1087:H3429,8,FALSE)</f>
        <v>R1020</v>
      </c>
      <c r="Q1087" s="26">
        <f>VLOOKUP(A1087,'Hospitalisation Details'!A1087:H3429,3,FALSE)</f>
        <v>53.919444444444444</v>
      </c>
    </row>
    <row r="1088" spans="1:17" ht="15.75" customHeight="1" x14ac:dyDescent="0.3">
      <c r="A1088" s="31" t="s">
        <v>1911</v>
      </c>
      <c r="B1088" s="23" t="str">
        <f>VLOOKUP(A1088,'Customer Names'!A1088:D3422,3,FALSE)</f>
        <v xml:space="preserve">  Milah B</v>
      </c>
      <c r="C1088" s="23">
        <f>VLOOKUP(Healthcare!A1088,'Medical Examinations'!A1088:H3422,2,FALSE)</f>
        <v>36.630000000000003</v>
      </c>
      <c r="D1088" s="23">
        <f>VLOOKUP(A1088,'Medical Examinations'!A1088:H3422,3,FALSE)</f>
        <v>11.42</v>
      </c>
      <c r="E1088" s="23" t="str">
        <f>VLOOKUP(A1088,'Medical Examinations'!A1088:H3422,4,FALSE)</f>
        <v>No</v>
      </c>
      <c r="F1088" s="23" t="str">
        <f>VLOOKUP(A1088,'Medical Examinations'!A1088:H3422,5,FALSE)</f>
        <v>No</v>
      </c>
      <c r="G1088" s="23" t="str">
        <f>VLOOKUP(A1088,'Medical Examinations'!A1088:H3422,6,FALSE)</f>
        <v>No</v>
      </c>
      <c r="H1088" s="23">
        <f>VLOOKUP(A1088,'Medical Examinations'!A1088:H3422,7,FALSE)</f>
        <v>2</v>
      </c>
      <c r="I1088" s="23" t="str">
        <f>VLOOKUP(A1088,'Medical Examinations'!A1088:H3422,8,FALSE)</f>
        <v>No</v>
      </c>
      <c r="J1088" s="23" t="str" cm="1">
        <f t="array" ref="J1088">_xlfn.IFS(C1088&lt;18.5,"Under Weight",C1088&lt;25,"Healthy Weight",C1088&lt;30,"Over Weight",C1088&gt;=30,"Obesity")</f>
        <v>Obesity</v>
      </c>
      <c r="K1088" s="23" t="str" cm="1">
        <f t="array" ref="K1088">_xlfn.IFS(D1088&lt;5.7,"Normal",D1088&lt;=6.5,"Prediabetes",D1088&gt;6.5,"Diabetes")</f>
        <v>Diabetes</v>
      </c>
      <c r="L1088" s="30" t="str">
        <f>VLOOKUP(A1088,'Hospitalisation Details'!A1088:H3430,2,FALSE)</f>
        <v>19-Sep-1973</v>
      </c>
      <c r="M1088" s="23">
        <f>VLOOKUP(A1088,'Hospitalisation Details'!A1088:H3430,5,FALSE)</f>
        <v>10381.48</v>
      </c>
      <c r="N1088" s="23" t="str">
        <f>VLOOKUP(A1088,'Hospitalisation Details'!A1088:H3430,6,FALSE)</f>
        <v>tier - 3</v>
      </c>
      <c r="O1088" s="23" t="str">
        <f>VLOOKUP(A1088,'Hospitalisation Details'!A1088:H3430,7,FALSE)</f>
        <v>tier - 3</v>
      </c>
      <c r="P1088" s="23" t="str">
        <f>VLOOKUP(A1088,'Hospitalisation Details'!A1088:H3430,8,FALSE)</f>
        <v>R1013</v>
      </c>
      <c r="Q1088" s="26">
        <f>VLOOKUP(A1088,'Hospitalisation Details'!A1088:H3430,3,FALSE)</f>
        <v>49.719444444444441</v>
      </c>
    </row>
    <row r="1089" spans="1:17" ht="15.75" customHeight="1" x14ac:dyDescent="0.3">
      <c r="A1089" s="31" t="s">
        <v>1913</v>
      </c>
      <c r="B1089" s="23" t="str">
        <f>VLOOKUP(A1089,'Customer Names'!A1089:D3423,3,FALSE)</f>
        <v xml:space="preserve">  Annette M</v>
      </c>
      <c r="C1089" s="23">
        <f>VLOOKUP(Healthcare!A1089,'Medical Examinations'!A1089:H3423,2,FALSE)</f>
        <v>33.344999999999999</v>
      </c>
      <c r="D1089" s="23">
        <f>VLOOKUP(A1089,'Medical Examinations'!A1089:H3423,3,FALSE)</f>
        <v>7.33</v>
      </c>
      <c r="E1089" s="23" t="str">
        <f>VLOOKUP(A1089,'Medical Examinations'!A1089:H3423,4,FALSE)</f>
        <v>No</v>
      </c>
      <c r="F1089" s="23" t="str">
        <f>VLOOKUP(A1089,'Medical Examinations'!A1089:H3423,5,FALSE)</f>
        <v>No</v>
      </c>
      <c r="G1089" s="23" t="str">
        <f>VLOOKUP(A1089,'Medical Examinations'!A1089:H3423,6,FALSE)</f>
        <v>No</v>
      </c>
      <c r="H1089" s="23">
        <f>VLOOKUP(A1089,'Medical Examinations'!A1089:H3423,7,FALSE)</f>
        <v>2</v>
      </c>
      <c r="I1089" s="23" t="str">
        <f>VLOOKUP(A1089,'Medical Examinations'!A1089:H3423,8,FALSE)</f>
        <v>No</v>
      </c>
      <c r="J1089" s="23" t="str" cm="1">
        <f t="array" ref="J1089">_xlfn.IFS(C1089&lt;18.5,"Under Weight",C1089&lt;25,"Healthy Weight",C1089&lt;30,"Over Weight",C1089&gt;=30,"Obesity")</f>
        <v>Obesity</v>
      </c>
      <c r="K1089" s="23" t="str" cm="1">
        <f t="array" ref="K1089">_xlfn.IFS(D1089&lt;5.7,"Normal",D1089&lt;=6.5,"Prediabetes",D1089&gt;6.5,"Diabetes")</f>
        <v>Diabetes</v>
      </c>
      <c r="L1089" s="30" t="str">
        <f>VLOOKUP(A1089,'Hospitalisation Details'!A1089:H3431,2,FALSE)</f>
        <v>29-Sep-1973</v>
      </c>
      <c r="M1089" s="23">
        <f>VLOOKUP(A1089,'Hospitalisation Details'!A1089:H3431,5,FALSE)</f>
        <v>10370.91</v>
      </c>
      <c r="N1089" s="23" t="str">
        <f>VLOOKUP(A1089,'Hospitalisation Details'!A1089:H3431,6,FALSE)</f>
        <v>tier - 3</v>
      </c>
      <c r="O1089" s="23" t="str">
        <f>VLOOKUP(A1089,'Hospitalisation Details'!A1089:H3431,7,FALSE)</f>
        <v>tier - 3</v>
      </c>
      <c r="P1089" s="23" t="str">
        <f>VLOOKUP(A1089,'Hospitalisation Details'!A1089:H3431,8,FALSE)</f>
        <v>R1024</v>
      </c>
      <c r="Q1089" s="26">
        <f>VLOOKUP(A1089,'Hospitalisation Details'!A1089:H3431,3,FALSE)</f>
        <v>49.69166666666667</v>
      </c>
    </row>
    <row r="1090" spans="1:17" ht="15.75" customHeight="1" x14ac:dyDescent="0.3">
      <c r="A1090" s="31" t="s">
        <v>1915</v>
      </c>
      <c r="B1090" s="23" t="str">
        <f>VLOOKUP(A1090,'Customer Names'!A1090:D3424,3,FALSE)</f>
        <v xml:space="preserve">  Yoko</v>
      </c>
      <c r="C1090" s="23">
        <f>VLOOKUP(Healthcare!A1090,'Medical Examinations'!A1090:H3424,2,FALSE)</f>
        <v>27.11</v>
      </c>
      <c r="D1090" s="23">
        <f>VLOOKUP(A1090,'Medical Examinations'!A1090:H3424,3,FALSE)</f>
        <v>6.7</v>
      </c>
      <c r="E1090" s="23" t="str">
        <f>VLOOKUP(A1090,'Medical Examinations'!A1090:H3424,4,FALSE)</f>
        <v>No</v>
      </c>
      <c r="F1090" s="23" t="str">
        <f>VLOOKUP(A1090,'Medical Examinations'!A1090:H3424,5,FALSE)</f>
        <v>No</v>
      </c>
      <c r="G1090" s="23" t="str">
        <f>VLOOKUP(A1090,'Medical Examinations'!A1090:H3424,6,FALSE)</f>
        <v>No</v>
      </c>
      <c r="H1090" s="23">
        <f>VLOOKUP(A1090,'Medical Examinations'!A1090:H3424,7,FALSE)</f>
        <v>0</v>
      </c>
      <c r="I1090" s="23" t="str">
        <f>VLOOKUP(A1090,'Medical Examinations'!A1090:H3424,8,FALSE)</f>
        <v>No</v>
      </c>
      <c r="J1090" s="23" t="str" cm="1">
        <f t="array" ref="J1090">_xlfn.IFS(C1090&lt;18.5,"Under Weight",C1090&lt;25,"Healthy Weight",C1090&lt;30,"Over Weight",C1090&gt;=30,"Obesity")</f>
        <v>Over Weight</v>
      </c>
      <c r="K1090" s="23" t="str" cm="1">
        <f t="array" ref="K1090">_xlfn.IFS(D1090&lt;5.7,"Normal",D1090&lt;=6.5,"Prediabetes",D1090&gt;6.5,"Diabetes")</f>
        <v>Diabetes</v>
      </c>
      <c r="L1090" s="30" t="str">
        <f>VLOOKUP(A1090,'Hospitalisation Details'!A1090:H3432,2,FALSE)</f>
        <v>06-Sep-1971</v>
      </c>
      <c r="M1090" s="23">
        <f>VLOOKUP(A1090,'Hospitalisation Details'!A1090:H3432,5,FALSE)</f>
        <v>10356.67</v>
      </c>
      <c r="N1090" s="23" t="str">
        <f>VLOOKUP(A1090,'Hospitalisation Details'!A1090:H3432,6,FALSE)</f>
        <v>tier - 3</v>
      </c>
      <c r="O1090" s="23" t="str">
        <f>VLOOKUP(A1090,'Hospitalisation Details'!A1090:H3432,7,FALSE)</f>
        <v>tier - 1</v>
      </c>
      <c r="P1090" s="23" t="str">
        <f>VLOOKUP(A1090,'Hospitalisation Details'!A1090:H3432,8,FALSE)</f>
        <v>R1025</v>
      </c>
      <c r="Q1090" s="26">
        <f>VLOOKUP(A1090,'Hospitalisation Details'!A1090:H3432,3,FALSE)</f>
        <v>51.755555555555553</v>
      </c>
    </row>
    <row r="1091" spans="1:17" ht="15.75" customHeight="1" x14ac:dyDescent="0.3">
      <c r="A1091" s="31" t="s">
        <v>1917</v>
      </c>
      <c r="B1091" s="23" t="str">
        <f>VLOOKUP(A1091,'Customer Names'!A1091:D3425,3,FALSE)</f>
        <v xml:space="preserve">  Laura</v>
      </c>
      <c r="C1091" s="23">
        <f>VLOOKUP(Healthcare!A1091,'Medical Examinations'!A1091:H3425,2,FALSE)</f>
        <v>26.6</v>
      </c>
      <c r="D1091" s="23">
        <f>VLOOKUP(A1091,'Medical Examinations'!A1091:H3425,3,FALSE)</f>
        <v>5.27</v>
      </c>
      <c r="E1091" s="23" t="str">
        <f>VLOOKUP(A1091,'Medical Examinations'!A1091:H3425,4,FALSE)</f>
        <v>Yes</v>
      </c>
      <c r="F1091" s="23" t="str">
        <f>VLOOKUP(A1091,'Medical Examinations'!A1091:H3425,5,FALSE)</f>
        <v>No</v>
      </c>
      <c r="G1091" s="23" t="str">
        <f>VLOOKUP(A1091,'Medical Examinations'!A1091:H3425,6,FALSE)</f>
        <v>Yes</v>
      </c>
      <c r="H1091" s="23">
        <f>VLOOKUP(A1091,'Medical Examinations'!A1091:H3425,7,FALSE)</f>
        <v>1</v>
      </c>
      <c r="I1091" s="23" t="str">
        <f>VLOOKUP(A1091,'Medical Examinations'!A1091:H3425,8,FALSE)</f>
        <v>No</v>
      </c>
      <c r="J1091" s="23" t="str" cm="1">
        <f t="array" ref="J1091">_xlfn.IFS(C1091&lt;18.5,"Under Weight",C1091&lt;25,"Healthy Weight",C1091&lt;30,"Over Weight",C1091&gt;=30,"Obesity")</f>
        <v>Over Weight</v>
      </c>
      <c r="K1091" s="23" t="str" cm="1">
        <f t="array" ref="K1091">_xlfn.IFS(D1091&lt;5.7,"Normal",D1091&lt;=6.5,"Prediabetes",D1091&gt;6.5,"Diabetes")</f>
        <v>Normal</v>
      </c>
      <c r="L1091" s="30" t="str">
        <f>VLOOKUP(A1091,'Hospitalisation Details'!A1091:H3433,2,FALSE)</f>
        <v>17-Jun-1969</v>
      </c>
      <c r="M1091" s="23">
        <f>VLOOKUP(A1091,'Hospitalisation Details'!A1091:H3433,5,FALSE)</f>
        <v>10355.64</v>
      </c>
      <c r="N1091" s="23" t="str">
        <f>VLOOKUP(A1091,'Hospitalisation Details'!A1091:H3433,6,FALSE)</f>
        <v>tier - 3</v>
      </c>
      <c r="O1091" s="23" t="str">
        <f>VLOOKUP(A1091,'Hospitalisation Details'!A1091:H3433,7,FALSE)</f>
        <v>tier - 1</v>
      </c>
      <c r="P1091" s="23" t="str">
        <f>VLOOKUP(A1091,'Hospitalisation Details'!A1091:H3433,8,FALSE)</f>
        <v>R1012</v>
      </c>
      <c r="Q1091" s="26">
        <f>VLOOKUP(A1091,'Hospitalisation Details'!A1091:H3433,3,FALSE)</f>
        <v>53.975000000000001</v>
      </c>
    </row>
    <row r="1092" spans="1:17" ht="15.75" customHeight="1" x14ac:dyDescent="0.3">
      <c r="A1092" s="31" t="s">
        <v>1919</v>
      </c>
      <c r="B1092" s="23" t="str">
        <f>VLOOKUP(A1092,'Customer Names'!A1092:D3426,3,FALSE)</f>
        <v xml:space="preserve">  Tess A</v>
      </c>
      <c r="C1092" s="23">
        <f>VLOOKUP(Healthcare!A1092,'Medical Examinations'!A1092:H3426,2,FALSE)</f>
        <v>30.41</v>
      </c>
      <c r="D1092" s="23">
        <f>VLOOKUP(A1092,'Medical Examinations'!A1092:H3426,3,FALSE)</f>
        <v>7.72</v>
      </c>
      <c r="E1092" s="23" t="str">
        <f>VLOOKUP(A1092,'Medical Examinations'!A1092:H3426,4,FALSE)</f>
        <v>No</v>
      </c>
      <c r="F1092" s="23" t="str">
        <f>VLOOKUP(A1092,'Medical Examinations'!A1092:H3426,5,FALSE)</f>
        <v>No</v>
      </c>
      <c r="G1092" s="23" t="str">
        <f>VLOOKUP(A1092,'Medical Examinations'!A1092:H3426,6,FALSE)</f>
        <v>No</v>
      </c>
      <c r="H1092" s="23">
        <f>VLOOKUP(A1092,'Medical Examinations'!A1092:H3426,7,FALSE)</f>
        <v>0</v>
      </c>
      <c r="I1092" s="23" t="str">
        <f>VLOOKUP(A1092,'Medical Examinations'!A1092:H3426,8,FALSE)</f>
        <v>No</v>
      </c>
      <c r="J1092" s="23" t="str" cm="1">
        <f t="array" ref="J1092">_xlfn.IFS(C1092&lt;18.5,"Under Weight",C1092&lt;25,"Healthy Weight",C1092&lt;30,"Over Weight",C1092&gt;=30,"Obesity")</f>
        <v>Obesity</v>
      </c>
      <c r="K1092" s="23" t="str" cm="1">
        <f t="array" ref="K1092">_xlfn.IFS(D1092&lt;5.7,"Normal",D1092&lt;=6.5,"Prediabetes",D1092&gt;6.5,"Diabetes")</f>
        <v>Diabetes</v>
      </c>
      <c r="L1092" s="30" t="str">
        <f>VLOOKUP(A1092,'Hospitalisation Details'!A1092:H3434,2,FALSE)</f>
        <v>29-Sep-1974</v>
      </c>
      <c r="M1092" s="23">
        <f>VLOOKUP(A1092,'Hospitalisation Details'!A1092:H3434,5,FALSE)</f>
        <v>10352.48</v>
      </c>
      <c r="N1092" s="23" t="str">
        <f>VLOOKUP(A1092,'Hospitalisation Details'!A1092:H3434,6,FALSE)</f>
        <v>tier - 3</v>
      </c>
      <c r="O1092" s="23" t="str">
        <f>VLOOKUP(A1092,'Hospitalisation Details'!A1092:H3434,7,FALSE)</f>
        <v>tier - 1</v>
      </c>
      <c r="P1092" s="23" t="str">
        <f>VLOOKUP(A1092,'Hospitalisation Details'!A1092:H3434,8,FALSE)</f>
        <v>R1012</v>
      </c>
      <c r="Q1092" s="26">
        <f>VLOOKUP(A1092,'Hospitalisation Details'!A1092:H3434,3,FALSE)</f>
        <v>48.69166666666667</v>
      </c>
    </row>
    <row r="1093" spans="1:17" ht="15.75" customHeight="1" x14ac:dyDescent="0.3">
      <c r="A1093" s="31" t="s">
        <v>1921</v>
      </c>
      <c r="B1093" s="23" t="str">
        <f>VLOOKUP(A1093,'Customer Names'!A1093:D3427,3,FALSE)</f>
        <v xml:space="preserve">  William G</v>
      </c>
      <c r="C1093" s="23">
        <f>VLOOKUP(Healthcare!A1093,'Medical Examinations'!A1093:H3427,2,FALSE)</f>
        <v>28.98</v>
      </c>
      <c r="D1093" s="23">
        <f>VLOOKUP(A1093,'Medical Examinations'!A1093:H3427,3,FALSE)</f>
        <v>8.68</v>
      </c>
      <c r="E1093" s="23" t="str">
        <f>VLOOKUP(A1093,'Medical Examinations'!A1093:H3427,4,FALSE)</f>
        <v>No</v>
      </c>
      <c r="F1093" s="23" t="str">
        <f>VLOOKUP(A1093,'Medical Examinations'!A1093:H3427,5,FALSE)</f>
        <v>No</v>
      </c>
      <c r="G1093" s="23" t="str">
        <f>VLOOKUP(A1093,'Medical Examinations'!A1093:H3427,6,FALSE)</f>
        <v>No</v>
      </c>
      <c r="H1093" s="23">
        <f>VLOOKUP(A1093,'Medical Examinations'!A1093:H3427,7,FALSE)</f>
        <v>2</v>
      </c>
      <c r="I1093" s="23" t="str">
        <f>VLOOKUP(A1093,'Medical Examinations'!A1093:H3427,8,FALSE)</f>
        <v>No</v>
      </c>
      <c r="J1093" s="23" t="str" cm="1">
        <f t="array" ref="J1093">_xlfn.IFS(C1093&lt;18.5,"Under Weight",C1093&lt;25,"Healthy Weight",C1093&lt;30,"Over Weight",C1093&gt;=30,"Obesity")</f>
        <v>Over Weight</v>
      </c>
      <c r="K1093" s="23" t="str" cm="1">
        <f t="array" ref="K1093">_xlfn.IFS(D1093&lt;5.7,"Normal",D1093&lt;=6.5,"Prediabetes",D1093&gt;6.5,"Diabetes")</f>
        <v>Diabetes</v>
      </c>
      <c r="L1093" s="30" t="str">
        <f>VLOOKUP(A1093,'Hospitalisation Details'!A1093:H3435,2,FALSE)</f>
        <v>08-Aug-1973</v>
      </c>
      <c r="M1093" s="23">
        <f>VLOOKUP(A1093,'Hospitalisation Details'!A1093:H3435,5,FALSE)</f>
        <v>10345.93</v>
      </c>
      <c r="N1093" s="23" t="str">
        <f>VLOOKUP(A1093,'Hospitalisation Details'!A1093:H3435,6,FALSE)</f>
        <v>tier - 3</v>
      </c>
      <c r="O1093" s="23" t="str">
        <f>VLOOKUP(A1093,'Hospitalisation Details'!A1093:H3435,7,FALSE)</f>
        <v>tier - 2</v>
      </c>
      <c r="P1093" s="23" t="str">
        <f>VLOOKUP(A1093,'Hospitalisation Details'!A1093:H3435,8,FALSE)</f>
        <v>R1021</v>
      </c>
      <c r="Q1093" s="26">
        <f>VLOOKUP(A1093,'Hospitalisation Details'!A1093:H3435,3,FALSE)</f>
        <v>49.833333333333336</v>
      </c>
    </row>
    <row r="1094" spans="1:17" ht="15.75" customHeight="1" x14ac:dyDescent="0.3">
      <c r="A1094" s="31" t="s">
        <v>1923</v>
      </c>
      <c r="B1094" s="23" t="str">
        <f>VLOOKUP(A1094,'Customer Names'!A1094:D3428,3,FALSE)</f>
        <v xml:space="preserve">  Paige</v>
      </c>
      <c r="C1094" s="23">
        <f>VLOOKUP(Healthcare!A1094,'Medical Examinations'!A1094:H3428,2,FALSE)</f>
        <v>31.24</v>
      </c>
      <c r="D1094" s="23">
        <f>VLOOKUP(A1094,'Medical Examinations'!A1094:H3428,3,FALSE)</f>
        <v>9.8000000000000007</v>
      </c>
      <c r="E1094" s="23" t="str">
        <f>VLOOKUP(A1094,'Medical Examinations'!A1094:H3428,4,FALSE)</f>
        <v>No</v>
      </c>
      <c r="F1094" s="23" t="str">
        <f>VLOOKUP(A1094,'Medical Examinations'!A1094:H3428,5,FALSE)</f>
        <v>No</v>
      </c>
      <c r="G1094" s="23" t="str">
        <f>VLOOKUP(A1094,'Medical Examinations'!A1094:H3428,6,FALSE)</f>
        <v>No</v>
      </c>
      <c r="H1094" s="23">
        <f>VLOOKUP(A1094,'Medical Examinations'!A1094:H3428,7,FALSE)</f>
        <v>0</v>
      </c>
      <c r="I1094" s="23" t="str">
        <f>VLOOKUP(A1094,'Medical Examinations'!A1094:H3428,8,FALSE)</f>
        <v>No</v>
      </c>
      <c r="J1094" s="23" t="str" cm="1">
        <f t="array" ref="J1094">_xlfn.IFS(C1094&lt;18.5,"Under Weight",C1094&lt;25,"Healthy Weight",C1094&lt;30,"Over Weight",C1094&gt;=30,"Obesity")</f>
        <v>Obesity</v>
      </c>
      <c r="K1094" s="23" t="str" cm="1">
        <f t="array" ref="K1094">_xlfn.IFS(D1094&lt;5.7,"Normal",D1094&lt;=6.5,"Prediabetes",D1094&gt;6.5,"Diabetes")</f>
        <v>Diabetes</v>
      </c>
      <c r="L1094" s="30" t="str">
        <f>VLOOKUP(A1094,'Hospitalisation Details'!A1094:H3436,2,FALSE)</f>
        <v>19-Jul-1968</v>
      </c>
      <c r="M1094" s="23">
        <f>VLOOKUP(A1094,'Hospitalisation Details'!A1094:H3436,5,FALSE)</f>
        <v>10338.93</v>
      </c>
      <c r="N1094" s="23" t="str">
        <f>VLOOKUP(A1094,'Hospitalisation Details'!A1094:H3436,6,FALSE)</f>
        <v>tier - 3</v>
      </c>
      <c r="O1094" s="23" t="str">
        <f>VLOOKUP(A1094,'Hospitalisation Details'!A1094:H3436,7,FALSE)</f>
        <v>tier - 1</v>
      </c>
      <c r="P1094" s="23" t="str">
        <f>VLOOKUP(A1094,'Hospitalisation Details'!A1094:H3436,8,FALSE)</f>
        <v>R1013</v>
      </c>
      <c r="Q1094" s="26">
        <f>VLOOKUP(A1094,'Hospitalisation Details'!A1094:H3436,3,FALSE)</f>
        <v>54.886111111111113</v>
      </c>
    </row>
    <row r="1095" spans="1:17" ht="15.75" customHeight="1" x14ac:dyDescent="0.3">
      <c r="A1095" s="31" t="s">
        <v>1925</v>
      </c>
      <c r="B1095" s="23" t="str">
        <f>VLOOKUP(A1095,'Customer Names'!A1095:D3429,3,FALSE)</f>
        <v xml:space="preserve">  Matthew J</v>
      </c>
      <c r="C1095" s="23">
        <f>VLOOKUP(Healthcare!A1095,'Medical Examinations'!A1095:H3429,2,FALSE)</f>
        <v>31.54</v>
      </c>
      <c r="D1095" s="23">
        <f>VLOOKUP(A1095,'Medical Examinations'!A1095:H3429,3,FALSE)</f>
        <v>4.4400000000000004</v>
      </c>
      <c r="E1095" s="23" t="str">
        <f>VLOOKUP(A1095,'Medical Examinations'!A1095:H3429,4,FALSE)</f>
        <v>No</v>
      </c>
      <c r="F1095" s="23" t="str">
        <f>VLOOKUP(A1095,'Medical Examinations'!A1095:H3429,5,FALSE)</f>
        <v>No</v>
      </c>
      <c r="G1095" s="23" t="str">
        <f>VLOOKUP(A1095,'Medical Examinations'!A1095:H3429,6,FALSE)</f>
        <v>No</v>
      </c>
      <c r="H1095" s="23">
        <f>VLOOKUP(A1095,'Medical Examinations'!A1095:H3429,7,FALSE)</f>
        <v>0</v>
      </c>
      <c r="I1095" s="23" t="str">
        <f>VLOOKUP(A1095,'Medical Examinations'!A1095:H3429,8,FALSE)</f>
        <v>No</v>
      </c>
      <c r="J1095" s="23" t="str" cm="1">
        <f t="array" ref="J1095">_xlfn.IFS(C1095&lt;18.5,"Under Weight",C1095&lt;25,"Healthy Weight",C1095&lt;30,"Over Weight",C1095&gt;=30,"Obesity")</f>
        <v>Obesity</v>
      </c>
      <c r="K1095" s="23" t="str" cm="1">
        <f t="array" ref="K1095">_xlfn.IFS(D1095&lt;5.7,"Normal",D1095&lt;=6.5,"Prediabetes",D1095&gt;6.5,"Diabetes")</f>
        <v>Normal</v>
      </c>
      <c r="L1095" s="30" t="str">
        <f>VLOOKUP(A1095,'Hospitalisation Details'!A1095:H3437,2,FALSE)</f>
        <v>21-Jul-1982</v>
      </c>
      <c r="M1095" s="23">
        <f>VLOOKUP(A1095,'Hospitalisation Details'!A1095:H3437,5,FALSE)</f>
        <v>10329.06</v>
      </c>
      <c r="N1095" s="23" t="str">
        <f>VLOOKUP(A1095,'Hospitalisation Details'!A1095:H3437,6,FALSE)</f>
        <v>tier - 3</v>
      </c>
      <c r="O1095" s="23" t="str">
        <f>VLOOKUP(A1095,'Hospitalisation Details'!A1095:H3437,7,FALSE)</f>
        <v>tier - 1</v>
      </c>
      <c r="P1095" s="23" t="str">
        <f>VLOOKUP(A1095,'Hospitalisation Details'!A1095:H3437,8,FALSE)</f>
        <v>R1021</v>
      </c>
      <c r="Q1095" s="26">
        <f>VLOOKUP(A1095,'Hospitalisation Details'!A1095:H3437,3,FALSE)</f>
        <v>40.880555555555553</v>
      </c>
    </row>
    <row r="1096" spans="1:17" ht="15.75" customHeight="1" x14ac:dyDescent="0.3">
      <c r="A1096" s="31" t="s">
        <v>1926</v>
      </c>
      <c r="B1096" s="23" t="str">
        <f>VLOOKUP(A1096,'Customer Names'!A1096:D3430,3,FALSE)</f>
        <v xml:space="preserve">  Matthew</v>
      </c>
      <c r="C1096" s="23">
        <f>VLOOKUP(Healthcare!A1096,'Medical Examinations'!A1096:H3430,2,FALSE)</f>
        <v>38.6</v>
      </c>
      <c r="D1096" s="23">
        <f>VLOOKUP(A1096,'Medical Examinations'!A1096:H3430,3,FALSE)</f>
        <v>7.19</v>
      </c>
      <c r="E1096" s="23" t="str">
        <f>VLOOKUP(A1096,'Medical Examinations'!A1096:H3430,4,FALSE)</f>
        <v>Yes</v>
      </c>
      <c r="F1096" s="23" t="str">
        <f>VLOOKUP(A1096,'Medical Examinations'!A1096:H3430,5,FALSE)</f>
        <v>No</v>
      </c>
      <c r="G1096" s="23" t="str">
        <f>VLOOKUP(A1096,'Medical Examinations'!A1096:H3430,6,FALSE)</f>
        <v>No</v>
      </c>
      <c r="H1096" s="23">
        <f>VLOOKUP(A1096,'Medical Examinations'!A1096:H3430,7,FALSE)</f>
        <v>2</v>
      </c>
      <c r="I1096" s="23" t="str">
        <f>VLOOKUP(A1096,'Medical Examinations'!A1096:H3430,8,FALSE)</f>
        <v>No</v>
      </c>
      <c r="J1096" s="23" t="str" cm="1">
        <f t="array" ref="J1096">_xlfn.IFS(C1096&lt;18.5,"Under Weight",C1096&lt;25,"Healthy Weight",C1096&lt;30,"Over Weight",C1096&gt;=30,"Obesity")</f>
        <v>Obesity</v>
      </c>
      <c r="K1096" s="23" t="str" cm="1">
        <f t="array" ref="K1096">_xlfn.IFS(D1096&lt;5.7,"Normal",D1096&lt;=6.5,"Prediabetes",D1096&gt;6.5,"Diabetes")</f>
        <v>Diabetes</v>
      </c>
      <c r="L1096" s="30" t="str">
        <f>VLOOKUP(A1096,'Hospitalisation Details'!A1096:H3438,2,FALSE)</f>
        <v>01-Dec-1970</v>
      </c>
      <c r="M1096" s="23">
        <f>VLOOKUP(A1096,'Hospitalisation Details'!A1096:H3438,5,FALSE)</f>
        <v>10325.209999999999</v>
      </c>
      <c r="N1096" s="23" t="str">
        <f>VLOOKUP(A1096,'Hospitalisation Details'!A1096:H3438,6,FALSE)</f>
        <v>tier - 3</v>
      </c>
      <c r="O1096" s="23" t="str">
        <f>VLOOKUP(A1096,'Hospitalisation Details'!A1096:H3438,7,FALSE)</f>
        <v>tier - 3</v>
      </c>
      <c r="P1096" s="23" t="str">
        <f>VLOOKUP(A1096,'Hospitalisation Details'!A1096:H3438,8,FALSE)</f>
        <v>R1011</v>
      </c>
      <c r="Q1096" s="26">
        <f>VLOOKUP(A1096,'Hospitalisation Details'!A1096:H3438,3,FALSE)</f>
        <v>52.519444444444446</v>
      </c>
    </row>
    <row r="1097" spans="1:17" ht="15.75" customHeight="1" x14ac:dyDescent="0.3">
      <c r="A1097" s="31" t="s">
        <v>1927</v>
      </c>
      <c r="B1097" s="23" t="str">
        <f>VLOOKUP(A1097,'Customer Names'!A1097:D3431,3,FALSE)</f>
        <v xml:space="preserve">  Maria</v>
      </c>
      <c r="C1097" s="23">
        <f>VLOOKUP(Healthcare!A1097,'Medical Examinations'!A1097:H3431,2,FALSE)</f>
        <v>37.950000000000003</v>
      </c>
      <c r="D1097" s="23">
        <f>VLOOKUP(A1097,'Medical Examinations'!A1097:H3431,3,FALSE)</f>
        <v>6.06</v>
      </c>
      <c r="E1097" s="23" t="str">
        <f>VLOOKUP(A1097,'Medical Examinations'!A1097:H3431,4,FALSE)</f>
        <v>No</v>
      </c>
      <c r="F1097" s="23" t="str">
        <f>VLOOKUP(A1097,'Medical Examinations'!A1097:H3431,5,FALSE)</f>
        <v>No</v>
      </c>
      <c r="G1097" s="23" t="str">
        <f>VLOOKUP(A1097,'Medical Examinations'!A1097:H3431,6,FALSE)</f>
        <v>No</v>
      </c>
      <c r="H1097" s="23">
        <f>VLOOKUP(A1097,'Medical Examinations'!A1097:H3431,7,FALSE)</f>
        <v>0</v>
      </c>
      <c r="I1097" s="23" t="str">
        <f>VLOOKUP(A1097,'Medical Examinations'!A1097:H3431,8,FALSE)</f>
        <v>No</v>
      </c>
      <c r="J1097" s="23" t="str" cm="1">
        <f t="array" ref="J1097">_xlfn.IFS(C1097&lt;18.5,"Under Weight",C1097&lt;25,"Healthy Weight",C1097&lt;30,"Over Weight",C1097&gt;=30,"Obesity")</f>
        <v>Obesity</v>
      </c>
      <c r="K1097" s="23" t="str" cm="1">
        <f t="array" ref="K1097">_xlfn.IFS(D1097&lt;5.7,"Normal",D1097&lt;=6.5,"Prediabetes",D1097&gt;6.5,"Diabetes")</f>
        <v>Prediabetes</v>
      </c>
      <c r="L1097" s="30" t="str">
        <f>VLOOKUP(A1097,'Hospitalisation Details'!A1097:H3439,2,FALSE)</f>
        <v>21-Aug-1991</v>
      </c>
      <c r="M1097" s="23">
        <f>VLOOKUP(A1097,'Hospitalisation Details'!A1097:H3439,5,FALSE)</f>
        <v>10322.9</v>
      </c>
      <c r="N1097" s="23" t="str">
        <f>VLOOKUP(A1097,'Hospitalisation Details'!A1097:H3439,6,FALSE)</f>
        <v>tier - 3</v>
      </c>
      <c r="O1097" s="23" t="str">
        <f>VLOOKUP(A1097,'Hospitalisation Details'!A1097:H3439,7,FALSE)</f>
        <v>tier - 1</v>
      </c>
      <c r="P1097" s="23" t="str">
        <f>VLOOKUP(A1097,'Hospitalisation Details'!A1097:H3439,8,FALSE)</f>
        <v>R1026</v>
      </c>
      <c r="Q1097" s="26">
        <f>VLOOKUP(A1097,'Hospitalisation Details'!A1097:H3439,3,FALSE)</f>
        <v>31.797222222222221</v>
      </c>
    </row>
    <row r="1098" spans="1:17" ht="15.75" customHeight="1" x14ac:dyDescent="0.3">
      <c r="A1098" s="31" t="s">
        <v>1929</v>
      </c>
      <c r="B1098" s="23" t="str">
        <f>VLOOKUP(A1098,'Customer Names'!A1098:D3432,3,FALSE)</f>
        <v xml:space="preserve">  Stephanie D</v>
      </c>
      <c r="C1098" s="23">
        <f>VLOOKUP(Healthcare!A1098,'Medical Examinations'!A1098:H3432,2,FALSE)</f>
        <v>38.97</v>
      </c>
      <c r="D1098" s="23">
        <f>VLOOKUP(A1098,'Medical Examinations'!A1098:H3432,3,FALSE)</f>
        <v>5.12</v>
      </c>
      <c r="E1098" s="23" t="str">
        <f>VLOOKUP(A1098,'Medical Examinations'!A1098:H3432,4,FALSE)</f>
        <v>No</v>
      </c>
      <c r="F1098" s="23" t="str">
        <f>VLOOKUP(A1098,'Medical Examinations'!A1098:H3432,5,FALSE)</f>
        <v>No</v>
      </c>
      <c r="G1098" s="23" t="str">
        <f>VLOOKUP(A1098,'Medical Examinations'!A1098:H3432,6,FALSE)</f>
        <v>No</v>
      </c>
      <c r="H1098" s="23">
        <f>VLOOKUP(A1098,'Medical Examinations'!A1098:H3432,7,FALSE)</f>
        <v>0</v>
      </c>
      <c r="I1098" s="23" t="str">
        <f>VLOOKUP(A1098,'Medical Examinations'!A1098:H3432,8,FALSE)</f>
        <v>No</v>
      </c>
      <c r="J1098" s="23" t="str" cm="1">
        <f t="array" ref="J1098">_xlfn.IFS(C1098&lt;18.5,"Under Weight",C1098&lt;25,"Healthy Weight",C1098&lt;30,"Over Weight",C1098&gt;=30,"Obesity")</f>
        <v>Obesity</v>
      </c>
      <c r="K1098" s="23" t="str" cm="1">
        <f t="array" ref="K1098">_xlfn.IFS(D1098&lt;5.7,"Normal",D1098&lt;=6.5,"Prediabetes",D1098&gt;6.5,"Diabetes")</f>
        <v>Normal</v>
      </c>
      <c r="L1098" s="30" t="str">
        <f>VLOOKUP(A1098,'Hospitalisation Details'!A1098:H3440,2,FALSE)</f>
        <v>17-Nov-1991</v>
      </c>
      <c r="M1098" s="23">
        <f>VLOOKUP(A1098,'Hospitalisation Details'!A1098:H3440,5,FALSE)</f>
        <v>10315.91</v>
      </c>
      <c r="N1098" s="23" t="str">
        <f>VLOOKUP(A1098,'Hospitalisation Details'!A1098:H3440,6,FALSE)</f>
        <v>tier - 3</v>
      </c>
      <c r="O1098" s="23" t="str">
        <f>VLOOKUP(A1098,'Hospitalisation Details'!A1098:H3440,7,FALSE)</f>
        <v>tier - 2</v>
      </c>
      <c r="P1098" s="23" t="str">
        <f>VLOOKUP(A1098,'Hospitalisation Details'!A1098:H3440,8,FALSE)</f>
        <v>R1012</v>
      </c>
      <c r="Q1098" s="26">
        <f>VLOOKUP(A1098,'Hospitalisation Details'!A1098:H3440,3,FALSE)</f>
        <v>31.558333333333334</v>
      </c>
    </row>
    <row r="1099" spans="1:17" ht="15.75" customHeight="1" x14ac:dyDescent="0.3">
      <c r="A1099" s="31" t="s">
        <v>1931</v>
      </c>
      <c r="B1099" s="23" t="str">
        <f>VLOOKUP(A1099,'Customer Names'!A1099:D3433,3,FALSE)</f>
        <v xml:space="preserve">  Tiffany</v>
      </c>
      <c r="C1099" s="23">
        <f>VLOOKUP(Healthcare!A1099,'Medical Examinations'!A1099:H3433,2,FALSE)</f>
        <v>21.2</v>
      </c>
      <c r="D1099" s="23">
        <f>VLOOKUP(A1099,'Medical Examinations'!A1099:H3433,3,FALSE)</f>
        <v>10.72</v>
      </c>
      <c r="E1099" s="23" t="str">
        <f>VLOOKUP(A1099,'Medical Examinations'!A1099:H3433,4,FALSE)</f>
        <v>No</v>
      </c>
      <c r="F1099" s="23" t="str">
        <f>VLOOKUP(A1099,'Medical Examinations'!A1099:H3433,5,FALSE)</f>
        <v>No</v>
      </c>
      <c r="G1099" s="23" t="str">
        <f>VLOOKUP(A1099,'Medical Examinations'!A1099:H3433,6,FALSE)</f>
        <v>No</v>
      </c>
      <c r="H1099" s="23">
        <f>VLOOKUP(A1099,'Medical Examinations'!A1099:H3433,7,FALSE)</f>
        <v>0</v>
      </c>
      <c r="I1099" s="23" t="str">
        <f>VLOOKUP(A1099,'Medical Examinations'!A1099:H3433,8,FALSE)</f>
        <v>No</v>
      </c>
      <c r="J1099" s="23" t="str" cm="1">
        <f t="array" ref="J1099">_xlfn.IFS(C1099&lt;18.5,"Under Weight",C1099&lt;25,"Healthy Weight",C1099&lt;30,"Over Weight",C1099&gt;=30,"Obesity")</f>
        <v>Healthy Weight</v>
      </c>
      <c r="K1099" s="23" t="str" cm="1">
        <f t="array" ref="K1099">_xlfn.IFS(D1099&lt;5.7,"Normal",D1099&lt;=6.5,"Prediabetes",D1099&gt;6.5,"Diabetes")</f>
        <v>Diabetes</v>
      </c>
      <c r="L1099" s="30" t="str">
        <f>VLOOKUP(A1099,'Hospitalisation Details'!A1099:H3441,2,FALSE)</f>
        <v>12-Jul-1962</v>
      </c>
      <c r="M1099" s="23">
        <f>VLOOKUP(A1099,'Hospitalisation Details'!A1099:H3441,5,FALSE)</f>
        <v>10310.780000000001</v>
      </c>
      <c r="N1099" s="23" t="str">
        <f>VLOOKUP(A1099,'Hospitalisation Details'!A1099:H3441,6,FALSE)</f>
        <v>tier - 3</v>
      </c>
      <c r="O1099" s="23" t="str">
        <f>VLOOKUP(A1099,'Hospitalisation Details'!A1099:H3441,7,FALSE)</f>
        <v>tier - 3</v>
      </c>
      <c r="P1099" s="23" t="str">
        <f>VLOOKUP(A1099,'Hospitalisation Details'!A1099:H3441,8,FALSE)</f>
        <v>R1012</v>
      </c>
      <c r="Q1099" s="26">
        <f>VLOOKUP(A1099,'Hospitalisation Details'!A1099:H3441,3,FALSE)</f>
        <v>60.905555555555559</v>
      </c>
    </row>
    <row r="1100" spans="1:17" ht="15.75" customHeight="1" x14ac:dyDescent="0.3">
      <c r="A1100" s="31" t="s">
        <v>1932</v>
      </c>
      <c r="B1100" s="23" t="str">
        <f>VLOOKUP(A1100,'Customer Names'!A1100:D3434,3,FALSE)</f>
        <v xml:space="preserve">  Sara M</v>
      </c>
      <c r="C1100" s="23">
        <f>VLOOKUP(Healthcare!A1100,'Medical Examinations'!A1100:H3434,2,FALSE)</f>
        <v>23.96</v>
      </c>
      <c r="D1100" s="23">
        <f>VLOOKUP(A1100,'Medical Examinations'!A1100:H3434,3,FALSE)</f>
        <v>9.58</v>
      </c>
      <c r="E1100" s="23" t="str">
        <f>VLOOKUP(A1100,'Medical Examinations'!A1100:H3434,4,FALSE)</f>
        <v>Yes</v>
      </c>
      <c r="F1100" s="23" t="str">
        <f>VLOOKUP(A1100,'Medical Examinations'!A1100:H3434,5,FALSE)</f>
        <v>No</v>
      </c>
      <c r="G1100" s="23" t="str">
        <f>VLOOKUP(A1100,'Medical Examinations'!A1100:H3434,6,FALSE)</f>
        <v>Yes</v>
      </c>
      <c r="H1100" s="23">
        <f>VLOOKUP(A1100,'Medical Examinations'!A1100:H3434,7,FALSE)</f>
        <v>1</v>
      </c>
      <c r="I1100" s="23" t="str">
        <f>VLOOKUP(A1100,'Medical Examinations'!A1100:H3434,8,FALSE)</f>
        <v>No</v>
      </c>
      <c r="J1100" s="23" t="str" cm="1">
        <f t="array" ref="J1100">_xlfn.IFS(C1100&lt;18.5,"Under Weight",C1100&lt;25,"Healthy Weight",C1100&lt;30,"Over Weight",C1100&gt;=30,"Obesity")</f>
        <v>Healthy Weight</v>
      </c>
      <c r="K1100" s="23" t="str" cm="1">
        <f t="array" ref="K1100">_xlfn.IFS(D1100&lt;5.7,"Normal",D1100&lt;=6.5,"Prediabetes",D1100&gt;6.5,"Diabetes")</f>
        <v>Diabetes</v>
      </c>
      <c r="L1100" s="30" t="str">
        <f>VLOOKUP(A1100,'Hospitalisation Details'!A1100:H3442,2,FALSE)</f>
        <v>24-Sep-1963</v>
      </c>
      <c r="M1100" s="23">
        <f>VLOOKUP(A1100,'Hospitalisation Details'!A1100:H3442,5,FALSE)</f>
        <v>10308.040000000001</v>
      </c>
      <c r="N1100" s="23" t="str">
        <f>VLOOKUP(A1100,'Hospitalisation Details'!A1100:H3442,6,FALSE)</f>
        <v>tier - 3</v>
      </c>
      <c r="O1100" s="23" t="str">
        <f>VLOOKUP(A1100,'Hospitalisation Details'!A1100:H3442,7,FALSE)</f>
        <v>tier - 1</v>
      </c>
      <c r="P1100" s="23" t="str">
        <f>VLOOKUP(A1100,'Hospitalisation Details'!A1100:H3442,8,FALSE)</f>
        <v>R1013</v>
      </c>
      <c r="Q1100" s="26">
        <f>VLOOKUP(A1100,'Hospitalisation Details'!A1100:H3442,3,FALSE)</f>
        <v>59.705555555555556</v>
      </c>
    </row>
    <row r="1101" spans="1:17" ht="15.75" customHeight="1" x14ac:dyDescent="0.3">
      <c r="A1101" s="31" t="s">
        <v>1934</v>
      </c>
      <c r="B1101" s="23" t="str">
        <f>VLOOKUP(A1101,'Customer Names'!A1101:D3435,3,FALSE)</f>
        <v xml:space="preserve">  Scott A</v>
      </c>
      <c r="C1101" s="23">
        <f>VLOOKUP(Healthcare!A1101,'Medical Examinations'!A1101:H3435,2,FALSE)</f>
        <v>35.93</v>
      </c>
      <c r="D1101" s="23">
        <f>VLOOKUP(A1101,'Medical Examinations'!A1101:H3435,3,FALSE)</f>
        <v>6.4</v>
      </c>
      <c r="E1101" s="23" t="str">
        <f>VLOOKUP(A1101,'Medical Examinations'!A1101:H3435,4,FALSE)</f>
        <v>Yes</v>
      </c>
      <c r="F1101" s="23" t="str">
        <f>VLOOKUP(A1101,'Medical Examinations'!A1101:H3435,5,FALSE)</f>
        <v>No</v>
      </c>
      <c r="G1101" s="23" t="str">
        <f>VLOOKUP(A1101,'Medical Examinations'!A1101:H3435,6,FALSE)</f>
        <v>No</v>
      </c>
      <c r="H1101" s="23">
        <f>VLOOKUP(A1101,'Medical Examinations'!A1101:H3435,7,FALSE)</f>
        <v>1</v>
      </c>
      <c r="I1101" s="23" t="str">
        <f>VLOOKUP(A1101,'Medical Examinations'!A1101:H3435,8,FALSE)</f>
        <v>No</v>
      </c>
      <c r="J1101" s="23" t="str" cm="1">
        <f t="array" ref="J1101">_xlfn.IFS(C1101&lt;18.5,"Under Weight",C1101&lt;25,"Healthy Weight",C1101&lt;30,"Over Weight",C1101&gt;=30,"Obesity")</f>
        <v>Obesity</v>
      </c>
      <c r="K1101" s="23" t="str" cm="1">
        <f t="array" ref="K1101">_xlfn.IFS(D1101&lt;5.7,"Normal",D1101&lt;=6.5,"Prediabetes",D1101&gt;6.5,"Diabetes")</f>
        <v>Prediabetes</v>
      </c>
      <c r="L1101" s="30" t="str">
        <f>VLOOKUP(A1101,'Hospitalisation Details'!A1101:H3443,2,FALSE)</f>
        <v>14-Sep-1988</v>
      </c>
      <c r="M1101" s="23">
        <f>VLOOKUP(A1101,'Hospitalisation Details'!A1101:H3443,5,FALSE)</f>
        <v>10276.99</v>
      </c>
      <c r="N1101" s="23" t="str">
        <f>VLOOKUP(A1101,'Hospitalisation Details'!A1101:H3443,6,FALSE)</f>
        <v>tier - 3</v>
      </c>
      <c r="O1101" s="23" t="str">
        <f>VLOOKUP(A1101,'Hospitalisation Details'!A1101:H3443,7,FALSE)</f>
        <v>tier - 1</v>
      </c>
      <c r="P1101" s="23" t="str">
        <f>VLOOKUP(A1101,'Hospitalisation Details'!A1101:H3443,8,FALSE)</f>
        <v>R1021</v>
      </c>
      <c r="Q1101" s="26">
        <f>VLOOKUP(A1101,'Hospitalisation Details'!A1101:H3443,3,FALSE)</f>
        <v>34.733333333333334</v>
      </c>
    </row>
    <row r="1102" spans="1:17" ht="15.75" customHeight="1" x14ac:dyDescent="0.3">
      <c r="A1102" s="31" t="s">
        <v>1936</v>
      </c>
      <c r="B1102" s="23" t="str">
        <f>VLOOKUP(A1102,'Customer Names'!A1102:D3436,3,FALSE)</f>
        <v xml:space="preserve">  Lauren</v>
      </c>
      <c r="C1102" s="23">
        <f>VLOOKUP(Healthcare!A1102,'Medical Examinations'!A1102:H3436,2,FALSE)</f>
        <v>26.11</v>
      </c>
      <c r="D1102" s="23">
        <f>VLOOKUP(A1102,'Medical Examinations'!A1102:H3436,3,FALSE)</f>
        <v>6.8</v>
      </c>
      <c r="E1102" s="23" t="str">
        <f>VLOOKUP(A1102,'Medical Examinations'!A1102:H3436,4,FALSE)</f>
        <v>Yes</v>
      </c>
      <c r="F1102" s="23" t="str">
        <f>VLOOKUP(A1102,'Medical Examinations'!A1102:H3436,5,FALSE)</f>
        <v>No</v>
      </c>
      <c r="G1102" s="23" t="str">
        <f>VLOOKUP(A1102,'Medical Examinations'!A1102:H3436,6,FALSE)</f>
        <v>No</v>
      </c>
      <c r="H1102" s="23">
        <f>VLOOKUP(A1102,'Medical Examinations'!A1102:H3436,7,FALSE)</f>
        <v>2</v>
      </c>
      <c r="I1102" s="23" t="str">
        <f>VLOOKUP(A1102,'Medical Examinations'!A1102:H3436,8,FALSE)</f>
        <v>No</v>
      </c>
      <c r="J1102" s="23" t="str" cm="1">
        <f t="array" ref="J1102">_xlfn.IFS(C1102&lt;18.5,"Under Weight",C1102&lt;25,"Healthy Weight",C1102&lt;30,"Over Weight",C1102&gt;=30,"Obesity")</f>
        <v>Over Weight</v>
      </c>
      <c r="K1102" s="23" t="str" cm="1">
        <f t="array" ref="K1102">_xlfn.IFS(D1102&lt;5.7,"Normal",D1102&lt;=6.5,"Prediabetes",D1102&gt;6.5,"Diabetes")</f>
        <v>Diabetes</v>
      </c>
      <c r="L1102" s="30" t="str">
        <f>VLOOKUP(A1102,'Hospitalisation Details'!A1102:H3444,2,FALSE)</f>
        <v>21-Jun-1970</v>
      </c>
      <c r="M1102" s="23">
        <f>VLOOKUP(A1102,'Hospitalisation Details'!A1102:H3444,5,FALSE)</f>
        <v>10274.33</v>
      </c>
      <c r="N1102" s="23" t="str">
        <f>VLOOKUP(A1102,'Hospitalisation Details'!A1102:H3444,6,FALSE)</f>
        <v>tier - 3</v>
      </c>
      <c r="O1102" s="23" t="str">
        <f>VLOOKUP(A1102,'Hospitalisation Details'!A1102:H3444,7,FALSE)</f>
        <v>tier - 1</v>
      </c>
      <c r="P1102" s="23" t="str">
        <f>VLOOKUP(A1102,'Hospitalisation Details'!A1102:H3444,8,FALSE)</f>
        <v>R1024</v>
      </c>
      <c r="Q1102" s="26">
        <f>VLOOKUP(A1102,'Hospitalisation Details'!A1102:H3444,3,FALSE)</f>
        <v>52.963888888888889</v>
      </c>
    </row>
    <row r="1103" spans="1:17" ht="15.75" customHeight="1" x14ac:dyDescent="0.3">
      <c r="A1103" s="31" t="s">
        <v>1937</v>
      </c>
      <c r="B1103" s="23" t="str">
        <f>VLOOKUP(A1103,'Customer Names'!A1103:D3437,3,FALSE)</f>
        <v xml:space="preserve">  Scott</v>
      </c>
      <c r="C1103" s="23">
        <f>VLOOKUP(Healthcare!A1103,'Medical Examinations'!A1103:H3437,2,FALSE)</f>
        <v>32.299999999999997</v>
      </c>
      <c r="D1103" s="23">
        <f>VLOOKUP(A1103,'Medical Examinations'!A1103:H3437,3,FALSE)</f>
        <v>9.48</v>
      </c>
      <c r="E1103" s="23" t="str">
        <f>VLOOKUP(A1103,'Medical Examinations'!A1103:H3437,4,FALSE)</f>
        <v>No</v>
      </c>
      <c r="F1103" s="23" t="str">
        <f>VLOOKUP(A1103,'Medical Examinations'!A1103:H3437,5,FALSE)</f>
        <v>No</v>
      </c>
      <c r="G1103" s="23" t="str">
        <f>VLOOKUP(A1103,'Medical Examinations'!A1103:H3437,6,FALSE)</f>
        <v>No</v>
      </c>
      <c r="H1103" s="23">
        <f>VLOOKUP(A1103,'Medical Examinations'!A1103:H3437,7,FALSE)</f>
        <v>2</v>
      </c>
      <c r="I1103" s="23" t="str">
        <f>VLOOKUP(A1103,'Medical Examinations'!A1103:H3437,8,FALSE)</f>
        <v>No</v>
      </c>
      <c r="J1103" s="23" t="str" cm="1">
        <f t="array" ref="J1103">_xlfn.IFS(C1103&lt;18.5,"Under Weight",C1103&lt;25,"Healthy Weight",C1103&lt;30,"Over Weight",C1103&gt;=30,"Obesity")</f>
        <v>Obesity</v>
      </c>
      <c r="K1103" s="23" t="str" cm="1">
        <f t="array" ref="K1103">_xlfn.IFS(D1103&lt;5.7,"Normal",D1103&lt;=6.5,"Prediabetes",D1103&gt;6.5,"Diabetes")</f>
        <v>Diabetes</v>
      </c>
      <c r="L1103" s="30" t="str">
        <f>VLOOKUP(A1103,'Hospitalisation Details'!A1103:H3445,2,FALSE)</f>
        <v>27-Nov-1973</v>
      </c>
      <c r="M1103" s="23">
        <f>VLOOKUP(A1103,'Hospitalisation Details'!A1103:H3445,5,FALSE)</f>
        <v>10269.459999999999</v>
      </c>
      <c r="N1103" s="23" t="str">
        <f>VLOOKUP(A1103,'Hospitalisation Details'!A1103:H3445,6,FALSE)</f>
        <v>tier - 3</v>
      </c>
      <c r="O1103" s="23" t="str">
        <f>VLOOKUP(A1103,'Hospitalisation Details'!A1103:H3445,7,FALSE)</f>
        <v>tier - 3</v>
      </c>
      <c r="P1103" s="23" t="str">
        <f>VLOOKUP(A1103,'Hospitalisation Details'!A1103:H3445,8,FALSE)</f>
        <v>R1012</v>
      </c>
      <c r="Q1103" s="26">
        <f>VLOOKUP(A1103,'Hospitalisation Details'!A1103:H3445,3,FALSE)</f>
        <v>49.530555555555559</v>
      </c>
    </row>
    <row r="1104" spans="1:17" ht="15.75" customHeight="1" x14ac:dyDescent="0.3">
      <c r="A1104" s="31" t="s">
        <v>1938</v>
      </c>
      <c r="B1104" s="23" t="str">
        <f>VLOOKUP(A1104,'Customer Names'!A1104:D3438,3,FALSE)</f>
        <v xml:space="preserve">  Brian A</v>
      </c>
      <c r="C1104" s="23">
        <f>VLOOKUP(Healthcare!A1104,'Medical Examinations'!A1104:H3438,2,FALSE)</f>
        <v>28.69</v>
      </c>
      <c r="D1104" s="23">
        <f>VLOOKUP(A1104,'Medical Examinations'!A1104:H3438,3,FALSE)</f>
        <v>7.45</v>
      </c>
      <c r="E1104" s="23" t="str">
        <f>VLOOKUP(A1104,'Medical Examinations'!A1104:H3438,4,FALSE)</f>
        <v>No</v>
      </c>
      <c r="F1104" s="23" t="str">
        <f>VLOOKUP(A1104,'Medical Examinations'!A1104:H3438,5,FALSE)</f>
        <v>No</v>
      </c>
      <c r="G1104" s="23" t="str">
        <f>VLOOKUP(A1104,'Medical Examinations'!A1104:H3438,6,FALSE)</f>
        <v>No</v>
      </c>
      <c r="H1104" s="23">
        <f>VLOOKUP(A1104,'Medical Examinations'!A1104:H3438,7,FALSE)</f>
        <v>2</v>
      </c>
      <c r="I1104" s="23" t="str">
        <f>VLOOKUP(A1104,'Medical Examinations'!A1104:H3438,8,FALSE)</f>
        <v>No</v>
      </c>
      <c r="J1104" s="23" t="str" cm="1">
        <f t="array" ref="J1104">_xlfn.IFS(C1104&lt;18.5,"Under Weight",C1104&lt;25,"Healthy Weight",C1104&lt;30,"Over Weight",C1104&gt;=30,"Obesity")</f>
        <v>Over Weight</v>
      </c>
      <c r="K1104" s="23" t="str" cm="1">
        <f t="array" ref="K1104">_xlfn.IFS(D1104&lt;5.7,"Normal",D1104&lt;=6.5,"Prediabetes",D1104&gt;6.5,"Diabetes")</f>
        <v>Diabetes</v>
      </c>
      <c r="L1104" s="30" t="str">
        <f>VLOOKUP(A1104,'Hospitalisation Details'!A1104:H3446,2,FALSE)</f>
        <v>05-Sep-1973</v>
      </c>
      <c r="M1104" s="23">
        <f>VLOOKUP(A1104,'Hospitalisation Details'!A1104:H3446,5,FALSE)</f>
        <v>10264.44</v>
      </c>
      <c r="N1104" s="23" t="str">
        <f>VLOOKUP(A1104,'Hospitalisation Details'!A1104:H3446,6,FALSE)</f>
        <v>tier - 3</v>
      </c>
      <c r="O1104" s="23" t="str">
        <f>VLOOKUP(A1104,'Hospitalisation Details'!A1104:H3446,7,FALSE)</f>
        <v>tier - 2</v>
      </c>
      <c r="P1104" s="23" t="str">
        <f>VLOOKUP(A1104,'Hospitalisation Details'!A1104:H3446,8,FALSE)</f>
        <v>R1012</v>
      </c>
      <c r="Q1104" s="26">
        <f>VLOOKUP(A1104,'Hospitalisation Details'!A1104:H3446,3,FALSE)</f>
        <v>49.758333333333333</v>
      </c>
    </row>
    <row r="1105" spans="1:17" ht="15.75" customHeight="1" x14ac:dyDescent="0.3">
      <c r="A1105" s="31" t="s">
        <v>1940</v>
      </c>
      <c r="B1105" s="23" t="str">
        <f>VLOOKUP(A1105,'Customer Names'!A1105:D3439,3,FALSE)</f>
        <v xml:space="preserve">  Kaitlin R</v>
      </c>
      <c r="C1105" s="23">
        <f>VLOOKUP(Healthcare!A1105,'Medical Examinations'!A1105:H3439,2,FALSE)</f>
        <v>31.28</v>
      </c>
      <c r="D1105" s="23">
        <f>VLOOKUP(A1105,'Medical Examinations'!A1105:H3439,3,FALSE)</f>
        <v>6.94</v>
      </c>
      <c r="E1105" s="23" t="str">
        <f>VLOOKUP(A1105,'Medical Examinations'!A1105:H3439,4,FALSE)</f>
        <v>Yes</v>
      </c>
      <c r="F1105" s="23" t="str">
        <f>VLOOKUP(A1105,'Medical Examinations'!A1105:H3439,5,FALSE)</f>
        <v>No</v>
      </c>
      <c r="G1105" s="23" t="str">
        <f>VLOOKUP(A1105,'Medical Examinations'!A1105:H3439,6,FALSE)</f>
        <v>No</v>
      </c>
      <c r="H1105" s="23">
        <f>VLOOKUP(A1105,'Medical Examinations'!A1105:H3439,7,FALSE)</f>
        <v>1</v>
      </c>
      <c r="I1105" s="23" t="str">
        <f>VLOOKUP(A1105,'Medical Examinations'!A1105:H3439,8,FALSE)</f>
        <v>No</v>
      </c>
      <c r="J1105" s="23" t="str" cm="1">
        <f t="array" ref="J1105">_xlfn.IFS(C1105&lt;18.5,"Under Weight",C1105&lt;25,"Healthy Weight",C1105&lt;30,"Over Weight",C1105&gt;=30,"Obesity")</f>
        <v>Obesity</v>
      </c>
      <c r="K1105" s="23" t="str" cm="1">
        <f t="array" ref="K1105">_xlfn.IFS(D1105&lt;5.7,"Normal",D1105&lt;=6.5,"Prediabetes",D1105&gt;6.5,"Diabetes")</f>
        <v>Diabetes</v>
      </c>
      <c r="L1105" s="30" t="str">
        <f>VLOOKUP(A1105,'Hospitalisation Details'!A1105:H3447,2,FALSE)</f>
        <v>15-Aug-1975</v>
      </c>
      <c r="M1105" s="23">
        <f>VLOOKUP(A1105,'Hospitalisation Details'!A1105:H3447,5,FALSE)</f>
        <v>10259.129999999999</v>
      </c>
      <c r="N1105" s="23" t="str">
        <f>VLOOKUP(A1105,'Hospitalisation Details'!A1105:H3447,6,FALSE)</f>
        <v>tier - 3</v>
      </c>
      <c r="O1105" s="23" t="str">
        <f>VLOOKUP(A1105,'Hospitalisation Details'!A1105:H3447,7,FALSE)</f>
        <v>tier - 2</v>
      </c>
      <c r="P1105" s="23" t="str">
        <f>VLOOKUP(A1105,'Hospitalisation Details'!A1105:H3447,8,FALSE)</f>
        <v>R1011</v>
      </c>
      <c r="Q1105" s="26">
        <f>VLOOKUP(A1105,'Hospitalisation Details'!A1105:H3447,3,FALSE)</f>
        <v>47.81388888888889</v>
      </c>
    </row>
    <row r="1106" spans="1:17" ht="15.75" customHeight="1" x14ac:dyDescent="0.3">
      <c r="A1106" s="31" t="s">
        <v>1942</v>
      </c>
      <c r="B1106" s="23" t="str">
        <f>VLOOKUP(A1106,'Customer Names'!A1106:D3440,3,FALSE)</f>
        <v xml:space="preserve">  Mohammad</v>
      </c>
      <c r="C1106" s="23">
        <f>VLOOKUP(Healthcare!A1106,'Medical Examinations'!A1106:H3440,2,FALSE)</f>
        <v>30.21</v>
      </c>
      <c r="D1106" s="23">
        <f>VLOOKUP(A1106,'Medical Examinations'!A1106:H3440,3,FALSE)</f>
        <v>7.83</v>
      </c>
      <c r="E1106" s="23" t="str">
        <f>VLOOKUP(A1106,'Medical Examinations'!A1106:H3440,4,FALSE)</f>
        <v>No</v>
      </c>
      <c r="F1106" s="23" t="str">
        <f>VLOOKUP(A1106,'Medical Examinations'!A1106:H3440,5,FALSE)</f>
        <v>No</v>
      </c>
      <c r="G1106" s="23" t="str">
        <f>VLOOKUP(A1106,'Medical Examinations'!A1106:H3440,6,FALSE)</f>
        <v>No</v>
      </c>
      <c r="H1106" s="23">
        <f>VLOOKUP(A1106,'Medical Examinations'!A1106:H3440,7,FALSE)</f>
        <v>0</v>
      </c>
      <c r="I1106" s="23" t="str">
        <f>VLOOKUP(A1106,'Medical Examinations'!A1106:H3440,8,FALSE)</f>
        <v>No</v>
      </c>
      <c r="J1106" s="23" t="str" cm="1">
        <f t="array" ref="J1106">_xlfn.IFS(C1106&lt;18.5,"Under Weight",C1106&lt;25,"Healthy Weight",C1106&lt;30,"Over Weight",C1106&gt;=30,"Obesity")</f>
        <v>Obesity</v>
      </c>
      <c r="K1106" s="23" t="str" cm="1">
        <f t="array" ref="K1106">_xlfn.IFS(D1106&lt;5.7,"Normal",D1106&lt;=6.5,"Prediabetes",D1106&gt;6.5,"Diabetes")</f>
        <v>Diabetes</v>
      </c>
      <c r="L1106" s="30" t="str">
        <f>VLOOKUP(A1106,'Hospitalisation Details'!A1106:H3448,2,FALSE)</f>
        <v>23-Sep-1968</v>
      </c>
      <c r="M1106" s="23">
        <f>VLOOKUP(A1106,'Hospitalisation Details'!A1106:H3448,5,FALSE)</f>
        <v>10231.5</v>
      </c>
      <c r="N1106" s="23" t="str">
        <f>VLOOKUP(A1106,'Hospitalisation Details'!A1106:H3448,6,FALSE)</f>
        <v>tier - 3</v>
      </c>
      <c r="O1106" s="23" t="str">
        <f>VLOOKUP(A1106,'Hospitalisation Details'!A1106:H3448,7,FALSE)</f>
        <v>tier - 1</v>
      </c>
      <c r="P1106" s="23" t="str">
        <f>VLOOKUP(A1106,'Hospitalisation Details'!A1106:H3448,8,FALSE)</f>
        <v>R1012</v>
      </c>
      <c r="Q1106" s="26">
        <f>VLOOKUP(A1106,'Hospitalisation Details'!A1106:H3448,3,FALSE)</f>
        <v>54.708333333333336</v>
      </c>
    </row>
    <row r="1107" spans="1:17" ht="15.75" customHeight="1" x14ac:dyDescent="0.3">
      <c r="A1107" s="31" t="s">
        <v>1944</v>
      </c>
      <c r="B1107" s="23" t="str">
        <f>VLOOKUP(A1107,'Customer Names'!A1107:D3441,3,FALSE)</f>
        <v xml:space="preserve">  Charlie</v>
      </c>
      <c r="C1107" s="23">
        <f>VLOOKUP(Healthcare!A1107,'Medical Examinations'!A1107:H3441,2,FALSE)</f>
        <v>38.28</v>
      </c>
      <c r="D1107" s="23">
        <f>VLOOKUP(A1107,'Medical Examinations'!A1107:H3441,3,FALSE)</f>
        <v>10.17</v>
      </c>
      <c r="E1107" s="23" t="str">
        <f>VLOOKUP(A1107,'Medical Examinations'!A1107:H3441,4,FALSE)</f>
        <v>Yes</v>
      </c>
      <c r="F1107" s="23" t="str">
        <f>VLOOKUP(A1107,'Medical Examinations'!A1107:H3441,5,FALSE)</f>
        <v>No</v>
      </c>
      <c r="G1107" s="23" t="str">
        <f>VLOOKUP(A1107,'Medical Examinations'!A1107:H3441,6,FALSE)</f>
        <v>No</v>
      </c>
      <c r="H1107" s="23">
        <f>VLOOKUP(A1107,'Medical Examinations'!A1107:H3441,7,FALSE)</f>
        <v>0</v>
      </c>
      <c r="I1107" s="23" t="str">
        <f>VLOOKUP(A1107,'Medical Examinations'!A1107:H3441,8,FALSE)</f>
        <v>No</v>
      </c>
      <c r="J1107" s="23" t="str" cm="1">
        <f t="array" ref="J1107">_xlfn.IFS(C1107&lt;18.5,"Under Weight",C1107&lt;25,"Healthy Weight",C1107&lt;30,"Over Weight",C1107&gt;=30,"Obesity")</f>
        <v>Obesity</v>
      </c>
      <c r="K1107" s="23" t="str" cm="1">
        <f t="array" ref="K1107">_xlfn.IFS(D1107&lt;5.7,"Normal",D1107&lt;=6.5,"Prediabetes",D1107&gt;6.5,"Diabetes")</f>
        <v>Diabetes</v>
      </c>
      <c r="L1107" s="30" t="str">
        <f>VLOOKUP(A1107,'Hospitalisation Details'!A1107:H3449,2,FALSE)</f>
        <v>28-Jun-1967</v>
      </c>
      <c r="M1107" s="23">
        <f>VLOOKUP(A1107,'Hospitalisation Details'!A1107:H3449,5,FALSE)</f>
        <v>10226.280000000001</v>
      </c>
      <c r="N1107" s="23" t="str">
        <f>VLOOKUP(A1107,'Hospitalisation Details'!A1107:H3449,6,FALSE)</f>
        <v>tier - 3</v>
      </c>
      <c r="O1107" s="23" t="str">
        <f>VLOOKUP(A1107,'Hospitalisation Details'!A1107:H3449,7,FALSE)</f>
        <v>tier - 3</v>
      </c>
      <c r="P1107" s="23" t="str">
        <f>VLOOKUP(A1107,'Hospitalisation Details'!A1107:H3449,8,FALSE)</f>
        <v>R1013</v>
      </c>
      <c r="Q1107" s="26">
        <f>VLOOKUP(A1107,'Hospitalisation Details'!A1107:H3449,3,FALSE)</f>
        <v>55.944444444444443</v>
      </c>
    </row>
    <row r="1108" spans="1:17" ht="15.75" customHeight="1" x14ac:dyDescent="0.3">
      <c r="A1108" s="31" t="s">
        <v>1945</v>
      </c>
      <c r="B1108" s="23" t="str">
        <f>VLOOKUP(A1108,'Customer Names'!A1108:D3442,3,FALSE)</f>
        <v xml:space="preserve">  Brent</v>
      </c>
      <c r="C1108" s="23">
        <f>VLOOKUP(Healthcare!A1108,'Medical Examinations'!A1108:H3442,2,FALSE)</f>
        <v>29.9</v>
      </c>
      <c r="D1108" s="23">
        <f>VLOOKUP(A1108,'Medical Examinations'!A1108:H3442,3,FALSE)</f>
        <v>8.9600000000000009</v>
      </c>
      <c r="E1108" s="23" t="str">
        <f>VLOOKUP(A1108,'Medical Examinations'!A1108:H3442,4,FALSE)</f>
        <v>Yes</v>
      </c>
      <c r="F1108" s="23" t="str">
        <f>VLOOKUP(A1108,'Medical Examinations'!A1108:H3442,5,FALSE)</f>
        <v>No</v>
      </c>
      <c r="G1108" s="23" t="str">
        <f>VLOOKUP(A1108,'Medical Examinations'!A1108:H3442,6,FALSE)</f>
        <v>No</v>
      </c>
      <c r="H1108" s="23">
        <f>VLOOKUP(A1108,'Medical Examinations'!A1108:H3442,7,FALSE)</f>
        <v>0</v>
      </c>
      <c r="I1108" s="23" t="str">
        <f>VLOOKUP(A1108,'Medical Examinations'!A1108:H3442,8,FALSE)</f>
        <v>No</v>
      </c>
      <c r="J1108" s="23" t="str" cm="1">
        <f t="array" ref="J1108">_xlfn.IFS(C1108&lt;18.5,"Under Weight",C1108&lt;25,"Healthy Weight",C1108&lt;30,"Over Weight",C1108&gt;=30,"Obesity")</f>
        <v>Over Weight</v>
      </c>
      <c r="K1108" s="23" t="str" cm="1">
        <f t="array" ref="K1108">_xlfn.IFS(D1108&lt;5.7,"Normal",D1108&lt;=6.5,"Prediabetes",D1108&gt;6.5,"Diabetes")</f>
        <v>Diabetes</v>
      </c>
      <c r="L1108" s="30" t="str">
        <f>VLOOKUP(A1108,'Hospitalisation Details'!A1108:H3450,2,FALSE)</f>
        <v>26-Sep-1967</v>
      </c>
      <c r="M1108" s="23">
        <f>VLOOKUP(A1108,'Hospitalisation Details'!A1108:H3450,5,FALSE)</f>
        <v>10214.64</v>
      </c>
      <c r="N1108" s="23" t="str">
        <f>VLOOKUP(A1108,'Hospitalisation Details'!A1108:H3450,6,FALSE)</f>
        <v>tier - 3</v>
      </c>
      <c r="O1108" s="23" t="str">
        <f>VLOOKUP(A1108,'Hospitalisation Details'!A1108:H3450,7,FALSE)</f>
        <v>tier - 2</v>
      </c>
      <c r="P1108" s="23" t="str">
        <f>VLOOKUP(A1108,'Hospitalisation Details'!A1108:H3450,8,FALSE)</f>
        <v>R1011</v>
      </c>
      <c r="Q1108" s="26">
        <f>VLOOKUP(A1108,'Hospitalisation Details'!A1108:H3450,3,FALSE)</f>
        <v>55.7</v>
      </c>
    </row>
    <row r="1109" spans="1:17" ht="15.75" customHeight="1" x14ac:dyDescent="0.3">
      <c r="A1109" s="31" t="s">
        <v>1946</v>
      </c>
      <c r="B1109" s="23" t="str">
        <f>VLOOKUP(A1109,'Customer Names'!A1109:D3443,3,FALSE)</f>
        <v xml:space="preserve">  Kelli M</v>
      </c>
      <c r="C1109" s="23">
        <f>VLOOKUP(Healthcare!A1109,'Medical Examinations'!A1109:H3443,2,FALSE)</f>
        <v>23.18</v>
      </c>
      <c r="D1109" s="23">
        <f>VLOOKUP(A1109,'Medical Examinations'!A1109:H3443,3,FALSE)</f>
        <v>6.96</v>
      </c>
      <c r="E1109" s="23" t="str">
        <f>VLOOKUP(A1109,'Medical Examinations'!A1109:H3443,4,FALSE)</f>
        <v>Yes</v>
      </c>
      <c r="F1109" s="23" t="str">
        <f>VLOOKUP(A1109,'Medical Examinations'!A1109:H3443,5,FALSE)</f>
        <v>No</v>
      </c>
      <c r="G1109" s="23" t="str">
        <f>VLOOKUP(A1109,'Medical Examinations'!A1109:H3443,6,FALSE)</f>
        <v>No</v>
      </c>
      <c r="H1109" s="23">
        <f>VLOOKUP(A1109,'Medical Examinations'!A1109:H3443,7,FALSE)</f>
        <v>2</v>
      </c>
      <c r="I1109" s="23" t="str">
        <f>VLOOKUP(A1109,'Medical Examinations'!A1109:H3443,8,FALSE)</f>
        <v>No</v>
      </c>
      <c r="J1109" s="23" t="str" cm="1">
        <f t="array" ref="J1109">_xlfn.IFS(C1109&lt;18.5,"Under Weight",C1109&lt;25,"Healthy Weight",C1109&lt;30,"Over Weight",C1109&gt;=30,"Obesity")</f>
        <v>Healthy Weight</v>
      </c>
      <c r="K1109" s="23" t="str" cm="1">
        <f t="array" ref="K1109">_xlfn.IFS(D1109&lt;5.7,"Normal",D1109&lt;=6.5,"Prediabetes",D1109&gt;6.5,"Diabetes")</f>
        <v>Diabetes</v>
      </c>
      <c r="L1109" s="30" t="str">
        <f>VLOOKUP(A1109,'Hospitalisation Details'!A1109:H3451,2,FALSE)</f>
        <v>24-Dec-1970</v>
      </c>
      <c r="M1109" s="23">
        <f>VLOOKUP(A1109,'Hospitalisation Details'!A1109:H3451,5,FALSE)</f>
        <v>10197.77</v>
      </c>
      <c r="N1109" s="23" t="str">
        <f>VLOOKUP(A1109,'Hospitalisation Details'!A1109:H3451,6,FALSE)</f>
        <v>tier - 3</v>
      </c>
      <c r="O1109" s="23" t="str">
        <f>VLOOKUP(A1109,'Hospitalisation Details'!A1109:H3451,7,FALSE)</f>
        <v>tier - 1</v>
      </c>
      <c r="P1109" s="23" t="str">
        <f>VLOOKUP(A1109,'Hospitalisation Details'!A1109:H3451,8,FALSE)</f>
        <v>R1024</v>
      </c>
      <c r="Q1109" s="26">
        <f>VLOOKUP(A1109,'Hospitalisation Details'!A1109:H3451,3,FALSE)</f>
        <v>52.455555555555556</v>
      </c>
    </row>
    <row r="1110" spans="1:17" ht="15.75" customHeight="1" x14ac:dyDescent="0.3">
      <c r="A1110" s="31" t="s">
        <v>1948</v>
      </c>
      <c r="B1110" s="23" t="str">
        <f>VLOOKUP(A1110,'Customer Names'!A1110:D3444,3,FALSE)</f>
        <v xml:space="preserve">  Sheridan H</v>
      </c>
      <c r="C1110" s="23">
        <f>VLOOKUP(Healthcare!A1110,'Medical Examinations'!A1110:H3444,2,FALSE)</f>
        <v>33.020000000000003</v>
      </c>
      <c r="D1110" s="23">
        <f>VLOOKUP(A1110,'Medical Examinations'!A1110:H3444,3,FALSE)</f>
        <v>5.07</v>
      </c>
      <c r="E1110" s="23" t="str">
        <f>VLOOKUP(A1110,'Medical Examinations'!A1110:H3444,4,FALSE)</f>
        <v>Yes</v>
      </c>
      <c r="F1110" s="23" t="str">
        <f>VLOOKUP(A1110,'Medical Examinations'!A1110:H3444,5,FALSE)</f>
        <v>No</v>
      </c>
      <c r="G1110" s="23" t="str">
        <f>VLOOKUP(A1110,'Medical Examinations'!A1110:H3444,6,FALSE)</f>
        <v>No</v>
      </c>
      <c r="H1110" s="23">
        <f>VLOOKUP(A1110,'Medical Examinations'!A1110:H3444,7,FALSE)</f>
        <v>0</v>
      </c>
      <c r="I1110" s="23" t="str">
        <f>VLOOKUP(A1110,'Medical Examinations'!A1110:H3444,8,FALSE)</f>
        <v>No</v>
      </c>
      <c r="J1110" s="23" t="str" cm="1">
        <f t="array" ref="J1110">_xlfn.IFS(C1110&lt;18.5,"Under Weight",C1110&lt;25,"Healthy Weight",C1110&lt;30,"Over Weight",C1110&gt;=30,"Obesity")</f>
        <v>Obesity</v>
      </c>
      <c r="K1110" s="23" t="str" cm="1">
        <f t="array" ref="K1110">_xlfn.IFS(D1110&lt;5.7,"Normal",D1110&lt;=6.5,"Prediabetes",D1110&gt;6.5,"Diabetes")</f>
        <v>Normal</v>
      </c>
      <c r="L1110" s="30" t="str">
        <f>VLOOKUP(A1110,'Hospitalisation Details'!A1110:H3452,2,FALSE)</f>
        <v>16-Oct-1985</v>
      </c>
      <c r="M1110" s="23">
        <f>VLOOKUP(A1110,'Hospitalisation Details'!A1110:H3452,5,FALSE)</f>
        <v>10191.82</v>
      </c>
      <c r="N1110" s="23" t="str">
        <f>VLOOKUP(A1110,'Hospitalisation Details'!A1110:H3452,6,FALSE)</f>
        <v>tier - 3</v>
      </c>
      <c r="O1110" s="23" t="str">
        <f>VLOOKUP(A1110,'Hospitalisation Details'!A1110:H3452,7,FALSE)</f>
        <v>tier - 2</v>
      </c>
      <c r="P1110" s="23" t="str">
        <f>VLOOKUP(A1110,'Hospitalisation Details'!A1110:H3452,8,FALSE)</f>
        <v>R1026</v>
      </c>
      <c r="Q1110" s="26">
        <f>VLOOKUP(A1110,'Hospitalisation Details'!A1110:H3452,3,FALSE)</f>
        <v>37.644444444444446</v>
      </c>
    </row>
    <row r="1111" spans="1:17" ht="15.75" customHeight="1" x14ac:dyDescent="0.3">
      <c r="A1111" s="31" t="s">
        <v>1950</v>
      </c>
      <c r="B1111" s="23" t="str">
        <f>VLOOKUP(A1111,'Customer Names'!A1111:D3445,3,FALSE)</f>
        <v xml:space="preserve">  Sarah M</v>
      </c>
      <c r="C1111" s="23">
        <f>VLOOKUP(Healthcare!A1111,'Medical Examinations'!A1111:H3445,2,FALSE)</f>
        <v>27.29</v>
      </c>
      <c r="D1111" s="23">
        <f>VLOOKUP(A1111,'Medical Examinations'!A1111:H3445,3,FALSE)</f>
        <v>5.85</v>
      </c>
      <c r="E1111" s="23" t="str">
        <f>VLOOKUP(A1111,'Medical Examinations'!A1111:H3445,4,FALSE)</f>
        <v>No</v>
      </c>
      <c r="F1111" s="23" t="str">
        <f>VLOOKUP(A1111,'Medical Examinations'!A1111:H3445,5,FALSE)</f>
        <v>No</v>
      </c>
      <c r="G1111" s="23" t="str">
        <f>VLOOKUP(A1111,'Medical Examinations'!A1111:H3445,6,FALSE)</f>
        <v>No</v>
      </c>
      <c r="H1111" s="23">
        <f>VLOOKUP(A1111,'Medical Examinations'!A1111:H3445,7,FALSE)</f>
        <v>2</v>
      </c>
      <c r="I1111" s="23" t="str">
        <f>VLOOKUP(A1111,'Medical Examinations'!A1111:H3445,8,FALSE)</f>
        <v>No</v>
      </c>
      <c r="J1111" s="23" t="str" cm="1">
        <f t="array" ref="J1111">_xlfn.IFS(C1111&lt;18.5,"Under Weight",C1111&lt;25,"Healthy Weight",C1111&lt;30,"Over Weight",C1111&gt;=30,"Obesity")</f>
        <v>Over Weight</v>
      </c>
      <c r="K1111" s="23" t="str" cm="1">
        <f t="array" ref="K1111">_xlfn.IFS(D1111&lt;5.7,"Normal",D1111&lt;=6.5,"Prediabetes",D1111&gt;6.5,"Diabetes")</f>
        <v>Prediabetes</v>
      </c>
      <c r="L1111" s="30" t="str">
        <f>VLOOKUP(A1111,'Hospitalisation Details'!A1111:H3453,2,FALSE)</f>
        <v>10-Jul-1972</v>
      </c>
      <c r="M1111" s="23">
        <f>VLOOKUP(A1111,'Hospitalisation Details'!A1111:H3453,5,FALSE)</f>
        <v>10160.870000000001</v>
      </c>
      <c r="N1111" s="23" t="str">
        <f>VLOOKUP(A1111,'Hospitalisation Details'!A1111:H3453,6,FALSE)</f>
        <v>tier - 3</v>
      </c>
      <c r="O1111" s="23" t="str">
        <f>VLOOKUP(A1111,'Hospitalisation Details'!A1111:H3453,7,FALSE)</f>
        <v>tier - 3</v>
      </c>
      <c r="P1111" s="23" t="str">
        <f>VLOOKUP(A1111,'Hospitalisation Details'!A1111:H3453,8,FALSE)</f>
        <v>R1025</v>
      </c>
      <c r="Q1111" s="26">
        <f>VLOOKUP(A1111,'Hospitalisation Details'!A1111:H3453,3,FALSE)</f>
        <v>50.911111111111111</v>
      </c>
    </row>
    <row r="1112" spans="1:17" ht="15.75" customHeight="1" x14ac:dyDescent="0.3">
      <c r="A1112" s="31" t="s">
        <v>1952</v>
      </c>
      <c r="B1112" s="23" t="str">
        <f>VLOOKUP(A1112,'Customer Names'!A1112:D3446,3,FALSE)</f>
        <v xml:space="preserve">  Jennifer</v>
      </c>
      <c r="C1112" s="23">
        <f>VLOOKUP(Healthcare!A1112,'Medical Examinations'!A1112:H3446,2,FALSE)</f>
        <v>23.18</v>
      </c>
      <c r="D1112" s="23">
        <f>VLOOKUP(A1112,'Medical Examinations'!A1112:H3446,3,FALSE)</f>
        <v>10.56</v>
      </c>
      <c r="E1112" s="23" t="str">
        <f>VLOOKUP(A1112,'Medical Examinations'!A1112:H3446,4,FALSE)</f>
        <v>No</v>
      </c>
      <c r="F1112" s="23" t="str">
        <f>VLOOKUP(A1112,'Medical Examinations'!A1112:H3446,5,FALSE)</f>
        <v>No</v>
      </c>
      <c r="G1112" s="23" t="str">
        <f>VLOOKUP(A1112,'Medical Examinations'!A1112:H3446,6,FALSE)</f>
        <v>No</v>
      </c>
      <c r="H1112" s="23">
        <f>VLOOKUP(A1112,'Medical Examinations'!A1112:H3446,7,FALSE)</f>
        <v>2</v>
      </c>
      <c r="I1112" s="23" t="str">
        <f>VLOOKUP(A1112,'Medical Examinations'!A1112:H3446,8,FALSE)</f>
        <v>No</v>
      </c>
      <c r="J1112" s="23" t="str" cm="1">
        <f t="array" ref="J1112">_xlfn.IFS(C1112&lt;18.5,"Under Weight",C1112&lt;25,"Healthy Weight",C1112&lt;30,"Over Weight",C1112&gt;=30,"Obesity")</f>
        <v>Healthy Weight</v>
      </c>
      <c r="K1112" s="23" t="str" cm="1">
        <f t="array" ref="K1112">_xlfn.IFS(D1112&lt;5.7,"Normal",D1112&lt;=6.5,"Prediabetes",D1112&gt;6.5,"Diabetes")</f>
        <v>Diabetes</v>
      </c>
      <c r="L1112" s="30" t="str">
        <f>VLOOKUP(A1112,'Hospitalisation Details'!A1112:H3454,2,FALSE)</f>
        <v>13-Oct-1973</v>
      </c>
      <c r="M1112" s="23">
        <f>VLOOKUP(A1112,'Hospitalisation Details'!A1112:H3454,5,FALSE)</f>
        <v>10156.780000000001</v>
      </c>
      <c r="N1112" s="23" t="str">
        <f>VLOOKUP(A1112,'Hospitalisation Details'!A1112:H3454,6,FALSE)</f>
        <v>tier - 3</v>
      </c>
      <c r="O1112" s="23" t="str">
        <f>VLOOKUP(A1112,'Hospitalisation Details'!A1112:H3454,7,FALSE)</f>
        <v>tier - 2</v>
      </c>
      <c r="P1112" s="23" t="str">
        <f>VLOOKUP(A1112,'Hospitalisation Details'!A1112:H3454,8,FALSE)</f>
        <v>R1012</v>
      </c>
      <c r="Q1112" s="26">
        <f>VLOOKUP(A1112,'Hospitalisation Details'!A1112:H3454,3,FALSE)</f>
        <v>49.652777777777779</v>
      </c>
    </row>
    <row r="1113" spans="1:17" ht="15.75" customHeight="1" x14ac:dyDescent="0.3">
      <c r="A1113" s="31" t="s">
        <v>1953</v>
      </c>
      <c r="B1113" s="23" t="str">
        <f>VLOOKUP(A1113,'Customer Names'!A1113:D3447,3,FALSE)</f>
        <v xml:space="preserve">  Laura J</v>
      </c>
      <c r="C1113" s="23">
        <f>VLOOKUP(Healthcare!A1113,'Medical Examinations'!A1113:H3447,2,FALSE)</f>
        <v>32.659999999999997</v>
      </c>
      <c r="D1113" s="23">
        <f>VLOOKUP(A1113,'Medical Examinations'!A1113:H3447,3,FALSE)</f>
        <v>8.92</v>
      </c>
      <c r="E1113" s="23" t="str">
        <f>VLOOKUP(A1113,'Medical Examinations'!A1113:H3447,4,FALSE)</f>
        <v>Yes</v>
      </c>
      <c r="F1113" s="23" t="str">
        <f>VLOOKUP(A1113,'Medical Examinations'!A1113:H3447,5,FALSE)</f>
        <v>No</v>
      </c>
      <c r="G1113" s="23" t="str">
        <f>VLOOKUP(A1113,'Medical Examinations'!A1113:H3447,6,FALSE)</f>
        <v>No</v>
      </c>
      <c r="H1113" s="23">
        <f>VLOOKUP(A1113,'Medical Examinations'!A1113:H3447,7,FALSE)</f>
        <v>0</v>
      </c>
      <c r="I1113" s="23" t="str">
        <f>VLOOKUP(A1113,'Medical Examinations'!A1113:H3447,8,FALSE)</f>
        <v>No</v>
      </c>
      <c r="J1113" s="23" t="str" cm="1">
        <f t="array" ref="J1113">_xlfn.IFS(C1113&lt;18.5,"Under Weight",C1113&lt;25,"Healthy Weight",C1113&lt;30,"Over Weight",C1113&gt;=30,"Obesity")</f>
        <v>Obesity</v>
      </c>
      <c r="K1113" s="23" t="str" cm="1">
        <f t="array" ref="K1113">_xlfn.IFS(D1113&lt;5.7,"Normal",D1113&lt;=6.5,"Prediabetes",D1113&gt;6.5,"Diabetes")</f>
        <v>Diabetes</v>
      </c>
      <c r="L1113" s="30" t="str">
        <f>VLOOKUP(A1113,'Hospitalisation Details'!A1113:H3455,2,FALSE)</f>
        <v>12-Jun-1981</v>
      </c>
      <c r="M1113" s="23">
        <f>VLOOKUP(A1113,'Hospitalisation Details'!A1113:H3455,5,FALSE)</f>
        <v>10146.129999999999</v>
      </c>
      <c r="N1113" s="23" t="str">
        <f>VLOOKUP(A1113,'Hospitalisation Details'!A1113:H3455,6,FALSE)</f>
        <v>tier - 3</v>
      </c>
      <c r="O1113" s="23" t="str">
        <f>VLOOKUP(A1113,'Hospitalisation Details'!A1113:H3455,7,FALSE)</f>
        <v>tier - 1</v>
      </c>
      <c r="P1113" s="23" t="str">
        <f>VLOOKUP(A1113,'Hospitalisation Details'!A1113:H3455,8,FALSE)</f>
        <v>R1025</v>
      </c>
      <c r="Q1113" s="26">
        <f>VLOOKUP(A1113,'Hospitalisation Details'!A1113:H3455,3,FALSE)</f>
        <v>41.988888888888887</v>
      </c>
    </row>
    <row r="1114" spans="1:17" ht="15.75" customHeight="1" x14ac:dyDescent="0.3">
      <c r="A1114" s="31" t="s">
        <v>1955</v>
      </c>
      <c r="B1114" s="23" t="str">
        <f>VLOOKUP(A1114,'Customer Names'!A1114:D3448,3,FALSE)</f>
        <v xml:space="preserve">  Thomas</v>
      </c>
      <c r="C1114" s="23">
        <f>VLOOKUP(Healthcare!A1114,'Medical Examinations'!A1114:H3448,2,FALSE)</f>
        <v>30.78</v>
      </c>
      <c r="D1114" s="23">
        <f>VLOOKUP(A1114,'Medical Examinations'!A1114:H3448,3,FALSE)</f>
        <v>8.6300000000000008</v>
      </c>
      <c r="E1114" s="23" t="str">
        <f>VLOOKUP(A1114,'Medical Examinations'!A1114:H3448,4,FALSE)</f>
        <v>No</v>
      </c>
      <c r="F1114" s="23" t="str">
        <f>VLOOKUP(A1114,'Medical Examinations'!A1114:H3448,5,FALSE)</f>
        <v>No</v>
      </c>
      <c r="G1114" s="23" t="str">
        <f>VLOOKUP(A1114,'Medical Examinations'!A1114:H3448,6,FALSE)</f>
        <v>No</v>
      </c>
      <c r="H1114" s="23">
        <f>VLOOKUP(A1114,'Medical Examinations'!A1114:H3448,7,FALSE)</f>
        <v>0</v>
      </c>
      <c r="I1114" s="23" t="str">
        <f>VLOOKUP(A1114,'Medical Examinations'!A1114:H3448,8,FALSE)</f>
        <v>No</v>
      </c>
      <c r="J1114" s="23" t="str" cm="1">
        <f t="array" ref="J1114">_xlfn.IFS(C1114&lt;18.5,"Under Weight",C1114&lt;25,"Healthy Weight",C1114&lt;30,"Over Weight",C1114&gt;=30,"Obesity")</f>
        <v>Obesity</v>
      </c>
      <c r="K1114" s="23" t="str" cm="1">
        <f t="array" ref="K1114">_xlfn.IFS(D1114&lt;5.7,"Normal",D1114&lt;=6.5,"Prediabetes",D1114&gt;6.5,"Diabetes")</f>
        <v>Diabetes</v>
      </c>
      <c r="L1114" s="30" t="str">
        <f>VLOOKUP(A1114,'Hospitalisation Details'!A1114:H3456,2,FALSE)</f>
        <v>30-Dec-1974</v>
      </c>
      <c r="M1114" s="23">
        <f>VLOOKUP(A1114,'Hospitalisation Details'!A1114:H3456,5,FALSE)</f>
        <v>10141.14</v>
      </c>
      <c r="N1114" s="23" t="str">
        <f>VLOOKUP(A1114,'Hospitalisation Details'!A1114:H3456,6,FALSE)</f>
        <v>tier - 3</v>
      </c>
      <c r="O1114" s="23" t="str">
        <f>VLOOKUP(A1114,'Hospitalisation Details'!A1114:H3456,7,FALSE)</f>
        <v>tier - 1</v>
      </c>
      <c r="P1114" s="23" t="str">
        <f>VLOOKUP(A1114,'Hospitalisation Details'!A1114:H3456,8,FALSE)</f>
        <v>R1016</v>
      </c>
      <c r="Q1114" s="26">
        <f>VLOOKUP(A1114,'Hospitalisation Details'!A1114:H3456,3,FALSE)</f>
        <v>48.43888888888889</v>
      </c>
    </row>
    <row r="1115" spans="1:17" ht="15.75" customHeight="1" x14ac:dyDescent="0.3">
      <c r="A1115" s="31" t="s">
        <v>1956</v>
      </c>
      <c r="B1115" s="23" t="str">
        <f>VLOOKUP(A1115,'Customer Names'!A1115:D3449,3,FALSE)</f>
        <v xml:space="preserve">  Gisele</v>
      </c>
      <c r="C1115" s="23">
        <f>VLOOKUP(Healthcare!A1115,'Medical Examinations'!A1115:H3449,2,FALSE)</f>
        <v>47.2</v>
      </c>
      <c r="D1115" s="23">
        <f>VLOOKUP(A1115,'Medical Examinations'!A1115:H3449,3,FALSE)</f>
        <v>6.29</v>
      </c>
      <c r="E1115" s="23" t="str">
        <f>VLOOKUP(A1115,'Medical Examinations'!A1115:H3449,4,FALSE)</f>
        <v>Yes</v>
      </c>
      <c r="F1115" s="23" t="str">
        <f>VLOOKUP(A1115,'Medical Examinations'!A1115:H3449,5,FALSE)</f>
        <v>No</v>
      </c>
      <c r="G1115" s="23" t="str">
        <f>VLOOKUP(A1115,'Medical Examinations'!A1115:H3449,6,FALSE)</f>
        <v>Yes</v>
      </c>
      <c r="H1115" s="23">
        <f>VLOOKUP(A1115,'Medical Examinations'!A1115:H3449,7,FALSE)</f>
        <v>1</v>
      </c>
      <c r="I1115" s="23" t="str">
        <f>VLOOKUP(A1115,'Medical Examinations'!A1115:H3449,8,FALSE)</f>
        <v>No</v>
      </c>
      <c r="J1115" s="23" t="str" cm="1">
        <f t="array" ref="J1115">_xlfn.IFS(C1115&lt;18.5,"Under Weight",C1115&lt;25,"Healthy Weight",C1115&lt;30,"Over Weight",C1115&gt;=30,"Obesity")</f>
        <v>Obesity</v>
      </c>
      <c r="K1115" s="23" t="str" cm="1">
        <f t="array" ref="K1115">_xlfn.IFS(D1115&lt;5.7,"Normal",D1115&lt;=6.5,"Prediabetes",D1115&gt;6.5,"Diabetes")</f>
        <v>Prediabetes</v>
      </c>
      <c r="L1115" s="30" t="str">
        <f>VLOOKUP(A1115,'Hospitalisation Details'!A1115:H3457,2,FALSE)</f>
        <v>05-Sep-1997</v>
      </c>
      <c r="M1115" s="23">
        <f>VLOOKUP(A1115,'Hospitalisation Details'!A1115:H3457,5,FALSE)</f>
        <v>10139.84</v>
      </c>
      <c r="N1115" s="23" t="str">
        <f>VLOOKUP(A1115,'Hospitalisation Details'!A1115:H3457,6,FALSE)</f>
        <v>tier - 3</v>
      </c>
      <c r="O1115" s="23" t="str">
        <f>VLOOKUP(A1115,'Hospitalisation Details'!A1115:H3457,7,FALSE)</f>
        <v>tier - 2</v>
      </c>
      <c r="P1115" s="23" t="str">
        <f>VLOOKUP(A1115,'Hospitalisation Details'!A1115:H3457,8,FALSE)</f>
        <v>R1012</v>
      </c>
      <c r="Q1115" s="26">
        <f>VLOOKUP(A1115,'Hospitalisation Details'!A1115:H3457,3,FALSE)</f>
        <v>25.758333333333333</v>
      </c>
    </row>
    <row r="1116" spans="1:17" ht="15.75" customHeight="1" x14ac:dyDescent="0.3">
      <c r="A1116" s="31" t="s">
        <v>1958</v>
      </c>
      <c r="B1116" s="23" t="str">
        <f>VLOOKUP(A1116,'Customer Names'!A1116:D3450,3,FALSE)</f>
        <v xml:space="preserve">  Myra L</v>
      </c>
      <c r="C1116" s="23">
        <f>VLOOKUP(Healthcare!A1116,'Medical Examinations'!A1116:H3450,2,FALSE)</f>
        <v>31.6</v>
      </c>
      <c r="D1116" s="23">
        <f>VLOOKUP(A1116,'Medical Examinations'!A1116:H3450,3,FALSE)</f>
        <v>5.75</v>
      </c>
      <c r="E1116" s="23" t="str">
        <f>VLOOKUP(A1116,'Medical Examinations'!A1116:H3450,4,FALSE)</f>
        <v>No</v>
      </c>
      <c r="F1116" s="23" t="str">
        <f>VLOOKUP(A1116,'Medical Examinations'!A1116:H3450,5,FALSE)</f>
        <v>No</v>
      </c>
      <c r="G1116" s="23" t="str">
        <f>VLOOKUP(A1116,'Medical Examinations'!A1116:H3450,6,FALSE)</f>
        <v>No</v>
      </c>
      <c r="H1116" s="23">
        <f>VLOOKUP(A1116,'Medical Examinations'!A1116:H3450,7,FALSE)</f>
        <v>2</v>
      </c>
      <c r="I1116" s="23" t="str">
        <f>VLOOKUP(A1116,'Medical Examinations'!A1116:H3450,8,FALSE)</f>
        <v>No</v>
      </c>
      <c r="J1116" s="23" t="str" cm="1">
        <f t="array" ref="J1116">_xlfn.IFS(C1116&lt;18.5,"Under Weight",C1116&lt;25,"Healthy Weight",C1116&lt;30,"Over Weight",C1116&gt;=30,"Obesity")</f>
        <v>Obesity</v>
      </c>
      <c r="K1116" s="23" t="str" cm="1">
        <f t="array" ref="K1116">_xlfn.IFS(D1116&lt;5.7,"Normal",D1116&lt;=6.5,"Prediabetes",D1116&gt;6.5,"Diabetes")</f>
        <v>Prediabetes</v>
      </c>
      <c r="L1116" s="30" t="str">
        <f>VLOOKUP(A1116,'Hospitalisation Details'!A1116:H3458,2,FALSE)</f>
        <v>16-Nov-1972</v>
      </c>
      <c r="M1116" s="23">
        <f>VLOOKUP(A1116,'Hospitalisation Details'!A1116:H3458,5,FALSE)</f>
        <v>10118.42</v>
      </c>
      <c r="N1116" s="23" t="str">
        <f>VLOOKUP(A1116,'Hospitalisation Details'!A1116:H3458,6,FALSE)</f>
        <v>tier - 3</v>
      </c>
      <c r="O1116" s="23" t="str">
        <f>VLOOKUP(A1116,'Hospitalisation Details'!A1116:H3458,7,FALSE)</f>
        <v>tier - 3</v>
      </c>
      <c r="P1116" s="23" t="str">
        <f>VLOOKUP(A1116,'Hospitalisation Details'!A1116:H3458,8,FALSE)</f>
        <v>R1011</v>
      </c>
      <c r="Q1116" s="26">
        <f>VLOOKUP(A1116,'Hospitalisation Details'!A1116:H3458,3,FALSE)</f>
        <v>50.56111111111111</v>
      </c>
    </row>
    <row r="1117" spans="1:17" ht="15.75" customHeight="1" x14ac:dyDescent="0.3">
      <c r="A1117" s="31" t="s">
        <v>1960</v>
      </c>
      <c r="B1117" s="23" t="str">
        <f>VLOOKUP(A1117,'Customer Names'!A1117:D3451,3,FALSE)</f>
        <v xml:space="preserve">  Melissa M</v>
      </c>
      <c r="C1117" s="23">
        <f>VLOOKUP(Healthcare!A1117,'Medical Examinations'!A1117:H3451,2,FALSE)</f>
        <v>33.914999999999999</v>
      </c>
      <c r="D1117" s="23">
        <f>VLOOKUP(A1117,'Medical Examinations'!A1117:H3451,3,FALSE)</f>
        <v>6.66</v>
      </c>
      <c r="E1117" s="23" t="str">
        <f>VLOOKUP(A1117,'Medical Examinations'!A1117:H3451,4,FALSE)</f>
        <v>Yes</v>
      </c>
      <c r="F1117" s="23" t="str">
        <f>VLOOKUP(A1117,'Medical Examinations'!A1117:H3451,5,FALSE)</f>
        <v>No</v>
      </c>
      <c r="G1117" s="23" t="str">
        <f>VLOOKUP(A1117,'Medical Examinations'!A1117:H3451,6,FALSE)</f>
        <v>No</v>
      </c>
      <c r="H1117" s="23">
        <f>VLOOKUP(A1117,'Medical Examinations'!A1117:H3451,7,FALSE)</f>
        <v>1</v>
      </c>
      <c r="I1117" s="23" t="str">
        <f>VLOOKUP(A1117,'Medical Examinations'!A1117:H3451,8,FALSE)</f>
        <v>No</v>
      </c>
      <c r="J1117" s="23" t="str" cm="1">
        <f t="array" ref="J1117">_xlfn.IFS(C1117&lt;18.5,"Under Weight",C1117&lt;25,"Healthy Weight",C1117&lt;30,"Over Weight",C1117&gt;=30,"Obesity")</f>
        <v>Obesity</v>
      </c>
      <c r="K1117" s="23" t="str" cm="1">
        <f t="array" ref="K1117">_xlfn.IFS(D1117&lt;5.7,"Normal",D1117&lt;=6.5,"Prediabetes",D1117&gt;6.5,"Diabetes")</f>
        <v>Diabetes</v>
      </c>
      <c r="L1117" s="30" t="str">
        <f>VLOOKUP(A1117,'Hospitalisation Details'!A1117:H3459,2,FALSE)</f>
        <v>02-Jul-1975</v>
      </c>
      <c r="M1117" s="23">
        <f>VLOOKUP(A1117,'Hospitalisation Details'!A1117:H3459,5,FALSE)</f>
        <v>10115.01</v>
      </c>
      <c r="N1117" s="23" t="str">
        <f>VLOOKUP(A1117,'Hospitalisation Details'!A1117:H3459,6,FALSE)</f>
        <v>tier - 3</v>
      </c>
      <c r="O1117" s="23" t="str">
        <f>VLOOKUP(A1117,'Hospitalisation Details'!A1117:H3459,7,FALSE)</f>
        <v>tier - 3</v>
      </c>
      <c r="P1117" s="23" t="str">
        <f>VLOOKUP(A1117,'Hospitalisation Details'!A1117:H3459,8,FALSE)</f>
        <v>R1012</v>
      </c>
      <c r="Q1117" s="26">
        <f>VLOOKUP(A1117,'Hospitalisation Details'!A1117:H3459,3,FALSE)</f>
        <v>47.93333333333333</v>
      </c>
    </row>
    <row r="1118" spans="1:17" ht="15.75" customHeight="1" x14ac:dyDescent="0.3">
      <c r="A1118" s="31" t="s">
        <v>1962</v>
      </c>
      <c r="B1118" s="23" t="str">
        <f>VLOOKUP(A1118,'Customer Names'!A1118:D3452,3,FALSE)</f>
        <v xml:space="preserve">  Eleanor F</v>
      </c>
      <c r="C1118" s="23">
        <f>VLOOKUP(Healthcare!A1118,'Medical Examinations'!A1118:H3452,2,FALSE)</f>
        <v>23.54</v>
      </c>
      <c r="D1118" s="23">
        <f>VLOOKUP(A1118,'Medical Examinations'!A1118:H3452,3,FALSE)</f>
        <v>5.0999999999999996</v>
      </c>
      <c r="E1118" s="23" t="str">
        <f>VLOOKUP(A1118,'Medical Examinations'!A1118:H3452,4,FALSE)</f>
        <v>No</v>
      </c>
      <c r="F1118" s="23" t="str">
        <f>VLOOKUP(A1118,'Medical Examinations'!A1118:H3452,5,FALSE)</f>
        <v>No</v>
      </c>
      <c r="G1118" s="23" t="str">
        <f>VLOOKUP(A1118,'Medical Examinations'!A1118:H3452,6,FALSE)</f>
        <v>No</v>
      </c>
      <c r="H1118" s="23">
        <f>VLOOKUP(A1118,'Medical Examinations'!A1118:H3452,7,FALSE)</f>
        <v>2</v>
      </c>
      <c r="I1118" s="23" t="str">
        <f>VLOOKUP(A1118,'Medical Examinations'!A1118:H3452,8,FALSE)</f>
        <v>No</v>
      </c>
      <c r="J1118" s="23" t="str" cm="1">
        <f t="array" ref="J1118">_xlfn.IFS(C1118&lt;18.5,"Under Weight",C1118&lt;25,"Healthy Weight",C1118&lt;30,"Over Weight",C1118&gt;=30,"Obesity")</f>
        <v>Healthy Weight</v>
      </c>
      <c r="K1118" s="23" t="str" cm="1">
        <f t="array" ref="K1118">_xlfn.IFS(D1118&lt;5.7,"Normal",D1118&lt;=6.5,"Prediabetes",D1118&gt;6.5,"Diabetes")</f>
        <v>Normal</v>
      </c>
      <c r="L1118" s="30" t="str">
        <f>VLOOKUP(A1118,'Hospitalisation Details'!A1118:H3460,2,FALSE)</f>
        <v>08-Aug-1972</v>
      </c>
      <c r="M1118" s="23">
        <f>VLOOKUP(A1118,'Hospitalisation Details'!A1118:H3460,5,FALSE)</f>
        <v>10107.219999999999</v>
      </c>
      <c r="N1118" s="23" t="str">
        <f>VLOOKUP(A1118,'Hospitalisation Details'!A1118:H3460,6,FALSE)</f>
        <v>tier - 3</v>
      </c>
      <c r="O1118" s="23" t="str">
        <f>VLOOKUP(A1118,'Hospitalisation Details'!A1118:H3460,7,FALSE)</f>
        <v>tier - 1</v>
      </c>
      <c r="P1118" s="23" t="str">
        <f>VLOOKUP(A1118,'Hospitalisation Details'!A1118:H3460,8,FALSE)</f>
        <v>R1013</v>
      </c>
      <c r="Q1118" s="26">
        <f>VLOOKUP(A1118,'Hospitalisation Details'!A1118:H3460,3,FALSE)</f>
        <v>50.833333333333336</v>
      </c>
    </row>
    <row r="1119" spans="1:17" ht="15.75" customHeight="1" x14ac:dyDescent="0.3">
      <c r="A1119" s="31" t="s">
        <v>1964</v>
      </c>
      <c r="B1119" s="23" t="str">
        <f>VLOOKUP(A1119,'Customer Names'!A1119:D3453,3,FALSE)</f>
        <v xml:space="preserve">  Elizabeth</v>
      </c>
      <c r="C1119" s="23">
        <f>VLOOKUP(Healthcare!A1119,'Medical Examinations'!A1119:H3453,2,FALSE)</f>
        <v>27.074999999999999</v>
      </c>
      <c r="D1119" s="23">
        <f>VLOOKUP(A1119,'Medical Examinations'!A1119:H3453,3,FALSE)</f>
        <v>4.41</v>
      </c>
      <c r="E1119" s="23" t="str">
        <f>VLOOKUP(A1119,'Medical Examinations'!A1119:H3453,4,FALSE)</f>
        <v>No</v>
      </c>
      <c r="F1119" s="23" t="str">
        <f>VLOOKUP(A1119,'Medical Examinations'!A1119:H3453,5,FALSE)</f>
        <v>No</v>
      </c>
      <c r="G1119" s="23" t="str">
        <f>VLOOKUP(A1119,'Medical Examinations'!A1119:H3453,6,FALSE)</f>
        <v>No</v>
      </c>
      <c r="H1119" s="23">
        <f>VLOOKUP(A1119,'Medical Examinations'!A1119:H3453,7,FALSE)</f>
        <v>2</v>
      </c>
      <c r="I1119" s="23" t="str">
        <f>VLOOKUP(A1119,'Medical Examinations'!A1119:H3453,8,FALSE)</f>
        <v>No</v>
      </c>
      <c r="J1119" s="23" t="str" cm="1">
        <f t="array" ref="J1119">_xlfn.IFS(C1119&lt;18.5,"Under Weight",C1119&lt;25,"Healthy Weight",C1119&lt;30,"Over Weight",C1119&gt;=30,"Obesity")</f>
        <v>Over Weight</v>
      </c>
      <c r="K1119" s="23" t="str" cm="1">
        <f t="array" ref="K1119">_xlfn.IFS(D1119&lt;5.7,"Normal",D1119&lt;=6.5,"Prediabetes",D1119&gt;6.5,"Diabetes")</f>
        <v>Normal</v>
      </c>
      <c r="L1119" s="30" t="str">
        <f>VLOOKUP(A1119,'Hospitalisation Details'!A1119:H3461,2,FALSE)</f>
        <v>19-Oct-1972</v>
      </c>
      <c r="M1119" s="23">
        <f>VLOOKUP(A1119,'Hospitalisation Details'!A1119:H3461,5,FALSE)</f>
        <v>10106.129999999999</v>
      </c>
      <c r="N1119" s="23" t="str">
        <f>VLOOKUP(A1119,'Hospitalisation Details'!A1119:H3461,6,FALSE)</f>
        <v>tier - 3</v>
      </c>
      <c r="O1119" s="23" t="str">
        <f>VLOOKUP(A1119,'Hospitalisation Details'!A1119:H3461,7,FALSE)</f>
        <v>tier - 1</v>
      </c>
      <c r="P1119" s="23" t="str">
        <f>VLOOKUP(A1119,'Hospitalisation Details'!A1119:H3461,8,FALSE)</f>
        <v>R1024</v>
      </c>
      <c r="Q1119" s="26">
        <f>VLOOKUP(A1119,'Hospitalisation Details'!A1119:H3461,3,FALSE)</f>
        <v>50.636111111111113</v>
      </c>
    </row>
    <row r="1120" spans="1:17" ht="15.75" customHeight="1" x14ac:dyDescent="0.3">
      <c r="A1120" s="31" t="s">
        <v>1965</v>
      </c>
      <c r="B1120" s="23" t="str">
        <f>VLOOKUP(A1120,'Customer Names'!A1120:D3454,3,FALSE)</f>
        <v xml:space="preserve">  Kenneth</v>
      </c>
      <c r="C1120" s="23">
        <f>VLOOKUP(Healthcare!A1120,'Medical Examinations'!A1120:H3454,2,FALSE)</f>
        <v>25.8</v>
      </c>
      <c r="D1120" s="23">
        <f>VLOOKUP(A1120,'Medical Examinations'!A1120:H3454,3,FALSE)</f>
        <v>5.52</v>
      </c>
      <c r="E1120" s="23" t="str">
        <f>VLOOKUP(A1120,'Medical Examinations'!A1120:H3454,4,FALSE)</f>
        <v>Yes</v>
      </c>
      <c r="F1120" s="23" t="str">
        <f>VLOOKUP(A1120,'Medical Examinations'!A1120:H3454,5,FALSE)</f>
        <v>No</v>
      </c>
      <c r="G1120" s="23" t="str">
        <f>VLOOKUP(A1120,'Medical Examinations'!A1120:H3454,6,FALSE)</f>
        <v>No</v>
      </c>
      <c r="H1120" s="23">
        <f>VLOOKUP(A1120,'Medical Examinations'!A1120:H3454,7,FALSE)</f>
        <v>0</v>
      </c>
      <c r="I1120" s="23" t="str">
        <f>VLOOKUP(A1120,'Medical Examinations'!A1120:H3454,8,FALSE)</f>
        <v>No</v>
      </c>
      <c r="J1120" s="23" t="str" cm="1">
        <f t="array" ref="J1120">_xlfn.IFS(C1120&lt;18.5,"Under Weight",C1120&lt;25,"Healthy Weight",C1120&lt;30,"Over Weight",C1120&gt;=30,"Obesity")</f>
        <v>Over Weight</v>
      </c>
      <c r="K1120" s="23" t="str" cm="1">
        <f t="array" ref="K1120">_xlfn.IFS(D1120&lt;5.7,"Normal",D1120&lt;=6.5,"Prediabetes",D1120&gt;6.5,"Diabetes")</f>
        <v>Normal</v>
      </c>
      <c r="L1120" s="30" t="str">
        <f>VLOOKUP(A1120,'Hospitalisation Details'!A1120:H3462,2,FALSE)</f>
        <v>19-Dec-1976</v>
      </c>
      <c r="M1120" s="23">
        <f>VLOOKUP(A1120,'Hospitalisation Details'!A1120:H3462,5,FALSE)</f>
        <v>10096.969999999999</v>
      </c>
      <c r="N1120" s="23" t="str">
        <f>VLOOKUP(A1120,'Hospitalisation Details'!A1120:H3462,6,FALSE)</f>
        <v>tier - 3</v>
      </c>
      <c r="O1120" s="23" t="str">
        <f>VLOOKUP(A1120,'Hospitalisation Details'!A1120:H3462,7,FALSE)</f>
        <v>tier - 2</v>
      </c>
      <c r="P1120" s="23" t="str">
        <f>VLOOKUP(A1120,'Hospitalisation Details'!A1120:H3462,8,FALSE)</f>
        <v>R1011</v>
      </c>
      <c r="Q1120" s="26">
        <f>VLOOKUP(A1120,'Hospitalisation Details'!A1120:H3462,3,FALSE)</f>
        <v>46.469444444444441</v>
      </c>
    </row>
    <row r="1121" spans="1:17" ht="15.75" customHeight="1" x14ac:dyDescent="0.3">
      <c r="A1121" s="31" t="s">
        <v>1967</v>
      </c>
      <c r="B1121" s="23" t="str">
        <f>VLOOKUP(A1121,'Customer Names'!A1121:D3455,3,FALSE)</f>
        <v xml:space="preserve">  Robert G</v>
      </c>
      <c r="C1121" s="23">
        <f>VLOOKUP(Healthcare!A1121,'Medical Examinations'!A1121:H3455,2,FALSE)</f>
        <v>36.1</v>
      </c>
      <c r="D1121" s="23">
        <f>VLOOKUP(A1121,'Medical Examinations'!A1121:H3455,3,FALSE)</f>
        <v>4.62</v>
      </c>
      <c r="E1121" s="23" t="str">
        <f>VLOOKUP(A1121,'Medical Examinations'!A1121:H3455,4,FALSE)</f>
        <v>Yes</v>
      </c>
      <c r="F1121" s="23" t="str">
        <f>VLOOKUP(A1121,'Medical Examinations'!A1121:H3455,5,FALSE)</f>
        <v>No</v>
      </c>
      <c r="G1121" s="23" t="str">
        <f>VLOOKUP(A1121,'Medical Examinations'!A1121:H3455,6,FALSE)</f>
        <v>Yes</v>
      </c>
      <c r="H1121" s="23">
        <f>VLOOKUP(A1121,'Medical Examinations'!A1121:H3455,7,FALSE)</f>
        <v>1</v>
      </c>
      <c r="I1121" s="23" t="str">
        <f>VLOOKUP(A1121,'Medical Examinations'!A1121:H3455,8,FALSE)</f>
        <v>No</v>
      </c>
      <c r="J1121" s="23" t="str" cm="1">
        <f t="array" ref="J1121">_xlfn.IFS(C1121&lt;18.5,"Under Weight",C1121&lt;25,"Healthy Weight",C1121&lt;30,"Over Weight",C1121&gt;=30,"Obesity")</f>
        <v>Obesity</v>
      </c>
      <c r="K1121" s="23" t="str" cm="1">
        <f t="array" ref="K1121">_xlfn.IFS(D1121&lt;5.7,"Normal",D1121&lt;=6.5,"Prediabetes",D1121&gt;6.5,"Diabetes")</f>
        <v>Normal</v>
      </c>
      <c r="L1121" s="30" t="str">
        <f>VLOOKUP(A1121,'Hospitalisation Details'!A1121:H3463,2,FALSE)</f>
        <v>03-Jul-1969</v>
      </c>
      <c r="M1121" s="23">
        <f>VLOOKUP(A1121,'Hospitalisation Details'!A1121:H3463,5,FALSE)</f>
        <v>10085.85</v>
      </c>
      <c r="N1121" s="23" t="str">
        <f>VLOOKUP(A1121,'Hospitalisation Details'!A1121:H3463,6,FALSE)</f>
        <v>tier - 3</v>
      </c>
      <c r="O1121" s="23" t="str">
        <f>VLOOKUP(A1121,'Hospitalisation Details'!A1121:H3463,7,FALSE)</f>
        <v>tier - 3</v>
      </c>
      <c r="P1121" s="23" t="str">
        <f>VLOOKUP(A1121,'Hospitalisation Details'!A1121:H3463,8,FALSE)</f>
        <v>R1011</v>
      </c>
      <c r="Q1121" s="26">
        <f>VLOOKUP(A1121,'Hospitalisation Details'!A1121:H3463,3,FALSE)</f>
        <v>53.930555555555557</v>
      </c>
    </row>
    <row r="1122" spans="1:17" ht="15.75" customHeight="1" x14ac:dyDescent="0.3">
      <c r="A1122" s="31" t="s">
        <v>1969</v>
      </c>
      <c r="B1122" s="23" t="str">
        <f>VLOOKUP(A1122,'Customer Names'!A1122:D3456,3,FALSE)</f>
        <v xml:space="preserve">  Thomas C</v>
      </c>
      <c r="C1122" s="23">
        <f>VLOOKUP(Healthcare!A1122,'Medical Examinations'!A1122:H3456,2,FALSE)</f>
        <v>30.495000000000001</v>
      </c>
      <c r="D1122" s="23">
        <f>VLOOKUP(A1122,'Medical Examinations'!A1122:H3456,3,FALSE)</f>
        <v>5.74</v>
      </c>
      <c r="E1122" s="23" t="str">
        <f>VLOOKUP(A1122,'Medical Examinations'!A1122:H3456,4,FALSE)</f>
        <v>Yes</v>
      </c>
      <c r="F1122" s="23" t="str">
        <f>VLOOKUP(A1122,'Medical Examinations'!A1122:H3456,5,FALSE)</f>
        <v>No</v>
      </c>
      <c r="G1122" s="23" t="str">
        <f>VLOOKUP(A1122,'Medical Examinations'!A1122:H3456,6,FALSE)</f>
        <v>Yes</v>
      </c>
      <c r="H1122" s="23">
        <f>VLOOKUP(A1122,'Medical Examinations'!A1122:H3456,7,FALSE)</f>
        <v>1</v>
      </c>
      <c r="I1122" s="23" t="str">
        <f>VLOOKUP(A1122,'Medical Examinations'!A1122:H3456,8,FALSE)</f>
        <v>No</v>
      </c>
      <c r="J1122" s="23" t="str" cm="1">
        <f t="array" ref="J1122">_xlfn.IFS(C1122&lt;18.5,"Under Weight",C1122&lt;25,"Healthy Weight",C1122&lt;30,"Over Weight",C1122&gt;=30,"Obesity")</f>
        <v>Obesity</v>
      </c>
      <c r="K1122" s="23" t="str" cm="1">
        <f t="array" ref="K1122">_xlfn.IFS(D1122&lt;5.7,"Normal",D1122&lt;=6.5,"Prediabetes",D1122&gt;6.5,"Diabetes")</f>
        <v>Prediabetes</v>
      </c>
      <c r="L1122" s="30" t="str">
        <f>VLOOKUP(A1122,'Hospitalisation Details'!A1122:H3464,2,FALSE)</f>
        <v>27-Oct-1969</v>
      </c>
      <c r="M1122" s="23">
        <f>VLOOKUP(A1122,'Hospitalisation Details'!A1122:H3464,5,FALSE)</f>
        <v>10072.06</v>
      </c>
      <c r="N1122" s="23" t="str">
        <f>VLOOKUP(A1122,'Hospitalisation Details'!A1122:H3464,6,FALSE)</f>
        <v>tier - 3</v>
      </c>
      <c r="O1122" s="23" t="str">
        <f>VLOOKUP(A1122,'Hospitalisation Details'!A1122:H3464,7,FALSE)</f>
        <v>tier - 1</v>
      </c>
      <c r="P1122" s="23" t="str">
        <f>VLOOKUP(A1122,'Hospitalisation Details'!A1122:H3464,8,FALSE)</f>
        <v>R1017</v>
      </c>
      <c r="Q1122" s="26">
        <f>VLOOKUP(A1122,'Hospitalisation Details'!A1122:H3464,3,FALSE)</f>
        <v>53.613888888888887</v>
      </c>
    </row>
    <row r="1123" spans="1:17" ht="15.75" customHeight="1" x14ac:dyDescent="0.3">
      <c r="A1123" s="31" t="s">
        <v>1971</v>
      </c>
      <c r="B1123" s="23" t="str">
        <f>VLOOKUP(A1123,'Customer Names'!A1123:D3457,3,FALSE)</f>
        <v xml:space="preserve">  Matthew J</v>
      </c>
      <c r="C1123" s="23">
        <f>VLOOKUP(Healthcare!A1123,'Medical Examinations'!A1123:H3457,2,FALSE)</f>
        <v>21.4</v>
      </c>
      <c r="D1123" s="23">
        <f>VLOOKUP(A1123,'Medical Examinations'!A1123:H3457,3,FALSE)</f>
        <v>6.3</v>
      </c>
      <c r="E1123" s="23" t="str">
        <f>VLOOKUP(A1123,'Medical Examinations'!A1123:H3457,4,FALSE)</f>
        <v>Yes</v>
      </c>
      <c r="F1123" s="23" t="str">
        <f>VLOOKUP(A1123,'Medical Examinations'!A1123:H3457,5,FALSE)</f>
        <v>No</v>
      </c>
      <c r="G1123" s="23" t="str">
        <f>VLOOKUP(A1123,'Medical Examinations'!A1123:H3457,6,FALSE)</f>
        <v>Yes</v>
      </c>
      <c r="H1123" s="23">
        <f>VLOOKUP(A1123,'Medical Examinations'!A1123:H3457,7,FALSE)</f>
        <v>1</v>
      </c>
      <c r="I1123" s="23" t="str">
        <f>VLOOKUP(A1123,'Medical Examinations'!A1123:H3457,8,FALSE)</f>
        <v>No</v>
      </c>
      <c r="J1123" s="23" t="str" cm="1">
        <f t="array" ref="J1123">_xlfn.IFS(C1123&lt;18.5,"Under Weight",C1123&lt;25,"Healthy Weight",C1123&lt;30,"Over Weight",C1123&gt;=30,"Obesity")</f>
        <v>Healthy Weight</v>
      </c>
      <c r="K1123" s="23" t="str" cm="1">
        <f t="array" ref="K1123">_xlfn.IFS(D1123&lt;5.7,"Normal",D1123&lt;=6.5,"Prediabetes",D1123&gt;6.5,"Diabetes")</f>
        <v>Prediabetes</v>
      </c>
      <c r="L1123" s="30" t="str">
        <f>VLOOKUP(A1123,'Hospitalisation Details'!A1123:H3465,2,FALSE)</f>
        <v>22-Aug-1969</v>
      </c>
      <c r="M1123" s="23">
        <f>VLOOKUP(A1123,'Hospitalisation Details'!A1123:H3465,5,FALSE)</f>
        <v>10065.41</v>
      </c>
      <c r="N1123" s="23" t="str">
        <f>VLOOKUP(A1123,'Hospitalisation Details'!A1123:H3465,6,FALSE)</f>
        <v>tier - 3</v>
      </c>
      <c r="O1123" s="23" t="str">
        <f>VLOOKUP(A1123,'Hospitalisation Details'!A1123:H3465,7,FALSE)</f>
        <v>tier - 2</v>
      </c>
      <c r="P1123" s="23" t="str">
        <f>VLOOKUP(A1123,'Hospitalisation Details'!A1123:H3465,8,FALSE)</f>
        <v>R1011</v>
      </c>
      <c r="Q1123" s="26">
        <f>VLOOKUP(A1123,'Hospitalisation Details'!A1123:H3465,3,FALSE)</f>
        <v>53.794444444444444</v>
      </c>
    </row>
    <row r="1124" spans="1:17" ht="15.75" customHeight="1" x14ac:dyDescent="0.3">
      <c r="A1124" s="31" t="s">
        <v>1972</v>
      </c>
      <c r="B1124" s="23" t="str">
        <f>VLOOKUP(A1124,'Customer Names'!A1124:D3458,3,FALSE)</f>
        <v xml:space="preserve">  Mallory D</v>
      </c>
      <c r="C1124" s="23">
        <f>VLOOKUP(Healthcare!A1124,'Medical Examinations'!A1124:H3458,2,FALSE)</f>
        <v>32.299999999999997</v>
      </c>
      <c r="D1124" s="23">
        <f>VLOOKUP(A1124,'Medical Examinations'!A1124:H3458,3,FALSE)</f>
        <v>10.27</v>
      </c>
      <c r="E1124" s="23" t="str">
        <f>VLOOKUP(A1124,'Medical Examinations'!A1124:H3458,4,FALSE)</f>
        <v>No</v>
      </c>
      <c r="F1124" s="23" t="str">
        <f>VLOOKUP(A1124,'Medical Examinations'!A1124:H3458,5,FALSE)</f>
        <v>No</v>
      </c>
      <c r="G1124" s="23" t="str">
        <f>VLOOKUP(A1124,'Medical Examinations'!A1124:H3458,6,FALSE)</f>
        <v>No</v>
      </c>
      <c r="H1124" s="23">
        <f>VLOOKUP(A1124,'Medical Examinations'!A1124:H3458,7,FALSE)</f>
        <v>0</v>
      </c>
      <c r="I1124" s="23" t="str">
        <f>VLOOKUP(A1124,'Medical Examinations'!A1124:H3458,8,FALSE)</f>
        <v>No</v>
      </c>
      <c r="J1124" s="23" t="str" cm="1">
        <f t="array" ref="J1124">_xlfn.IFS(C1124&lt;18.5,"Under Weight",C1124&lt;25,"Healthy Weight",C1124&lt;30,"Over Weight",C1124&gt;=30,"Obesity")</f>
        <v>Obesity</v>
      </c>
      <c r="K1124" s="23" t="str" cm="1">
        <f t="array" ref="K1124">_xlfn.IFS(D1124&lt;5.7,"Normal",D1124&lt;=6.5,"Prediabetes",D1124&gt;6.5,"Diabetes")</f>
        <v>Diabetes</v>
      </c>
      <c r="L1124" s="30" t="str">
        <f>VLOOKUP(A1124,'Hospitalisation Details'!A1124:H3466,2,FALSE)</f>
        <v>30-Aug-1974</v>
      </c>
      <c r="M1124" s="23">
        <f>VLOOKUP(A1124,'Hospitalisation Details'!A1124:H3466,5,FALSE)</f>
        <v>10043.25</v>
      </c>
      <c r="N1124" s="23" t="str">
        <f>VLOOKUP(A1124,'Hospitalisation Details'!A1124:H3466,6,FALSE)</f>
        <v>tier - 3</v>
      </c>
      <c r="O1124" s="23" t="str">
        <f>VLOOKUP(A1124,'Hospitalisation Details'!A1124:H3466,7,FALSE)</f>
        <v>tier - 2</v>
      </c>
      <c r="P1124" s="23" t="str">
        <f>VLOOKUP(A1124,'Hospitalisation Details'!A1124:H3466,8,FALSE)</f>
        <v>R1024</v>
      </c>
      <c r="Q1124" s="26">
        <f>VLOOKUP(A1124,'Hospitalisation Details'!A1124:H3466,3,FALSE)</f>
        <v>48.772222222222226</v>
      </c>
    </row>
    <row r="1125" spans="1:17" ht="15.75" customHeight="1" x14ac:dyDescent="0.3">
      <c r="A1125" s="31" t="s">
        <v>1974</v>
      </c>
      <c r="B1125" s="23" t="str">
        <f>VLOOKUP(A1125,'Customer Names'!A1125:D3459,3,FALSE)</f>
        <v xml:space="preserve">  Christopher D</v>
      </c>
      <c r="C1125" s="23">
        <f>VLOOKUP(Healthcare!A1125,'Medical Examinations'!A1125:H3459,2,FALSE)</f>
        <v>29.78</v>
      </c>
      <c r="D1125" s="23">
        <f>VLOOKUP(A1125,'Medical Examinations'!A1125:H3459,3,FALSE)</f>
        <v>5.85</v>
      </c>
      <c r="E1125" s="23" t="str">
        <f>VLOOKUP(A1125,'Medical Examinations'!A1125:H3459,4,FALSE)</f>
        <v>No</v>
      </c>
      <c r="F1125" s="23" t="str">
        <f>VLOOKUP(A1125,'Medical Examinations'!A1125:H3459,5,FALSE)</f>
        <v>No</v>
      </c>
      <c r="G1125" s="23" t="str">
        <f>VLOOKUP(A1125,'Medical Examinations'!A1125:H3459,6,FALSE)</f>
        <v>Yes</v>
      </c>
      <c r="H1125" s="23">
        <f>VLOOKUP(A1125,'Medical Examinations'!A1125:H3459,7,FALSE)</f>
        <v>1</v>
      </c>
      <c r="I1125" s="23" t="str">
        <f>VLOOKUP(A1125,'Medical Examinations'!A1125:H3459,8,FALSE)</f>
        <v>No</v>
      </c>
      <c r="J1125" s="23" t="str" cm="1">
        <f t="array" ref="J1125">_xlfn.IFS(C1125&lt;18.5,"Under Weight",C1125&lt;25,"Healthy Weight",C1125&lt;30,"Over Weight",C1125&gt;=30,"Obesity")</f>
        <v>Over Weight</v>
      </c>
      <c r="K1125" s="23" t="str" cm="1">
        <f t="array" ref="K1125">_xlfn.IFS(D1125&lt;5.7,"Normal",D1125&lt;=6.5,"Prediabetes",D1125&gt;6.5,"Diabetes")</f>
        <v>Prediabetes</v>
      </c>
      <c r="L1125" s="30" t="str">
        <f>VLOOKUP(A1125,'Hospitalisation Details'!A1125:H3467,2,FALSE)</f>
        <v>28-Dec-1979</v>
      </c>
      <c r="M1125" s="23">
        <f>VLOOKUP(A1125,'Hospitalisation Details'!A1125:H3467,5,FALSE)</f>
        <v>10027.15</v>
      </c>
      <c r="N1125" s="23" t="str">
        <f>VLOOKUP(A1125,'Hospitalisation Details'!A1125:H3467,6,FALSE)</f>
        <v>tier - 3</v>
      </c>
      <c r="O1125" s="23" t="str">
        <f>VLOOKUP(A1125,'Hospitalisation Details'!A1125:H3467,7,FALSE)</f>
        <v>tier - 1</v>
      </c>
      <c r="P1125" s="23" t="str">
        <f>VLOOKUP(A1125,'Hospitalisation Details'!A1125:H3467,8,FALSE)</f>
        <v>R1021</v>
      </c>
      <c r="Q1125" s="26">
        <f>VLOOKUP(A1125,'Hospitalisation Details'!A1125:H3467,3,FALSE)</f>
        <v>43.444444444444443</v>
      </c>
    </row>
    <row r="1126" spans="1:17" ht="15.75" customHeight="1" x14ac:dyDescent="0.3">
      <c r="A1126" s="31" t="s">
        <v>1975</v>
      </c>
      <c r="B1126" s="23" t="str">
        <f>VLOOKUP(A1126,'Customer Names'!A1126:D3460,3,FALSE)</f>
        <v xml:space="preserve">  Jamie</v>
      </c>
      <c r="C1126" s="23">
        <f>VLOOKUP(Healthcare!A1126,'Medical Examinations'!A1126:H3460,2,FALSE)</f>
        <v>34.76</v>
      </c>
      <c r="D1126" s="23">
        <f>VLOOKUP(A1126,'Medical Examinations'!A1126:H3460,3,FALSE)</f>
        <v>5.92</v>
      </c>
      <c r="E1126" s="23" t="str">
        <f>VLOOKUP(A1126,'Medical Examinations'!A1126:H3460,4,FALSE)</f>
        <v>Yes</v>
      </c>
      <c r="F1126" s="23" t="str">
        <f>VLOOKUP(A1126,'Medical Examinations'!A1126:H3460,5,FALSE)</f>
        <v>No</v>
      </c>
      <c r="G1126" s="23" t="str">
        <f>VLOOKUP(A1126,'Medical Examinations'!A1126:H3460,6,FALSE)</f>
        <v>No</v>
      </c>
      <c r="H1126" s="23">
        <f>VLOOKUP(A1126,'Medical Examinations'!A1126:H3460,7,FALSE)</f>
        <v>1</v>
      </c>
      <c r="I1126" s="23" t="str">
        <f>VLOOKUP(A1126,'Medical Examinations'!A1126:H3460,8,FALSE)</f>
        <v>No</v>
      </c>
      <c r="J1126" s="23" t="str" cm="1">
        <f t="array" ref="J1126">_xlfn.IFS(C1126&lt;18.5,"Under Weight",C1126&lt;25,"Healthy Weight",C1126&lt;30,"Over Weight",C1126&gt;=30,"Obesity")</f>
        <v>Obesity</v>
      </c>
      <c r="K1126" s="23" t="str" cm="1">
        <f t="array" ref="K1126">_xlfn.IFS(D1126&lt;5.7,"Normal",D1126&lt;=6.5,"Prediabetes",D1126&gt;6.5,"Diabetes")</f>
        <v>Prediabetes</v>
      </c>
      <c r="L1126" s="30" t="str">
        <f>VLOOKUP(A1126,'Hospitalisation Details'!A1126:H3468,2,FALSE)</f>
        <v>03-Jul-1988</v>
      </c>
      <c r="M1126" s="23">
        <f>VLOOKUP(A1126,'Hospitalisation Details'!A1126:H3468,5,FALSE)</f>
        <v>10011.44</v>
      </c>
      <c r="N1126" s="23" t="str">
        <f>VLOOKUP(A1126,'Hospitalisation Details'!A1126:H3468,6,FALSE)</f>
        <v>tier - 3</v>
      </c>
      <c r="O1126" s="23" t="str">
        <f>VLOOKUP(A1126,'Hospitalisation Details'!A1126:H3468,7,FALSE)</f>
        <v>tier - 3</v>
      </c>
      <c r="P1126" s="23" t="str">
        <f>VLOOKUP(A1126,'Hospitalisation Details'!A1126:H3468,8,FALSE)</f>
        <v>R1026</v>
      </c>
      <c r="Q1126" s="26">
        <f>VLOOKUP(A1126,'Hospitalisation Details'!A1126:H3468,3,FALSE)</f>
        <v>34.930555555555557</v>
      </c>
    </row>
    <row r="1127" spans="1:17" ht="15.75" customHeight="1" x14ac:dyDescent="0.3">
      <c r="A1127" s="31" t="s">
        <v>1977</v>
      </c>
      <c r="B1127" s="23" t="str">
        <f>VLOOKUP(A1127,'Customer Names'!A1127:D3461,3,FALSE)</f>
        <v xml:space="preserve">  Ariell</v>
      </c>
      <c r="C1127" s="23">
        <f>VLOOKUP(Healthcare!A1127,'Medical Examinations'!A1127:H3461,2,FALSE)</f>
        <v>18.335000000000001</v>
      </c>
      <c r="D1127" s="23">
        <f>VLOOKUP(A1127,'Medical Examinations'!A1127:H3461,3,FALSE)</f>
        <v>10.01</v>
      </c>
      <c r="E1127" s="23" t="str">
        <f>VLOOKUP(A1127,'Medical Examinations'!A1127:H3461,4,FALSE)</f>
        <v>Yes</v>
      </c>
      <c r="F1127" s="23" t="str">
        <f>VLOOKUP(A1127,'Medical Examinations'!A1127:H3461,5,FALSE)</f>
        <v>No</v>
      </c>
      <c r="G1127" s="23" t="str">
        <f>VLOOKUP(A1127,'Medical Examinations'!A1127:H3461,6,FALSE)</f>
        <v>No</v>
      </c>
      <c r="H1127" s="23">
        <f>VLOOKUP(A1127,'Medical Examinations'!A1127:H3461,7,FALSE)</f>
        <v>2</v>
      </c>
      <c r="I1127" s="23" t="str">
        <f>VLOOKUP(A1127,'Medical Examinations'!A1127:H3461,8,FALSE)</f>
        <v>No</v>
      </c>
      <c r="J1127" s="23" t="str" cm="1">
        <f t="array" ref="J1127">_xlfn.IFS(C1127&lt;18.5,"Under Weight",C1127&lt;25,"Healthy Weight",C1127&lt;30,"Over Weight",C1127&gt;=30,"Obesity")</f>
        <v>Under Weight</v>
      </c>
      <c r="K1127" s="23" t="str" cm="1">
        <f t="array" ref="K1127">_xlfn.IFS(D1127&lt;5.7,"Normal",D1127&lt;=6.5,"Prediabetes",D1127&gt;6.5,"Diabetes")</f>
        <v>Diabetes</v>
      </c>
      <c r="L1127" s="30" t="str">
        <f>VLOOKUP(A1127,'Hospitalisation Details'!A1127:H3469,2,FALSE)</f>
        <v>11-Aug-1970</v>
      </c>
      <c r="M1127" s="23">
        <f>VLOOKUP(A1127,'Hospitalisation Details'!A1127:H3469,5,FALSE)</f>
        <v>9991.0400000000009</v>
      </c>
      <c r="N1127" s="23" t="str">
        <f>VLOOKUP(A1127,'Hospitalisation Details'!A1127:H3469,6,FALSE)</f>
        <v>tier - 2</v>
      </c>
      <c r="O1127" s="23" t="str">
        <f>VLOOKUP(A1127,'Hospitalisation Details'!A1127:H3469,7,FALSE)</f>
        <v>tier - 3</v>
      </c>
      <c r="P1127" s="23" t="str">
        <f>VLOOKUP(A1127,'Hospitalisation Details'!A1127:H3469,8,FALSE)</f>
        <v>R1012</v>
      </c>
      <c r="Q1127" s="26">
        <f>VLOOKUP(A1127,'Hospitalisation Details'!A1127:H3469,3,FALSE)</f>
        <v>52.825000000000003</v>
      </c>
    </row>
    <row r="1128" spans="1:17" ht="15.75" customHeight="1" x14ac:dyDescent="0.3">
      <c r="A1128" s="31" t="s">
        <v>1979</v>
      </c>
      <c r="B1128" s="23" t="str">
        <f>VLOOKUP(A1128,'Customer Names'!A1128:D3462,3,FALSE)</f>
        <v xml:space="preserve">  Christopher</v>
      </c>
      <c r="C1128" s="23">
        <f>VLOOKUP(Healthcare!A1128,'Medical Examinations'!A1128:H3462,2,FALSE)</f>
        <v>32.299999999999997</v>
      </c>
      <c r="D1128" s="23">
        <f>VLOOKUP(A1128,'Medical Examinations'!A1128:H3462,3,FALSE)</f>
        <v>9.59</v>
      </c>
      <c r="E1128" s="23" t="str">
        <f>VLOOKUP(A1128,'Medical Examinations'!A1128:H3462,4,FALSE)</f>
        <v>No</v>
      </c>
      <c r="F1128" s="23" t="str">
        <f>VLOOKUP(A1128,'Medical Examinations'!A1128:H3462,5,FALSE)</f>
        <v>No</v>
      </c>
      <c r="G1128" s="23" t="str">
        <f>VLOOKUP(A1128,'Medical Examinations'!A1128:H3462,6,FALSE)</f>
        <v>No</v>
      </c>
      <c r="H1128" s="23">
        <f>VLOOKUP(A1128,'Medical Examinations'!A1128:H3462,7,FALSE)</f>
        <v>0</v>
      </c>
      <c r="I1128" s="23" t="str">
        <f>VLOOKUP(A1128,'Medical Examinations'!A1128:H3462,8,FALSE)</f>
        <v>No</v>
      </c>
      <c r="J1128" s="23" t="str" cm="1">
        <f t="array" ref="J1128">_xlfn.IFS(C1128&lt;18.5,"Under Weight",C1128&lt;25,"Healthy Weight",C1128&lt;30,"Over Weight",C1128&gt;=30,"Obesity")</f>
        <v>Obesity</v>
      </c>
      <c r="K1128" s="23" t="str" cm="1">
        <f t="array" ref="K1128">_xlfn.IFS(D1128&lt;5.7,"Normal",D1128&lt;=6.5,"Prediabetes",D1128&gt;6.5,"Diabetes")</f>
        <v>Diabetes</v>
      </c>
      <c r="L1128" s="30" t="str">
        <f>VLOOKUP(A1128,'Hospitalisation Details'!A1128:H3470,2,FALSE)</f>
        <v>06-Oct-1971</v>
      </c>
      <c r="M1128" s="23">
        <f>VLOOKUP(A1128,'Hospitalisation Details'!A1128:H3470,5,FALSE)</f>
        <v>9964.06</v>
      </c>
      <c r="N1128" s="23" t="str">
        <f>VLOOKUP(A1128,'Hospitalisation Details'!A1128:H3470,6,FALSE)</f>
        <v>tier - 2</v>
      </c>
      <c r="O1128" s="23" t="str">
        <f>VLOOKUP(A1128,'Hospitalisation Details'!A1128:H3470,7,FALSE)</f>
        <v>tier - 2</v>
      </c>
      <c r="P1128" s="23" t="str">
        <f>VLOOKUP(A1128,'Hospitalisation Details'!A1128:H3470,8,FALSE)</f>
        <v>R1019</v>
      </c>
      <c r="Q1128" s="26">
        <f>VLOOKUP(A1128,'Hospitalisation Details'!A1128:H3470,3,FALSE)</f>
        <v>51.672222222222224</v>
      </c>
    </row>
    <row r="1129" spans="1:17" ht="15.75" customHeight="1" x14ac:dyDescent="0.3">
      <c r="A1129" s="31" t="s">
        <v>1980</v>
      </c>
      <c r="B1129" s="23" t="str">
        <f>VLOOKUP(A1129,'Customer Names'!A1129:D3463,3,FALSE)</f>
        <v xml:space="preserve">  Ryan</v>
      </c>
      <c r="C1129" s="23">
        <f>VLOOKUP(Healthcare!A1129,'Medical Examinations'!A1129:H3463,2,FALSE)</f>
        <v>27.74</v>
      </c>
      <c r="D1129" s="23">
        <f>VLOOKUP(A1129,'Medical Examinations'!A1129:H3463,3,FALSE)</f>
        <v>10.37</v>
      </c>
      <c r="E1129" s="23" t="str">
        <f>VLOOKUP(A1129,'Medical Examinations'!A1129:H3463,4,FALSE)</f>
        <v>No</v>
      </c>
      <c r="F1129" s="23" t="str">
        <f>VLOOKUP(A1129,'Medical Examinations'!A1129:H3463,5,FALSE)</f>
        <v>No</v>
      </c>
      <c r="G1129" s="23" t="str">
        <f>VLOOKUP(A1129,'Medical Examinations'!A1129:H3463,6,FALSE)</f>
        <v>No</v>
      </c>
      <c r="H1129" s="23">
        <f>VLOOKUP(A1129,'Medical Examinations'!A1129:H3463,7,FALSE)</f>
        <v>0</v>
      </c>
      <c r="I1129" s="23" t="str">
        <f>VLOOKUP(A1129,'Medical Examinations'!A1129:H3463,8,FALSE)</f>
        <v>No</v>
      </c>
      <c r="J1129" s="23" t="str" cm="1">
        <f t="array" ref="J1129">_xlfn.IFS(C1129&lt;18.5,"Under Weight",C1129&lt;25,"Healthy Weight",C1129&lt;30,"Over Weight",C1129&gt;=30,"Obesity")</f>
        <v>Over Weight</v>
      </c>
      <c r="K1129" s="23" t="str" cm="1">
        <f t="array" ref="K1129">_xlfn.IFS(D1129&lt;5.7,"Normal",D1129&lt;=6.5,"Prediabetes",D1129&gt;6.5,"Diabetes")</f>
        <v>Diabetes</v>
      </c>
      <c r="L1129" s="30" t="str">
        <f>VLOOKUP(A1129,'Hospitalisation Details'!A1129:H3471,2,FALSE)</f>
        <v>26-Dec-1971</v>
      </c>
      <c r="M1129" s="23">
        <f>VLOOKUP(A1129,'Hospitalisation Details'!A1129:H3471,5,FALSE)</f>
        <v>9957.7199999999993</v>
      </c>
      <c r="N1129" s="23" t="str">
        <f>VLOOKUP(A1129,'Hospitalisation Details'!A1129:H3471,6,FALSE)</f>
        <v>tier - 2</v>
      </c>
      <c r="O1129" s="23" t="str">
        <f>VLOOKUP(A1129,'Hospitalisation Details'!A1129:H3471,7,FALSE)</f>
        <v>tier - 3</v>
      </c>
      <c r="P1129" s="23" t="str">
        <f>VLOOKUP(A1129,'Hospitalisation Details'!A1129:H3471,8,FALSE)</f>
        <v>R1018</v>
      </c>
      <c r="Q1129" s="26">
        <f>VLOOKUP(A1129,'Hospitalisation Details'!A1129:H3471,3,FALSE)</f>
        <v>51.45</v>
      </c>
    </row>
    <row r="1130" spans="1:17" ht="15.75" customHeight="1" x14ac:dyDescent="0.3">
      <c r="A1130" s="31" t="s">
        <v>1981</v>
      </c>
      <c r="B1130" s="23" t="str">
        <f>VLOOKUP(A1130,'Customer Names'!A1130:D3464,3,FALSE)</f>
        <v xml:space="preserve">  Thomas B</v>
      </c>
      <c r="C1130" s="23">
        <f>VLOOKUP(Healthcare!A1130,'Medical Examinations'!A1130:H3464,2,FALSE)</f>
        <v>24</v>
      </c>
      <c r="D1130" s="23">
        <f>VLOOKUP(A1130,'Medical Examinations'!A1130:H3464,3,FALSE)</f>
        <v>4.01</v>
      </c>
      <c r="E1130" s="23" t="str">
        <f>VLOOKUP(A1130,'Medical Examinations'!A1130:H3464,4,FALSE)</f>
        <v>Yes</v>
      </c>
      <c r="F1130" s="23" t="str">
        <f>VLOOKUP(A1130,'Medical Examinations'!A1130:H3464,5,FALSE)</f>
        <v>No</v>
      </c>
      <c r="G1130" s="23" t="str">
        <f>VLOOKUP(A1130,'Medical Examinations'!A1130:H3464,6,FALSE)</f>
        <v>No</v>
      </c>
      <c r="H1130" s="23">
        <f>VLOOKUP(A1130,'Medical Examinations'!A1130:H3464,7,FALSE)</f>
        <v>1</v>
      </c>
      <c r="I1130" s="23" t="str">
        <f>VLOOKUP(A1130,'Medical Examinations'!A1130:H3464,8,FALSE)</f>
        <v>No</v>
      </c>
      <c r="J1130" s="23" t="str" cm="1">
        <f t="array" ref="J1130">_xlfn.IFS(C1130&lt;18.5,"Under Weight",C1130&lt;25,"Healthy Weight",C1130&lt;30,"Over Weight",C1130&gt;=30,"Obesity")</f>
        <v>Healthy Weight</v>
      </c>
      <c r="K1130" s="23" t="str" cm="1">
        <f t="array" ref="K1130">_xlfn.IFS(D1130&lt;5.7,"Normal",D1130&lt;=6.5,"Prediabetes",D1130&gt;6.5,"Diabetes")</f>
        <v>Normal</v>
      </c>
      <c r="L1130" s="30" t="str">
        <f>VLOOKUP(A1130,'Hospitalisation Details'!A1130:H3472,2,FALSE)</f>
        <v>11-Sep-1964</v>
      </c>
      <c r="M1130" s="23">
        <f>VLOOKUP(A1130,'Hospitalisation Details'!A1130:H3472,5,FALSE)</f>
        <v>9933.44</v>
      </c>
      <c r="N1130" s="23" t="str">
        <f>VLOOKUP(A1130,'Hospitalisation Details'!A1130:H3472,6,FALSE)</f>
        <v>tier - 3</v>
      </c>
      <c r="O1130" s="23" t="str">
        <f>VLOOKUP(A1130,'Hospitalisation Details'!A1130:H3472,7,FALSE)</f>
        <v>tier - 3</v>
      </c>
      <c r="P1130" s="23" t="str">
        <f>VLOOKUP(A1130,'Hospitalisation Details'!A1130:H3472,8,FALSE)</f>
        <v>R1013</v>
      </c>
      <c r="Q1130" s="26">
        <f>VLOOKUP(A1130,'Hospitalisation Details'!A1130:H3472,3,FALSE)</f>
        <v>58.741666666666667</v>
      </c>
    </row>
    <row r="1131" spans="1:17" ht="15.75" customHeight="1" x14ac:dyDescent="0.3">
      <c r="A1131" s="31" t="s">
        <v>1983</v>
      </c>
      <c r="B1131" s="23" t="str">
        <f>VLOOKUP(A1131,'Customer Names'!A1131:D3465,3,FALSE)</f>
        <v xml:space="preserve">  Katie</v>
      </c>
      <c r="C1131" s="23">
        <f>VLOOKUP(Healthcare!A1131,'Medical Examinations'!A1131:H3465,2,FALSE)</f>
        <v>31.78</v>
      </c>
      <c r="D1131" s="23">
        <f>VLOOKUP(A1131,'Medical Examinations'!A1131:H3465,3,FALSE)</f>
        <v>4.24</v>
      </c>
      <c r="E1131" s="23" t="str">
        <f>VLOOKUP(A1131,'Medical Examinations'!A1131:H3465,4,FALSE)</f>
        <v>Yes</v>
      </c>
      <c r="F1131" s="23" t="str">
        <f>VLOOKUP(A1131,'Medical Examinations'!A1131:H3465,5,FALSE)</f>
        <v>No</v>
      </c>
      <c r="G1131" s="23" t="str">
        <f>VLOOKUP(A1131,'Medical Examinations'!A1131:H3465,6,FALSE)</f>
        <v>Yes</v>
      </c>
      <c r="H1131" s="23">
        <f>VLOOKUP(A1131,'Medical Examinations'!A1131:H3465,7,FALSE)</f>
        <v>1</v>
      </c>
      <c r="I1131" s="23" t="str">
        <f>VLOOKUP(A1131,'Medical Examinations'!A1131:H3465,8,FALSE)</f>
        <v>No</v>
      </c>
      <c r="J1131" s="23" t="str" cm="1">
        <f t="array" ref="J1131">_xlfn.IFS(C1131&lt;18.5,"Under Weight",C1131&lt;25,"Healthy Weight",C1131&lt;30,"Over Weight",C1131&gt;=30,"Obesity")</f>
        <v>Obesity</v>
      </c>
      <c r="K1131" s="23" t="str" cm="1">
        <f t="array" ref="K1131">_xlfn.IFS(D1131&lt;5.7,"Normal",D1131&lt;=6.5,"Prediabetes",D1131&gt;6.5,"Diabetes")</f>
        <v>Normal</v>
      </c>
      <c r="L1131" s="30" t="str">
        <f>VLOOKUP(A1131,'Hospitalisation Details'!A1131:H3473,2,FALSE)</f>
        <v>03-Dec-1983</v>
      </c>
      <c r="M1131" s="23">
        <f>VLOOKUP(A1131,'Hospitalisation Details'!A1131:H3473,5,FALSE)</f>
        <v>9931.9599999999991</v>
      </c>
      <c r="N1131" s="23" t="str">
        <f>VLOOKUP(A1131,'Hospitalisation Details'!A1131:H3473,6,FALSE)</f>
        <v>tier - 2</v>
      </c>
      <c r="O1131" s="23" t="str">
        <f>VLOOKUP(A1131,'Hospitalisation Details'!A1131:H3473,7,FALSE)</f>
        <v>tier - 2</v>
      </c>
      <c r="P1131" s="23" t="str">
        <f>VLOOKUP(A1131,'Hospitalisation Details'!A1131:H3473,8,FALSE)</f>
        <v>R1012</v>
      </c>
      <c r="Q1131" s="26">
        <f>VLOOKUP(A1131,'Hospitalisation Details'!A1131:H3473,3,FALSE)</f>
        <v>39.513888888888886</v>
      </c>
    </row>
    <row r="1132" spans="1:17" ht="15.75" customHeight="1" x14ac:dyDescent="0.3">
      <c r="A1132" s="31" t="s">
        <v>1984</v>
      </c>
      <c r="B1132" s="23" t="str">
        <f>VLOOKUP(A1132,'Customer Names'!A1132:D3466,3,FALSE)</f>
        <v xml:space="preserve">  Rachelle L</v>
      </c>
      <c r="C1132" s="23">
        <f>VLOOKUP(Healthcare!A1132,'Medical Examinations'!A1132:H3466,2,FALSE)</f>
        <v>32.25</v>
      </c>
      <c r="D1132" s="23">
        <f>VLOOKUP(A1132,'Medical Examinations'!A1132:H3466,3,FALSE)</f>
        <v>5.36</v>
      </c>
      <c r="E1132" s="23" t="str">
        <f>VLOOKUP(A1132,'Medical Examinations'!A1132:H3466,4,FALSE)</f>
        <v>Yes</v>
      </c>
      <c r="F1132" s="23" t="str">
        <f>VLOOKUP(A1132,'Medical Examinations'!A1132:H3466,5,FALSE)</f>
        <v>No</v>
      </c>
      <c r="G1132" s="23" t="str">
        <f>VLOOKUP(A1132,'Medical Examinations'!A1132:H3466,6,FALSE)</f>
        <v>No</v>
      </c>
      <c r="H1132" s="23">
        <f>VLOOKUP(A1132,'Medical Examinations'!A1132:H3466,7,FALSE)</f>
        <v>0</v>
      </c>
      <c r="I1132" s="23" t="str">
        <f>VLOOKUP(A1132,'Medical Examinations'!A1132:H3466,8,FALSE)</f>
        <v>No</v>
      </c>
      <c r="J1132" s="23" t="str" cm="1">
        <f t="array" ref="J1132">_xlfn.IFS(C1132&lt;18.5,"Under Weight",C1132&lt;25,"Healthy Weight",C1132&lt;30,"Over Weight",C1132&gt;=30,"Obesity")</f>
        <v>Obesity</v>
      </c>
      <c r="K1132" s="23" t="str" cm="1">
        <f t="array" ref="K1132">_xlfn.IFS(D1132&lt;5.7,"Normal",D1132&lt;=6.5,"Prediabetes",D1132&gt;6.5,"Diabetes")</f>
        <v>Normal</v>
      </c>
      <c r="L1132" s="30" t="str">
        <f>VLOOKUP(A1132,'Hospitalisation Details'!A1132:H3474,2,FALSE)</f>
        <v>19-Aug-1985</v>
      </c>
      <c r="M1132" s="23">
        <f>VLOOKUP(A1132,'Hospitalisation Details'!A1132:H3474,5,FALSE)</f>
        <v>9930.64</v>
      </c>
      <c r="N1132" s="23" t="str">
        <f>VLOOKUP(A1132,'Hospitalisation Details'!A1132:H3474,6,FALSE)</f>
        <v>tier - 2</v>
      </c>
      <c r="O1132" s="23" t="str">
        <f>VLOOKUP(A1132,'Hospitalisation Details'!A1132:H3474,7,FALSE)</f>
        <v>tier - 3</v>
      </c>
      <c r="P1132" s="23" t="str">
        <f>VLOOKUP(A1132,'Hospitalisation Details'!A1132:H3474,8,FALSE)</f>
        <v>R1025</v>
      </c>
      <c r="Q1132" s="26">
        <f>VLOOKUP(A1132,'Hospitalisation Details'!A1132:H3474,3,FALSE)</f>
        <v>37.802777777777777</v>
      </c>
    </row>
    <row r="1133" spans="1:17" ht="15.75" customHeight="1" x14ac:dyDescent="0.3">
      <c r="A1133" s="31" t="s">
        <v>1986</v>
      </c>
      <c r="B1133" s="23" t="str">
        <f>VLOOKUP(A1133,'Customer Names'!A1133:D3467,3,FALSE)</f>
        <v xml:space="preserve">  Colleen</v>
      </c>
      <c r="C1133" s="23">
        <f>VLOOKUP(Healthcare!A1133,'Medical Examinations'!A1133:H3467,2,FALSE)</f>
        <v>30.114999999999998</v>
      </c>
      <c r="D1133" s="23">
        <f>VLOOKUP(A1133,'Medical Examinations'!A1133:H3467,3,FALSE)</f>
        <v>4.99</v>
      </c>
      <c r="E1133" s="23" t="str">
        <f>VLOOKUP(A1133,'Medical Examinations'!A1133:H3467,4,FALSE)</f>
        <v>No</v>
      </c>
      <c r="F1133" s="23" t="str">
        <f>VLOOKUP(A1133,'Medical Examinations'!A1133:H3467,5,FALSE)</f>
        <v>No</v>
      </c>
      <c r="G1133" s="23" t="str">
        <f>VLOOKUP(A1133,'Medical Examinations'!A1133:H3467,6,FALSE)</f>
        <v>No</v>
      </c>
      <c r="H1133" s="23">
        <f>VLOOKUP(A1133,'Medical Examinations'!A1133:H3467,7,FALSE)</f>
        <v>2</v>
      </c>
      <c r="I1133" s="23" t="str">
        <f>VLOOKUP(A1133,'Medical Examinations'!A1133:H3467,8,FALSE)</f>
        <v>No</v>
      </c>
      <c r="J1133" s="23" t="str" cm="1">
        <f t="array" ref="J1133">_xlfn.IFS(C1133&lt;18.5,"Under Weight",C1133&lt;25,"Healthy Weight",C1133&lt;30,"Over Weight",C1133&gt;=30,"Obesity")</f>
        <v>Obesity</v>
      </c>
      <c r="K1133" s="23" t="str" cm="1">
        <f t="array" ref="K1133">_xlfn.IFS(D1133&lt;5.7,"Normal",D1133&lt;=6.5,"Prediabetes",D1133&gt;6.5,"Diabetes")</f>
        <v>Normal</v>
      </c>
      <c r="L1133" s="30" t="str">
        <f>VLOOKUP(A1133,'Hospitalisation Details'!A1133:H3475,2,FALSE)</f>
        <v>14-Sep-1972</v>
      </c>
      <c r="M1133" s="23">
        <f>VLOOKUP(A1133,'Hospitalisation Details'!A1133:H3475,5,FALSE)</f>
        <v>9910.36</v>
      </c>
      <c r="N1133" s="23" t="str">
        <f>VLOOKUP(A1133,'Hospitalisation Details'!A1133:H3475,6,FALSE)</f>
        <v>tier - 2</v>
      </c>
      <c r="O1133" s="23" t="str">
        <f>VLOOKUP(A1133,'Hospitalisation Details'!A1133:H3475,7,FALSE)</f>
        <v>tier - 3</v>
      </c>
      <c r="P1133" s="23" t="str">
        <f>VLOOKUP(A1133,'Hospitalisation Details'!A1133:H3475,8,FALSE)</f>
        <v>R1012</v>
      </c>
      <c r="Q1133" s="26">
        <f>VLOOKUP(A1133,'Hospitalisation Details'!A1133:H3475,3,FALSE)</f>
        <v>50.733333333333334</v>
      </c>
    </row>
    <row r="1134" spans="1:17" ht="15.75" customHeight="1" x14ac:dyDescent="0.3">
      <c r="A1134" s="31" t="s">
        <v>1988</v>
      </c>
      <c r="B1134" s="23" t="str">
        <f>VLOOKUP(A1134,'Customer Names'!A1134:D3468,3,FALSE)</f>
        <v xml:space="preserve">  Gregory A</v>
      </c>
      <c r="C1134" s="23">
        <f>VLOOKUP(Healthcare!A1134,'Medical Examinations'!A1134:H3468,2,FALSE)</f>
        <v>22.41</v>
      </c>
      <c r="D1134" s="23">
        <f>VLOOKUP(A1134,'Medical Examinations'!A1134:H3468,3,FALSE)</f>
        <v>8.68</v>
      </c>
      <c r="E1134" s="23" t="str">
        <f>VLOOKUP(A1134,'Medical Examinations'!A1134:H3468,4,FALSE)</f>
        <v>No</v>
      </c>
      <c r="F1134" s="23" t="str">
        <f>VLOOKUP(A1134,'Medical Examinations'!A1134:H3468,5,FALSE)</f>
        <v>No</v>
      </c>
      <c r="G1134" s="23" t="str">
        <f>VLOOKUP(A1134,'Medical Examinations'!A1134:H3468,6,FALSE)</f>
        <v>No</v>
      </c>
      <c r="H1134" s="23">
        <f>VLOOKUP(A1134,'Medical Examinations'!A1134:H3468,7,FALSE)</f>
        <v>0</v>
      </c>
      <c r="I1134" s="23" t="str">
        <f>VLOOKUP(A1134,'Medical Examinations'!A1134:H3468,8,FALSE)</f>
        <v>No</v>
      </c>
      <c r="J1134" s="23" t="str" cm="1">
        <f t="array" ref="J1134">_xlfn.IFS(C1134&lt;18.5,"Under Weight",C1134&lt;25,"Healthy Weight",C1134&lt;30,"Over Weight",C1134&gt;=30,"Obesity")</f>
        <v>Healthy Weight</v>
      </c>
      <c r="K1134" s="23" t="str" cm="1">
        <f t="array" ref="K1134">_xlfn.IFS(D1134&lt;5.7,"Normal",D1134&lt;=6.5,"Prediabetes",D1134&gt;6.5,"Diabetes")</f>
        <v>Diabetes</v>
      </c>
      <c r="L1134" s="30" t="str">
        <f>VLOOKUP(A1134,'Hospitalisation Details'!A1134:H3476,2,FALSE)</f>
        <v>17-Aug-1962</v>
      </c>
      <c r="M1134" s="23">
        <f>VLOOKUP(A1134,'Hospitalisation Details'!A1134:H3476,5,FALSE)</f>
        <v>9907.83</v>
      </c>
      <c r="N1134" s="23" t="str">
        <f>VLOOKUP(A1134,'Hospitalisation Details'!A1134:H3476,6,FALSE)</f>
        <v>tier - 3</v>
      </c>
      <c r="O1134" s="23" t="str">
        <f>VLOOKUP(A1134,'Hospitalisation Details'!A1134:H3476,7,FALSE)</f>
        <v>tier - 2</v>
      </c>
      <c r="P1134" s="23" t="str">
        <f>VLOOKUP(A1134,'Hospitalisation Details'!A1134:H3476,8,FALSE)</f>
        <v>R1013</v>
      </c>
      <c r="Q1134" s="26">
        <f>VLOOKUP(A1134,'Hospitalisation Details'!A1134:H3476,3,FALSE)</f>
        <v>60.80833333333333</v>
      </c>
    </row>
    <row r="1135" spans="1:17" ht="15.75" customHeight="1" x14ac:dyDescent="0.3">
      <c r="A1135" s="31" t="s">
        <v>1990</v>
      </c>
      <c r="B1135" s="23" t="str">
        <f>VLOOKUP(A1135,'Customer Names'!A1135:D3469,3,FALSE)</f>
        <v xml:space="preserve">  Lara</v>
      </c>
      <c r="C1135" s="23">
        <f>VLOOKUP(Healthcare!A1135,'Medical Examinations'!A1135:H3469,2,FALSE)</f>
        <v>45.72</v>
      </c>
      <c r="D1135" s="23">
        <f>VLOOKUP(A1135,'Medical Examinations'!A1135:H3469,3,FALSE)</f>
        <v>4.2300000000000004</v>
      </c>
      <c r="E1135" s="23" t="str">
        <f>VLOOKUP(A1135,'Medical Examinations'!A1135:H3469,4,FALSE)</f>
        <v>Yes</v>
      </c>
      <c r="F1135" s="23" t="str">
        <f>VLOOKUP(A1135,'Medical Examinations'!A1135:H3469,5,FALSE)</f>
        <v>No</v>
      </c>
      <c r="G1135" s="23" t="str">
        <f>VLOOKUP(A1135,'Medical Examinations'!A1135:H3469,6,FALSE)</f>
        <v>No</v>
      </c>
      <c r="H1135" s="23">
        <f>VLOOKUP(A1135,'Medical Examinations'!A1135:H3469,7,FALSE)</f>
        <v>0</v>
      </c>
      <c r="I1135" s="23" t="str">
        <f>VLOOKUP(A1135,'Medical Examinations'!A1135:H3469,8,FALSE)</f>
        <v>No</v>
      </c>
      <c r="J1135" s="23" t="str" cm="1">
        <f t="array" ref="J1135">_xlfn.IFS(C1135&lt;18.5,"Under Weight",C1135&lt;25,"Healthy Weight",C1135&lt;30,"Over Weight",C1135&gt;=30,"Obesity")</f>
        <v>Obesity</v>
      </c>
      <c r="K1135" s="23" t="str" cm="1">
        <f t="array" ref="K1135">_xlfn.IFS(D1135&lt;5.7,"Normal",D1135&lt;=6.5,"Prediabetes",D1135&gt;6.5,"Diabetes")</f>
        <v>Normal</v>
      </c>
      <c r="L1135" s="30" t="str">
        <f>VLOOKUP(A1135,'Hospitalisation Details'!A1135:H3477,2,FALSE)</f>
        <v>08-Jul-1996</v>
      </c>
      <c r="M1135" s="23">
        <f>VLOOKUP(A1135,'Hospitalisation Details'!A1135:H3477,5,FALSE)</f>
        <v>9894.69</v>
      </c>
      <c r="N1135" s="23" t="str">
        <f>VLOOKUP(A1135,'Hospitalisation Details'!A1135:H3477,6,FALSE)</f>
        <v>tier - 2</v>
      </c>
      <c r="O1135" s="23" t="str">
        <f>VLOOKUP(A1135,'Hospitalisation Details'!A1135:H3477,7,FALSE)</f>
        <v>tier - 3</v>
      </c>
      <c r="P1135" s="23" t="str">
        <f>VLOOKUP(A1135,'Hospitalisation Details'!A1135:H3477,8,FALSE)</f>
        <v>R1012</v>
      </c>
      <c r="Q1135" s="26">
        <f>VLOOKUP(A1135,'Hospitalisation Details'!A1135:H3477,3,FALSE)</f>
        <v>26.916666666666668</v>
      </c>
    </row>
    <row r="1136" spans="1:17" ht="15.75" customHeight="1" x14ac:dyDescent="0.3">
      <c r="A1136" s="31" t="s">
        <v>1991</v>
      </c>
      <c r="B1136" s="23" t="str">
        <f>VLOOKUP(A1136,'Customer Names'!A1136:D3470,3,FALSE)</f>
        <v xml:space="preserve">  Megan</v>
      </c>
      <c r="C1136" s="23">
        <f>VLOOKUP(Healthcare!A1136,'Medical Examinations'!A1136:H3470,2,FALSE)</f>
        <v>25</v>
      </c>
      <c r="D1136" s="23">
        <f>VLOOKUP(A1136,'Medical Examinations'!A1136:H3470,3,FALSE)</f>
        <v>5.32</v>
      </c>
      <c r="E1136" s="23" t="str">
        <f>VLOOKUP(A1136,'Medical Examinations'!A1136:H3470,4,FALSE)</f>
        <v>Yes</v>
      </c>
      <c r="F1136" s="23" t="str">
        <f>VLOOKUP(A1136,'Medical Examinations'!A1136:H3470,5,FALSE)</f>
        <v>No</v>
      </c>
      <c r="G1136" s="23" t="str">
        <f>VLOOKUP(A1136,'Medical Examinations'!A1136:H3470,6,FALSE)</f>
        <v>No</v>
      </c>
      <c r="H1136" s="23">
        <f>VLOOKUP(A1136,'Medical Examinations'!A1136:H3470,7,FALSE)</f>
        <v>2</v>
      </c>
      <c r="I1136" s="23" t="str">
        <f>VLOOKUP(A1136,'Medical Examinations'!A1136:H3470,8,FALSE)</f>
        <v>No</v>
      </c>
      <c r="J1136" s="23" t="str" cm="1">
        <f t="array" ref="J1136">_xlfn.IFS(C1136&lt;18.5,"Under Weight",C1136&lt;25,"Healthy Weight",C1136&lt;30,"Over Weight",C1136&gt;=30,"Obesity")</f>
        <v>Over Weight</v>
      </c>
      <c r="K1136" s="23" t="str" cm="1">
        <f t="array" ref="K1136">_xlfn.IFS(D1136&lt;5.7,"Normal",D1136&lt;=6.5,"Prediabetes",D1136&gt;6.5,"Diabetes")</f>
        <v>Normal</v>
      </c>
      <c r="L1136" s="30" t="str">
        <f>VLOOKUP(A1136,'Hospitalisation Details'!A1136:H3478,2,FALSE)</f>
        <v>05-Nov-1966</v>
      </c>
      <c r="M1136" s="23">
        <f>VLOOKUP(A1136,'Hospitalisation Details'!A1136:H3478,5,FALSE)</f>
        <v>9890.23</v>
      </c>
      <c r="N1136" s="23" t="str">
        <f>VLOOKUP(A1136,'Hospitalisation Details'!A1136:H3478,6,FALSE)</f>
        <v>tier - 3</v>
      </c>
      <c r="O1136" s="23" t="str">
        <f>VLOOKUP(A1136,'Hospitalisation Details'!A1136:H3478,7,FALSE)</f>
        <v>tier - 3</v>
      </c>
      <c r="P1136" s="23" t="str">
        <f>VLOOKUP(A1136,'Hospitalisation Details'!A1136:H3478,8,FALSE)</f>
        <v>R1013</v>
      </c>
      <c r="Q1136" s="26">
        <f>VLOOKUP(A1136,'Hospitalisation Details'!A1136:H3478,3,FALSE)</f>
        <v>56.591666666666669</v>
      </c>
    </row>
    <row r="1137" spans="1:17" ht="15.75" customHeight="1" x14ac:dyDescent="0.3">
      <c r="A1137" s="31" t="s">
        <v>1992</v>
      </c>
      <c r="B1137" s="23" t="str">
        <f>VLOOKUP(A1137,'Customer Names'!A1137:D3471,3,FALSE)</f>
        <v xml:space="preserve">  Sara</v>
      </c>
      <c r="C1137" s="23">
        <f>VLOOKUP(Healthcare!A1137,'Medical Examinations'!A1137:H3471,2,FALSE)</f>
        <v>39.5</v>
      </c>
      <c r="D1137" s="23">
        <f>VLOOKUP(A1137,'Medical Examinations'!A1137:H3471,3,FALSE)</f>
        <v>6.66</v>
      </c>
      <c r="E1137" s="23" t="str">
        <f>VLOOKUP(A1137,'Medical Examinations'!A1137:H3471,4,FALSE)</f>
        <v>No</v>
      </c>
      <c r="F1137" s="23" t="str">
        <f>VLOOKUP(A1137,'Medical Examinations'!A1137:H3471,5,FALSE)</f>
        <v>No</v>
      </c>
      <c r="G1137" s="23" t="str">
        <f>VLOOKUP(A1137,'Medical Examinations'!A1137:H3471,6,FALSE)</f>
        <v>No</v>
      </c>
      <c r="H1137" s="23">
        <f>VLOOKUP(A1137,'Medical Examinations'!A1137:H3471,7,FALSE)</f>
        <v>0</v>
      </c>
      <c r="I1137" s="23" t="str">
        <f>VLOOKUP(A1137,'Medical Examinations'!A1137:H3471,8,FALSE)</f>
        <v>No</v>
      </c>
      <c r="J1137" s="23" t="str" cm="1">
        <f t="array" ref="J1137">_xlfn.IFS(C1137&lt;18.5,"Under Weight",C1137&lt;25,"Healthy Weight",C1137&lt;30,"Over Weight",C1137&gt;=30,"Obesity")</f>
        <v>Obesity</v>
      </c>
      <c r="K1137" s="23" t="str" cm="1">
        <f t="array" ref="K1137">_xlfn.IFS(D1137&lt;5.7,"Normal",D1137&lt;=6.5,"Prediabetes",D1137&gt;6.5,"Diabetes")</f>
        <v>Diabetes</v>
      </c>
      <c r="L1137" s="30" t="str">
        <f>VLOOKUP(A1137,'Hospitalisation Details'!A1137:H3479,2,FALSE)</f>
        <v>08-Nov-1971</v>
      </c>
      <c r="M1137" s="23">
        <f>VLOOKUP(A1137,'Hospitalisation Details'!A1137:H3479,5,FALSE)</f>
        <v>9880.07</v>
      </c>
      <c r="N1137" s="23" t="str">
        <f>VLOOKUP(A1137,'Hospitalisation Details'!A1137:H3479,6,FALSE)</f>
        <v>tier - 2</v>
      </c>
      <c r="O1137" s="23" t="str">
        <f>VLOOKUP(A1137,'Hospitalisation Details'!A1137:H3479,7,FALSE)</f>
        <v>tier - 3</v>
      </c>
      <c r="P1137" s="23" t="str">
        <f>VLOOKUP(A1137,'Hospitalisation Details'!A1137:H3479,8,FALSE)</f>
        <v>R1011</v>
      </c>
      <c r="Q1137" s="26">
        <f>VLOOKUP(A1137,'Hospitalisation Details'!A1137:H3479,3,FALSE)</f>
        <v>51.583333333333336</v>
      </c>
    </row>
    <row r="1138" spans="1:17" ht="15.75" customHeight="1" x14ac:dyDescent="0.3">
      <c r="A1138" s="31" t="s">
        <v>1994</v>
      </c>
      <c r="B1138" s="23" t="str">
        <f>VLOOKUP(A1138,'Customer Names'!A1138:D3472,3,FALSE)</f>
        <v xml:space="preserve">  Lucie J</v>
      </c>
      <c r="C1138" s="23">
        <f>VLOOKUP(Healthcare!A1138,'Medical Examinations'!A1138:H3472,2,FALSE)</f>
        <v>37.729999999999997</v>
      </c>
      <c r="D1138" s="23">
        <f>VLOOKUP(A1138,'Medical Examinations'!A1138:H3472,3,FALSE)</f>
        <v>7.4</v>
      </c>
      <c r="E1138" s="23" t="str">
        <f>VLOOKUP(A1138,'Medical Examinations'!A1138:H3472,4,FALSE)</f>
        <v>No</v>
      </c>
      <c r="F1138" s="23" t="str">
        <f>VLOOKUP(A1138,'Medical Examinations'!A1138:H3472,5,FALSE)</f>
        <v>No</v>
      </c>
      <c r="G1138" s="23" t="str">
        <f>VLOOKUP(A1138,'Medical Examinations'!A1138:H3472,6,FALSE)</f>
        <v>No</v>
      </c>
      <c r="H1138" s="23">
        <f>VLOOKUP(A1138,'Medical Examinations'!A1138:H3472,7,FALSE)</f>
        <v>0</v>
      </c>
      <c r="I1138" s="23" t="str">
        <f>VLOOKUP(A1138,'Medical Examinations'!A1138:H3472,8,FALSE)</f>
        <v>No</v>
      </c>
      <c r="J1138" s="23" t="str" cm="1">
        <f t="array" ref="J1138">_xlfn.IFS(C1138&lt;18.5,"Under Weight",C1138&lt;25,"Healthy Weight",C1138&lt;30,"Over Weight",C1138&gt;=30,"Obesity")</f>
        <v>Obesity</v>
      </c>
      <c r="K1138" s="23" t="str" cm="1">
        <f t="array" ref="K1138">_xlfn.IFS(D1138&lt;5.7,"Normal",D1138&lt;=6.5,"Prediabetes",D1138&gt;6.5,"Diabetes")</f>
        <v>Diabetes</v>
      </c>
      <c r="L1138" s="30" t="str">
        <f>VLOOKUP(A1138,'Hospitalisation Details'!A1138:H3480,2,FALSE)</f>
        <v>03-Oct-1971</v>
      </c>
      <c r="M1138" s="23">
        <f>VLOOKUP(A1138,'Hospitalisation Details'!A1138:H3480,5,FALSE)</f>
        <v>9877.61</v>
      </c>
      <c r="N1138" s="23" t="str">
        <f>VLOOKUP(A1138,'Hospitalisation Details'!A1138:H3480,6,FALSE)</f>
        <v>tier - 2</v>
      </c>
      <c r="O1138" s="23" t="str">
        <f>VLOOKUP(A1138,'Hospitalisation Details'!A1138:H3480,7,FALSE)</f>
        <v>tier - 1</v>
      </c>
      <c r="P1138" s="23" t="str">
        <f>VLOOKUP(A1138,'Hospitalisation Details'!A1138:H3480,8,FALSE)</f>
        <v>R1013</v>
      </c>
      <c r="Q1138" s="26">
        <f>VLOOKUP(A1138,'Hospitalisation Details'!A1138:H3480,3,FALSE)</f>
        <v>51.680555555555557</v>
      </c>
    </row>
    <row r="1139" spans="1:17" ht="15.75" customHeight="1" x14ac:dyDescent="0.3">
      <c r="A1139" s="31" t="s">
        <v>1996</v>
      </c>
      <c r="B1139" s="23" t="str">
        <f>VLOOKUP(A1139,'Customer Names'!A1139:D3473,3,FALSE)</f>
        <v xml:space="preserve">  Elizabeth S</v>
      </c>
      <c r="C1139" s="23">
        <f>VLOOKUP(Healthcare!A1139,'Medical Examinations'!A1139:H3473,2,FALSE)</f>
        <v>40.659999999999997</v>
      </c>
      <c r="D1139" s="23">
        <f>VLOOKUP(A1139,'Medical Examinations'!A1139:H3473,3,FALSE)</f>
        <v>10.08</v>
      </c>
      <c r="E1139" s="23" t="str">
        <f>VLOOKUP(A1139,'Medical Examinations'!A1139:H3473,4,FALSE)</f>
        <v>No</v>
      </c>
      <c r="F1139" s="23" t="str">
        <f>VLOOKUP(A1139,'Medical Examinations'!A1139:H3473,5,FALSE)</f>
        <v>No</v>
      </c>
      <c r="G1139" s="23" t="str">
        <f>VLOOKUP(A1139,'Medical Examinations'!A1139:H3473,6,FALSE)</f>
        <v>No</v>
      </c>
      <c r="H1139" s="23">
        <f>VLOOKUP(A1139,'Medical Examinations'!A1139:H3473,7,FALSE)</f>
        <v>0</v>
      </c>
      <c r="I1139" s="23" t="str">
        <f>VLOOKUP(A1139,'Medical Examinations'!A1139:H3473,8,FALSE)</f>
        <v>No</v>
      </c>
      <c r="J1139" s="23" t="str" cm="1">
        <f t="array" ref="J1139">_xlfn.IFS(C1139&lt;18.5,"Under Weight",C1139&lt;25,"Healthy Weight",C1139&lt;30,"Over Weight",C1139&gt;=30,"Obesity")</f>
        <v>Obesity</v>
      </c>
      <c r="K1139" s="23" t="str" cm="1">
        <f t="array" ref="K1139">_xlfn.IFS(D1139&lt;5.7,"Normal",D1139&lt;=6.5,"Prediabetes",D1139&gt;6.5,"Diabetes")</f>
        <v>Diabetes</v>
      </c>
      <c r="L1139" s="30" t="str">
        <f>VLOOKUP(A1139,'Hospitalisation Details'!A1139:H3481,2,FALSE)</f>
        <v>03-Jul-1971</v>
      </c>
      <c r="M1139" s="23">
        <f>VLOOKUP(A1139,'Hospitalisation Details'!A1139:H3481,5,FALSE)</f>
        <v>9875.68</v>
      </c>
      <c r="N1139" s="23" t="str">
        <f>VLOOKUP(A1139,'Hospitalisation Details'!A1139:H3481,6,FALSE)</f>
        <v>tier - 2</v>
      </c>
      <c r="O1139" s="23" t="str">
        <f>VLOOKUP(A1139,'Hospitalisation Details'!A1139:H3481,7,FALSE)</f>
        <v>tier - 3</v>
      </c>
      <c r="P1139" s="23" t="str">
        <f>VLOOKUP(A1139,'Hospitalisation Details'!A1139:H3481,8,FALSE)</f>
        <v>R1024</v>
      </c>
      <c r="Q1139" s="26">
        <f>VLOOKUP(A1139,'Hospitalisation Details'!A1139:H3481,3,FALSE)</f>
        <v>51.930555555555557</v>
      </c>
    </row>
    <row r="1140" spans="1:17" ht="15.75" customHeight="1" x14ac:dyDescent="0.3">
      <c r="A1140" s="31" t="s">
        <v>1998</v>
      </c>
      <c r="B1140" s="23" t="str">
        <f>VLOOKUP(A1140,'Customer Names'!A1140:D3474,3,FALSE)</f>
        <v xml:space="preserve">  Carma S</v>
      </c>
      <c r="C1140" s="23">
        <f>VLOOKUP(Healthcare!A1140,'Medical Examinations'!A1140:H3474,2,FALSE)</f>
        <v>34.200000000000003</v>
      </c>
      <c r="D1140" s="23">
        <f>VLOOKUP(A1140,'Medical Examinations'!A1140:H3474,3,FALSE)</f>
        <v>8.58</v>
      </c>
      <c r="E1140" s="23" t="str">
        <f>VLOOKUP(A1140,'Medical Examinations'!A1140:H3474,4,FALSE)</f>
        <v>No</v>
      </c>
      <c r="F1140" s="23" t="str">
        <f>VLOOKUP(A1140,'Medical Examinations'!A1140:H3474,5,FALSE)</f>
        <v>No</v>
      </c>
      <c r="G1140" s="23" t="str">
        <f>VLOOKUP(A1140,'Medical Examinations'!A1140:H3474,6,FALSE)</f>
        <v>No</v>
      </c>
      <c r="H1140" s="23">
        <f>VLOOKUP(A1140,'Medical Examinations'!A1140:H3474,7,FALSE)</f>
        <v>0</v>
      </c>
      <c r="I1140" s="23" t="str">
        <f>VLOOKUP(A1140,'Medical Examinations'!A1140:H3474,8,FALSE)</f>
        <v>No</v>
      </c>
      <c r="J1140" s="23" t="str" cm="1">
        <f t="array" ref="J1140">_xlfn.IFS(C1140&lt;18.5,"Under Weight",C1140&lt;25,"Healthy Weight",C1140&lt;30,"Over Weight",C1140&gt;=30,"Obesity")</f>
        <v>Obesity</v>
      </c>
      <c r="K1140" s="23" t="str" cm="1">
        <f t="array" ref="K1140">_xlfn.IFS(D1140&lt;5.7,"Normal",D1140&lt;=6.5,"Prediabetes",D1140&gt;6.5,"Diabetes")</f>
        <v>Diabetes</v>
      </c>
      <c r="L1140" s="30" t="str">
        <f>VLOOKUP(A1140,'Hospitalisation Details'!A1140:H3482,2,FALSE)</f>
        <v>22-Dec-1971</v>
      </c>
      <c r="M1140" s="23">
        <f>VLOOKUP(A1140,'Hospitalisation Details'!A1140:H3482,5,FALSE)</f>
        <v>9872.7000000000007</v>
      </c>
      <c r="N1140" s="23" t="str">
        <f>VLOOKUP(A1140,'Hospitalisation Details'!A1140:H3482,6,FALSE)</f>
        <v>tier - 2</v>
      </c>
      <c r="O1140" s="23" t="str">
        <f>VLOOKUP(A1140,'Hospitalisation Details'!A1140:H3482,7,FALSE)</f>
        <v>tier - 2</v>
      </c>
      <c r="P1140" s="23" t="str">
        <f>VLOOKUP(A1140,'Hospitalisation Details'!A1140:H3482,8,FALSE)</f>
        <v>R1011</v>
      </c>
      <c r="Q1140" s="26">
        <f>VLOOKUP(A1140,'Hospitalisation Details'!A1140:H3482,3,FALSE)</f>
        <v>51.461111111111109</v>
      </c>
    </row>
    <row r="1141" spans="1:17" ht="15.75" customHeight="1" x14ac:dyDescent="0.3">
      <c r="A1141" s="31" t="s">
        <v>2000</v>
      </c>
      <c r="B1141" s="23" t="str">
        <f>VLOOKUP(A1141,'Customer Names'!A1141:D3475,3,FALSE)</f>
        <v xml:space="preserve">  Ryan</v>
      </c>
      <c r="C1141" s="23">
        <f>VLOOKUP(Healthcare!A1141,'Medical Examinations'!A1141:H3475,2,FALSE)</f>
        <v>46.51</v>
      </c>
      <c r="D1141" s="23">
        <f>VLOOKUP(A1141,'Medical Examinations'!A1141:H3475,3,FALSE)</f>
        <v>5.84</v>
      </c>
      <c r="E1141" s="23" t="str">
        <f>VLOOKUP(A1141,'Medical Examinations'!A1141:H3475,4,FALSE)</f>
        <v>No</v>
      </c>
      <c r="F1141" s="23" t="str">
        <f>VLOOKUP(A1141,'Medical Examinations'!A1141:H3475,5,FALSE)</f>
        <v>No</v>
      </c>
      <c r="G1141" s="23" t="str">
        <f>VLOOKUP(A1141,'Medical Examinations'!A1141:H3475,6,FALSE)</f>
        <v>No</v>
      </c>
      <c r="H1141" s="23">
        <f>VLOOKUP(A1141,'Medical Examinations'!A1141:H3475,7,FALSE)</f>
        <v>1</v>
      </c>
      <c r="I1141" s="23" t="str">
        <f>VLOOKUP(A1141,'Medical Examinations'!A1141:H3475,8,FALSE)</f>
        <v>No</v>
      </c>
      <c r="J1141" s="23" t="str" cm="1">
        <f t="array" ref="J1141">_xlfn.IFS(C1141&lt;18.5,"Under Weight",C1141&lt;25,"Healthy Weight",C1141&lt;30,"Over Weight",C1141&gt;=30,"Obesity")</f>
        <v>Obesity</v>
      </c>
      <c r="K1141" s="23" t="str" cm="1">
        <f t="array" ref="K1141">_xlfn.IFS(D1141&lt;5.7,"Normal",D1141&lt;=6.5,"Prediabetes",D1141&gt;6.5,"Diabetes")</f>
        <v>Prediabetes</v>
      </c>
      <c r="L1141" s="30" t="str">
        <f>VLOOKUP(A1141,'Hospitalisation Details'!A1141:H3483,2,FALSE)</f>
        <v>06-Jul-1998</v>
      </c>
      <c r="M1141" s="23">
        <f>VLOOKUP(A1141,'Hospitalisation Details'!A1141:H3483,5,FALSE)</f>
        <v>9870.59</v>
      </c>
      <c r="N1141" s="23" t="str">
        <f>VLOOKUP(A1141,'Hospitalisation Details'!A1141:H3483,6,FALSE)</f>
        <v>tier - 2</v>
      </c>
      <c r="O1141" s="23" t="str">
        <f>VLOOKUP(A1141,'Hospitalisation Details'!A1141:H3483,7,FALSE)</f>
        <v>tier - 2</v>
      </c>
      <c r="P1141" s="23" t="str">
        <f>VLOOKUP(A1141,'Hospitalisation Details'!A1141:H3483,8,FALSE)</f>
        <v>R1023</v>
      </c>
      <c r="Q1141" s="26">
        <f>VLOOKUP(A1141,'Hospitalisation Details'!A1141:H3483,3,FALSE)</f>
        <v>24.922222222222221</v>
      </c>
    </row>
    <row r="1142" spans="1:17" ht="15.75" customHeight="1" x14ac:dyDescent="0.3">
      <c r="A1142" s="31" t="s">
        <v>2001</v>
      </c>
      <c r="B1142" s="23" t="str">
        <f>VLOOKUP(A1142,'Customer Names'!A1142:D3476,3,FALSE)</f>
        <v xml:space="preserve">  Daniel</v>
      </c>
      <c r="C1142" s="23">
        <f>VLOOKUP(Healthcare!A1142,'Medical Examinations'!A1142:H3476,2,FALSE)</f>
        <v>28.88</v>
      </c>
      <c r="D1142" s="23">
        <f>VLOOKUP(A1142,'Medical Examinations'!A1142:H3476,3,FALSE)</f>
        <v>4.8600000000000003</v>
      </c>
      <c r="E1142" s="23" t="str">
        <f>VLOOKUP(A1142,'Medical Examinations'!A1142:H3476,4,FALSE)</f>
        <v>Yes</v>
      </c>
      <c r="F1142" s="23" t="str">
        <f>VLOOKUP(A1142,'Medical Examinations'!A1142:H3476,5,FALSE)</f>
        <v>No</v>
      </c>
      <c r="G1142" s="23" t="str">
        <f>VLOOKUP(A1142,'Medical Examinations'!A1142:H3476,6,FALSE)</f>
        <v>Yes</v>
      </c>
      <c r="H1142" s="23">
        <f>VLOOKUP(A1142,'Medical Examinations'!A1142:H3476,7,FALSE)</f>
        <v>1</v>
      </c>
      <c r="I1142" s="23" t="str">
        <f>VLOOKUP(A1142,'Medical Examinations'!A1142:H3476,8,FALSE)</f>
        <v>No</v>
      </c>
      <c r="J1142" s="23" t="str" cm="1">
        <f t="array" ref="J1142">_xlfn.IFS(C1142&lt;18.5,"Under Weight",C1142&lt;25,"Healthy Weight",C1142&lt;30,"Over Weight",C1142&gt;=30,"Obesity")</f>
        <v>Over Weight</v>
      </c>
      <c r="K1142" s="23" t="str" cm="1">
        <f t="array" ref="K1142">_xlfn.IFS(D1142&lt;5.7,"Normal",D1142&lt;=6.5,"Prediabetes",D1142&gt;6.5,"Diabetes")</f>
        <v>Normal</v>
      </c>
      <c r="L1142" s="30" t="str">
        <f>VLOOKUP(A1142,'Hospitalisation Details'!A1142:H3484,2,FALSE)</f>
        <v>13-Aug-1969</v>
      </c>
      <c r="M1142" s="23">
        <f>VLOOKUP(A1142,'Hospitalisation Details'!A1142:H3484,5,FALSE)</f>
        <v>9869.81</v>
      </c>
      <c r="N1142" s="23" t="str">
        <f>VLOOKUP(A1142,'Hospitalisation Details'!A1142:H3484,6,FALSE)</f>
        <v>tier - 3</v>
      </c>
      <c r="O1142" s="23" t="str">
        <f>VLOOKUP(A1142,'Hospitalisation Details'!A1142:H3484,7,FALSE)</f>
        <v>tier - 3</v>
      </c>
      <c r="P1142" s="23" t="str">
        <f>VLOOKUP(A1142,'Hospitalisation Details'!A1142:H3484,8,FALSE)</f>
        <v>R1012</v>
      </c>
      <c r="Q1142" s="26">
        <f>VLOOKUP(A1142,'Hospitalisation Details'!A1142:H3484,3,FALSE)</f>
        <v>53.819444444444443</v>
      </c>
    </row>
    <row r="1143" spans="1:17" ht="15.75" customHeight="1" x14ac:dyDescent="0.3">
      <c r="A1143" s="31" t="s">
        <v>2002</v>
      </c>
      <c r="B1143" s="23" t="str">
        <f>VLOOKUP(A1143,'Customer Names'!A1143:D3477,3,FALSE)</f>
        <v xml:space="preserve">  Sarah</v>
      </c>
      <c r="C1143" s="23">
        <f>VLOOKUP(Healthcare!A1143,'Medical Examinations'!A1143:H3477,2,FALSE)</f>
        <v>33.914999999999999</v>
      </c>
      <c r="D1143" s="23">
        <f>VLOOKUP(A1143,'Medical Examinations'!A1143:H3477,3,FALSE)</f>
        <v>11.52</v>
      </c>
      <c r="E1143" s="23" t="str">
        <f>VLOOKUP(A1143,'Medical Examinations'!A1143:H3477,4,FALSE)</f>
        <v>No</v>
      </c>
      <c r="F1143" s="23" t="str">
        <f>VLOOKUP(A1143,'Medical Examinations'!A1143:H3477,5,FALSE)</f>
        <v>No</v>
      </c>
      <c r="G1143" s="23" t="str">
        <f>VLOOKUP(A1143,'Medical Examinations'!A1143:H3477,6,FALSE)</f>
        <v>No</v>
      </c>
      <c r="H1143" s="23">
        <f>VLOOKUP(A1143,'Medical Examinations'!A1143:H3477,7,FALSE)</f>
        <v>0</v>
      </c>
      <c r="I1143" s="23" t="str">
        <f>VLOOKUP(A1143,'Medical Examinations'!A1143:H3477,8,FALSE)</f>
        <v>No</v>
      </c>
      <c r="J1143" s="23" t="str" cm="1">
        <f t="array" ref="J1143">_xlfn.IFS(C1143&lt;18.5,"Under Weight",C1143&lt;25,"Healthy Weight",C1143&lt;30,"Over Weight",C1143&gt;=30,"Obesity")</f>
        <v>Obesity</v>
      </c>
      <c r="K1143" s="23" t="str" cm="1">
        <f t="array" ref="K1143">_xlfn.IFS(D1143&lt;5.7,"Normal",D1143&lt;=6.5,"Prediabetes",D1143&gt;6.5,"Diabetes")</f>
        <v>Diabetes</v>
      </c>
      <c r="L1143" s="30" t="str">
        <f>VLOOKUP(A1143,'Hospitalisation Details'!A1143:H3485,2,FALSE)</f>
        <v>09-Nov-1971</v>
      </c>
      <c r="M1143" s="23">
        <f>VLOOKUP(A1143,'Hospitalisation Details'!A1143:H3485,5,FALSE)</f>
        <v>9866.2999999999993</v>
      </c>
      <c r="N1143" s="23" t="str">
        <f>VLOOKUP(A1143,'Hospitalisation Details'!A1143:H3485,6,FALSE)</f>
        <v>tier - 2</v>
      </c>
      <c r="O1143" s="23" t="str">
        <f>VLOOKUP(A1143,'Hospitalisation Details'!A1143:H3485,7,FALSE)</f>
        <v>tier - 3</v>
      </c>
      <c r="P1143" s="23" t="str">
        <f>VLOOKUP(A1143,'Hospitalisation Details'!A1143:H3485,8,FALSE)</f>
        <v>R1024</v>
      </c>
      <c r="Q1143" s="26">
        <f>VLOOKUP(A1143,'Hospitalisation Details'!A1143:H3485,3,FALSE)</f>
        <v>51.580555555555556</v>
      </c>
    </row>
    <row r="1144" spans="1:17" ht="15.75" customHeight="1" x14ac:dyDescent="0.3">
      <c r="A1144" s="31" t="s">
        <v>2003</v>
      </c>
      <c r="B1144" s="23" t="str">
        <f>VLOOKUP(A1144,'Customer Names'!A1144:D3478,3,FALSE)</f>
        <v xml:space="preserve">  Matthew J</v>
      </c>
      <c r="C1144" s="23">
        <f>VLOOKUP(Healthcare!A1144,'Medical Examinations'!A1144:H3478,2,FALSE)</f>
        <v>24.32</v>
      </c>
      <c r="D1144" s="23">
        <f>VLOOKUP(A1144,'Medical Examinations'!A1144:H3478,3,FALSE)</f>
        <v>6.15</v>
      </c>
      <c r="E1144" s="23" t="str">
        <f>VLOOKUP(A1144,'Medical Examinations'!A1144:H3478,4,FALSE)</f>
        <v>Yes</v>
      </c>
      <c r="F1144" s="23" t="str">
        <f>VLOOKUP(A1144,'Medical Examinations'!A1144:H3478,5,FALSE)</f>
        <v>No</v>
      </c>
      <c r="G1144" s="23" t="str">
        <f>VLOOKUP(A1144,'Medical Examinations'!A1144:H3478,6,FALSE)</f>
        <v>Yes</v>
      </c>
      <c r="H1144" s="23">
        <f>VLOOKUP(A1144,'Medical Examinations'!A1144:H3478,7,FALSE)</f>
        <v>1</v>
      </c>
      <c r="I1144" s="23" t="str">
        <f>VLOOKUP(A1144,'Medical Examinations'!A1144:H3478,8,FALSE)</f>
        <v>No</v>
      </c>
      <c r="J1144" s="23" t="str" cm="1">
        <f t="array" ref="J1144">_xlfn.IFS(C1144&lt;18.5,"Under Weight",C1144&lt;25,"Healthy Weight",C1144&lt;30,"Over Weight",C1144&gt;=30,"Obesity")</f>
        <v>Healthy Weight</v>
      </c>
      <c r="K1144" s="23" t="str" cm="1">
        <f t="array" ref="K1144">_xlfn.IFS(D1144&lt;5.7,"Normal",D1144&lt;=6.5,"Prediabetes",D1144&gt;6.5,"Diabetes")</f>
        <v>Prediabetes</v>
      </c>
      <c r="L1144" s="30" t="str">
        <f>VLOOKUP(A1144,'Hospitalisation Details'!A1144:H3486,2,FALSE)</f>
        <v>20-Oct-1969</v>
      </c>
      <c r="M1144" s="23">
        <f>VLOOKUP(A1144,'Hospitalisation Details'!A1144:H3486,5,FALSE)</f>
        <v>9863.4699999999993</v>
      </c>
      <c r="N1144" s="23" t="str">
        <f>VLOOKUP(A1144,'Hospitalisation Details'!A1144:H3486,6,FALSE)</f>
        <v>tier - 3</v>
      </c>
      <c r="O1144" s="23" t="str">
        <f>VLOOKUP(A1144,'Hospitalisation Details'!A1144:H3486,7,FALSE)</f>
        <v>tier - 3</v>
      </c>
      <c r="P1144" s="23" t="str">
        <f>VLOOKUP(A1144,'Hospitalisation Details'!A1144:H3486,8,FALSE)</f>
        <v>R1012</v>
      </c>
      <c r="Q1144" s="26">
        <f>VLOOKUP(A1144,'Hospitalisation Details'!A1144:H3486,3,FALSE)</f>
        <v>53.633333333333333</v>
      </c>
    </row>
    <row r="1145" spans="1:17" ht="15.75" customHeight="1" x14ac:dyDescent="0.3">
      <c r="A1145" s="31" t="s">
        <v>2004</v>
      </c>
      <c r="B1145" s="23" t="str">
        <f>VLOOKUP(A1145,'Customer Names'!A1145:D3479,3,FALSE)</f>
        <v xml:space="preserve">  Francesca</v>
      </c>
      <c r="C1145" s="23">
        <f>VLOOKUP(Healthcare!A1145,'Medical Examinations'!A1145:H3479,2,FALSE)</f>
        <v>25.8</v>
      </c>
      <c r="D1145" s="23">
        <f>VLOOKUP(A1145,'Medical Examinations'!A1145:H3479,3,FALSE)</f>
        <v>9.94</v>
      </c>
      <c r="E1145" s="23" t="str">
        <f>VLOOKUP(A1145,'Medical Examinations'!A1145:H3479,4,FALSE)</f>
        <v>No</v>
      </c>
      <c r="F1145" s="23" t="str">
        <f>VLOOKUP(A1145,'Medical Examinations'!A1145:H3479,5,FALSE)</f>
        <v>No</v>
      </c>
      <c r="G1145" s="23" t="str">
        <f>VLOOKUP(A1145,'Medical Examinations'!A1145:H3479,6,FALSE)</f>
        <v>No</v>
      </c>
      <c r="H1145" s="23">
        <f>VLOOKUP(A1145,'Medical Examinations'!A1145:H3479,7,FALSE)</f>
        <v>0</v>
      </c>
      <c r="I1145" s="23" t="str">
        <f>VLOOKUP(A1145,'Medical Examinations'!A1145:H3479,8,FALSE)</f>
        <v>No</v>
      </c>
      <c r="J1145" s="23" t="str" cm="1">
        <f t="array" ref="J1145">_xlfn.IFS(C1145&lt;18.5,"Under Weight",C1145&lt;25,"Healthy Weight",C1145&lt;30,"Over Weight",C1145&gt;=30,"Obesity")</f>
        <v>Over Weight</v>
      </c>
      <c r="K1145" s="23" t="str" cm="1">
        <f t="array" ref="K1145">_xlfn.IFS(D1145&lt;5.7,"Normal",D1145&lt;=6.5,"Prediabetes",D1145&gt;6.5,"Diabetes")</f>
        <v>Diabetes</v>
      </c>
      <c r="L1145" s="30" t="str">
        <f>VLOOKUP(A1145,'Hospitalisation Details'!A1145:H3487,2,FALSE)</f>
        <v>17-Jul-1971</v>
      </c>
      <c r="M1145" s="23">
        <f>VLOOKUP(A1145,'Hospitalisation Details'!A1145:H3487,5,FALSE)</f>
        <v>9861.0300000000007</v>
      </c>
      <c r="N1145" s="23" t="str">
        <f>VLOOKUP(A1145,'Hospitalisation Details'!A1145:H3487,6,FALSE)</f>
        <v>tier - 2</v>
      </c>
      <c r="O1145" s="23" t="str">
        <f>VLOOKUP(A1145,'Hospitalisation Details'!A1145:H3487,7,FALSE)</f>
        <v>tier - 2</v>
      </c>
      <c r="P1145" s="23" t="str">
        <f>VLOOKUP(A1145,'Hospitalisation Details'!A1145:H3487,8,FALSE)</f>
        <v>R1011</v>
      </c>
      <c r="Q1145" s="26">
        <f>VLOOKUP(A1145,'Hospitalisation Details'!A1145:H3487,3,FALSE)</f>
        <v>51.891666666666666</v>
      </c>
    </row>
    <row r="1146" spans="1:17" ht="15.75" customHeight="1" x14ac:dyDescent="0.3">
      <c r="A1146" s="31" t="s">
        <v>2006</v>
      </c>
      <c r="B1146" s="23" t="str">
        <f>VLOOKUP(A1146,'Customer Names'!A1146:D3480,3,FALSE)</f>
        <v xml:space="preserve">  Nicole</v>
      </c>
      <c r="C1146" s="23">
        <f>VLOOKUP(Healthcare!A1146,'Medical Examinations'!A1146:H3480,2,FALSE)</f>
        <v>21.56</v>
      </c>
      <c r="D1146" s="23">
        <f>VLOOKUP(A1146,'Medical Examinations'!A1146:H3480,3,FALSE)</f>
        <v>10.56</v>
      </c>
      <c r="E1146" s="23" t="str">
        <f>VLOOKUP(A1146,'Medical Examinations'!A1146:H3480,4,FALSE)</f>
        <v>No</v>
      </c>
      <c r="F1146" s="23" t="str">
        <f>VLOOKUP(A1146,'Medical Examinations'!A1146:H3480,5,FALSE)</f>
        <v>No</v>
      </c>
      <c r="G1146" s="23" t="str">
        <f>VLOOKUP(A1146,'Medical Examinations'!A1146:H3480,6,FALSE)</f>
        <v>No</v>
      </c>
      <c r="H1146" s="23">
        <f>VLOOKUP(A1146,'Medical Examinations'!A1146:H3480,7,FALSE)</f>
        <v>0</v>
      </c>
      <c r="I1146" s="23" t="str">
        <f>VLOOKUP(A1146,'Medical Examinations'!A1146:H3480,8,FALSE)</f>
        <v>No</v>
      </c>
      <c r="J1146" s="23" t="str" cm="1">
        <f t="array" ref="J1146">_xlfn.IFS(C1146&lt;18.5,"Under Weight",C1146&lt;25,"Healthy Weight",C1146&lt;30,"Over Weight",C1146&gt;=30,"Obesity")</f>
        <v>Healthy Weight</v>
      </c>
      <c r="K1146" s="23" t="str" cm="1">
        <f t="array" ref="K1146">_xlfn.IFS(D1146&lt;5.7,"Normal",D1146&lt;=6.5,"Prediabetes",D1146&gt;6.5,"Diabetes")</f>
        <v>Diabetes</v>
      </c>
      <c r="L1146" s="30" t="str">
        <f>VLOOKUP(A1146,'Hospitalisation Details'!A1146:H3488,2,FALSE)</f>
        <v>23-Oct-1971</v>
      </c>
      <c r="M1146" s="23">
        <f>VLOOKUP(A1146,'Hospitalisation Details'!A1146:H3488,5,FALSE)</f>
        <v>9855.1299999999992</v>
      </c>
      <c r="N1146" s="23" t="str">
        <f>VLOOKUP(A1146,'Hospitalisation Details'!A1146:H3488,6,FALSE)</f>
        <v>tier - 2</v>
      </c>
      <c r="O1146" s="23" t="str">
        <f>VLOOKUP(A1146,'Hospitalisation Details'!A1146:H3488,7,FALSE)</f>
        <v>tier - 3</v>
      </c>
      <c r="P1146" s="23" t="str">
        <f>VLOOKUP(A1146,'Hospitalisation Details'!A1146:H3488,8,FALSE)</f>
        <v>R1013</v>
      </c>
      <c r="Q1146" s="26">
        <f>VLOOKUP(A1146,'Hospitalisation Details'!A1146:H3488,3,FALSE)</f>
        <v>51.625</v>
      </c>
    </row>
    <row r="1147" spans="1:17" ht="15.75" customHeight="1" x14ac:dyDescent="0.3">
      <c r="A1147" s="31" t="s">
        <v>2008</v>
      </c>
      <c r="B1147" s="23" t="str">
        <f>VLOOKUP(A1147,'Customer Names'!A1147:D3481,3,FALSE)</f>
        <v xml:space="preserve">  Toshiyuki</v>
      </c>
      <c r="C1147" s="23">
        <f>VLOOKUP(Healthcare!A1147,'Medical Examinations'!A1147:H3481,2,FALSE)</f>
        <v>31.6</v>
      </c>
      <c r="D1147" s="23">
        <f>VLOOKUP(A1147,'Medical Examinations'!A1147:H3481,3,FALSE)</f>
        <v>6.79</v>
      </c>
      <c r="E1147" s="23" t="str">
        <f>VLOOKUP(A1147,'Medical Examinations'!A1147:H3481,4,FALSE)</f>
        <v>No</v>
      </c>
      <c r="F1147" s="23" t="str">
        <f>VLOOKUP(A1147,'Medical Examinations'!A1147:H3481,5,FALSE)</f>
        <v>No</v>
      </c>
      <c r="G1147" s="23" t="str">
        <f>VLOOKUP(A1147,'Medical Examinations'!A1147:H3481,6,FALSE)</f>
        <v>No</v>
      </c>
      <c r="H1147" s="23">
        <f>VLOOKUP(A1147,'Medical Examinations'!A1147:H3481,7,FALSE)</f>
        <v>0</v>
      </c>
      <c r="I1147" s="23" t="str">
        <f>VLOOKUP(A1147,'Medical Examinations'!A1147:H3481,8,FALSE)</f>
        <v>No</v>
      </c>
      <c r="J1147" s="23" t="str" cm="1">
        <f t="array" ref="J1147">_xlfn.IFS(C1147&lt;18.5,"Under Weight",C1147&lt;25,"Healthy Weight",C1147&lt;30,"Over Weight",C1147&gt;=30,"Obesity")</f>
        <v>Obesity</v>
      </c>
      <c r="K1147" s="23" t="str" cm="1">
        <f t="array" ref="K1147">_xlfn.IFS(D1147&lt;5.7,"Normal",D1147&lt;=6.5,"Prediabetes",D1147&gt;6.5,"Diabetes")</f>
        <v>Diabetes</v>
      </c>
      <c r="L1147" s="30" t="str">
        <f>VLOOKUP(A1147,'Hospitalisation Details'!A1147:H3489,2,FALSE)</f>
        <v>04-Nov-1968</v>
      </c>
      <c r="M1147" s="23">
        <f>VLOOKUP(A1147,'Hospitalisation Details'!A1147:H3489,5,FALSE)</f>
        <v>9850.43</v>
      </c>
      <c r="N1147" s="23" t="str">
        <f>VLOOKUP(A1147,'Hospitalisation Details'!A1147:H3489,6,FALSE)</f>
        <v>tier - 3</v>
      </c>
      <c r="O1147" s="23" t="str">
        <f>VLOOKUP(A1147,'Hospitalisation Details'!A1147:H3489,7,FALSE)</f>
        <v>tier - 3</v>
      </c>
      <c r="P1147" s="23" t="str">
        <f>VLOOKUP(A1147,'Hospitalisation Details'!A1147:H3489,8,FALSE)</f>
        <v>R1011</v>
      </c>
      <c r="Q1147" s="26">
        <f>VLOOKUP(A1147,'Hospitalisation Details'!A1147:H3489,3,FALSE)</f>
        <v>54.594444444444441</v>
      </c>
    </row>
    <row r="1148" spans="1:17" ht="15.75" customHeight="1" x14ac:dyDescent="0.3">
      <c r="A1148" s="31" t="s">
        <v>2010</v>
      </c>
      <c r="B1148" s="23" t="str">
        <f>VLOOKUP(A1148,'Customer Names'!A1148:D3482,3,FALSE)</f>
        <v xml:space="preserve">  Tom L</v>
      </c>
      <c r="C1148" s="23">
        <f>VLOOKUP(Healthcare!A1148,'Medical Examinations'!A1148:H3482,2,FALSE)</f>
        <v>42.93</v>
      </c>
      <c r="D1148" s="23">
        <f>VLOOKUP(A1148,'Medical Examinations'!A1148:H3482,3,FALSE)</f>
        <v>4.8</v>
      </c>
      <c r="E1148" s="23" t="str">
        <f>VLOOKUP(A1148,'Medical Examinations'!A1148:H3482,4,FALSE)</f>
        <v>No</v>
      </c>
      <c r="F1148" s="23" t="str">
        <f>VLOOKUP(A1148,'Medical Examinations'!A1148:H3482,5,FALSE)</f>
        <v>No</v>
      </c>
      <c r="G1148" s="23" t="str">
        <f>VLOOKUP(A1148,'Medical Examinations'!A1148:H3482,6,FALSE)</f>
        <v>No</v>
      </c>
      <c r="H1148" s="23">
        <f>VLOOKUP(A1148,'Medical Examinations'!A1148:H3482,7,FALSE)</f>
        <v>1</v>
      </c>
      <c r="I1148" s="23" t="str">
        <f>VLOOKUP(A1148,'Medical Examinations'!A1148:H3482,8,FALSE)</f>
        <v>No</v>
      </c>
      <c r="J1148" s="23" t="str" cm="1">
        <f t="array" ref="J1148">_xlfn.IFS(C1148&lt;18.5,"Under Weight",C1148&lt;25,"Healthy Weight",C1148&lt;30,"Over Weight",C1148&gt;=30,"Obesity")</f>
        <v>Obesity</v>
      </c>
      <c r="K1148" s="23" t="str" cm="1">
        <f t="array" ref="K1148">_xlfn.IFS(D1148&lt;5.7,"Normal",D1148&lt;=6.5,"Prediabetes",D1148&gt;6.5,"Diabetes")</f>
        <v>Normal</v>
      </c>
      <c r="L1148" s="30" t="str">
        <f>VLOOKUP(A1148,'Hospitalisation Details'!A1148:H3490,2,FALSE)</f>
        <v>13-Aug-1992</v>
      </c>
      <c r="M1148" s="23">
        <f>VLOOKUP(A1148,'Hospitalisation Details'!A1148:H3490,5,FALSE)</f>
        <v>9844.4500000000007</v>
      </c>
      <c r="N1148" s="23" t="str">
        <f>VLOOKUP(A1148,'Hospitalisation Details'!A1148:H3490,6,FALSE)</f>
        <v>tier - 2</v>
      </c>
      <c r="O1148" s="23" t="str">
        <f>VLOOKUP(A1148,'Hospitalisation Details'!A1148:H3490,7,FALSE)</f>
        <v>tier - 1</v>
      </c>
      <c r="P1148" s="23" t="str">
        <f>VLOOKUP(A1148,'Hospitalisation Details'!A1148:H3490,8,FALSE)</f>
        <v>R1012</v>
      </c>
      <c r="Q1148" s="26">
        <f>VLOOKUP(A1148,'Hospitalisation Details'!A1148:H3490,3,FALSE)</f>
        <v>30.819444444444443</v>
      </c>
    </row>
    <row r="1149" spans="1:17" ht="15.75" customHeight="1" x14ac:dyDescent="0.3">
      <c r="A1149" s="31" t="s">
        <v>2012</v>
      </c>
      <c r="B1149" s="23" t="str">
        <f>VLOOKUP(A1149,'Customer Names'!A1149:D3483,3,FALSE)</f>
        <v xml:space="preserve">  Brian</v>
      </c>
      <c r="C1149" s="23">
        <f>VLOOKUP(Healthcare!A1149,'Medical Examinations'!A1149:H3483,2,FALSE)</f>
        <v>26.72</v>
      </c>
      <c r="D1149" s="23">
        <f>VLOOKUP(A1149,'Medical Examinations'!A1149:H3483,3,FALSE)</f>
        <v>5.75</v>
      </c>
      <c r="E1149" s="23" t="str">
        <f>VLOOKUP(A1149,'Medical Examinations'!A1149:H3483,4,FALSE)</f>
        <v>No</v>
      </c>
      <c r="F1149" s="23" t="str">
        <f>VLOOKUP(A1149,'Medical Examinations'!A1149:H3483,5,FALSE)</f>
        <v>No</v>
      </c>
      <c r="G1149" s="23" t="str">
        <f>VLOOKUP(A1149,'Medical Examinations'!A1149:H3483,6,FALSE)</f>
        <v>No</v>
      </c>
      <c r="H1149" s="23">
        <f>VLOOKUP(A1149,'Medical Examinations'!A1149:H3483,7,FALSE)</f>
        <v>2</v>
      </c>
      <c r="I1149" s="23" t="str">
        <f>VLOOKUP(A1149,'Medical Examinations'!A1149:H3483,8,FALSE)</f>
        <v>No</v>
      </c>
      <c r="J1149" s="23" t="str" cm="1">
        <f t="array" ref="J1149">_xlfn.IFS(C1149&lt;18.5,"Under Weight",C1149&lt;25,"Healthy Weight",C1149&lt;30,"Over Weight",C1149&gt;=30,"Obesity")</f>
        <v>Over Weight</v>
      </c>
      <c r="K1149" s="23" t="str" cm="1">
        <f t="array" ref="K1149">_xlfn.IFS(D1149&lt;5.7,"Normal",D1149&lt;=6.5,"Prediabetes",D1149&gt;6.5,"Diabetes")</f>
        <v>Prediabetes</v>
      </c>
      <c r="L1149" s="30" t="str">
        <f>VLOOKUP(A1149,'Hospitalisation Details'!A1149:H3491,2,FALSE)</f>
        <v>26-Sep-1972</v>
      </c>
      <c r="M1149" s="23">
        <f>VLOOKUP(A1149,'Hospitalisation Details'!A1149:H3491,5,FALSE)</f>
        <v>9836.2099999999991</v>
      </c>
      <c r="N1149" s="23" t="str">
        <f>VLOOKUP(A1149,'Hospitalisation Details'!A1149:H3491,6,FALSE)</f>
        <v>tier - 2</v>
      </c>
      <c r="O1149" s="23" t="str">
        <f>VLOOKUP(A1149,'Hospitalisation Details'!A1149:H3491,7,FALSE)</f>
        <v>tier - 3</v>
      </c>
      <c r="P1149" s="23" t="str">
        <f>VLOOKUP(A1149,'Hospitalisation Details'!A1149:H3491,8,FALSE)</f>
        <v>R1021</v>
      </c>
      <c r="Q1149" s="26">
        <f>VLOOKUP(A1149,'Hospitalisation Details'!A1149:H3491,3,FALSE)</f>
        <v>50.7</v>
      </c>
    </row>
    <row r="1150" spans="1:17" ht="15.75" customHeight="1" x14ac:dyDescent="0.3">
      <c r="A1150" s="31" t="s">
        <v>2013</v>
      </c>
      <c r="B1150" s="23" t="str">
        <f>VLOOKUP(A1150,'Customer Names'!A1150:D3484,3,FALSE)</f>
        <v xml:space="preserve">  Matthew</v>
      </c>
      <c r="C1150" s="23">
        <f>VLOOKUP(Healthcare!A1150,'Medical Examinations'!A1150:H3484,2,FALSE)</f>
        <v>26.67</v>
      </c>
      <c r="D1150" s="23">
        <f>VLOOKUP(A1150,'Medical Examinations'!A1150:H3484,3,FALSE)</f>
        <v>5.81</v>
      </c>
      <c r="E1150" s="23" t="str">
        <f>VLOOKUP(A1150,'Medical Examinations'!A1150:H3484,4,FALSE)</f>
        <v>No</v>
      </c>
      <c r="F1150" s="23" t="str">
        <f>VLOOKUP(A1150,'Medical Examinations'!A1150:H3484,5,FALSE)</f>
        <v>No</v>
      </c>
      <c r="G1150" s="23" t="str">
        <f>VLOOKUP(A1150,'Medical Examinations'!A1150:H3484,6,FALSE)</f>
        <v>No</v>
      </c>
      <c r="H1150" s="23">
        <f>VLOOKUP(A1150,'Medical Examinations'!A1150:H3484,7,FALSE)</f>
        <v>2</v>
      </c>
      <c r="I1150" s="23" t="str">
        <f>VLOOKUP(A1150,'Medical Examinations'!A1150:H3484,8,FALSE)</f>
        <v>No</v>
      </c>
      <c r="J1150" s="23" t="str" cm="1">
        <f t="array" ref="J1150">_xlfn.IFS(C1150&lt;18.5,"Under Weight",C1150&lt;25,"Healthy Weight",C1150&lt;30,"Over Weight",C1150&gt;=30,"Obesity")</f>
        <v>Over Weight</v>
      </c>
      <c r="K1150" s="23" t="str" cm="1">
        <f t="array" ref="K1150">_xlfn.IFS(D1150&lt;5.7,"Normal",D1150&lt;=6.5,"Prediabetes",D1150&gt;6.5,"Diabetes")</f>
        <v>Prediabetes</v>
      </c>
      <c r="L1150" s="30" t="str">
        <f>VLOOKUP(A1150,'Hospitalisation Details'!A1150:H3492,2,FALSE)</f>
        <v>28-Jun-1972</v>
      </c>
      <c r="M1150" s="23">
        <f>VLOOKUP(A1150,'Hospitalisation Details'!A1150:H3492,5,FALSE)</f>
        <v>9819.25</v>
      </c>
      <c r="N1150" s="23" t="str">
        <f>VLOOKUP(A1150,'Hospitalisation Details'!A1150:H3492,6,FALSE)</f>
        <v>tier - 2</v>
      </c>
      <c r="O1150" s="23" t="str">
        <f>VLOOKUP(A1150,'Hospitalisation Details'!A1150:H3492,7,FALSE)</f>
        <v>tier - 2</v>
      </c>
      <c r="P1150" s="23" t="str">
        <f>VLOOKUP(A1150,'Hospitalisation Details'!A1150:H3492,8,FALSE)</f>
        <v>R1021</v>
      </c>
      <c r="Q1150" s="26">
        <f>VLOOKUP(A1150,'Hospitalisation Details'!A1150:H3492,3,FALSE)</f>
        <v>50.944444444444443</v>
      </c>
    </row>
    <row r="1151" spans="1:17" ht="15.75" customHeight="1" x14ac:dyDescent="0.3">
      <c r="A1151" s="31" t="s">
        <v>2014</v>
      </c>
      <c r="B1151" s="23" t="str">
        <f>VLOOKUP(A1151,'Customer Names'!A1151:D3485,3,FALSE)</f>
        <v xml:space="preserve">  Julee</v>
      </c>
      <c r="C1151" s="23">
        <f>VLOOKUP(Healthcare!A1151,'Medical Examinations'!A1151:H3485,2,FALSE)</f>
        <v>42.68</v>
      </c>
      <c r="D1151" s="23">
        <f>VLOOKUP(A1151,'Medical Examinations'!A1151:H3485,3,FALSE)</f>
        <v>9.2799999999999994</v>
      </c>
      <c r="E1151" s="23" t="str">
        <f>VLOOKUP(A1151,'Medical Examinations'!A1151:H3485,4,FALSE)</f>
        <v>No</v>
      </c>
      <c r="F1151" s="23" t="str">
        <f>VLOOKUP(A1151,'Medical Examinations'!A1151:H3485,5,FALSE)</f>
        <v>No</v>
      </c>
      <c r="G1151" s="23" t="str">
        <f>VLOOKUP(A1151,'Medical Examinations'!A1151:H3485,6,FALSE)</f>
        <v>No</v>
      </c>
      <c r="H1151" s="23">
        <f>VLOOKUP(A1151,'Medical Examinations'!A1151:H3485,7,FALSE)</f>
        <v>2</v>
      </c>
      <c r="I1151" s="23" t="str">
        <f>VLOOKUP(A1151,'Medical Examinations'!A1151:H3485,8,FALSE)</f>
        <v>No</v>
      </c>
      <c r="J1151" s="23" t="str" cm="1">
        <f t="array" ref="J1151">_xlfn.IFS(C1151&lt;18.5,"Under Weight",C1151&lt;25,"Healthy Weight",C1151&lt;30,"Over Weight",C1151&gt;=30,"Obesity")</f>
        <v>Obesity</v>
      </c>
      <c r="K1151" s="23" t="str" cm="1">
        <f t="array" ref="K1151">_xlfn.IFS(D1151&lt;5.7,"Normal",D1151&lt;=6.5,"Prediabetes",D1151&gt;6.5,"Diabetes")</f>
        <v>Diabetes</v>
      </c>
      <c r="L1151" s="30" t="str">
        <f>VLOOKUP(A1151,'Hospitalisation Details'!A1151:H3493,2,FALSE)</f>
        <v>17-Sep-1973</v>
      </c>
      <c r="M1151" s="23">
        <f>VLOOKUP(A1151,'Hospitalisation Details'!A1151:H3493,5,FALSE)</f>
        <v>9800.89</v>
      </c>
      <c r="N1151" s="23" t="str">
        <f>VLOOKUP(A1151,'Hospitalisation Details'!A1151:H3493,6,FALSE)</f>
        <v>tier - 2</v>
      </c>
      <c r="O1151" s="23" t="str">
        <f>VLOOKUP(A1151,'Hospitalisation Details'!A1151:H3493,7,FALSE)</f>
        <v>tier - 1</v>
      </c>
      <c r="P1151" s="23" t="str">
        <f>VLOOKUP(A1151,'Hospitalisation Details'!A1151:H3493,8,FALSE)</f>
        <v>R1013</v>
      </c>
      <c r="Q1151" s="26">
        <f>VLOOKUP(A1151,'Hospitalisation Details'!A1151:H3493,3,FALSE)</f>
        <v>49.725000000000001</v>
      </c>
    </row>
    <row r="1152" spans="1:17" ht="15.75" customHeight="1" x14ac:dyDescent="0.3">
      <c r="A1152" s="31" t="s">
        <v>2016</v>
      </c>
      <c r="B1152" s="23" t="str">
        <f>VLOOKUP(A1152,'Customer Names'!A1152:D3486,3,FALSE)</f>
        <v xml:space="preserve">  Christopher M</v>
      </c>
      <c r="C1152" s="23">
        <f>VLOOKUP(Healthcare!A1152,'Medical Examinations'!A1152:H3486,2,FALSE)</f>
        <v>24.31</v>
      </c>
      <c r="D1152" s="23">
        <f>VLOOKUP(A1152,'Medical Examinations'!A1152:H3486,3,FALSE)</f>
        <v>6.37</v>
      </c>
      <c r="E1152" s="23" t="str">
        <f>VLOOKUP(A1152,'Medical Examinations'!A1152:H3486,4,FALSE)</f>
        <v>No</v>
      </c>
      <c r="F1152" s="23" t="str">
        <f>VLOOKUP(A1152,'Medical Examinations'!A1152:H3486,5,FALSE)</f>
        <v>No</v>
      </c>
      <c r="G1152" s="23" t="str">
        <f>VLOOKUP(A1152,'Medical Examinations'!A1152:H3486,6,FALSE)</f>
        <v>No</v>
      </c>
      <c r="H1152" s="23">
        <f>VLOOKUP(A1152,'Medical Examinations'!A1152:H3486,7,FALSE)</f>
        <v>0</v>
      </c>
      <c r="I1152" s="23" t="str">
        <f>VLOOKUP(A1152,'Medical Examinations'!A1152:H3486,8,FALSE)</f>
        <v>No</v>
      </c>
      <c r="J1152" s="23" t="str" cm="1">
        <f t="array" ref="J1152">_xlfn.IFS(C1152&lt;18.5,"Under Weight",C1152&lt;25,"Healthy Weight",C1152&lt;30,"Over Weight",C1152&gt;=30,"Obesity")</f>
        <v>Healthy Weight</v>
      </c>
      <c r="K1152" s="23" t="str" cm="1">
        <f t="array" ref="K1152">_xlfn.IFS(D1152&lt;5.7,"Normal",D1152&lt;=6.5,"Prediabetes",D1152&gt;6.5,"Diabetes")</f>
        <v>Prediabetes</v>
      </c>
      <c r="L1152" s="30" t="str">
        <f>VLOOKUP(A1152,'Hospitalisation Details'!A1152:H3494,2,FALSE)</f>
        <v>07-Jun-1977</v>
      </c>
      <c r="M1152" s="23">
        <f>VLOOKUP(A1152,'Hospitalisation Details'!A1152:H3494,5,FALSE)</f>
        <v>9788.8700000000008</v>
      </c>
      <c r="N1152" s="23" t="str">
        <f>VLOOKUP(A1152,'Hospitalisation Details'!A1152:H3494,6,FALSE)</f>
        <v>tier - 3</v>
      </c>
      <c r="O1152" s="23" t="str">
        <f>VLOOKUP(A1152,'Hospitalisation Details'!A1152:H3494,7,FALSE)</f>
        <v>tier - 2</v>
      </c>
      <c r="P1152" s="23" t="str">
        <f>VLOOKUP(A1152,'Hospitalisation Details'!A1152:H3494,8,FALSE)</f>
        <v>R1013</v>
      </c>
      <c r="Q1152" s="26">
        <f>VLOOKUP(A1152,'Hospitalisation Details'!A1152:H3494,3,FALSE)</f>
        <v>46.00277777777778</v>
      </c>
    </row>
    <row r="1153" spans="1:17" ht="15.75" customHeight="1" x14ac:dyDescent="0.3">
      <c r="A1153" s="31" t="s">
        <v>2018</v>
      </c>
      <c r="B1153" s="23" t="str">
        <f>VLOOKUP(A1153,'Customer Names'!A1153:D3487,3,FALSE)</f>
        <v xml:space="preserve">  Ciaran</v>
      </c>
      <c r="C1153" s="23">
        <f>VLOOKUP(Healthcare!A1153,'Medical Examinations'!A1153:H3487,2,FALSE)</f>
        <v>44.75</v>
      </c>
      <c r="D1153" s="23">
        <f>VLOOKUP(A1153,'Medical Examinations'!A1153:H3487,3,FALSE)</f>
        <v>5.09</v>
      </c>
      <c r="E1153" s="23" t="str">
        <f>VLOOKUP(A1153,'Medical Examinations'!A1153:H3487,4,FALSE)</f>
        <v>Yes</v>
      </c>
      <c r="F1153" s="23" t="str">
        <f>VLOOKUP(A1153,'Medical Examinations'!A1153:H3487,5,FALSE)</f>
        <v>No</v>
      </c>
      <c r="G1153" s="23" t="str">
        <f>VLOOKUP(A1153,'Medical Examinations'!A1153:H3487,6,FALSE)</f>
        <v>No</v>
      </c>
      <c r="H1153" s="23">
        <f>VLOOKUP(A1153,'Medical Examinations'!A1153:H3487,7,FALSE)</f>
        <v>0</v>
      </c>
      <c r="I1153" s="23" t="str">
        <f>VLOOKUP(A1153,'Medical Examinations'!A1153:H3487,8,FALSE)</f>
        <v>No</v>
      </c>
      <c r="J1153" s="23" t="str" cm="1">
        <f t="array" ref="J1153">_xlfn.IFS(C1153&lt;18.5,"Under Weight",C1153&lt;25,"Healthy Weight",C1153&lt;30,"Over Weight",C1153&gt;=30,"Obesity")</f>
        <v>Obesity</v>
      </c>
      <c r="K1153" s="23" t="str" cm="1">
        <f t="array" ref="K1153">_xlfn.IFS(D1153&lt;5.7,"Normal",D1153&lt;=6.5,"Prediabetes",D1153&gt;6.5,"Diabetes")</f>
        <v>Normal</v>
      </c>
      <c r="L1153" s="30" t="str">
        <f>VLOOKUP(A1153,'Hospitalisation Details'!A1153:H3495,2,FALSE)</f>
        <v>08-Aug-1996</v>
      </c>
      <c r="M1153" s="23">
        <f>VLOOKUP(A1153,'Hospitalisation Details'!A1153:H3495,5,FALSE)</f>
        <v>9787.32</v>
      </c>
      <c r="N1153" s="23" t="str">
        <f>VLOOKUP(A1153,'Hospitalisation Details'!A1153:H3495,6,FALSE)</f>
        <v>tier - 2</v>
      </c>
      <c r="O1153" s="23" t="str">
        <f>VLOOKUP(A1153,'Hospitalisation Details'!A1153:H3495,7,FALSE)</f>
        <v>tier - 3</v>
      </c>
      <c r="P1153" s="23" t="str">
        <f>VLOOKUP(A1153,'Hospitalisation Details'!A1153:H3495,8,FALSE)</f>
        <v>R1023</v>
      </c>
      <c r="Q1153" s="26">
        <f>VLOOKUP(A1153,'Hospitalisation Details'!A1153:H3495,3,FALSE)</f>
        <v>26.833333333333332</v>
      </c>
    </row>
    <row r="1154" spans="1:17" ht="15.75" customHeight="1" x14ac:dyDescent="0.3">
      <c r="A1154" s="31" t="s">
        <v>2020</v>
      </c>
      <c r="B1154" s="23" t="str">
        <f>VLOOKUP(A1154,'Customer Names'!A1154:D3488,3,FALSE)</f>
        <v xml:space="preserve">  Kara</v>
      </c>
      <c r="C1154" s="23">
        <f>VLOOKUP(Healthcare!A1154,'Medical Examinations'!A1154:H3488,2,FALSE)</f>
        <v>30.78</v>
      </c>
      <c r="D1154" s="23">
        <f>VLOOKUP(A1154,'Medical Examinations'!A1154:H3488,3,FALSE)</f>
        <v>7.94</v>
      </c>
      <c r="E1154" s="23" t="str">
        <f>VLOOKUP(A1154,'Medical Examinations'!A1154:H3488,4,FALSE)</f>
        <v>No</v>
      </c>
      <c r="F1154" s="23" t="str">
        <f>VLOOKUP(A1154,'Medical Examinations'!A1154:H3488,5,FALSE)</f>
        <v>No</v>
      </c>
      <c r="G1154" s="23" t="str">
        <f>VLOOKUP(A1154,'Medical Examinations'!A1154:H3488,6,FALSE)</f>
        <v>No</v>
      </c>
      <c r="H1154" s="23">
        <f>VLOOKUP(A1154,'Medical Examinations'!A1154:H3488,7,FALSE)</f>
        <v>2</v>
      </c>
      <c r="I1154" s="23" t="str">
        <f>VLOOKUP(A1154,'Medical Examinations'!A1154:H3488,8,FALSE)</f>
        <v>No</v>
      </c>
      <c r="J1154" s="23" t="str" cm="1">
        <f t="array" ref="J1154">_xlfn.IFS(C1154&lt;18.5,"Under Weight",C1154&lt;25,"Healthy Weight",C1154&lt;30,"Over Weight",C1154&gt;=30,"Obesity")</f>
        <v>Obesity</v>
      </c>
      <c r="K1154" s="23" t="str" cm="1">
        <f t="array" ref="K1154">_xlfn.IFS(D1154&lt;5.7,"Normal",D1154&lt;=6.5,"Prediabetes",D1154&gt;6.5,"Diabetes")</f>
        <v>Diabetes</v>
      </c>
      <c r="L1154" s="30" t="str">
        <f>VLOOKUP(A1154,'Hospitalisation Details'!A1154:H3496,2,FALSE)</f>
        <v>07-Jul-1973</v>
      </c>
      <c r="M1154" s="23">
        <f>VLOOKUP(A1154,'Hospitalisation Details'!A1154:H3496,5,FALSE)</f>
        <v>9778.35</v>
      </c>
      <c r="N1154" s="23" t="str">
        <f>VLOOKUP(A1154,'Hospitalisation Details'!A1154:H3496,6,FALSE)</f>
        <v>tier - 2</v>
      </c>
      <c r="O1154" s="23" t="str">
        <f>VLOOKUP(A1154,'Hospitalisation Details'!A1154:H3496,7,FALSE)</f>
        <v>tier - 2</v>
      </c>
      <c r="P1154" s="23" t="str">
        <f>VLOOKUP(A1154,'Hospitalisation Details'!A1154:H3496,8,FALSE)</f>
        <v>R1024</v>
      </c>
      <c r="Q1154" s="26">
        <f>VLOOKUP(A1154,'Hospitalisation Details'!A1154:H3496,3,FALSE)</f>
        <v>49.919444444444444</v>
      </c>
    </row>
    <row r="1155" spans="1:17" ht="15.75" customHeight="1" x14ac:dyDescent="0.3">
      <c r="A1155" s="31" t="s">
        <v>2021</v>
      </c>
      <c r="B1155" s="23" t="str">
        <f>VLOOKUP(A1155,'Customer Names'!A1155:D3489,3,FALSE)</f>
        <v xml:space="preserve">  Makie</v>
      </c>
      <c r="C1155" s="23">
        <f>VLOOKUP(Healthcare!A1155,'Medical Examinations'!A1155:H3489,2,FALSE)</f>
        <v>21.86</v>
      </c>
      <c r="D1155" s="23">
        <f>VLOOKUP(A1155,'Medical Examinations'!A1155:H3489,3,FALSE)</f>
        <v>10.95</v>
      </c>
      <c r="E1155" s="23" t="str">
        <f>VLOOKUP(A1155,'Medical Examinations'!A1155:H3489,4,FALSE)</f>
        <v>No</v>
      </c>
      <c r="F1155" s="23" t="str">
        <f>VLOOKUP(A1155,'Medical Examinations'!A1155:H3489,5,FALSE)</f>
        <v>No</v>
      </c>
      <c r="G1155" s="23" t="str">
        <f>VLOOKUP(A1155,'Medical Examinations'!A1155:H3489,6,FALSE)</f>
        <v>No</v>
      </c>
      <c r="H1155" s="23">
        <f>VLOOKUP(A1155,'Medical Examinations'!A1155:H3489,7,FALSE)</f>
        <v>0</v>
      </c>
      <c r="I1155" s="23" t="str">
        <f>VLOOKUP(A1155,'Medical Examinations'!A1155:H3489,8,FALSE)</f>
        <v>No</v>
      </c>
      <c r="J1155" s="23" t="str" cm="1">
        <f t="array" ref="J1155">_xlfn.IFS(C1155&lt;18.5,"Under Weight",C1155&lt;25,"Healthy Weight",C1155&lt;30,"Over Weight",C1155&gt;=30,"Obesity")</f>
        <v>Healthy Weight</v>
      </c>
      <c r="K1155" s="23" t="str" cm="1">
        <f t="array" ref="K1155">_xlfn.IFS(D1155&lt;5.7,"Normal",D1155&lt;=6.5,"Prediabetes",D1155&gt;6.5,"Diabetes")</f>
        <v>Diabetes</v>
      </c>
      <c r="L1155" s="30" t="str">
        <f>VLOOKUP(A1155,'Hospitalisation Details'!A1155:H3497,2,FALSE)</f>
        <v>05-Sep-1965</v>
      </c>
      <c r="M1155" s="23">
        <f>VLOOKUP(A1155,'Hospitalisation Details'!A1155:H3497,5,FALSE)</f>
        <v>9764.08</v>
      </c>
      <c r="N1155" s="23" t="str">
        <f>VLOOKUP(A1155,'Hospitalisation Details'!A1155:H3497,6,FALSE)</f>
        <v>tier - 3</v>
      </c>
      <c r="O1155" s="23" t="str">
        <f>VLOOKUP(A1155,'Hospitalisation Details'!A1155:H3497,7,FALSE)</f>
        <v>tier - 1</v>
      </c>
      <c r="P1155" s="23" t="str">
        <f>VLOOKUP(A1155,'Hospitalisation Details'!A1155:H3497,8,FALSE)</f>
        <v>R1012</v>
      </c>
      <c r="Q1155" s="26">
        <f>VLOOKUP(A1155,'Hospitalisation Details'!A1155:H3497,3,FALSE)</f>
        <v>57.758333333333333</v>
      </c>
    </row>
    <row r="1156" spans="1:17" ht="15.75" customHeight="1" x14ac:dyDescent="0.3">
      <c r="A1156" s="31" t="s">
        <v>2023</v>
      </c>
      <c r="B1156" s="23" t="str">
        <f>VLOOKUP(A1156,'Customer Names'!A1156:D3490,3,FALSE)</f>
        <v xml:space="preserve">  Emily E</v>
      </c>
      <c r="C1156" s="23">
        <f>VLOOKUP(Healthcare!A1156,'Medical Examinations'!A1156:H3490,2,FALSE)</f>
        <v>49.09</v>
      </c>
      <c r="D1156" s="23">
        <f>VLOOKUP(A1156,'Medical Examinations'!A1156:H3490,3,FALSE)</f>
        <v>6.3</v>
      </c>
      <c r="E1156" s="23" t="str">
        <f>VLOOKUP(A1156,'Medical Examinations'!A1156:H3490,4,FALSE)</f>
        <v>Yes</v>
      </c>
      <c r="F1156" s="23" t="str">
        <f>VLOOKUP(A1156,'Medical Examinations'!A1156:H3490,5,FALSE)</f>
        <v>No</v>
      </c>
      <c r="G1156" s="23" t="str">
        <f>VLOOKUP(A1156,'Medical Examinations'!A1156:H3490,6,FALSE)</f>
        <v>No</v>
      </c>
      <c r="H1156" s="23">
        <f>VLOOKUP(A1156,'Medical Examinations'!A1156:H3490,7,FALSE)</f>
        <v>0</v>
      </c>
      <c r="I1156" s="23" t="str">
        <f>VLOOKUP(A1156,'Medical Examinations'!A1156:H3490,8,FALSE)</f>
        <v>No</v>
      </c>
      <c r="J1156" s="23" t="str" cm="1">
        <f t="array" ref="J1156">_xlfn.IFS(C1156&lt;18.5,"Under Weight",C1156&lt;25,"Healthy Weight",C1156&lt;30,"Over Weight",C1156&gt;=30,"Obesity")</f>
        <v>Obesity</v>
      </c>
      <c r="K1156" s="23" t="str" cm="1">
        <f t="array" ref="K1156">_xlfn.IFS(D1156&lt;5.7,"Normal",D1156&lt;=6.5,"Prediabetes",D1156&gt;6.5,"Diabetes")</f>
        <v>Prediabetes</v>
      </c>
      <c r="L1156" s="30" t="str">
        <f>VLOOKUP(A1156,'Hospitalisation Details'!A1156:H3498,2,FALSE)</f>
        <v>14-Jul-2001</v>
      </c>
      <c r="M1156" s="23">
        <f>VLOOKUP(A1156,'Hospitalisation Details'!A1156:H3498,5,FALSE)</f>
        <v>9753.49</v>
      </c>
      <c r="N1156" s="23" t="str">
        <f>VLOOKUP(A1156,'Hospitalisation Details'!A1156:H3498,6,FALSE)</f>
        <v>tier - 2</v>
      </c>
      <c r="O1156" s="23" t="str">
        <f>VLOOKUP(A1156,'Hospitalisation Details'!A1156:H3498,7,FALSE)</f>
        <v>tier - 2</v>
      </c>
      <c r="P1156" s="23" t="str">
        <f>VLOOKUP(A1156,'Hospitalisation Details'!A1156:H3498,8,FALSE)</f>
        <v>R1012</v>
      </c>
      <c r="Q1156" s="26">
        <f>VLOOKUP(A1156,'Hospitalisation Details'!A1156:H3498,3,FALSE)</f>
        <v>21.9</v>
      </c>
    </row>
    <row r="1157" spans="1:17" ht="15.75" customHeight="1" x14ac:dyDescent="0.3">
      <c r="A1157" s="31" t="s">
        <v>2025</v>
      </c>
      <c r="B1157" s="23" t="str">
        <f>VLOOKUP(A1157,'Customer Names'!A1157:D3491,3,FALSE)</f>
        <v xml:space="preserve">  Cary</v>
      </c>
      <c r="C1157" s="23">
        <f>VLOOKUP(Healthcare!A1157,'Medical Examinations'!A1157:H3491,2,FALSE)</f>
        <v>47.74</v>
      </c>
      <c r="D1157" s="23">
        <f>VLOOKUP(A1157,'Medical Examinations'!A1157:H3491,3,FALSE)</f>
        <v>8.0500000000000007</v>
      </c>
      <c r="E1157" s="23" t="str">
        <f>VLOOKUP(A1157,'Medical Examinations'!A1157:H3491,4,FALSE)</f>
        <v>Yes</v>
      </c>
      <c r="F1157" s="23" t="str">
        <f>VLOOKUP(A1157,'Medical Examinations'!A1157:H3491,5,FALSE)</f>
        <v>No</v>
      </c>
      <c r="G1157" s="23" t="str">
        <f>VLOOKUP(A1157,'Medical Examinations'!A1157:H3491,6,FALSE)</f>
        <v>No</v>
      </c>
      <c r="H1157" s="23">
        <f>VLOOKUP(A1157,'Medical Examinations'!A1157:H3491,7,FALSE)</f>
        <v>2</v>
      </c>
      <c r="I1157" s="23" t="str">
        <f>VLOOKUP(A1157,'Medical Examinations'!A1157:H3491,8,FALSE)</f>
        <v>No</v>
      </c>
      <c r="J1157" s="23" t="str" cm="1">
        <f t="array" ref="J1157">_xlfn.IFS(C1157&lt;18.5,"Under Weight",C1157&lt;25,"Healthy Weight",C1157&lt;30,"Over Weight",C1157&gt;=30,"Obesity")</f>
        <v>Obesity</v>
      </c>
      <c r="K1157" s="23" t="str" cm="1">
        <f t="array" ref="K1157">_xlfn.IFS(D1157&lt;5.7,"Normal",D1157&lt;=6.5,"Prediabetes",D1157&gt;6.5,"Diabetes")</f>
        <v>Diabetes</v>
      </c>
      <c r="L1157" s="30" t="str">
        <f>VLOOKUP(A1157,'Hospitalisation Details'!A1157:H3499,2,FALSE)</f>
        <v>04-Jul-1970</v>
      </c>
      <c r="M1157" s="23">
        <f>VLOOKUP(A1157,'Hospitalisation Details'!A1157:H3499,5,FALSE)</f>
        <v>9748.91</v>
      </c>
      <c r="N1157" s="23" t="str">
        <f>VLOOKUP(A1157,'Hospitalisation Details'!A1157:H3499,6,FALSE)</f>
        <v>tier - 2</v>
      </c>
      <c r="O1157" s="23" t="str">
        <f>VLOOKUP(A1157,'Hospitalisation Details'!A1157:H3499,7,FALSE)</f>
        <v>tier - 1</v>
      </c>
      <c r="P1157" s="23" t="str">
        <f>VLOOKUP(A1157,'Hospitalisation Details'!A1157:H3499,8,FALSE)</f>
        <v>R1013</v>
      </c>
      <c r="Q1157" s="26">
        <f>VLOOKUP(A1157,'Hospitalisation Details'!A1157:H3499,3,FALSE)</f>
        <v>52.927777777777777</v>
      </c>
    </row>
    <row r="1158" spans="1:17" ht="15.75" customHeight="1" x14ac:dyDescent="0.3">
      <c r="A1158" s="31" t="s">
        <v>2027</v>
      </c>
      <c r="B1158" s="23" t="str">
        <f>VLOOKUP(A1158,'Customer Names'!A1158:D3492,3,FALSE)</f>
        <v xml:space="preserve">  Steven</v>
      </c>
      <c r="C1158" s="23">
        <f>VLOOKUP(Healthcare!A1158,'Medical Examinations'!A1158:H3492,2,FALSE)</f>
        <v>30.2</v>
      </c>
      <c r="D1158" s="23">
        <f>VLOOKUP(A1158,'Medical Examinations'!A1158:H3492,3,FALSE)</f>
        <v>9.8800000000000008</v>
      </c>
      <c r="E1158" s="23" t="str">
        <f>VLOOKUP(A1158,'Medical Examinations'!A1158:H3492,4,FALSE)</f>
        <v>Yes</v>
      </c>
      <c r="F1158" s="23" t="str">
        <f>VLOOKUP(A1158,'Medical Examinations'!A1158:H3492,5,FALSE)</f>
        <v>No</v>
      </c>
      <c r="G1158" s="23" t="str">
        <f>VLOOKUP(A1158,'Medical Examinations'!A1158:H3492,6,FALSE)</f>
        <v>No</v>
      </c>
      <c r="H1158" s="23">
        <f>VLOOKUP(A1158,'Medical Examinations'!A1158:H3492,7,FALSE)</f>
        <v>2</v>
      </c>
      <c r="I1158" s="23" t="str">
        <f>VLOOKUP(A1158,'Medical Examinations'!A1158:H3492,8,FALSE)</f>
        <v>No</v>
      </c>
      <c r="J1158" s="23" t="str" cm="1">
        <f t="array" ref="J1158">_xlfn.IFS(C1158&lt;18.5,"Under Weight",C1158&lt;25,"Healthy Weight",C1158&lt;30,"Over Weight",C1158&gt;=30,"Obesity")</f>
        <v>Obesity</v>
      </c>
      <c r="K1158" s="23" t="str" cm="1">
        <f t="array" ref="K1158">_xlfn.IFS(D1158&lt;5.7,"Normal",D1158&lt;=6.5,"Prediabetes",D1158&gt;6.5,"Diabetes")</f>
        <v>Diabetes</v>
      </c>
      <c r="L1158" s="30" t="str">
        <f>VLOOKUP(A1158,'Hospitalisation Details'!A1158:H3500,2,FALSE)</f>
        <v>18-Aug-1970</v>
      </c>
      <c r="M1158" s="23">
        <f>VLOOKUP(A1158,'Hospitalisation Details'!A1158:H3500,5,FALSE)</f>
        <v>9724.5300000000007</v>
      </c>
      <c r="N1158" s="23" t="str">
        <f>VLOOKUP(A1158,'Hospitalisation Details'!A1158:H3500,6,FALSE)</f>
        <v>tier - 3</v>
      </c>
      <c r="O1158" s="23" t="str">
        <f>VLOOKUP(A1158,'Hospitalisation Details'!A1158:H3500,7,FALSE)</f>
        <v>tier - 1</v>
      </c>
      <c r="P1158" s="23" t="str">
        <f>VLOOKUP(A1158,'Hospitalisation Details'!A1158:H3500,8,FALSE)</f>
        <v>R1011</v>
      </c>
      <c r="Q1158" s="26">
        <f>VLOOKUP(A1158,'Hospitalisation Details'!A1158:H3500,3,FALSE)</f>
        <v>52.805555555555557</v>
      </c>
    </row>
    <row r="1159" spans="1:17" ht="15.75" customHeight="1" x14ac:dyDescent="0.3">
      <c r="A1159" s="31" t="s">
        <v>2029</v>
      </c>
      <c r="B1159" s="23" t="str">
        <f>VLOOKUP(A1159,'Customer Names'!A1159:D3493,3,FALSE)</f>
        <v xml:space="preserve">  Jose Antonio Sr</v>
      </c>
      <c r="C1159" s="23">
        <f>VLOOKUP(Healthcare!A1159,'Medical Examinations'!A1159:H3493,2,FALSE)</f>
        <v>33.25</v>
      </c>
      <c r="D1159" s="23">
        <f>VLOOKUP(A1159,'Medical Examinations'!A1159:H3493,3,FALSE)</f>
        <v>7.42</v>
      </c>
      <c r="E1159" s="23" t="str">
        <f>VLOOKUP(A1159,'Medical Examinations'!A1159:H3493,4,FALSE)</f>
        <v>Yes</v>
      </c>
      <c r="F1159" s="23" t="str">
        <f>VLOOKUP(A1159,'Medical Examinations'!A1159:H3493,5,FALSE)</f>
        <v>No</v>
      </c>
      <c r="G1159" s="23" t="str">
        <f>VLOOKUP(A1159,'Medical Examinations'!A1159:H3493,6,FALSE)</f>
        <v>No</v>
      </c>
      <c r="H1159" s="23">
        <f>VLOOKUP(A1159,'Medical Examinations'!A1159:H3493,7,FALSE)</f>
        <v>2</v>
      </c>
      <c r="I1159" s="23" t="str">
        <f>VLOOKUP(A1159,'Medical Examinations'!A1159:H3493,8,FALSE)</f>
        <v>No</v>
      </c>
      <c r="J1159" s="23" t="str" cm="1">
        <f t="array" ref="J1159">_xlfn.IFS(C1159&lt;18.5,"Under Weight",C1159&lt;25,"Healthy Weight",C1159&lt;30,"Over Weight",C1159&gt;=30,"Obesity")</f>
        <v>Obesity</v>
      </c>
      <c r="K1159" s="23" t="str" cm="1">
        <f t="array" ref="K1159">_xlfn.IFS(D1159&lt;5.7,"Normal",D1159&lt;=6.5,"Prediabetes",D1159&gt;6.5,"Diabetes")</f>
        <v>Diabetes</v>
      </c>
      <c r="L1159" s="30" t="str">
        <f>VLOOKUP(A1159,'Hospitalisation Details'!A1159:H3501,2,FALSE)</f>
        <v>12-Sep-1970</v>
      </c>
      <c r="M1159" s="23">
        <f>VLOOKUP(A1159,'Hospitalisation Details'!A1159:H3501,5,FALSE)</f>
        <v>9722.77</v>
      </c>
      <c r="N1159" s="23" t="str">
        <f>VLOOKUP(A1159,'Hospitalisation Details'!A1159:H3501,6,FALSE)</f>
        <v>tier - 3</v>
      </c>
      <c r="O1159" s="23" t="str">
        <f>VLOOKUP(A1159,'Hospitalisation Details'!A1159:H3501,7,FALSE)</f>
        <v>tier - 1</v>
      </c>
      <c r="P1159" s="23" t="str">
        <f>VLOOKUP(A1159,'Hospitalisation Details'!A1159:H3501,8,FALSE)</f>
        <v>R1016</v>
      </c>
      <c r="Q1159" s="26">
        <f>VLOOKUP(A1159,'Hospitalisation Details'!A1159:H3501,3,FALSE)</f>
        <v>52.738888888888887</v>
      </c>
    </row>
    <row r="1160" spans="1:17" ht="15.75" customHeight="1" x14ac:dyDescent="0.3">
      <c r="A1160" s="31" t="s">
        <v>2031</v>
      </c>
      <c r="B1160" s="23" t="str">
        <f>VLOOKUP(A1160,'Customer Names'!A1160:D3494,3,FALSE)</f>
        <v xml:space="preserve">  Tatiana</v>
      </c>
      <c r="C1160" s="23">
        <f>VLOOKUP(Healthcare!A1160,'Medical Examinations'!A1160:H3494,2,FALSE)</f>
        <v>26.6</v>
      </c>
      <c r="D1160" s="23">
        <f>VLOOKUP(A1160,'Medical Examinations'!A1160:H3494,3,FALSE)</f>
        <v>8.4499999999999993</v>
      </c>
      <c r="E1160" s="23" t="str">
        <f>VLOOKUP(A1160,'Medical Examinations'!A1160:H3494,4,FALSE)</f>
        <v>Yes</v>
      </c>
      <c r="F1160" s="23" t="str">
        <f>VLOOKUP(A1160,'Medical Examinations'!A1160:H3494,5,FALSE)</f>
        <v>No</v>
      </c>
      <c r="G1160" s="23" t="str">
        <f>VLOOKUP(A1160,'Medical Examinations'!A1160:H3494,6,FALSE)</f>
        <v>No</v>
      </c>
      <c r="H1160" s="23">
        <f>VLOOKUP(A1160,'Medical Examinations'!A1160:H3494,7,FALSE)</f>
        <v>1</v>
      </c>
      <c r="I1160" s="23" t="str">
        <f>VLOOKUP(A1160,'Medical Examinations'!A1160:H3494,8,FALSE)</f>
        <v>No</v>
      </c>
      <c r="J1160" s="23" t="str" cm="1">
        <f t="array" ref="J1160">_xlfn.IFS(C1160&lt;18.5,"Under Weight",C1160&lt;25,"Healthy Weight",C1160&lt;30,"Over Weight",C1160&gt;=30,"Obesity")</f>
        <v>Over Weight</v>
      </c>
      <c r="K1160" s="23" t="str" cm="1">
        <f t="array" ref="K1160">_xlfn.IFS(D1160&lt;5.7,"Normal",D1160&lt;=6.5,"Prediabetes",D1160&gt;6.5,"Diabetes")</f>
        <v>Diabetes</v>
      </c>
      <c r="L1160" s="30" t="str">
        <f>VLOOKUP(A1160,'Hospitalisation Details'!A1160:H3502,2,FALSE)</f>
        <v>27-Jun-1975</v>
      </c>
      <c r="M1160" s="23">
        <f>VLOOKUP(A1160,'Hospitalisation Details'!A1160:H3502,5,FALSE)</f>
        <v>9715.84</v>
      </c>
      <c r="N1160" s="23" t="str">
        <f>VLOOKUP(A1160,'Hospitalisation Details'!A1160:H3502,6,FALSE)</f>
        <v>tier - 2</v>
      </c>
      <c r="O1160" s="23" t="str">
        <f>VLOOKUP(A1160,'Hospitalisation Details'!A1160:H3502,7,FALSE)</f>
        <v>tier - 1</v>
      </c>
      <c r="P1160" s="23" t="str">
        <f>VLOOKUP(A1160,'Hospitalisation Details'!A1160:H3502,8,FALSE)</f>
        <v>R1024</v>
      </c>
      <c r="Q1160" s="26">
        <f>VLOOKUP(A1160,'Hospitalisation Details'!A1160:H3502,3,FALSE)</f>
        <v>47.947222222222223</v>
      </c>
    </row>
    <row r="1161" spans="1:17" ht="15.75" customHeight="1" x14ac:dyDescent="0.3">
      <c r="A1161" s="31" t="s">
        <v>2033</v>
      </c>
      <c r="B1161" s="23" t="str">
        <f>VLOOKUP(A1161,'Customer Names'!A1161:D3495,3,FALSE)</f>
        <v xml:space="preserve">  Dan T</v>
      </c>
      <c r="C1161" s="23">
        <f>VLOOKUP(Healthcare!A1161,'Medical Examinations'!A1161:H3495,2,FALSE)</f>
        <v>26.35</v>
      </c>
      <c r="D1161" s="23">
        <f>VLOOKUP(A1161,'Medical Examinations'!A1161:H3495,3,FALSE)</f>
        <v>6.21</v>
      </c>
      <c r="E1161" s="23" t="str">
        <f>VLOOKUP(A1161,'Medical Examinations'!A1161:H3495,4,FALSE)</f>
        <v>No</v>
      </c>
      <c r="F1161" s="23" t="str">
        <f>VLOOKUP(A1161,'Medical Examinations'!A1161:H3495,5,FALSE)</f>
        <v>No</v>
      </c>
      <c r="G1161" s="23" t="str">
        <f>VLOOKUP(A1161,'Medical Examinations'!A1161:H3495,6,FALSE)</f>
        <v>No</v>
      </c>
      <c r="H1161" s="23">
        <f>VLOOKUP(A1161,'Medical Examinations'!A1161:H3495,7,FALSE)</f>
        <v>2</v>
      </c>
      <c r="I1161" s="23" t="str">
        <f>VLOOKUP(A1161,'Medical Examinations'!A1161:H3495,8,FALSE)</f>
        <v>No</v>
      </c>
      <c r="J1161" s="23" t="str" cm="1">
        <f t="array" ref="J1161">_xlfn.IFS(C1161&lt;18.5,"Under Weight",C1161&lt;25,"Healthy Weight",C1161&lt;30,"Over Weight",C1161&gt;=30,"Obesity")</f>
        <v>Over Weight</v>
      </c>
      <c r="K1161" s="23" t="str" cm="1">
        <f t="array" ref="K1161">_xlfn.IFS(D1161&lt;5.7,"Normal",D1161&lt;=6.5,"Prediabetes",D1161&gt;6.5,"Diabetes")</f>
        <v>Prediabetes</v>
      </c>
      <c r="L1161" s="30" t="str">
        <f>VLOOKUP(A1161,'Hospitalisation Details'!A1161:H3503,2,FALSE)</f>
        <v>10-Jul-1972</v>
      </c>
      <c r="M1161" s="23">
        <f>VLOOKUP(A1161,'Hospitalisation Details'!A1161:H3503,5,FALSE)</f>
        <v>9710.7099999999991</v>
      </c>
      <c r="N1161" s="23" t="str">
        <f>VLOOKUP(A1161,'Hospitalisation Details'!A1161:H3503,6,FALSE)</f>
        <v>tier - 2</v>
      </c>
      <c r="O1161" s="23" t="str">
        <f>VLOOKUP(A1161,'Hospitalisation Details'!A1161:H3503,7,FALSE)</f>
        <v>tier - 1</v>
      </c>
      <c r="P1161" s="23" t="str">
        <f>VLOOKUP(A1161,'Hospitalisation Details'!A1161:H3503,8,FALSE)</f>
        <v>R1021</v>
      </c>
      <c r="Q1161" s="26">
        <f>VLOOKUP(A1161,'Hospitalisation Details'!A1161:H3503,3,FALSE)</f>
        <v>50.911111111111111</v>
      </c>
    </row>
    <row r="1162" spans="1:17" ht="15.75" customHeight="1" x14ac:dyDescent="0.3">
      <c r="A1162" s="31" t="s">
        <v>2035</v>
      </c>
      <c r="B1162" s="23" t="str">
        <f>VLOOKUP(A1162,'Customer Names'!A1162:D3496,3,FALSE)</f>
        <v xml:space="preserve">  Liisa A</v>
      </c>
      <c r="C1162" s="23">
        <f>VLOOKUP(Healthcare!A1162,'Medical Examinations'!A1162:H3496,2,FALSE)</f>
        <v>39.994999999999997</v>
      </c>
      <c r="D1162" s="23">
        <f>VLOOKUP(A1162,'Medical Examinations'!A1162:H3496,3,FALSE)</f>
        <v>4.6500000000000004</v>
      </c>
      <c r="E1162" s="23" t="str">
        <f>VLOOKUP(A1162,'Medical Examinations'!A1162:H3496,4,FALSE)</f>
        <v>No</v>
      </c>
      <c r="F1162" s="23" t="str">
        <f>VLOOKUP(A1162,'Medical Examinations'!A1162:H3496,5,FALSE)</f>
        <v>No</v>
      </c>
      <c r="G1162" s="23" t="str">
        <f>VLOOKUP(A1162,'Medical Examinations'!A1162:H3496,6,FALSE)</f>
        <v>No</v>
      </c>
      <c r="H1162" s="23">
        <f>VLOOKUP(A1162,'Medical Examinations'!A1162:H3496,7,FALSE)</f>
        <v>0</v>
      </c>
      <c r="I1162" s="23" t="str">
        <f>VLOOKUP(A1162,'Medical Examinations'!A1162:H3496,8,FALSE)</f>
        <v>No</v>
      </c>
      <c r="J1162" s="23" t="str" cm="1">
        <f t="array" ref="J1162">_xlfn.IFS(C1162&lt;18.5,"Under Weight",C1162&lt;25,"Healthy Weight",C1162&lt;30,"Over Weight",C1162&gt;=30,"Obesity")</f>
        <v>Obesity</v>
      </c>
      <c r="K1162" s="23" t="str" cm="1">
        <f t="array" ref="K1162">_xlfn.IFS(D1162&lt;5.7,"Normal",D1162&lt;=6.5,"Prediabetes",D1162&gt;6.5,"Diabetes")</f>
        <v>Normal</v>
      </c>
      <c r="L1162" s="30" t="str">
        <f>VLOOKUP(A1162,'Hospitalisation Details'!A1162:H3504,2,FALSE)</f>
        <v>19-Sep-1977</v>
      </c>
      <c r="M1162" s="23">
        <f>VLOOKUP(A1162,'Hospitalisation Details'!A1162:H3504,5,FALSE)</f>
        <v>9704.67</v>
      </c>
      <c r="N1162" s="23" t="str">
        <f>VLOOKUP(A1162,'Hospitalisation Details'!A1162:H3504,6,FALSE)</f>
        <v>tier - 2</v>
      </c>
      <c r="O1162" s="23" t="str">
        <f>VLOOKUP(A1162,'Hospitalisation Details'!A1162:H3504,7,FALSE)</f>
        <v>tier - 3</v>
      </c>
      <c r="P1162" s="23" t="str">
        <f>VLOOKUP(A1162,'Hospitalisation Details'!A1162:H3504,8,FALSE)</f>
        <v>R1024</v>
      </c>
      <c r="Q1162" s="26">
        <f>VLOOKUP(A1162,'Hospitalisation Details'!A1162:H3504,3,FALSE)</f>
        <v>45.719444444444441</v>
      </c>
    </row>
    <row r="1163" spans="1:17" ht="15.75" customHeight="1" x14ac:dyDescent="0.3">
      <c r="A1163" s="31" t="s">
        <v>2037</v>
      </c>
      <c r="B1163" s="23" t="str">
        <f>VLOOKUP(A1163,'Customer Names'!A1163:D3497,3,FALSE)</f>
        <v xml:space="preserve">  Kathryn E</v>
      </c>
      <c r="C1163" s="23">
        <f>VLOOKUP(Healthcare!A1163,'Medical Examinations'!A1163:H3497,2,FALSE)</f>
        <v>22.92</v>
      </c>
      <c r="D1163" s="23">
        <f>VLOOKUP(A1163,'Medical Examinations'!A1163:H3497,3,FALSE)</f>
        <v>5.87</v>
      </c>
      <c r="E1163" s="23" t="str">
        <f>VLOOKUP(A1163,'Medical Examinations'!A1163:H3497,4,FALSE)</f>
        <v>Yes</v>
      </c>
      <c r="F1163" s="23" t="str">
        <f>VLOOKUP(A1163,'Medical Examinations'!A1163:H3497,5,FALSE)</f>
        <v>No</v>
      </c>
      <c r="G1163" s="23" t="str">
        <f>VLOOKUP(A1163,'Medical Examinations'!A1163:H3497,6,FALSE)</f>
        <v>No</v>
      </c>
      <c r="H1163" s="23">
        <f>VLOOKUP(A1163,'Medical Examinations'!A1163:H3497,7,FALSE)</f>
        <v>1</v>
      </c>
      <c r="I1163" s="23" t="str">
        <f>VLOOKUP(A1163,'Medical Examinations'!A1163:H3497,8,FALSE)</f>
        <v>No</v>
      </c>
      <c r="J1163" s="23" t="str" cm="1">
        <f t="array" ref="J1163">_xlfn.IFS(C1163&lt;18.5,"Under Weight",C1163&lt;25,"Healthy Weight",C1163&lt;30,"Over Weight",C1163&gt;=30,"Obesity")</f>
        <v>Healthy Weight</v>
      </c>
      <c r="K1163" s="23" t="str" cm="1">
        <f t="array" ref="K1163">_xlfn.IFS(D1163&lt;5.7,"Normal",D1163&lt;=6.5,"Prediabetes",D1163&gt;6.5,"Diabetes")</f>
        <v>Prediabetes</v>
      </c>
      <c r="L1163" s="30" t="str">
        <f>VLOOKUP(A1163,'Hospitalisation Details'!A1163:H3505,2,FALSE)</f>
        <v>07-Nov-1964</v>
      </c>
      <c r="M1163" s="23">
        <f>VLOOKUP(A1163,'Hospitalisation Details'!A1163:H3505,5,FALSE)</f>
        <v>9698.42</v>
      </c>
      <c r="N1163" s="23" t="str">
        <f>VLOOKUP(A1163,'Hospitalisation Details'!A1163:H3505,6,FALSE)</f>
        <v>tier - 3</v>
      </c>
      <c r="O1163" s="23" t="str">
        <f>VLOOKUP(A1163,'Hospitalisation Details'!A1163:H3505,7,FALSE)</f>
        <v>tier - 3</v>
      </c>
      <c r="P1163" s="23" t="str">
        <f>VLOOKUP(A1163,'Hospitalisation Details'!A1163:H3505,8,FALSE)</f>
        <v>R1013</v>
      </c>
      <c r="Q1163" s="26">
        <f>VLOOKUP(A1163,'Hospitalisation Details'!A1163:H3505,3,FALSE)</f>
        <v>58.586111111111109</v>
      </c>
    </row>
    <row r="1164" spans="1:17" ht="15.75" customHeight="1" x14ac:dyDescent="0.3">
      <c r="A1164" s="31" t="s">
        <v>2038</v>
      </c>
      <c r="B1164" s="23" t="str">
        <f>VLOOKUP(A1164,'Customer Names'!A1164:D3498,3,FALSE)</f>
        <v xml:space="preserve">  Maxwell</v>
      </c>
      <c r="C1164" s="23">
        <f>VLOOKUP(Healthcare!A1164,'Medical Examinations'!A1164:H3498,2,FALSE)</f>
        <v>24.78</v>
      </c>
      <c r="D1164" s="23">
        <f>VLOOKUP(A1164,'Medical Examinations'!A1164:H3498,3,FALSE)</f>
        <v>4.24</v>
      </c>
      <c r="E1164" s="23" t="str">
        <f>VLOOKUP(A1164,'Medical Examinations'!A1164:H3498,4,FALSE)</f>
        <v>Yes</v>
      </c>
      <c r="F1164" s="23" t="str">
        <f>VLOOKUP(A1164,'Medical Examinations'!A1164:H3498,5,FALSE)</f>
        <v>No</v>
      </c>
      <c r="G1164" s="23" t="str">
        <f>VLOOKUP(A1164,'Medical Examinations'!A1164:H3498,6,FALSE)</f>
        <v>No</v>
      </c>
      <c r="H1164" s="23">
        <f>VLOOKUP(A1164,'Medical Examinations'!A1164:H3498,7,FALSE)</f>
        <v>2</v>
      </c>
      <c r="I1164" s="23" t="str">
        <f>VLOOKUP(A1164,'Medical Examinations'!A1164:H3498,8,FALSE)</f>
        <v>No</v>
      </c>
      <c r="J1164" s="23" t="str" cm="1">
        <f t="array" ref="J1164">_xlfn.IFS(C1164&lt;18.5,"Under Weight",C1164&lt;25,"Healthy Weight",C1164&lt;30,"Over Weight",C1164&gt;=30,"Obesity")</f>
        <v>Healthy Weight</v>
      </c>
      <c r="K1164" s="23" t="str" cm="1">
        <f t="array" ref="K1164">_xlfn.IFS(D1164&lt;5.7,"Normal",D1164&lt;=6.5,"Prediabetes",D1164&gt;6.5,"Diabetes")</f>
        <v>Normal</v>
      </c>
      <c r="L1164" s="30" t="str">
        <f>VLOOKUP(A1164,'Hospitalisation Details'!A1164:H3506,2,FALSE)</f>
        <v>16-Sep-1966</v>
      </c>
      <c r="M1164" s="23">
        <f>VLOOKUP(A1164,'Hospitalisation Details'!A1164:H3506,5,FALSE)</f>
        <v>9684.2900000000009</v>
      </c>
      <c r="N1164" s="23" t="str">
        <f>VLOOKUP(A1164,'Hospitalisation Details'!A1164:H3506,6,FALSE)</f>
        <v>tier - 3</v>
      </c>
      <c r="O1164" s="23" t="str">
        <f>VLOOKUP(A1164,'Hospitalisation Details'!A1164:H3506,7,FALSE)</f>
        <v>tier - 2</v>
      </c>
      <c r="P1164" s="23" t="str">
        <f>VLOOKUP(A1164,'Hospitalisation Details'!A1164:H3506,8,FALSE)</f>
        <v>R1013</v>
      </c>
      <c r="Q1164" s="26">
        <f>VLOOKUP(A1164,'Hospitalisation Details'!A1164:H3506,3,FALSE)</f>
        <v>56.727777777777774</v>
      </c>
    </row>
    <row r="1165" spans="1:17" ht="15.75" customHeight="1" x14ac:dyDescent="0.3">
      <c r="A1165" s="31" t="s">
        <v>2040</v>
      </c>
      <c r="B1165" s="23" t="str">
        <f>VLOOKUP(A1165,'Customer Names'!A1165:D3499,3,FALSE)</f>
        <v xml:space="preserve">  Pascale</v>
      </c>
      <c r="C1165" s="23">
        <f>VLOOKUP(Healthcare!A1165,'Medical Examinations'!A1165:H3499,2,FALSE)</f>
        <v>34.07</v>
      </c>
      <c r="D1165" s="23">
        <f>VLOOKUP(A1165,'Medical Examinations'!A1165:H3499,3,FALSE)</f>
        <v>7.81</v>
      </c>
      <c r="E1165" s="23" t="str">
        <f>VLOOKUP(A1165,'Medical Examinations'!A1165:H3499,4,FALSE)</f>
        <v>Yes</v>
      </c>
      <c r="F1165" s="23" t="str">
        <f>VLOOKUP(A1165,'Medical Examinations'!A1165:H3499,5,FALSE)</f>
        <v>No</v>
      </c>
      <c r="G1165" s="23" t="str">
        <f>VLOOKUP(A1165,'Medical Examinations'!A1165:H3499,6,FALSE)</f>
        <v>No</v>
      </c>
      <c r="H1165" s="23">
        <f>VLOOKUP(A1165,'Medical Examinations'!A1165:H3499,7,FALSE)</f>
        <v>0</v>
      </c>
      <c r="I1165" s="23" t="str">
        <f>VLOOKUP(A1165,'Medical Examinations'!A1165:H3499,8,FALSE)</f>
        <v>No</v>
      </c>
      <c r="J1165" s="23" t="str" cm="1">
        <f t="array" ref="J1165">_xlfn.IFS(C1165&lt;18.5,"Under Weight",C1165&lt;25,"Healthy Weight",C1165&lt;30,"Over Weight",C1165&gt;=30,"Obesity")</f>
        <v>Obesity</v>
      </c>
      <c r="K1165" s="23" t="str" cm="1">
        <f t="array" ref="K1165">_xlfn.IFS(D1165&lt;5.7,"Normal",D1165&lt;=6.5,"Prediabetes",D1165&gt;6.5,"Diabetes")</f>
        <v>Diabetes</v>
      </c>
      <c r="L1165" s="30" t="str">
        <f>VLOOKUP(A1165,'Hospitalisation Details'!A1165:H3507,2,FALSE)</f>
        <v>08-Aug-1981</v>
      </c>
      <c r="M1165" s="23">
        <f>VLOOKUP(A1165,'Hospitalisation Details'!A1165:H3507,5,FALSE)</f>
        <v>9664.34</v>
      </c>
      <c r="N1165" s="23" t="str">
        <f>VLOOKUP(A1165,'Hospitalisation Details'!A1165:H3507,6,FALSE)</f>
        <v>tier - 2</v>
      </c>
      <c r="O1165" s="23" t="str">
        <f>VLOOKUP(A1165,'Hospitalisation Details'!A1165:H3507,7,FALSE)</f>
        <v>tier - 3</v>
      </c>
      <c r="P1165" s="23" t="str">
        <f>VLOOKUP(A1165,'Hospitalisation Details'!A1165:H3507,8,FALSE)</f>
        <v>R1011</v>
      </c>
      <c r="Q1165" s="26">
        <f>VLOOKUP(A1165,'Hospitalisation Details'!A1165:H3507,3,FALSE)</f>
        <v>41.833333333333336</v>
      </c>
    </row>
    <row r="1166" spans="1:17" ht="15.75" customHeight="1" x14ac:dyDescent="0.3">
      <c r="A1166" s="31" t="s">
        <v>2042</v>
      </c>
      <c r="B1166" s="23" t="str">
        <f>VLOOKUP(A1166,'Customer Names'!A1166:D3500,3,FALSE)</f>
        <v xml:space="preserve">  Becca</v>
      </c>
      <c r="C1166" s="23">
        <f>VLOOKUP(Healthcare!A1166,'Medical Examinations'!A1166:H3500,2,FALSE)</f>
        <v>30.14</v>
      </c>
      <c r="D1166" s="23">
        <f>VLOOKUP(A1166,'Medical Examinations'!A1166:H3500,3,FALSE)</f>
        <v>9.85</v>
      </c>
      <c r="E1166" s="23" t="str">
        <f>VLOOKUP(A1166,'Medical Examinations'!A1166:H3500,4,FALSE)</f>
        <v>No</v>
      </c>
      <c r="F1166" s="23" t="str">
        <f>VLOOKUP(A1166,'Medical Examinations'!A1166:H3500,5,FALSE)</f>
        <v>No</v>
      </c>
      <c r="G1166" s="23" t="str">
        <f>VLOOKUP(A1166,'Medical Examinations'!A1166:H3500,6,FALSE)</f>
        <v>No</v>
      </c>
      <c r="H1166" s="23">
        <f>VLOOKUP(A1166,'Medical Examinations'!A1166:H3500,7,FALSE)</f>
        <v>0</v>
      </c>
      <c r="I1166" s="23" t="str">
        <f>VLOOKUP(A1166,'Medical Examinations'!A1166:H3500,8,FALSE)</f>
        <v>No</v>
      </c>
      <c r="J1166" s="23" t="str" cm="1">
        <f t="array" ref="J1166">_xlfn.IFS(C1166&lt;18.5,"Under Weight",C1166&lt;25,"Healthy Weight",C1166&lt;30,"Over Weight",C1166&gt;=30,"Obesity")</f>
        <v>Obesity</v>
      </c>
      <c r="K1166" s="23" t="str" cm="1">
        <f t="array" ref="K1166">_xlfn.IFS(D1166&lt;5.7,"Normal",D1166&lt;=6.5,"Prediabetes",D1166&gt;6.5,"Diabetes")</f>
        <v>Diabetes</v>
      </c>
      <c r="L1166" s="30" t="str">
        <f>VLOOKUP(A1166,'Hospitalisation Details'!A1166:H3508,2,FALSE)</f>
        <v>08-Jul-1974</v>
      </c>
      <c r="M1166" s="23">
        <f>VLOOKUP(A1166,'Hospitalisation Details'!A1166:H3508,5,FALSE)</f>
        <v>9653.81</v>
      </c>
      <c r="N1166" s="23" t="str">
        <f>VLOOKUP(A1166,'Hospitalisation Details'!A1166:H3508,6,FALSE)</f>
        <v>tier - 2</v>
      </c>
      <c r="O1166" s="23" t="str">
        <f>VLOOKUP(A1166,'Hospitalisation Details'!A1166:H3508,7,FALSE)</f>
        <v>tier - 2</v>
      </c>
      <c r="P1166" s="23" t="str">
        <f>VLOOKUP(A1166,'Hospitalisation Details'!A1166:H3508,8,FALSE)</f>
        <v>R1011</v>
      </c>
      <c r="Q1166" s="26">
        <f>VLOOKUP(A1166,'Hospitalisation Details'!A1166:H3508,3,FALSE)</f>
        <v>48.916666666666664</v>
      </c>
    </row>
    <row r="1167" spans="1:17" ht="15.75" customHeight="1" x14ac:dyDescent="0.3">
      <c r="A1167" s="31" t="s">
        <v>2044</v>
      </c>
      <c r="B1167" s="23" t="str">
        <f>VLOOKUP(A1167,'Customer Names'!A1167:D3501,3,FALSE)</f>
        <v xml:space="preserve">  Grace</v>
      </c>
      <c r="C1167" s="23">
        <f>VLOOKUP(Healthcare!A1167,'Medical Examinations'!A1167:H3501,2,FALSE)</f>
        <v>18.05</v>
      </c>
      <c r="D1167" s="23">
        <f>VLOOKUP(A1167,'Medical Examinations'!A1167:H3501,3,FALSE)</f>
        <v>6.94</v>
      </c>
      <c r="E1167" s="23" t="str">
        <f>VLOOKUP(A1167,'Medical Examinations'!A1167:H3501,4,FALSE)</f>
        <v>No</v>
      </c>
      <c r="F1167" s="23" t="str">
        <f>VLOOKUP(A1167,'Medical Examinations'!A1167:H3501,5,FALSE)</f>
        <v>No</v>
      </c>
      <c r="G1167" s="23" t="str">
        <f>VLOOKUP(A1167,'Medical Examinations'!A1167:H3501,6,FALSE)</f>
        <v>No</v>
      </c>
      <c r="H1167" s="23">
        <f>VLOOKUP(A1167,'Medical Examinations'!A1167:H3501,7,FALSE)</f>
        <v>0</v>
      </c>
      <c r="I1167" s="23" t="str">
        <f>VLOOKUP(A1167,'Medical Examinations'!A1167:H3501,8,FALSE)</f>
        <v>No</v>
      </c>
      <c r="J1167" s="23" t="str" cm="1">
        <f t="array" ref="J1167">_xlfn.IFS(C1167&lt;18.5,"Under Weight",C1167&lt;25,"Healthy Weight",C1167&lt;30,"Over Weight",C1167&gt;=30,"Obesity")</f>
        <v>Under Weight</v>
      </c>
      <c r="K1167" s="23" t="str" cm="1">
        <f t="array" ref="K1167">_xlfn.IFS(D1167&lt;5.7,"Normal",D1167&lt;=6.5,"Prediabetes",D1167&gt;6.5,"Diabetes")</f>
        <v>Diabetes</v>
      </c>
      <c r="L1167" s="30" t="str">
        <f>VLOOKUP(A1167,'Hospitalisation Details'!A1167:H3509,2,FALSE)</f>
        <v>19-Jul-1971</v>
      </c>
      <c r="M1167" s="23">
        <f>VLOOKUP(A1167,'Hospitalisation Details'!A1167:H3509,5,FALSE)</f>
        <v>9644.25</v>
      </c>
      <c r="N1167" s="23" t="str">
        <f>VLOOKUP(A1167,'Hospitalisation Details'!A1167:H3509,6,FALSE)</f>
        <v>tier - 2</v>
      </c>
      <c r="O1167" s="23" t="str">
        <f>VLOOKUP(A1167,'Hospitalisation Details'!A1167:H3509,7,FALSE)</f>
        <v>tier - 1</v>
      </c>
      <c r="P1167" s="23" t="str">
        <f>VLOOKUP(A1167,'Hospitalisation Details'!A1167:H3509,8,FALSE)</f>
        <v>R1012</v>
      </c>
      <c r="Q1167" s="26">
        <f>VLOOKUP(A1167,'Hospitalisation Details'!A1167:H3509,3,FALSE)</f>
        <v>51.886111111111113</v>
      </c>
    </row>
    <row r="1168" spans="1:17" ht="15.75" customHeight="1" x14ac:dyDescent="0.3">
      <c r="A1168" s="31" t="s">
        <v>2045</v>
      </c>
      <c r="B1168" s="23" t="str">
        <f>VLOOKUP(A1168,'Customer Names'!A1168:D3502,3,FALSE)</f>
        <v xml:space="preserve">  Samantha</v>
      </c>
      <c r="C1168" s="23">
        <f>VLOOKUP(Healthcare!A1168,'Medical Examinations'!A1168:H3502,2,FALSE)</f>
        <v>37.4</v>
      </c>
      <c r="D1168" s="23">
        <f>VLOOKUP(A1168,'Medical Examinations'!A1168:H3502,3,FALSE)</f>
        <v>11.3</v>
      </c>
      <c r="E1168" s="23" t="str">
        <f>VLOOKUP(A1168,'Medical Examinations'!A1168:H3502,4,FALSE)</f>
        <v>Yes</v>
      </c>
      <c r="F1168" s="23" t="str">
        <f>VLOOKUP(A1168,'Medical Examinations'!A1168:H3502,5,FALSE)</f>
        <v>No</v>
      </c>
      <c r="G1168" s="23" t="str">
        <f>VLOOKUP(A1168,'Medical Examinations'!A1168:H3502,6,FALSE)</f>
        <v>No</v>
      </c>
      <c r="H1168" s="23">
        <f>VLOOKUP(A1168,'Medical Examinations'!A1168:H3502,7,FALSE)</f>
        <v>2</v>
      </c>
      <c r="I1168" s="23" t="str">
        <f>VLOOKUP(A1168,'Medical Examinations'!A1168:H3502,8,FALSE)</f>
        <v>No</v>
      </c>
      <c r="J1168" s="23" t="str" cm="1">
        <f t="array" ref="J1168">_xlfn.IFS(C1168&lt;18.5,"Under Weight",C1168&lt;25,"Healthy Weight",C1168&lt;30,"Over Weight",C1168&gt;=30,"Obesity")</f>
        <v>Obesity</v>
      </c>
      <c r="K1168" s="23" t="str" cm="1">
        <f t="array" ref="K1168">_xlfn.IFS(D1168&lt;5.7,"Normal",D1168&lt;=6.5,"Prediabetes",D1168&gt;6.5,"Diabetes")</f>
        <v>Diabetes</v>
      </c>
      <c r="L1168" s="30" t="str">
        <f>VLOOKUP(A1168,'Hospitalisation Details'!A1168:H3510,2,FALSE)</f>
        <v>30-Sep-1970</v>
      </c>
      <c r="M1168" s="23">
        <f>VLOOKUP(A1168,'Hospitalisation Details'!A1168:H3510,5,FALSE)</f>
        <v>9634.5400000000009</v>
      </c>
      <c r="N1168" s="23" t="str">
        <f>VLOOKUP(A1168,'Hospitalisation Details'!A1168:H3510,6,FALSE)</f>
        <v>tier - 2</v>
      </c>
      <c r="O1168" s="23" t="str">
        <f>VLOOKUP(A1168,'Hospitalisation Details'!A1168:H3510,7,FALSE)</f>
        <v>tier - 2</v>
      </c>
      <c r="P1168" s="23" t="str">
        <f>VLOOKUP(A1168,'Hospitalisation Details'!A1168:H3510,8,FALSE)</f>
        <v>R1011</v>
      </c>
      <c r="Q1168" s="26">
        <f>VLOOKUP(A1168,'Hospitalisation Details'!A1168:H3510,3,FALSE)</f>
        <v>52.68888888888889</v>
      </c>
    </row>
    <row r="1169" spans="1:17" ht="15.75" customHeight="1" x14ac:dyDescent="0.3">
      <c r="A1169" s="31" t="s">
        <v>2047</v>
      </c>
      <c r="B1169" s="23" t="str">
        <f>VLOOKUP(A1169,'Customer Names'!A1169:D3503,3,FALSE)</f>
        <v xml:space="preserve">  Nicole R</v>
      </c>
      <c r="C1169" s="23">
        <f>VLOOKUP(Healthcare!A1169,'Medical Examinations'!A1169:H3503,2,FALSE)</f>
        <v>25.75</v>
      </c>
      <c r="D1169" s="23">
        <f>VLOOKUP(A1169,'Medical Examinations'!A1169:H3503,3,FALSE)</f>
        <v>9.23</v>
      </c>
      <c r="E1169" s="23" t="str">
        <f>VLOOKUP(A1169,'Medical Examinations'!A1169:H3503,4,FALSE)</f>
        <v>No</v>
      </c>
      <c r="F1169" s="23" t="str">
        <f>VLOOKUP(A1169,'Medical Examinations'!A1169:H3503,5,FALSE)</f>
        <v>No</v>
      </c>
      <c r="G1169" s="23" t="str">
        <f>VLOOKUP(A1169,'Medical Examinations'!A1169:H3503,6,FALSE)</f>
        <v>No</v>
      </c>
      <c r="H1169" s="23">
        <f>VLOOKUP(A1169,'Medical Examinations'!A1169:H3503,7,FALSE)</f>
        <v>0</v>
      </c>
      <c r="I1169" s="23" t="str">
        <f>VLOOKUP(A1169,'Medical Examinations'!A1169:H3503,8,FALSE)</f>
        <v>No</v>
      </c>
      <c r="J1169" s="23" t="str" cm="1">
        <f t="array" ref="J1169">_xlfn.IFS(C1169&lt;18.5,"Under Weight",C1169&lt;25,"Healthy Weight",C1169&lt;30,"Over Weight",C1169&gt;=30,"Obesity")</f>
        <v>Over Weight</v>
      </c>
      <c r="K1169" s="23" t="str" cm="1">
        <f t="array" ref="K1169">_xlfn.IFS(D1169&lt;5.7,"Normal",D1169&lt;=6.5,"Prediabetes",D1169&gt;6.5,"Diabetes")</f>
        <v>Diabetes</v>
      </c>
      <c r="L1169" s="30" t="str">
        <f>VLOOKUP(A1169,'Hospitalisation Details'!A1169:H3511,2,FALSE)</f>
        <v>22-Jun-1968</v>
      </c>
      <c r="M1169" s="23">
        <f>VLOOKUP(A1169,'Hospitalisation Details'!A1169:H3511,5,FALSE)</f>
        <v>9630.91</v>
      </c>
      <c r="N1169" s="23" t="str">
        <f>VLOOKUP(A1169,'Hospitalisation Details'!A1169:H3511,6,FALSE)</f>
        <v>tier - 3</v>
      </c>
      <c r="O1169" s="23" t="str">
        <f>VLOOKUP(A1169,'Hospitalisation Details'!A1169:H3511,7,FALSE)</f>
        <v>tier - 2</v>
      </c>
      <c r="P1169" s="23" t="str">
        <f>VLOOKUP(A1169,'Hospitalisation Details'!A1169:H3511,8,FALSE)</f>
        <v>R1013</v>
      </c>
      <c r="Q1169" s="26">
        <f>VLOOKUP(A1169,'Hospitalisation Details'!A1169:H3511,3,FALSE)</f>
        <v>54.961111111111109</v>
      </c>
    </row>
    <row r="1170" spans="1:17" ht="15.75" customHeight="1" x14ac:dyDescent="0.3">
      <c r="A1170" s="31" t="s">
        <v>2049</v>
      </c>
      <c r="B1170" s="23" t="str">
        <f>VLOOKUP(A1170,'Customer Names'!A1170:D3504,3,FALSE)</f>
        <v xml:space="preserve">  David W</v>
      </c>
      <c r="C1170" s="23">
        <f>VLOOKUP(Healthcare!A1170,'Medical Examinations'!A1170:H3504,2,FALSE)</f>
        <v>32.299999999999997</v>
      </c>
      <c r="D1170" s="23">
        <f>VLOOKUP(A1170,'Medical Examinations'!A1170:H3504,3,FALSE)</f>
        <v>4.37</v>
      </c>
      <c r="E1170" s="23" t="str">
        <f>VLOOKUP(A1170,'Medical Examinations'!A1170:H3504,4,FALSE)</f>
        <v>No</v>
      </c>
      <c r="F1170" s="23" t="str">
        <f>VLOOKUP(A1170,'Medical Examinations'!A1170:H3504,5,FALSE)</f>
        <v>No</v>
      </c>
      <c r="G1170" s="23" t="str">
        <f>VLOOKUP(A1170,'Medical Examinations'!A1170:H3504,6,FALSE)</f>
        <v>No</v>
      </c>
      <c r="H1170" s="23">
        <f>VLOOKUP(A1170,'Medical Examinations'!A1170:H3504,7,FALSE)</f>
        <v>2</v>
      </c>
      <c r="I1170" s="23" t="str">
        <f>VLOOKUP(A1170,'Medical Examinations'!A1170:H3504,8,FALSE)</f>
        <v>No</v>
      </c>
      <c r="J1170" s="23" t="str" cm="1">
        <f t="array" ref="J1170">_xlfn.IFS(C1170&lt;18.5,"Under Weight",C1170&lt;25,"Healthy Weight",C1170&lt;30,"Over Weight",C1170&gt;=30,"Obesity")</f>
        <v>Obesity</v>
      </c>
      <c r="K1170" s="23" t="str" cm="1">
        <f t="array" ref="K1170">_xlfn.IFS(D1170&lt;5.7,"Normal",D1170&lt;=6.5,"Prediabetes",D1170&gt;6.5,"Diabetes")</f>
        <v>Normal</v>
      </c>
      <c r="L1170" s="30" t="str">
        <f>VLOOKUP(A1170,'Hospitalisation Details'!A1170:H3512,2,FALSE)</f>
        <v>23-Oct-1972</v>
      </c>
      <c r="M1170" s="23">
        <f>VLOOKUP(A1170,'Hospitalisation Details'!A1170:H3512,5,FALSE)</f>
        <v>9630.4</v>
      </c>
      <c r="N1170" s="23" t="str">
        <f>VLOOKUP(A1170,'Hospitalisation Details'!A1170:H3512,6,FALSE)</f>
        <v>tier - 2</v>
      </c>
      <c r="O1170" s="23" t="str">
        <f>VLOOKUP(A1170,'Hospitalisation Details'!A1170:H3512,7,FALSE)</f>
        <v>tier - 2</v>
      </c>
      <c r="P1170" s="23" t="str">
        <f>VLOOKUP(A1170,'Hospitalisation Details'!A1170:H3512,8,FALSE)</f>
        <v>R1011</v>
      </c>
      <c r="Q1170" s="26">
        <f>VLOOKUP(A1170,'Hospitalisation Details'!A1170:H3512,3,FALSE)</f>
        <v>50.625</v>
      </c>
    </row>
    <row r="1171" spans="1:17" ht="15.75" customHeight="1" x14ac:dyDescent="0.3">
      <c r="A1171" s="31" t="s">
        <v>2051</v>
      </c>
      <c r="B1171" s="23" t="str">
        <f>VLOOKUP(A1171,'Customer Names'!A1171:D3505,3,FALSE)</f>
        <v xml:space="preserve">  Grant</v>
      </c>
      <c r="C1171" s="23">
        <f>VLOOKUP(Healthcare!A1171,'Medical Examinations'!A1171:H3505,2,FALSE)</f>
        <v>28.61</v>
      </c>
      <c r="D1171" s="23">
        <f>VLOOKUP(A1171,'Medical Examinations'!A1171:H3505,3,FALSE)</f>
        <v>5.76</v>
      </c>
      <c r="E1171" s="23" t="str">
        <f>VLOOKUP(A1171,'Medical Examinations'!A1171:H3505,4,FALSE)</f>
        <v>No</v>
      </c>
      <c r="F1171" s="23" t="str">
        <f>VLOOKUP(A1171,'Medical Examinations'!A1171:H3505,5,FALSE)</f>
        <v>No</v>
      </c>
      <c r="G1171" s="23" t="str">
        <f>VLOOKUP(A1171,'Medical Examinations'!A1171:H3505,6,FALSE)</f>
        <v>Yes</v>
      </c>
      <c r="H1171" s="23">
        <f>VLOOKUP(A1171,'Medical Examinations'!A1171:H3505,7,FALSE)</f>
        <v>1</v>
      </c>
      <c r="I1171" s="23" t="str">
        <f>VLOOKUP(A1171,'Medical Examinations'!A1171:H3505,8,FALSE)</f>
        <v>No</v>
      </c>
      <c r="J1171" s="23" t="str" cm="1">
        <f t="array" ref="J1171">_xlfn.IFS(C1171&lt;18.5,"Under Weight",C1171&lt;25,"Healthy Weight",C1171&lt;30,"Over Weight",C1171&gt;=30,"Obesity")</f>
        <v>Over Weight</v>
      </c>
      <c r="K1171" s="23" t="str" cm="1">
        <f t="array" ref="K1171">_xlfn.IFS(D1171&lt;5.7,"Normal",D1171&lt;=6.5,"Prediabetes",D1171&gt;6.5,"Diabetes")</f>
        <v>Prediabetes</v>
      </c>
      <c r="L1171" s="30" t="str">
        <f>VLOOKUP(A1171,'Hospitalisation Details'!A1171:H3513,2,FALSE)</f>
        <v>19-Dec-1979</v>
      </c>
      <c r="M1171" s="23">
        <f>VLOOKUP(A1171,'Hospitalisation Details'!A1171:H3513,5,FALSE)</f>
        <v>9630.2999999999993</v>
      </c>
      <c r="N1171" s="23" t="str">
        <f>VLOOKUP(A1171,'Hospitalisation Details'!A1171:H3513,6,FALSE)</f>
        <v>tier - 2</v>
      </c>
      <c r="O1171" s="23" t="str">
        <f>VLOOKUP(A1171,'Hospitalisation Details'!A1171:H3513,7,FALSE)</f>
        <v>tier - 2</v>
      </c>
      <c r="P1171" s="23" t="str">
        <f>VLOOKUP(A1171,'Hospitalisation Details'!A1171:H3513,8,FALSE)</f>
        <v>R1021</v>
      </c>
      <c r="Q1171" s="26">
        <f>VLOOKUP(A1171,'Hospitalisation Details'!A1171:H3513,3,FALSE)</f>
        <v>43.469444444444441</v>
      </c>
    </row>
    <row r="1172" spans="1:17" ht="15.75" customHeight="1" x14ac:dyDescent="0.3">
      <c r="A1172" s="31" t="s">
        <v>2053</v>
      </c>
      <c r="B1172" s="23" t="str">
        <f>VLOOKUP(A1172,'Customer Names'!A1172:D3506,3,FALSE)</f>
        <v xml:space="preserve">  Sophia</v>
      </c>
      <c r="C1172" s="23">
        <f>VLOOKUP(Healthcare!A1172,'Medical Examinations'!A1172:H3506,2,FALSE)</f>
        <v>45.41</v>
      </c>
      <c r="D1172" s="23">
        <f>VLOOKUP(A1172,'Medical Examinations'!A1172:H3506,3,FALSE)</f>
        <v>4.96</v>
      </c>
      <c r="E1172" s="23" t="str">
        <f>VLOOKUP(A1172,'Medical Examinations'!A1172:H3506,4,FALSE)</f>
        <v>No</v>
      </c>
      <c r="F1172" s="23" t="str">
        <f>VLOOKUP(A1172,'Medical Examinations'!A1172:H3506,5,FALSE)</f>
        <v>No</v>
      </c>
      <c r="G1172" s="23" t="str">
        <f>VLOOKUP(A1172,'Medical Examinations'!A1172:H3506,6,FALSE)</f>
        <v>No</v>
      </c>
      <c r="H1172" s="23">
        <f>VLOOKUP(A1172,'Medical Examinations'!A1172:H3506,7,FALSE)</f>
        <v>1</v>
      </c>
      <c r="I1172" s="23" t="str">
        <f>VLOOKUP(A1172,'Medical Examinations'!A1172:H3506,8,FALSE)</f>
        <v>No</v>
      </c>
      <c r="J1172" s="23" t="str" cm="1">
        <f t="array" ref="J1172">_xlfn.IFS(C1172&lt;18.5,"Under Weight",C1172&lt;25,"Healthy Weight",C1172&lt;30,"Over Weight",C1172&gt;=30,"Obesity")</f>
        <v>Obesity</v>
      </c>
      <c r="K1172" s="23" t="str" cm="1">
        <f t="array" ref="K1172">_xlfn.IFS(D1172&lt;5.7,"Normal",D1172&lt;=6.5,"Prediabetes",D1172&gt;6.5,"Diabetes")</f>
        <v>Normal</v>
      </c>
      <c r="L1172" s="30" t="str">
        <f>VLOOKUP(A1172,'Hospitalisation Details'!A1172:H3514,2,FALSE)</f>
        <v>23-Jun-1998</v>
      </c>
      <c r="M1172" s="23">
        <f>VLOOKUP(A1172,'Hospitalisation Details'!A1172:H3514,5,FALSE)</f>
        <v>9628.7900000000009</v>
      </c>
      <c r="N1172" s="23" t="str">
        <f>VLOOKUP(A1172,'Hospitalisation Details'!A1172:H3514,6,FALSE)</f>
        <v>tier - 2</v>
      </c>
      <c r="O1172" s="23" t="str">
        <f>VLOOKUP(A1172,'Hospitalisation Details'!A1172:H3514,7,FALSE)</f>
        <v>tier - 2</v>
      </c>
      <c r="P1172" s="23" t="str">
        <f>VLOOKUP(A1172,'Hospitalisation Details'!A1172:H3514,8,FALSE)</f>
        <v>R1026</v>
      </c>
      <c r="Q1172" s="26">
        <f>VLOOKUP(A1172,'Hospitalisation Details'!A1172:H3514,3,FALSE)</f>
        <v>24.958333333333332</v>
      </c>
    </row>
    <row r="1173" spans="1:17" ht="15.75" customHeight="1" x14ac:dyDescent="0.3">
      <c r="A1173" s="31" t="s">
        <v>2055</v>
      </c>
      <c r="B1173" s="23" t="str">
        <f>VLOOKUP(A1173,'Customer Names'!A1173:D3507,3,FALSE)</f>
        <v xml:space="preserve">  Christina</v>
      </c>
      <c r="C1173" s="23">
        <f>VLOOKUP(Healthcare!A1173,'Medical Examinations'!A1173:H3507,2,FALSE)</f>
        <v>31.2</v>
      </c>
      <c r="D1173" s="23">
        <f>VLOOKUP(A1173,'Medical Examinations'!A1173:H3507,3,FALSE)</f>
        <v>11.04</v>
      </c>
      <c r="E1173" s="23" t="str">
        <f>VLOOKUP(A1173,'Medical Examinations'!A1173:H3507,4,FALSE)</f>
        <v>Yes</v>
      </c>
      <c r="F1173" s="23" t="str">
        <f>VLOOKUP(A1173,'Medical Examinations'!A1173:H3507,5,FALSE)</f>
        <v>No</v>
      </c>
      <c r="G1173" s="23" t="str">
        <f>VLOOKUP(A1173,'Medical Examinations'!A1173:H3507,6,FALSE)</f>
        <v>No</v>
      </c>
      <c r="H1173" s="23">
        <f>VLOOKUP(A1173,'Medical Examinations'!A1173:H3507,7,FALSE)</f>
        <v>2</v>
      </c>
      <c r="I1173" s="23" t="str">
        <f>VLOOKUP(A1173,'Medical Examinations'!A1173:H3507,8,FALSE)</f>
        <v>No</v>
      </c>
      <c r="J1173" s="23" t="str" cm="1">
        <f t="array" ref="J1173">_xlfn.IFS(C1173&lt;18.5,"Under Weight",C1173&lt;25,"Healthy Weight",C1173&lt;30,"Over Weight",C1173&gt;=30,"Obesity")</f>
        <v>Obesity</v>
      </c>
      <c r="K1173" s="23" t="str" cm="1">
        <f t="array" ref="K1173">_xlfn.IFS(D1173&lt;5.7,"Normal",D1173&lt;=6.5,"Prediabetes",D1173&gt;6.5,"Diabetes")</f>
        <v>Diabetes</v>
      </c>
      <c r="L1173" s="30" t="str">
        <f>VLOOKUP(A1173,'Hospitalisation Details'!A1173:H3515,2,FALSE)</f>
        <v>16-Dec-1970</v>
      </c>
      <c r="M1173" s="23">
        <f>VLOOKUP(A1173,'Hospitalisation Details'!A1173:H3515,5,FALSE)</f>
        <v>9625.92</v>
      </c>
      <c r="N1173" s="23" t="str">
        <f>VLOOKUP(A1173,'Hospitalisation Details'!A1173:H3515,6,FALSE)</f>
        <v>tier - 2</v>
      </c>
      <c r="O1173" s="23" t="str">
        <f>VLOOKUP(A1173,'Hospitalisation Details'!A1173:H3515,7,FALSE)</f>
        <v>tier - 3</v>
      </c>
      <c r="P1173" s="23" t="str">
        <f>VLOOKUP(A1173,'Hospitalisation Details'!A1173:H3515,8,FALSE)</f>
        <v>R1011</v>
      </c>
      <c r="Q1173" s="26">
        <f>VLOOKUP(A1173,'Hospitalisation Details'!A1173:H3515,3,FALSE)</f>
        <v>52.477777777777774</v>
      </c>
    </row>
    <row r="1174" spans="1:17" ht="15.75" customHeight="1" x14ac:dyDescent="0.3">
      <c r="A1174" s="31" t="s">
        <v>2057</v>
      </c>
      <c r="B1174" s="23" t="str">
        <f>VLOOKUP(A1174,'Customer Names'!A1174:D3508,3,FALSE)</f>
        <v xml:space="preserve">  Sam L</v>
      </c>
      <c r="C1174" s="23">
        <f>VLOOKUP(Healthcare!A1174,'Medical Examinations'!A1174:H3508,2,FALSE)</f>
        <v>29.83</v>
      </c>
      <c r="D1174" s="23">
        <f>VLOOKUP(A1174,'Medical Examinations'!A1174:H3508,3,FALSE)</f>
        <v>7.81</v>
      </c>
      <c r="E1174" s="23" t="str">
        <f>VLOOKUP(A1174,'Medical Examinations'!A1174:H3508,4,FALSE)</f>
        <v>Yes</v>
      </c>
      <c r="F1174" s="23" t="str">
        <f>VLOOKUP(A1174,'Medical Examinations'!A1174:H3508,5,FALSE)</f>
        <v>No</v>
      </c>
      <c r="G1174" s="23" t="str">
        <f>VLOOKUP(A1174,'Medical Examinations'!A1174:H3508,6,FALSE)</f>
        <v>No</v>
      </c>
      <c r="H1174" s="23">
        <f>VLOOKUP(A1174,'Medical Examinations'!A1174:H3508,7,FALSE)</f>
        <v>1</v>
      </c>
      <c r="I1174" s="23" t="str">
        <f>VLOOKUP(A1174,'Medical Examinations'!A1174:H3508,8,FALSE)</f>
        <v>No</v>
      </c>
      <c r="J1174" s="23" t="str" cm="1">
        <f t="array" ref="J1174">_xlfn.IFS(C1174&lt;18.5,"Under Weight",C1174&lt;25,"Healthy Weight",C1174&lt;30,"Over Weight",C1174&gt;=30,"Obesity")</f>
        <v>Over Weight</v>
      </c>
      <c r="K1174" s="23" t="str" cm="1">
        <f t="array" ref="K1174">_xlfn.IFS(D1174&lt;5.7,"Normal",D1174&lt;=6.5,"Prediabetes",D1174&gt;6.5,"Diabetes")</f>
        <v>Diabetes</v>
      </c>
      <c r="L1174" s="30" t="str">
        <f>VLOOKUP(A1174,'Hospitalisation Details'!A1174:H3516,2,FALSE)</f>
        <v>29-Oct-1975</v>
      </c>
      <c r="M1174" s="23">
        <f>VLOOKUP(A1174,'Hospitalisation Details'!A1174:H3516,5,FALSE)</f>
        <v>9620.33</v>
      </c>
      <c r="N1174" s="23" t="str">
        <f>VLOOKUP(A1174,'Hospitalisation Details'!A1174:H3516,6,FALSE)</f>
        <v>tier - 3</v>
      </c>
      <c r="O1174" s="23" t="str">
        <f>VLOOKUP(A1174,'Hospitalisation Details'!A1174:H3516,7,FALSE)</f>
        <v>tier - 3</v>
      </c>
      <c r="P1174" s="23" t="str">
        <f>VLOOKUP(A1174,'Hospitalisation Details'!A1174:H3516,8,FALSE)</f>
        <v>R1012</v>
      </c>
      <c r="Q1174" s="26">
        <f>VLOOKUP(A1174,'Hospitalisation Details'!A1174:H3516,3,FALSE)</f>
        <v>47.608333333333334</v>
      </c>
    </row>
    <row r="1175" spans="1:17" ht="15.75" customHeight="1" x14ac:dyDescent="0.3">
      <c r="A1175" s="31" t="s">
        <v>2059</v>
      </c>
      <c r="B1175" s="23" t="str">
        <f>VLOOKUP(A1175,'Customer Names'!A1175:D3509,3,FALSE)</f>
        <v xml:space="preserve">  Haley R</v>
      </c>
      <c r="C1175" s="23">
        <f>VLOOKUP(Healthcare!A1175,'Medical Examinations'!A1175:H3509,2,FALSE)</f>
        <v>29.06</v>
      </c>
      <c r="D1175" s="23">
        <f>VLOOKUP(A1175,'Medical Examinations'!A1175:H3509,3,FALSE)</f>
        <v>4.55</v>
      </c>
      <c r="E1175" s="23" t="str">
        <f>VLOOKUP(A1175,'Medical Examinations'!A1175:H3509,4,FALSE)</f>
        <v>No</v>
      </c>
      <c r="F1175" s="23" t="str">
        <f>VLOOKUP(A1175,'Medical Examinations'!A1175:H3509,5,FALSE)</f>
        <v>No</v>
      </c>
      <c r="G1175" s="23" t="str">
        <f>VLOOKUP(A1175,'Medical Examinations'!A1175:H3509,6,FALSE)</f>
        <v>No</v>
      </c>
      <c r="H1175" s="23">
        <f>VLOOKUP(A1175,'Medical Examinations'!A1175:H3509,7,FALSE)</f>
        <v>0</v>
      </c>
      <c r="I1175" s="23" t="str">
        <f>VLOOKUP(A1175,'Medical Examinations'!A1175:H3509,8,FALSE)</f>
        <v>No</v>
      </c>
      <c r="J1175" s="23" t="str" cm="1">
        <f t="array" ref="J1175">_xlfn.IFS(C1175&lt;18.5,"Under Weight",C1175&lt;25,"Healthy Weight",C1175&lt;30,"Over Weight",C1175&gt;=30,"Obesity")</f>
        <v>Over Weight</v>
      </c>
      <c r="K1175" s="23" t="str" cm="1">
        <f t="array" ref="K1175">_xlfn.IFS(D1175&lt;5.7,"Normal",D1175&lt;=6.5,"Prediabetes",D1175&gt;6.5,"Diabetes")</f>
        <v>Normal</v>
      </c>
      <c r="L1175" s="30" t="str">
        <f>VLOOKUP(A1175,'Hospitalisation Details'!A1175:H3517,2,FALSE)</f>
        <v>29-Aug-1982</v>
      </c>
      <c r="M1175" s="23">
        <f>VLOOKUP(A1175,'Hospitalisation Details'!A1175:H3517,5,FALSE)</f>
        <v>9619.18</v>
      </c>
      <c r="N1175" s="23" t="str">
        <f>VLOOKUP(A1175,'Hospitalisation Details'!A1175:H3517,6,FALSE)</f>
        <v>tier - 2</v>
      </c>
      <c r="O1175" s="23" t="str">
        <f>VLOOKUP(A1175,'Hospitalisation Details'!A1175:H3517,7,FALSE)</f>
        <v>tier - 1</v>
      </c>
      <c r="P1175" s="23" t="str">
        <f>VLOOKUP(A1175,'Hospitalisation Details'!A1175:H3517,8,FALSE)</f>
        <v>R1025</v>
      </c>
      <c r="Q1175" s="26">
        <f>VLOOKUP(A1175,'Hospitalisation Details'!A1175:H3517,3,FALSE)</f>
        <v>40.774999999999999</v>
      </c>
    </row>
    <row r="1176" spans="1:17" ht="15.75" customHeight="1" x14ac:dyDescent="0.3">
      <c r="A1176" s="31" t="s">
        <v>2061</v>
      </c>
      <c r="B1176" s="23" t="str">
        <f>VLOOKUP(A1176,'Customer Names'!A1176:D3510,3,FALSE)</f>
        <v xml:space="preserve">  Ethan</v>
      </c>
      <c r="C1176" s="23">
        <f>VLOOKUP(Healthcare!A1176,'Medical Examinations'!A1176:H3510,2,FALSE)</f>
        <v>27.454999999999998</v>
      </c>
      <c r="D1176" s="23">
        <f>VLOOKUP(A1176,'Medical Examinations'!A1176:H3510,3,FALSE)</f>
        <v>6.13</v>
      </c>
      <c r="E1176" s="23" t="str">
        <f>VLOOKUP(A1176,'Medical Examinations'!A1176:H3510,4,FALSE)</f>
        <v>No</v>
      </c>
      <c r="F1176" s="23" t="str">
        <f>VLOOKUP(A1176,'Medical Examinations'!A1176:H3510,5,FALSE)</f>
        <v>No</v>
      </c>
      <c r="G1176" s="23" t="str">
        <f>VLOOKUP(A1176,'Medical Examinations'!A1176:H3510,6,FALSE)</f>
        <v>No</v>
      </c>
      <c r="H1176" s="23">
        <f>VLOOKUP(A1176,'Medical Examinations'!A1176:H3510,7,FALSE)</f>
        <v>2</v>
      </c>
      <c r="I1176" s="23" t="str">
        <f>VLOOKUP(A1176,'Medical Examinations'!A1176:H3510,8,FALSE)</f>
        <v>No</v>
      </c>
      <c r="J1176" s="23" t="str" cm="1">
        <f t="array" ref="J1176">_xlfn.IFS(C1176&lt;18.5,"Under Weight",C1176&lt;25,"Healthy Weight",C1176&lt;30,"Over Weight",C1176&gt;=30,"Obesity")</f>
        <v>Over Weight</v>
      </c>
      <c r="K1176" s="23" t="str" cm="1">
        <f t="array" ref="K1176">_xlfn.IFS(D1176&lt;5.7,"Normal",D1176&lt;=6.5,"Prediabetes",D1176&gt;6.5,"Diabetes")</f>
        <v>Prediabetes</v>
      </c>
      <c r="L1176" s="30" t="str">
        <f>VLOOKUP(A1176,'Hospitalisation Details'!A1176:H3518,2,FALSE)</f>
        <v>27-Dec-1972</v>
      </c>
      <c r="M1176" s="23">
        <f>VLOOKUP(A1176,'Hospitalisation Details'!A1176:H3518,5,FALSE)</f>
        <v>9617.66</v>
      </c>
      <c r="N1176" s="23" t="str">
        <f>VLOOKUP(A1176,'Hospitalisation Details'!A1176:H3518,6,FALSE)</f>
        <v>tier - 3</v>
      </c>
      <c r="O1176" s="23" t="str">
        <f>VLOOKUP(A1176,'Hospitalisation Details'!A1176:H3518,7,FALSE)</f>
        <v>tier - 3</v>
      </c>
      <c r="P1176" s="23" t="str">
        <f>VLOOKUP(A1176,'Hospitalisation Details'!A1176:H3518,8,FALSE)</f>
        <v>R1016</v>
      </c>
      <c r="Q1176" s="26">
        <f>VLOOKUP(A1176,'Hospitalisation Details'!A1176:H3518,3,FALSE)</f>
        <v>50.447222222222223</v>
      </c>
    </row>
    <row r="1177" spans="1:17" ht="15.75" customHeight="1" x14ac:dyDescent="0.3">
      <c r="A1177" s="31" t="s">
        <v>2063</v>
      </c>
      <c r="B1177" s="23" t="str">
        <f>VLOOKUP(A1177,'Customer Names'!A1177:D3511,3,FALSE)</f>
        <v xml:space="preserve">  Andrew W</v>
      </c>
      <c r="C1177" s="23">
        <f>VLOOKUP(Healthcare!A1177,'Medical Examinations'!A1177:H3511,2,FALSE)</f>
        <v>23.01</v>
      </c>
      <c r="D1177" s="23">
        <f>VLOOKUP(A1177,'Medical Examinations'!A1177:H3511,3,FALSE)</f>
        <v>6.04</v>
      </c>
      <c r="E1177" s="23" t="str">
        <f>VLOOKUP(A1177,'Medical Examinations'!A1177:H3511,4,FALSE)</f>
        <v>Yes</v>
      </c>
      <c r="F1177" s="23" t="str">
        <f>VLOOKUP(A1177,'Medical Examinations'!A1177:H3511,5,FALSE)</f>
        <v>No</v>
      </c>
      <c r="G1177" s="23" t="str">
        <f>VLOOKUP(A1177,'Medical Examinations'!A1177:H3511,6,FALSE)</f>
        <v>No</v>
      </c>
      <c r="H1177" s="23">
        <f>VLOOKUP(A1177,'Medical Examinations'!A1177:H3511,7,FALSE)</f>
        <v>1</v>
      </c>
      <c r="I1177" s="23" t="str">
        <f>VLOOKUP(A1177,'Medical Examinations'!A1177:H3511,8,FALSE)</f>
        <v>No</v>
      </c>
      <c r="J1177" s="23" t="str" cm="1">
        <f t="array" ref="J1177">_xlfn.IFS(C1177&lt;18.5,"Under Weight",C1177&lt;25,"Healthy Weight",C1177&lt;30,"Over Weight",C1177&gt;=30,"Obesity")</f>
        <v>Healthy Weight</v>
      </c>
      <c r="K1177" s="23" t="str" cm="1">
        <f t="array" ref="K1177">_xlfn.IFS(D1177&lt;5.7,"Normal",D1177&lt;=6.5,"Prediabetes",D1177&gt;6.5,"Diabetes")</f>
        <v>Prediabetes</v>
      </c>
      <c r="L1177" s="30" t="str">
        <f>VLOOKUP(A1177,'Hospitalisation Details'!A1177:H3519,2,FALSE)</f>
        <v>15-Dec-1964</v>
      </c>
      <c r="M1177" s="23">
        <f>VLOOKUP(A1177,'Hospitalisation Details'!A1177:H3519,5,FALSE)</f>
        <v>9597.6299999999992</v>
      </c>
      <c r="N1177" s="23" t="str">
        <f>VLOOKUP(A1177,'Hospitalisation Details'!A1177:H3519,6,FALSE)</f>
        <v>tier - 3</v>
      </c>
      <c r="O1177" s="23" t="str">
        <f>VLOOKUP(A1177,'Hospitalisation Details'!A1177:H3519,7,FALSE)</f>
        <v>tier - 3</v>
      </c>
      <c r="P1177" s="23" t="str">
        <f>VLOOKUP(A1177,'Hospitalisation Details'!A1177:H3519,8,FALSE)</f>
        <v>R1013</v>
      </c>
      <c r="Q1177" s="26">
        <f>VLOOKUP(A1177,'Hospitalisation Details'!A1177:H3519,3,FALSE)</f>
        <v>58.480555555555554</v>
      </c>
    </row>
    <row r="1178" spans="1:17" ht="15.75" customHeight="1" x14ac:dyDescent="0.3">
      <c r="A1178" s="31" t="s">
        <v>2065</v>
      </c>
      <c r="B1178" s="23" t="str">
        <f>VLOOKUP(A1178,'Customer Names'!A1178:D3512,3,FALSE)</f>
        <v xml:space="preserve">  Mark G</v>
      </c>
      <c r="C1178" s="23">
        <f>VLOOKUP(Healthcare!A1178,'Medical Examinations'!A1178:H3512,2,FALSE)</f>
        <v>31.39</v>
      </c>
      <c r="D1178" s="23">
        <f>VLOOKUP(A1178,'Medical Examinations'!A1178:H3512,3,FALSE)</f>
        <v>8.85</v>
      </c>
      <c r="E1178" s="23" t="str">
        <f>VLOOKUP(A1178,'Medical Examinations'!A1178:H3512,4,FALSE)</f>
        <v>Yes</v>
      </c>
      <c r="F1178" s="23" t="str">
        <f>VLOOKUP(A1178,'Medical Examinations'!A1178:H3512,5,FALSE)</f>
        <v>No</v>
      </c>
      <c r="G1178" s="23" t="str">
        <f>VLOOKUP(A1178,'Medical Examinations'!A1178:H3512,6,FALSE)</f>
        <v>No</v>
      </c>
      <c r="H1178" s="23">
        <f>VLOOKUP(A1178,'Medical Examinations'!A1178:H3512,7,FALSE)</f>
        <v>0</v>
      </c>
      <c r="I1178" s="23" t="str">
        <f>VLOOKUP(A1178,'Medical Examinations'!A1178:H3512,8,FALSE)</f>
        <v>No</v>
      </c>
      <c r="J1178" s="23" t="str" cm="1">
        <f t="array" ref="J1178">_xlfn.IFS(C1178&lt;18.5,"Under Weight",C1178&lt;25,"Healthy Weight",C1178&lt;30,"Over Weight",C1178&gt;=30,"Obesity")</f>
        <v>Obesity</v>
      </c>
      <c r="K1178" s="23" t="str" cm="1">
        <f t="array" ref="K1178">_xlfn.IFS(D1178&lt;5.7,"Normal",D1178&lt;=6.5,"Prediabetes",D1178&gt;6.5,"Diabetes")</f>
        <v>Diabetes</v>
      </c>
      <c r="L1178" s="30" t="str">
        <f>VLOOKUP(A1178,'Hospitalisation Details'!A1178:H3520,2,FALSE)</f>
        <v>18-Oct-1981</v>
      </c>
      <c r="M1178" s="23">
        <f>VLOOKUP(A1178,'Hospitalisation Details'!A1178:H3520,5,FALSE)</f>
        <v>9584.0400000000009</v>
      </c>
      <c r="N1178" s="23" t="str">
        <f>VLOOKUP(A1178,'Hospitalisation Details'!A1178:H3520,6,FALSE)</f>
        <v>tier - 2</v>
      </c>
      <c r="O1178" s="23" t="str">
        <f>VLOOKUP(A1178,'Hospitalisation Details'!A1178:H3520,7,FALSE)</f>
        <v>tier - 1</v>
      </c>
      <c r="P1178" s="23" t="str">
        <f>VLOOKUP(A1178,'Hospitalisation Details'!A1178:H3520,8,FALSE)</f>
        <v>R1021</v>
      </c>
      <c r="Q1178" s="26">
        <f>VLOOKUP(A1178,'Hospitalisation Details'!A1178:H3520,3,FALSE)</f>
        <v>41.638888888888886</v>
      </c>
    </row>
    <row r="1179" spans="1:17" ht="15.75" customHeight="1" x14ac:dyDescent="0.3">
      <c r="A1179" s="31" t="s">
        <v>2067</v>
      </c>
      <c r="B1179" s="23" t="str">
        <f>VLOOKUP(A1179,'Customer Names'!A1179:D3513,3,FALSE)</f>
        <v xml:space="preserve">  Kasey E</v>
      </c>
      <c r="C1179" s="23">
        <f>VLOOKUP(Healthcare!A1179,'Medical Examinations'!A1179:H3513,2,FALSE)</f>
        <v>34.770000000000003</v>
      </c>
      <c r="D1179" s="23">
        <f>VLOOKUP(A1179,'Medical Examinations'!A1179:H3513,3,FALSE)</f>
        <v>10.54</v>
      </c>
      <c r="E1179" s="23" t="str">
        <f>VLOOKUP(A1179,'Medical Examinations'!A1179:H3513,4,FALSE)</f>
        <v>No</v>
      </c>
      <c r="F1179" s="23" t="str">
        <f>VLOOKUP(A1179,'Medical Examinations'!A1179:H3513,5,FALSE)</f>
        <v>No</v>
      </c>
      <c r="G1179" s="23" t="str">
        <f>VLOOKUP(A1179,'Medical Examinations'!A1179:H3513,6,FALSE)</f>
        <v>No</v>
      </c>
      <c r="H1179" s="23">
        <f>VLOOKUP(A1179,'Medical Examinations'!A1179:H3513,7,FALSE)</f>
        <v>2</v>
      </c>
      <c r="I1179" s="23" t="str">
        <f>VLOOKUP(A1179,'Medical Examinations'!A1179:H3513,8,FALSE)</f>
        <v>No</v>
      </c>
      <c r="J1179" s="23" t="str" cm="1">
        <f t="array" ref="J1179">_xlfn.IFS(C1179&lt;18.5,"Under Weight",C1179&lt;25,"Healthy Weight",C1179&lt;30,"Over Weight",C1179&gt;=30,"Obesity")</f>
        <v>Obesity</v>
      </c>
      <c r="K1179" s="23" t="str" cm="1">
        <f t="array" ref="K1179">_xlfn.IFS(D1179&lt;5.7,"Normal",D1179&lt;=6.5,"Prediabetes",D1179&gt;6.5,"Diabetes")</f>
        <v>Diabetes</v>
      </c>
      <c r="L1179" s="30" t="str">
        <f>VLOOKUP(A1179,'Hospitalisation Details'!A1179:H3521,2,FALSE)</f>
        <v>28-Nov-1973</v>
      </c>
      <c r="M1179" s="23">
        <f>VLOOKUP(A1179,'Hospitalisation Details'!A1179:H3521,5,FALSE)</f>
        <v>9583.89</v>
      </c>
      <c r="N1179" s="23" t="str">
        <f>VLOOKUP(A1179,'Hospitalisation Details'!A1179:H3521,6,FALSE)</f>
        <v>tier - 2</v>
      </c>
      <c r="O1179" s="23" t="str">
        <f>VLOOKUP(A1179,'Hospitalisation Details'!A1179:H3521,7,FALSE)</f>
        <v>tier - 3</v>
      </c>
      <c r="P1179" s="23" t="str">
        <f>VLOOKUP(A1179,'Hospitalisation Details'!A1179:H3521,8,FALSE)</f>
        <v>R1012</v>
      </c>
      <c r="Q1179" s="26">
        <f>VLOOKUP(A1179,'Hospitalisation Details'!A1179:H3521,3,FALSE)</f>
        <v>49.527777777777779</v>
      </c>
    </row>
    <row r="1180" spans="1:17" ht="15.75" customHeight="1" x14ac:dyDescent="0.3">
      <c r="A1180" s="31" t="s">
        <v>2069</v>
      </c>
      <c r="B1180" s="23" t="str">
        <f>VLOOKUP(A1180,'Customer Names'!A1180:D3514,3,FALSE)</f>
        <v xml:space="preserve">  Jeff</v>
      </c>
      <c r="C1180" s="23">
        <f>VLOOKUP(Healthcare!A1180,'Medical Examinations'!A1180:H3514,2,FALSE)</f>
        <v>24.48</v>
      </c>
      <c r="D1180" s="23">
        <f>VLOOKUP(A1180,'Medical Examinations'!A1180:H3514,3,FALSE)</f>
        <v>4.37</v>
      </c>
      <c r="E1180" s="23" t="str">
        <f>VLOOKUP(A1180,'Medical Examinations'!A1180:H3514,4,FALSE)</f>
        <v>Yes</v>
      </c>
      <c r="F1180" s="23" t="str">
        <f>VLOOKUP(A1180,'Medical Examinations'!A1180:H3514,5,FALSE)</f>
        <v>No</v>
      </c>
      <c r="G1180" s="23" t="str">
        <f>VLOOKUP(A1180,'Medical Examinations'!A1180:H3514,6,FALSE)</f>
        <v>No</v>
      </c>
      <c r="H1180" s="23">
        <f>VLOOKUP(A1180,'Medical Examinations'!A1180:H3514,7,FALSE)</f>
        <v>2</v>
      </c>
      <c r="I1180" s="23" t="str">
        <f>VLOOKUP(A1180,'Medical Examinations'!A1180:H3514,8,FALSE)</f>
        <v>No</v>
      </c>
      <c r="J1180" s="23" t="str" cm="1">
        <f t="array" ref="J1180">_xlfn.IFS(C1180&lt;18.5,"Under Weight",C1180&lt;25,"Healthy Weight",C1180&lt;30,"Over Weight",C1180&gt;=30,"Obesity")</f>
        <v>Healthy Weight</v>
      </c>
      <c r="K1180" s="23" t="str" cm="1">
        <f t="array" ref="K1180">_xlfn.IFS(D1180&lt;5.7,"Normal",D1180&lt;=6.5,"Prediabetes",D1180&gt;6.5,"Diabetes")</f>
        <v>Normal</v>
      </c>
      <c r="L1180" s="30" t="str">
        <f>VLOOKUP(A1180,'Hospitalisation Details'!A1180:H3522,2,FALSE)</f>
        <v>04-Dec-1966</v>
      </c>
      <c r="M1180" s="23">
        <f>VLOOKUP(A1180,'Hospitalisation Details'!A1180:H3522,5,FALSE)</f>
        <v>9582.5400000000009</v>
      </c>
      <c r="N1180" s="23" t="str">
        <f>VLOOKUP(A1180,'Hospitalisation Details'!A1180:H3522,6,FALSE)</f>
        <v>tier - 3</v>
      </c>
      <c r="O1180" s="23" t="str">
        <f>VLOOKUP(A1180,'Hospitalisation Details'!A1180:H3522,7,FALSE)</f>
        <v>tier - 2</v>
      </c>
      <c r="P1180" s="23" t="str">
        <f>VLOOKUP(A1180,'Hospitalisation Details'!A1180:H3522,8,FALSE)</f>
        <v>R1013</v>
      </c>
      <c r="Q1180" s="26">
        <f>VLOOKUP(A1180,'Hospitalisation Details'!A1180:H3522,3,FALSE)</f>
        <v>56.511111111111113</v>
      </c>
    </row>
    <row r="1181" spans="1:17" ht="15.75" customHeight="1" x14ac:dyDescent="0.3">
      <c r="A1181" s="31" t="s">
        <v>2070</v>
      </c>
      <c r="B1181" s="23" t="str">
        <f>VLOOKUP(A1181,'Customer Names'!A1181:D3515,3,FALSE)</f>
        <v xml:space="preserve">  Amy</v>
      </c>
      <c r="C1181" s="23">
        <f>VLOOKUP(Healthcare!A1181,'Medical Examinations'!A1181:H3515,2,FALSE)</f>
        <v>22.61</v>
      </c>
      <c r="D1181" s="23">
        <f>VLOOKUP(A1181,'Medical Examinations'!A1181:H3515,3,FALSE)</f>
        <v>9.6300000000000008</v>
      </c>
      <c r="E1181" s="23" t="str">
        <f>VLOOKUP(A1181,'Medical Examinations'!A1181:H3515,4,FALSE)</f>
        <v>No</v>
      </c>
      <c r="F1181" s="23" t="str">
        <f>VLOOKUP(A1181,'Medical Examinations'!A1181:H3515,5,FALSE)</f>
        <v>No</v>
      </c>
      <c r="G1181" s="23" t="str">
        <f>VLOOKUP(A1181,'Medical Examinations'!A1181:H3515,6,FALSE)</f>
        <v>No</v>
      </c>
      <c r="H1181" s="23">
        <f>VLOOKUP(A1181,'Medical Examinations'!A1181:H3515,7,FALSE)</f>
        <v>2</v>
      </c>
      <c r="I1181" s="23" t="str">
        <f>VLOOKUP(A1181,'Medical Examinations'!A1181:H3515,8,FALSE)</f>
        <v>No</v>
      </c>
      <c r="J1181" s="23" t="str" cm="1">
        <f t="array" ref="J1181">_xlfn.IFS(C1181&lt;18.5,"Under Weight",C1181&lt;25,"Healthy Weight",C1181&lt;30,"Over Weight",C1181&gt;=30,"Obesity")</f>
        <v>Healthy Weight</v>
      </c>
      <c r="K1181" s="23" t="str" cm="1">
        <f t="array" ref="K1181">_xlfn.IFS(D1181&lt;5.7,"Normal",D1181&lt;=6.5,"Prediabetes",D1181&gt;6.5,"Diabetes")</f>
        <v>Diabetes</v>
      </c>
      <c r="L1181" s="30" t="str">
        <f>VLOOKUP(A1181,'Hospitalisation Details'!A1181:H3523,2,FALSE)</f>
        <v>01-Dec-1973</v>
      </c>
      <c r="M1181" s="23">
        <f>VLOOKUP(A1181,'Hospitalisation Details'!A1181:H3523,5,FALSE)</f>
        <v>9566.99</v>
      </c>
      <c r="N1181" s="23" t="str">
        <f>VLOOKUP(A1181,'Hospitalisation Details'!A1181:H3523,6,FALSE)</f>
        <v>tier - 2</v>
      </c>
      <c r="O1181" s="23" t="str">
        <f>VLOOKUP(A1181,'Hospitalisation Details'!A1181:H3523,7,FALSE)</f>
        <v>tier - 1</v>
      </c>
      <c r="P1181" s="23" t="str">
        <f>VLOOKUP(A1181,'Hospitalisation Details'!A1181:H3523,8,FALSE)</f>
        <v>R1012</v>
      </c>
      <c r="Q1181" s="26">
        <f>VLOOKUP(A1181,'Hospitalisation Details'!A1181:H3523,3,FALSE)</f>
        <v>49.519444444444446</v>
      </c>
    </row>
    <row r="1182" spans="1:17" ht="15.75" customHeight="1" x14ac:dyDescent="0.3">
      <c r="A1182" s="31" t="s">
        <v>2071</v>
      </c>
      <c r="B1182" s="23" t="str">
        <f>VLOOKUP(A1182,'Customer Names'!A1182:D3516,3,FALSE)</f>
        <v xml:space="preserve">  Adam</v>
      </c>
      <c r="C1182" s="23">
        <f>VLOOKUP(Healthcare!A1182,'Medical Examinations'!A1182:H3516,2,FALSE)</f>
        <v>34.299999999999997</v>
      </c>
      <c r="D1182" s="23">
        <f>VLOOKUP(A1182,'Medical Examinations'!A1182:H3516,3,FALSE)</f>
        <v>10.37</v>
      </c>
      <c r="E1182" s="23" t="str">
        <f>VLOOKUP(A1182,'Medical Examinations'!A1182:H3516,4,FALSE)</f>
        <v>No</v>
      </c>
      <c r="F1182" s="23" t="str">
        <f>VLOOKUP(A1182,'Medical Examinations'!A1182:H3516,5,FALSE)</f>
        <v>No</v>
      </c>
      <c r="G1182" s="23" t="str">
        <f>VLOOKUP(A1182,'Medical Examinations'!A1182:H3516,6,FALSE)</f>
        <v>No</v>
      </c>
      <c r="H1182" s="23">
        <f>VLOOKUP(A1182,'Medical Examinations'!A1182:H3516,7,FALSE)</f>
        <v>0</v>
      </c>
      <c r="I1182" s="23" t="str">
        <f>VLOOKUP(A1182,'Medical Examinations'!A1182:H3516,8,FALSE)</f>
        <v>No</v>
      </c>
      <c r="J1182" s="23" t="str" cm="1">
        <f t="array" ref="J1182">_xlfn.IFS(C1182&lt;18.5,"Under Weight",C1182&lt;25,"Healthy Weight",C1182&lt;30,"Over Weight",C1182&gt;=30,"Obesity")</f>
        <v>Obesity</v>
      </c>
      <c r="K1182" s="23" t="str" cm="1">
        <f t="array" ref="K1182">_xlfn.IFS(D1182&lt;5.7,"Normal",D1182&lt;=6.5,"Prediabetes",D1182&gt;6.5,"Diabetes")</f>
        <v>Diabetes</v>
      </c>
      <c r="L1182" s="30" t="str">
        <f>VLOOKUP(A1182,'Hospitalisation Details'!A1182:H3524,2,FALSE)</f>
        <v>14-Aug-1974</v>
      </c>
      <c r="M1182" s="23">
        <f>VLOOKUP(A1182,'Hospitalisation Details'!A1182:H3524,5,FALSE)</f>
        <v>9563.0300000000007</v>
      </c>
      <c r="N1182" s="23" t="str">
        <f>VLOOKUP(A1182,'Hospitalisation Details'!A1182:H3524,6,FALSE)</f>
        <v>tier - 3</v>
      </c>
      <c r="O1182" s="23" t="str">
        <f>VLOOKUP(A1182,'Hospitalisation Details'!A1182:H3524,7,FALSE)</f>
        <v>tier - 1</v>
      </c>
      <c r="P1182" s="23" t="str">
        <f>VLOOKUP(A1182,'Hospitalisation Details'!A1182:H3524,8,FALSE)</f>
        <v>R1011</v>
      </c>
      <c r="Q1182" s="26">
        <f>VLOOKUP(A1182,'Hospitalisation Details'!A1182:H3524,3,FALSE)</f>
        <v>48.81666666666667</v>
      </c>
    </row>
    <row r="1183" spans="1:17" ht="15.75" customHeight="1" x14ac:dyDescent="0.3">
      <c r="A1183" s="31" t="s">
        <v>2072</v>
      </c>
      <c r="B1183" s="23" t="str">
        <f>VLOOKUP(A1183,'Customer Names'!A1183:D3517,3,FALSE)</f>
        <v xml:space="preserve">  Kristin M</v>
      </c>
      <c r="C1183" s="23">
        <f>VLOOKUP(Healthcare!A1183,'Medical Examinations'!A1183:H3517,2,FALSE)</f>
        <v>46.09</v>
      </c>
      <c r="D1183" s="23">
        <f>VLOOKUP(A1183,'Medical Examinations'!A1183:H3517,3,FALSE)</f>
        <v>5.44</v>
      </c>
      <c r="E1183" s="23" t="str">
        <f>VLOOKUP(A1183,'Medical Examinations'!A1183:H3517,4,FALSE)</f>
        <v>No</v>
      </c>
      <c r="F1183" s="23" t="str">
        <f>VLOOKUP(A1183,'Medical Examinations'!A1183:H3517,5,FALSE)</f>
        <v>No</v>
      </c>
      <c r="G1183" s="23" t="str">
        <f>VLOOKUP(A1183,'Medical Examinations'!A1183:H3517,6,FALSE)</f>
        <v>No</v>
      </c>
      <c r="H1183" s="23">
        <f>VLOOKUP(A1183,'Medical Examinations'!A1183:H3517,7,FALSE)</f>
        <v>2</v>
      </c>
      <c r="I1183" s="23" t="str">
        <f>VLOOKUP(A1183,'Medical Examinations'!A1183:H3517,8,FALSE)</f>
        <v>No</v>
      </c>
      <c r="J1183" s="23" t="str" cm="1">
        <f t="array" ref="J1183">_xlfn.IFS(C1183&lt;18.5,"Under Weight",C1183&lt;25,"Healthy Weight",C1183&lt;30,"Over Weight",C1183&gt;=30,"Obesity")</f>
        <v>Obesity</v>
      </c>
      <c r="K1183" s="23" t="str" cm="1">
        <f t="array" ref="K1183">_xlfn.IFS(D1183&lt;5.7,"Normal",D1183&lt;=6.5,"Prediabetes",D1183&gt;6.5,"Diabetes")</f>
        <v>Normal</v>
      </c>
      <c r="L1183" s="30" t="str">
        <f>VLOOKUP(A1183,'Hospitalisation Details'!A1183:H3525,2,FALSE)</f>
        <v>22-Sep-1972</v>
      </c>
      <c r="M1183" s="23">
        <f>VLOOKUP(A1183,'Hospitalisation Details'!A1183:H3525,5,FALSE)</f>
        <v>9549.57</v>
      </c>
      <c r="N1183" s="23" t="str">
        <f>VLOOKUP(A1183,'Hospitalisation Details'!A1183:H3525,6,FALSE)</f>
        <v>tier - 2</v>
      </c>
      <c r="O1183" s="23" t="str">
        <f>VLOOKUP(A1183,'Hospitalisation Details'!A1183:H3525,7,FALSE)</f>
        <v>tier - 1</v>
      </c>
      <c r="P1183" s="23" t="str">
        <f>VLOOKUP(A1183,'Hospitalisation Details'!A1183:H3525,8,FALSE)</f>
        <v>R1013</v>
      </c>
      <c r="Q1183" s="26">
        <f>VLOOKUP(A1183,'Hospitalisation Details'!A1183:H3525,3,FALSE)</f>
        <v>50.711111111111109</v>
      </c>
    </row>
    <row r="1184" spans="1:17" ht="15.75" customHeight="1" x14ac:dyDescent="0.3">
      <c r="A1184" s="31" t="s">
        <v>2074</v>
      </c>
      <c r="B1184" s="23" t="str">
        <f>VLOOKUP(A1184,'Customer Names'!A1184:D3518,3,FALSE)</f>
        <v xml:space="preserve">  Mary-Lynn B</v>
      </c>
      <c r="C1184" s="23">
        <f>VLOOKUP(Healthcare!A1184,'Medical Examinations'!A1184:H3518,2,FALSE)</f>
        <v>44.744999999999997</v>
      </c>
      <c r="D1184" s="23">
        <f>VLOOKUP(A1184,'Medical Examinations'!A1184:H3518,3,FALSE)</f>
        <v>5.19</v>
      </c>
      <c r="E1184" s="23" t="str">
        <f>VLOOKUP(A1184,'Medical Examinations'!A1184:H3518,4,FALSE)</f>
        <v>No</v>
      </c>
      <c r="F1184" s="23" t="str">
        <f>VLOOKUP(A1184,'Medical Examinations'!A1184:H3518,5,FALSE)</f>
        <v>No</v>
      </c>
      <c r="G1184" s="23" t="str">
        <f>VLOOKUP(A1184,'Medical Examinations'!A1184:H3518,6,FALSE)</f>
        <v>No</v>
      </c>
      <c r="H1184" s="23">
        <f>VLOOKUP(A1184,'Medical Examinations'!A1184:H3518,7,FALSE)</f>
        <v>2</v>
      </c>
      <c r="I1184" s="23" t="str">
        <f>VLOOKUP(A1184,'Medical Examinations'!A1184:H3518,8,FALSE)</f>
        <v>No</v>
      </c>
      <c r="J1184" s="23" t="str" cm="1">
        <f t="array" ref="J1184">_xlfn.IFS(C1184&lt;18.5,"Under Weight",C1184&lt;25,"Healthy Weight",C1184&lt;30,"Over Weight",C1184&gt;=30,"Obesity")</f>
        <v>Obesity</v>
      </c>
      <c r="K1184" s="23" t="str" cm="1">
        <f t="array" ref="K1184">_xlfn.IFS(D1184&lt;5.7,"Normal",D1184&lt;=6.5,"Prediabetes",D1184&gt;6.5,"Diabetes")</f>
        <v>Normal</v>
      </c>
      <c r="L1184" s="30" t="str">
        <f>VLOOKUP(A1184,'Hospitalisation Details'!A1184:H3526,2,FALSE)</f>
        <v>22-Sep-1972</v>
      </c>
      <c r="M1184" s="23">
        <f>VLOOKUP(A1184,'Hospitalisation Details'!A1184:H3526,5,FALSE)</f>
        <v>9541.7000000000007</v>
      </c>
      <c r="N1184" s="23" t="str">
        <f>VLOOKUP(A1184,'Hospitalisation Details'!A1184:H3526,6,FALSE)</f>
        <v>tier - 2</v>
      </c>
      <c r="O1184" s="23" t="str">
        <f>VLOOKUP(A1184,'Hospitalisation Details'!A1184:H3526,7,FALSE)</f>
        <v>tier - 1</v>
      </c>
      <c r="P1184" s="23" t="str">
        <f>VLOOKUP(A1184,'Hospitalisation Details'!A1184:H3526,8,FALSE)</f>
        <v>R1024</v>
      </c>
      <c r="Q1184" s="26">
        <f>VLOOKUP(A1184,'Hospitalisation Details'!A1184:H3526,3,FALSE)</f>
        <v>50.711111111111109</v>
      </c>
    </row>
    <row r="1185" spans="1:17" ht="15.75" customHeight="1" x14ac:dyDescent="0.3">
      <c r="A1185" s="31" t="s">
        <v>2076</v>
      </c>
      <c r="B1185" s="23" t="str">
        <f>VLOOKUP(A1185,'Customer Names'!A1185:D3519,3,FALSE)</f>
        <v xml:space="preserve">  Jamie A</v>
      </c>
      <c r="C1185" s="23">
        <f>VLOOKUP(Healthcare!A1185,'Medical Examinations'!A1185:H3519,2,FALSE)</f>
        <v>26.33</v>
      </c>
      <c r="D1185" s="23">
        <f>VLOOKUP(A1185,'Medical Examinations'!A1185:H3519,3,FALSE)</f>
        <v>11.8</v>
      </c>
      <c r="E1185" s="23" t="str">
        <f>VLOOKUP(A1185,'Medical Examinations'!A1185:H3519,4,FALSE)</f>
        <v>Yes</v>
      </c>
      <c r="F1185" s="23" t="str">
        <f>VLOOKUP(A1185,'Medical Examinations'!A1185:H3519,5,FALSE)</f>
        <v>No</v>
      </c>
      <c r="G1185" s="23" t="str">
        <f>VLOOKUP(A1185,'Medical Examinations'!A1185:H3519,6,FALSE)</f>
        <v>No</v>
      </c>
      <c r="H1185" s="23">
        <f>VLOOKUP(A1185,'Medical Examinations'!A1185:H3519,7,FALSE)</f>
        <v>1</v>
      </c>
      <c r="I1185" s="23" t="str">
        <f>VLOOKUP(A1185,'Medical Examinations'!A1185:H3519,8,FALSE)</f>
        <v>No</v>
      </c>
      <c r="J1185" s="23" t="str" cm="1">
        <f t="array" ref="J1185">_xlfn.IFS(C1185&lt;18.5,"Under Weight",C1185&lt;25,"Healthy Weight",C1185&lt;30,"Over Weight",C1185&gt;=30,"Obesity")</f>
        <v>Over Weight</v>
      </c>
      <c r="K1185" s="23" t="str" cm="1">
        <f t="array" ref="K1185">_xlfn.IFS(D1185&lt;5.7,"Normal",D1185&lt;=6.5,"Prediabetes",D1185&gt;6.5,"Diabetes")</f>
        <v>Diabetes</v>
      </c>
      <c r="L1185" s="30" t="str">
        <f>VLOOKUP(A1185,'Hospitalisation Details'!A1185:H3527,2,FALSE)</f>
        <v>28-Jul-1975</v>
      </c>
      <c r="M1185" s="23">
        <f>VLOOKUP(A1185,'Hospitalisation Details'!A1185:H3527,5,FALSE)</f>
        <v>9540.17</v>
      </c>
      <c r="N1185" s="23" t="str">
        <f>VLOOKUP(A1185,'Hospitalisation Details'!A1185:H3527,6,FALSE)</f>
        <v>tier - 2</v>
      </c>
      <c r="O1185" s="23" t="str">
        <f>VLOOKUP(A1185,'Hospitalisation Details'!A1185:H3527,7,FALSE)</f>
        <v>tier - 2</v>
      </c>
      <c r="P1185" s="23" t="str">
        <f>VLOOKUP(A1185,'Hospitalisation Details'!A1185:H3527,8,FALSE)</f>
        <v>R1024</v>
      </c>
      <c r="Q1185" s="26">
        <f>VLOOKUP(A1185,'Hospitalisation Details'!A1185:H3527,3,FALSE)</f>
        <v>47.861111111111114</v>
      </c>
    </row>
    <row r="1186" spans="1:17" ht="15.75" customHeight="1" x14ac:dyDescent="0.3">
      <c r="A1186" s="31" t="s">
        <v>2078</v>
      </c>
      <c r="B1186" s="23" t="str">
        <f>VLOOKUP(A1186,'Customer Names'!A1186:D3520,3,FALSE)</f>
        <v xml:space="preserve">  Jeffrey A</v>
      </c>
      <c r="C1186" s="23">
        <f>VLOOKUP(Healthcare!A1186,'Medical Examinations'!A1186:H3520,2,FALSE)</f>
        <v>26.6</v>
      </c>
      <c r="D1186" s="23">
        <f>VLOOKUP(A1186,'Medical Examinations'!A1186:H3520,3,FALSE)</f>
        <v>8.3800000000000008</v>
      </c>
      <c r="E1186" s="23" t="str">
        <f>VLOOKUP(A1186,'Medical Examinations'!A1186:H3520,4,FALSE)</f>
        <v>No</v>
      </c>
      <c r="F1186" s="23" t="str">
        <f>VLOOKUP(A1186,'Medical Examinations'!A1186:H3520,5,FALSE)</f>
        <v>No</v>
      </c>
      <c r="G1186" s="23" t="str">
        <f>VLOOKUP(A1186,'Medical Examinations'!A1186:H3520,6,FALSE)</f>
        <v>No</v>
      </c>
      <c r="H1186" s="23">
        <f>VLOOKUP(A1186,'Medical Examinations'!A1186:H3520,7,FALSE)</f>
        <v>2</v>
      </c>
      <c r="I1186" s="23" t="str">
        <f>VLOOKUP(A1186,'Medical Examinations'!A1186:H3520,8,FALSE)</f>
        <v>No</v>
      </c>
      <c r="J1186" s="23" t="str" cm="1">
        <f t="array" ref="J1186">_xlfn.IFS(C1186&lt;18.5,"Under Weight",C1186&lt;25,"Healthy Weight",C1186&lt;30,"Over Weight",C1186&gt;=30,"Obesity")</f>
        <v>Over Weight</v>
      </c>
      <c r="K1186" s="23" t="str" cm="1">
        <f t="array" ref="K1186">_xlfn.IFS(D1186&lt;5.7,"Normal",D1186&lt;=6.5,"Prediabetes",D1186&gt;6.5,"Diabetes")</f>
        <v>Diabetes</v>
      </c>
      <c r="L1186" s="30" t="str">
        <f>VLOOKUP(A1186,'Hospitalisation Details'!A1186:H3528,2,FALSE)</f>
        <v>21-Dec-1973</v>
      </c>
      <c r="M1186" s="23">
        <f>VLOOKUP(A1186,'Hospitalisation Details'!A1186:H3528,5,FALSE)</f>
        <v>9538.65</v>
      </c>
      <c r="N1186" s="23" t="str">
        <f>VLOOKUP(A1186,'Hospitalisation Details'!A1186:H3528,6,FALSE)</f>
        <v>tier - 2</v>
      </c>
      <c r="O1186" s="23" t="str">
        <f>VLOOKUP(A1186,'Hospitalisation Details'!A1186:H3528,7,FALSE)</f>
        <v>tier - 3</v>
      </c>
      <c r="P1186" s="23" t="str">
        <f>VLOOKUP(A1186,'Hospitalisation Details'!A1186:H3528,8,FALSE)</f>
        <v>R1021</v>
      </c>
      <c r="Q1186" s="26">
        <f>VLOOKUP(A1186,'Hospitalisation Details'!A1186:H3528,3,FALSE)</f>
        <v>49.463888888888889</v>
      </c>
    </row>
    <row r="1187" spans="1:17" ht="15.75" customHeight="1" x14ac:dyDescent="0.3">
      <c r="A1187" s="31" t="s">
        <v>2080</v>
      </c>
      <c r="B1187" s="23" t="str">
        <f>VLOOKUP(A1187,'Customer Names'!A1187:D3521,3,FALSE)</f>
        <v xml:space="preserve">  Nicole</v>
      </c>
      <c r="C1187" s="23">
        <f>VLOOKUP(Healthcare!A1187,'Medical Examinations'!A1187:H3521,2,FALSE)</f>
        <v>27.5</v>
      </c>
      <c r="D1187" s="23">
        <f>VLOOKUP(A1187,'Medical Examinations'!A1187:H3521,3,FALSE)</f>
        <v>7.58</v>
      </c>
      <c r="E1187" s="23" t="str">
        <f>VLOOKUP(A1187,'Medical Examinations'!A1187:H3521,4,FALSE)</f>
        <v>No</v>
      </c>
      <c r="F1187" s="23" t="str">
        <f>VLOOKUP(A1187,'Medical Examinations'!A1187:H3521,5,FALSE)</f>
        <v>No</v>
      </c>
      <c r="G1187" s="23" t="str">
        <f>VLOOKUP(A1187,'Medical Examinations'!A1187:H3521,6,FALSE)</f>
        <v>No</v>
      </c>
      <c r="H1187" s="23">
        <f>VLOOKUP(A1187,'Medical Examinations'!A1187:H3521,7,FALSE)</f>
        <v>0</v>
      </c>
      <c r="I1187" s="23" t="str">
        <f>VLOOKUP(A1187,'Medical Examinations'!A1187:H3521,8,FALSE)</f>
        <v>No</v>
      </c>
      <c r="J1187" s="23" t="str" cm="1">
        <f t="array" ref="J1187">_xlfn.IFS(C1187&lt;18.5,"Under Weight",C1187&lt;25,"Healthy Weight",C1187&lt;30,"Over Weight",C1187&gt;=30,"Obesity")</f>
        <v>Over Weight</v>
      </c>
      <c r="K1187" s="23" t="str" cm="1">
        <f t="array" ref="K1187">_xlfn.IFS(D1187&lt;5.7,"Normal",D1187&lt;=6.5,"Prediabetes",D1187&gt;6.5,"Diabetes")</f>
        <v>Diabetes</v>
      </c>
      <c r="L1187" s="30" t="str">
        <f>VLOOKUP(A1187,'Hospitalisation Details'!A1187:H3529,2,FALSE)</f>
        <v>29-Nov-1971</v>
      </c>
      <c r="M1187" s="23">
        <f>VLOOKUP(A1187,'Hospitalisation Details'!A1187:H3529,5,FALSE)</f>
        <v>9528.9</v>
      </c>
      <c r="N1187" s="23" t="str">
        <f>VLOOKUP(A1187,'Hospitalisation Details'!A1187:H3529,6,FALSE)</f>
        <v>tier - 2</v>
      </c>
      <c r="O1187" s="23" t="str">
        <f>VLOOKUP(A1187,'Hospitalisation Details'!A1187:H3529,7,FALSE)</f>
        <v>tier - 2</v>
      </c>
      <c r="P1187" s="23" t="str">
        <f>VLOOKUP(A1187,'Hospitalisation Details'!A1187:H3529,8,FALSE)</f>
        <v>R1011</v>
      </c>
      <c r="Q1187" s="26">
        <f>VLOOKUP(A1187,'Hospitalisation Details'!A1187:H3529,3,FALSE)</f>
        <v>51.524999999999999</v>
      </c>
    </row>
    <row r="1188" spans="1:17" ht="15.75" customHeight="1" x14ac:dyDescent="0.3">
      <c r="A1188" s="31" t="s">
        <v>2081</v>
      </c>
      <c r="B1188" s="23" t="str">
        <f>VLOOKUP(A1188,'Customer Names'!A1188:D3522,3,FALSE)</f>
        <v xml:space="preserve">  Audrey</v>
      </c>
      <c r="C1188" s="23">
        <f>VLOOKUP(Healthcare!A1188,'Medical Examinations'!A1188:H3522,2,FALSE)</f>
        <v>41.55</v>
      </c>
      <c r="D1188" s="23">
        <f>VLOOKUP(A1188,'Medical Examinations'!A1188:H3522,3,FALSE)</f>
        <v>4.6100000000000003</v>
      </c>
      <c r="E1188" s="23" t="str">
        <f>VLOOKUP(A1188,'Medical Examinations'!A1188:H3522,4,FALSE)</f>
        <v>No</v>
      </c>
      <c r="F1188" s="23" t="str">
        <f>VLOOKUP(A1188,'Medical Examinations'!A1188:H3522,5,FALSE)</f>
        <v>No</v>
      </c>
      <c r="G1188" s="23" t="str">
        <f>VLOOKUP(A1188,'Medical Examinations'!A1188:H3522,6,FALSE)</f>
        <v>No</v>
      </c>
      <c r="H1188" s="23">
        <f>VLOOKUP(A1188,'Medical Examinations'!A1188:H3522,7,FALSE)</f>
        <v>1</v>
      </c>
      <c r="I1188" s="23" t="str">
        <f>VLOOKUP(A1188,'Medical Examinations'!A1188:H3522,8,FALSE)</f>
        <v>No</v>
      </c>
      <c r="J1188" s="23" t="str" cm="1">
        <f t="array" ref="J1188">_xlfn.IFS(C1188&lt;18.5,"Under Weight",C1188&lt;25,"Healthy Weight",C1188&lt;30,"Over Weight",C1188&gt;=30,"Obesity")</f>
        <v>Obesity</v>
      </c>
      <c r="K1188" s="23" t="str" cm="1">
        <f t="array" ref="K1188">_xlfn.IFS(D1188&lt;5.7,"Normal",D1188&lt;=6.5,"Prediabetes",D1188&gt;6.5,"Diabetes")</f>
        <v>Normal</v>
      </c>
      <c r="L1188" s="30" t="str">
        <f>VLOOKUP(A1188,'Hospitalisation Details'!A1188:H3530,2,FALSE)</f>
        <v>22-Aug-1992</v>
      </c>
      <c r="M1188" s="23">
        <f>VLOOKUP(A1188,'Hospitalisation Details'!A1188:H3530,5,FALSE)</f>
        <v>9507.68</v>
      </c>
      <c r="N1188" s="23" t="str">
        <f>VLOOKUP(A1188,'Hospitalisation Details'!A1188:H3530,6,FALSE)</f>
        <v>tier - 2</v>
      </c>
      <c r="O1188" s="23" t="str">
        <f>VLOOKUP(A1188,'Hospitalisation Details'!A1188:H3530,7,FALSE)</f>
        <v>tier - 1</v>
      </c>
      <c r="P1188" s="23" t="str">
        <f>VLOOKUP(A1188,'Hospitalisation Details'!A1188:H3530,8,FALSE)</f>
        <v>R1012</v>
      </c>
      <c r="Q1188" s="26">
        <f>VLOOKUP(A1188,'Hospitalisation Details'!A1188:H3530,3,FALSE)</f>
        <v>30.794444444444444</v>
      </c>
    </row>
    <row r="1189" spans="1:17" ht="15.75" customHeight="1" x14ac:dyDescent="0.3">
      <c r="A1189" s="31" t="s">
        <v>2083</v>
      </c>
      <c r="B1189" s="23" t="str">
        <f>VLOOKUP(A1189,'Customer Names'!A1189:D3523,3,FALSE)</f>
        <v xml:space="preserve">  Jacob</v>
      </c>
      <c r="C1189" s="23">
        <f>VLOOKUP(Healthcare!A1189,'Medical Examinations'!A1189:H3523,2,FALSE)</f>
        <v>41.47</v>
      </c>
      <c r="D1189" s="23">
        <f>VLOOKUP(A1189,'Medical Examinations'!A1189:H3523,3,FALSE)</f>
        <v>4.7</v>
      </c>
      <c r="E1189" s="23" t="str">
        <f>VLOOKUP(A1189,'Medical Examinations'!A1189:H3523,4,FALSE)</f>
        <v>Yes</v>
      </c>
      <c r="F1189" s="23" t="str">
        <f>VLOOKUP(A1189,'Medical Examinations'!A1189:H3523,5,FALSE)</f>
        <v>No</v>
      </c>
      <c r="G1189" s="23" t="str">
        <f>VLOOKUP(A1189,'Medical Examinations'!A1189:H3523,6,FALSE)</f>
        <v>Yes</v>
      </c>
      <c r="H1189" s="23">
        <f>VLOOKUP(A1189,'Medical Examinations'!A1189:H3523,7,FALSE)</f>
        <v>1</v>
      </c>
      <c r="I1189" s="23" t="str">
        <f>VLOOKUP(A1189,'Medical Examinations'!A1189:H3523,8,FALSE)</f>
        <v>No</v>
      </c>
      <c r="J1189" s="23" t="str" cm="1">
        <f t="array" ref="J1189">_xlfn.IFS(C1189&lt;18.5,"Under Weight",C1189&lt;25,"Healthy Weight",C1189&lt;30,"Over Weight",C1189&gt;=30,"Obesity")</f>
        <v>Obesity</v>
      </c>
      <c r="K1189" s="23" t="str" cm="1">
        <f t="array" ref="K1189">_xlfn.IFS(D1189&lt;5.7,"Normal",D1189&lt;=6.5,"Prediabetes",D1189&gt;6.5,"Diabetes")</f>
        <v>Normal</v>
      </c>
      <c r="L1189" s="30" t="str">
        <f>VLOOKUP(A1189,'Hospitalisation Details'!A1189:H3531,2,FALSE)</f>
        <v>24-Aug-1969</v>
      </c>
      <c r="M1189" s="23">
        <f>VLOOKUP(A1189,'Hospitalisation Details'!A1189:H3531,5,FALSE)</f>
        <v>9504.31</v>
      </c>
      <c r="N1189" s="23" t="str">
        <f>VLOOKUP(A1189,'Hospitalisation Details'!A1189:H3531,6,FALSE)</f>
        <v>tier - 3</v>
      </c>
      <c r="O1189" s="23" t="str">
        <f>VLOOKUP(A1189,'Hospitalisation Details'!A1189:H3531,7,FALSE)</f>
        <v>tier - 2</v>
      </c>
      <c r="P1189" s="23" t="str">
        <f>VLOOKUP(A1189,'Hospitalisation Details'!A1189:H3531,8,FALSE)</f>
        <v>R1013</v>
      </c>
      <c r="Q1189" s="26">
        <f>VLOOKUP(A1189,'Hospitalisation Details'!A1189:H3531,3,FALSE)</f>
        <v>53.788888888888891</v>
      </c>
    </row>
    <row r="1190" spans="1:17" ht="15.75" customHeight="1" x14ac:dyDescent="0.3">
      <c r="A1190" s="31" t="s">
        <v>2085</v>
      </c>
      <c r="B1190" s="23" t="str">
        <f>VLOOKUP(A1190,'Customer Names'!A1190:D3524,3,FALSE)</f>
        <v xml:space="preserve">  Daniel S</v>
      </c>
      <c r="C1190" s="23">
        <f>VLOOKUP(Healthcare!A1190,'Medical Examinations'!A1190:H3524,2,FALSE)</f>
        <v>24.795000000000002</v>
      </c>
      <c r="D1190" s="23">
        <f>VLOOKUP(A1190,'Medical Examinations'!A1190:H3524,3,FALSE)</f>
        <v>6.05</v>
      </c>
      <c r="E1190" s="23" t="str">
        <f>VLOOKUP(A1190,'Medical Examinations'!A1190:H3524,4,FALSE)</f>
        <v>Yes</v>
      </c>
      <c r="F1190" s="23" t="str">
        <f>VLOOKUP(A1190,'Medical Examinations'!A1190:H3524,5,FALSE)</f>
        <v>No</v>
      </c>
      <c r="G1190" s="23" t="str">
        <f>VLOOKUP(A1190,'Medical Examinations'!A1190:H3524,6,FALSE)</f>
        <v>No</v>
      </c>
      <c r="H1190" s="23">
        <f>VLOOKUP(A1190,'Medical Examinations'!A1190:H3524,7,FALSE)</f>
        <v>0</v>
      </c>
      <c r="I1190" s="23" t="str">
        <f>VLOOKUP(A1190,'Medical Examinations'!A1190:H3524,8,FALSE)</f>
        <v>No</v>
      </c>
      <c r="J1190" s="23" t="str" cm="1">
        <f t="array" ref="J1190">_xlfn.IFS(C1190&lt;18.5,"Under Weight",C1190&lt;25,"Healthy Weight",C1190&lt;30,"Over Weight",C1190&gt;=30,"Obesity")</f>
        <v>Healthy Weight</v>
      </c>
      <c r="K1190" s="23" t="str" cm="1">
        <f t="array" ref="K1190">_xlfn.IFS(D1190&lt;5.7,"Normal",D1190&lt;=6.5,"Prediabetes",D1190&gt;6.5,"Diabetes")</f>
        <v>Prediabetes</v>
      </c>
      <c r="L1190" s="30" t="str">
        <f>VLOOKUP(A1190,'Hospitalisation Details'!A1190:H3532,2,FALSE)</f>
        <v>28-Nov-1976</v>
      </c>
      <c r="M1190" s="23">
        <f>VLOOKUP(A1190,'Hospitalisation Details'!A1190:H3532,5,FALSE)</f>
        <v>9500.57</v>
      </c>
      <c r="N1190" s="23" t="str">
        <f>VLOOKUP(A1190,'Hospitalisation Details'!A1190:H3532,6,FALSE)</f>
        <v>tier - 2</v>
      </c>
      <c r="O1190" s="23" t="str">
        <f>VLOOKUP(A1190,'Hospitalisation Details'!A1190:H3532,7,FALSE)</f>
        <v>tier - 3</v>
      </c>
      <c r="P1190" s="23" t="str">
        <f>VLOOKUP(A1190,'Hospitalisation Details'!A1190:H3532,8,FALSE)</f>
        <v>R1017</v>
      </c>
      <c r="Q1190" s="26">
        <f>VLOOKUP(A1190,'Hospitalisation Details'!A1190:H3532,3,FALSE)</f>
        <v>46.527777777777779</v>
      </c>
    </row>
    <row r="1191" spans="1:17" ht="15.75" customHeight="1" x14ac:dyDescent="0.3">
      <c r="A1191" s="31" t="s">
        <v>2087</v>
      </c>
      <c r="B1191" s="23" t="str">
        <f>VLOOKUP(A1191,'Customer Names'!A1191:D3525,3,FALSE)</f>
        <v xml:space="preserve">  Marc C</v>
      </c>
      <c r="C1191" s="23">
        <f>VLOOKUP(Healthcare!A1191,'Medical Examinations'!A1191:H3525,2,FALSE)</f>
        <v>29.48</v>
      </c>
      <c r="D1191" s="23">
        <f>VLOOKUP(A1191,'Medical Examinations'!A1191:H3525,3,FALSE)</f>
        <v>5.63</v>
      </c>
      <c r="E1191" s="23" t="str">
        <f>VLOOKUP(A1191,'Medical Examinations'!A1191:H3525,4,FALSE)</f>
        <v>Yes</v>
      </c>
      <c r="F1191" s="23" t="str">
        <f>VLOOKUP(A1191,'Medical Examinations'!A1191:H3525,5,FALSE)</f>
        <v>No</v>
      </c>
      <c r="G1191" s="23" t="str">
        <f>VLOOKUP(A1191,'Medical Examinations'!A1191:H3525,6,FALSE)</f>
        <v>Yes</v>
      </c>
      <c r="H1191" s="23">
        <f>VLOOKUP(A1191,'Medical Examinations'!A1191:H3525,7,FALSE)</f>
        <v>1</v>
      </c>
      <c r="I1191" s="23" t="str">
        <f>VLOOKUP(A1191,'Medical Examinations'!A1191:H3525,8,FALSE)</f>
        <v>No</v>
      </c>
      <c r="J1191" s="23" t="str" cm="1">
        <f t="array" ref="J1191">_xlfn.IFS(C1191&lt;18.5,"Under Weight",C1191&lt;25,"Healthy Weight",C1191&lt;30,"Over Weight",C1191&gt;=30,"Obesity")</f>
        <v>Over Weight</v>
      </c>
      <c r="K1191" s="23" t="str" cm="1">
        <f t="array" ref="K1191">_xlfn.IFS(D1191&lt;5.7,"Normal",D1191&lt;=6.5,"Prediabetes",D1191&gt;6.5,"Diabetes")</f>
        <v>Normal</v>
      </c>
      <c r="L1191" s="30" t="str">
        <f>VLOOKUP(A1191,'Hospitalisation Details'!A1191:H3533,2,FALSE)</f>
        <v>04-Jun-1969</v>
      </c>
      <c r="M1191" s="23">
        <f>VLOOKUP(A1191,'Hospitalisation Details'!A1191:H3533,5,FALSE)</f>
        <v>9487.64</v>
      </c>
      <c r="N1191" s="23" t="str">
        <f>VLOOKUP(A1191,'Hospitalisation Details'!A1191:H3533,6,FALSE)</f>
        <v>tier - 2</v>
      </c>
      <c r="O1191" s="23" t="str">
        <f>VLOOKUP(A1191,'Hospitalisation Details'!A1191:H3533,7,FALSE)</f>
        <v>tier - 2</v>
      </c>
      <c r="P1191" s="23" t="str">
        <f>VLOOKUP(A1191,'Hospitalisation Details'!A1191:H3533,8,FALSE)</f>
        <v>R1013</v>
      </c>
      <c r="Q1191" s="26">
        <f>VLOOKUP(A1191,'Hospitalisation Details'!A1191:H3533,3,FALSE)</f>
        <v>54.011111111111113</v>
      </c>
    </row>
    <row r="1192" spans="1:17" ht="15.75" customHeight="1" x14ac:dyDescent="0.3">
      <c r="A1192" s="31" t="s">
        <v>2089</v>
      </c>
      <c r="B1192" s="23" t="str">
        <f>VLOOKUP(A1192,'Customer Names'!A1192:D3526,3,FALSE)</f>
        <v xml:space="preserve">  Mark S</v>
      </c>
      <c r="C1192" s="23">
        <f>VLOOKUP(Healthcare!A1192,'Medical Examinations'!A1192:H3526,2,FALSE)</f>
        <v>28.09</v>
      </c>
      <c r="D1192" s="23">
        <f>VLOOKUP(A1192,'Medical Examinations'!A1192:H3526,3,FALSE)</f>
        <v>6.06</v>
      </c>
      <c r="E1192" s="23" t="str">
        <f>VLOOKUP(A1192,'Medical Examinations'!A1192:H3526,4,FALSE)</f>
        <v>No</v>
      </c>
      <c r="F1192" s="23" t="str">
        <f>VLOOKUP(A1192,'Medical Examinations'!A1192:H3526,5,FALSE)</f>
        <v>No</v>
      </c>
      <c r="G1192" s="23" t="str">
        <f>VLOOKUP(A1192,'Medical Examinations'!A1192:H3526,6,FALSE)</f>
        <v>Yes</v>
      </c>
      <c r="H1192" s="23">
        <f>VLOOKUP(A1192,'Medical Examinations'!A1192:H3526,7,FALSE)</f>
        <v>1</v>
      </c>
      <c r="I1192" s="23" t="str">
        <f>VLOOKUP(A1192,'Medical Examinations'!A1192:H3526,8,FALSE)</f>
        <v>No</v>
      </c>
      <c r="J1192" s="23" t="str" cm="1">
        <f t="array" ref="J1192">_xlfn.IFS(C1192&lt;18.5,"Under Weight",C1192&lt;25,"Healthy Weight",C1192&lt;30,"Over Weight",C1192&gt;=30,"Obesity")</f>
        <v>Over Weight</v>
      </c>
      <c r="K1192" s="23" t="str" cm="1">
        <f t="array" ref="K1192">_xlfn.IFS(D1192&lt;5.7,"Normal",D1192&lt;=6.5,"Prediabetes",D1192&gt;6.5,"Diabetes")</f>
        <v>Prediabetes</v>
      </c>
      <c r="L1192" s="30" t="str">
        <f>VLOOKUP(A1192,'Hospitalisation Details'!A1192:H3534,2,FALSE)</f>
        <v>17-Jul-1979</v>
      </c>
      <c r="M1192" s="23">
        <f>VLOOKUP(A1192,'Hospitalisation Details'!A1192:H3534,5,FALSE)</f>
        <v>9453.92</v>
      </c>
      <c r="N1192" s="23" t="str">
        <f>VLOOKUP(A1192,'Hospitalisation Details'!A1192:H3534,6,FALSE)</f>
        <v>tier - 2</v>
      </c>
      <c r="O1192" s="23" t="str">
        <f>VLOOKUP(A1192,'Hospitalisation Details'!A1192:H3534,7,FALSE)</f>
        <v>tier - 2</v>
      </c>
      <c r="P1192" s="23" t="str">
        <f>VLOOKUP(A1192,'Hospitalisation Details'!A1192:H3534,8,FALSE)</f>
        <v>R1021</v>
      </c>
      <c r="Q1192" s="26">
        <f>VLOOKUP(A1192,'Hospitalisation Details'!A1192:H3534,3,FALSE)</f>
        <v>43.891666666666666</v>
      </c>
    </row>
    <row r="1193" spans="1:17" ht="15.75" customHeight="1" x14ac:dyDescent="0.3">
      <c r="A1193" s="31" t="s">
        <v>2091</v>
      </c>
      <c r="B1193" s="23" t="str">
        <f>VLOOKUP(A1193,'Customer Names'!A1193:D3527,3,FALSE)</f>
        <v xml:space="preserve">  Dan</v>
      </c>
      <c r="C1193" s="23">
        <f>VLOOKUP(Healthcare!A1193,'Medical Examinations'!A1193:H3527,2,FALSE)</f>
        <v>32.729999999999997</v>
      </c>
      <c r="D1193" s="23">
        <f>VLOOKUP(A1193,'Medical Examinations'!A1193:H3527,3,FALSE)</f>
        <v>5.19</v>
      </c>
      <c r="E1193" s="23" t="str">
        <f>VLOOKUP(A1193,'Medical Examinations'!A1193:H3527,4,FALSE)</f>
        <v>No</v>
      </c>
      <c r="F1193" s="23" t="str">
        <f>VLOOKUP(A1193,'Medical Examinations'!A1193:H3527,5,FALSE)</f>
        <v>No</v>
      </c>
      <c r="G1193" s="23" t="str">
        <f>VLOOKUP(A1193,'Medical Examinations'!A1193:H3527,6,FALSE)</f>
        <v>No</v>
      </c>
      <c r="H1193" s="23">
        <f>VLOOKUP(A1193,'Medical Examinations'!A1193:H3527,7,FALSE)</f>
        <v>1</v>
      </c>
      <c r="I1193" s="23" t="str">
        <f>VLOOKUP(A1193,'Medical Examinations'!A1193:H3527,8,FALSE)</f>
        <v>No</v>
      </c>
      <c r="J1193" s="23" t="str" cm="1">
        <f t="array" ref="J1193">_xlfn.IFS(C1193&lt;18.5,"Under Weight",C1193&lt;25,"Healthy Weight",C1193&lt;30,"Over Weight",C1193&gt;=30,"Obesity")</f>
        <v>Obesity</v>
      </c>
      <c r="K1193" s="23" t="str" cm="1">
        <f t="array" ref="K1193">_xlfn.IFS(D1193&lt;5.7,"Normal",D1193&lt;=6.5,"Prediabetes",D1193&gt;6.5,"Diabetes")</f>
        <v>Normal</v>
      </c>
      <c r="L1193" s="30" t="str">
        <f>VLOOKUP(A1193,'Hospitalisation Details'!A1193:H3535,2,FALSE)</f>
        <v>14-Nov-1987</v>
      </c>
      <c r="M1193" s="23">
        <f>VLOOKUP(A1193,'Hospitalisation Details'!A1193:H3535,5,FALSE)</f>
        <v>9448.42</v>
      </c>
      <c r="N1193" s="23" t="str">
        <f>VLOOKUP(A1193,'Hospitalisation Details'!A1193:H3535,6,FALSE)</f>
        <v>tier - 2</v>
      </c>
      <c r="O1193" s="23" t="str">
        <f>VLOOKUP(A1193,'Hospitalisation Details'!A1193:H3535,7,FALSE)</f>
        <v>tier - 3</v>
      </c>
      <c r="P1193" s="23" t="str">
        <f>VLOOKUP(A1193,'Hospitalisation Details'!A1193:H3535,8,FALSE)</f>
        <v>R1021</v>
      </c>
      <c r="Q1193" s="26">
        <f>VLOOKUP(A1193,'Hospitalisation Details'!A1193:H3535,3,FALSE)</f>
        <v>35.56666666666667</v>
      </c>
    </row>
    <row r="1194" spans="1:17" ht="15.75" customHeight="1" x14ac:dyDescent="0.3">
      <c r="A1194" s="31" t="s">
        <v>2092</v>
      </c>
      <c r="B1194" s="23" t="str">
        <f>VLOOKUP(A1194,'Customer Names'!A1194:D3528,3,FALSE)</f>
        <v xml:space="preserve">  Gabriela</v>
      </c>
      <c r="C1194" s="23">
        <f>VLOOKUP(Healthcare!A1194,'Medical Examinations'!A1194:H3528,2,FALSE)</f>
        <v>27.36</v>
      </c>
      <c r="D1194" s="23">
        <f>VLOOKUP(A1194,'Medical Examinations'!A1194:H3528,3,FALSE)</f>
        <v>8.9600000000000009</v>
      </c>
      <c r="E1194" s="23" t="str">
        <f>VLOOKUP(A1194,'Medical Examinations'!A1194:H3528,4,FALSE)</f>
        <v>No</v>
      </c>
      <c r="F1194" s="23" t="str">
        <f>VLOOKUP(A1194,'Medical Examinations'!A1194:H3528,5,FALSE)</f>
        <v>No</v>
      </c>
      <c r="G1194" s="23" t="str">
        <f>VLOOKUP(A1194,'Medical Examinations'!A1194:H3528,6,FALSE)</f>
        <v>No</v>
      </c>
      <c r="H1194" s="23">
        <f>VLOOKUP(A1194,'Medical Examinations'!A1194:H3528,7,FALSE)</f>
        <v>0</v>
      </c>
      <c r="I1194" s="23" t="str">
        <f>VLOOKUP(A1194,'Medical Examinations'!A1194:H3528,8,FALSE)</f>
        <v>No</v>
      </c>
      <c r="J1194" s="23" t="str" cm="1">
        <f t="array" ref="J1194">_xlfn.IFS(C1194&lt;18.5,"Under Weight",C1194&lt;25,"Healthy Weight",C1194&lt;30,"Over Weight",C1194&gt;=30,"Obesity")</f>
        <v>Over Weight</v>
      </c>
      <c r="K1194" s="23" t="str" cm="1">
        <f t="array" ref="K1194">_xlfn.IFS(D1194&lt;5.7,"Normal",D1194&lt;=6.5,"Prediabetes",D1194&gt;6.5,"Diabetes")</f>
        <v>Diabetes</v>
      </c>
      <c r="L1194" s="30" t="str">
        <f>VLOOKUP(A1194,'Hospitalisation Details'!A1194:H3536,2,FALSE)</f>
        <v>08-Jun-1974</v>
      </c>
      <c r="M1194" s="23">
        <f>VLOOKUP(A1194,'Hospitalisation Details'!A1194:H3536,5,FALSE)</f>
        <v>9447.3799999999992</v>
      </c>
      <c r="N1194" s="23" t="str">
        <f>VLOOKUP(A1194,'Hospitalisation Details'!A1194:H3536,6,FALSE)</f>
        <v>tier - 2</v>
      </c>
      <c r="O1194" s="23" t="str">
        <f>VLOOKUP(A1194,'Hospitalisation Details'!A1194:H3536,7,FALSE)</f>
        <v>tier - 3</v>
      </c>
      <c r="P1194" s="23" t="str">
        <f>VLOOKUP(A1194,'Hospitalisation Details'!A1194:H3536,8,FALSE)</f>
        <v>R1024</v>
      </c>
      <c r="Q1194" s="26">
        <f>VLOOKUP(A1194,'Hospitalisation Details'!A1194:H3536,3,FALSE)</f>
        <v>49</v>
      </c>
    </row>
    <row r="1195" spans="1:17" ht="15.75" customHeight="1" x14ac:dyDescent="0.3">
      <c r="A1195" s="31" t="s">
        <v>2093</v>
      </c>
      <c r="B1195" s="23" t="str">
        <f>VLOOKUP(A1195,'Customer Names'!A1195:D3529,3,FALSE)</f>
        <v xml:space="preserve">  Amanda</v>
      </c>
      <c r="C1195" s="23">
        <f>VLOOKUP(Healthcare!A1195,'Medical Examinations'!A1195:H3529,2,FALSE)</f>
        <v>27.265000000000001</v>
      </c>
      <c r="D1195" s="23">
        <f>VLOOKUP(A1195,'Medical Examinations'!A1195:H3529,3,FALSE)</f>
        <v>11.39</v>
      </c>
      <c r="E1195" s="23" t="str">
        <f>VLOOKUP(A1195,'Medical Examinations'!A1195:H3529,4,FALSE)</f>
        <v>No</v>
      </c>
      <c r="F1195" s="23" t="str">
        <f>VLOOKUP(A1195,'Medical Examinations'!A1195:H3529,5,FALSE)</f>
        <v>No</v>
      </c>
      <c r="G1195" s="23" t="str">
        <f>VLOOKUP(A1195,'Medical Examinations'!A1195:H3529,6,FALSE)</f>
        <v>No</v>
      </c>
      <c r="H1195" s="23">
        <f>VLOOKUP(A1195,'Medical Examinations'!A1195:H3529,7,FALSE)</f>
        <v>0</v>
      </c>
      <c r="I1195" s="23" t="str">
        <f>VLOOKUP(A1195,'Medical Examinations'!A1195:H3529,8,FALSE)</f>
        <v>No</v>
      </c>
      <c r="J1195" s="23" t="str" cm="1">
        <f t="array" ref="J1195">_xlfn.IFS(C1195&lt;18.5,"Under Weight",C1195&lt;25,"Healthy Weight",C1195&lt;30,"Over Weight",C1195&gt;=30,"Obesity")</f>
        <v>Over Weight</v>
      </c>
      <c r="K1195" s="23" t="str" cm="1">
        <f t="array" ref="K1195">_xlfn.IFS(D1195&lt;5.7,"Normal",D1195&lt;=6.5,"Prediabetes",D1195&gt;6.5,"Diabetes")</f>
        <v>Diabetes</v>
      </c>
      <c r="L1195" s="30" t="str">
        <f>VLOOKUP(A1195,'Hospitalisation Details'!A1195:H3537,2,FALSE)</f>
        <v>27-Nov-1974</v>
      </c>
      <c r="M1195" s="23">
        <f>VLOOKUP(A1195,'Hospitalisation Details'!A1195:H3537,5,FALSE)</f>
        <v>9447.25</v>
      </c>
      <c r="N1195" s="23" t="str">
        <f>VLOOKUP(A1195,'Hospitalisation Details'!A1195:H3537,6,FALSE)</f>
        <v>tier - 2</v>
      </c>
      <c r="O1195" s="23" t="str">
        <f>VLOOKUP(A1195,'Hospitalisation Details'!A1195:H3537,7,FALSE)</f>
        <v>tier - 1</v>
      </c>
      <c r="P1195" s="23" t="str">
        <f>VLOOKUP(A1195,'Hospitalisation Details'!A1195:H3537,8,FALSE)</f>
        <v>R1024</v>
      </c>
      <c r="Q1195" s="26">
        <f>VLOOKUP(A1195,'Hospitalisation Details'!A1195:H3537,3,FALSE)</f>
        <v>48.530555555555559</v>
      </c>
    </row>
    <row r="1196" spans="1:17" ht="15.75" customHeight="1" x14ac:dyDescent="0.3">
      <c r="A1196" s="31" t="s">
        <v>2094</v>
      </c>
      <c r="B1196" s="23" t="str">
        <f>VLOOKUP(A1196,'Customer Names'!A1196:D3530,3,FALSE)</f>
        <v xml:space="preserve">  Dara</v>
      </c>
      <c r="C1196" s="23">
        <f>VLOOKUP(Healthcare!A1196,'Medical Examinations'!A1196:H3530,2,FALSE)</f>
        <v>48.07</v>
      </c>
      <c r="D1196" s="23">
        <f>VLOOKUP(A1196,'Medical Examinations'!A1196:H3530,3,FALSE)</f>
        <v>4.0599999999999996</v>
      </c>
      <c r="E1196" s="23" t="str">
        <f>VLOOKUP(A1196,'Medical Examinations'!A1196:H3530,4,FALSE)</f>
        <v>Yes</v>
      </c>
      <c r="F1196" s="23" t="str">
        <f>VLOOKUP(A1196,'Medical Examinations'!A1196:H3530,5,FALSE)</f>
        <v>No</v>
      </c>
      <c r="G1196" s="23" t="str">
        <f>VLOOKUP(A1196,'Medical Examinations'!A1196:H3530,6,FALSE)</f>
        <v>No</v>
      </c>
      <c r="H1196" s="23">
        <f>VLOOKUP(A1196,'Medical Examinations'!A1196:H3530,7,FALSE)</f>
        <v>0</v>
      </c>
      <c r="I1196" s="23" t="str">
        <f>VLOOKUP(A1196,'Medical Examinations'!A1196:H3530,8,FALSE)</f>
        <v>No</v>
      </c>
      <c r="J1196" s="23" t="str" cm="1">
        <f t="array" ref="J1196">_xlfn.IFS(C1196&lt;18.5,"Under Weight",C1196&lt;25,"Healthy Weight",C1196&lt;30,"Over Weight",C1196&gt;=30,"Obesity")</f>
        <v>Obesity</v>
      </c>
      <c r="K1196" s="23" t="str" cm="1">
        <f t="array" ref="K1196">_xlfn.IFS(D1196&lt;5.7,"Normal",D1196&lt;=6.5,"Prediabetes",D1196&gt;6.5,"Diabetes")</f>
        <v>Normal</v>
      </c>
      <c r="L1196" s="30" t="str">
        <f>VLOOKUP(A1196,'Hospitalisation Details'!A1196:H3538,2,FALSE)</f>
        <v>03-Nov-1976</v>
      </c>
      <c r="M1196" s="23">
        <f>VLOOKUP(A1196,'Hospitalisation Details'!A1196:H3538,5,FALSE)</f>
        <v>9432.93</v>
      </c>
      <c r="N1196" s="23" t="str">
        <f>VLOOKUP(A1196,'Hospitalisation Details'!A1196:H3538,6,FALSE)</f>
        <v>tier - 2</v>
      </c>
      <c r="O1196" s="23" t="str">
        <f>VLOOKUP(A1196,'Hospitalisation Details'!A1196:H3538,7,FALSE)</f>
        <v>tier - 1</v>
      </c>
      <c r="P1196" s="23" t="str">
        <f>VLOOKUP(A1196,'Hospitalisation Details'!A1196:H3538,8,FALSE)</f>
        <v>R1024</v>
      </c>
      <c r="Q1196" s="26">
        <f>VLOOKUP(A1196,'Hospitalisation Details'!A1196:H3538,3,FALSE)</f>
        <v>46.597222222222221</v>
      </c>
    </row>
    <row r="1197" spans="1:17" ht="15.75" customHeight="1" x14ac:dyDescent="0.3">
      <c r="A1197" s="31" t="s">
        <v>2096</v>
      </c>
      <c r="B1197" s="23" t="str">
        <f>VLOOKUP(A1197,'Customer Names'!A1197:D3531,3,FALSE)</f>
        <v xml:space="preserve">  Rachelle R</v>
      </c>
      <c r="C1197" s="23">
        <f>VLOOKUP(Healthcare!A1197,'Medical Examinations'!A1197:H3531,2,FALSE)</f>
        <v>30.8</v>
      </c>
      <c r="D1197" s="23">
        <f>VLOOKUP(A1197,'Medical Examinations'!A1197:H3531,3,FALSE)</f>
        <v>5.23</v>
      </c>
      <c r="E1197" s="23" t="str">
        <f>VLOOKUP(A1197,'Medical Examinations'!A1197:H3531,4,FALSE)</f>
        <v>Yes</v>
      </c>
      <c r="F1197" s="23" t="str">
        <f>VLOOKUP(A1197,'Medical Examinations'!A1197:H3531,5,FALSE)</f>
        <v>No</v>
      </c>
      <c r="G1197" s="23" t="str">
        <f>VLOOKUP(A1197,'Medical Examinations'!A1197:H3531,6,FALSE)</f>
        <v>No</v>
      </c>
      <c r="H1197" s="23">
        <f>VLOOKUP(A1197,'Medical Examinations'!A1197:H3531,7,FALSE)</f>
        <v>0</v>
      </c>
      <c r="I1197" s="23" t="str">
        <f>VLOOKUP(A1197,'Medical Examinations'!A1197:H3531,8,FALSE)</f>
        <v>No</v>
      </c>
      <c r="J1197" s="23" t="str" cm="1">
        <f t="array" ref="J1197">_xlfn.IFS(C1197&lt;18.5,"Under Weight",C1197&lt;25,"Healthy Weight",C1197&lt;30,"Over Weight",C1197&gt;=30,"Obesity")</f>
        <v>Obesity</v>
      </c>
      <c r="K1197" s="23" t="str" cm="1">
        <f t="array" ref="K1197">_xlfn.IFS(D1197&lt;5.7,"Normal",D1197&lt;=6.5,"Prediabetes",D1197&gt;6.5,"Diabetes")</f>
        <v>Normal</v>
      </c>
      <c r="L1197" s="30" t="str">
        <f>VLOOKUP(A1197,'Hospitalisation Details'!A1197:H3539,2,FALSE)</f>
        <v>30-Oct-1976</v>
      </c>
      <c r="M1197" s="23">
        <f>VLOOKUP(A1197,'Hospitalisation Details'!A1197:H3539,5,FALSE)</f>
        <v>9414.92</v>
      </c>
      <c r="N1197" s="23" t="str">
        <f>VLOOKUP(A1197,'Hospitalisation Details'!A1197:H3539,6,FALSE)</f>
        <v>tier - 2</v>
      </c>
      <c r="O1197" s="23" t="str">
        <f>VLOOKUP(A1197,'Hospitalisation Details'!A1197:H3539,7,FALSE)</f>
        <v>tier - 2</v>
      </c>
      <c r="P1197" s="23" t="str">
        <f>VLOOKUP(A1197,'Hospitalisation Details'!A1197:H3539,8,FALSE)</f>
        <v>R1011</v>
      </c>
      <c r="Q1197" s="26">
        <f>VLOOKUP(A1197,'Hospitalisation Details'!A1197:H3539,3,FALSE)</f>
        <v>46.605555555555554</v>
      </c>
    </row>
    <row r="1198" spans="1:17" ht="15.75" customHeight="1" x14ac:dyDescent="0.3">
      <c r="A1198" s="31" t="s">
        <v>2098</v>
      </c>
      <c r="B1198" s="23" t="str">
        <f>VLOOKUP(A1198,'Customer Names'!A1198:D3532,3,FALSE)</f>
        <v xml:space="preserve">  Brenda J</v>
      </c>
      <c r="C1198" s="23">
        <f>VLOOKUP(Healthcare!A1198,'Medical Examinations'!A1198:H3532,2,FALSE)</f>
        <v>32.299999999999997</v>
      </c>
      <c r="D1198" s="23">
        <f>VLOOKUP(A1198,'Medical Examinations'!A1198:H3532,3,FALSE)</f>
        <v>5.05</v>
      </c>
      <c r="E1198" s="23" t="str">
        <f>VLOOKUP(A1198,'Medical Examinations'!A1198:H3532,4,FALSE)</f>
        <v>Yes</v>
      </c>
      <c r="F1198" s="23" t="str">
        <f>VLOOKUP(A1198,'Medical Examinations'!A1198:H3532,5,FALSE)</f>
        <v>No</v>
      </c>
      <c r="G1198" s="23" t="str">
        <f>VLOOKUP(A1198,'Medical Examinations'!A1198:H3532,6,FALSE)</f>
        <v>No</v>
      </c>
      <c r="H1198" s="23">
        <f>VLOOKUP(A1198,'Medical Examinations'!A1198:H3532,7,FALSE)</f>
        <v>0</v>
      </c>
      <c r="I1198" s="23" t="str">
        <f>VLOOKUP(A1198,'Medical Examinations'!A1198:H3532,8,FALSE)</f>
        <v>No</v>
      </c>
      <c r="J1198" s="23" t="str" cm="1">
        <f t="array" ref="J1198">_xlfn.IFS(C1198&lt;18.5,"Under Weight",C1198&lt;25,"Healthy Weight",C1198&lt;30,"Over Weight",C1198&gt;=30,"Obesity")</f>
        <v>Obesity</v>
      </c>
      <c r="K1198" s="23" t="str" cm="1">
        <f t="array" ref="K1198">_xlfn.IFS(D1198&lt;5.7,"Normal",D1198&lt;=6.5,"Prediabetes",D1198&gt;6.5,"Diabetes")</f>
        <v>Normal</v>
      </c>
      <c r="L1198" s="30" t="str">
        <f>VLOOKUP(A1198,'Hospitalisation Details'!A1198:H3540,2,FALSE)</f>
        <v>17-Oct-1976</v>
      </c>
      <c r="M1198" s="23">
        <f>VLOOKUP(A1198,'Hospitalisation Details'!A1198:H3540,5,FALSE)</f>
        <v>9411.01</v>
      </c>
      <c r="N1198" s="23" t="str">
        <f>VLOOKUP(A1198,'Hospitalisation Details'!A1198:H3540,6,FALSE)</f>
        <v>tier - 2</v>
      </c>
      <c r="O1198" s="23" t="str">
        <f>VLOOKUP(A1198,'Hospitalisation Details'!A1198:H3540,7,FALSE)</f>
        <v>tier - 3</v>
      </c>
      <c r="P1198" s="23" t="str">
        <f>VLOOKUP(A1198,'Hospitalisation Details'!A1198:H3540,8,FALSE)</f>
        <v>R1024</v>
      </c>
      <c r="Q1198" s="26">
        <f>VLOOKUP(A1198,'Hospitalisation Details'!A1198:H3540,3,FALSE)</f>
        <v>46.641666666666666</v>
      </c>
    </row>
    <row r="1199" spans="1:17" ht="15.75" customHeight="1" x14ac:dyDescent="0.3">
      <c r="A1199" s="31" t="s">
        <v>2100</v>
      </c>
      <c r="B1199" s="23" t="str">
        <f>VLOOKUP(A1199,'Customer Names'!A1199:D3533,3,FALSE)</f>
        <v xml:space="preserve">  Tim</v>
      </c>
      <c r="C1199" s="23">
        <f>VLOOKUP(Healthcare!A1199,'Medical Examinations'!A1199:H3533,2,FALSE)</f>
        <v>39.700000000000003</v>
      </c>
      <c r="D1199" s="23">
        <f>VLOOKUP(A1199,'Medical Examinations'!A1199:H3533,3,FALSE)</f>
        <v>7.34</v>
      </c>
      <c r="E1199" s="23" t="str">
        <f>VLOOKUP(A1199,'Medical Examinations'!A1199:H3533,4,FALSE)</f>
        <v>No</v>
      </c>
      <c r="F1199" s="23" t="str">
        <f>VLOOKUP(A1199,'Medical Examinations'!A1199:H3533,5,FALSE)</f>
        <v>No</v>
      </c>
      <c r="G1199" s="23" t="str">
        <f>VLOOKUP(A1199,'Medical Examinations'!A1199:H3533,6,FALSE)</f>
        <v>No</v>
      </c>
      <c r="H1199" s="23">
        <f>VLOOKUP(A1199,'Medical Examinations'!A1199:H3533,7,FALSE)</f>
        <v>0</v>
      </c>
      <c r="I1199" s="23" t="str">
        <f>VLOOKUP(A1199,'Medical Examinations'!A1199:H3533,8,FALSE)</f>
        <v>No</v>
      </c>
      <c r="J1199" s="23" t="str" cm="1">
        <f t="array" ref="J1199">_xlfn.IFS(C1199&lt;18.5,"Under Weight",C1199&lt;25,"Healthy Weight",C1199&lt;30,"Over Weight",C1199&gt;=30,"Obesity")</f>
        <v>Obesity</v>
      </c>
      <c r="K1199" s="23" t="str" cm="1">
        <f t="array" ref="K1199">_xlfn.IFS(D1199&lt;5.7,"Normal",D1199&lt;=6.5,"Prediabetes",D1199&gt;6.5,"Diabetes")</f>
        <v>Diabetes</v>
      </c>
      <c r="L1199" s="30" t="str">
        <f>VLOOKUP(A1199,'Hospitalisation Details'!A1199:H3541,2,FALSE)</f>
        <v>20-Oct-1971</v>
      </c>
      <c r="M1199" s="23">
        <f>VLOOKUP(A1199,'Hospitalisation Details'!A1199:H3541,5,FALSE)</f>
        <v>9391.35</v>
      </c>
      <c r="N1199" s="23" t="str">
        <f>VLOOKUP(A1199,'Hospitalisation Details'!A1199:H3541,6,FALSE)</f>
        <v>tier - 3</v>
      </c>
      <c r="O1199" s="23" t="str">
        <f>VLOOKUP(A1199,'Hospitalisation Details'!A1199:H3541,7,FALSE)</f>
        <v>tier - 3</v>
      </c>
      <c r="P1199" s="23" t="str">
        <f>VLOOKUP(A1199,'Hospitalisation Details'!A1199:H3541,8,FALSE)</f>
        <v>R1011</v>
      </c>
      <c r="Q1199" s="26">
        <f>VLOOKUP(A1199,'Hospitalisation Details'!A1199:H3541,3,FALSE)</f>
        <v>51.633333333333333</v>
      </c>
    </row>
    <row r="1200" spans="1:17" ht="15.75" customHeight="1" x14ac:dyDescent="0.3">
      <c r="A1200" s="31" t="s">
        <v>2101</v>
      </c>
      <c r="B1200" s="23" t="str">
        <f>VLOOKUP(A1200,'Customer Names'!A1200:D3534,3,FALSE)</f>
        <v xml:space="preserve">  Sylvain</v>
      </c>
      <c r="C1200" s="23">
        <f>VLOOKUP(Healthcare!A1200,'Medical Examinations'!A1200:H3534,2,FALSE)</f>
        <v>35.97</v>
      </c>
      <c r="D1200" s="23">
        <f>VLOOKUP(A1200,'Medical Examinations'!A1200:H3534,3,FALSE)</f>
        <v>8.1300000000000008</v>
      </c>
      <c r="E1200" s="23" t="str">
        <f>VLOOKUP(A1200,'Medical Examinations'!A1200:H3534,4,FALSE)</f>
        <v>No</v>
      </c>
      <c r="F1200" s="23" t="str">
        <f>VLOOKUP(A1200,'Medical Examinations'!A1200:H3534,5,FALSE)</f>
        <v>No</v>
      </c>
      <c r="G1200" s="23" t="str">
        <f>VLOOKUP(A1200,'Medical Examinations'!A1200:H3534,6,FALSE)</f>
        <v>No</v>
      </c>
      <c r="H1200" s="23">
        <f>VLOOKUP(A1200,'Medical Examinations'!A1200:H3534,7,FALSE)</f>
        <v>0</v>
      </c>
      <c r="I1200" s="23" t="str">
        <f>VLOOKUP(A1200,'Medical Examinations'!A1200:H3534,8,FALSE)</f>
        <v>No</v>
      </c>
      <c r="J1200" s="23" t="str" cm="1">
        <f t="array" ref="J1200">_xlfn.IFS(C1200&lt;18.5,"Under Weight",C1200&lt;25,"Healthy Weight",C1200&lt;30,"Over Weight",C1200&gt;=30,"Obesity")</f>
        <v>Obesity</v>
      </c>
      <c r="K1200" s="23" t="str" cm="1">
        <f t="array" ref="K1200">_xlfn.IFS(D1200&lt;5.7,"Normal",D1200&lt;=6.5,"Prediabetes",D1200&gt;6.5,"Diabetes")</f>
        <v>Diabetes</v>
      </c>
      <c r="L1200" s="30" t="str">
        <f>VLOOKUP(A1200,'Hospitalisation Details'!A1200:H3542,2,FALSE)</f>
        <v>29-Dec-1971</v>
      </c>
      <c r="M1200" s="23">
        <f>VLOOKUP(A1200,'Hospitalisation Details'!A1200:H3542,5,FALSE)</f>
        <v>9386.16</v>
      </c>
      <c r="N1200" s="23" t="str">
        <f>VLOOKUP(A1200,'Hospitalisation Details'!A1200:H3542,6,FALSE)</f>
        <v>tier - 3</v>
      </c>
      <c r="O1200" s="23" t="str">
        <f>VLOOKUP(A1200,'Hospitalisation Details'!A1200:H3542,7,FALSE)</f>
        <v>tier - 2</v>
      </c>
      <c r="P1200" s="23" t="str">
        <f>VLOOKUP(A1200,'Hospitalisation Details'!A1200:H3542,8,FALSE)</f>
        <v>R1013</v>
      </c>
      <c r="Q1200" s="26">
        <f>VLOOKUP(A1200,'Hospitalisation Details'!A1200:H3542,3,FALSE)</f>
        <v>51.44166666666667</v>
      </c>
    </row>
    <row r="1201" spans="1:17" ht="15.75" customHeight="1" x14ac:dyDescent="0.3">
      <c r="A1201" s="31" t="s">
        <v>2103</v>
      </c>
      <c r="B1201" s="23" t="str">
        <f>VLOOKUP(A1201,'Customer Names'!A1201:D3535,3,FALSE)</f>
        <v xml:space="preserve">  Lisa M</v>
      </c>
      <c r="C1201" s="23">
        <f>VLOOKUP(Healthcare!A1201,'Medical Examinations'!A1201:H3535,2,FALSE)</f>
        <v>25.86</v>
      </c>
      <c r="D1201" s="23">
        <f>VLOOKUP(A1201,'Medical Examinations'!A1201:H3535,3,FALSE)</f>
        <v>6.68</v>
      </c>
      <c r="E1201" s="23" t="str">
        <f>VLOOKUP(A1201,'Medical Examinations'!A1201:H3535,4,FALSE)</f>
        <v>Yes</v>
      </c>
      <c r="F1201" s="23" t="str">
        <f>VLOOKUP(A1201,'Medical Examinations'!A1201:H3535,5,FALSE)</f>
        <v>No</v>
      </c>
      <c r="G1201" s="23" t="str">
        <f>VLOOKUP(A1201,'Medical Examinations'!A1201:H3535,6,FALSE)</f>
        <v>No</v>
      </c>
      <c r="H1201" s="23">
        <f>VLOOKUP(A1201,'Medical Examinations'!A1201:H3535,7,FALSE)</f>
        <v>1</v>
      </c>
      <c r="I1201" s="23" t="str">
        <f>VLOOKUP(A1201,'Medical Examinations'!A1201:H3535,8,FALSE)</f>
        <v>No</v>
      </c>
      <c r="J1201" s="23" t="str" cm="1">
        <f t="array" ref="J1201">_xlfn.IFS(C1201&lt;18.5,"Under Weight",C1201&lt;25,"Healthy Weight",C1201&lt;30,"Over Weight",C1201&gt;=30,"Obesity")</f>
        <v>Over Weight</v>
      </c>
      <c r="K1201" s="23" t="str" cm="1">
        <f t="array" ref="K1201">_xlfn.IFS(D1201&lt;5.7,"Normal",D1201&lt;=6.5,"Prediabetes",D1201&gt;6.5,"Diabetes")</f>
        <v>Diabetes</v>
      </c>
      <c r="L1201" s="30" t="str">
        <f>VLOOKUP(A1201,'Hospitalisation Details'!A1201:H3543,2,FALSE)</f>
        <v>02-Dec-1975</v>
      </c>
      <c r="M1201" s="23">
        <f>VLOOKUP(A1201,'Hospitalisation Details'!A1201:H3543,5,FALSE)</f>
        <v>9380.75</v>
      </c>
      <c r="N1201" s="23" t="str">
        <f>VLOOKUP(A1201,'Hospitalisation Details'!A1201:H3543,6,FALSE)</f>
        <v>tier - 2</v>
      </c>
      <c r="O1201" s="23" t="str">
        <f>VLOOKUP(A1201,'Hospitalisation Details'!A1201:H3543,7,FALSE)</f>
        <v>tier - 2</v>
      </c>
      <c r="P1201" s="23" t="str">
        <f>VLOOKUP(A1201,'Hospitalisation Details'!A1201:H3543,8,FALSE)</f>
        <v>R1024</v>
      </c>
      <c r="Q1201" s="26">
        <f>VLOOKUP(A1201,'Hospitalisation Details'!A1201:H3543,3,FALSE)</f>
        <v>47.516666666666666</v>
      </c>
    </row>
    <row r="1202" spans="1:17" ht="15.75" customHeight="1" x14ac:dyDescent="0.3">
      <c r="A1202" s="31" t="s">
        <v>2104</v>
      </c>
      <c r="B1202" s="23" t="str">
        <f>VLOOKUP(A1202,'Customer Names'!A1202:D3536,3,FALSE)</f>
        <v xml:space="preserve">  Ryan</v>
      </c>
      <c r="C1202" s="23">
        <f>VLOOKUP(Healthcare!A1202,'Medical Examinations'!A1202:H3536,2,FALSE)</f>
        <v>30.03</v>
      </c>
      <c r="D1202" s="23">
        <f>VLOOKUP(A1202,'Medical Examinations'!A1202:H3536,3,FALSE)</f>
        <v>11.51</v>
      </c>
      <c r="E1202" s="23" t="str">
        <f>VLOOKUP(A1202,'Medical Examinations'!A1202:H3536,4,FALSE)</f>
        <v>No</v>
      </c>
      <c r="F1202" s="23" t="str">
        <f>VLOOKUP(A1202,'Medical Examinations'!A1202:H3536,5,FALSE)</f>
        <v>No</v>
      </c>
      <c r="G1202" s="23" t="str">
        <f>VLOOKUP(A1202,'Medical Examinations'!A1202:H3536,6,FALSE)</f>
        <v>No</v>
      </c>
      <c r="H1202" s="23">
        <f>VLOOKUP(A1202,'Medical Examinations'!A1202:H3536,7,FALSE)</f>
        <v>0</v>
      </c>
      <c r="I1202" s="23" t="str">
        <f>VLOOKUP(A1202,'Medical Examinations'!A1202:H3536,8,FALSE)</f>
        <v>No</v>
      </c>
      <c r="J1202" s="23" t="str" cm="1">
        <f t="array" ref="J1202">_xlfn.IFS(C1202&lt;18.5,"Under Weight",C1202&lt;25,"Healthy Weight",C1202&lt;30,"Over Weight",C1202&gt;=30,"Obesity")</f>
        <v>Obesity</v>
      </c>
      <c r="K1202" s="23" t="str" cm="1">
        <f t="array" ref="K1202">_xlfn.IFS(D1202&lt;5.7,"Normal",D1202&lt;=6.5,"Prediabetes",D1202&gt;6.5,"Diabetes")</f>
        <v>Diabetes</v>
      </c>
      <c r="L1202" s="30" t="str">
        <f>VLOOKUP(A1202,'Hospitalisation Details'!A1202:H3544,2,FALSE)</f>
        <v>26-Nov-1971</v>
      </c>
      <c r="M1202" s="23">
        <f>VLOOKUP(A1202,'Hospitalisation Details'!A1202:H3544,5,FALSE)</f>
        <v>9377.9</v>
      </c>
      <c r="N1202" s="23" t="str">
        <f>VLOOKUP(A1202,'Hospitalisation Details'!A1202:H3544,6,FALSE)</f>
        <v>tier - 2</v>
      </c>
      <c r="O1202" s="23" t="str">
        <f>VLOOKUP(A1202,'Hospitalisation Details'!A1202:H3544,7,FALSE)</f>
        <v>tier - 1</v>
      </c>
      <c r="P1202" s="23" t="str">
        <f>VLOOKUP(A1202,'Hospitalisation Details'!A1202:H3544,8,FALSE)</f>
        <v>R1013</v>
      </c>
      <c r="Q1202" s="26">
        <f>VLOOKUP(A1202,'Hospitalisation Details'!A1202:H3544,3,FALSE)</f>
        <v>51.533333333333331</v>
      </c>
    </row>
    <row r="1203" spans="1:17" ht="15.75" customHeight="1" x14ac:dyDescent="0.3">
      <c r="A1203" s="31" t="s">
        <v>2105</v>
      </c>
      <c r="B1203" s="23" t="str">
        <f>VLOOKUP(A1203,'Customer Names'!A1203:D3537,3,FALSE)</f>
        <v xml:space="preserve">  Kaitlin M</v>
      </c>
      <c r="C1203" s="23">
        <f>VLOOKUP(Healthcare!A1203,'Medical Examinations'!A1203:H3537,2,FALSE)</f>
        <v>25.76</v>
      </c>
      <c r="D1203" s="23">
        <f>VLOOKUP(A1203,'Medical Examinations'!A1203:H3537,3,FALSE)</f>
        <v>6.02</v>
      </c>
      <c r="E1203" s="23" t="str">
        <f>VLOOKUP(A1203,'Medical Examinations'!A1203:H3537,4,FALSE)</f>
        <v>Yes</v>
      </c>
      <c r="F1203" s="23" t="str">
        <f>VLOOKUP(A1203,'Medical Examinations'!A1203:H3537,5,FALSE)</f>
        <v>No</v>
      </c>
      <c r="G1203" s="23" t="str">
        <f>VLOOKUP(A1203,'Medical Examinations'!A1203:H3537,6,FALSE)</f>
        <v>Yes</v>
      </c>
      <c r="H1203" s="23">
        <f>VLOOKUP(A1203,'Medical Examinations'!A1203:H3537,7,FALSE)</f>
        <v>1</v>
      </c>
      <c r="I1203" s="23" t="str">
        <f>VLOOKUP(A1203,'Medical Examinations'!A1203:H3537,8,FALSE)</f>
        <v>No</v>
      </c>
      <c r="J1203" s="23" t="str" cm="1">
        <f t="array" ref="J1203">_xlfn.IFS(C1203&lt;18.5,"Under Weight",C1203&lt;25,"Healthy Weight",C1203&lt;30,"Over Weight",C1203&gt;=30,"Obesity")</f>
        <v>Over Weight</v>
      </c>
      <c r="K1203" s="23" t="str" cm="1">
        <f t="array" ref="K1203">_xlfn.IFS(D1203&lt;5.7,"Normal",D1203&lt;=6.5,"Prediabetes",D1203&gt;6.5,"Diabetes")</f>
        <v>Prediabetes</v>
      </c>
      <c r="L1203" s="30" t="str">
        <f>VLOOKUP(A1203,'Hospitalisation Details'!A1203:H3545,2,FALSE)</f>
        <v>24-Nov-1969</v>
      </c>
      <c r="M1203" s="23">
        <f>VLOOKUP(A1203,'Hospitalisation Details'!A1203:H3545,5,FALSE)</f>
        <v>9377.4500000000007</v>
      </c>
      <c r="N1203" s="23" t="str">
        <f>VLOOKUP(A1203,'Hospitalisation Details'!A1203:H3545,6,FALSE)</f>
        <v>tier - 2</v>
      </c>
      <c r="O1203" s="23" t="str">
        <f>VLOOKUP(A1203,'Hospitalisation Details'!A1203:H3545,7,FALSE)</f>
        <v>tier - 3</v>
      </c>
      <c r="P1203" s="23" t="str">
        <f>VLOOKUP(A1203,'Hospitalisation Details'!A1203:H3545,8,FALSE)</f>
        <v>R1013</v>
      </c>
      <c r="Q1203" s="26">
        <f>VLOOKUP(A1203,'Hospitalisation Details'!A1203:H3545,3,FALSE)</f>
        <v>53.538888888888891</v>
      </c>
    </row>
    <row r="1204" spans="1:17" ht="15.75" customHeight="1" x14ac:dyDescent="0.3">
      <c r="A1204" s="31" t="s">
        <v>2107</v>
      </c>
      <c r="B1204" s="23" t="str">
        <f>VLOOKUP(A1204,'Customer Names'!A1204:D3538,3,FALSE)</f>
        <v xml:space="preserve">  William R</v>
      </c>
      <c r="C1204" s="23">
        <f>VLOOKUP(Healthcare!A1204,'Medical Examinations'!A1204:H3538,2,FALSE)</f>
        <v>22.42</v>
      </c>
      <c r="D1204" s="23">
        <f>VLOOKUP(A1204,'Medical Examinations'!A1204:H3538,3,FALSE)</f>
        <v>7.96</v>
      </c>
      <c r="E1204" s="23" t="str">
        <f>VLOOKUP(A1204,'Medical Examinations'!A1204:H3538,4,FALSE)</f>
        <v>No</v>
      </c>
      <c r="F1204" s="23" t="str">
        <f>VLOOKUP(A1204,'Medical Examinations'!A1204:H3538,5,FALSE)</f>
        <v>No</v>
      </c>
      <c r="G1204" s="23" t="str">
        <f>VLOOKUP(A1204,'Medical Examinations'!A1204:H3538,6,FALSE)</f>
        <v>No</v>
      </c>
      <c r="H1204" s="23">
        <f>VLOOKUP(A1204,'Medical Examinations'!A1204:H3538,7,FALSE)</f>
        <v>0</v>
      </c>
      <c r="I1204" s="23" t="str">
        <f>VLOOKUP(A1204,'Medical Examinations'!A1204:H3538,8,FALSE)</f>
        <v>No</v>
      </c>
      <c r="J1204" s="23" t="str" cm="1">
        <f t="array" ref="J1204">_xlfn.IFS(C1204&lt;18.5,"Under Weight",C1204&lt;25,"Healthy Weight",C1204&lt;30,"Over Weight",C1204&gt;=30,"Obesity")</f>
        <v>Healthy Weight</v>
      </c>
      <c r="K1204" s="23" t="str" cm="1">
        <f t="array" ref="K1204">_xlfn.IFS(D1204&lt;5.7,"Normal",D1204&lt;=6.5,"Prediabetes",D1204&gt;6.5,"Diabetes")</f>
        <v>Diabetes</v>
      </c>
      <c r="L1204" s="30" t="str">
        <f>VLOOKUP(A1204,'Hospitalisation Details'!A1204:H3546,2,FALSE)</f>
        <v>08-Oct-1971</v>
      </c>
      <c r="M1204" s="23">
        <f>VLOOKUP(A1204,'Hospitalisation Details'!A1204:H3546,5,FALSE)</f>
        <v>9361.33</v>
      </c>
      <c r="N1204" s="23" t="str">
        <f>VLOOKUP(A1204,'Hospitalisation Details'!A1204:H3546,6,FALSE)</f>
        <v>tier - 3</v>
      </c>
      <c r="O1204" s="23" t="str">
        <f>VLOOKUP(A1204,'Hospitalisation Details'!A1204:H3546,7,FALSE)</f>
        <v>tier - 1</v>
      </c>
      <c r="P1204" s="23" t="str">
        <f>VLOOKUP(A1204,'Hospitalisation Details'!A1204:H3546,8,FALSE)</f>
        <v>R1016</v>
      </c>
      <c r="Q1204" s="26">
        <f>VLOOKUP(A1204,'Hospitalisation Details'!A1204:H3546,3,FALSE)</f>
        <v>51.666666666666664</v>
      </c>
    </row>
    <row r="1205" spans="1:17" ht="15.75" customHeight="1" x14ac:dyDescent="0.3">
      <c r="A1205" s="31" t="s">
        <v>2109</v>
      </c>
      <c r="B1205" s="23" t="str">
        <f>VLOOKUP(A1205,'Customer Names'!A1205:D3539,3,FALSE)</f>
        <v xml:space="preserve">  Bruce</v>
      </c>
      <c r="C1205" s="23">
        <f>VLOOKUP(Healthcare!A1205,'Medical Examinations'!A1205:H3539,2,FALSE)</f>
        <v>33.18</v>
      </c>
      <c r="D1205" s="23">
        <f>VLOOKUP(A1205,'Medical Examinations'!A1205:H3539,3,FALSE)</f>
        <v>6.01</v>
      </c>
      <c r="E1205" s="23" t="str">
        <f>VLOOKUP(A1205,'Medical Examinations'!A1205:H3539,4,FALSE)</f>
        <v>Yes</v>
      </c>
      <c r="F1205" s="23" t="str">
        <f>VLOOKUP(A1205,'Medical Examinations'!A1205:H3539,5,FALSE)</f>
        <v>No</v>
      </c>
      <c r="G1205" s="23" t="str">
        <f>VLOOKUP(A1205,'Medical Examinations'!A1205:H3539,6,FALSE)</f>
        <v>No</v>
      </c>
      <c r="H1205" s="23">
        <f>VLOOKUP(A1205,'Medical Examinations'!A1205:H3539,7,FALSE)</f>
        <v>1</v>
      </c>
      <c r="I1205" s="23" t="str">
        <f>VLOOKUP(A1205,'Medical Examinations'!A1205:H3539,8,FALSE)</f>
        <v>No</v>
      </c>
      <c r="J1205" s="23" t="str" cm="1">
        <f t="array" ref="J1205">_xlfn.IFS(C1205&lt;18.5,"Under Weight",C1205&lt;25,"Healthy Weight",C1205&lt;30,"Over Weight",C1205&gt;=30,"Obesity")</f>
        <v>Obesity</v>
      </c>
      <c r="K1205" s="23" t="str" cm="1">
        <f t="array" ref="K1205">_xlfn.IFS(D1205&lt;5.7,"Normal",D1205&lt;=6.5,"Prediabetes",D1205&gt;6.5,"Diabetes")</f>
        <v>Prediabetes</v>
      </c>
      <c r="L1205" s="30" t="str">
        <f>VLOOKUP(A1205,'Hospitalisation Details'!A1205:H3547,2,FALSE)</f>
        <v>01-Jul-1988</v>
      </c>
      <c r="M1205" s="23">
        <f>VLOOKUP(A1205,'Hospitalisation Details'!A1205:H3547,5,FALSE)</f>
        <v>9344.2000000000007</v>
      </c>
      <c r="N1205" s="23" t="str">
        <f>VLOOKUP(A1205,'Hospitalisation Details'!A1205:H3547,6,FALSE)</f>
        <v>tier - 2</v>
      </c>
      <c r="O1205" s="23" t="str">
        <f>VLOOKUP(A1205,'Hospitalisation Details'!A1205:H3547,7,FALSE)</f>
        <v>tier - 1</v>
      </c>
      <c r="P1205" s="23" t="str">
        <f>VLOOKUP(A1205,'Hospitalisation Details'!A1205:H3547,8,FALSE)</f>
        <v>R1021</v>
      </c>
      <c r="Q1205" s="26">
        <f>VLOOKUP(A1205,'Hospitalisation Details'!A1205:H3547,3,FALSE)</f>
        <v>34.93611111111111</v>
      </c>
    </row>
    <row r="1206" spans="1:17" ht="15.75" customHeight="1" x14ac:dyDescent="0.3">
      <c r="A1206" s="31" t="s">
        <v>2110</v>
      </c>
      <c r="B1206" s="23" t="str">
        <f>VLOOKUP(A1206,'Customer Names'!A1206:D3540,3,FALSE)</f>
        <v xml:space="preserve">  Veronica</v>
      </c>
      <c r="C1206" s="23">
        <f>VLOOKUP(Healthcare!A1206,'Medical Examinations'!A1206:H3540,2,FALSE)</f>
        <v>43.04</v>
      </c>
      <c r="D1206" s="23">
        <f>VLOOKUP(A1206,'Medical Examinations'!A1206:H3540,3,FALSE)</f>
        <v>5.9</v>
      </c>
      <c r="E1206" s="23" t="str">
        <f>VLOOKUP(A1206,'Medical Examinations'!A1206:H3540,4,FALSE)</f>
        <v>Yes</v>
      </c>
      <c r="F1206" s="23" t="str">
        <f>VLOOKUP(A1206,'Medical Examinations'!A1206:H3540,5,FALSE)</f>
        <v>No</v>
      </c>
      <c r="G1206" s="23" t="str">
        <f>VLOOKUP(A1206,'Medical Examinations'!A1206:H3540,6,FALSE)</f>
        <v>No</v>
      </c>
      <c r="H1206" s="23">
        <f>VLOOKUP(A1206,'Medical Examinations'!A1206:H3540,7,FALSE)</f>
        <v>0</v>
      </c>
      <c r="I1206" s="23" t="str">
        <f>VLOOKUP(A1206,'Medical Examinations'!A1206:H3540,8,FALSE)</f>
        <v>No</v>
      </c>
      <c r="J1206" s="23" t="str" cm="1">
        <f t="array" ref="J1206">_xlfn.IFS(C1206&lt;18.5,"Under Weight",C1206&lt;25,"Healthy Weight",C1206&lt;30,"Over Weight",C1206&gt;=30,"Obesity")</f>
        <v>Obesity</v>
      </c>
      <c r="K1206" s="23" t="str" cm="1">
        <f t="array" ref="K1206">_xlfn.IFS(D1206&lt;5.7,"Normal",D1206&lt;=6.5,"Prediabetes",D1206&gt;6.5,"Diabetes")</f>
        <v>Prediabetes</v>
      </c>
      <c r="L1206" s="30" t="str">
        <f>VLOOKUP(A1206,'Hospitalisation Details'!A1206:H3548,2,FALSE)</f>
        <v>12-Oct-1996</v>
      </c>
      <c r="M1206" s="23">
        <f>VLOOKUP(A1206,'Hospitalisation Details'!A1206:H3548,5,FALSE)</f>
        <v>9338.61</v>
      </c>
      <c r="N1206" s="23" t="str">
        <f>VLOOKUP(A1206,'Hospitalisation Details'!A1206:H3548,6,FALSE)</f>
        <v>tier - 2</v>
      </c>
      <c r="O1206" s="23" t="str">
        <f>VLOOKUP(A1206,'Hospitalisation Details'!A1206:H3548,7,FALSE)</f>
        <v>tier - 1</v>
      </c>
      <c r="P1206" s="23" t="str">
        <f>VLOOKUP(A1206,'Hospitalisation Details'!A1206:H3548,8,FALSE)</f>
        <v>R1026</v>
      </c>
      <c r="Q1206" s="26">
        <f>VLOOKUP(A1206,'Hospitalisation Details'!A1206:H3548,3,FALSE)</f>
        <v>26.655555555555555</v>
      </c>
    </row>
    <row r="1207" spans="1:17" ht="15.75" customHeight="1" x14ac:dyDescent="0.3">
      <c r="A1207" s="31" t="s">
        <v>2112</v>
      </c>
      <c r="B1207" s="23" t="str">
        <f>VLOOKUP(A1207,'Customer Names'!A1207:D3541,3,FALSE)</f>
        <v xml:space="preserve">  Warren</v>
      </c>
      <c r="C1207" s="23">
        <f>VLOOKUP(Healthcare!A1207,'Medical Examinations'!A1207:H3541,2,FALSE)</f>
        <v>34.15</v>
      </c>
      <c r="D1207" s="23">
        <f>VLOOKUP(A1207,'Medical Examinations'!A1207:H3541,3,FALSE)</f>
        <v>4.49</v>
      </c>
      <c r="E1207" s="23" t="str">
        <f>VLOOKUP(A1207,'Medical Examinations'!A1207:H3541,4,FALSE)</f>
        <v>Yes</v>
      </c>
      <c r="F1207" s="23" t="str">
        <f>VLOOKUP(A1207,'Medical Examinations'!A1207:H3541,5,FALSE)</f>
        <v>No</v>
      </c>
      <c r="G1207" s="23" t="str">
        <f>VLOOKUP(A1207,'Medical Examinations'!A1207:H3541,6,FALSE)</f>
        <v>No</v>
      </c>
      <c r="H1207" s="23">
        <f>VLOOKUP(A1207,'Medical Examinations'!A1207:H3541,7,FALSE)</f>
        <v>1</v>
      </c>
      <c r="I1207" s="23" t="str">
        <f>VLOOKUP(A1207,'Medical Examinations'!A1207:H3541,8,FALSE)</f>
        <v>No</v>
      </c>
      <c r="J1207" s="23" t="str" cm="1">
        <f t="array" ref="J1207">_xlfn.IFS(C1207&lt;18.5,"Under Weight",C1207&lt;25,"Healthy Weight",C1207&lt;30,"Over Weight",C1207&gt;=30,"Obesity")</f>
        <v>Obesity</v>
      </c>
      <c r="K1207" s="23" t="str" cm="1">
        <f t="array" ref="K1207">_xlfn.IFS(D1207&lt;5.7,"Normal",D1207&lt;=6.5,"Prediabetes",D1207&gt;6.5,"Diabetes")</f>
        <v>Normal</v>
      </c>
      <c r="L1207" s="30" t="str">
        <f>VLOOKUP(A1207,'Hospitalisation Details'!A1207:H3549,2,FALSE)</f>
        <v>09-Jul-1988</v>
      </c>
      <c r="M1207" s="23">
        <f>VLOOKUP(A1207,'Hospitalisation Details'!A1207:H3549,5,FALSE)</f>
        <v>9320.26</v>
      </c>
      <c r="N1207" s="23" t="str">
        <f>VLOOKUP(A1207,'Hospitalisation Details'!A1207:H3549,6,FALSE)</f>
        <v>tier - 2</v>
      </c>
      <c r="O1207" s="23" t="str">
        <f>VLOOKUP(A1207,'Hospitalisation Details'!A1207:H3549,7,FALSE)</f>
        <v>tier - 1</v>
      </c>
      <c r="P1207" s="23" t="str">
        <f>VLOOKUP(A1207,'Hospitalisation Details'!A1207:H3549,8,FALSE)</f>
        <v>R1012</v>
      </c>
      <c r="Q1207" s="26">
        <f>VLOOKUP(A1207,'Hospitalisation Details'!A1207:H3549,3,FALSE)</f>
        <v>34.913888888888891</v>
      </c>
    </row>
    <row r="1208" spans="1:17" ht="15.75" customHeight="1" x14ac:dyDescent="0.3">
      <c r="A1208" s="31" t="s">
        <v>2114</v>
      </c>
      <c r="B1208" s="23" t="str">
        <f>VLOOKUP(A1208,'Customer Names'!A1208:D3542,3,FALSE)</f>
        <v xml:space="preserve">  Daniela</v>
      </c>
      <c r="C1208" s="23">
        <f>VLOOKUP(Healthcare!A1208,'Medical Examinations'!A1208:H3542,2,FALSE)</f>
        <v>25.78</v>
      </c>
      <c r="D1208" s="23">
        <f>VLOOKUP(A1208,'Medical Examinations'!A1208:H3542,3,FALSE)</f>
        <v>6.25</v>
      </c>
      <c r="E1208" s="23" t="str">
        <f>VLOOKUP(A1208,'Medical Examinations'!A1208:H3542,4,FALSE)</f>
        <v>No</v>
      </c>
      <c r="F1208" s="23" t="str">
        <f>VLOOKUP(A1208,'Medical Examinations'!A1208:H3542,5,FALSE)</f>
        <v>No</v>
      </c>
      <c r="G1208" s="23" t="str">
        <f>VLOOKUP(A1208,'Medical Examinations'!A1208:H3542,6,FALSE)</f>
        <v>No</v>
      </c>
      <c r="H1208" s="23">
        <f>VLOOKUP(A1208,'Medical Examinations'!A1208:H3542,7,FALSE)</f>
        <v>0</v>
      </c>
      <c r="I1208" s="23" t="str">
        <f>VLOOKUP(A1208,'Medical Examinations'!A1208:H3542,8,FALSE)</f>
        <v>No</v>
      </c>
      <c r="J1208" s="23" t="str" cm="1">
        <f t="array" ref="J1208">_xlfn.IFS(C1208&lt;18.5,"Under Weight",C1208&lt;25,"Healthy Weight",C1208&lt;30,"Over Weight",C1208&gt;=30,"Obesity")</f>
        <v>Over Weight</v>
      </c>
      <c r="K1208" s="23" t="str" cm="1">
        <f t="array" ref="K1208">_xlfn.IFS(D1208&lt;5.7,"Normal",D1208&lt;=6.5,"Prediabetes",D1208&gt;6.5,"Diabetes")</f>
        <v>Prediabetes</v>
      </c>
      <c r="L1208" s="30" t="str">
        <f>VLOOKUP(A1208,'Hospitalisation Details'!A1208:H3550,2,FALSE)</f>
        <v>12-Oct-1977</v>
      </c>
      <c r="M1208" s="23">
        <f>VLOOKUP(A1208,'Hospitalisation Details'!A1208:H3550,5,FALSE)</f>
        <v>9315.41</v>
      </c>
      <c r="N1208" s="23" t="str">
        <f>VLOOKUP(A1208,'Hospitalisation Details'!A1208:H3550,6,FALSE)</f>
        <v>tier - 2</v>
      </c>
      <c r="O1208" s="23" t="str">
        <f>VLOOKUP(A1208,'Hospitalisation Details'!A1208:H3550,7,FALSE)</f>
        <v>tier - 1</v>
      </c>
      <c r="P1208" s="23" t="str">
        <f>VLOOKUP(A1208,'Hospitalisation Details'!A1208:H3550,8,FALSE)</f>
        <v>R1024</v>
      </c>
      <c r="Q1208" s="26">
        <f>VLOOKUP(A1208,'Hospitalisation Details'!A1208:H3550,3,FALSE)</f>
        <v>45.655555555555559</v>
      </c>
    </row>
    <row r="1209" spans="1:17" ht="15.75" customHeight="1" x14ac:dyDescent="0.3">
      <c r="A1209" s="31" t="s">
        <v>2116</v>
      </c>
      <c r="B1209" s="23" t="str">
        <f>VLOOKUP(A1209,'Customer Names'!A1209:D3543,3,FALSE)</f>
        <v xml:space="preserve">  Deirdre A</v>
      </c>
      <c r="C1209" s="23">
        <f>VLOOKUP(Healthcare!A1209,'Medical Examinations'!A1209:H3543,2,FALSE)</f>
        <v>21.02</v>
      </c>
      <c r="D1209" s="23">
        <f>VLOOKUP(A1209,'Medical Examinations'!A1209:H3543,3,FALSE)</f>
        <v>9.6199999999999992</v>
      </c>
      <c r="E1209" s="23" t="str">
        <f>VLOOKUP(A1209,'Medical Examinations'!A1209:H3543,4,FALSE)</f>
        <v>Yes</v>
      </c>
      <c r="F1209" s="23" t="str">
        <f>VLOOKUP(A1209,'Medical Examinations'!A1209:H3543,5,FALSE)</f>
        <v>No</v>
      </c>
      <c r="G1209" s="23" t="str">
        <f>VLOOKUP(A1209,'Medical Examinations'!A1209:H3543,6,FALSE)</f>
        <v>Yes</v>
      </c>
      <c r="H1209" s="23">
        <f>VLOOKUP(A1209,'Medical Examinations'!A1209:H3543,7,FALSE)</f>
        <v>1</v>
      </c>
      <c r="I1209" s="23" t="str">
        <f>VLOOKUP(A1209,'Medical Examinations'!A1209:H3543,8,FALSE)</f>
        <v>No</v>
      </c>
      <c r="J1209" s="23" t="str" cm="1">
        <f t="array" ref="J1209">_xlfn.IFS(C1209&lt;18.5,"Under Weight",C1209&lt;25,"Healthy Weight",C1209&lt;30,"Over Weight",C1209&gt;=30,"Obesity")</f>
        <v>Healthy Weight</v>
      </c>
      <c r="K1209" s="23" t="str" cm="1">
        <f t="array" ref="K1209">_xlfn.IFS(D1209&lt;5.7,"Normal",D1209&lt;=6.5,"Prediabetes",D1209&gt;6.5,"Diabetes")</f>
        <v>Diabetes</v>
      </c>
      <c r="L1209" s="30" t="str">
        <f>VLOOKUP(A1209,'Hospitalisation Details'!A1209:H3551,2,FALSE)</f>
        <v>08-Jun-1963</v>
      </c>
      <c r="M1209" s="23">
        <f>VLOOKUP(A1209,'Hospitalisation Details'!A1209:H3551,5,FALSE)</f>
        <v>9310.81</v>
      </c>
      <c r="N1209" s="23" t="str">
        <f>VLOOKUP(A1209,'Hospitalisation Details'!A1209:H3551,6,FALSE)</f>
        <v>tier - 3</v>
      </c>
      <c r="O1209" s="23" t="str">
        <f>VLOOKUP(A1209,'Hospitalisation Details'!A1209:H3551,7,FALSE)</f>
        <v>tier - 1</v>
      </c>
      <c r="P1209" s="23" t="str">
        <f>VLOOKUP(A1209,'Hospitalisation Details'!A1209:H3551,8,FALSE)</f>
        <v>R1013</v>
      </c>
      <c r="Q1209" s="26">
        <f>VLOOKUP(A1209,'Hospitalisation Details'!A1209:H3551,3,FALSE)</f>
        <v>60</v>
      </c>
    </row>
    <row r="1210" spans="1:17" ht="15.75" customHeight="1" x14ac:dyDescent="0.3">
      <c r="A1210" s="31" t="s">
        <v>2118</v>
      </c>
      <c r="B1210" s="23" t="str">
        <f>VLOOKUP(A1210,'Customer Names'!A1210:D3544,3,FALSE)</f>
        <v xml:space="preserve">  Mathias</v>
      </c>
      <c r="C1210" s="23">
        <f>VLOOKUP(Healthcare!A1210,'Medical Examinations'!A1210:H3544,2,FALSE)</f>
        <v>37.51</v>
      </c>
      <c r="D1210" s="23">
        <f>VLOOKUP(A1210,'Medical Examinations'!A1210:H3544,3,FALSE)</f>
        <v>11.06</v>
      </c>
      <c r="E1210" s="23" t="str">
        <f>VLOOKUP(A1210,'Medical Examinations'!A1210:H3544,4,FALSE)</f>
        <v>No</v>
      </c>
      <c r="F1210" s="23" t="str">
        <f>VLOOKUP(A1210,'Medical Examinations'!A1210:H3544,5,FALSE)</f>
        <v>No</v>
      </c>
      <c r="G1210" s="23" t="str">
        <f>VLOOKUP(A1210,'Medical Examinations'!A1210:H3544,6,FALSE)</f>
        <v>No</v>
      </c>
      <c r="H1210" s="23">
        <f>VLOOKUP(A1210,'Medical Examinations'!A1210:H3544,7,FALSE)</f>
        <v>2</v>
      </c>
      <c r="I1210" s="23" t="str">
        <f>VLOOKUP(A1210,'Medical Examinations'!A1210:H3544,8,FALSE)</f>
        <v>No</v>
      </c>
      <c r="J1210" s="23" t="str" cm="1">
        <f t="array" ref="J1210">_xlfn.IFS(C1210&lt;18.5,"Under Weight",C1210&lt;25,"Healthy Weight",C1210&lt;30,"Over Weight",C1210&gt;=30,"Obesity")</f>
        <v>Obesity</v>
      </c>
      <c r="K1210" s="23" t="str" cm="1">
        <f t="array" ref="K1210">_xlfn.IFS(D1210&lt;5.7,"Normal",D1210&lt;=6.5,"Prediabetes",D1210&gt;6.5,"Diabetes")</f>
        <v>Diabetes</v>
      </c>
      <c r="L1210" s="30" t="str">
        <f>VLOOKUP(A1210,'Hospitalisation Details'!A1210:H3552,2,FALSE)</f>
        <v>16-Oct-1973</v>
      </c>
      <c r="M1210" s="23">
        <f>VLOOKUP(A1210,'Hospitalisation Details'!A1210:H3552,5,FALSE)</f>
        <v>9304.7000000000007</v>
      </c>
      <c r="N1210" s="23" t="str">
        <f>VLOOKUP(A1210,'Hospitalisation Details'!A1210:H3552,6,FALSE)</f>
        <v>tier - 3</v>
      </c>
      <c r="O1210" s="23" t="str">
        <f>VLOOKUP(A1210,'Hospitalisation Details'!A1210:H3552,7,FALSE)</f>
        <v>tier - 3</v>
      </c>
      <c r="P1210" s="23" t="str">
        <f>VLOOKUP(A1210,'Hospitalisation Details'!A1210:H3552,8,FALSE)</f>
        <v>R1013</v>
      </c>
      <c r="Q1210" s="26">
        <f>VLOOKUP(A1210,'Hospitalisation Details'!A1210:H3552,3,FALSE)</f>
        <v>49.644444444444446</v>
      </c>
    </row>
    <row r="1211" spans="1:17" ht="15.75" customHeight="1" x14ac:dyDescent="0.3">
      <c r="A1211" s="31" t="s">
        <v>2120</v>
      </c>
      <c r="B1211" s="23" t="str">
        <f>VLOOKUP(A1211,'Customer Names'!A1211:D3545,3,FALSE)</f>
        <v xml:space="preserve">  Matthew</v>
      </c>
      <c r="C1211" s="23">
        <f>VLOOKUP(Healthcare!A1211,'Medical Examinations'!A1211:H3545,2,FALSE)</f>
        <v>25.745000000000001</v>
      </c>
      <c r="D1211" s="23">
        <f>VLOOKUP(A1211,'Medical Examinations'!A1211:H3545,3,FALSE)</f>
        <v>6.11</v>
      </c>
      <c r="E1211" s="23" t="str">
        <f>VLOOKUP(A1211,'Medical Examinations'!A1211:H3545,4,FALSE)</f>
        <v>Yes</v>
      </c>
      <c r="F1211" s="23" t="str">
        <f>VLOOKUP(A1211,'Medical Examinations'!A1211:H3545,5,FALSE)</f>
        <v>No</v>
      </c>
      <c r="G1211" s="23" t="str">
        <f>VLOOKUP(A1211,'Medical Examinations'!A1211:H3545,6,FALSE)</f>
        <v>No</v>
      </c>
      <c r="H1211" s="23">
        <f>VLOOKUP(A1211,'Medical Examinations'!A1211:H3545,7,FALSE)</f>
        <v>0</v>
      </c>
      <c r="I1211" s="23" t="str">
        <f>VLOOKUP(A1211,'Medical Examinations'!A1211:H3545,8,FALSE)</f>
        <v>No</v>
      </c>
      <c r="J1211" s="23" t="str" cm="1">
        <f t="array" ref="J1211">_xlfn.IFS(C1211&lt;18.5,"Under Weight",C1211&lt;25,"Healthy Weight",C1211&lt;30,"Over Weight",C1211&gt;=30,"Obesity")</f>
        <v>Over Weight</v>
      </c>
      <c r="K1211" s="23" t="str" cm="1">
        <f t="array" ref="K1211">_xlfn.IFS(D1211&lt;5.7,"Normal",D1211&lt;=6.5,"Prediabetes",D1211&gt;6.5,"Diabetes")</f>
        <v>Prediabetes</v>
      </c>
      <c r="L1211" s="30" t="str">
        <f>VLOOKUP(A1211,'Hospitalisation Details'!A1211:H3553,2,FALSE)</f>
        <v>03-Nov-1976</v>
      </c>
      <c r="M1211" s="23">
        <f>VLOOKUP(A1211,'Hospitalisation Details'!A1211:H3553,5,FALSE)</f>
        <v>9301.89</v>
      </c>
      <c r="N1211" s="23" t="str">
        <f>VLOOKUP(A1211,'Hospitalisation Details'!A1211:H3553,6,FALSE)</f>
        <v>tier - 2</v>
      </c>
      <c r="O1211" s="23" t="str">
        <f>VLOOKUP(A1211,'Hospitalisation Details'!A1211:H3553,7,FALSE)</f>
        <v>tier - 1</v>
      </c>
      <c r="P1211" s="23" t="str">
        <f>VLOOKUP(A1211,'Hospitalisation Details'!A1211:H3553,8,FALSE)</f>
        <v>R1012</v>
      </c>
      <c r="Q1211" s="26">
        <f>VLOOKUP(A1211,'Hospitalisation Details'!A1211:H3553,3,FALSE)</f>
        <v>46.597222222222221</v>
      </c>
    </row>
    <row r="1212" spans="1:17" ht="15.75" customHeight="1" x14ac:dyDescent="0.3">
      <c r="A1212" s="31" t="s">
        <v>2121</v>
      </c>
      <c r="B1212" s="23" t="str">
        <f>VLOOKUP(A1212,'Customer Names'!A1212:D3546,3,FALSE)</f>
        <v xml:space="preserve">  Kurt</v>
      </c>
      <c r="C1212" s="23">
        <f>VLOOKUP(Healthcare!A1212,'Medical Examinations'!A1212:H3546,2,FALSE)</f>
        <v>31.35</v>
      </c>
      <c r="D1212" s="23">
        <f>VLOOKUP(A1212,'Medical Examinations'!A1212:H3546,3,FALSE)</f>
        <v>11.49</v>
      </c>
      <c r="E1212" s="23" t="str">
        <f>VLOOKUP(A1212,'Medical Examinations'!A1212:H3546,4,FALSE)</f>
        <v>No</v>
      </c>
      <c r="F1212" s="23" t="str">
        <f>VLOOKUP(A1212,'Medical Examinations'!A1212:H3546,5,FALSE)</f>
        <v>No</v>
      </c>
      <c r="G1212" s="23" t="str">
        <f>VLOOKUP(A1212,'Medical Examinations'!A1212:H3546,6,FALSE)</f>
        <v>No</v>
      </c>
      <c r="H1212" s="23">
        <f>VLOOKUP(A1212,'Medical Examinations'!A1212:H3546,7,FALSE)</f>
        <v>2</v>
      </c>
      <c r="I1212" s="23" t="str">
        <f>VLOOKUP(A1212,'Medical Examinations'!A1212:H3546,8,FALSE)</f>
        <v>No</v>
      </c>
      <c r="J1212" s="23" t="str" cm="1">
        <f t="array" ref="J1212">_xlfn.IFS(C1212&lt;18.5,"Under Weight",C1212&lt;25,"Healthy Weight",C1212&lt;30,"Over Weight",C1212&gt;=30,"Obesity")</f>
        <v>Obesity</v>
      </c>
      <c r="K1212" s="23" t="str" cm="1">
        <f t="array" ref="K1212">_xlfn.IFS(D1212&lt;5.7,"Normal",D1212&lt;=6.5,"Prediabetes",D1212&gt;6.5,"Diabetes")</f>
        <v>Diabetes</v>
      </c>
      <c r="L1212" s="30" t="str">
        <f>VLOOKUP(A1212,'Hospitalisation Details'!A1212:H3554,2,FALSE)</f>
        <v>18-Sep-1973</v>
      </c>
      <c r="M1212" s="23">
        <f>VLOOKUP(A1212,'Hospitalisation Details'!A1212:H3554,5,FALSE)</f>
        <v>9290.14</v>
      </c>
      <c r="N1212" s="23" t="str">
        <f>VLOOKUP(A1212,'Hospitalisation Details'!A1212:H3554,6,FALSE)</f>
        <v>tier - 3</v>
      </c>
      <c r="O1212" s="23" t="str">
        <f>VLOOKUP(A1212,'Hospitalisation Details'!A1212:H3554,7,FALSE)</f>
        <v>tier - 3</v>
      </c>
      <c r="P1212" s="23" t="str">
        <f>VLOOKUP(A1212,'Hospitalisation Details'!A1212:H3554,8,FALSE)</f>
        <v>R1016</v>
      </c>
      <c r="Q1212" s="26">
        <f>VLOOKUP(A1212,'Hospitalisation Details'!A1212:H3554,3,FALSE)</f>
        <v>49.722222222222221</v>
      </c>
    </row>
    <row r="1213" spans="1:17" ht="15.75" customHeight="1" x14ac:dyDescent="0.3">
      <c r="A1213" s="31" t="s">
        <v>2123</v>
      </c>
      <c r="B1213" s="23" t="str">
        <f>VLOOKUP(A1213,'Customer Names'!A1213:D3547,3,FALSE)</f>
        <v xml:space="preserve">  Samuel</v>
      </c>
      <c r="C1213" s="23">
        <f>VLOOKUP(Healthcare!A1213,'Medical Examinations'!A1213:H3547,2,FALSE)</f>
        <v>29.83</v>
      </c>
      <c r="D1213" s="23">
        <f>VLOOKUP(A1213,'Medical Examinations'!A1213:H3547,3,FALSE)</f>
        <v>8.68</v>
      </c>
      <c r="E1213" s="23" t="str">
        <f>VLOOKUP(A1213,'Medical Examinations'!A1213:H3547,4,FALSE)</f>
        <v>No</v>
      </c>
      <c r="F1213" s="23" t="str">
        <f>VLOOKUP(A1213,'Medical Examinations'!A1213:H3547,5,FALSE)</f>
        <v>No</v>
      </c>
      <c r="G1213" s="23" t="str">
        <f>VLOOKUP(A1213,'Medical Examinations'!A1213:H3547,6,FALSE)</f>
        <v>No</v>
      </c>
      <c r="H1213" s="23">
        <f>VLOOKUP(A1213,'Medical Examinations'!A1213:H3547,7,FALSE)</f>
        <v>2</v>
      </c>
      <c r="I1213" s="23" t="str">
        <f>VLOOKUP(A1213,'Medical Examinations'!A1213:H3547,8,FALSE)</f>
        <v>No</v>
      </c>
      <c r="J1213" s="23" t="str" cm="1">
        <f t="array" ref="J1213">_xlfn.IFS(C1213&lt;18.5,"Under Weight",C1213&lt;25,"Healthy Weight",C1213&lt;30,"Over Weight",C1213&gt;=30,"Obesity")</f>
        <v>Over Weight</v>
      </c>
      <c r="K1213" s="23" t="str" cm="1">
        <f t="array" ref="K1213">_xlfn.IFS(D1213&lt;5.7,"Normal",D1213&lt;=6.5,"Prediabetes",D1213&gt;6.5,"Diabetes")</f>
        <v>Diabetes</v>
      </c>
      <c r="L1213" s="30" t="str">
        <f>VLOOKUP(A1213,'Hospitalisation Details'!A1213:H3555,2,FALSE)</f>
        <v>16-Oct-1973</v>
      </c>
      <c r="M1213" s="23">
        <f>VLOOKUP(A1213,'Hospitalisation Details'!A1213:H3555,5,FALSE)</f>
        <v>9288.0300000000007</v>
      </c>
      <c r="N1213" s="23" t="str">
        <f>VLOOKUP(A1213,'Hospitalisation Details'!A1213:H3555,6,FALSE)</f>
        <v>tier - 2</v>
      </c>
      <c r="O1213" s="23" t="str">
        <f>VLOOKUP(A1213,'Hospitalisation Details'!A1213:H3555,7,FALSE)</f>
        <v>tier - 3</v>
      </c>
      <c r="P1213" s="23" t="str">
        <f>VLOOKUP(A1213,'Hospitalisation Details'!A1213:H3555,8,FALSE)</f>
        <v>R1018</v>
      </c>
      <c r="Q1213" s="26">
        <f>VLOOKUP(A1213,'Hospitalisation Details'!A1213:H3555,3,FALSE)</f>
        <v>49.644444444444446</v>
      </c>
    </row>
    <row r="1214" spans="1:17" ht="15.75" customHeight="1" x14ac:dyDescent="0.3">
      <c r="A1214" s="31" t="s">
        <v>2124</v>
      </c>
      <c r="B1214" s="23" t="str">
        <f>VLOOKUP(A1214,'Customer Names'!A1214:D3548,3,FALSE)</f>
        <v xml:space="preserve">  Emily</v>
      </c>
      <c r="C1214" s="23">
        <f>VLOOKUP(Healthcare!A1214,'Medical Examinations'!A1214:H3548,2,FALSE)</f>
        <v>25.49</v>
      </c>
      <c r="D1214" s="23">
        <f>VLOOKUP(A1214,'Medical Examinations'!A1214:H3548,3,FALSE)</f>
        <v>5.68</v>
      </c>
      <c r="E1214" s="23" t="str">
        <f>VLOOKUP(A1214,'Medical Examinations'!A1214:H3548,4,FALSE)</f>
        <v>Yes</v>
      </c>
      <c r="F1214" s="23" t="str">
        <f>VLOOKUP(A1214,'Medical Examinations'!A1214:H3548,5,FALSE)</f>
        <v>No</v>
      </c>
      <c r="G1214" s="23" t="str">
        <f>VLOOKUP(A1214,'Medical Examinations'!A1214:H3548,6,FALSE)</f>
        <v>Yes</v>
      </c>
      <c r="H1214" s="23">
        <f>VLOOKUP(A1214,'Medical Examinations'!A1214:H3548,7,FALSE)</f>
        <v>1</v>
      </c>
      <c r="I1214" s="23" t="str">
        <f>VLOOKUP(A1214,'Medical Examinations'!A1214:H3548,8,FALSE)</f>
        <v>No</v>
      </c>
      <c r="J1214" s="23" t="str" cm="1">
        <f t="array" ref="J1214">_xlfn.IFS(C1214&lt;18.5,"Under Weight",C1214&lt;25,"Healthy Weight",C1214&lt;30,"Over Weight",C1214&gt;=30,"Obesity")</f>
        <v>Over Weight</v>
      </c>
      <c r="K1214" s="23" t="str" cm="1">
        <f t="array" ref="K1214">_xlfn.IFS(D1214&lt;5.7,"Normal",D1214&lt;=6.5,"Prediabetes",D1214&gt;6.5,"Diabetes")</f>
        <v>Normal</v>
      </c>
      <c r="L1214" s="30" t="str">
        <f>VLOOKUP(A1214,'Hospitalisation Details'!A1214:H3556,2,FALSE)</f>
        <v>26-Nov-1969</v>
      </c>
      <c r="M1214" s="23">
        <f>VLOOKUP(A1214,'Hospitalisation Details'!A1214:H3556,5,FALSE)</f>
        <v>9285.8700000000008</v>
      </c>
      <c r="N1214" s="23" t="str">
        <f>VLOOKUP(A1214,'Hospitalisation Details'!A1214:H3556,6,FALSE)</f>
        <v>tier - 2</v>
      </c>
      <c r="O1214" s="23" t="str">
        <f>VLOOKUP(A1214,'Hospitalisation Details'!A1214:H3556,7,FALSE)</f>
        <v>tier - 3</v>
      </c>
      <c r="P1214" s="23" t="str">
        <f>VLOOKUP(A1214,'Hospitalisation Details'!A1214:H3556,8,FALSE)</f>
        <v>R1013</v>
      </c>
      <c r="Q1214" s="26">
        <f>VLOOKUP(A1214,'Hospitalisation Details'!A1214:H3556,3,FALSE)</f>
        <v>53.533333333333331</v>
      </c>
    </row>
    <row r="1215" spans="1:17" ht="15.75" customHeight="1" x14ac:dyDescent="0.3">
      <c r="A1215" s="31" t="s">
        <v>2125</v>
      </c>
      <c r="B1215" s="23" t="str">
        <f>VLOOKUP(A1215,'Customer Names'!A1215:D3549,3,FALSE)</f>
        <v xml:space="preserve">  Tiffany</v>
      </c>
      <c r="C1215" s="23">
        <f>VLOOKUP(Healthcare!A1215,'Medical Examinations'!A1215:H3549,2,FALSE)</f>
        <v>34.1</v>
      </c>
      <c r="D1215" s="23">
        <f>VLOOKUP(A1215,'Medical Examinations'!A1215:H3549,3,FALSE)</f>
        <v>8.4499999999999993</v>
      </c>
      <c r="E1215" s="23" t="str">
        <f>VLOOKUP(A1215,'Medical Examinations'!A1215:H3549,4,FALSE)</f>
        <v>No</v>
      </c>
      <c r="F1215" s="23" t="str">
        <f>VLOOKUP(A1215,'Medical Examinations'!A1215:H3549,5,FALSE)</f>
        <v>No</v>
      </c>
      <c r="G1215" s="23" t="str">
        <f>VLOOKUP(A1215,'Medical Examinations'!A1215:H3549,6,FALSE)</f>
        <v>No</v>
      </c>
      <c r="H1215" s="23">
        <f>VLOOKUP(A1215,'Medical Examinations'!A1215:H3549,7,FALSE)</f>
        <v>0</v>
      </c>
      <c r="I1215" s="23" t="str">
        <f>VLOOKUP(A1215,'Medical Examinations'!A1215:H3549,8,FALSE)</f>
        <v>No</v>
      </c>
      <c r="J1215" s="23" t="str" cm="1">
        <f t="array" ref="J1215">_xlfn.IFS(C1215&lt;18.5,"Under Weight",C1215&lt;25,"Healthy Weight",C1215&lt;30,"Over Weight",C1215&gt;=30,"Obesity")</f>
        <v>Obesity</v>
      </c>
      <c r="K1215" s="23" t="str" cm="1">
        <f t="array" ref="K1215">_xlfn.IFS(D1215&lt;5.7,"Normal",D1215&lt;=6.5,"Prediabetes",D1215&gt;6.5,"Diabetes")</f>
        <v>Diabetes</v>
      </c>
      <c r="L1215" s="30" t="str">
        <f>VLOOKUP(A1215,'Hospitalisation Details'!A1215:H3557,2,FALSE)</f>
        <v>02-Jul-1971</v>
      </c>
      <c r="M1215" s="23">
        <f>VLOOKUP(A1215,'Hospitalisation Details'!A1215:H3557,5,FALSE)</f>
        <v>9283.56</v>
      </c>
      <c r="N1215" s="23" t="str">
        <f>VLOOKUP(A1215,'Hospitalisation Details'!A1215:H3557,6,FALSE)</f>
        <v>tier - 2</v>
      </c>
      <c r="O1215" s="23" t="str">
        <f>VLOOKUP(A1215,'Hospitalisation Details'!A1215:H3557,7,FALSE)</f>
        <v>tier - 3</v>
      </c>
      <c r="P1215" s="23" t="str">
        <f>VLOOKUP(A1215,'Hospitalisation Details'!A1215:H3557,8,FALSE)</f>
        <v>R1013</v>
      </c>
      <c r="Q1215" s="26">
        <f>VLOOKUP(A1215,'Hospitalisation Details'!A1215:H3557,3,FALSE)</f>
        <v>51.93333333333333</v>
      </c>
    </row>
    <row r="1216" spans="1:17" ht="15.75" customHeight="1" x14ac:dyDescent="0.3">
      <c r="A1216" s="31" t="s">
        <v>2126</v>
      </c>
      <c r="B1216" s="23" t="str">
        <f>VLOOKUP(A1216,'Customer Names'!A1216:D3550,3,FALSE)</f>
        <v xml:space="preserve">  Alex F</v>
      </c>
      <c r="C1216" s="23">
        <f>VLOOKUP(Healthcare!A1216,'Medical Examinations'!A1216:H3550,2,FALSE)</f>
        <v>25.84</v>
      </c>
      <c r="D1216" s="23">
        <f>VLOOKUP(A1216,'Medical Examinations'!A1216:H3550,3,FALSE)</f>
        <v>8.51</v>
      </c>
      <c r="E1216" s="23" t="str">
        <f>VLOOKUP(A1216,'Medical Examinations'!A1216:H3550,4,FALSE)</f>
        <v>No</v>
      </c>
      <c r="F1216" s="23" t="str">
        <f>VLOOKUP(A1216,'Medical Examinations'!A1216:H3550,5,FALSE)</f>
        <v>No</v>
      </c>
      <c r="G1216" s="23" t="str">
        <f>VLOOKUP(A1216,'Medical Examinations'!A1216:H3550,6,FALSE)</f>
        <v>No</v>
      </c>
      <c r="H1216" s="23">
        <f>VLOOKUP(A1216,'Medical Examinations'!A1216:H3550,7,FALSE)</f>
        <v>2</v>
      </c>
      <c r="I1216" s="23" t="str">
        <f>VLOOKUP(A1216,'Medical Examinations'!A1216:H3550,8,FALSE)</f>
        <v>No</v>
      </c>
      <c r="J1216" s="23" t="str" cm="1">
        <f t="array" ref="J1216">_xlfn.IFS(C1216&lt;18.5,"Under Weight",C1216&lt;25,"Healthy Weight",C1216&lt;30,"Over Weight",C1216&gt;=30,"Obesity")</f>
        <v>Over Weight</v>
      </c>
      <c r="K1216" s="23" t="str" cm="1">
        <f t="array" ref="K1216">_xlfn.IFS(D1216&lt;5.7,"Normal",D1216&lt;=6.5,"Prediabetes",D1216&gt;6.5,"Diabetes")</f>
        <v>Diabetes</v>
      </c>
      <c r="L1216" s="30" t="str">
        <f>VLOOKUP(A1216,'Hospitalisation Details'!A1216:H3558,2,FALSE)</f>
        <v>27-Oct-1973</v>
      </c>
      <c r="M1216" s="23">
        <f>VLOOKUP(A1216,'Hospitalisation Details'!A1216:H3558,5,FALSE)</f>
        <v>9282.48</v>
      </c>
      <c r="N1216" s="23" t="str">
        <f>VLOOKUP(A1216,'Hospitalisation Details'!A1216:H3558,6,FALSE)</f>
        <v>tier - 3</v>
      </c>
      <c r="O1216" s="23" t="str">
        <f>VLOOKUP(A1216,'Hospitalisation Details'!A1216:H3558,7,FALSE)</f>
        <v>tier - 2</v>
      </c>
      <c r="P1216" s="23" t="str">
        <f>VLOOKUP(A1216,'Hospitalisation Details'!A1216:H3558,8,FALSE)</f>
        <v>R1016</v>
      </c>
      <c r="Q1216" s="26">
        <f>VLOOKUP(A1216,'Hospitalisation Details'!A1216:H3558,3,FALSE)</f>
        <v>49.613888888888887</v>
      </c>
    </row>
    <row r="1217" spans="1:17" ht="15.75" customHeight="1" x14ac:dyDescent="0.3">
      <c r="A1217" s="31" t="s">
        <v>2128</v>
      </c>
      <c r="B1217" s="23" t="str">
        <f>VLOOKUP(A1217,'Customer Names'!A1217:D3551,3,FALSE)</f>
        <v xml:space="preserve">  Alice</v>
      </c>
      <c r="C1217" s="23">
        <f>VLOOKUP(Healthcare!A1217,'Medical Examinations'!A1217:H3551,2,FALSE)</f>
        <v>20.6</v>
      </c>
      <c r="D1217" s="23">
        <f>VLOOKUP(A1217,'Medical Examinations'!A1217:H3551,3,FALSE)</f>
        <v>7.62</v>
      </c>
      <c r="E1217" s="23" t="str">
        <f>VLOOKUP(A1217,'Medical Examinations'!A1217:H3551,4,FALSE)</f>
        <v>No</v>
      </c>
      <c r="F1217" s="23" t="str">
        <f>VLOOKUP(A1217,'Medical Examinations'!A1217:H3551,5,FALSE)</f>
        <v>No</v>
      </c>
      <c r="G1217" s="23" t="str">
        <f>VLOOKUP(A1217,'Medical Examinations'!A1217:H3551,6,FALSE)</f>
        <v>No</v>
      </c>
      <c r="H1217" s="23">
        <f>VLOOKUP(A1217,'Medical Examinations'!A1217:H3551,7,FALSE)</f>
        <v>0</v>
      </c>
      <c r="I1217" s="23" t="str">
        <f>VLOOKUP(A1217,'Medical Examinations'!A1217:H3551,8,FALSE)</f>
        <v>No</v>
      </c>
      <c r="J1217" s="23" t="str" cm="1">
        <f t="array" ref="J1217">_xlfn.IFS(C1217&lt;18.5,"Under Weight",C1217&lt;25,"Healthy Weight",C1217&lt;30,"Over Weight",C1217&gt;=30,"Obesity")</f>
        <v>Healthy Weight</v>
      </c>
      <c r="K1217" s="23" t="str" cm="1">
        <f t="array" ref="K1217">_xlfn.IFS(D1217&lt;5.7,"Normal",D1217&lt;=6.5,"Prediabetes",D1217&gt;6.5,"Diabetes")</f>
        <v>Diabetes</v>
      </c>
      <c r="L1217" s="30" t="str">
        <f>VLOOKUP(A1217,'Hospitalisation Details'!A1217:H3559,2,FALSE)</f>
        <v>06-Aug-1971</v>
      </c>
      <c r="M1217" s="23">
        <f>VLOOKUP(A1217,'Hospitalisation Details'!A1217:H3559,5,FALSE)</f>
        <v>9264.7999999999993</v>
      </c>
      <c r="N1217" s="23" t="str">
        <f>VLOOKUP(A1217,'Hospitalisation Details'!A1217:H3559,6,FALSE)</f>
        <v>tier - 2</v>
      </c>
      <c r="O1217" s="23" t="str">
        <f>VLOOKUP(A1217,'Hospitalisation Details'!A1217:H3559,7,FALSE)</f>
        <v>tier - 1</v>
      </c>
      <c r="P1217" s="23" t="str">
        <f>VLOOKUP(A1217,'Hospitalisation Details'!A1217:H3559,8,FALSE)</f>
        <v>R1011</v>
      </c>
      <c r="Q1217" s="26">
        <f>VLOOKUP(A1217,'Hospitalisation Details'!A1217:H3559,3,FALSE)</f>
        <v>51.838888888888889</v>
      </c>
    </row>
    <row r="1218" spans="1:17" ht="15.75" customHeight="1" x14ac:dyDescent="0.3">
      <c r="A1218" s="31" t="s">
        <v>2130</v>
      </c>
      <c r="B1218" s="23" t="str">
        <f>VLOOKUP(A1218,'Customer Names'!A1218:D3552,3,FALSE)</f>
        <v xml:space="preserve">  Allison M</v>
      </c>
      <c r="C1218" s="23">
        <f>VLOOKUP(Healthcare!A1218,'Medical Examinations'!A1218:H3552,2,FALSE)</f>
        <v>28.88</v>
      </c>
      <c r="D1218" s="23">
        <f>VLOOKUP(A1218,'Medical Examinations'!A1218:H3552,3,FALSE)</f>
        <v>10.18</v>
      </c>
      <c r="E1218" s="23" t="str">
        <f>VLOOKUP(A1218,'Medical Examinations'!A1218:H3552,4,FALSE)</f>
        <v>No</v>
      </c>
      <c r="F1218" s="23" t="str">
        <f>VLOOKUP(A1218,'Medical Examinations'!A1218:H3552,5,FALSE)</f>
        <v>No</v>
      </c>
      <c r="G1218" s="23" t="str">
        <f>VLOOKUP(A1218,'Medical Examinations'!A1218:H3552,6,FALSE)</f>
        <v>No</v>
      </c>
      <c r="H1218" s="23">
        <f>VLOOKUP(A1218,'Medical Examinations'!A1218:H3552,7,FALSE)</f>
        <v>0</v>
      </c>
      <c r="I1218" s="23" t="str">
        <f>VLOOKUP(A1218,'Medical Examinations'!A1218:H3552,8,FALSE)</f>
        <v>No</v>
      </c>
      <c r="J1218" s="23" t="str" cm="1">
        <f t="array" ref="J1218">_xlfn.IFS(C1218&lt;18.5,"Under Weight",C1218&lt;25,"Healthy Weight",C1218&lt;30,"Over Weight",C1218&gt;=30,"Obesity")</f>
        <v>Over Weight</v>
      </c>
      <c r="K1218" s="23" t="str" cm="1">
        <f t="array" ref="K1218">_xlfn.IFS(D1218&lt;5.7,"Normal",D1218&lt;=6.5,"Prediabetes",D1218&gt;6.5,"Diabetes")</f>
        <v>Diabetes</v>
      </c>
      <c r="L1218" s="30" t="str">
        <f>VLOOKUP(A1218,'Hospitalisation Details'!A1218:H3560,2,FALSE)</f>
        <v>21-Aug-1974</v>
      </c>
      <c r="M1218" s="23">
        <f>VLOOKUP(A1218,'Hospitalisation Details'!A1218:H3560,5,FALSE)</f>
        <v>9249.5</v>
      </c>
      <c r="N1218" s="23" t="str">
        <f>VLOOKUP(A1218,'Hospitalisation Details'!A1218:H3560,6,FALSE)</f>
        <v>tier - 2</v>
      </c>
      <c r="O1218" s="23" t="str">
        <f>VLOOKUP(A1218,'Hospitalisation Details'!A1218:H3560,7,FALSE)</f>
        <v>tier - 1</v>
      </c>
      <c r="P1218" s="23" t="str">
        <f>VLOOKUP(A1218,'Hospitalisation Details'!A1218:H3560,8,FALSE)</f>
        <v>R1012</v>
      </c>
      <c r="Q1218" s="26">
        <f>VLOOKUP(A1218,'Hospitalisation Details'!A1218:H3560,3,FALSE)</f>
        <v>48.797222222222224</v>
      </c>
    </row>
    <row r="1219" spans="1:17" ht="15.75" customHeight="1" x14ac:dyDescent="0.3">
      <c r="A1219" s="31" t="s">
        <v>2131</v>
      </c>
      <c r="B1219" s="23" t="str">
        <f>VLOOKUP(A1219,'Customer Names'!A1219:D3553,3,FALSE)</f>
        <v xml:space="preserve">  Johannes Fiskerstand</v>
      </c>
      <c r="C1219" s="23">
        <f>VLOOKUP(Healthcare!A1219,'Medical Examinations'!A1219:H3553,2,FALSE)</f>
        <v>28.24</v>
      </c>
      <c r="D1219" s="23">
        <f>VLOOKUP(A1219,'Medical Examinations'!A1219:H3553,3,FALSE)</f>
        <v>5.36</v>
      </c>
      <c r="E1219" s="23" t="str">
        <f>VLOOKUP(A1219,'Medical Examinations'!A1219:H3553,4,FALSE)</f>
        <v>No</v>
      </c>
      <c r="F1219" s="23" t="str">
        <f>VLOOKUP(A1219,'Medical Examinations'!A1219:H3553,5,FALSE)</f>
        <v>No</v>
      </c>
      <c r="G1219" s="23" t="str">
        <f>VLOOKUP(A1219,'Medical Examinations'!A1219:H3553,6,FALSE)</f>
        <v>No</v>
      </c>
      <c r="H1219" s="23">
        <f>VLOOKUP(A1219,'Medical Examinations'!A1219:H3553,7,FALSE)</f>
        <v>0</v>
      </c>
      <c r="I1219" s="23" t="str">
        <f>VLOOKUP(A1219,'Medical Examinations'!A1219:H3553,8,FALSE)</f>
        <v>No</v>
      </c>
      <c r="J1219" s="23" t="str" cm="1">
        <f t="array" ref="J1219">_xlfn.IFS(C1219&lt;18.5,"Under Weight",C1219&lt;25,"Healthy Weight",C1219&lt;30,"Over Weight",C1219&gt;=30,"Obesity")</f>
        <v>Over Weight</v>
      </c>
      <c r="K1219" s="23" t="str" cm="1">
        <f t="array" ref="K1219">_xlfn.IFS(D1219&lt;5.7,"Normal",D1219&lt;=6.5,"Prediabetes",D1219&gt;6.5,"Diabetes")</f>
        <v>Normal</v>
      </c>
      <c r="L1219" s="30" t="str">
        <f>VLOOKUP(A1219,'Hospitalisation Details'!A1219:H3561,2,FALSE)</f>
        <v>05-Oct-1980</v>
      </c>
      <c r="M1219" s="23">
        <f>VLOOKUP(A1219,'Hospitalisation Details'!A1219:H3561,5,FALSE)</f>
        <v>9247.94</v>
      </c>
      <c r="N1219" s="23" t="str">
        <f>VLOOKUP(A1219,'Hospitalisation Details'!A1219:H3561,6,FALSE)</f>
        <v>tier - 2</v>
      </c>
      <c r="O1219" s="23" t="str">
        <f>VLOOKUP(A1219,'Hospitalisation Details'!A1219:H3561,7,FALSE)</f>
        <v>tier - 1</v>
      </c>
      <c r="P1219" s="23" t="str">
        <f>VLOOKUP(A1219,'Hospitalisation Details'!A1219:H3561,8,FALSE)</f>
        <v>R1021</v>
      </c>
      <c r="Q1219" s="26">
        <f>VLOOKUP(A1219,'Hospitalisation Details'!A1219:H3561,3,FALSE)</f>
        <v>42.674999999999997</v>
      </c>
    </row>
    <row r="1220" spans="1:17" ht="15.75" customHeight="1" x14ac:dyDescent="0.3">
      <c r="A1220" s="31" t="s">
        <v>2133</v>
      </c>
      <c r="B1220" s="23" t="str">
        <f>VLOOKUP(A1220,'Customer Names'!A1220:D3554,3,FALSE)</f>
        <v xml:space="preserve">  Stephen</v>
      </c>
      <c r="C1220" s="23">
        <f>VLOOKUP(Healthcare!A1220,'Medical Examinations'!A1220:H3554,2,FALSE)</f>
        <v>25.46</v>
      </c>
      <c r="D1220" s="23">
        <f>VLOOKUP(A1220,'Medical Examinations'!A1220:H3554,3,FALSE)</f>
        <v>11.78</v>
      </c>
      <c r="E1220" s="23" t="str">
        <f>VLOOKUP(A1220,'Medical Examinations'!A1220:H3554,4,FALSE)</f>
        <v>Yes</v>
      </c>
      <c r="F1220" s="23" t="str">
        <f>VLOOKUP(A1220,'Medical Examinations'!A1220:H3554,5,FALSE)</f>
        <v>No</v>
      </c>
      <c r="G1220" s="23" t="str">
        <f>VLOOKUP(A1220,'Medical Examinations'!A1220:H3554,6,FALSE)</f>
        <v>No</v>
      </c>
      <c r="H1220" s="23">
        <f>VLOOKUP(A1220,'Medical Examinations'!A1220:H3554,7,FALSE)</f>
        <v>1</v>
      </c>
      <c r="I1220" s="23" t="str">
        <f>VLOOKUP(A1220,'Medical Examinations'!A1220:H3554,8,FALSE)</f>
        <v>No</v>
      </c>
      <c r="J1220" s="23" t="str" cm="1">
        <f t="array" ref="J1220">_xlfn.IFS(C1220&lt;18.5,"Under Weight",C1220&lt;25,"Healthy Weight",C1220&lt;30,"Over Weight",C1220&gt;=30,"Obesity")</f>
        <v>Over Weight</v>
      </c>
      <c r="K1220" s="23" t="str" cm="1">
        <f t="array" ref="K1220">_xlfn.IFS(D1220&lt;5.7,"Normal",D1220&lt;=6.5,"Prediabetes",D1220&gt;6.5,"Diabetes")</f>
        <v>Diabetes</v>
      </c>
      <c r="L1220" s="30" t="str">
        <f>VLOOKUP(A1220,'Hospitalisation Details'!A1220:H3562,2,FALSE)</f>
        <v>06-Dec-1975</v>
      </c>
      <c r="M1220" s="23">
        <f>VLOOKUP(A1220,'Hospitalisation Details'!A1220:H3562,5,FALSE)</f>
        <v>9225.26</v>
      </c>
      <c r="N1220" s="23" t="str">
        <f>VLOOKUP(A1220,'Hospitalisation Details'!A1220:H3562,6,FALSE)</f>
        <v>tier - 3</v>
      </c>
      <c r="O1220" s="23" t="str">
        <f>VLOOKUP(A1220,'Hospitalisation Details'!A1220:H3562,7,FALSE)</f>
        <v>tier - 3</v>
      </c>
      <c r="P1220" s="23" t="str">
        <f>VLOOKUP(A1220,'Hospitalisation Details'!A1220:H3562,8,FALSE)</f>
        <v>R1015</v>
      </c>
      <c r="Q1220" s="26">
        <f>VLOOKUP(A1220,'Hospitalisation Details'!A1220:H3562,3,FALSE)</f>
        <v>47.505555555555553</v>
      </c>
    </row>
    <row r="1221" spans="1:17" ht="15.75" customHeight="1" x14ac:dyDescent="0.3">
      <c r="A1221" s="31" t="s">
        <v>2134</v>
      </c>
      <c r="B1221" s="23" t="str">
        <f>VLOOKUP(A1221,'Customer Names'!A1221:D3555,3,FALSE)</f>
        <v xml:space="preserve">  Jon M</v>
      </c>
      <c r="C1221" s="23">
        <f>VLOOKUP(Healthcare!A1221,'Medical Examinations'!A1221:H3555,2,FALSE)</f>
        <v>29.64</v>
      </c>
      <c r="D1221" s="23">
        <f>VLOOKUP(A1221,'Medical Examinations'!A1221:H3555,3,FALSE)</f>
        <v>10.82</v>
      </c>
      <c r="E1221" s="23" t="str">
        <f>VLOOKUP(A1221,'Medical Examinations'!A1221:H3555,4,FALSE)</f>
        <v>Yes</v>
      </c>
      <c r="F1221" s="23" t="str">
        <f>VLOOKUP(A1221,'Medical Examinations'!A1221:H3555,5,FALSE)</f>
        <v>No</v>
      </c>
      <c r="G1221" s="23" t="str">
        <f>VLOOKUP(A1221,'Medical Examinations'!A1221:H3555,6,FALSE)</f>
        <v>No</v>
      </c>
      <c r="H1221" s="23">
        <f>VLOOKUP(A1221,'Medical Examinations'!A1221:H3555,7,FALSE)</f>
        <v>0</v>
      </c>
      <c r="I1221" s="23" t="str">
        <f>VLOOKUP(A1221,'Medical Examinations'!A1221:H3555,8,FALSE)</f>
        <v>No</v>
      </c>
      <c r="J1221" s="23" t="str" cm="1">
        <f t="array" ref="J1221">_xlfn.IFS(C1221&lt;18.5,"Under Weight",C1221&lt;25,"Healthy Weight",C1221&lt;30,"Over Weight",C1221&gt;=30,"Obesity")</f>
        <v>Over Weight</v>
      </c>
      <c r="K1221" s="23" t="str" cm="1">
        <f t="array" ref="K1221">_xlfn.IFS(D1221&lt;5.7,"Normal",D1221&lt;=6.5,"Prediabetes",D1221&gt;6.5,"Diabetes")</f>
        <v>Diabetes</v>
      </c>
      <c r="L1221" s="30" t="str">
        <f>VLOOKUP(A1221,'Hospitalisation Details'!A1221:H3563,2,FALSE)</f>
        <v>05-Dec-1981</v>
      </c>
      <c r="M1221" s="23">
        <f>VLOOKUP(A1221,'Hospitalisation Details'!A1221:H3563,5,FALSE)</f>
        <v>9222.4</v>
      </c>
      <c r="N1221" s="23" t="str">
        <f>VLOOKUP(A1221,'Hospitalisation Details'!A1221:H3563,6,FALSE)</f>
        <v>tier - 2</v>
      </c>
      <c r="O1221" s="23" t="str">
        <f>VLOOKUP(A1221,'Hospitalisation Details'!A1221:H3563,7,FALSE)</f>
        <v>tier - 3</v>
      </c>
      <c r="P1221" s="23" t="str">
        <f>VLOOKUP(A1221,'Hospitalisation Details'!A1221:H3563,8,FALSE)</f>
        <v>R1019</v>
      </c>
      <c r="Q1221" s="26">
        <f>VLOOKUP(A1221,'Hospitalisation Details'!A1221:H3563,3,FALSE)</f>
        <v>41.508333333333333</v>
      </c>
    </row>
    <row r="1222" spans="1:17" ht="15.75" customHeight="1" x14ac:dyDescent="0.3">
      <c r="A1222" s="31" t="s">
        <v>2136</v>
      </c>
      <c r="B1222" s="23" t="str">
        <f>VLOOKUP(A1222,'Customer Names'!A1222:D3556,3,FALSE)</f>
        <v xml:space="preserve">  Fasil</v>
      </c>
      <c r="C1222" s="23">
        <f>VLOOKUP(Healthcare!A1222,'Medical Examinations'!A1222:H3556,2,FALSE)</f>
        <v>31.27</v>
      </c>
      <c r="D1222" s="23">
        <f>VLOOKUP(A1222,'Medical Examinations'!A1222:H3556,3,FALSE)</f>
        <v>7.73</v>
      </c>
      <c r="E1222" s="23" t="str">
        <f>VLOOKUP(A1222,'Medical Examinations'!A1222:H3556,4,FALSE)</f>
        <v>Yes</v>
      </c>
      <c r="F1222" s="23" t="str">
        <f>VLOOKUP(A1222,'Medical Examinations'!A1222:H3556,5,FALSE)</f>
        <v>No</v>
      </c>
      <c r="G1222" s="23" t="str">
        <f>VLOOKUP(A1222,'Medical Examinations'!A1222:H3556,6,FALSE)</f>
        <v>No</v>
      </c>
      <c r="H1222" s="23">
        <f>VLOOKUP(A1222,'Medical Examinations'!A1222:H3556,7,FALSE)</f>
        <v>1</v>
      </c>
      <c r="I1222" s="23" t="str">
        <f>VLOOKUP(A1222,'Medical Examinations'!A1222:H3556,8,FALSE)</f>
        <v>No</v>
      </c>
      <c r="J1222" s="23" t="str" cm="1">
        <f t="array" ref="J1222">_xlfn.IFS(C1222&lt;18.5,"Under Weight",C1222&lt;25,"Healthy Weight",C1222&lt;30,"Over Weight",C1222&gt;=30,"Obesity")</f>
        <v>Obesity</v>
      </c>
      <c r="K1222" s="23" t="str" cm="1">
        <f t="array" ref="K1222">_xlfn.IFS(D1222&lt;5.7,"Normal",D1222&lt;=6.5,"Prediabetes",D1222&gt;6.5,"Diabetes")</f>
        <v>Diabetes</v>
      </c>
      <c r="L1222" s="30" t="str">
        <f>VLOOKUP(A1222,'Hospitalisation Details'!A1222:H3564,2,FALSE)</f>
        <v>25-Dec-1986</v>
      </c>
      <c r="M1222" s="23">
        <f>VLOOKUP(A1222,'Hospitalisation Details'!A1222:H3564,5,FALSE)</f>
        <v>9210.06</v>
      </c>
      <c r="N1222" s="23" t="str">
        <f>VLOOKUP(A1222,'Hospitalisation Details'!A1222:H3564,6,FALSE)</f>
        <v>tier - 2</v>
      </c>
      <c r="O1222" s="23" t="str">
        <f>VLOOKUP(A1222,'Hospitalisation Details'!A1222:H3564,7,FALSE)</f>
        <v>tier - 3</v>
      </c>
      <c r="P1222" s="23" t="str">
        <f>VLOOKUP(A1222,'Hospitalisation Details'!A1222:H3564,8,FALSE)</f>
        <v>R1021</v>
      </c>
      <c r="Q1222" s="26">
        <f>VLOOKUP(A1222,'Hospitalisation Details'!A1222:H3564,3,FALSE)</f>
        <v>36.452777777777776</v>
      </c>
    </row>
    <row r="1223" spans="1:17" ht="15.75" customHeight="1" x14ac:dyDescent="0.3">
      <c r="A1223" s="31" t="s">
        <v>2138</v>
      </c>
      <c r="B1223" s="23" t="str">
        <f>VLOOKUP(A1223,'Customer Names'!A1223:D3557,3,FALSE)</f>
        <v xml:space="preserve">  Megan C</v>
      </c>
      <c r="C1223" s="23">
        <f>VLOOKUP(Healthcare!A1223,'Medical Examinations'!A1223:H3557,2,FALSE)</f>
        <v>19.95</v>
      </c>
      <c r="D1223" s="23">
        <f>VLOOKUP(A1223,'Medical Examinations'!A1223:H3557,3,FALSE)</f>
        <v>6.24</v>
      </c>
      <c r="E1223" s="23" t="str">
        <f>VLOOKUP(A1223,'Medical Examinations'!A1223:H3557,4,FALSE)</f>
        <v>Yes</v>
      </c>
      <c r="F1223" s="23" t="str">
        <f>VLOOKUP(A1223,'Medical Examinations'!A1223:H3557,5,FALSE)</f>
        <v>No</v>
      </c>
      <c r="G1223" s="23" t="str">
        <f>VLOOKUP(A1223,'Medical Examinations'!A1223:H3557,6,FALSE)</f>
        <v>No</v>
      </c>
      <c r="H1223" s="23">
        <f>VLOOKUP(A1223,'Medical Examinations'!A1223:H3557,7,FALSE)</f>
        <v>0</v>
      </c>
      <c r="I1223" s="23" t="str">
        <f>VLOOKUP(A1223,'Medical Examinations'!A1223:H3557,8,FALSE)</f>
        <v>No</v>
      </c>
      <c r="J1223" s="23" t="str" cm="1">
        <f t="array" ref="J1223">_xlfn.IFS(C1223&lt;18.5,"Under Weight",C1223&lt;25,"Healthy Weight",C1223&lt;30,"Over Weight",C1223&gt;=30,"Obesity")</f>
        <v>Healthy Weight</v>
      </c>
      <c r="K1223" s="23" t="str" cm="1">
        <f t="array" ref="K1223">_xlfn.IFS(D1223&lt;5.7,"Normal",D1223&lt;=6.5,"Prediabetes",D1223&gt;6.5,"Diabetes")</f>
        <v>Prediabetes</v>
      </c>
      <c r="L1223" s="30" t="str">
        <f>VLOOKUP(A1223,'Hospitalisation Details'!A1223:H3565,2,FALSE)</f>
        <v>10-Sep-1976</v>
      </c>
      <c r="M1223" s="23">
        <f>VLOOKUP(A1223,'Hospitalisation Details'!A1223:H3565,5,FALSE)</f>
        <v>9193.84</v>
      </c>
      <c r="N1223" s="23" t="str">
        <f>VLOOKUP(A1223,'Hospitalisation Details'!A1223:H3565,6,FALSE)</f>
        <v>tier - 2</v>
      </c>
      <c r="O1223" s="23" t="str">
        <f>VLOOKUP(A1223,'Hospitalisation Details'!A1223:H3565,7,FALSE)</f>
        <v>tier - 1</v>
      </c>
      <c r="P1223" s="23" t="str">
        <f>VLOOKUP(A1223,'Hospitalisation Details'!A1223:H3565,8,FALSE)</f>
        <v>R1012</v>
      </c>
      <c r="Q1223" s="26">
        <f>VLOOKUP(A1223,'Hospitalisation Details'!A1223:H3565,3,FALSE)</f>
        <v>46.744444444444447</v>
      </c>
    </row>
    <row r="1224" spans="1:17" ht="15.75" customHeight="1" x14ac:dyDescent="0.3">
      <c r="A1224" s="31" t="s">
        <v>2139</v>
      </c>
      <c r="B1224" s="23" t="str">
        <f>VLOOKUP(A1224,'Customer Names'!A1224:D3558,3,FALSE)</f>
        <v xml:space="preserve">  Lisa J</v>
      </c>
      <c r="C1224" s="23">
        <f>VLOOKUP(Healthcare!A1224,'Medical Examinations'!A1224:H3558,2,FALSE)</f>
        <v>21.3</v>
      </c>
      <c r="D1224" s="23">
        <f>VLOOKUP(A1224,'Medical Examinations'!A1224:H3558,3,FALSE)</f>
        <v>10.42</v>
      </c>
      <c r="E1224" s="23" t="str">
        <f>VLOOKUP(A1224,'Medical Examinations'!A1224:H3558,4,FALSE)</f>
        <v>No</v>
      </c>
      <c r="F1224" s="23" t="str">
        <f>VLOOKUP(A1224,'Medical Examinations'!A1224:H3558,5,FALSE)</f>
        <v>No</v>
      </c>
      <c r="G1224" s="23" t="str">
        <f>VLOOKUP(A1224,'Medical Examinations'!A1224:H3558,6,FALSE)</f>
        <v>No</v>
      </c>
      <c r="H1224" s="23">
        <f>VLOOKUP(A1224,'Medical Examinations'!A1224:H3558,7,FALSE)</f>
        <v>2</v>
      </c>
      <c r="I1224" s="23" t="str">
        <f>VLOOKUP(A1224,'Medical Examinations'!A1224:H3558,8,FALSE)</f>
        <v>No</v>
      </c>
      <c r="J1224" s="23" t="str" cm="1">
        <f t="array" ref="J1224">_xlfn.IFS(C1224&lt;18.5,"Under Weight",C1224&lt;25,"Healthy Weight",C1224&lt;30,"Over Weight",C1224&gt;=30,"Obesity")</f>
        <v>Healthy Weight</v>
      </c>
      <c r="K1224" s="23" t="str" cm="1">
        <f t="array" ref="K1224">_xlfn.IFS(D1224&lt;5.7,"Normal",D1224&lt;=6.5,"Prediabetes",D1224&gt;6.5,"Diabetes")</f>
        <v>Diabetes</v>
      </c>
      <c r="L1224" s="30" t="str">
        <f>VLOOKUP(A1224,'Hospitalisation Details'!A1224:H3566,2,FALSE)</f>
        <v>25-Dec-1973</v>
      </c>
      <c r="M1224" s="23">
        <f>VLOOKUP(A1224,'Hospitalisation Details'!A1224:H3566,5,FALSE)</f>
        <v>9182.17</v>
      </c>
      <c r="N1224" s="23" t="str">
        <f>VLOOKUP(A1224,'Hospitalisation Details'!A1224:H3566,6,FALSE)</f>
        <v>tier - 2</v>
      </c>
      <c r="O1224" s="23" t="str">
        <f>VLOOKUP(A1224,'Hospitalisation Details'!A1224:H3566,7,FALSE)</f>
        <v>tier - 3</v>
      </c>
      <c r="P1224" s="23" t="str">
        <f>VLOOKUP(A1224,'Hospitalisation Details'!A1224:H3566,8,FALSE)</f>
        <v>R1011</v>
      </c>
      <c r="Q1224" s="26">
        <f>VLOOKUP(A1224,'Hospitalisation Details'!A1224:H3566,3,FALSE)</f>
        <v>49.452777777777776</v>
      </c>
    </row>
    <row r="1225" spans="1:17" ht="15.75" customHeight="1" x14ac:dyDescent="0.3">
      <c r="A1225" s="31" t="s">
        <v>2141</v>
      </c>
      <c r="B1225" s="23" t="str">
        <f>VLOOKUP(A1225,'Customer Names'!A1225:D3559,3,FALSE)</f>
        <v xml:space="preserve">  Doron P</v>
      </c>
      <c r="C1225" s="23">
        <f>VLOOKUP(Healthcare!A1225,'Medical Examinations'!A1225:H3559,2,FALSE)</f>
        <v>31.635000000000002</v>
      </c>
      <c r="D1225" s="23">
        <f>VLOOKUP(A1225,'Medical Examinations'!A1225:H3559,3,FALSE)</f>
        <v>11.11</v>
      </c>
      <c r="E1225" s="23" t="str">
        <f>VLOOKUP(A1225,'Medical Examinations'!A1225:H3559,4,FALSE)</f>
        <v>No</v>
      </c>
      <c r="F1225" s="23" t="str">
        <f>VLOOKUP(A1225,'Medical Examinations'!A1225:H3559,5,FALSE)</f>
        <v>No</v>
      </c>
      <c r="G1225" s="23" t="str">
        <f>VLOOKUP(A1225,'Medical Examinations'!A1225:H3559,6,FALSE)</f>
        <v>No</v>
      </c>
      <c r="H1225" s="23">
        <f>VLOOKUP(A1225,'Medical Examinations'!A1225:H3559,7,FALSE)</f>
        <v>0</v>
      </c>
      <c r="I1225" s="23" t="str">
        <f>VLOOKUP(A1225,'Medical Examinations'!A1225:H3559,8,FALSE)</f>
        <v>No</v>
      </c>
      <c r="J1225" s="23" t="str" cm="1">
        <f t="array" ref="J1225">_xlfn.IFS(C1225&lt;18.5,"Under Weight",C1225&lt;25,"Healthy Weight",C1225&lt;30,"Over Weight",C1225&gt;=30,"Obesity")</f>
        <v>Obesity</v>
      </c>
      <c r="K1225" s="23" t="str" cm="1">
        <f t="array" ref="K1225">_xlfn.IFS(D1225&lt;5.7,"Normal",D1225&lt;=6.5,"Prediabetes",D1225&gt;6.5,"Diabetes")</f>
        <v>Diabetes</v>
      </c>
      <c r="L1225" s="30" t="str">
        <f>VLOOKUP(A1225,'Hospitalisation Details'!A1225:H3567,2,FALSE)</f>
        <v>29-Dec-1971</v>
      </c>
      <c r="M1225" s="23">
        <f>VLOOKUP(A1225,'Hospitalisation Details'!A1225:H3567,5,FALSE)</f>
        <v>9174.14</v>
      </c>
      <c r="N1225" s="23" t="str">
        <f>VLOOKUP(A1225,'Hospitalisation Details'!A1225:H3567,6,FALSE)</f>
        <v>tier - 3</v>
      </c>
      <c r="O1225" s="23" t="str">
        <f>VLOOKUP(A1225,'Hospitalisation Details'!A1225:H3567,7,FALSE)</f>
        <v>tier - 1</v>
      </c>
      <c r="P1225" s="23" t="str">
        <f>VLOOKUP(A1225,'Hospitalisation Details'!A1225:H3567,8,FALSE)</f>
        <v>R1012</v>
      </c>
      <c r="Q1225" s="26">
        <f>VLOOKUP(A1225,'Hospitalisation Details'!A1225:H3567,3,FALSE)</f>
        <v>51.44166666666667</v>
      </c>
    </row>
    <row r="1226" spans="1:17" ht="15.75" customHeight="1" x14ac:dyDescent="0.3">
      <c r="A1226" s="31" t="s">
        <v>2143</v>
      </c>
      <c r="B1226" s="23" t="str">
        <f>VLOOKUP(A1226,'Customer Names'!A1226:D3560,3,FALSE)</f>
        <v xml:space="preserve">  Katharina</v>
      </c>
      <c r="C1226" s="23">
        <f>VLOOKUP(Healthcare!A1226,'Medical Examinations'!A1226:H3560,2,FALSE)</f>
        <v>23.9</v>
      </c>
      <c r="D1226" s="23">
        <f>VLOOKUP(A1226,'Medical Examinations'!A1226:H3560,3,FALSE)</f>
        <v>7.67</v>
      </c>
      <c r="E1226" s="23" t="str">
        <f>VLOOKUP(A1226,'Medical Examinations'!A1226:H3560,4,FALSE)</f>
        <v>Yes</v>
      </c>
      <c r="F1226" s="23" t="str">
        <f>VLOOKUP(A1226,'Medical Examinations'!A1226:H3560,5,FALSE)</f>
        <v>No</v>
      </c>
      <c r="G1226" s="23" t="str">
        <f>VLOOKUP(A1226,'Medical Examinations'!A1226:H3560,6,FALSE)</f>
        <v>No</v>
      </c>
      <c r="H1226" s="23">
        <f>VLOOKUP(A1226,'Medical Examinations'!A1226:H3560,7,FALSE)</f>
        <v>2</v>
      </c>
      <c r="I1226" s="23" t="str">
        <f>VLOOKUP(A1226,'Medical Examinations'!A1226:H3560,8,FALSE)</f>
        <v>No</v>
      </c>
      <c r="J1226" s="23" t="str" cm="1">
        <f t="array" ref="J1226">_xlfn.IFS(C1226&lt;18.5,"Under Weight",C1226&lt;25,"Healthy Weight",C1226&lt;30,"Over Weight",C1226&gt;=30,"Obesity")</f>
        <v>Healthy Weight</v>
      </c>
      <c r="K1226" s="23" t="str" cm="1">
        <f t="array" ref="K1226">_xlfn.IFS(D1226&lt;5.7,"Normal",D1226&lt;=6.5,"Prediabetes",D1226&gt;6.5,"Diabetes")</f>
        <v>Diabetes</v>
      </c>
      <c r="L1226" s="30" t="str">
        <f>VLOOKUP(A1226,'Hospitalisation Details'!A1226:H3568,2,FALSE)</f>
        <v>24-Oct-1970</v>
      </c>
      <c r="M1226" s="23">
        <f>VLOOKUP(A1226,'Hospitalisation Details'!A1226:H3568,5,FALSE)</f>
        <v>9171.75</v>
      </c>
      <c r="N1226" s="23" t="str">
        <f>VLOOKUP(A1226,'Hospitalisation Details'!A1226:H3568,6,FALSE)</f>
        <v>tier - 2</v>
      </c>
      <c r="O1226" s="23" t="str">
        <f>VLOOKUP(A1226,'Hospitalisation Details'!A1226:H3568,7,FALSE)</f>
        <v>tier - 2</v>
      </c>
      <c r="P1226" s="23" t="str">
        <f>VLOOKUP(A1226,'Hospitalisation Details'!A1226:H3568,8,FALSE)</f>
        <v>R1012</v>
      </c>
      <c r="Q1226" s="26">
        <f>VLOOKUP(A1226,'Hospitalisation Details'!A1226:H3568,3,FALSE)</f>
        <v>52.62222222222222</v>
      </c>
    </row>
    <row r="1227" spans="1:17" ht="15.75" customHeight="1" x14ac:dyDescent="0.3">
      <c r="A1227" s="31" t="s">
        <v>2145</v>
      </c>
      <c r="B1227" s="23" t="str">
        <f>VLOOKUP(A1227,'Customer Names'!A1227:D3561,3,FALSE)</f>
        <v xml:space="preserve">  Carl</v>
      </c>
      <c r="C1227" s="23">
        <f>VLOOKUP(Healthcare!A1227,'Medical Examinations'!A1227:H3561,2,FALSE)</f>
        <v>34.15</v>
      </c>
      <c r="D1227" s="23">
        <f>VLOOKUP(A1227,'Medical Examinations'!A1227:H3561,3,FALSE)</f>
        <v>6.15</v>
      </c>
      <c r="E1227" s="23" t="str">
        <f>VLOOKUP(A1227,'Medical Examinations'!A1227:H3561,4,FALSE)</f>
        <v>No</v>
      </c>
      <c r="F1227" s="23" t="str">
        <f>VLOOKUP(A1227,'Medical Examinations'!A1227:H3561,5,FALSE)</f>
        <v>No</v>
      </c>
      <c r="G1227" s="23" t="str">
        <f>VLOOKUP(A1227,'Medical Examinations'!A1227:H3561,6,FALSE)</f>
        <v>No</v>
      </c>
      <c r="H1227" s="23">
        <f>VLOOKUP(A1227,'Medical Examinations'!A1227:H3561,7,FALSE)</f>
        <v>0</v>
      </c>
      <c r="I1227" s="23" t="str">
        <f>VLOOKUP(A1227,'Medical Examinations'!A1227:H3561,8,FALSE)</f>
        <v>No</v>
      </c>
      <c r="J1227" s="23" t="str" cm="1">
        <f t="array" ref="J1227">_xlfn.IFS(C1227&lt;18.5,"Under Weight",C1227&lt;25,"Healthy Weight",C1227&lt;30,"Over Weight",C1227&gt;=30,"Obesity")</f>
        <v>Obesity</v>
      </c>
      <c r="K1227" s="23" t="str" cm="1">
        <f t="array" ref="K1227">_xlfn.IFS(D1227&lt;5.7,"Normal",D1227&lt;=6.5,"Prediabetes",D1227&gt;6.5,"Diabetes")</f>
        <v>Prediabetes</v>
      </c>
      <c r="L1227" s="30" t="str">
        <f>VLOOKUP(A1227,'Hospitalisation Details'!A1227:H3569,2,FALSE)</f>
        <v>23-Aug-1990</v>
      </c>
      <c r="M1227" s="23">
        <f>VLOOKUP(A1227,'Hospitalisation Details'!A1227:H3569,5,FALSE)</f>
        <v>9159.51</v>
      </c>
      <c r="N1227" s="23" t="str">
        <f>VLOOKUP(A1227,'Hospitalisation Details'!A1227:H3569,6,FALSE)</f>
        <v>tier - 2</v>
      </c>
      <c r="O1227" s="23" t="str">
        <f>VLOOKUP(A1227,'Hospitalisation Details'!A1227:H3569,7,FALSE)</f>
        <v>tier - 2</v>
      </c>
      <c r="P1227" s="23" t="str">
        <f>VLOOKUP(A1227,'Hospitalisation Details'!A1227:H3569,8,FALSE)</f>
        <v>R1021</v>
      </c>
      <c r="Q1227" s="26">
        <f>VLOOKUP(A1227,'Hospitalisation Details'!A1227:H3569,3,FALSE)</f>
        <v>32.791666666666664</v>
      </c>
    </row>
    <row r="1228" spans="1:17" ht="15.75" customHeight="1" x14ac:dyDescent="0.3">
      <c r="A1228" s="31" t="s">
        <v>2147</v>
      </c>
      <c r="B1228" s="23" t="str">
        <f>VLOOKUP(A1228,'Customer Names'!A1228:D3562,3,FALSE)</f>
        <v xml:space="preserve">  Kelsey J</v>
      </c>
      <c r="C1228" s="23">
        <f>VLOOKUP(Healthcare!A1228,'Medical Examinations'!A1228:H3562,2,FALSE)</f>
        <v>28.71</v>
      </c>
      <c r="D1228" s="23">
        <f>VLOOKUP(A1228,'Medical Examinations'!A1228:H3562,3,FALSE)</f>
        <v>5.71</v>
      </c>
      <c r="E1228" s="23" t="str">
        <f>VLOOKUP(A1228,'Medical Examinations'!A1228:H3562,4,FALSE)</f>
        <v>No</v>
      </c>
      <c r="F1228" s="23" t="str">
        <f>VLOOKUP(A1228,'Medical Examinations'!A1228:H3562,5,FALSE)</f>
        <v>No</v>
      </c>
      <c r="G1228" s="23" t="str">
        <f>VLOOKUP(A1228,'Medical Examinations'!A1228:H3562,6,FALSE)</f>
        <v>No</v>
      </c>
      <c r="H1228" s="23">
        <f>VLOOKUP(A1228,'Medical Examinations'!A1228:H3562,7,FALSE)</f>
        <v>0</v>
      </c>
      <c r="I1228" s="23" t="str">
        <f>VLOOKUP(A1228,'Medical Examinations'!A1228:H3562,8,FALSE)</f>
        <v>No</v>
      </c>
      <c r="J1228" s="23" t="str" cm="1">
        <f t="array" ref="J1228">_xlfn.IFS(C1228&lt;18.5,"Under Weight",C1228&lt;25,"Healthy Weight",C1228&lt;30,"Over Weight",C1228&gt;=30,"Obesity")</f>
        <v>Over Weight</v>
      </c>
      <c r="K1228" s="23" t="str" cm="1">
        <f t="array" ref="K1228">_xlfn.IFS(D1228&lt;5.7,"Normal",D1228&lt;=6.5,"Prediabetes",D1228&gt;6.5,"Diabetes")</f>
        <v>Prediabetes</v>
      </c>
      <c r="L1228" s="30" t="str">
        <f>VLOOKUP(A1228,'Hospitalisation Details'!A1228:H3570,2,FALSE)</f>
        <v>08-Dec-1982</v>
      </c>
      <c r="M1228" s="23">
        <f>VLOOKUP(A1228,'Hospitalisation Details'!A1228:H3570,5,FALSE)</f>
        <v>9147.5</v>
      </c>
      <c r="N1228" s="23" t="str">
        <f>VLOOKUP(A1228,'Hospitalisation Details'!A1228:H3570,6,FALSE)</f>
        <v>tier - 2</v>
      </c>
      <c r="O1228" s="23" t="str">
        <f>VLOOKUP(A1228,'Hospitalisation Details'!A1228:H3570,7,FALSE)</f>
        <v>tier - 1</v>
      </c>
      <c r="P1228" s="23" t="str">
        <f>VLOOKUP(A1228,'Hospitalisation Details'!A1228:H3570,8,FALSE)</f>
        <v>R1012</v>
      </c>
      <c r="Q1228" s="26">
        <f>VLOOKUP(A1228,'Hospitalisation Details'!A1228:H3570,3,FALSE)</f>
        <v>40.5</v>
      </c>
    </row>
    <row r="1229" spans="1:17" ht="15.75" customHeight="1" x14ac:dyDescent="0.3">
      <c r="A1229" s="31" t="s">
        <v>2149</v>
      </c>
      <c r="B1229" s="23" t="str">
        <f>VLOOKUP(A1229,'Customer Names'!A1229:D3563,3,FALSE)</f>
        <v xml:space="preserve">  Stephen A</v>
      </c>
      <c r="C1229" s="23">
        <f>VLOOKUP(Healthcare!A1229,'Medical Examinations'!A1229:H3563,2,FALSE)</f>
        <v>36.700000000000003</v>
      </c>
      <c r="D1229" s="23">
        <f>VLOOKUP(A1229,'Medical Examinations'!A1229:H3563,3,FALSE)</f>
        <v>8.6999999999999993</v>
      </c>
      <c r="E1229" s="23" t="str">
        <f>VLOOKUP(A1229,'Medical Examinations'!A1229:H3563,4,FALSE)</f>
        <v>Yes</v>
      </c>
      <c r="F1229" s="23" t="str">
        <f>VLOOKUP(A1229,'Medical Examinations'!A1229:H3563,5,FALSE)</f>
        <v>No</v>
      </c>
      <c r="G1229" s="23" t="str">
        <f>VLOOKUP(A1229,'Medical Examinations'!A1229:H3563,6,FALSE)</f>
        <v>No</v>
      </c>
      <c r="H1229" s="23">
        <f>VLOOKUP(A1229,'Medical Examinations'!A1229:H3563,7,FALSE)</f>
        <v>2</v>
      </c>
      <c r="I1229" s="23" t="str">
        <f>VLOOKUP(A1229,'Medical Examinations'!A1229:H3563,8,FALSE)</f>
        <v>No</v>
      </c>
      <c r="J1229" s="23" t="str" cm="1">
        <f t="array" ref="J1229">_xlfn.IFS(C1229&lt;18.5,"Under Weight",C1229&lt;25,"Healthy Weight",C1229&lt;30,"Over Weight",C1229&gt;=30,"Obesity")</f>
        <v>Obesity</v>
      </c>
      <c r="K1229" s="23" t="str" cm="1">
        <f t="array" ref="K1229">_xlfn.IFS(D1229&lt;5.7,"Normal",D1229&lt;=6.5,"Prediabetes",D1229&gt;6.5,"Diabetes")</f>
        <v>Diabetes</v>
      </c>
      <c r="L1229" s="30" t="str">
        <f>VLOOKUP(A1229,'Hospitalisation Details'!A1229:H3571,2,FALSE)</f>
        <v>18-Oct-1970</v>
      </c>
      <c r="M1229" s="23">
        <f>VLOOKUP(A1229,'Hospitalisation Details'!A1229:H3571,5,FALSE)</f>
        <v>9144.57</v>
      </c>
      <c r="N1229" s="23" t="str">
        <f>VLOOKUP(A1229,'Hospitalisation Details'!A1229:H3571,6,FALSE)</f>
        <v>tier - 3</v>
      </c>
      <c r="O1229" s="23" t="str">
        <f>VLOOKUP(A1229,'Hospitalisation Details'!A1229:H3571,7,FALSE)</f>
        <v>tier - 2</v>
      </c>
      <c r="P1229" s="23" t="str">
        <f>VLOOKUP(A1229,'Hospitalisation Details'!A1229:H3571,8,FALSE)</f>
        <v>R1011</v>
      </c>
      <c r="Q1229" s="26">
        <f>VLOOKUP(A1229,'Hospitalisation Details'!A1229:H3571,3,FALSE)</f>
        <v>52.638888888888886</v>
      </c>
    </row>
    <row r="1230" spans="1:17" ht="15.75" customHeight="1" x14ac:dyDescent="0.3">
      <c r="A1230" s="31" t="s">
        <v>2151</v>
      </c>
      <c r="B1230" s="23" t="str">
        <f>VLOOKUP(A1230,'Customer Names'!A1230:D3564,3,FALSE)</f>
        <v xml:space="preserve">  Dan</v>
      </c>
      <c r="C1230" s="23">
        <f>VLOOKUP(Healthcare!A1230,'Medical Examinations'!A1230:H3564,2,FALSE)</f>
        <v>34.1</v>
      </c>
      <c r="D1230" s="23">
        <f>VLOOKUP(A1230,'Medical Examinations'!A1230:H3564,3,FALSE)</f>
        <v>9.0399999999999991</v>
      </c>
      <c r="E1230" s="23" t="str">
        <f>VLOOKUP(A1230,'Medical Examinations'!A1230:H3564,4,FALSE)</f>
        <v>Yes</v>
      </c>
      <c r="F1230" s="23" t="str">
        <f>VLOOKUP(A1230,'Medical Examinations'!A1230:H3564,5,FALSE)</f>
        <v>No</v>
      </c>
      <c r="G1230" s="23" t="str">
        <f>VLOOKUP(A1230,'Medical Examinations'!A1230:H3564,6,FALSE)</f>
        <v>No</v>
      </c>
      <c r="H1230" s="23">
        <f>VLOOKUP(A1230,'Medical Examinations'!A1230:H3564,7,FALSE)</f>
        <v>2</v>
      </c>
      <c r="I1230" s="23" t="str">
        <f>VLOOKUP(A1230,'Medical Examinations'!A1230:H3564,8,FALSE)</f>
        <v>No</v>
      </c>
      <c r="J1230" s="23" t="str" cm="1">
        <f t="array" ref="J1230">_xlfn.IFS(C1230&lt;18.5,"Under Weight",C1230&lt;25,"Healthy Weight",C1230&lt;30,"Over Weight",C1230&gt;=30,"Obesity")</f>
        <v>Obesity</v>
      </c>
      <c r="K1230" s="23" t="str" cm="1">
        <f t="array" ref="K1230">_xlfn.IFS(D1230&lt;5.7,"Normal",D1230&lt;=6.5,"Prediabetes",D1230&gt;6.5,"Diabetes")</f>
        <v>Diabetes</v>
      </c>
      <c r="L1230" s="30" t="str">
        <f>VLOOKUP(A1230,'Hospitalisation Details'!A1230:H3572,2,FALSE)</f>
        <v>12-Aug-1970</v>
      </c>
      <c r="M1230" s="23">
        <f>VLOOKUP(A1230,'Hospitalisation Details'!A1230:H3572,5,FALSE)</f>
        <v>9140.9500000000007</v>
      </c>
      <c r="N1230" s="23" t="str">
        <f>VLOOKUP(A1230,'Hospitalisation Details'!A1230:H3572,6,FALSE)</f>
        <v>tier - 3</v>
      </c>
      <c r="O1230" s="23" t="str">
        <f>VLOOKUP(A1230,'Hospitalisation Details'!A1230:H3572,7,FALSE)</f>
        <v>tier - 3</v>
      </c>
      <c r="P1230" s="23" t="str">
        <f>VLOOKUP(A1230,'Hospitalisation Details'!A1230:H3572,8,FALSE)</f>
        <v>R1013</v>
      </c>
      <c r="Q1230" s="26">
        <f>VLOOKUP(A1230,'Hospitalisation Details'!A1230:H3572,3,FALSE)</f>
        <v>52.822222222222223</v>
      </c>
    </row>
    <row r="1231" spans="1:17" ht="15.75" customHeight="1" x14ac:dyDescent="0.3">
      <c r="A1231" s="31" t="s">
        <v>2152</v>
      </c>
      <c r="B1231" s="23" t="str">
        <f>VLOOKUP(A1231,'Customer Names'!A1231:D3565,3,FALSE)</f>
        <v xml:space="preserve">  Katie C</v>
      </c>
      <c r="C1231" s="23">
        <f>VLOOKUP(Healthcare!A1231,'Medical Examinations'!A1231:H3565,2,FALSE)</f>
        <v>25.7</v>
      </c>
      <c r="D1231" s="23">
        <f>VLOOKUP(A1231,'Medical Examinations'!A1231:H3565,3,FALSE)</f>
        <v>5.61</v>
      </c>
      <c r="E1231" s="23" t="str">
        <f>VLOOKUP(A1231,'Medical Examinations'!A1231:H3565,4,FALSE)</f>
        <v>No</v>
      </c>
      <c r="F1231" s="23" t="str">
        <f>VLOOKUP(A1231,'Medical Examinations'!A1231:H3565,5,FALSE)</f>
        <v>No</v>
      </c>
      <c r="G1231" s="23" t="str">
        <f>VLOOKUP(A1231,'Medical Examinations'!A1231:H3565,6,FALSE)</f>
        <v>No</v>
      </c>
      <c r="H1231" s="23">
        <f>VLOOKUP(A1231,'Medical Examinations'!A1231:H3565,7,FALSE)</f>
        <v>0</v>
      </c>
      <c r="I1231" s="23" t="str">
        <f>VLOOKUP(A1231,'Medical Examinations'!A1231:H3565,8,FALSE)</f>
        <v>No</v>
      </c>
      <c r="J1231" s="23" t="str" cm="1">
        <f t="array" ref="J1231">_xlfn.IFS(C1231&lt;18.5,"Under Weight",C1231&lt;25,"Healthy Weight",C1231&lt;30,"Over Weight",C1231&gt;=30,"Obesity")</f>
        <v>Over Weight</v>
      </c>
      <c r="K1231" s="23" t="str" cm="1">
        <f t="array" ref="K1231">_xlfn.IFS(D1231&lt;5.7,"Normal",D1231&lt;=6.5,"Prediabetes",D1231&gt;6.5,"Diabetes")</f>
        <v>Normal</v>
      </c>
      <c r="L1231" s="30" t="str">
        <f>VLOOKUP(A1231,'Hospitalisation Details'!A1231:H3573,2,FALSE)</f>
        <v>02-Dec-1977</v>
      </c>
      <c r="M1231" s="23">
        <f>VLOOKUP(A1231,'Hospitalisation Details'!A1231:H3573,5,FALSE)</f>
        <v>9101.7999999999993</v>
      </c>
      <c r="N1231" s="23" t="str">
        <f>VLOOKUP(A1231,'Hospitalisation Details'!A1231:H3573,6,FALSE)</f>
        <v>tier - 2</v>
      </c>
      <c r="O1231" s="23" t="str">
        <f>VLOOKUP(A1231,'Hospitalisation Details'!A1231:H3573,7,FALSE)</f>
        <v>tier - 1</v>
      </c>
      <c r="P1231" s="23" t="str">
        <f>VLOOKUP(A1231,'Hospitalisation Details'!A1231:H3573,8,FALSE)</f>
        <v>R1011</v>
      </c>
      <c r="Q1231" s="26">
        <f>VLOOKUP(A1231,'Hospitalisation Details'!A1231:H3573,3,FALSE)</f>
        <v>45.516666666666666</v>
      </c>
    </row>
    <row r="1232" spans="1:17" ht="15.75" customHeight="1" x14ac:dyDescent="0.3">
      <c r="A1232" s="31" t="s">
        <v>2154</v>
      </c>
      <c r="B1232" s="23" t="str">
        <f>VLOOKUP(A1232,'Customer Names'!A1232:D3566,3,FALSE)</f>
        <v xml:space="preserve">  Melissa K</v>
      </c>
      <c r="C1232" s="23">
        <f>VLOOKUP(Healthcare!A1232,'Medical Examinations'!A1232:H3566,2,FALSE)</f>
        <v>21.68</v>
      </c>
      <c r="D1232" s="23">
        <f>VLOOKUP(A1232,'Medical Examinations'!A1232:H3566,3,FALSE)</f>
        <v>8.1199999999999992</v>
      </c>
      <c r="E1232" s="23" t="str">
        <f>VLOOKUP(A1232,'Medical Examinations'!A1232:H3566,4,FALSE)</f>
        <v>No</v>
      </c>
      <c r="F1232" s="23" t="str">
        <f>VLOOKUP(A1232,'Medical Examinations'!A1232:H3566,5,FALSE)</f>
        <v>No</v>
      </c>
      <c r="G1232" s="23" t="str">
        <f>VLOOKUP(A1232,'Medical Examinations'!A1232:H3566,6,FALSE)</f>
        <v>No</v>
      </c>
      <c r="H1232" s="23">
        <f>VLOOKUP(A1232,'Medical Examinations'!A1232:H3566,7,FALSE)</f>
        <v>0</v>
      </c>
      <c r="I1232" s="23" t="str">
        <f>VLOOKUP(A1232,'Medical Examinations'!A1232:H3566,8,FALSE)</f>
        <v>No</v>
      </c>
      <c r="J1232" s="23" t="str" cm="1">
        <f t="array" ref="J1232">_xlfn.IFS(C1232&lt;18.5,"Under Weight",C1232&lt;25,"Healthy Weight",C1232&lt;30,"Over Weight",C1232&gt;=30,"Obesity")</f>
        <v>Healthy Weight</v>
      </c>
      <c r="K1232" s="23" t="str" cm="1">
        <f t="array" ref="K1232">_xlfn.IFS(D1232&lt;5.7,"Normal",D1232&lt;=6.5,"Prediabetes",D1232&gt;6.5,"Diabetes")</f>
        <v>Diabetes</v>
      </c>
      <c r="L1232" s="30" t="str">
        <f>VLOOKUP(A1232,'Hospitalisation Details'!A1232:H3574,2,FALSE)</f>
        <v>09-Nov-1965</v>
      </c>
      <c r="M1232" s="23">
        <f>VLOOKUP(A1232,'Hospitalisation Details'!A1232:H3574,5,FALSE)</f>
        <v>9095.94</v>
      </c>
      <c r="N1232" s="23" t="str">
        <f>VLOOKUP(A1232,'Hospitalisation Details'!A1232:H3574,6,FALSE)</f>
        <v>tier - 3</v>
      </c>
      <c r="O1232" s="23" t="str">
        <f>VLOOKUP(A1232,'Hospitalisation Details'!A1232:H3574,7,FALSE)</f>
        <v>tier - 1</v>
      </c>
      <c r="P1232" s="23" t="str">
        <f>VLOOKUP(A1232,'Hospitalisation Details'!A1232:H3574,8,FALSE)</f>
        <v>R1011</v>
      </c>
      <c r="Q1232" s="26">
        <f>VLOOKUP(A1232,'Hospitalisation Details'!A1232:H3574,3,FALSE)</f>
        <v>57.580555555555556</v>
      </c>
    </row>
    <row r="1233" spans="1:17" ht="15.75" customHeight="1" x14ac:dyDescent="0.3">
      <c r="A1233" s="31" t="s">
        <v>2156</v>
      </c>
      <c r="B1233" s="23" t="str">
        <f>VLOOKUP(A1233,'Customer Names'!A1233:D3567,3,FALSE)</f>
        <v xml:space="preserve">  Kara H</v>
      </c>
      <c r="C1233" s="23">
        <f>VLOOKUP(Healthcare!A1233,'Medical Examinations'!A1233:H3567,2,FALSE)</f>
        <v>25.175000000000001</v>
      </c>
      <c r="D1233" s="23">
        <f>VLOOKUP(A1233,'Medical Examinations'!A1233:H3567,3,FALSE)</f>
        <v>4.74</v>
      </c>
      <c r="E1233" s="23" t="str">
        <f>VLOOKUP(A1233,'Medical Examinations'!A1233:H3567,4,FALSE)</f>
        <v>No</v>
      </c>
      <c r="F1233" s="23" t="str">
        <f>VLOOKUP(A1233,'Medical Examinations'!A1233:H3567,5,FALSE)</f>
        <v>No</v>
      </c>
      <c r="G1233" s="23" t="str">
        <f>VLOOKUP(A1233,'Medical Examinations'!A1233:H3567,6,FALSE)</f>
        <v>No</v>
      </c>
      <c r="H1233" s="23">
        <f>VLOOKUP(A1233,'Medical Examinations'!A1233:H3567,7,FALSE)</f>
        <v>0</v>
      </c>
      <c r="I1233" s="23" t="str">
        <f>VLOOKUP(A1233,'Medical Examinations'!A1233:H3567,8,FALSE)</f>
        <v>No</v>
      </c>
      <c r="J1233" s="23" t="str" cm="1">
        <f t="array" ref="J1233">_xlfn.IFS(C1233&lt;18.5,"Under Weight",C1233&lt;25,"Healthy Weight",C1233&lt;30,"Over Weight",C1233&gt;=30,"Obesity")</f>
        <v>Over Weight</v>
      </c>
      <c r="K1233" s="23" t="str" cm="1">
        <f t="array" ref="K1233">_xlfn.IFS(D1233&lt;5.7,"Normal",D1233&lt;=6.5,"Prediabetes",D1233&gt;6.5,"Diabetes")</f>
        <v>Normal</v>
      </c>
      <c r="L1233" s="30" t="str">
        <f>VLOOKUP(A1233,'Hospitalisation Details'!A1233:H3575,2,FALSE)</f>
        <v>04-Nov-1977</v>
      </c>
      <c r="M1233" s="23">
        <f>VLOOKUP(A1233,'Hospitalisation Details'!A1233:H3575,5,FALSE)</f>
        <v>9095.07</v>
      </c>
      <c r="N1233" s="23" t="str">
        <f>VLOOKUP(A1233,'Hospitalisation Details'!A1233:H3575,6,FALSE)</f>
        <v>tier - 2</v>
      </c>
      <c r="O1233" s="23" t="str">
        <f>VLOOKUP(A1233,'Hospitalisation Details'!A1233:H3575,7,FALSE)</f>
        <v>tier - 2</v>
      </c>
      <c r="P1233" s="23" t="str">
        <f>VLOOKUP(A1233,'Hospitalisation Details'!A1233:H3575,8,FALSE)</f>
        <v>R1024</v>
      </c>
      <c r="Q1233" s="26">
        <f>VLOOKUP(A1233,'Hospitalisation Details'!A1233:H3575,3,FALSE)</f>
        <v>45.594444444444441</v>
      </c>
    </row>
    <row r="1234" spans="1:17" ht="15.75" customHeight="1" x14ac:dyDescent="0.3">
      <c r="A1234" s="31" t="s">
        <v>2158</v>
      </c>
      <c r="B1234" s="23" t="str">
        <f>VLOOKUP(A1234,'Customer Names'!A1234:D3568,3,FALSE)</f>
        <v xml:space="preserve">  Juan Carlos</v>
      </c>
      <c r="C1234" s="23">
        <f>VLOOKUP(Healthcare!A1234,'Medical Examinations'!A1234:H3568,2,FALSE)</f>
        <v>44.77</v>
      </c>
      <c r="D1234" s="23">
        <f>VLOOKUP(A1234,'Medical Examinations'!A1234:H3568,3,FALSE)</f>
        <v>4.0599999999999996</v>
      </c>
      <c r="E1234" s="23" t="str">
        <f>VLOOKUP(A1234,'Medical Examinations'!A1234:H3568,4,FALSE)</f>
        <v>No</v>
      </c>
      <c r="F1234" s="23" t="str">
        <f>VLOOKUP(A1234,'Medical Examinations'!A1234:H3568,5,FALSE)</f>
        <v>No</v>
      </c>
      <c r="G1234" s="23" t="str">
        <f>VLOOKUP(A1234,'Medical Examinations'!A1234:H3568,6,FALSE)</f>
        <v>No</v>
      </c>
      <c r="H1234" s="23">
        <f>VLOOKUP(A1234,'Medical Examinations'!A1234:H3568,7,FALSE)</f>
        <v>2</v>
      </c>
      <c r="I1234" s="23" t="str">
        <f>VLOOKUP(A1234,'Medical Examinations'!A1234:H3568,8,FALSE)</f>
        <v>No</v>
      </c>
      <c r="J1234" s="23" t="str" cm="1">
        <f t="array" ref="J1234">_xlfn.IFS(C1234&lt;18.5,"Under Weight",C1234&lt;25,"Healthy Weight",C1234&lt;30,"Over Weight",C1234&gt;=30,"Obesity")</f>
        <v>Obesity</v>
      </c>
      <c r="K1234" s="23" t="str" cm="1">
        <f t="array" ref="K1234">_xlfn.IFS(D1234&lt;5.7,"Normal",D1234&lt;=6.5,"Prediabetes",D1234&gt;6.5,"Diabetes")</f>
        <v>Normal</v>
      </c>
      <c r="L1234" s="30" t="str">
        <f>VLOOKUP(A1234,'Hospitalisation Details'!A1234:H3576,2,FALSE)</f>
        <v>02-Dec-1972</v>
      </c>
      <c r="M1234" s="23">
        <f>VLOOKUP(A1234,'Hospitalisation Details'!A1234:H3576,5,FALSE)</f>
        <v>9058.73</v>
      </c>
      <c r="N1234" s="23" t="str">
        <f>VLOOKUP(A1234,'Hospitalisation Details'!A1234:H3576,6,FALSE)</f>
        <v>tier - 3</v>
      </c>
      <c r="O1234" s="23" t="str">
        <f>VLOOKUP(A1234,'Hospitalisation Details'!A1234:H3576,7,FALSE)</f>
        <v>tier - 2</v>
      </c>
      <c r="P1234" s="23" t="str">
        <f>VLOOKUP(A1234,'Hospitalisation Details'!A1234:H3576,8,FALSE)</f>
        <v>R1013</v>
      </c>
      <c r="Q1234" s="26">
        <f>VLOOKUP(A1234,'Hospitalisation Details'!A1234:H3576,3,FALSE)</f>
        <v>50.516666666666666</v>
      </c>
    </row>
    <row r="1235" spans="1:17" ht="15.75" customHeight="1" x14ac:dyDescent="0.3">
      <c r="A1235" s="31" t="s">
        <v>2160</v>
      </c>
      <c r="B1235" s="23" t="str">
        <f>VLOOKUP(A1235,'Customer Names'!A1235:D3569,3,FALSE)</f>
        <v xml:space="preserve">  John III</v>
      </c>
      <c r="C1235" s="23">
        <f>VLOOKUP(Healthcare!A1235,'Medical Examinations'!A1235:H3569,2,FALSE)</f>
        <v>37.07</v>
      </c>
      <c r="D1235" s="23">
        <f>VLOOKUP(A1235,'Medical Examinations'!A1235:H3569,3,FALSE)</f>
        <v>5.69</v>
      </c>
      <c r="E1235" s="23" t="str">
        <f>VLOOKUP(A1235,'Medical Examinations'!A1235:H3569,4,FALSE)</f>
        <v>No</v>
      </c>
      <c r="F1235" s="23" t="str">
        <f>VLOOKUP(A1235,'Medical Examinations'!A1235:H3569,5,FALSE)</f>
        <v>No</v>
      </c>
      <c r="G1235" s="23" t="str">
        <f>VLOOKUP(A1235,'Medical Examinations'!A1235:H3569,6,FALSE)</f>
        <v>No</v>
      </c>
      <c r="H1235" s="23">
        <f>VLOOKUP(A1235,'Medical Examinations'!A1235:H3569,7,FALSE)</f>
        <v>2</v>
      </c>
      <c r="I1235" s="23" t="str">
        <f>VLOOKUP(A1235,'Medical Examinations'!A1235:H3569,8,FALSE)</f>
        <v>No</v>
      </c>
      <c r="J1235" s="23" t="str" cm="1">
        <f t="array" ref="J1235">_xlfn.IFS(C1235&lt;18.5,"Under Weight",C1235&lt;25,"Healthy Weight",C1235&lt;30,"Over Weight",C1235&gt;=30,"Obesity")</f>
        <v>Obesity</v>
      </c>
      <c r="K1235" s="23" t="str" cm="1">
        <f t="array" ref="K1235">_xlfn.IFS(D1235&lt;5.7,"Normal",D1235&lt;=6.5,"Prediabetes",D1235&gt;6.5,"Diabetes")</f>
        <v>Normal</v>
      </c>
      <c r="L1235" s="30" t="str">
        <f>VLOOKUP(A1235,'Hospitalisation Details'!A1235:H3577,2,FALSE)</f>
        <v>07-Dec-1972</v>
      </c>
      <c r="M1235" s="23">
        <f>VLOOKUP(A1235,'Hospitalisation Details'!A1235:H3577,5,FALSE)</f>
        <v>9048.0300000000007</v>
      </c>
      <c r="N1235" s="23" t="str">
        <f>VLOOKUP(A1235,'Hospitalisation Details'!A1235:H3577,6,FALSE)</f>
        <v>tier - 2</v>
      </c>
      <c r="O1235" s="23" t="str">
        <f>VLOOKUP(A1235,'Hospitalisation Details'!A1235:H3577,7,FALSE)</f>
        <v>tier - 2</v>
      </c>
      <c r="P1235" s="23" t="str">
        <f>VLOOKUP(A1235,'Hospitalisation Details'!A1235:H3577,8,FALSE)</f>
        <v>R1013</v>
      </c>
      <c r="Q1235" s="26">
        <f>VLOOKUP(A1235,'Hospitalisation Details'!A1235:H3577,3,FALSE)</f>
        <v>50.50277777777778</v>
      </c>
    </row>
    <row r="1236" spans="1:17" ht="15.75" customHeight="1" x14ac:dyDescent="0.3">
      <c r="A1236" s="31" t="s">
        <v>2162</v>
      </c>
      <c r="B1236" s="23" t="str">
        <f>VLOOKUP(A1236,'Customer Names'!A1236:D3570,3,FALSE)</f>
        <v xml:space="preserve">  Sarah M</v>
      </c>
      <c r="C1236" s="23">
        <f>VLOOKUP(Healthcare!A1236,'Medical Examinations'!A1236:H3570,2,FALSE)</f>
        <v>39.799999999999997</v>
      </c>
      <c r="D1236" s="23">
        <f>VLOOKUP(A1236,'Medical Examinations'!A1236:H3570,3,FALSE)</f>
        <v>5.66</v>
      </c>
      <c r="E1236" s="23" t="str">
        <f>VLOOKUP(A1236,'Medical Examinations'!A1236:H3570,4,FALSE)</f>
        <v>No</v>
      </c>
      <c r="F1236" s="23" t="str">
        <f>VLOOKUP(A1236,'Medical Examinations'!A1236:H3570,5,FALSE)</f>
        <v>No</v>
      </c>
      <c r="G1236" s="23" t="str">
        <f>VLOOKUP(A1236,'Medical Examinations'!A1236:H3570,6,FALSE)</f>
        <v>Yes</v>
      </c>
      <c r="H1236" s="23">
        <f>VLOOKUP(A1236,'Medical Examinations'!A1236:H3570,7,FALSE)</f>
        <v>1</v>
      </c>
      <c r="I1236" s="23" t="str">
        <f>VLOOKUP(A1236,'Medical Examinations'!A1236:H3570,8,FALSE)</f>
        <v>No</v>
      </c>
      <c r="J1236" s="23" t="str" cm="1">
        <f t="array" ref="J1236">_xlfn.IFS(C1236&lt;18.5,"Under Weight",C1236&lt;25,"Healthy Weight",C1236&lt;30,"Over Weight",C1236&gt;=30,"Obesity")</f>
        <v>Obesity</v>
      </c>
      <c r="K1236" s="23" t="str" cm="1">
        <f t="array" ref="K1236">_xlfn.IFS(D1236&lt;5.7,"Normal",D1236&lt;=6.5,"Prediabetes",D1236&gt;6.5,"Diabetes")</f>
        <v>Normal</v>
      </c>
      <c r="L1236" s="30" t="str">
        <f>VLOOKUP(A1236,'Hospitalisation Details'!A1236:H3578,2,FALSE)</f>
        <v>01-Dec-1993</v>
      </c>
      <c r="M1236" s="23">
        <f>VLOOKUP(A1236,'Hospitalisation Details'!A1236:H3578,5,FALSE)</f>
        <v>9010.2000000000007</v>
      </c>
      <c r="N1236" s="23" t="str">
        <f>VLOOKUP(A1236,'Hospitalisation Details'!A1236:H3578,6,FALSE)</f>
        <v>tier - 2</v>
      </c>
      <c r="O1236" s="23" t="str">
        <f>VLOOKUP(A1236,'Hospitalisation Details'!A1236:H3578,7,FALSE)</f>
        <v>tier - 3</v>
      </c>
      <c r="P1236" s="23" t="str">
        <f>VLOOKUP(A1236,'Hospitalisation Details'!A1236:H3578,8,FALSE)</f>
        <v>R1026</v>
      </c>
      <c r="Q1236" s="26">
        <f>VLOOKUP(A1236,'Hospitalisation Details'!A1236:H3578,3,FALSE)</f>
        <v>29.519444444444446</v>
      </c>
    </row>
    <row r="1237" spans="1:17" ht="15.75" customHeight="1" x14ac:dyDescent="0.3">
      <c r="A1237" s="31" t="s">
        <v>2163</v>
      </c>
      <c r="B1237" s="23" t="str">
        <f>VLOOKUP(A1237,'Customer Names'!A1237:D3571,3,FALSE)</f>
        <v xml:space="preserve">  Kristin C</v>
      </c>
      <c r="C1237" s="23">
        <f>VLOOKUP(Healthcare!A1237,'Medical Examinations'!A1237:H3571,2,FALSE)</f>
        <v>26.36</v>
      </c>
      <c r="D1237" s="23">
        <f>VLOOKUP(A1237,'Medical Examinations'!A1237:H3571,3,FALSE)</f>
        <v>4.32</v>
      </c>
      <c r="E1237" s="23" t="str">
        <f>VLOOKUP(A1237,'Medical Examinations'!A1237:H3571,4,FALSE)</f>
        <v>No</v>
      </c>
      <c r="F1237" s="23" t="str">
        <f>VLOOKUP(A1237,'Medical Examinations'!A1237:H3571,5,FALSE)</f>
        <v>No</v>
      </c>
      <c r="G1237" s="23" t="str">
        <f>VLOOKUP(A1237,'Medical Examinations'!A1237:H3571,6,FALSE)</f>
        <v>Yes</v>
      </c>
      <c r="H1237" s="23">
        <f>VLOOKUP(A1237,'Medical Examinations'!A1237:H3571,7,FALSE)</f>
        <v>1</v>
      </c>
      <c r="I1237" s="23" t="str">
        <f>VLOOKUP(A1237,'Medical Examinations'!A1237:H3571,8,FALSE)</f>
        <v>No</v>
      </c>
      <c r="J1237" s="23" t="str" cm="1">
        <f t="array" ref="J1237">_xlfn.IFS(C1237&lt;18.5,"Under Weight",C1237&lt;25,"Healthy Weight",C1237&lt;30,"Over Weight",C1237&gt;=30,"Obesity")</f>
        <v>Over Weight</v>
      </c>
      <c r="K1237" s="23" t="str" cm="1">
        <f t="array" ref="K1237">_xlfn.IFS(D1237&lt;5.7,"Normal",D1237&lt;=6.5,"Prediabetes",D1237&gt;6.5,"Diabetes")</f>
        <v>Normal</v>
      </c>
      <c r="L1237" s="30" t="str">
        <f>VLOOKUP(A1237,'Hospitalisation Details'!A1237:H3579,2,FALSE)</f>
        <v>16-Dec-1979</v>
      </c>
      <c r="M1237" s="23">
        <f>VLOOKUP(A1237,'Hospitalisation Details'!A1237:H3579,5,FALSE)</f>
        <v>8998.43</v>
      </c>
      <c r="N1237" s="23" t="str">
        <f>VLOOKUP(A1237,'Hospitalisation Details'!A1237:H3579,6,FALSE)</f>
        <v>tier - 2</v>
      </c>
      <c r="O1237" s="23" t="str">
        <f>VLOOKUP(A1237,'Hospitalisation Details'!A1237:H3579,7,FALSE)</f>
        <v>tier - 1</v>
      </c>
      <c r="P1237" s="23" t="str">
        <f>VLOOKUP(A1237,'Hospitalisation Details'!A1237:H3579,8,FALSE)</f>
        <v>R1025</v>
      </c>
      <c r="Q1237" s="26">
        <f>VLOOKUP(A1237,'Hospitalisation Details'!A1237:H3579,3,FALSE)</f>
        <v>43.477777777777774</v>
      </c>
    </row>
    <row r="1238" spans="1:17" ht="15.75" customHeight="1" x14ac:dyDescent="0.3">
      <c r="A1238" s="31" t="s">
        <v>2165</v>
      </c>
      <c r="B1238" s="23" t="str">
        <f>VLOOKUP(A1238,'Customer Names'!A1238:D3572,3,FALSE)</f>
        <v xml:space="preserve">  Casey M</v>
      </c>
      <c r="C1238" s="23">
        <f>VLOOKUP(Healthcare!A1238,'Medical Examinations'!A1238:H3572,2,FALSE)</f>
        <v>29.925000000000001</v>
      </c>
      <c r="D1238" s="23">
        <f>VLOOKUP(A1238,'Medical Examinations'!A1238:H3572,3,FALSE)</f>
        <v>8.2899999999999991</v>
      </c>
      <c r="E1238" s="23" t="str">
        <f>VLOOKUP(A1238,'Medical Examinations'!A1238:H3572,4,FALSE)</f>
        <v>No</v>
      </c>
      <c r="F1238" s="23" t="str">
        <f>VLOOKUP(A1238,'Medical Examinations'!A1238:H3572,5,FALSE)</f>
        <v>No</v>
      </c>
      <c r="G1238" s="23" t="str">
        <f>VLOOKUP(A1238,'Medical Examinations'!A1238:H3572,6,FALSE)</f>
        <v>No</v>
      </c>
      <c r="H1238" s="23">
        <f>VLOOKUP(A1238,'Medical Examinations'!A1238:H3572,7,FALSE)</f>
        <v>2</v>
      </c>
      <c r="I1238" s="23" t="str">
        <f>VLOOKUP(A1238,'Medical Examinations'!A1238:H3572,8,FALSE)</f>
        <v>No</v>
      </c>
      <c r="J1238" s="23" t="str" cm="1">
        <f t="array" ref="J1238">_xlfn.IFS(C1238&lt;18.5,"Under Weight",C1238&lt;25,"Healthy Weight",C1238&lt;30,"Over Weight",C1238&gt;=30,"Obesity")</f>
        <v>Over Weight</v>
      </c>
      <c r="K1238" s="23" t="str" cm="1">
        <f t="array" ref="K1238">_xlfn.IFS(D1238&lt;5.7,"Normal",D1238&lt;=6.5,"Prediabetes",D1238&gt;6.5,"Diabetes")</f>
        <v>Diabetes</v>
      </c>
      <c r="L1238" s="30" t="str">
        <f>VLOOKUP(A1238,'Hospitalisation Details'!A1238:H3580,2,FALSE)</f>
        <v>11-Oct-1973</v>
      </c>
      <c r="M1238" s="23">
        <f>VLOOKUP(A1238,'Hospitalisation Details'!A1238:H3580,5,FALSE)</f>
        <v>8988.16</v>
      </c>
      <c r="N1238" s="23" t="str">
        <f>VLOOKUP(A1238,'Hospitalisation Details'!A1238:H3580,6,FALSE)</f>
        <v>tier - 2</v>
      </c>
      <c r="O1238" s="23" t="str">
        <f>VLOOKUP(A1238,'Hospitalisation Details'!A1238:H3580,7,FALSE)</f>
        <v>tier - 1</v>
      </c>
      <c r="P1238" s="23" t="str">
        <f>VLOOKUP(A1238,'Hospitalisation Details'!A1238:H3580,8,FALSE)</f>
        <v>R1012</v>
      </c>
      <c r="Q1238" s="26">
        <f>VLOOKUP(A1238,'Hospitalisation Details'!A1238:H3580,3,FALSE)</f>
        <v>49.658333333333331</v>
      </c>
    </row>
    <row r="1239" spans="1:17" ht="15.75" customHeight="1" x14ac:dyDescent="0.3">
      <c r="A1239" s="31" t="s">
        <v>2167</v>
      </c>
      <c r="B1239" s="23" t="str">
        <f>VLOOKUP(A1239,'Customer Names'!A1239:D3573,3,FALSE)</f>
        <v xml:space="preserve">  Samuel</v>
      </c>
      <c r="C1239" s="23">
        <f>VLOOKUP(Healthcare!A1239,'Medical Examinations'!A1239:H3573,2,FALSE)</f>
        <v>37.29</v>
      </c>
      <c r="D1239" s="23">
        <f>VLOOKUP(A1239,'Medical Examinations'!A1239:H3573,3,FALSE)</f>
        <v>10.46</v>
      </c>
      <c r="E1239" s="23" t="str">
        <f>VLOOKUP(A1239,'Medical Examinations'!A1239:H3573,4,FALSE)</f>
        <v>No</v>
      </c>
      <c r="F1239" s="23" t="str">
        <f>VLOOKUP(A1239,'Medical Examinations'!A1239:H3573,5,FALSE)</f>
        <v>No</v>
      </c>
      <c r="G1239" s="23" t="str">
        <f>VLOOKUP(A1239,'Medical Examinations'!A1239:H3573,6,FALSE)</f>
        <v>No</v>
      </c>
      <c r="H1239" s="23">
        <f>VLOOKUP(A1239,'Medical Examinations'!A1239:H3573,7,FALSE)</f>
        <v>0</v>
      </c>
      <c r="I1239" s="23" t="str">
        <f>VLOOKUP(A1239,'Medical Examinations'!A1239:H3573,8,FALSE)</f>
        <v>No</v>
      </c>
      <c r="J1239" s="23" t="str" cm="1">
        <f t="array" ref="J1239">_xlfn.IFS(C1239&lt;18.5,"Under Weight",C1239&lt;25,"Healthy Weight",C1239&lt;30,"Over Weight",C1239&gt;=30,"Obesity")</f>
        <v>Obesity</v>
      </c>
      <c r="K1239" s="23" t="str" cm="1">
        <f t="array" ref="K1239">_xlfn.IFS(D1239&lt;5.7,"Normal",D1239&lt;=6.5,"Prediabetes",D1239&gt;6.5,"Diabetes")</f>
        <v>Diabetes</v>
      </c>
      <c r="L1239" s="30" t="str">
        <f>VLOOKUP(A1239,'Hospitalisation Details'!A1239:H3581,2,FALSE)</f>
        <v>21-Jul-1974</v>
      </c>
      <c r="M1239" s="23">
        <f>VLOOKUP(A1239,'Hospitalisation Details'!A1239:H3581,5,FALSE)</f>
        <v>8978.19</v>
      </c>
      <c r="N1239" s="23" t="str">
        <f>VLOOKUP(A1239,'Hospitalisation Details'!A1239:H3581,6,FALSE)</f>
        <v>tier - 2</v>
      </c>
      <c r="O1239" s="23" t="str">
        <f>VLOOKUP(A1239,'Hospitalisation Details'!A1239:H3581,7,FALSE)</f>
        <v>tier - 2</v>
      </c>
      <c r="P1239" s="23" t="str">
        <f>VLOOKUP(A1239,'Hospitalisation Details'!A1239:H3581,8,FALSE)</f>
        <v>R1013</v>
      </c>
      <c r="Q1239" s="26">
        <f>VLOOKUP(A1239,'Hospitalisation Details'!A1239:H3581,3,FALSE)</f>
        <v>48.880555555555553</v>
      </c>
    </row>
    <row r="1240" spans="1:17" ht="15.75" customHeight="1" x14ac:dyDescent="0.3">
      <c r="A1240" s="31" t="s">
        <v>2168</v>
      </c>
      <c r="B1240" s="23" t="str">
        <f>VLOOKUP(A1240,'Customer Names'!A1240:D3574,3,FALSE)</f>
        <v xml:space="preserve">  Braulio</v>
      </c>
      <c r="C1240" s="23">
        <f>VLOOKUP(Healthcare!A1240,'Medical Examinations'!A1240:H3574,2,FALSE)</f>
        <v>30.2</v>
      </c>
      <c r="D1240" s="23">
        <f>VLOOKUP(A1240,'Medical Examinations'!A1240:H3574,3,FALSE)</f>
        <v>11.96</v>
      </c>
      <c r="E1240" s="23" t="str">
        <f>VLOOKUP(A1240,'Medical Examinations'!A1240:H3574,4,FALSE)</f>
        <v>No</v>
      </c>
      <c r="F1240" s="23" t="str">
        <f>VLOOKUP(A1240,'Medical Examinations'!A1240:H3574,5,FALSE)</f>
        <v>No</v>
      </c>
      <c r="G1240" s="23" t="str">
        <f>VLOOKUP(A1240,'Medical Examinations'!A1240:H3574,6,FALSE)</f>
        <v>No</v>
      </c>
      <c r="H1240" s="23">
        <f>VLOOKUP(A1240,'Medical Examinations'!A1240:H3574,7,FALSE)</f>
        <v>0</v>
      </c>
      <c r="I1240" s="23" t="str">
        <f>VLOOKUP(A1240,'Medical Examinations'!A1240:H3574,8,FALSE)</f>
        <v>No</v>
      </c>
      <c r="J1240" s="23" t="str" cm="1">
        <f t="array" ref="J1240">_xlfn.IFS(C1240&lt;18.5,"Under Weight",C1240&lt;25,"Healthy Weight",C1240&lt;30,"Over Weight",C1240&gt;=30,"Obesity")</f>
        <v>Obesity</v>
      </c>
      <c r="K1240" s="23" t="str" cm="1">
        <f t="array" ref="K1240">_xlfn.IFS(D1240&lt;5.7,"Normal",D1240&lt;=6.5,"Prediabetes",D1240&gt;6.5,"Diabetes")</f>
        <v>Diabetes</v>
      </c>
      <c r="L1240" s="30" t="str">
        <f>VLOOKUP(A1240,'Hospitalisation Details'!A1240:H3582,2,FALSE)</f>
        <v>08-Sep-1974</v>
      </c>
      <c r="M1240" s="23">
        <f>VLOOKUP(A1240,'Hospitalisation Details'!A1240:H3582,5,FALSE)</f>
        <v>8968.33</v>
      </c>
      <c r="N1240" s="23" t="str">
        <f>VLOOKUP(A1240,'Hospitalisation Details'!A1240:H3582,6,FALSE)</f>
        <v>tier - 3</v>
      </c>
      <c r="O1240" s="23" t="str">
        <f>VLOOKUP(A1240,'Hospitalisation Details'!A1240:H3582,7,FALSE)</f>
        <v>tier - 2</v>
      </c>
      <c r="P1240" s="23" t="str">
        <f>VLOOKUP(A1240,'Hospitalisation Details'!A1240:H3582,8,FALSE)</f>
        <v>R1011</v>
      </c>
      <c r="Q1240" s="26">
        <f>VLOOKUP(A1240,'Hospitalisation Details'!A1240:H3582,3,FALSE)</f>
        <v>48.75</v>
      </c>
    </row>
    <row r="1241" spans="1:17" ht="15.75" customHeight="1" x14ac:dyDescent="0.3">
      <c r="A1241" s="31" t="s">
        <v>2170</v>
      </c>
      <c r="B1241" s="23" t="str">
        <f>VLOOKUP(A1241,'Customer Names'!A1241:D3575,3,FALSE)</f>
        <v xml:space="preserve">  Anne-Marie</v>
      </c>
      <c r="C1241" s="23">
        <f>VLOOKUP(Healthcare!A1241,'Medical Examinations'!A1241:H3575,2,FALSE)</f>
        <v>24.225000000000001</v>
      </c>
      <c r="D1241" s="23">
        <f>VLOOKUP(A1241,'Medical Examinations'!A1241:H3575,3,FALSE)</f>
        <v>4.25</v>
      </c>
      <c r="E1241" s="23" t="str">
        <f>VLOOKUP(A1241,'Medical Examinations'!A1241:H3575,4,FALSE)</f>
        <v>Yes</v>
      </c>
      <c r="F1241" s="23" t="str">
        <f>VLOOKUP(A1241,'Medical Examinations'!A1241:H3575,5,FALSE)</f>
        <v>No</v>
      </c>
      <c r="G1241" s="23" t="str">
        <f>VLOOKUP(A1241,'Medical Examinations'!A1241:H3575,6,FALSE)</f>
        <v>Yes</v>
      </c>
      <c r="H1241" s="23">
        <f>VLOOKUP(A1241,'Medical Examinations'!A1241:H3575,7,FALSE)</f>
        <v>1</v>
      </c>
      <c r="I1241" s="23" t="str">
        <f>VLOOKUP(A1241,'Medical Examinations'!A1241:H3575,8,FALSE)</f>
        <v>No</v>
      </c>
      <c r="J1241" s="23" t="str" cm="1">
        <f t="array" ref="J1241">_xlfn.IFS(C1241&lt;18.5,"Under Weight",C1241&lt;25,"Healthy Weight",C1241&lt;30,"Over Weight",C1241&gt;=30,"Obesity")</f>
        <v>Healthy Weight</v>
      </c>
      <c r="K1241" s="23" t="str" cm="1">
        <f t="array" ref="K1241">_xlfn.IFS(D1241&lt;5.7,"Normal",D1241&lt;=6.5,"Prediabetes",D1241&gt;6.5,"Diabetes")</f>
        <v>Normal</v>
      </c>
      <c r="L1241" s="30" t="str">
        <f>VLOOKUP(A1241,'Hospitalisation Details'!A1241:H3583,2,FALSE)</f>
        <v>15-Jul-1983</v>
      </c>
      <c r="M1241" s="23">
        <f>VLOOKUP(A1241,'Hospitalisation Details'!A1241:H3583,5,FALSE)</f>
        <v>8965.7999999999993</v>
      </c>
      <c r="N1241" s="23" t="str">
        <f>VLOOKUP(A1241,'Hospitalisation Details'!A1241:H3583,6,FALSE)</f>
        <v>tier - 2</v>
      </c>
      <c r="O1241" s="23" t="str">
        <f>VLOOKUP(A1241,'Hospitalisation Details'!A1241:H3583,7,FALSE)</f>
        <v>tier - 3</v>
      </c>
      <c r="P1241" s="23" t="str">
        <f>VLOOKUP(A1241,'Hospitalisation Details'!A1241:H3583,8,FALSE)</f>
        <v>R1012</v>
      </c>
      <c r="Q1241" s="26">
        <f>VLOOKUP(A1241,'Hospitalisation Details'!A1241:H3583,3,FALSE)</f>
        <v>39.897222222222226</v>
      </c>
    </row>
    <row r="1242" spans="1:17" ht="15.75" customHeight="1" x14ac:dyDescent="0.3">
      <c r="A1242" s="31" t="s">
        <v>2172</v>
      </c>
      <c r="B1242" s="23" t="str">
        <f>VLOOKUP(A1242,'Customer Names'!A1242:D3576,3,FALSE)</f>
        <v xml:space="preserve">  Samuel K</v>
      </c>
      <c r="C1242" s="23">
        <f>VLOOKUP(Healthcare!A1242,'Medical Examinations'!A1242:H3576,2,FALSE)</f>
        <v>31.445</v>
      </c>
      <c r="D1242" s="23">
        <f>VLOOKUP(A1242,'Medical Examinations'!A1242:H3576,3,FALSE)</f>
        <v>8.33</v>
      </c>
      <c r="E1242" s="23" t="str">
        <f>VLOOKUP(A1242,'Medical Examinations'!A1242:H3576,4,FALSE)</f>
        <v>No</v>
      </c>
      <c r="F1242" s="23" t="str">
        <f>VLOOKUP(A1242,'Medical Examinations'!A1242:H3576,5,FALSE)</f>
        <v>No</v>
      </c>
      <c r="G1242" s="23" t="str">
        <f>VLOOKUP(A1242,'Medical Examinations'!A1242:H3576,6,FALSE)</f>
        <v>No</v>
      </c>
      <c r="H1242" s="23">
        <f>VLOOKUP(A1242,'Medical Examinations'!A1242:H3576,7,FALSE)</f>
        <v>0</v>
      </c>
      <c r="I1242" s="23" t="str">
        <f>VLOOKUP(A1242,'Medical Examinations'!A1242:H3576,8,FALSE)</f>
        <v>No</v>
      </c>
      <c r="J1242" s="23" t="str" cm="1">
        <f t="array" ref="J1242">_xlfn.IFS(C1242&lt;18.5,"Under Weight",C1242&lt;25,"Healthy Weight",C1242&lt;30,"Over Weight",C1242&gt;=30,"Obesity")</f>
        <v>Obesity</v>
      </c>
      <c r="K1242" s="23" t="str" cm="1">
        <f t="array" ref="K1242">_xlfn.IFS(D1242&lt;5.7,"Normal",D1242&lt;=6.5,"Prediabetes",D1242&gt;6.5,"Diabetes")</f>
        <v>Diabetes</v>
      </c>
      <c r="L1242" s="30" t="str">
        <f>VLOOKUP(A1242,'Hospitalisation Details'!A1242:H3584,2,FALSE)</f>
        <v>17-Aug-1974</v>
      </c>
      <c r="M1242" s="23">
        <f>VLOOKUP(A1242,'Hospitalisation Details'!A1242:H3584,5,FALSE)</f>
        <v>8964.06</v>
      </c>
      <c r="N1242" s="23" t="str">
        <f>VLOOKUP(A1242,'Hospitalisation Details'!A1242:H3584,6,FALSE)</f>
        <v>tier - 3</v>
      </c>
      <c r="O1242" s="23" t="str">
        <f>VLOOKUP(A1242,'Hospitalisation Details'!A1242:H3584,7,FALSE)</f>
        <v>tier - 2</v>
      </c>
      <c r="P1242" s="23" t="str">
        <f>VLOOKUP(A1242,'Hospitalisation Details'!A1242:H3584,8,FALSE)</f>
        <v>R1016</v>
      </c>
      <c r="Q1242" s="26">
        <f>VLOOKUP(A1242,'Hospitalisation Details'!A1242:H3584,3,FALSE)</f>
        <v>48.80833333333333</v>
      </c>
    </row>
    <row r="1243" spans="1:17" ht="15.75" customHeight="1" x14ac:dyDescent="0.3">
      <c r="A1243" s="31" t="s">
        <v>2174</v>
      </c>
      <c r="B1243" s="23" t="str">
        <f>VLOOKUP(A1243,'Customer Names'!A1243:D3577,3,FALSE)</f>
        <v xml:space="preserve">  Yuki</v>
      </c>
      <c r="C1243" s="23">
        <f>VLOOKUP(Healthcare!A1243,'Medical Examinations'!A1243:H3577,2,FALSE)</f>
        <v>38.880000000000003</v>
      </c>
      <c r="D1243" s="23">
        <f>VLOOKUP(A1243,'Medical Examinations'!A1243:H3577,3,FALSE)</f>
        <v>4.29</v>
      </c>
      <c r="E1243" s="23" t="str">
        <f>VLOOKUP(A1243,'Medical Examinations'!A1243:H3577,4,FALSE)</f>
        <v>No</v>
      </c>
      <c r="F1243" s="23" t="str">
        <f>VLOOKUP(A1243,'Medical Examinations'!A1243:H3577,5,FALSE)</f>
        <v>No</v>
      </c>
      <c r="G1243" s="23" t="str">
        <f>VLOOKUP(A1243,'Medical Examinations'!A1243:H3577,6,FALSE)</f>
        <v>No</v>
      </c>
      <c r="H1243" s="23">
        <f>VLOOKUP(A1243,'Medical Examinations'!A1243:H3577,7,FALSE)</f>
        <v>1</v>
      </c>
      <c r="I1243" s="23" t="str">
        <f>VLOOKUP(A1243,'Medical Examinations'!A1243:H3577,8,FALSE)</f>
        <v>No</v>
      </c>
      <c r="J1243" s="23" t="str" cm="1">
        <f t="array" ref="J1243">_xlfn.IFS(C1243&lt;18.5,"Under Weight",C1243&lt;25,"Healthy Weight",C1243&lt;30,"Over Weight",C1243&gt;=30,"Obesity")</f>
        <v>Obesity</v>
      </c>
      <c r="K1243" s="23" t="str" cm="1">
        <f t="array" ref="K1243">_xlfn.IFS(D1243&lt;5.7,"Normal",D1243&lt;=6.5,"Prediabetes",D1243&gt;6.5,"Diabetes")</f>
        <v>Normal</v>
      </c>
      <c r="L1243" s="30" t="str">
        <f>VLOOKUP(A1243,'Hospitalisation Details'!A1243:H3585,2,FALSE)</f>
        <v>27-Sep-1992</v>
      </c>
      <c r="M1243" s="23">
        <f>VLOOKUP(A1243,'Hospitalisation Details'!A1243:H3585,5,FALSE)</f>
        <v>8954.99</v>
      </c>
      <c r="N1243" s="23" t="str">
        <f>VLOOKUP(A1243,'Hospitalisation Details'!A1243:H3585,6,FALSE)</f>
        <v>tier - 2</v>
      </c>
      <c r="O1243" s="23" t="str">
        <f>VLOOKUP(A1243,'Hospitalisation Details'!A1243:H3585,7,FALSE)</f>
        <v>tier - 3</v>
      </c>
      <c r="P1243" s="23" t="str">
        <f>VLOOKUP(A1243,'Hospitalisation Details'!A1243:H3585,8,FALSE)</f>
        <v>R1026</v>
      </c>
      <c r="Q1243" s="26">
        <f>VLOOKUP(A1243,'Hospitalisation Details'!A1243:H3585,3,FALSE)</f>
        <v>30.697222222222223</v>
      </c>
    </row>
    <row r="1244" spans="1:17" ht="15.75" customHeight="1" x14ac:dyDescent="0.3">
      <c r="A1244" s="31" t="s">
        <v>2176</v>
      </c>
      <c r="B1244" s="23" t="str">
        <f>VLOOKUP(A1244,'Customer Names'!A1244:D3578,3,FALSE)</f>
        <v xml:space="preserve">  Rafer</v>
      </c>
      <c r="C1244" s="23">
        <f>VLOOKUP(Healthcare!A1244,'Medical Examinations'!A1244:H3578,2,FALSE)</f>
        <v>43.89</v>
      </c>
      <c r="D1244" s="23">
        <f>VLOOKUP(A1244,'Medical Examinations'!A1244:H3578,3,FALSE)</f>
        <v>6.32</v>
      </c>
      <c r="E1244" s="23" t="str">
        <f>VLOOKUP(A1244,'Medical Examinations'!A1244:H3578,4,FALSE)</f>
        <v>Yes</v>
      </c>
      <c r="F1244" s="23" t="str">
        <f>VLOOKUP(A1244,'Medical Examinations'!A1244:H3578,5,FALSE)</f>
        <v>No</v>
      </c>
      <c r="G1244" s="23" t="str">
        <f>VLOOKUP(A1244,'Medical Examinations'!A1244:H3578,6,FALSE)</f>
        <v>No</v>
      </c>
      <c r="H1244" s="23">
        <f>VLOOKUP(A1244,'Medical Examinations'!A1244:H3578,7,FALSE)</f>
        <v>0</v>
      </c>
      <c r="I1244" s="23" t="str">
        <f>VLOOKUP(A1244,'Medical Examinations'!A1244:H3578,8,FALSE)</f>
        <v>No</v>
      </c>
      <c r="J1244" s="23" t="str" cm="1">
        <f t="array" ref="J1244">_xlfn.IFS(C1244&lt;18.5,"Under Weight",C1244&lt;25,"Healthy Weight",C1244&lt;30,"Over Weight",C1244&gt;=30,"Obesity")</f>
        <v>Obesity</v>
      </c>
      <c r="K1244" s="23" t="str" cm="1">
        <f t="array" ref="K1244">_xlfn.IFS(D1244&lt;5.7,"Normal",D1244&lt;=6.5,"Prediabetes",D1244&gt;6.5,"Diabetes")</f>
        <v>Prediabetes</v>
      </c>
      <c r="L1244" s="30" t="str">
        <f>VLOOKUP(A1244,'Hospitalisation Details'!A1244:H3586,2,FALSE)</f>
        <v>25-Dec-1976</v>
      </c>
      <c r="M1244" s="23">
        <f>VLOOKUP(A1244,'Hospitalisation Details'!A1244:H3586,5,FALSE)</f>
        <v>8944.1200000000008</v>
      </c>
      <c r="N1244" s="23" t="str">
        <f>VLOOKUP(A1244,'Hospitalisation Details'!A1244:H3586,6,FALSE)</f>
        <v>tier - 3</v>
      </c>
      <c r="O1244" s="23" t="str">
        <f>VLOOKUP(A1244,'Hospitalisation Details'!A1244:H3586,7,FALSE)</f>
        <v>tier - 2</v>
      </c>
      <c r="P1244" s="23" t="str">
        <f>VLOOKUP(A1244,'Hospitalisation Details'!A1244:H3586,8,FALSE)</f>
        <v>R1013</v>
      </c>
      <c r="Q1244" s="26">
        <f>VLOOKUP(A1244,'Hospitalisation Details'!A1244:H3586,3,FALSE)</f>
        <v>46.452777777777776</v>
      </c>
    </row>
    <row r="1245" spans="1:17" ht="15.75" customHeight="1" x14ac:dyDescent="0.3">
      <c r="A1245" s="31" t="s">
        <v>2178</v>
      </c>
      <c r="B1245" s="23" t="str">
        <f>VLOOKUP(A1245,'Customer Names'!A1245:D3579,3,FALSE)</f>
        <v xml:space="preserve">  Claire</v>
      </c>
      <c r="C1245" s="23">
        <f>VLOOKUP(Healthcare!A1245,'Medical Examinations'!A1245:H3579,2,FALSE)</f>
        <v>25.6</v>
      </c>
      <c r="D1245" s="23">
        <f>VLOOKUP(A1245,'Medical Examinations'!A1245:H3579,3,FALSE)</f>
        <v>5.65</v>
      </c>
      <c r="E1245" s="23" t="str">
        <f>VLOOKUP(A1245,'Medical Examinations'!A1245:H3579,4,FALSE)</f>
        <v>No</v>
      </c>
      <c r="F1245" s="23" t="str">
        <f>VLOOKUP(A1245,'Medical Examinations'!A1245:H3579,5,FALSE)</f>
        <v>No</v>
      </c>
      <c r="G1245" s="23" t="str">
        <f>VLOOKUP(A1245,'Medical Examinations'!A1245:H3579,6,FALSE)</f>
        <v>No</v>
      </c>
      <c r="H1245" s="23">
        <f>VLOOKUP(A1245,'Medical Examinations'!A1245:H3579,7,FALSE)</f>
        <v>2</v>
      </c>
      <c r="I1245" s="23" t="str">
        <f>VLOOKUP(A1245,'Medical Examinations'!A1245:H3579,8,FALSE)</f>
        <v>No</v>
      </c>
      <c r="J1245" s="23" t="str" cm="1">
        <f t="array" ref="J1245">_xlfn.IFS(C1245&lt;18.5,"Under Weight",C1245&lt;25,"Healthy Weight",C1245&lt;30,"Over Weight",C1245&gt;=30,"Obesity")</f>
        <v>Over Weight</v>
      </c>
      <c r="K1245" s="23" t="str" cm="1">
        <f t="array" ref="K1245">_xlfn.IFS(D1245&lt;5.7,"Normal",D1245&lt;=6.5,"Prediabetes",D1245&gt;6.5,"Diabetes")</f>
        <v>Normal</v>
      </c>
      <c r="L1245" s="30" t="str">
        <f>VLOOKUP(A1245,'Hospitalisation Details'!A1245:H3587,2,FALSE)</f>
        <v>06-Jun-1972</v>
      </c>
      <c r="M1245" s="23">
        <f>VLOOKUP(A1245,'Hospitalisation Details'!A1245:H3587,5,FALSE)</f>
        <v>8932.08</v>
      </c>
      <c r="N1245" s="23" t="str">
        <f>VLOOKUP(A1245,'Hospitalisation Details'!A1245:H3587,6,FALSE)</f>
        <v>tier - 2</v>
      </c>
      <c r="O1245" s="23" t="str">
        <f>VLOOKUP(A1245,'Hospitalisation Details'!A1245:H3587,7,FALSE)</f>
        <v>tier - 1</v>
      </c>
      <c r="P1245" s="23" t="str">
        <f>VLOOKUP(A1245,'Hospitalisation Details'!A1245:H3587,8,FALSE)</f>
        <v>R1011</v>
      </c>
      <c r="Q1245" s="26">
        <f>VLOOKUP(A1245,'Hospitalisation Details'!A1245:H3587,3,FALSE)</f>
        <v>51.005555555555553</v>
      </c>
    </row>
    <row r="1246" spans="1:17" ht="15.75" customHeight="1" x14ac:dyDescent="0.3">
      <c r="A1246" s="31" t="s">
        <v>2179</v>
      </c>
      <c r="B1246" s="23" t="str">
        <f>VLOOKUP(A1246,'Customer Names'!A1246:D3580,3,FALSE)</f>
        <v xml:space="preserve">  Erynn J</v>
      </c>
      <c r="C1246" s="23">
        <f>VLOOKUP(Healthcare!A1246,'Medical Examinations'!A1246:H3580,2,FALSE)</f>
        <v>29.545000000000002</v>
      </c>
      <c r="D1246" s="23">
        <f>VLOOKUP(A1246,'Medical Examinations'!A1246:H3580,3,FALSE)</f>
        <v>8.41</v>
      </c>
      <c r="E1246" s="23" t="str">
        <f>VLOOKUP(A1246,'Medical Examinations'!A1246:H3580,4,FALSE)</f>
        <v>Yes</v>
      </c>
      <c r="F1246" s="23" t="str">
        <f>VLOOKUP(A1246,'Medical Examinations'!A1246:H3580,5,FALSE)</f>
        <v>No</v>
      </c>
      <c r="G1246" s="23" t="str">
        <f>VLOOKUP(A1246,'Medical Examinations'!A1246:H3580,6,FALSE)</f>
        <v>No</v>
      </c>
      <c r="H1246" s="23">
        <f>VLOOKUP(A1246,'Medical Examinations'!A1246:H3580,7,FALSE)</f>
        <v>1</v>
      </c>
      <c r="I1246" s="23" t="str">
        <f>VLOOKUP(A1246,'Medical Examinations'!A1246:H3580,8,FALSE)</f>
        <v>No</v>
      </c>
      <c r="J1246" s="23" t="str" cm="1">
        <f t="array" ref="J1246">_xlfn.IFS(C1246&lt;18.5,"Under Weight",C1246&lt;25,"Healthy Weight",C1246&lt;30,"Over Weight",C1246&gt;=30,"Obesity")</f>
        <v>Over Weight</v>
      </c>
      <c r="K1246" s="23" t="str" cm="1">
        <f t="array" ref="K1246">_xlfn.IFS(D1246&lt;5.7,"Normal",D1246&lt;=6.5,"Prediabetes",D1246&gt;6.5,"Diabetes")</f>
        <v>Diabetes</v>
      </c>
      <c r="L1246" s="30" t="str">
        <f>VLOOKUP(A1246,'Hospitalisation Details'!A1246:H3588,2,FALSE)</f>
        <v>07-Jul-1975</v>
      </c>
      <c r="M1246" s="23">
        <f>VLOOKUP(A1246,'Hospitalisation Details'!A1246:H3588,5,FALSE)</f>
        <v>8930.93</v>
      </c>
      <c r="N1246" s="23" t="str">
        <f>VLOOKUP(A1246,'Hospitalisation Details'!A1246:H3588,6,FALSE)</f>
        <v>tier - 2</v>
      </c>
      <c r="O1246" s="23" t="str">
        <f>VLOOKUP(A1246,'Hospitalisation Details'!A1246:H3588,7,FALSE)</f>
        <v>tier - 2</v>
      </c>
      <c r="P1246" s="23" t="str">
        <f>VLOOKUP(A1246,'Hospitalisation Details'!A1246:H3588,8,FALSE)</f>
        <v>R1012</v>
      </c>
      <c r="Q1246" s="26">
        <f>VLOOKUP(A1246,'Hospitalisation Details'!A1246:H3588,3,FALSE)</f>
        <v>47.919444444444444</v>
      </c>
    </row>
    <row r="1247" spans="1:17" ht="15.75" customHeight="1" x14ac:dyDescent="0.3">
      <c r="A1247" s="31" t="s">
        <v>2181</v>
      </c>
      <c r="B1247" s="23" t="str">
        <f>VLOOKUP(A1247,'Customer Names'!A1247:D3581,3,FALSE)</f>
        <v xml:space="preserve">  Mahesh</v>
      </c>
      <c r="C1247" s="23">
        <f>VLOOKUP(Healthcare!A1247,'Medical Examinations'!A1247:H3581,2,FALSE)</f>
        <v>23.25</v>
      </c>
      <c r="D1247" s="23">
        <f>VLOOKUP(A1247,'Medical Examinations'!A1247:H3581,3,FALSE)</f>
        <v>11.96</v>
      </c>
      <c r="E1247" s="23" t="str">
        <f>VLOOKUP(A1247,'Medical Examinations'!A1247:H3581,4,FALSE)</f>
        <v>Yes</v>
      </c>
      <c r="F1247" s="23" t="str">
        <f>VLOOKUP(A1247,'Medical Examinations'!A1247:H3581,5,FALSE)</f>
        <v>No</v>
      </c>
      <c r="G1247" s="23" t="str">
        <f>VLOOKUP(A1247,'Medical Examinations'!A1247:H3581,6,FALSE)</f>
        <v>No</v>
      </c>
      <c r="H1247" s="23">
        <f>VLOOKUP(A1247,'Medical Examinations'!A1247:H3581,7,FALSE)</f>
        <v>0</v>
      </c>
      <c r="I1247" s="23" t="str">
        <f>VLOOKUP(A1247,'Medical Examinations'!A1247:H3581,8,FALSE)</f>
        <v>No</v>
      </c>
      <c r="J1247" s="23" t="str" cm="1">
        <f t="array" ref="J1247">_xlfn.IFS(C1247&lt;18.5,"Under Weight",C1247&lt;25,"Healthy Weight",C1247&lt;30,"Over Weight",C1247&gt;=30,"Obesity")</f>
        <v>Healthy Weight</v>
      </c>
      <c r="K1247" s="23" t="str" cm="1">
        <f t="array" ref="K1247">_xlfn.IFS(D1247&lt;5.7,"Normal",D1247&lt;=6.5,"Prediabetes",D1247&gt;6.5,"Diabetes")</f>
        <v>Diabetes</v>
      </c>
      <c r="L1247" s="30" t="str">
        <f>VLOOKUP(A1247,'Hospitalisation Details'!A1247:H3589,2,FALSE)</f>
        <v>06-Sep-1967</v>
      </c>
      <c r="M1247" s="23">
        <f>VLOOKUP(A1247,'Hospitalisation Details'!A1247:H3589,5,FALSE)</f>
        <v>8908.4699999999993</v>
      </c>
      <c r="N1247" s="23" t="str">
        <f>VLOOKUP(A1247,'Hospitalisation Details'!A1247:H3589,6,FALSE)</f>
        <v>tier - 3</v>
      </c>
      <c r="O1247" s="23" t="str">
        <f>VLOOKUP(A1247,'Hospitalisation Details'!A1247:H3589,7,FALSE)</f>
        <v>tier - 2</v>
      </c>
      <c r="P1247" s="23" t="str">
        <f>VLOOKUP(A1247,'Hospitalisation Details'!A1247:H3589,8,FALSE)</f>
        <v>R1013</v>
      </c>
      <c r="Q1247" s="26">
        <f>VLOOKUP(A1247,'Hospitalisation Details'!A1247:H3589,3,FALSE)</f>
        <v>55.755555555555553</v>
      </c>
    </row>
    <row r="1248" spans="1:17" ht="15.75" customHeight="1" x14ac:dyDescent="0.3">
      <c r="A1248" s="31" t="s">
        <v>2183</v>
      </c>
      <c r="B1248" s="23" t="str">
        <f>VLOOKUP(A1248,'Customer Names'!A1248:D3582,3,FALSE)</f>
        <v xml:space="preserve">  Stanley</v>
      </c>
      <c r="C1248" s="23">
        <f>VLOOKUP(Healthcare!A1248,'Medical Examinations'!A1248:H3582,2,FALSE)</f>
        <v>43.95</v>
      </c>
      <c r="D1248" s="23">
        <f>VLOOKUP(A1248,'Medical Examinations'!A1248:H3582,3,FALSE)</f>
        <v>5.17</v>
      </c>
      <c r="E1248" s="23" t="str">
        <f>VLOOKUP(A1248,'Medical Examinations'!A1248:H3582,4,FALSE)</f>
        <v>Yes</v>
      </c>
      <c r="F1248" s="23" t="str">
        <f>VLOOKUP(A1248,'Medical Examinations'!A1248:H3582,5,FALSE)</f>
        <v>No</v>
      </c>
      <c r="G1248" s="23" t="str">
        <f>VLOOKUP(A1248,'Medical Examinations'!A1248:H3582,6,FALSE)</f>
        <v>Yes</v>
      </c>
      <c r="H1248" s="23">
        <f>VLOOKUP(A1248,'Medical Examinations'!A1248:H3582,7,FALSE)</f>
        <v>1</v>
      </c>
      <c r="I1248" s="23" t="str">
        <f>VLOOKUP(A1248,'Medical Examinations'!A1248:H3582,8,FALSE)</f>
        <v>No</v>
      </c>
      <c r="J1248" s="23" t="str" cm="1">
        <f t="array" ref="J1248">_xlfn.IFS(C1248&lt;18.5,"Under Weight",C1248&lt;25,"Healthy Weight",C1248&lt;30,"Over Weight",C1248&gt;=30,"Obesity")</f>
        <v>Obesity</v>
      </c>
      <c r="K1248" s="23" t="str" cm="1">
        <f t="array" ref="K1248">_xlfn.IFS(D1248&lt;5.7,"Normal",D1248&lt;=6.5,"Prediabetes",D1248&gt;6.5,"Diabetes")</f>
        <v>Normal</v>
      </c>
      <c r="L1248" s="30" t="str">
        <f>VLOOKUP(A1248,'Hospitalisation Details'!A1248:H3590,2,FALSE)</f>
        <v>28-Nov-1997</v>
      </c>
      <c r="M1248" s="23">
        <f>VLOOKUP(A1248,'Hospitalisation Details'!A1248:H3590,5,FALSE)</f>
        <v>8906.14</v>
      </c>
      <c r="N1248" s="23" t="str">
        <f>VLOOKUP(A1248,'Hospitalisation Details'!A1248:H3590,6,FALSE)</f>
        <v>tier - 2</v>
      </c>
      <c r="O1248" s="23" t="str">
        <f>VLOOKUP(A1248,'Hospitalisation Details'!A1248:H3590,7,FALSE)</f>
        <v>tier - 2</v>
      </c>
      <c r="P1248" s="23" t="str">
        <f>VLOOKUP(A1248,'Hospitalisation Details'!A1248:H3590,8,FALSE)</f>
        <v>R1012</v>
      </c>
      <c r="Q1248" s="26">
        <f>VLOOKUP(A1248,'Hospitalisation Details'!A1248:H3590,3,FALSE)</f>
        <v>25.527777777777779</v>
      </c>
    </row>
    <row r="1249" spans="1:17" ht="15.75" customHeight="1" x14ac:dyDescent="0.3">
      <c r="A1249" s="31" t="s">
        <v>2185</v>
      </c>
      <c r="B1249" s="23" t="str">
        <f>VLOOKUP(A1249,'Customer Names'!A1249:D3583,3,FALSE)</f>
        <v xml:space="preserve">  Gregory</v>
      </c>
      <c r="C1249" s="23">
        <f>VLOOKUP(Healthcare!A1249,'Medical Examinations'!A1249:H3583,2,FALSE)</f>
        <v>21.85</v>
      </c>
      <c r="D1249" s="23">
        <f>VLOOKUP(A1249,'Medical Examinations'!A1249:H3583,3,FALSE)</f>
        <v>8.76</v>
      </c>
      <c r="E1249" s="23" t="str">
        <f>VLOOKUP(A1249,'Medical Examinations'!A1249:H3583,4,FALSE)</f>
        <v>No</v>
      </c>
      <c r="F1249" s="23" t="str">
        <f>VLOOKUP(A1249,'Medical Examinations'!A1249:H3583,5,FALSE)</f>
        <v>No</v>
      </c>
      <c r="G1249" s="23" t="str">
        <f>VLOOKUP(A1249,'Medical Examinations'!A1249:H3583,6,FALSE)</f>
        <v>No</v>
      </c>
      <c r="H1249" s="23">
        <f>VLOOKUP(A1249,'Medical Examinations'!A1249:H3583,7,FALSE)</f>
        <v>0</v>
      </c>
      <c r="I1249" s="23" t="str">
        <f>VLOOKUP(A1249,'Medical Examinations'!A1249:H3583,8,FALSE)</f>
        <v>No</v>
      </c>
      <c r="J1249" s="23" t="str" cm="1">
        <f t="array" ref="J1249">_xlfn.IFS(C1249&lt;18.5,"Under Weight",C1249&lt;25,"Healthy Weight",C1249&lt;30,"Over Weight",C1249&gt;=30,"Obesity")</f>
        <v>Healthy Weight</v>
      </c>
      <c r="K1249" s="23" t="str" cm="1">
        <f t="array" ref="K1249">_xlfn.IFS(D1249&lt;5.7,"Normal",D1249&lt;=6.5,"Prediabetes",D1249&gt;6.5,"Diabetes")</f>
        <v>Diabetes</v>
      </c>
      <c r="L1249" s="30" t="str">
        <f>VLOOKUP(A1249,'Hospitalisation Details'!A1249:H3591,2,FALSE)</f>
        <v>16-Dec-1978</v>
      </c>
      <c r="M1249" s="23">
        <f>VLOOKUP(A1249,'Hospitalisation Details'!A1249:H3591,5,FALSE)</f>
        <v>8891.14</v>
      </c>
      <c r="N1249" s="23" t="str">
        <f>VLOOKUP(A1249,'Hospitalisation Details'!A1249:H3591,6,FALSE)</f>
        <v>tier - 2</v>
      </c>
      <c r="O1249" s="23" t="str">
        <f>VLOOKUP(A1249,'Hospitalisation Details'!A1249:H3591,7,FALSE)</f>
        <v>tier - 3</v>
      </c>
      <c r="P1249" s="23" t="str">
        <f>VLOOKUP(A1249,'Hospitalisation Details'!A1249:H3591,8,FALSE)</f>
        <v>R1017</v>
      </c>
      <c r="Q1249" s="26">
        <f>VLOOKUP(A1249,'Hospitalisation Details'!A1249:H3591,3,FALSE)</f>
        <v>44.477777777777774</v>
      </c>
    </row>
    <row r="1250" spans="1:17" ht="15.75" customHeight="1" x14ac:dyDescent="0.3">
      <c r="A1250" s="31" t="s">
        <v>2186</v>
      </c>
      <c r="B1250" s="23" t="str">
        <f>VLOOKUP(A1250,'Customer Names'!A1250:D3584,3,FALSE)</f>
        <v xml:space="preserve">  Eric</v>
      </c>
      <c r="C1250" s="23">
        <f>VLOOKUP(Healthcare!A1250,'Medical Examinations'!A1250:H3584,2,FALSE)</f>
        <v>25.73</v>
      </c>
      <c r="D1250" s="23">
        <f>VLOOKUP(A1250,'Medical Examinations'!A1250:H3584,3,FALSE)</f>
        <v>7.99</v>
      </c>
      <c r="E1250" s="23" t="str">
        <f>VLOOKUP(A1250,'Medical Examinations'!A1250:H3584,4,FALSE)</f>
        <v>No</v>
      </c>
      <c r="F1250" s="23" t="str">
        <f>VLOOKUP(A1250,'Medical Examinations'!A1250:H3584,5,FALSE)</f>
        <v>No</v>
      </c>
      <c r="G1250" s="23" t="str">
        <f>VLOOKUP(A1250,'Medical Examinations'!A1250:H3584,6,FALSE)</f>
        <v>No</v>
      </c>
      <c r="H1250" s="23">
        <f>VLOOKUP(A1250,'Medical Examinations'!A1250:H3584,7,FALSE)</f>
        <v>2</v>
      </c>
      <c r="I1250" s="23" t="str">
        <f>VLOOKUP(A1250,'Medical Examinations'!A1250:H3584,8,FALSE)</f>
        <v>No</v>
      </c>
      <c r="J1250" s="23" t="str" cm="1">
        <f t="array" ref="J1250">_xlfn.IFS(C1250&lt;18.5,"Under Weight",C1250&lt;25,"Healthy Weight",C1250&lt;30,"Over Weight",C1250&gt;=30,"Obesity")</f>
        <v>Over Weight</v>
      </c>
      <c r="K1250" s="23" t="str" cm="1">
        <f t="array" ref="K1250">_xlfn.IFS(D1250&lt;5.7,"Normal",D1250&lt;=6.5,"Prediabetes",D1250&gt;6.5,"Diabetes")</f>
        <v>Diabetes</v>
      </c>
      <c r="L1250" s="30" t="str">
        <f>VLOOKUP(A1250,'Hospitalisation Details'!A1250:H3592,2,FALSE)</f>
        <v>09-Sep-1973</v>
      </c>
      <c r="M1250" s="23">
        <f>VLOOKUP(A1250,'Hospitalisation Details'!A1250:H3592,5,FALSE)</f>
        <v>8890.59</v>
      </c>
      <c r="N1250" s="23" t="str">
        <f>VLOOKUP(A1250,'Hospitalisation Details'!A1250:H3592,6,FALSE)</f>
        <v>tier - 2</v>
      </c>
      <c r="O1250" s="23" t="str">
        <f>VLOOKUP(A1250,'Hospitalisation Details'!A1250:H3592,7,FALSE)</f>
        <v>tier - 3</v>
      </c>
      <c r="P1250" s="23" t="str">
        <f>VLOOKUP(A1250,'Hospitalisation Details'!A1250:H3592,8,FALSE)</f>
        <v>R1012</v>
      </c>
      <c r="Q1250" s="26">
        <f>VLOOKUP(A1250,'Hospitalisation Details'!A1250:H3592,3,FALSE)</f>
        <v>49.74722222222222</v>
      </c>
    </row>
    <row r="1251" spans="1:17" ht="15.75" customHeight="1" x14ac:dyDescent="0.3">
      <c r="A1251" s="31" t="s">
        <v>2187</v>
      </c>
      <c r="B1251" s="23" t="str">
        <f>VLOOKUP(A1251,'Customer Names'!A1251:D3585,3,FALSE)</f>
        <v xml:space="preserve">  Rachel M</v>
      </c>
      <c r="C1251" s="23">
        <f>VLOOKUP(Healthcare!A1251,'Medical Examinations'!A1251:H3585,2,FALSE)</f>
        <v>32.229999999999997</v>
      </c>
      <c r="D1251" s="23">
        <f>VLOOKUP(A1251,'Medical Examinations'!A1251:H3585,3,FALSE)</f>
        <v>8.59</v>
      </c>
      <c r="E1251" s="23" t="str">
        <f>VLOOKUP(A1251,'Medical Examinations'!A1251:H3585,4,FALSE)</f>
        <v>No</v>
      </c>
      <c r="F1251" s="23" t="str">
        <f>VLOOKUP(A1251,'Medical Examinations'!A1251:H3585,5,FALSE)</f>
        <v>No</v>
      </c>
      <c r="G1251" s="23" t="str">
        <f>VLOOKUP(A1251,'Medical Examinations'!A1251:H3585,6,FALSE)</f>
        <v>No</v>
      </c>
      <c r="H1251" s="23">
        <f>VLOOKUP(A1251,'Medical Examinations'!A1251:H3585,7,FALSE)</f>
        <v>0</v>
      </c>
      <c r="I1251" s="23" t="str">
        <f>VLOOKUP(A1251,'Medical Examinations'!A1251:H3585,8,FALSE)</f>
        <v>No</v>
      </c>
      <c r="J1251" s="23" t="str" cm="1">
        <f t="array" ref="J1251">_xlfn.IFS(C1251&lt;18.5,"Under Weight",C1251&lt;25,"Healthy Weight",C1251&lt;30,"Over Weight",C1251&gt;=30,"Obesity")</f>
        <v>Obesity</v>
      </c>
      <c r="K1251" s="23" t="str" cm="1">
        <f t="array" ref="K1251">_xlfn.IFS(D1251&lt;5.7,"Normal",D1251&lt;=6.5,"Prediabetes",D1251&gt;6.5,"Diabetes")</f>
        <v>Diabetes</v>
      </c>
      <c r="L1251" s="30" t="str">
        <f>VLOOKUP(A1251,'Hospitalisation Details'!A1251:H3593,2,FALSE)</f>
        <v>18-Jun-1974</v>
      </c>
      <c r="M1251" s="23">
        <f>VLOOKUP(A1251,'Hospitalisation Details'!A1251:H3593,5,FALSE)</f>
        <v>8871.15</v>
      </c>
      <c r="N1251" s="23" t="str">
        <f>VLOOKUP(A1251,'Hospitalisation Details'!A1251:H3593,6,FALSE)</f>
        <v>tier - 2</v>
      </c>
      <c r="O1251" s="23" t="str">
        <f>VLOOKUP(A1251,'Hospitalisation Details'!A1251:H3593,7,FALSE)</f>
        <v>tier - 3</v>
      </c>
      <c r="P1251" s="23" t="str">
        <f>VLOOKUP(A1251,'Hospitalisation Details'!A1251:H3593,8,FALSE)</f>
        <v>R1013</v>
      </c>
      <c r="Q1251" s="26">
        <f>VLOOKUP(A1251,'Hospitalisation Details'!A1251:H3593,3,FALSE)</f>
        <v>48.972222222222221</v>
      </c>
    </row>
    <row r="1252" spans="1:17" ht="15.75" customHeight="1" x14ac:dyDescent="0.3">
      <c r="A1252" s="31" t="s">
        <v>2189</v>
      </c>
      <c r="B1252" s="23" t="str">
        <f>VLOOKUP(A1252,'Customer Names'!A1252:D3586,3,FALSE)</f>
        <v xml:space="preserve">  Fritz</v>
      </c>
      <c r="C1252" s="23">
        <f>VLOOKUP(Healthcare!A1252,'Medical Examinations'!A1252:H3586,2,FALSE)</f>
        <v>32.204999999999998</v>
      </c>
      <c r="D1252" s="23">
        <f>VLOOKUP(A1252,'Medical Examinations'!A1252:H3586,3,FALSE)</f>
        <v>6.14</v>
      </c>
      <c r="E1252" s="23" t="str">
        <f>VLOOKUP(A1252,'Medical Examinations'!A1252:H3586,4,FALSE)</f>
        <v>No</v>
      </c>
      <c r="F1252" s="23" t="str">
        <f>VLOOKUP(A1252,'Medical Examinations'!A1252:H3586,5,FALSE)</f>
        <v>No</v>
      </c>
      <c r="G1252" s="23" t="str">
        <f>VLOOKUP(A1252,'Medical Examinations'!A1252:H3586,6,FALSE)</f>
        <v>No</v>
      </c>
      <c r="H1252" s="23">
        <f>VLOOKUP(A1252,'Medical Examinations'!A1252:H3586,7,FALSE)</f>
        <v>2</v>
      </c>
      <c r="I1252" s="23" t="str">
        <f>VLOOKUP(A1252,'Medical Examinations'!A1252:H3586,8,FALSE)</f>
        <v>No</v>
      </c>
      <c r="J1252" s="23" t="str" cm="1">
        <f t="array" ref="J1252">_xlfn.IFS(C1252&lt;18.5,"Under Weight",C1252&lt;25,"Healthy Weight",C1252&lt;30,"Over Weight",C1252&gt;=30,"Obesity")</f>
        <v>Obesity</v>
      </c>
      <c r="K1252" s="23" t="str" cm="1">
        <f t="array" ref="K1252">_xlfn.IFS(D1252&lt;5.7,"Normal",D1252&lt;=6.5,"Prediabetes",D1252&gt;6.5,"Diabetes")</f>
        <v>Prediabetes</v>
      </c>
      <c r="L1252" s="30" t="str">
        <f>VLOOKUP(A1252,'Hospitalisation Details'!A1252:H3594,2,FALSE)</f>
        <v>22-Nov-1972</v>
      </c>
      <c r="M1252" s="23">
        <f>VLOOKUP(A1252,'Hospitalisation Details'!A1252:H3594,5,FALSE)</f>
        <v>8835.26</v>
      </c>
      <c r="N1252" s="23" t="str">
        <f>VLOOKUP(A1252,'Hospitalisation Details'!A1252:H3594,6,FALSE)</f>
        <v>tier - 3</v>
      </c>
      <c r="O1252" s="23" t="str">
        <f>VLOOKUP(A1252,'Hospitalisation Details'!A1252:H3594,7,FALSE)</f>
        <v>tier - 2</v>
      </c>
      <c r="P1252" s="23" t="str">
        <f>VLOOKUP(A1252,'Hospitalisation Details'!A1252:H3594,8,FALSE)</f>
        <v>R1012</v>
      </c>
      <c r="Q1252" s="26">
        <f>VLOOKUP(A1252,'Hospitalisation Details'!A1252:H3594,3,FALSE)</f>
        <v>50.544444444444444</v>
      </c>
    </row>
    <row r="1253" spans="1:17" ht="15.75" customHeight="1" x14ac:dyDescent="0.3">
      <c r="A1253" s="31" t="s">
        <v>2191</v>
      </c>
      <c r="B1253" s="23" t="str">
        <f>VLOOKUP(A1253,'Customer Names'!A1253:D3587,3,FALSE)</f>
        <v xml:space="preserve">  Brad</v>
      </c>
      <c r="C1253" s="23">
        <f>VLOOKUP(Healthcare!A1253,'Medical Examinations'!A1253:H3587,2,FALSE)</f>
        <v>26.41</v>
      </c>
      <c r="D1253" s="23">
        <f>VLOOKUP(A1253,'Medical Examinations'!A1253:H3587,3,FALSE)</f>
        <v>4.08</v>
      </c>
      <c r="E1253" s="23" t="str">
        <f>VLOOKUP(A1253,'Medical Examinations'!A1253:H3587,4,FALSE)</f>
        <v>No</v>
      </c>
      <c r="F1253" s="23" t="str">
        <f>VLOOKUP(A1253,'Medical Examinations'!A1253:H3587,5,FALSE)</f>
        <v>No</v>
      </c>
      <c r="G1253" s="23" t="str">
        <f>VLOOKUP(A1253,'Medical Examinations'!A1253:H3587,6,FALSE)</f>
        <v>No</v>
      </c>
      <c r="H1253" s="23">
        <f>VLOOKUP(A1253,'Medical Examinations'!A1253:H3587,7,FALSE)</f>
        <v>2</v>
      </c>
      <c r="I1253" s="23" t="str">
        <f>VLOOKUP(A1253,'Medical Examinations'!A1253:H3587,8,FALSE)</f>
        <v>No</v>
      </c>
      <c r="J1253" s="23" t="str" cm="1">
        <f t="array" ref="J1253">_xlfn.IFS(C1253&lt;18.5,"Under Weight",C1253&lt;25,"Healthy Weight",C1253&lt;30,"Over Weight",C1253&gt;=30,"Obesity")</f>
        <v>Over Weight</v>
      </c>
      <c r="K1253" s="23" t="str" cm="1">
        <f t="array" ref="K1253">_xlfn.IFS(D1253&lt;5.7,"Normal",D1253&lt;=6.5,"Prediabetes",D1253&gt;6.5,"Diabetes")</f>
        <v>Normal</v>
      </c>
      <c r="L1253" s="30" t="str">
        <f>VLOOKUP(A1253,'Hospitalisation Details'!A1253:H3595,2,FALSE)</f>
        <v>14-Nov-1972</v>
      </c>
      <c r="M1253" s="23">
        <f>VLOOKUP(A1253,'Hospitalisation Details'!A1253:H3595,5,FALSE)</f>
        <v>8827.2099999999991</v>
      </c>
      <c r="N1253" s="23" t="str">
        <f>VLOOKUP(A1253,'Hospitalisation Details'!A1253:H3595,6,FALSE)</f>
        <v>tier - 3</v>
      </c>
      <c r="O1253" s="23" t="str">
        <f>VLOOKUP(A1253,'Hospitalisation Details'!A1253:H3595,7,FALSE)</f>
        <v>tier - 1</v>
      </c>
      <c r="P1253" s="23" t="str">
        <f>VLOOKUP(A1253,'Hospitalisation Details'!A1253:H3595,8,FALSE)</f>
        <v>R1012</v>
      </c>
      <c r="Q1253" s="26">
        <f>VLOOKUP(A1253,'Hospitalisation Details'!A1253:H3595,3,FALSE)</f>
        <v>50.56666666666667</v>
      </c>
    </row>
    <row r="1254" spans="1:17" ht="15.75" customHeight="1" x14ac:dyDescent="0.3">
      <c r="A1254" s="31" t="s">
        <v>2192</v>
      </c>
      <c r="B1254" s="23" t="str">
        <f>VLOOKUP(A1254,'Customer Names'!A1254:D3588,3,FALSE)</f>
        <v xml:space="preserve">  Claire M</v>
      </c>
      <c r="C1254" s="23">
        <f>VLOOKUP(Healthcare!A1254,'Medical Examinations'!A1254:H3588,2,FALSE)</f>
        <v>30.2</v>
      </c>
      <c r="D1254" s="23">
        <f>VLOOKUP(A1254,'Medical Examinations'!A1254:H3588,3,FALSE)</f>
        <v>6.25</v>
      </c>
      <c r="E1254" s="23" t="str">
        <f>VLOOKUP(A1254,'Medical Examinations'!A1254:H3588,4,FALSE)</f>
        <v>Yes</v>
      </c>
      <c r="F1254" s="23" t="str">
        <f>VLOOKUP(A1254,'Medical Examinations'!A1254:H3588,5,FALSE)</f>
        <v>No</v>
      </c>
      <c r="G1254" s="23" t="str">
        <f>VLOOKUP(A1254,'Medical Examinations'!A1254:H3588,6,FALSE)</f>
        <v>No</v>
      </c>
      <c r="H1254" s="23">
        <f>VLOOKUP(A1254,'Medical Examinations'!A1254:H3588,7,FALSE)</f>
        <v>0</v>
      </c>
      <c r="I1254" s="23" t="str">
        <f>VLOOKUP(A1254,'Medical Examinations'!A1254:H3588,8,FALSE)</f>
        <v>No</v>
      </c>
      <c r="J1254" s="23" t="str" cm="1">
        <f t="array" ref="J1254">_xlfn.IFS(C1254&lt;18.5,"Under Weight",C1254&lt;25,"Healthy Weight",C1254&lt;30,"Over Weight",C1254&gt;=30,"Obesity")</f>
        <v>Obesity</v>
      </c>
      <c r="K1254" s="23" t="str" cm="1">
        <f t="array" ref="K1254">_xlfn.IFS(D1254&lt;5.7,"Normal",D1254&lt;=6.5,"Prediabetes",D1254&gt;6.5,"Diabetes")</f>
        <v>Prediabetes</v>
      </c>
      <c r="L1254" s="30" t="str">
        <f>VLOOKUP(A1254,'Hospitalisation Details'!A1254:H3596,2,FALSE)</f>
        <v>14-Jul-1976</v>
      </c>
      <c r="M1254" s="23">
        <f>VLOOKUP(A1254,'Hospitalisation Details'!A1254:H3596,5,FALSE)</f>
        <v>8825.09</v>
      </c>
      <c r="N1254" s="23" t="str">
        <f>VLOOKUP(A1254,'Hospitalisation Details'!A1254:H3596,6,FALSE)</f>
        <v>tier - 2</v>
      </c>
      <c r="O1254" s="23" t="str">
        <f>VLOOKUP(A1254,'Hospitalisation Details'!A1254:H3596,7,FALSE)</f>
        <v>tier - 3</v>
      </c>
      <c r="P1254" s="23" t="str">
        <f>VLOOKUP(A1254,'Hospitalisation Details'!A1254:H3596,8,FALSE)</f>
        <v>R1011</v>
      </c>
      <c r="Q1254" s="26">
        <f>VLOOKUP(A1254,'Hospitalisation Details'!A1254:H3596,3,FALSE)</f>
        <v>46.9</v>
      </c>
    </row>
    <row r="1255" spans="1:17" ht="15.75" customHeight="1" x14ac:dyDescent="0.3">
      <c r="A1255" s="31" t="s">
        <v>2194</v>
      </c>
      <c r="B1255" s="23" t="str">
        <f>VLOOKUP(A1255,'Customer Names'!A1255:D3589,3,FALSE)</f>
        <v xml:space="preserve">  Jennifer</v>
      </c>
      <c r="C1255" s="23">
        <f>VLOOKUP(Healthcare!A1255,'Medical Examinations'!A1255:H3589,2,FALSE)</f>
        <v>31.26</v>
      </c>
      <c r="D1255" s="23">
        <f>VLOOKUP(A1255,'Medical Examinations'!A1255:H3589,3,FALSE)</f>
        <v>5.94</v>
      </c>
      <c r="E1255" s="23" t="str">
        <f>VLOOKUP(A1255,'Medical Examinations'!A1255:H3589,4,FALSE)</f>
        <v>Yes</v>
      </c>
      <c r="F1255" s="23" t="str">
        <f>VLOOKUP(A1255,'Medical Examinations'!A1255:H3589,5,FALSE)</f>
        <v>No</v>
      </c>
      <c r="G1255" s="23" t="str">
        <f>VLOOKUP(A1255,'Medical Examinations'!A1255:H3589,6,FALSE)</f>
        <v>No</v>
      </c>
      <c r="H1255" s="23">
        <f>VLOOKUP(A1255,'Medical Examinations'!A1255:H3589,7,FALSE)</f>
        <v>1</v>
      </c>
      <c r="I1255" s="23" t="str">
        <f>VLOOKUP(A1255,'Medical Examinations'!A1255:H3589,8,FALSE)</f>
        <v>No</v>
      </c>
      <c r="J1255" s="23" t="str" cm="1">
        <f t="array" ref="J1255">_xlfn.IFS(C1255&lt;18.5,"Under Weight",C1255&lt;25,"Healthy Weight",C1255&lt;30,"Over Weight",C1255&gt;=30,"Obesity")</f>
        <v>Obesity</v>
      </c>
      <c r="K1255" s="23" t="str" cm="1">
        <f t="array" ref="K1255">_xlfn.IFS(D1255&lt;5.7,"Normal",D1255&lt;=6.5,"Prediabetes",D1255&gt;6.5,"Diabetes")</f>
        <v>Prediabetes</v>
      </c>
      <c r="L1255" s="30" t="str">
        <f>VLOOKUP(A1255,'Hospitalisation Details'!A1255:H3597,2,FALSE)</f>
        <v>22-Aug-1988</v>
      </c>
      <c r="M1255" s="23">
        <f>VLOOKUP(A1255,'Hospitalisation Details'!A1255:H3597,5,FALSE)</f>
        <v>8824.27</v>
      </c>
      <c r="N1255" s="23" t="str">
        <f>VLOOKUP(A1255,'Hospitalisation Details'!A1255:H3597,6,FALSE)</f>
        <v>tier - 2</v>
      </c>
      <c r="O1255" s="23" t="str">
        <f>VLOOKUP(A1255,'Hospitalisation Details'!A1255:H3597,7,FALSE)</f>
        <v>tier - 1</v>
      </c>
      <c r="P1255" s="23" t="str">
        <f>VLOOKUP(A1255,'Hospitalisation Details'!A1255:H3597,8,FALSE)</f>
        <v>R1025</v>
      </c>
      <c r="Q1255" s="26">
        <f>VLOOKUP(A1255,'Hospitalisation Details'!A1255:H3597,3,FALSE)</f>
        <v>34.794444444444444</v>
      </c>
    </row>
    <row r="1256" spans="1:17" ht="15.75" customHeight="1" x14ac:dyDescent="0.3">
      <c r="A1256" s="31" t="s">
        <v>2195</v>
      </c>
      <c r="B1256" s="23" t="str">
        <f>VLOOKUP(A1256,'Customer Names'!A1256:D3590,3,FALSE)</f>
        <v xml:space="preserve">  Maria S</v>
      </c>
      <c r="C1256" s="23">
        <f>VLOOKUP(Healthcare!A1256,'Medical Examinations'!A1256:H3590,2,FALSE)</f>
        <v>33.725000000000001</v>
      </c>
      <c r="D1256" s="23">
        <f>VLOOKUP(A1256,'Medical Examinations'!A1256:H3590,3,FALSE)</f>
        <v>6.45</v>
      </c>
      <c r="E1256" s="23" t="str">
        <f>VLOOKUP(A1256,'Medical Examinations'!A1256:H3590,4,FALSE)</f>
        <v>Yes</v>
      </c>
      <c r="F1256" s="23" t="str">
        <f>VLOOKUP(A1256,'Medical Examinations'!A1256:H3590,5,FALSE)</f>
        <v>No</v>
      </c>
      <c r="G1256" s="23" t="str">
        <f>VLOOKUP(A1256,'Medical Examinations'!A1256:H3590,6,FALSE)</f>
        <v>No</v>
      </c>
      <c r="H1256" s="23">
        <f>VLOOKUP(A1256,'Medical Examinations'!A1256:H3590,7,FALSE)</f>
        <v>0</v>
      </c>
      <c r="I1256" s="23" t="str">
        <f>VLOOKUP(A1256,'Medical Examinations'!A1256:H3590,8,FALSE)</f>
        <v>No</v>
      </c>
      <c r="J1256" s="23" t="str" cm="1">
        <f t="array" ref="J1256">_xlfn.IFS(C1256&lt;18.5,"Under Weight",C1256&lt;25,"Healthy Weight",C1256&lt;30,"Over Weight",C1256&gt;=30,"Obesity")</f>
        <v>Obesity</v>
      </c>
      <c r="K1256" s="23" t="str" cm="1">
        <f t="array" ref="K1256">_xlfn.IFS(D1256&lt;5.7,"Normal",D1256&lt;=6.5,"Prediabetes",D1256&gt;6.5,"Diabetes")</f>
        <v>Prediabetes</v>
      </c>
      <c r="L1256" s="30" t="str">
        <f>VLOOKUP(A1256,'Hospitalisation Details'!A1256:H3598,2,FALSE)</f>
        <v>19-Oct-1976</v>
      </c>
      <c r="M1256" s="23">
        <f>VLOOKUP(A1256,'Hospitalisation Details'!A1256:H3598,5,FALSE)</f>
        <v>8823.99</v>
      </c>
      <c r="N1256" s="23" t="str">
        <f>VLOOKUP(A1256,'Hospitalisation Details'!A1256:H3598,6,FALSE)</f>
        <v>tier - 2</v>
      </c>
      <c r="O1256" s="23" t="str">
        <f>VLOOKUP(A1256,'Hospitalisation Details'!A1256:H3598,7,FALSE)</f>
        <v>tier - 3</v>
      </c>
      <c r="P1256" s="23" t="str">
        <f>VLOOKUP(A1256,'Hospitalisation Details'!A1256:H3598,8,FALSE)</f>
        <v>R1024</v>
      </c>
      <c r="Q1256" s="26">
        <f>VLOOKUP(A1256,'Hospitalisation Details'!A1256:H3598,3,FALSE)</f>
        <v>46.636111111111113</v>
      </c>
    </row>
    <row r="1257" spans="1:17" ht="15.75" customHeight="1" x14ac:dyDescent="0.3">
      <c r="A1257" s="31" t="s">
        <v>2197</v>
      </c>
      <c r="B1257" s="23" t="str">
        <f>VLOOKUP(A1257,'Customer Names'!A1257:D3591,3,FALSE)</f>
        <v xml:space="preserve">  Katherine E</v>
      </c>
      <c r="C1257" s="23">
        <f>VLOOKUP(Healthcare!A1257,'Medical Examinations'!A1257:H3591,2,FALSE)</f>
        <v>28.9</v>
      </c>
      <c r="D1257" s="23">
        <f>VLOOKUP(A1257,'Medical Examinations'!A1257:H3591,3,FALSE)</f>
        <v>5.74</v>
      </c>
      <c r="E1257" s="23" t="str">
        <f>VLOOKUP(A1257,'Medical Examinations'!A1257:H3591,4,FALSE)</f>
        <v>Yes</v>
      </c>
      <c r="F1257" s="23" t="str">
        <f>VLOOKUP(A1257,'Medical Examinations'!A1257:H3591,5,FALSE)</f>
        <v>No</v>
      </c>
      <c r="G1257" s="23" t="str">
        <f>VLOOKUP(A1257,'Medical Examinations'!A1257:H3591,6,FALSE)</f>
        <v>No</v>
      </c>
      <c r="H1257" s="23">
        <f>VLOOKUP(A1257,'Medical Examinations'!A1257:H3591,7,FALSE)</f>
        <v>0</v>
      </c>
      <c r="I1257" s="23" t="str">
        <f>VLOOKUP(A1257,'Medical Examinations'!A1257:H3591,8,FALSE)</f>
        <v>No</v>
      </c>
      <c r="J1257" s="23" t="str" cm="1">
        <f t="array" ref="J1257">_xlfn.IFS(C1257&lt;18.5,"Under Weight",C1257&lt;25,"Healthy Weight",C1257&lt;30,"Over Weight",C1257&gt;=30,"Obesity")</f>
        <v>Over Weight</v>
      </c>
      <c r="K1257" s="23" t="str" cm="1">
        <f t="array" ref="K1257">_xlfn.IFS(D1257&lt;5.7,"Normal",D1257&lt;=6.5,"Prediabetes",D1257&gt;6.5,"Diabetes")</f>
        <v>Prediabetes</v>
      </c>
      <c r="L1257" s="30" t="str">
        <f>VLOOKUP(A1257,'Hospitalisation Details'!A1257:H3599,2,FALSE)</f>
        <v>14-Jun-1976</v>
      </c>
      <c r="M1257" s="23">
        <f>VLOOKUP(A1257,'Hospitalisation Details'!A1257:H3599,5,FALSE)</f>
        <v>8823.2800000000007</v>
      </c>
      <c r="N1257" s="23" t="str">
        <f>VLOOKUP(A1257,'Hospitalisation Details'!A1257:H3599,6,FALSE)</f>
        <v>tier - 2</v>
      </c>
      <c r="O1257" s="23" t="str">
        <f>VLOOKUP(A1257,'Hospitalisation Details'!A1257:H3599,7,FALSE)</f>
        <v>tier - 1</v>
      </c>
      <c r="P1257" s="23" t="str">
        <f>VLOOKUP(A1257,'Hospitalisation Details'!A1257:H3599,8,FALSE)</f>
        <v>R1011</v>
      </c>
      <c r="Q1257" s="26">
        <f>VLOOKUP(A1257,'Hospitalisation Details'!A1257:H3599,3,FALSE)</f>
        <v>46.983333333333334</v>
      </c>
    </row>
    <row r="1258" spans="1:17" ht="15.75" customHeight="1" x14ac:dyDescent="0.3">
      <c r="A1258" s="31" t="s">
        <v>2199</v>
      </c>
      <c r="B1258" s="23" t="str">
        <f>VLOOKUP(A1258,'Customer Names'!A1258:D3592,3,FALSE)</f>
        <v xml:space="preserve">  Michael</v>
      </c>
      <c r="C1258" s="23">
        <f>VLOOKUP(Healthcare!A1258,'Medical Examinations'!A1258:H3592,2,FALSE)</f>
        <v>45.69</v>
      </c>
      <c r="D1258" s="23">
        <f>VLOOKUP(A1258,'Medical Examinations'!A1258:H3592,3,FALSE)</f>
        <v>4.43</v>
      </c>
      <c r="E1258" s="23" t="str">
        <f>VLOOKUP(A1258,'Medical Examinations'!A1258:H3592,4,FALSE)</f>
        <v>Yes</v>
      </c>
      <c r="F1258" s="23" t="str">
        <f>VLOOKUP(A1258,'Medical Examinations'!A1258:H3592,5,FALSE)</f>
        <v>No</v>
      </c>
      <c r="G1258" s="23" t="str">
        <f>VLOOKUP(A1258,'Medical Examinations'!A1258:H3592,6,FALSE)</f>
        <v>No</v>
      </c>
      <c r="H1258" s="23">
        <f>VLOOKUP(A1258,'Medical Examinations'!A1258:H3592,7,FALSE)</f>
        <v>0</v>
      </c>
      <c r="I1258" s="23" t="str">
        <f>VLOOKUP(A1258,'Medical Examinations'!A1258:H3592,8,FALSE)</f>
        <v>No</v>
      </c>
      <c r="J1258" s="23" t="str" cm="1">
        <f t="array" ref="J1258">_xlfn.IFS(C1258&lt;18.5,"Under Weight",C1258&lt;25,"Healthy Weight",C1258&lt;30,"Over Weight",C1258&gt;=30,"Obesity")</f>
        <v>Obesity</v>
      </c>
      <c r="K1258" s="23" t="str" cm="1">
        <f t="array" ref="K1258">_xlfn.IFS(D1258&lt;5.7,"Normal",D1258&lt;=6.5,"Prediabetes",D1258&gt;6.5,"Diabetes")</f>
        <v>Normal</v>
      </c>
      <c r="L1258" s="30" t="str">
        <f>VLOOKUP(A1258,'Hospitalisation Details'!A1258:H3600,2,FALSE)</f>
        <v>07-Nov-2001</v>
      </c>
      <c r="M1258" s="23">
        <f>VLOOKUP(A1258,'Hospitalisation Details'!A1258:H3600,5,FALSE)</f>
        <v>8821.8799999999992</v>
      </c>
      <c r="N1258" s="23" t="str">
        <f>VLOOKUP(A1258,'Hospitalisation Details'!A1258:H3600,6,FALSE)</f>
        <v>tier - 2</v>
      </c>
      <c r="O1258" s="23" t="str">
        <f>VLOOKUP(A1258,'Hospitalisation Details'!A1258:H3600,7,FALSE)</f>
        <v>tier - 3</v>
      </c>
      <c r="P1258" s="23" t="str">
        <f>VLOOKUP(A1258,'Hospitalisation Details'!A1258:H3600,8,FALSE)</f>
        <v>R1023</v>
      </c>
      <c r="Q1258" s="26">
        <f>VLOOKUP(A1258,'Hospitalisation Details'!A1258:H3600,3,FALSE)</f>
        <v>21.586111111111112</v>
      </c>
    </row>
    <row r="1259" spans="1:17" ht="15.75" customHeight="1" x14ac:dyDescent="0.3">
      <c r="A1259" s="31" t="s">
        <v>2200</v>
      </c>
      <c r="B1259" s="23" t="str">
        <f>VLOOKUP(A1259,'Customer Names'!A1259:D3593,3,FALSE)</f>
        <v xml:space="preserve">  Roxanne</v>
      </c>
      <c r="C1259" s="23">
        <f>VLOOKUP(Healthcare!A1259,'Medical Examinations'!A1259:H3593,2,FALSE)</f>
        <v>21.03</v>
      </c>
      <c r="D1259" s="23">
        <f>VLOOKUP(A1259,'Medical Examinations'!A1259:H3593,3,FALSE)</f>
        <v>6.5</v>
      </c>
      <c r="E1259" s="23" t="str">
        <f>VLOOKUP(A1259,'Medical Examinations'!A1259:H3593,4,FALSE)</f>
        <v>No</v>
      </c>
      <c r="F1259" s="23" t="str">
        <f>VLOOKUP(A1259,'Medical Examinations'!A1259:H3593,5,FALSE)</f>
        <v>No</v>
      </c>
      <c r="G1259" s="23" t="str">
        <f>VLOOKUP(A1259,'Medical Examinations'!A1259:H3593,6,FALSE)</f>
        <v>No</v>
      </c>
      <c r="H1259" s="23">
        <f>VLOOKUP(A1259,'Medical Examinations'!A1259:H3593,7,FALSE)</f>
        <v>0</v>
      </c>
      <c r="I1259" s="23" t="str">
        <f>VLOOKUP(A1259,'Medical Examinations'!A1259:H3593,8,FALSE)</f>
        <v>No</v>
      </c>
      <c r="J1259" s="23" t="str" cm="1">
        <f t="array" ref="J1259">_xlfn.IFS(C1259&lt;18.5,"Under Weight",C1259&lt;25,"Healthy Weight",C1259&lt;30,"Over Weight",C1259&gt;=30,"Obesity")</f>
        <v>Healthy Weight</v>
      </c>
      <c r="K1259" s="23" t="str" cm="1">
        <f t="array" ref="K1259">_xlfn.IFS(D1259&lt;5.7,"Normal",D1259&lt;=6.5,"Prediabetes",D1259&gt;6.5,"Diabetes")</f>
        <v>Prediabetes</v>
      </c>
      <c r="L1259" s="30" t="str">
        <f>VLOOKUP(A1259,'Hospitalisation Details'!A1259:H3601,2,FALSE)</f>
        <v>29-Aug-1965</v>
      </c>
      <c r="M1259" s="23">
        <f>VLOOKUP(A1259,'Hospitalisation Details'!A1259:H3601,5,FALSE)</f>
        <v>8800.49</v>
      </c>
      <c r="N1259" s="23" t="str">
        <f>VLOOKUP(A1259,'Hospitalisation Details'!A1259:H3601,6,FALSE)</f>
        <v>tier - 3</v>
      </c>
      <c r="O1259" s="23" t="str">
        <f>VLOOKUP(A1259,'Hospitalisation Details'!A1259:H3601,7,FALSE)</f>
        <v>tier - 2</v>
      </c>
      <c r="P1259" s="23" t="str">
        <f>VLOOKUP(A1259,'Hospitalisation Details'!A1259:H3601,8,FALSE)</f>
        <v>R1013</v>
      </c>
      <c r="Q1259" s="26">
        <f>VLOOKUP(A1259,'Hospitalisation Details'!A1259:H3601,3,FALSE)</f>
        <v>57.774999999999999</v>
      </c>
    </row>
    <row r="1260" spans="1:17" ht="15.75" customHeight="1" x14ac:dyDescent="0.3">
      <c r="A1260" s="31" t="s">
        <v>2202</v>
      </c>
      <c r="B1260" s="23" t="str">
        <f>VLOOKUP(A1260,'Customer Names'!A1260:D3594,3,FALSE)</f>
        <v xml:space="preserve">  Israel</v>
      </c>
      <c r="C1260" s="23">
        <f>VLOOKUP(Healthcare!A1260,'Medical Examinations'!A1260:H3594,2,FALSE)</f>
        <v>37</v>
      </c>
      <c r="D1260" s="23">
        <f>VLOOKUP(A1260,'Medical Examinations'!A1260:H3594,3,FALSE)</f>
        <v>8.75</v>
      </c>
      <c r="E1260" s="23" t="str">
        <f>VLOOKUP(A1260,'Medical Examinations'!A1260:H3594,4,FALSE)</f>
        <v>No</v>
      </c>
      <c r="F1260" s="23" t="str">
        <f>VLOOKUP(A1260,'Medical Examinations'!A1260:H3594,5,FALSE)</f>
        <v>No</v>
      </c>
      <c r="G1260" s="23" t="str">
        <f>VLOOKUP(A1260,'Medical Examinations'!A1260:H3594,6,FALSE)</f>
        <v>No</v>
      </c>
      <c r="H1260" s="23">
        <f>VLOOKUP(A1260,'Medical Examinations'!A1260:H3594,7,FALSE)</f>
        <v>0</v>
      </c>
      <c r="I1260" s="23" t="str">
        <f>VLOOKUP(A1260,'Medical Examinations'!A1260:H3594,8,FALSE)</f>
        <v>No</v>
      </c>
      <c r="J1260" s="23" t="str" cm="1">
        <f t="array" ref="J1260">_xlfn.IFS(C1260&lt;18.5,"Under Weight",C1260&lt;25,"Healthy Weight",C1260&lt;30,"Over Weight",C1260&gt;=30,"Obesity")</f>
        <v>Obesity</v>
      </c>
      <c r="K1260" s="23" t="str" cm="1">
        <f t="array" ref="K1260">_xlfn.IFS(D1260&lt;5.7,"Normal",D1260&lt;=6.5,"Prediabetes",D1260&gt;6.5,"Diabetes")</f>
        <v>Diabetes</v>
      </c>
      <c r="L1260" s="30" t="str">
        <f>VLOOKUP(A1260,'Hospitalisation Details'!A1260:H3602,2,FALSE)</f>
        <v>18-Jun-1971</v>
      </c>
      <c r="M1260" s="23">
        <f>VLOOKUP(A1260,'Hospitalisation Details'!A1260:H3602,5,FALSE)</f>
        <v>8798.59</v>
      </c>
      <c r="N1260" s="23" t="str">
        <f>VLOOKUP(A1260,'Hospitalisation Details'!A1260:H3602,6,FALSE)</f>
        <v>tier - 2</v>
      </c>
      <c r="O1260" s="23" t="str">
        <f>VLOOKUP(A1260,'Hospitalisation Details'!A1260:H3602,7,FALSE)</f>
        <v>tier - 1</v>
      </c>
      <c r="P1260" s="23" t="str">
        <f>VLOOKUP(A1260,'Hospitalisation Details'!A1260:H3602,8,FALSE)</f>
        <v>R1011</v>
      </c>
      <c r="Q1260" s="26">
        <f>VLOOKUP(A1260,'Hospitalisation Details'!A1260:H3602,3,FALSE)</f>
        <v>51.972222222222221</v>
      </c>
    </row>
    <row r="1261" spans="1:17" ht="15.75" customHeight="1" x14ac:dyDescent="0.3">
      <c r="A1261" s="31" t="s">
        <v>2204</v>
      </c>
      <c r="B1261" s="23" t="str">
        <f>VLOOKUP(A1261,'Customer Names'!A1261:D3595,3,FALSE)</f>
        <v xml:space="preserve">  Samalya</v>
      </c>
      <c r="C1261" s="23">
        <f>VLOOKUP(Healthcare!A1261,'Medical Examinations'!A1261:H3595,2,FALSE)</f>
        <v>25.4</v>
      </c>
      <c r="D1261" s="23">
        <f>VLOOKUP(A1261,'Medical Examinations'!A1261:H3595,3,FALSE)</f>
        <v>11.96</v>
      </c>
      <c r="E1261" s="23" t="str">
        <f>VLOOKUP(A1261,'Medical Examinations'!A1261:H3595,4,FALSE)</f>
        <v>No</v>
      </c>
      <c r="F1261" s="23" t="str">
        <f>VLOOKUP(A1261,'Medical Examinations'!A1261:H3595,5,FALSE)</f>
        <v>No</v>
      </c>
      <c r="G1261" s="23" t="str">
        <f>VLOOKUP(A1261,'Medical Examinations'!A1261:H3595,6,FALSE)</f>
        <v>No</v>
      </c>
      <c r="H1261" s="23">
        <f>VLOOKUP(A1261,'Medical Examinations'!A1261:H3595,7,FALSE)</f>
        <v>0</v>
      </c>
      <c r="I1261" s="23" t="str">
        <f>VLOOKUP(A1261,'Medical Examinations'!A1261:H3595,8,FALSE)</f>
        <v>No</v>
      </c>
      <c r="J1261" s="23" t="str" cm="1">
        <f t="array" ref="J1261">_xlfn.IFS(C1261&lt;18.5,"Under Weight",C1261&lt;25,"Healthy Weight",C1261&lt;30,"Over Weight",C1261&gt;=30,"Obesity")</f>
        <v>Over Weight</v>
      </c>
      <c r="K1261" s="23" t="str" cm="1">
        <f t="array" ref="K1261">_xlfn.IFS(D1261&lt;5.7,"Normal",D1261&lt;=6.5,"Prediabetes",D1261&gt;6.5,"Diabetes")</f>
        <v>Diabetes</v>
      </c>
      <c r="L1261" s="30" t="str">
        <f>VLOOKUP(A1261,'Hospitalisation Details'!A1261:H3603,2,FALSE)</f>
        <v>23-Aug-1971</v>
      </c>
      <c r="M1261" s="23">
        <f>VLOOKUP(A1261,'Hospitalisation Details'!A1261:H3603,5,FALSE)</f>
        <v>8782.4699999999993</v>
      </c>
      <c r="N1261" s="23" t="str">
        <f>VLOOKUP(A1261,'Hospitalisation Details'!A1261:H3603,6,FALSE)</f>
        <v>tier - 2</v>
      </c>
      <c r="O1261" s="23" t="str">
        <f>VLOOKUP(A1261,'Hospitalisation Details'!A1261:H3603,7,FALSE)</f>
        <v>tier - 3</v>
      </c>
      <c r="P1261" s="23" t="str">
        <f>VLOOKUP(A1261,'Hospitalisation Details'!A1261:H3603,8,FALSE)</f>
        <v>R1011</v>
      </c>
      <c r="Q1261" s="26">
        <f>VLOOKUP(A1261,'Hospitalisation Details'!A1261:H3603,3,FALSE)</f>
        <v>51.791666666666664</v>
      </c>
    </row>
    <row r="1262" spans="1:17" ht="15.75" customHeight="1" x14ac:dyDescent="0.3">
      <c r="A1262" s="31" t="s">
        <v>2206</v>
      </c>
      <c r="B1262" s="23" t="str">
        <f>VLOOKUP(A1262,'Customer Names'!A1262:D3596,3,FALSE)</f>
        <v xml:space="preserve">  Peter</v>
      </c>
      <c r="C1262" s="23">
        <f>VLOOKUP(Healthcare!A1262,'Medical Examinations'!A1262:H3596,2,FALSE)</f>
        <v>32.299999999999997</v>
      </c>
      <c r="D1262" s="23">
        <f>VLOOKUP(A1262,'Medical Examinations'!A1262:H3596,3,FALSE)</f>
        <v>10.54</v>
      </c>
      <c r="E1262" s="23" t="str">
        <f>VLOOKUP(A1262,'Medical Examinations'!A1262:H3596,4,FALSE)</f>
        <v>No</v>
      </c>
      <c r="F1262" s="23" t="str">
        <f>VLOOKUP(A1262,'Medical Examinations'!A1262:H3596,5,FALSE)</f>
        <v>No</v>
      </c>
      <c r="G1262" s="23" t="str">
        <f>VLOOKUP(A1262,'Medical Examinations'!A1262:H3596,6,FALSE)</f>
        <v>No</v>
      </c>
      <c r="H1262" s="23">
        <f>VLOOKUP(A1262,'Medical Examinations'!A1262:H3596,7,FALSE)</f>
        <v>0</v>
      </c>
      <c r="I1262" s="23" t="str">
        <f>VLOOKUP(A1262,'Medical Examinations'!A1262:H3596,8,FALSE)</f>
        <v>No</v>
      </c>
      <c r="J1262" s="23" t="str" cm="1">
        <f t="array" ref="J1262">_xlfn.IFS(C1262&lt;18.5,"Under Weight",C1262&lt;25,"Healthy Weight",C1262&lt;30,"Over Weight",C1262&gt;=30,"Obesity")</f>
        <v>Obesity</v>
      </c>
      <c r="K1262" s="23" t="str" cm="1">
        <f t="array" ref="K1262">_xlfn.IFS(D1262&lt;5.7,"Normal",D1262&lt;=6.5,"Prediabetes",D1262&gt;6.5,"Diabetes")</f>
        <v>Diabetes</v>
      </c>
      <c r="L1262" s="30" t="str">
        <f>VLOOKUP(A1262,'Hospitalisation Details'!A1262:H3604,2,FALSE)</f>
        <v>06-Sep-1974</v>
      </c>
      <c r="M1262" s="23">
        <f>VLOOKUP(A1262,'Hospitalisation Details'!A1262:H3604,5,FALSE)</f>
        <v>8765.25</v>
      </c>
      <c r="N1262" s="23" t="str">
        <f>VLOOKUP(A1262,'Hospitalisation Details'!A1262:H3604,6,FALSE)</f>
        <v>tier - 2</v>
      </c>
      <c r="O1262" s="23" t="str">
        <f>VLOOKUP(A1262,'Hospitalisation Details'!A1262:H3604,7,FALSE)</f>
        <v>tier - 3</v>
      </c>
      <c r="P1262" s="23" t="str">
        <f>VLOOKUP(A1262,'Hospitalisation Details'!A1262:H3604,8,FALSE)</f>
        <v>R1012</v>
      </c>
      <c r="Q1262" s="26">
        <f>VLOOKUP(A1262,'Hospitalisation Details'!A1262:H3604,3,FALSE)</f>
        <v>48.755555555555553</v>
      </c>
    </row>
    <row r="1263" spans="1:17" ht="15.75" customHeight="1" x14ac:dyDescent="0.3">
      <c r="A1263" s="31" t="s">
        <v>2207</v>
      </c>
      <c r="B1263" s="23" t="str">
        <f>VLOOKUP(A1263,'Customer Names'!A1263:D3597,3,FALSE)</f>
        <v xml:space="preserve">  Alicia</v>
      </c>
      <c r="C1263" s="23">
        <f>VLOOKUP(Healthcare!A1263,'Medical Examinations'!A1263:H3597,2,FALSE)</f>
        <v>23.94</v>
      </c>
      <c r="D1263" s="23">
        <f>VLOOKUP(A1263,'Medical Examinations'!A1263:H3597,3,FALSE)</f>
        <v>4.54</v>
      </c>
      <c r="E1263" s="23" t="str">
        <f>VLOOKUP(A1263,'Medical Examinations'!A1263:H3597,4,FALSE)</f>
        <v>Yes</v>
      </c>
      <c r="F1263" s="23" t="str">
        <f>VLOOKUP(A1263,'Medical Examinations'!A1263:H3597,5,FALSE)</f>
        <v>No</v>
      </c>
      <c r="G1263" s="23" t="str">
        <f>VLOOKUP(A1263,'Medical Examinations'!A1263:H3597,6,FALSE)</f>
        <v>Yes</v>
      </c>
      <c r="H1263" s="23">
        <f>VLOOKUP(A1263,'Medical Examinations'!A1263:H3597,7,FALSE)</f>
        <v>1</v>
      </c>
      <c r="I1263" s="23" t="str">
        <f>VLOOKUP(A1263,'Medical Examinations'!A1263:H3597,8,FALSE)</f>
        <v>No</v>
      </c>
      <c r="J1263" s="23" t="str" cm="1">
        <f t="array" ref="J1263">_xlfn.IFS(C1263&lt;18.5,"Under Weight",C1263&lt;25,"Healthy Weight",C1263&lt;30,"Over Weight",C1263&gt;=30,"Obesity")</f>
        <v>Healthy Weight</v>
      </c>
      <c r="K1263" s="23" t="str" cm="1">
        <f t="array" ref="K1263">_xlfn.IFS(D1263&lt;5.7,"Normal",D1263&lt;=6.5,"Prediabetes",D1263&gt;6.5,"Diabetes")</f>
        <v>Normal</v>
      </c>
      <c r="L1263" s="30" t="str">
        <f>VLOOKUP(A1263,'Hospitalisation Details'!A1263:H3605,2,FALSE)</f>
        <v>09-Sep-1969</v>
      </c>
      <c r="M1263" s="23">
        <f>VLOOKUP(A1263,'Hospitalisation Details'!A1263:H3605,5,FALSE)</f>
        <v>8760.1200000000008</v>
      </c>
      <c r="N1263" s="23" t="str">
        <f>VLOOKUP(A1263,'Hospitalisation Details'!A1263:H3605,6,FALSE)</f>
        <v>tier - 2</v>
      </c>
      <c r="O1263" s="23" t="str">
        <f>VLOOKUP(A1263,'Hospitalisation Details'!A1263:H3605,7,FALSE)</f>
        <v>tier - 1</v>
      </c>
      <c r="P1263" s="23" t="str">
        <f>VLOOKUP(A1263,'Hospitalisation Details'!A1263:H3605,8,FALSE)</f>
        <v>R1013</v>
      </c>
      <c r="Q1263" s="26">
        <f>VLOOKUP(A1263,'Hospitalisation Details'!A1263:H3605,3,FALSE)</f>
        <v>53.74722222222222</v>
      </c>
    </row>
    <row r="1264" spans="1:17" ht="15.75" customHeight="1" x14ac:dyDescent="0.3">
      <c r="A1264" s="31" t="s">
        <v>2209</v>
      </c>
      <c r="B1264" s="23" t="str">
        <f>VLOOKUP(A1264,'Customer Names'!A1264:D3598,3,FALSE)</f>
        <v xml:space="preserve">  Sarah K</v>
      </c>
      <c r="C1264" s="23">
        <f>VLOOKUP(Healthcare!A1264,'Medical Examinations'!A1264:H3598,2,FALSE)</f>
        <v>46.4</v>
      </c>
      <c r="D1264" s="23">
        <f>VLOOKUP(A1264,'Medical Examinations'!A1264:H3598,3,FALSE)</f>
        <v>5.71</v>
      </c>
      <c r="E1264" s="23" t="str">
        <f>VLOOKUP(A1264,'Medical Examinations'!A1264:H3598,4,FALSE)</f>
        <v>No</v>
      </c>
      <c r="F1264" s="23" t="str">
        <f>VLOOKUP(A1264,'Medical Examinations'!A1264:H3598,5,FALSE)</f>
        <v>No</v>
      </c>
      <c r="G1264" s="23" t="str">
        <f>VLOOKUP(A1264,'Medical Examinations'!A1264:H3598,6,FALSE)</f>
        <v>No</v>
      </c>
      <c r="H1264" s="23">
        <f>VLOOKUP(A1264,'Medical Examinations'!A1264:H3598,7,FALSE)</f>
        <v>0</v>
      </c>
      <c r="I1264" s="23" t="str">
        <f>VLOOKUP(A1264,'Medical Examinations'!A1264:H3598,8,FALSE)</f>
        <v>No</v>
      </c>
      <c r="J1264" s="23" t="str" cm="1">
        <f t="array" ref="J1264">_xlfn.IFS(C1264&lt;18.5,"Under Weight",C1264&lt;25,"Healthy Weight",C1264&lt;30,"Over Weight",C1264&gt;=30,"Obesity")</f>
        <v>Obesity</v>
      </c>
      <c r="K1264" s="23" t="str" cm="1">
        <f t="array" ref="K1264">_xlfn.IFS(D1264&lt;5.7,"Normal",D1264&lt;=6.5,"Prediabetes",D1264&gt;6.5,"Diabetes")</f>
        <v>Prediabetes</v>
      </c>
      <c r="L1264" s="30" t="str">
        <f>VLOOKUP(A1264,'Hospitalisation Details'!A1264:H3606,2,FALSE)</f>
        <v>23-Aug-1999</v>
      </c>
      <c r="M1264" s="23">
        <f>VLOOKUP(A1264,'Hospitalisation Details'!A1264:H3606,5,FALSE)</f>
        <v>8747.68</v>
      </c>
      <c r="N1264" s="23" t="str">
        <f>VLOOKUP(A1264,'Hospitalisation Details'!A1264:H3606,6,FALSE)</f>
        <v>tier - 2</v>
      </c>
      <c r="O1264" s="23" t="str">
        <f>VLOOKUP(A1264,'Hospitalisation Details'!A1264:H3606,7,FALSE)</f>
        <v>tier - 3</v>
      </c>
      <c r="P1264" s="23" t="str">
        <f>VLOOKUP(A1264,'Hospitalisation Details'!A1264:H3606,8,FALSE)</f>
        <v>R1011</v>
      </c>
      <c r="Q1264" s="26">
        <f>VLOOKUP(A1264,'Hospitalisation Details'!A1264:H3606,3,FALSE)</f>
        <v>23.791666666666668</v>
      </c>
    </row>
    <row r="1265" spans="1:17" ht="15.75" customHeight="1" x14ac:dyDescent="0.3">
      <c r="A1265" s="31" t="s">
        <v>2211</v>
      </c>
      <c r="B1265" s="23" t="str">
        <f>VLOOKUP(A1265,'Customer Names'!A1265:D3599,3,FALSE)</f>
        <v xml:space="preserve">  Guomin</v>
      </c>
      <c r="C1265" s="23">
        <f>VLOOKUP(Healthcare!A1265,'Medical Examinations'!A1265:H3599,2,FALSE)</f>
        <v>40.375</v>
      </c>
      <c r="D1265" s="23">
        <f>VLOOKUP(A1265,'Medical Examinations'!A1265:H3599,3,FALSE)</f>
        <v>6.25</v>
      </c>
      <c r="E1265" s="23" t="str">
        <f>VLOOKUP(A1265,'Medical Examinations'!A1265:H3599,4,FALSE)</f>
        <v>Yes</v>
      </c>
      <c r="F1265" s="23" t="str">
        <f>VLOOKUP(A1265,'Medical Examinations'!A1265:H3599,5,FALSE)</f>
        <v>No</v>
      </c>
      <c r="G1265" s="23" t="str">
        <f>VLOOKUP(A1265,'Medical Examinations'!A1265:H3599,6,FALSE)</f>
        <v>No</v>
      </c>
      <c r="H1265" s="23">
        <f>VLOOKUP(A1265,'Medical Examinations'!A1265:H3599,7,FALSE)</f>
        <v>0</v>
      </c>
      <c r="I1265" s="23" t="str">
        <f>VLOOKUP(A1265,'Medical Examinations'!A1265:H3599,8,FALSE)</f>
        <v>No</v>
      </c>
      <c r="J1265" s="23" t="str" cm="1">
        <f t="array" ref="J1265">_xlfn.IFS(C1265&lt;18.5,"Under Weight",C1265&lt;25,"Healthy Weight",C1265&lt;30,"Over Weight",C1265&gt;=30,"Obesity")</f>
        <v>Obesity</v>
      </c>
      <c r="K1265" s="23" t="str" cm="1">
        <f t="array" ref="K1265">_xlfn.IFS(D1265&lt;5.7,"Normal",D1265&lt;=6.5,"Prediabetes",D1265&gt;6.5,"Diabetes")</f>
        <v>Prediabetes</v>
      </c>
      <c r="L1265" s="30" t="str">
        <f>VLOOKUP(A1265,'Hospitalisation Details'!A1265:H3607,2,FALSE)</f>
        <v>17-Jun-1976</v>
      </c>
      <c r="M1265" s="23">
        <f>VLOOKUP(A1265,'Hospitalisation Details'!A1265:H3607,5,FALSE)</f>
        <v>8733.23</v>
      </c>
      <c r="N1265" s="23" t="str">
        <f>VLOOKUP(A1265,'Hospitalisation Details'!A1265:H3607,6,FALSE)</f>
        <v>tier - 2</v>
      </c>
      <c r="O1265" s="23" t="str">
        <f>VLOOKUP(A1265,'Hospitalisation Details'!A1265:H3607,7,FALSE)</f>
        <v>tier - 3</v>
      </c>
      <c r="P1265" s="23" t="str">
        <f>VLOOKUP(A1265,'Hospitalisation Details'!A1265:H3607,8,FALSE)</f>
        <v>R1012</v>
      </c>
      <c r="Q1265" s="26">
        <f>VLOOKUP(A1265,'Hospitalisation Details'!A1265:H3607,3,FALSE)</f>
        <v>46.975000000000001</v>
      </c>
    </row>
    <row r="1266" spans="1:17" ht="15.75" customHeight="1" x14ac:dyDescent="0.3">
      <c r="A1266" s="31" t="s">
        <v>2213</v>
      </c>
      <c r="B1266" s="23" t="str">
        <f>VLOOKUP(A1266,'Customer Names'!A1266:D3600,3,FALSE)</f>
        <v xml:space="preserve">  Javier</v>
      </c>
      <c r="C1266" s="23">
        <f>VLOOKUP(Healthcare!A1266,'Medical Examinations'!A1266:H3600,2,FALSE)</f>
        <v>28.7</v>
      </c>
      <c r="D1266" s="23">
        <f>VLOOKUP(A1266,'Medical Examinations'!A1266:H3600,3,FALSE)</f>
        <v>9.4700000000000006</v>
      </c>
      <c r="E1266" s="23" t="str">
        <f>VLOOKUP(A1266,'Medical Examinations'!A1266:H3600,4,FALSE)</f>
        <v>No</v>
      </c>
      <c r="F1266" s="23" t="str">
        <f>VLOOKUP(A1266,'Medical Examinations'!A1266:H3600,5,FALSE)</f>
        <v>No</v>
      </c>
      <c r="G1266" s="23" t="str">
        <f>VLOOKUP(A1266,'Medical Examinations'!A1266:H3600,6,FALSE)</f>
        <v>No</v>
      </c>
      <c r="H1266" s="23">
        <f>VLOOKUP(A1266,'Medical Examinations'!A1266:H3600,7,FALSE)</f>
        <v>2</v>
      </c>
      <c r="I1266" s="23" t="str">
        <f>VLOOKUP(A1266,'Medical Examinations'!A1266:H3600,8,FALSE)</f>
        <v>No</v>
      </c>
      <c r="J1266" s="23" t="str" cm="1">
        <f t="array" ref="J1266">_xlfn.IFS(C1266&lt;18.5,"Under Weight",C1266&lt;25,"Healthy Weight",C1266&lt;30,"Over Weight",C1266&gt;=30,"Obesity")</f>
        <v>Over Weight</v>
      </c>
      <c r="K1266" s="23" t="str" cm="1">
        <f t="array" ref="K1266">_xlfn.IFS(D1266&lt;5.7,"Normal",D1266&lt;=6.5,"Prediabetes",D1266&gt;6.5,"Diabetes")</f>
        <v>Diabetes</v>
      </c>
      <c r="L1266" s="30" t="str">
        <f>VLOOKUP(A1266,'Hospitalisation Details'!A1266:H3608,2,FALSE)</f>
        <v>25-Jun-1973</v>
      </c>
      <c r="M1266" s="23">
        <f>VLOOKUP(A1266,'Hospitalisation Details'!A1266:H3608,5,FALSE)</f>
        <v>8703.4599999999991</v>
      </c>
      <c r="N1266" s="23" t="str">
        <f>VLOOKUP(A1266,'Hospitalisation Details'!A1266:H3608,6,FALSE)</f>
        <v>tier - 3</v>
      </c>
      <c r="O1266" s="23" t="str">
        <f>VLOOKUP(A1266,'Hospitalisation Details'!A1266:H3608,7,FALSE)</f>
        <v>tier - 3</v>
      </c>
      <c r="P1266" s="23" t="str">
        <f>VLOOKUP(A1266,'Hospitalisation Details'!A1266:H3608,8,FALSE)</f>
        <v>R1011</v>
      </c>
      <c r="Q1266" s="26">
        <f>VLOOKUP(A1266,'Hospitalisation Details'!A1266:H3608,3,FALSE)</f>
        <v>49.952777777777776</v>
      </c>
    </row>
    <row r="1267" spans="1:17" ht="15.75" customHeight="1" x14ac:dyDescent="0.3">
      <c r="A1267" s="31" t="s">
        <v>2215</v>
      </c>
      <c r="B1267" s="23" t="str">
        <f>VLOOKUP(A1267,'Customer Names'!A1267:D3601,3,FALSE)</f>
        <v xml:space="preserve">  Matt</v>
      </c>
      <c r="C1267" s="23">
        <f>VLOOKUP(Healthcare!A1267,'Medical Examinations'!A1267:H3601,2,FALSE)</f>
        <v>26.63</v>
      </c>
      <c r="D1267" s="23">
        <f>VLOOKUP(A1267,'Medical Examinations'!A1267:H3601,3,FALSE)</f>
        <v>5.7</v>
      </c>
      <c r="E1267" s="23" t="str">
        <f>VLOOKUP(A1267,'Medical Examinations'!A1267:H3601,4,FALSE)</f>
        <v>No</v>
      </c>
      <c r="F1267" s="23" t="str">
        <f>VLOOKUP(A1267,'Medical Examinations'!A1267:H3601,5,FALSE)</f>
        <v>No</v>
      </c>
      <c r="G1267" s="23" t="str">
        <f>VLOOKUP(A1267,'Medical Examinations'!A1267:H3601,6,FALSE)</f>
        <v>No</v>
      </c>
      <c r="H1267" s="23">
        <f>VLOOKUP(A1267,'Medical Examinations'!A1267:H3601,7,FALSE)</f>
        <v>0</v>
      </c>
      <c r="I1267" s="23" t="str">
        <f>VLOOKUP(A1267,'Medical Examinations'!A1267:H3601,8,FALSE)</f>
        <v>No</v>
      </c>
      <c r="J1267" s="23" t="str" cm="1">
        <f t="array" ref="J1267">_xlfn.IFS(C1267&lt;18.5,"Under Weight",C1267&lt;25,"Healthy Weight",C1267&lt;30,"Over Weight",C1267&gt;=30,"Obesity")</f>
        <v>Over Weight</v>
      </c>
      <c r="K1267" s="23" t="str" cm="1">
        <f t="array" ref="K1267">_xlfn.IFS(D1267&lt;5.7,"Normal",D1267&lt;=6.5,"Prediabetes",D1267&gt;6.5,"Diabetes")</f>
        <v>Prediabetes</v>
      </c>
      <c r="L1267" s="30" t="str">
        <f>VLOOKUP(A1267,'Hospitalisation Details'!A1267:H3609,2,FALSE)</f>
        <v>28-Oct-1980</v>
      </c>
      <c r="M1267" s="23">
        <f>VLOOKUP(A1267,'Hospitalisation Details'!A1267:H3609,5,FALSE)</f>
        <v>8701.84</v>
      </c>
      <c r="N1267" s="23" t="str">
        <f>VLOOKUP(A1267,'Hospitalisation Details'!A1267:H3609,6,FALSE)</f>
        <v>tier - 2</v>
      </c>
      <c r="O1267" s="23" t="str">
        <f>VLOOKUP(A1267,'Hospitalisation Details'!A1267:H3609,7,FALSE)</f>
        <v>tier - 3</v>
      </c>
      <c r="P1267" s="23" t="str">
        <f>VLOOKUP(A1267,'Hospitalisation Details'!A1267:H3609,8,FALSE)</f>
        <v>R1021</v>
      </c>
      <c r="Q1267" s="26">
        <f>VLOOKUP(A1267,'Hospitalisation Details'!A1267:H3609,3,FALSE)</f>
        <v>42.611111111111114</v>
      </c>
    </row>
    <row r="1268" spans="1:17" ht="15.75" customHeight="1" x14ac:dyDescent="0.3">
      <c r="A1268" s="31" t="s">
        <v>2216</v>
      </c>
      <c r="B1268" s="23" t="str">
        <f>VLOOKUP(A1268,'Customer Names'!A1268:D3602,3,FALSE)</f>
        <v xml:space="preserve">  Thomas S</v>
      </c>
      <c r="C1268" s="23">
        <f>VLOOKUP(Healthcare!A1268,'Medical Examinations'!A1268:H3602,2,FALSE)</f>
        <v>22.515000000000001</v>
      </c>
      <c r="D1268" s="23">
        <f>VLOOKUP(A1268,'Medical Examinations'!A1268:H3602,3,FALSE)</f>
        <v>11.18</v>
      </c>
      <c r="E1268" s="23" t="str">
        <f>VLOOKUP(A1268,'Medical Examinations'!A1268:H3602,4,FALSE)</f>
        <v>No</v>
      </c>
      <c r="F1268" s="23" t="str">
        <f>VLOOKUP(A1268,'Medical Examinations'!A1268:H3602,5,FALSE)</f>
        <v>No</v>
      </c>
      <c r="G1268" s="23" t="str">
        <f>VLOOKUP(A1268,'Medical Examinations'!A1268:H3602,6,FALSE)</f>
        <v>No</v>
      </c>
      <c r="H1268" s="23">
        <f>VLOOKUP(A1268,'Medical Examinations'!A1268:H3602,7,FALSE)</f>
        <v>2</v>
      </c>
      <c r="I1268" s="23" t="str">
        <f>VLOOKUP(A1268,'Medical Examinations'!A1268:H3602,8,FALSE)</f>
        <v>No</v>
      </c>
      <c r="J1268" s="23" t="str" cm="1">
        <f t="array" ref="J1268">_xlfn.IFS(C1268&lt;18.5,"Under Weight",C1268&lt;25,"Healthy Weight",C1268&lt;30,"Over Weight",C1268&gt;=30,"Obesity")</f>
        <v>Healthy Weight</v>
      </c>
      <c r="K1268" s="23" t="str" cm="1">
        <f t="array" ref="K1268">_xlfn.IFS(D1268&lt;5.7,"Normal",D1268&lt;=6.5,"Prediabetes",D1268&gt;6.5,"Diabetes")</f>
        <v>Diabetes</v>
      </c>
      <c r="L1268" s="30" t="str">
        <f>VLOOKUP(A1268,'Hospitalisation Details'!A1268:H3610,2,FALSE)</f>
        <v>11-Oct-1973</v>
      </c>
      <c r="M1268" s="23">
        <f>VLOOKUP(A1268,'Hospitalisation Details'!A1268:H3610,5,FALSE)</f>
        <v>8688.86</v>
      </c>
      <c r="N1268" s="23" t="str">
        <f>VLOOKUP(A1268,'Hospitalisation Details'!A1268:H3610,6,FALSE)</f>
        <v>tier - 2</v>
      </c>
      <c r="O1268" s="23" t="str">
        <f>VLOOKUP(A1268,'Hospitalisation Details'!A1268:H3610,7,FALSE)</f>
        <v>tier - 1</v>
      </c>
      <c r="P1268" s="23" t="str">
        <f>VLOOKUP(A1268,'Hospitalisation Details'!A1268:H3610,8,FALSE)</f>
        <v>R1017</v>
      </c>
      <c r="Q1268" s="26">
        <f>VLOOKUP(A1268,'Hospitalisation Details'!A1268:H3610,3,FALSE)</f>
        <v>49.658333333333331</v>
      </c>
    </row>
    <row r="1269" spans="1:17" ht="15.75" customHeight="1" x14ac:dyDescent="0.3">
      <c r="A1269" s="31" t="s">
        <v>2218</v>
      </c>
      <c r="B1269" s="23" t="str">
        <f>VLOOKUP(A1269,'Customer Names'!A1269:D3603,3,FALSE)</f>
        <v xml:space="preserve">  Martha Patricia</v>
      </c>
      <c r="C1269" s="23">
        <f>VLOOKUP(Healthcare!A1269,'Medical Examinations'!A1269:H3603,2,FALSE)</f>
        <v>36.575000000000003</v>
      </c>
      <c r="D1269" s="23">
        <f>VLOOKUP(A1269,'Medical Examinations'!A1269:H3603,3,FALSE)</f>
        <v>10.98</v>
      </c>
      <c r="E1269" s="23" t="str">
        <f>VLOOKUP(A1269,'Medical Examinations'!A1269:H3603,4,FALSE)</f>
        <v>No</v>
      </c>
      <c r="F1269" s="23" t="str">
        <f>VLOOKUP(A1269,'Medical Examinations'!A1269:H3603,5,FALSE)</f>
        <v>No</v>
      </c>
      <c r="G1269" s="23" t="str">
        <f>VLOOKUP(A1269,'Medical Examinations'!A1269:H3603,6,FALSE)</f>
        <v>No</v>
      </c>
      <c r="H1269" s="23">
        <f>VLOOKUP(A1269,'Medical Examinations'!A1269:H3603,7,FALSE)</f>
        <v>0</v>
      </c>
      <c r="I1269" s="23" t="str">
        <f>VLOOKUP(A1269,'Medical Examinations'!A1269:H3603,8,FALSE)</f>
        <v>No</v>
      </c>
      <c r="J1269" s="23" t="str" cm="1">
        <f t="array" ref="J1269">_xlfn.IFS(C1269&lt;18.5,"Under Weight",C1269&lt;25,"Healthy Weight",C1269&lt;30,"Over Weight",C1269&gt;=30,"Obesity")</f>
        <v>Obesity</v>
      </c>
      <c r="K1269" s="23" t="str" cm="1">
        <f t="array" ref="K1269">_xlfn.IFS(D1269&lt;5.7,"Normal",D1269&lt;=6.5,"Prediabetes",D1269&gt;6.5,"Diabetes")</f>
        <v>Diabetes</v>
      </c>
      <c r="L1269" s="30" t="str">
        <f>VLOOKUP(A1269,'Hospitalisation Details'!A1269:H3611,2,FALSE)</f>
        <v>16-Aug-1974</v>
      </c>
      <c r="M1269" s="23">
        <f>VLOOKUP(A1269,'Hospitalisation Details'!A1269:H3611,5,FALSE)</f>
        <v>8671.19</v>
      </c>
      <c r="N1269" s="23" t="str">
        <f>VLOOKUP(A1269,'Hospitalisation Details'!A1269:H3611,6,FALSE)</f>
        <v>tier - 2</v>
      </c>
      <c r="O1269" s="23" t="str">
        <f>VLOOKUP(A1269,'Hospitalisation Details'!A1269:H3611,7,FALSE)</f>
        <v>tier - 1</v>
      </c>
      <c r="P1269" s="23" t="str">
        <f>VLOOKUP(A1269,'Hospitalisation Details'!A1269:H3611,8,FALSE)</f>
        <v>R1012</v>
      </c>
      <c r="Q1269" s="26">
        <f>VLOOKUP(A1269,'Hospitalisation Details'!A1269:H3611,3,FALSE)</f>
        <v>48.81111111111111</v>
      </c>
    </row>
    <row r="1270" spans="1:17" ht="15.75" customHeight="1" x14ac:dyDescent="0.3">
      <c r="A1270" s="31" t="s">
        <v>2220</v>
      </c>
      <c r="B1270" s="23" t="str">
        <f>VLOOKUP(A1270,'Customer Names'!A1270:D3604,3,FALSE)</f>
        <v xml:space="preserve">  Alicia</v>
      </c>
      <c r="C1270" s="23">
        <f>VLOOKUP(Healthcare!A1270,'Medical Examinations'!A1270:H3604,2,FALSE)</f>
        <v>23.66</v>
      </c>
      <c r="D1270" s="23">
        <f>VLOOKUP(A1270,'Medical Examinations'!A1270:H3604,3,FALSE)</f>
        <v>5.1100000000000003</v>
      </c>
      <c r="E1270" s="23" t="str">
        <f>VLOOKUP(A1270,'Medical Examinations'!A1270:H3604,4,FALSE)</f>
        <v>Yes</v>
      </c>
      <c r="F1270" s="23" t="str">
        <f>VLOOKUP(A1270,'Medical Examinations'!A1270:H3604,5,FALSE)</f>
        <v>No</v>
      </c>
      <c r="G1270" s="23" t="str">
        <f>VLOOKUP(A1270,'Medical Examinations'!A1270:H3604,6,FALSE)</f>
        <v>Yes</v>
      </c>
      <c r="H1270" s="23">
        <f>VLOOKUP(A1270,'Medical Examinations'!A1270:H3604,7,FALSE)</f>
        <v>1</v>
      </c>
      <c r="I1270" s="23" t="str">
        <f>VLOOKUP(A1270,'Medical Examinations'!A1270:H3604,8,FALSE)</f>
        <v>No</v>
      </c>
      <c r="J1270" s="23" t="str" cm="1">
        <f t="array" ref="J1270">_xlfn.IFS(C1270&lt;18.5,"Under Weight",C1270&lt;25,"Healthy Weight",C1270&lt;30,"Over Weight",C1270&gt;=30,"Obesity")</f>
        <v>Healthy Weight</v>
      </c>
      <c r="K1270" s="23" t="str" cm="1">
        <f t="array" ref="K1270">_xlfn.IFS(D1270&lt;5.7,"Normal",D1270&lt;=6.5,"Prediabetes",D1270&gt;6.5,"Diabetes")</f>
        <v>Normal</v>
      </c>
      <c r="L1270" s="30" t="str">
        <f>VLOOKUP(A1270,'Hospitalisation Details'!A1270:H3612,2,FALSE)</f>
        <v>10-Aug-1969</v>
      </c>
      <c r="M1270" s="23">
        <f>VLOOKUP(A1270,'Hospitalisation Details'!A1270:H3612,5,FALSE)</f>
        <v>8665.14</v>
      </c>
      <c r="N1270" s="23" t="str">
        <f>VLOOKUP(A1270,'Hospitalisation Details'!A1270:H3612,6,FALSE)</f>
        <v>tier - 2</v>
      </c>
      <c r="O1270" s="23" t="str">
        <f>VLOOKUP(A1270,'Hospitalisation Details'!A1270:H3612,7,FALSE)</f>
        <v>tier - 3</v>
      </c>
      <c r="P1270" s="23" t="str">
        <f>VLOOKUP(A1270,'Hospitalisation Details'!A1270:H3612,8,FALSE)</f>
        <v>R1013</v>
      </c>
      <c r="Q1270" s="26">
        <f>VLOOKUP(A1270,'Hospitalisation Details'!A1270:H3612,3,FALSE)</f>
        <v>53.827777777777776</v>
      </c>
    </row>
    <row r="1271" spans="1:17" ht="15.75" customHeight="1" x14ac:dyDescent="0.3">
      <c r="A1271" s="31" t="s">
        <v>2221</v>
      </c>
      <c r="B1271" s="23" t="str">
        <f>VLOOKUP(A1271,'Customer Names'!A1271:D3605,3,FALSE)</f>
        <v xml:space="preserve">  Jennifer V</v>
      </c>
      <c r="C1271" s="23">
        <f>VLOOKUP(Healthcare!A1271,'Medical Examinations'!A1271:H3605,2,FALSE)</f>
        <v>18.62</v>
      </c>
      <c r="D1271" s="23">
        <f>VLOOKUP(A1271,'Medical Examinations'!A1271:H3605,3,FALSE)</f>
        <v>10.24</v>
      </c>
      <c r="E1271" s="23" t="str">
        <f>VLOOKUP(A1271,'Medical Examinations'!A1271:H3605,4,FALSE)</f>
        <v>No</v>
      </c>
      <c r="F1271" s="23" t="str">
        <f>VLOOKUP(A1271,'Medical Examinations'!A1271:H3605,5,FALSE)</f>
        <v>No</v>
      </c>
      <c r="G1271" s="23" t="str">
        <f>VLOOKUP(A1271,'Medical Examinations'!A1271:H3605,6,FALSE)</f>
        <v>No</v>
      </c>
      <c r="H1271" s="23">
        <f>VLOOKUP(A1271,'Medical Examinations'!A1271:H3605,7,FALSE)</f>
        <v>0</v>
      </c>
      <c r="I1271" s="23" t="str">
        <f>VLOOKUP(A1271,'Medical Examinations'!A1271:H3605,8,FALSE)</f>
        <v>No</v>
      </c>
      <c r="J1271" s="23" t="str" cm="1">
        <f t="array" ref="J1271">_xlfn.IFS(C1271&lt;18.5,"Under Weight",C1271&lt;25,"Healthy Weight",C1271&lt;30,"Over Weight",C1271&gt;=30,"Obesity")</f>
        <v>Healthy Weight</v>
      </c>
      <c r="K1271" s="23" t="str" cm="1">
        <f t="array" ref="K1271">_xlfn.IFS(D1271&lt;5.7,"Normal",D1271&lt;=6.5,"Prediabetes",D1271&gt;6.5,"Diabetes")</f>
        <v>Diabetes</v>
      </c>
      <c r="L1271" s="30" t="str">
        <f>VLOOKUP(A1271,'Hospitalisation Details'!A1271:H3613,2,FALSE)</f>
        <v>21-Oct-1965</v>
      </c>
      <c r="M1271" s="23">
        <f>VLOOKUP(A1271,'Hospitalisation Details'!A1271:H3613,5,FALSE)</f>
        <v>8665.09</v>
      </c>
      <c r="N1271" s="23" t="str">
        <f>VLOOKUP(A1271,'Hospitalisation Details'!A1271:H3613,6,FALSE)</f>
        <v>tier - 3</v>
      </c>
      <c r="O1271" s="23" t="str">
        <f>VLOOKUP(A1271,'Hospitalisation Details'!A1271:H3613,7,FALSE)</f>
        <v>tier - 2</v>
      </c>
      <c r="P1271" s="23" t="str">
        <f>VLOOKUP(A1271,'Hospitalisation Details'!A1271:H3613,8,FALSE)</f>
        <v>R1012</v>
      </c>
      <c r="Q1271" s="26">
        <f>VLOOKUP(A1271,'Hospitalisation Details'!A1271:H3613,3,FALSE)</f>
        <v>57.630555555555553</v>
      </c>
    </row>
    <row r="1272" spans="1:17" ht="15.75" customHeight="1" x14ac:dyDescent="0.3">
      <c r="A1272" s="31" t="s">
        <v>2223</v>
      </c>
      <c r="B1272" s="23" t="str">
        <f>VLOOKUP(A1272,'Customer Names'!A1272:D3606,3,FALSE)</f>
        <v xml:space="preserve">  Michael W</v>
      </c>
      <c r="C1272" s="23">
        <f>VLOOKUP(Healthcare!A1272,'Medical Examinations'!A1272:H3606,2,FALSE)</f>
        <v>19.190000000000001</v>
      </c>
      <c r="D1272" s="23">
        <f>VLOOKUP(A1272,'Medical Examinations'!A1272:H3606,3,FALSE)</f>
        <v>7.71</v>
      </c>
      <c r="E1272" s="23" t="str">
        <f>VLOOKUP(A1272,'Medical Examinations'!A1272:H3606,4,FALSE)</f>
        <v>Yes</v>
      </c>
      <c r="F1272" s="23" t="str">
        <f>VLOOKUP(A1272,'Medical Examinations'!A1272:H3606,5,FALSE)</f>
        <v>No</v>
      </c>
      <c r="G1272" s="23" t="str">
        <f>VLOOKUP(A1272,'Medical Examinations'!A1272:H3606,6,FALSE)</f>
        <v>No</v>
      </c>
      <c r="H1272" s="23">
        <f>VLOOKUP(A1272,'Medical Examinations'!A1272:H3606,7,FALSE)</f>
        <v>1</v>
      </c>
      <c r="I1272" s="23" t="str">
        <f>VLOOKUP(A1272,'Medical Examinations'!A1272:H3606,8,FALSE)</f>
        <v>No</v>
      </c>
      <c r="J1272" s="23" t="str" cm="1">
        <f t="array" ref="J1272">_xlfn.IFS(C1272&lt;18.5,"Under Weight",C1272&lt;25,"Healthy Weight",C1272&lt;30,"Over Weight",C1272&gt;=30,"Obesity")</f>
        <v>Healthy Weight</v>
      </c>
      <c r="K1272" s="23" t="str" cm="1">
        <f t="array" ref="K1272">_xlfn.IFS(D1272&lt;5.7,"Normal",D1272&lt;=6.5,"Prediabetes",D1272&gt;6.5,"Diabetes")</f>
        <v>Diabetes</v>
      </c>
      <c r="L1272" s="30" t="str">
        <f>VLOOKUP(A1272,'Hospitalisation Details'!A1272:H3614,2,FALSE)</f>
        <v>03-Aug-1975</v>
      </c>
      <c r="M1272" s="23">
        <f>VLOOKUP(A1272,'Hospitalisation Details'!A1272:H3614,5,FALSE)</f>
        <v>8627.5400000000009</v>
      </c>
      <c r="N1272" s="23" t="str">
        <f>VLOOKUP(A1272,'Hospitalisation Details'!A1272:H3614,6,FALSE)</f>
        <v>tier - 2</v>
      </c>
      <c r="O1272" s="23" t="str">
        <f>VLOOKUP(A1272,'Hospitalisation Details'!A1272:H3614,7,FALSE)</f>
        <v>tier - 2</v>
      </c>
      <c r="P1272" s="23" t="str">
        <f>VLOOKUP(A1272,'Hospitalisation Details'!A1272:H3614,8,FALSE)</f>
        <v>R1017</v>
      </c>
      <c r="Q1272" s="26">
        <f>VLOOKUP(A1272,'Hospitalisation Details'!A1272:H3614,3,FALSE)</f>
        <v>47.847222222222221</v>
      </c>
    </row>
    <row r="1273" spans="1:17" ht="15.75" customHeight="1" x14ac:dyDescent="0.3">
      <c r="A1273" s="31" t="s">
        <v>2225</v>
      </c>
      <c r="B1273" s="23" t="str">
        <f>VLOOKUP(A1273,'Customer Names'!A1273:D3607,3,FALSE)</f>
        <v xml:space="preserve">  Eddie C</v>
      </c>
      <c r="C1273" s="23">
        <f>VLOOKUP(Healthcare!A1273,'Medical Examinations'!A1273:H3607,2,FALSE)</f>
        <v>27.5</v>
      </c>
      <c r="D1273" s="23">
        <f>VLOOKUP(A1273,'Medical Examinations'!A1273:H3607,3,FALSE)</f>
        <v>6.03</v>
      </c>
      <c r="E1273" s="23" t="str">
        <f>VLOOKUP(A1273,'Medical Examinations'!A1273:H3607,4,FALSE)</f>
        <v>No</v>
      </c>
      <c r="F1273" s="23" t="str">
        <f>VLOOKUP(A1273,'Medical Examinations'!A1273:H3607,5,FALSE)</f>
        <v>No</v>
      </c>
      <c r="G1273" s="23" t="str">
        <f>VLOOKUP(A1273,'Medical Examinations'!A1273:H3607,6,FALSE)</f>
        <v>No</v>
      </c>
      <c r="H1273" s="23">
        <f>VLOOKUP(A1273,'Medical Examinations'!A1273:H3607,7,FALSE)</f>
        <v>0</v>
      </c>
      <c r="I1273" s="23" t="str">
        <f>VLOOKUP(A1273,'Medical Examinations'!A1273:H3607,8,FALSE)</f>
        <v>No</v>
      </c>
      <c r="J1273" s="23" t="str" cm="1">
        <f t="array" ref="J1273">_xlfn.IFS(C1273&lt;18.5,"Under Weight",C1273&lt;25,"Healthy Weight",C1273&lt;30,"Over Weight",C1273&gt;=30,"Obesity")</f>
        <v>Over Weight</v>
      </c>
      <c r="K1273" s="23" t="str" cm="1">
        <f t="array" ref="K1273">_xlfn.IFS(D1273&lt;5.7,"Normal",D1273&lt;=6.5,"Prediabetes",D1273&gt;6.5,"Diabetes")</f>
        <v>Prediabetes</v>
      </c>
      <c r="L1273" s="30" t="str">
        <f>VLOOKUP(A1273,'Hospitalisation Details'!A1273:H3615,2,FALSE)</f>
        <v>02-Sep-1977</v>
      </c>
      <c r="M1273" s="23">
        <f>VLOOKUP(A1273,'Hospitalisation Details'!A1273:H3615,5,FALSE)</f>
        <v>8615.2999999999993</v>
      </c>
      <c r="N1273" s="23" t="str">
        <f>VLOOKUP(A1273,'Hospitalisation Details'!A1273:H3615,6,FALSE)</f>
        <v>tier - 2</v>
      </c>
      <c r="O1273" s="23" t="str">
        <f>VLOOKUP(A1273,'Hospitalisation Details'!A1273:H3615,7,FALSE)</f>
        <v>tier - 3</v>
      </c>
      <c r="P1273" s="23" t="str">
        <f>VLOOKUP(A1273,'Hospitalisation Details'!A1273:H3615,8,FALSE)</f>
        <v>R1011</v>
      </c>
      <c r="Q1273" s="26">
        <f>VLOOKUP(A1273,'Hospitalisation Details'!A1273:H3615,3,FALSE)</f>
        <v>45.766666666666666</v>
      </c>
    </row>
    <row r="1274" spans="1:17" ht="15.75" customHeight="1" x14ac:dyDescent="0.3">
      <c r="A1274" s="31" t="s">
        <v>2227</v>
      </c>
      <c r="B1274" s="23" t="str">
        <f>VLOOKUP(A1274,'Customer Names'!A1274:D3608,3,FALSE)</f>
        <v xml:space="preserve">  Maxime M</v>
      </c>
      <c r="C1274" s="23">
        <f>VLOOKUP(Healthcare!A1274,'Medical Examinations'!A1274:H3608,2,FALSE)</f>
        <v>27.36</v>
      </c>
      <c r="D1274" s="23">
        <f>VLOOKUP(A1274,'Medical Examinations'!A1274:H3608,3,FALSE)</f>
        <v>5.96</v>
      </c>
      <c r="E1274" s="23" t="str">
        <f>VLOOKUP(A1274,'Medical Examinations'!A1274:H3608,4,FALSE)</f>
        <v>No</v>
      </c>
      <c r="F1274" s="23" t="str">
        <f>VLOOKUP(A1274,'Medical Examinations'!A1274:H3608,5,FALSE)</f>
        <v>No</v>
      </c>
      <c r="G1274" s="23" t="str">
        <f>VLOOKUP(A1274,'Medical Examinations'!A1274:H3608,6,FALSE)</f>
        <v>Yes</v>
      </c>
      <c r="H1274" s="23">
        <f>VLOOKUP(A1274,'Medical Examinations'!A1274:H3608,7,FALSE)</f>
        <v>1</v>
      </c>
      <c r="I1274" s="23" t="str">
        <f>VLOOKUP(A1274,'Medical Examinations'!A1274:H3608,8,FALSE)</f>
        <v>No</v>
      </c>
      <c r="J1274" s="23" t="str" cm="1">
        <f t="array" ref="J1274">_xlfn.IFS(C1274&lt;18.5,"Under Weight",C1274&lt;25,"Healthy Weight",C1274&lt;30,"Over Weight",C1274&gt;=30,"Obesity")</f>
        <v>Over Weight</v>
      </c>
      <c r="K1274" s="23" t="str" cm="1">
        <f t="array" ref="K1274">_xlfn.IFS(D1274&lt;5.7,"Normal",D1274&lt;=6.5,"Prediabetes",D1274&gt;6.5,"Diabetes")</f>
        <v>Prediabetes</v>
      </c>
      <c r="L1274" s="30" t="str">
        <f>VLOOKUP(A1274,'Hospitalisation Details'!A1274:H3616,2,FALSE)</f>
        <v>17-Jul-1979</v>
      </c>
      <c r="M1274" s="23">
        <f>VLOOKUP(A1274,'Hospitalisation Details'!A1274:H3616,5,FALSE)</f>
        <v>8606.2199999999993</v>
      </c>
      <c r="N1274" s="23" t="str">
        <f>VLOOKUP(A1274,'Hospitalisation Details'!A1274:H3616,6,FALSE)</f>
        <v>tier - 1</v>
      </c>
      <c r="O1274" s="23" t="str">
        <f>VLOOKUP(A1274,'Hospitalisation Details'!A1274:H3616,7,FALSE)</f>
        <v>tier - 2</v>
      </c>
      <c r="P1274" s="23" t="str">
        <f>VLOOKUP(A1274,'Hospitalisation Details'!A1274:H3616,8,FALSE)</f>
        <v>R1014</v>
      </c>
      <c r="Q1274" s="26">
        <f>VLOOKUP(A1274,'Hospitalisation Details'!A1274:H3616,3,FALSE)</f>
        <v>43.891666666666666</v>
      </c>
    </row>
    <row r="1275" spans="1:17" ht="15.75" customHeight="1" x14ac:dyDescent="0.3">
      <c r="A1275" s="31" t="s">
        <v>2229</v>
      </c>
      <c r="B1275" s="23" t="str">
        <f>VLOOKUP(A1275,'Customer Names'!A1275:D3609,3,FALSE)</f>
        <v xml:space="preserve">  Mark D</v>
      </c>
      <c r="C1275" s="23">
        <f>VLOOKUP(Healthcare!A1275,'Medical Examinations'!A1275:H3609,2,FALSE)</f>
        <v>20.350000000000001</v>
      </c>
      <c r="D1275" s="23">
        <f>VLOOKUP(A1275,'Medical Examinations'!A1275:H3609,3,FALSE)</f>
        <v>4.16</v>
      </c>
      <c r="E1275" s="23" t="str">
        <f>VLOOKUP(A1275,'Medical Examinations'!A1275:H3609,4,FALSE)</f>
        <v>No</v>
      </c>
      <c r="F1275" s="23" t="str">
        <f>VLOOKUP(A1275,'Medical Examinations'!A1275:H3609,5,FALSE)</f>
        <v>No</v>
      </c>
      <c r="G1275" s="23" t="str">
        <f>VLOOKUP(A1275,'Medical Examinations'!A1275:H3609,6,FALSE)</f>
        <v>No</v>
      </c>
      <c r="H1275" s="23">
        <f>VLOOKUP(A1275,'Medical Examinations'!A1275:H3609,7,FALSE)</f>
        <v>0</v>
      </c>
      <c r="I1275" s="23" t="str">
        <f>VLOOKUP(A1275,'Medical Examinations'!A1275:H3609,8,FALSE)</f>
        <v>No</v>
      </c>
      <c r="J1275" s="23" t="str" cm="1">
        <f t="array" ref="J1275">_xlfn.IFS(C1275&lt;18.5,"Under Weight",C1275&lt;25,"Healthy Weight",C1275&lt;30,"Over Weight",C1275&gt;=30,"Obesity")</f>
        <v>Healthy Weight</v>
      </c>
      <c r="K1275" s="23" t="str" cm="1">
        <f t="array" ref="K1275">_xlfn.IFS(D1275&lt;5.7,"Normal",D1275&lt;=6.5,"Prediabetes",D1275&gt;6.5,"Diabetes")</f>
        <v>Normal</v>
      </c>
      <c r="L1275" s="30" t="str">
        <f>VLOOKUP(A1275,'Hospitalisation Details'!A1275:H3617,2,FALSE)</f>
        <v>15-Oct-1977</v>
      </c>
      <c r="M1275" s="23">
        <f>VLOOKUP(A1275,'Hospitalisation Details'!A1275:H3617,5,FALSE)</f>
        <v>8605.36</v>
      </c>
      <c r="N1275" s="23" t="str">
        <f>VLOOKUP(A1275,'Hospitalisation Details'!A1275:H3617,6,FALSE)</f>
        <v>tier - 2</v>
      </c>
      <c r="O1275" s="23" t="str">
        <f>VLOOKUP(A1275,'Hospitalisation Details'!A1275:H3617,7,FALSE)</f>
        <v>tier - 2</v>
      </c>
      <c r="P1275" s="23" t="str">
        <f>VLOOKUP(A1275,'Hospitalisation Details'!A1275:H3617,8,FALSE)</f>
        <v>R1013</v>
      </c>
      <c r="Q1275" s="26">
        <f>VLOOKUP(A1275,'Hospitalisation Details'!A1275:H3617,3,FALSE)</f>
        <v>45.647222222222226</v>
      </c>
    </row>
    <row r="1276" spans="1:17" ht="15.75" customHeight="1" x14ac:dyDescent="0.3">
      <c r="A1276" s="31" t="s">
        <v>2230</v>
      </c>
      <c r="B1276" s="23" t="str">
        <f>VLOOKUP(A1276,'Customer Names'!A1276:D3610,3,FALSE)</f>
        <v xml:space="preserve">  Adam</v>
      </c>
      <c r="C1276" s="23">
        <f>VLOOKUP(Healthcare!A1276,'Medical Examinations'!A1276:H3610,2,FALSE)</f>
        <v>24.035</v>
      </c>
      <c r="D1276" s="23">
        <f>VLOOKUP(A1276,'Medical Examinations'!A1276:H3610,3,FALSE)</f>
        <v>6.11</v>
      </c>
      <c r="E1276" s="23" t="str">
        <f>VLOOKUP(A1276,'Medical Examinations'!A1276:H3610,4,FALSE)</f>
        <v>No</v>
      </c>
      <c r="F1276" s="23" t="str">
        <f>VLOOKUP(A1276,'Medical Examinations'!A1276:H3610,5,FALSE)</f>
        <v>No</v>
      </c>
      <c r="G1276" s="23" t="str">
        <f>VLOOKUP(A1276,'Medical Examinations'!A1276:H3610,6,FALSE)</f>
        <v>No</v>
      </c>
      <c r="H1276" s="23">
        <f>VLOOKUP(A1276,'Medical Examinations'!A1276:H3610,7,FALSE)</f>
        <v>0</v>
      </c>
      <c r="I1276" s="23" t="str">
        <f>VLOOKUP(A1276,'Medical Examinations'!A1276:H3610,8,FALSE)</f>
        <v>No</v>
      </c>
      <c r="J1276" s="23" t="str" cm="1">
        <f t="array" ref="J1276">_xlfn.IFS(C1276&lt;18.5,"Under Weight",C1276&lt;25,"Healthy Weight",C1276&lt;30,"Over Weight",C1276&gt;=30,"Obesity")</f>
        <v>Healthy Weight</v>
      </c>
      <c r="K1276" s="23" t="str" cm="1">
        <f t="array" ref="K1276">_xlfn.IFS(D1276&lt;5.7,"Normal",D1276&lt;=6.5,"Prediabetes",D1276&gt;6.5,"Diabetes")</f>
        <v>Prediabetes</v>
      </c>
      <c r="L1276" s="30" t="str">
        <f>VLOOKUP(A1276,'Hospitalisation Details'!A1276:H3618,2,FALSE)</f>
        <v>12-Nov-1977</v>
      </c>
      <c r="M1276" s="23">
        <f>VLOOKUP(A1276,'Hospitalisation Details'!A1276:H3618,5,FALSE)</f>
        <v>8604.48</v>
      </c>
      <c r="N1276" s="23" t="str">
        <f>VLOOKUP(A1276,'Hospitalisation Details'!A1276:H3618,6,FALSE)</f>
        <v>tier - 3</v>
      </c>
      <c r="O1276" s="23" t="str">
        <f>VLOOKUP(A1276,'Hospitalisation Details'!A1276:H3618,7,FALSE)</f>
        <v>tier - 2</v>
      </c>
      <c r="P1276" s="23" t="str">
        <f>VLOOKUP(A1276,'Hospitalisation Details'!A1276:H3618,8,FALSE)</f>
        <v>R1016</v>
      </c>
      <c r="Q1276" s="26">
        <f>VLOOKUP(A1276,'Hospitalisation Details'!A1276:H3618,3,FALSE)</f>
        <v>45.572222222222223</v>
      </c>
    </row>
    <row r="1277" spans="1:17" ht="15.75" customHeight="1" x14ac:dyDescent="0.3">
      <c r="A1277" s="31" t="s">
        <v>2231</v>
      </c>
      <c r="B1277" s="23" t="str">
        <f>VLOOKUP(A1277,'Customer Names'!A1277:D3611,3,FALSE)</f>
        <v xml:space="preserve">  Justin M</v>
      </c>
      <c r="C1277" s="23">
        <f>VLOOKUP(Healthcare!A1277,'Medical Examinations'!A1277:H3611,2,FALSE)</f>
        <v>23.56</v>
      </c>
      <c r="D1277" s="23">
        <f>VLOOKUP(A1277,'Medical Examinations'!A1277:H3611,3,FALSE)</f>
        <v>5.97</v>
      </c>
      <c r="E1277" s="23" t="str">
        <f>VLOOKUP(A1277,'Medical Examinations'!A1277:H3611,4,FALSE)</f>
        <v>No</v>
      </c>
      <c r="F1277" s="23" t="str">
        <f>VLOOKUP(A1277,'Medical Examinations'!A1277:H3611,5,FALSE)</f>
        <v>No</v>
      </c>
      <c r="G1277" s="23" t="str">
        <f>VLOOKUP(A1277,'Medical Examinations'!A1277:H3611,6,FALSE)</f>
        <v>No</v>
      </c>
      <c r="H1277" s="23">
        <f>VLOOKUP(A1277,'Medical Examinations'!A1277:H3611,7,FALSE)</f>
        <v>0</v>
      </c>
      <c r="I1277" s="23" t="str">
        <f>VLOOKUP(A1277,'Medical Examinations'!A1277:H3611,8,FALSE)</f>
        <v>No</v>
      </c>
      <c r="J1277" s="23" t="str" cm="1">
        <f t="array" ref="J1277">_xlfn.IFS(C1277&lt;18.5,"Under Weight",C1277&lt;25,"Healthy Weight",C1277&lt;30,"Over Weight",C1277&gt;=30,"Obesity")</f>
        <v>Healthy Weight</v>
      </c>
      <c r="K1277" s="23" t="str" cm="1">
        <f t="array" ref="K1277">_xlfn.IFS(D1277&lt;5.7,"Normal",D1277&lt;=6.5,"Prediabetes",D1277&gt;6.5,"Diabetes")</f>
        <v>Prediabetes</v>
      </c>
      <c r="L1277" s="30" t="str">
        <f>VLOOKUP(A1277,'Hospitalisation Details'!A1277:H3619,2,FALSE)</f>
        <v>24-Sep-1977</v>
      </c>
      <c r="M1277" s="23">
        <f>VLOOKUP(A1277,'Hospitalisation Details'!A1277:H3619,5,FALSE)</f>
        <v>8603.82</v>
      </c>
      <c r="N1277" s="23" t="str">
        <f>VLOOKUP(A1277,'Hospitalisation Details'!A1277:H3619,6,FALSE)</f>
        <v>tier - 2</v>
      </c>
      <c r="O1277" s="23" t="str">
        <f>VLOOKUP(A1277,'Hospitalisation Details'!A1277:H3619,7,FALSE)</f>
        <v>tier - 1</v>
      </c>
      <c r="P1277" s="23" t="str">
        <f>VLOOKUP(A1277,'Hospitalisation Details'!A1277:H3619,8,FALSE)</f>
        <v>R1019</v>
      </c>
      <c r="Q1277" s="26">
        <f>VLOOKUP(A1277,'Hospitalisation Details'!A1277:H3619,3,FALSE)</f>
        <v>45.705555555555556</v>
      </c>
    </row>
    <row r="1278" spans="1:17" ht="15.75" customHeight="1" x14ac:dyDescent="0.3">
      <c r="A1278" s="31" t="s">
        <v>2233</v>
      </c>
      <c r="B1278" s="23" t="str">
        <f>VLOOKUP(A1278,'Customer Names'!A1278:D3612,3,FALSE)</f>
        <v xml:space="preserve">  Svetlana V</v>
      </c>
      <c r="C1278" s="23">
        <f>VLOOKUP(Healthcare!A1278,'Medical Examinations'!A1278:H3612,2,FALSE)</f>
        <v>27.17</v>
      </c>
      <c r="D1278" s="23">
        <f>VLOOKUP(A1278,'Medical Examinations'!A1278:H3612,3,FALSE)</f>
        <v>10.81</v>
      </c>
      <c r="E1278" s="23" t="str">
        <f>VLOOKUP(A1278,'Medical Examinations'!A1278:H3612,4,FALSE)</f>
        <v>No</v>
      </c>
      <c r="F1278" s="23" t="str">
        <f>VLOOKUP(A1278,'Medical Examinations'!A1278:H3612,5,FALSE)</f>
        <v>No</v>
      </c>
      <c r="G1278" s="23" t="str">
        <f>VLOOKUP(A1278,'Medical Examinations'!A1278:H3612,6,FALSE)</f>
        <v>No</v>
      </c>
      <c r="H1278" s="23">
        <f>VLOOKUP(A1278,'Medical Examinations'!A1278:H3612,7,FALSE)</f>
        <v>2</v>
      </c>
      <c r="I1278" s="23" t="str">
        <f>VLOOKUP(A1278,'Medical Examinations'!A1278:H3612,8,FALSE)</f>
        <v>No</v>
      </c>
      <c r="J1278" s="23" t="str" cm="1">
        <f t="array" ref="J1278">_xlfn.IFS(C1278&lt;18.5,"Under Weight",C1278&lt;25,"Healthy Weight",C1278&lt;30,"Over Weight",C1278&gt;=30,"Obesity")</f>
        <v>Over Weight</v>
      </c>
      <c r="K1278" s="23" t="str" cm="1">
        <f t="array" ref="K1278">_xlfn.IFS(D1278&lt;5.7,"Normal",D1278&lt;=6.5,"Prediabetes",D1278&gt;6.5,"Diabetes")</f>
        <v>Diabetes</v>
      </c>
      <c r="L1278" s="30" t="str">
        <f>VLOOKUP(A1278,'Hospitalisation Details'!A1278:H3620,2,FALSE)</f>
        <v>11-Jul-1973</v>
      </c>
      <c r="M1278" s="23">
        <f>VLOOKUP(A1278,'Hospitalisation Details'!A1278:H3620,5,FALSE)</f>
        <v>8601.33</v>
      </c>
      <c r="N1278" s="23" t="str">
        <f>VLOOKUP(A1278,'Hospitalisation Details'!A1278:H3620,6,FALSE)</f>
        <v>tier - 2</v>
      </c>
      <c r="O1278" s="23" t="str">
        <f>VLOOKUP(A1278,'Hospitalisation Details'!A1278:H3620,7,FALSE)</f>
        <v>tier - 1</v>
      </c>
      <c r="P1278" s="23" t="str">
        <f>VLOOKUP(A1278,'Hospitalisation Details'!A1278:H3620,8,FALSE)</f>
        <v>R1013</v>
      </c>
      <c r="Q1278" s="26">
        <f>VLOOKUP(A1278,'Hospitalisation Details'!A1278:H3620,3,FALSE)</f>
        <v>49.908333333333331</v>
      </c>
    </row>
    <row r="1279" spans="1:17" ht="15.75" customHeight="1" x14ac:dyDescent="0.3">
      <c r="A1279" s="31" t="s">
        <v>2235</v>
      </c>
      <c r="B1279" s="23" t="str">
        <f>VLOOKUP(A1279,'Customer Names'!A1279:D3613,3,FALSE)</f>
        <v xml:space="preserve">  Jana L</v>
      </c>
      <c r="C1279" s="23">
        <f>VLOOKUP(Healthcare!A1279,'Medical Examinations'!A1279:H3613,2,FALSE)</f>
        <v>34.32</v>
      </c>
      <c r="D1279" s="23">
        <f>VLOOKUP(A1279,'Medical Examinations'!A1279:H3613,3,FALSE)</f>
        <v>5.7</v>
      </c>
      <c r="E1279" s="23" t="str">
        <f>VLOOKUP(A1279,'Medical Examinations'!A1279:H3613,4,FALSE)</f>
        <v>Yes</v>
      </c>
      <c r="F1279" s="23" t="str">
        <f>VLOOKUP(A1279,'Medical Examinations'!A1279:H3613,5,FALSE)</f>
        <v>No</v>
      </c>
      <c r="G1279" s="23" t="str">
        <f>VLOOKUP(A1279,'Medical Examinations'!A1279:H3613,6,FALSE)</f>
        <v>Yes</v>
      </c>
      <c r="H1279" s="23">
        <f>VLOOKUP(A1279,'Medical Examinations'!A1279:H3613,7,FALSE)</f>
        <v>1</v>
      </c>
      <c r="I1279" s="23" t="str">
        <f>VLOOKUP(A1279,'Medical Examinations'!A1279:H3613,8,FALSE)</f>
        <v>No</v>
      </c>
      <c r="J1279" s="23" t="str" cm="1">
        <f t="array" ref="J1279">_xlfn.IFS(C1279&lt;18.5,"Under Weight",C1279&lt;25,"Healthy Weight",C1279&lt;30,"Over Weight",C1279&gt;=30,"Obesity")</f>
        <v>Obesity</v>
      </c>
      <c r="K1279" s="23" t="str" cm="1">
        <f t="array" ref="K1279">_xlfn.IFS(D1279&lt;5.7,"Normal",D1279&lt;=6.5,"Prediabetes",D1279&gt;6.5,"Diabetes")</f>
        <v>Prediabetes</v>
      </c>
      <c r="L1279" s="30" t="str">
        <f>VLOOKUP(A1279,'Hospitalisation Details'!A1279:H3621,2,FALSE)</f>
        <v>25-Jul-1983</v>
      </c>
      <c r="M1279" s="23">
        <f>VLOOKUP(A1279,'Hospitalisation Details'!A1279:H3621,5,FALSE)</f>
        <v>8596.83</v>
      </c>
      <c r="N1279" s="23" t="str">
        <f>VLOOKUP(A1279,'Hospitalisation Details'!A1279:H3621,6,FALSE)</f>
        <v>tier - 2</v>
      </c>
      <c r="O1279" s="23" t="str">
        <f>VLOOKUP(A1279,'Hospitalisation Details'!A1279:H3621,7,FALSE)</f>
        <v>tier - 3</v>
      </c>
      <c r="P1279" s="23" t="str">
        <f>VLOOKUP(A1279,'Hospitalisation Details'!A1279:H3621,8,FALSE)</f>
        <v>R1013</v>
      </c>
      <c r="Q1279" s="26">
        <f>VLOOKUP(A1279,'Hospitalisation Details'!A1279:H3621,3,FALSE)</f>
        <v>39.869444444444447</v>
      </c>
    </row>
    <row r="1280" spans="1:17" ht="15.75" customHeight="1" x14ac:dyDescent="0.3">
      <c r="A1280" s="31" t="s">
        <v>2237</v>
      </c>
      <c r="B1280" s="23" t="str">
        <f>VLOOKUP(A1280,'Customer Names'!A1280:D3614,3,FALSE)</f>
        <v xml:space="preserve">  Laura</v>
      </c>
      <c r="C1280" s="23">
        <f>VLOOKUP(Healthcare!A1280,'Medical Examinations'!A1280:H3614,2,FALSE)</f>
        <v>23.87</v>
      </c>
      <c r="D1280" s="23">
        <f>VLOOKUP(A1280,'Medical Examinations'!A1280:H3614,3,FALSE)</f>
        <v>4.7699999999999996</v>
      </c>
      <c r="E1280" s="23" t="str">
        <f>VLOOKUP(A1280,'Medical Examinations'!A1280:H3614,4,FALSE)</f>
        <v>Yes</v>
      </c>
      <c r="F1280" s="23" t="str">
        <f>VLOOKUP(A1280,'Medical Examinations'!A1280:H3614,5,FALSE)</f>
        <v>No</v>
      </c>
      <c r="G1280" s="23" t="str">
        <f>VLOOKUP(A1280,'Medical Examinations'!A1280:H3614,6,FALSE)</f>
        <v>Yes</v>
      </c>
      <c r="H1280" s="23">
        <f>VLOOKUP(A1280,'Medical Examinations'!A1280:H3614,7,FALSE)</f>
        <v>1</v>
      </c>
      <c r="I1280" s="23" t="str">
        <f>VLOOKUP(A1280,'Medical Examinations'!A1280:H3614,8,FALSE)</f>
        <v>No</v>
      </c>
      <c r="J1280" s="23" t="str" cm="1">
        <f t="array" ref="J1280">_xlfn.IFS(C1280&lt;18.5,"Under Weight",C1280&lt;25,"Healthy Weight",C1280&lt;30,"Over Weight",C1280&gt;=30,"Obesity")</f>
        <v>Healthy Weight</v>
      </c>
      <c r="K1280" s="23" t="str" cm="1">
        <f t="array" ref="K1280">_xlfn.IFS(D1280&lt;5.7,"Normal",D1280&lt;=6.5,"Prediabetes",D1280&gt;6.5,"Diabetes")</f>
        <v>Normal</v>
      </c>
      <c r="L1280" s="30" t="str">
        <f>VLOOKUP(A1280,'Hospitalisation Details'!A1280:H3622,2,FALSE)</f>
        <v>30-Dec-1983</v>
      </c>
      <c r="M1280" s="23">
        <f>VLOOKUP(A1280,'Hospitalisation Details'!A1280:H3622,5,FALSE)</f>
        <v>8582.2999999999993</v>
      </c>
      <c r="N1280" s="23" t="str">
        <f>VLOOKUP(A1280,'Hospitalisation Details'!A1280:H3622,6,FALSE)</f>
        <v>tier - 2</v>
      </c>
      <c r="O1280" s="23" t="str">
        <f>VLOOKUP(A1280,'Hospitalisation Details'!A1280:H3622,7,FALSE)</f>
        <v>tier - 1</v>
      </c>
      <c r="P1280" s="23" t="str">
        <f>VLOOKUP(A1280,'Hospitalisation Details'!A1280:H3622,8,FALSE)</f>
        <v>R1013</v>
      </c>
      <c r="Q1280" s="26">
        <f>VLOOKUP(A1280,'Hospitalisation Details'!A1280:H3622,3,FALSE)</f>
        <v>39.43888888888889</v>
      </c>
    </row>
    <row r="1281" spans="1:17" ht="15.75" customHeight="1" x14ac:dyDescent="0.3">
      <c r="A1281" s="31" t="s">
        <v>2238</v>
      </c>
      <c r="B1281" s="23" t="str">
        <f>VLOOKUP(A1281,'Customer Names'!A1281:D3615,3,FALSE)</f>
        <v xml:space="preserve">  Torrey C III</v>
      </c>
      <c r="C1281" s="23">
        <f>VLOOKUP(Healthcare!A1281,'Medical Examinations'!A1281:H3615,2,FALSE)</f>
        <v>30.15</v>
      </c>
      <c r="D1281" s="23">
        <f>VLOOKUP(A1281,'Medical Examinations'!A1281:H3615,3,FALSE)</f>
        <v>4.25</v>
      </c>
      <c r="E1281" s="23" t="str">
        <f>VLOOKUP(A1281,'Medical Examinations'!A1281:H3615,4,FALSE)</f>
        <v>No</v>
      </c>
      <c r="F1281" s="23" t="str">
        <f>VLOOKUP(A1281,'Medical Examinations'!A1281:H3615,5,FALSE)</f>
        <v>No</v>
      </c>
      <c r="G1281" s="23" t="str">
        <f>VLOOKUP(A1281,'Medical Examinations'!A1281:H3615,6,FALSE)</f>
        <v>No</v>
      </c>
      <c r="H1281" s="23">
        <f>VLOOKUP(A1281,'Medical Examinations'!A1281:H3615,7,FALSE)</f>
        <v>1</v>
      </c>
      <c r="I1281" s="23" t="str">
        <f>VLOOKUP(A1281,'Medical Examinations'!A1281:H3615,8,FALSE)</f>
        <v>No</v>
      </c>
      <c r="J1281" s="23" t="str" cm="1">
        <f t="array" ref="J1281">_xlfn.IFS(C1281&lt;18.5,"Under Weight",C1281&lt;25,"Healthy Weight",C1281&lt;30,"Over Weight",C1281&gt;=30,"Obesity")</f>
        <v>Obesity</v>
      </c>
      <c r="K1281" s="23" t="str" cm="1">
        <f t="array" ref="K1281">_xlfn.IFS(D1281&lt;5.7,"Normal",D1281&lt;=6.5,"Prediabetes",D1281&gt;6.5,"Diabetes")</f>
        <v>Normal</v>
      </c>
      <c r="L1281" s="30" t="str">
        <f>VLOOKUP(A1281,'Hospitalisation Details'!A1281:H3623,2,FALSE)</f>
        <v>11-Nov-1987</v>
      </c>
      <c r="M1281" s="23">
        <f>VLOOKUP(A1281,'Hospitalisation Details'!A1281:H3623,5,FALSE)</f>
        <v>8573.2999999999993</v>
      </c>
      <c r="N1281" s="23" t="str">
        <f>VLOOKUP(A1281,'Hospitalisation Details'!A1281:H3623,6,FALSE)</f>
        <v>tier - 2</v>
      </c>
      <c r="O1281" s="23" t="str">
        <f>VLOOKUP(A1281,'Hospitalisation Details'!A1281:H3623,7,FALSE)</f>
        <v>tier - 2</v>
      </c>
      <c r="P1281" s="23" t="str">
        <f>VLOOKUP(A1281,'Hospitalisation Details'!A1281:H3623,8,FALSE)</f>
        <v>R1021</v>
      </c>
      <c r="Q1281" s="26">
        <f>VLOOKUP(A1281,'Hospitalisation Details'!A1281:H3623,3,FALSE)</f>
        <v>35.575000000000003</v>
      </c>
    </row>
    <row r="1282" spans="1:17" ht="15.75" customHeight="1" x14ac:dyDescent="0.3">
      <c r="A1282" s="31" t="s">
        <v>2240</v>
      </c>
      <c r="B1282" s="23" t="str">
        <f>VLOOKUP(A1282,'Customer Names'!A1282:D3616,3,FALSE)</f>
        <v xml:space="preserve">  Paul</v>
      </c>
      <c r="C1282" s="23">
        <f>VLOOKUP(Healthcare!A1282,'Medical Examinations'!A1282:H3616,2,FALSE)</f>
        <v>26.36</v>
      </c>
      <c r="D1282" s="23">
        <f>VLOOKUP(A1282,'Medical Examinations'!A1282:H3616,3,FALSE)</f>
        <v>5.52</v>
      </c>
      <c r="E1282" s="23" t="str">
        <f>VLOOKUP(A1282,'Medical Examinations'!A1282:H3616,4,FALSE)</f>
        <v>No</v>
      </c>
      <c r="F1282" s="23" t="str">
        <f>VLOOKUP(A1282,'Medical Examinations'!A1282:H3616,5,FALSE)</f>
        <v>No</v>
      </c>
      <c r="G1282" s="23" t="str">
        <f>VLOOKUP(A1282,'Medical Examinations'!A1282:H3616,6,FALSE)</f>
        <v>No</v>
      </c>
      <c r="H1282" s="23">
        <f>VLOOKUP(A1282,'Medical Examinations'!A1282:H3616,7,FALSE)</f>
        <v>0</v>
      </c>
      <c r="I1282" s="23" t="str">
        <f>VLOOKUP(A1282,'Medical Examinations'!A1282:H3616,8,FALSE)</f>
        <v>No</v>
      </c>
      <c r="J1282" s="23" t="str" cm="1">
        <f t="array" ref="J1282">_xlfn.IFS(C1282&lt;18.5,"Under Weight",C1282&lt;25,"Healthy Weight",C1282&lt;30,"Over Weight",C1282&gt;=30,"Obesity")</f>
        <v>Over Weight</v>
      </c>
      <c r="K1282" s="23" t="str" cm="1">
        <f t="array" ref="K1282">_xlfn.IFS(D1282&lt;5.7,"Normal",D1282&lt;=6.5,"Prediabetes",D1282&gt;6.5,"Diabetes")</f>
        <v>Normal</v>
      </c>
      <c r="L1282" s="30" t="str">
        <f>VLOOKUP(A1282,'Hospitalisation Details'!A1282:H3624,2,FALSE)</f>
        <v>06-Dec-1982</v>
      </c>
      <c r="M1282" s="23">
        <f>VLOOKUP(A1282,'Hospitalisation Details'!A1282:H3624,5,FALSE)</f>
        <v>8572.0400000000009</v>
      </c>
      <c r="N1282" s="23" t="str">
        <f>VLOOKUP(A1282,'Hospitalisation Details'!A1282:H3624,6,FALSE)</f>
        <v>tier - 2</v>
      </c>
      <c r="O1282" s="23" t="str">
        <f>VLOOKUP(A1282,'Hospitalisation Details'!A1282:H3624,7,FALSE)</f>
        <v>tier - 2</v>
      </c>
      <c r="P1282" s="23" t="str">
        <f>VLOOKUP(A1282,'Hospitalisation Details'!A1282:H3624,8,FALSE)</f>
        <v>R1021</v>
      </c>
      <c r="Q1282" s="26">
        <f>VLOOKUP(A1282,'Hospitalisation Details'!A1282:H3624,3,FALSE)</f>
        <v>40.505555555555553</v>
      </c>
    </row>
    <row r="1283" spans="1:17" ht="15.75" customHeight="1" x14ac:dyDescent="0.3">
      <c r="A1283" s="31" t="s">
        <v>2241</v>
      </c>
      <c r="B1283" s="23" t="str">
        <f>VLOOKUP(A1283,'Customer Names'!A1283:D3617,3,FALSE)</f>
        <v xml:space="preserve">  Jennifer D</v>
      </c>
      <c r="C1283" s="23">
        <f>VLOOKUP(Healthcare!A1283,'Medical Examinations'!A1283:H3617,2,FALSE)</f>
        <v>45.32</v>
      </c>
      <c r="D1283" s="23">
        <f>VLOOKUP(A1283,'Medical Examinations'!A1283:H3617,3,FALSE)</f>
        <v>6.53</v>
      </c>
      <c r="E1283" s="23" t="str">
        <f>VLOOKUP(A1283,'Medical Examinations'!A1283:H3617,4,FALSE)</f>
        <v>Yes</v>
      </c>
      <c r="F1283" s="23" t="str">
        <f>VLOOKUP(A1283,'Medical Examinations'!A1283:H3617,5,FALSE)</f>
        <v>No</v>
      </c>
      <c r="G1283" s="23" t="str">
        <f>VLOOKUP(A1283,'Medical Examinations'!A1283:H3617,6,FALSE)</f>
        <v>No</v>
      </c>
      <c r="H1283" s="23">
        <f>VLOOKUP(A1283,'Medical Examinations'!A1283:H3617,7,FALSE)</f>
        <v>1</v>
      </c>
      <c r="I1283" s="23" t="str">
        <f>VLOOKUP(A1283,'Medical Examinations'!A1283:H3617,8,FALSE)</f>
        <v>No</v>
      </c>
      <c r="J1283" s="23" t="str" cm="1">
        <f t="array" ref="J1283">_xlfn.IFS(C1283&lt;18.5,"Under Weight",C1283&lt;25,"Healthy Weight",C1283&lt;30,"Over Weight",C1283&gt;=30,"Obesity")</f>
        <v>Obesity</v>
      </c>
      <c r="K1283" s="23" t="str" cm="1">
        <f t="array" ref="K1283">_xlfn.IFS(D1283&lt;5.7,"Normal",D1283&lt;=6.5,"Prediabetes",D1283&gt;6.5,"Diabetes")</f>
        <v>Diabetes</v>
      </c>
      <c r="L1283" s="30" t="str">
        <f>VLOOKUP(A1283,'Hospitalisation Details'!A1283:H3625,2,FALSE)</f>
        <v>26-Sep-1975</v>
      </c>
      <c r="M1283" s="23">
        <f>VLOOKUP(A1283,'Hospitalisation Details'!A1283:H3625,5,FALSE)</f>
        <v>8569.86</v>
      </c>
      <c r="N1283" s="23" t="str">
        <f>VLOOKUP(A1283,'Hospitalisation Details'!A1283:H3625,6,FALSE)</f>
        <v>tier - 2</v>
      </c>
      <c r="O1283" s="23" t="str">
        <f>VLOOKUP(A1283,'Hospitalisation Details'!A1283:H3625,7,FALSE)</f>
        <v>tier - 3</v>
      </c>
      <c r="P1283" s="23" t="str">
        <f>VLOOKUP(A1283,'Hospitalisation Details'!A1283:H3625,8,FALSE)</f>
        <v>R1013</v>
      </c>
      <c r="Q1283" s="26">
        <f>VLOOKUP(A1283,'Hospitalisation Details'!A1283:H3625,3,FALSE)</f>
        <v>47.7</v>
      </c>
    </row>
    <row r="1284" spans="1:17" ht="15.75" customHeight="1" x14ac:dyDescent="0.3">
      <c r="A1284" s="31" t="s">
        <v>2242</v>
      </c>
      <c r="B1284" s="23" t="str">
        <f>VLOOKUP(A1284,'Customer Names'!A1284:D3618,3,FALSE)</f>
        <v xml:space="preserve">  Erik</v>
      </c>
      <c r="C1284" s="23">
        <f>VLOOKUP(Healthcare!A1284,'Medical Examinations'!A1284:H3618,2,FALSE)</f>
        <v>31.93</v>
      </c>
      <c r="D1284" s="23">
        <f>VLOOKUP(A1284,'Medical Examinations'!A1284:H3618,3,FALSE)</f>
        <v>4.82</v>
      </c>
      <c r="E1284" s="23" t="str">
        <f>VLOOKUP(A1284,'Medical Examinations'!A1284:H3618,4,FALSE)</f>
        <v>Yes</v>
      </c>
      <c r="F1284" s="23" t="str">
        <f>VLOOKUP(A1284,'Medical Examinations'!A1284:H3618,5,FALSE)</f>
        <v>No</v>
      </c>
      <c r="G1284" s="23" t="str">
        <f>VLOOKUP(A1284,'Medical Examinations'!A1284:H3618,6,FALSE)</f>
        <v>No</v>
      </c>
      <c r="H1284" s="23">
        <f>VLOOKUP(A1284,'Medical Examinations'!A1284:H3618,7,FALSE)</f>
        <v>1</v>
      </c>
      <c r="I1284" s="23" t="str">
        <f>VLOOKUP(A1284,'Medical Examinations'!A1284:H3618,8,FALSE)</f>
        <v>No</v>
      </c>
      <c r="J1284" s="23" t="str" cm="1">
        <f t="array" ref="J1284">_xlfn.IFS(C1284&lt;18.5,"Under Weight",C1284&lt;25,"Healthy Weight",C1284&lt;30,"Over Weight",C1284&gt;=30,"Obesity")</f>
        <v>Obesity</v>
      </c>
      <c r="K1284" s="23" t="str" cm="1">
        <f t="array" ref="K1284">_xlfn.IFS(D1284&lt;5.7,"Normal",D1284&lt;=6.5,"Prediabetes",D1284&gt;6.5,"Diabetes")</f>
        <v>Normal</v>
      </c>
      <c r="L1284" s="30" t="str">
        <f>VLOOKUP(A1284,'Hospitalisation Details'!A1284:H3626,2,FALSE)</f>
        <v>21-Sep-1988</v>
      </c>
      <c r="M1284" s="23">
        <f>VLOOKUP(A1284,'Hospitalisation Details'!A1284:H3626,5,FALSE)</f>
        <v>8567.25</v>
      </c>
      <c r="N1284" s="23" t="str">
        <f>VLOOKUP(A1284,'Hospitalisation Details'!A1284:H3626,6,FALSE)</f>
        <v>tier - 2</v>
      </c>
      <c r="O1284" s="23" t="str">
        <f>VLOOKUP(A1284,'Hospitalisation Details'!A1284:H3626,7,FALSE)</f>
        <v>tier - 1</v>
      </c>
      <c r="P1284" s="23" t="str">
        <f>VLOOKUP(A1284,'Hospitalisation Details'!A1284:H3626,8,FALSE)</f>
        <v>R1012</v>
      </c>
      <c r="Q1284" s="26">
        <f>VLOOKUP(A1284,'Hospitalisation Details'!A1284:H3626,3,FALSE)</f>
        <v>34.713888888888889</v>
      </c>
    </row>
    <row r="1285" spans="1:17" ht="15.75" customHeight="1" x14ac:dyDescent="0.3">
      <c r="A1285" s="31" t="s">
        <v>2243</v>
      </c>
      <c r="B1285" s="23" t="str">
        <f>VLOOKUP(A1285,'Customer Names'!A1285:D3619,3,FALSE)</f>
        <v xml:space="preserve">  Lana J</v>
      </c>
      <c r="C1285" s="23">
        <f>VLOOKUP(Healthcare!A1285,'Medical Examinations'!A1285:H3619,2,FALSE)</f>
        <v>36</v>
      </c>
      <c r="D1285" s="23">
        <f>VLOOKUP(A1285,'Medical Examinations'!A1285:H3619,3,FALSE)</f>
        <v>11.94</v>
      </c>
      <c r="E1285" s="23" t="str">
        <f>VLOOKUP(A1285,'Medical Examinations'!A1285:H3619,4,FALSE)</f>
        <v>Yes</v>
      </c>
      <c r="F1285" s="23" t="str">
        <f>VLOOKUP(A1285,'Medical Examinations'!A1285:H3619,5,FALSE)</f>
        <v>No</v>
      </c>
      <c r="G1285" s="23" t="str">
        <f>VLOOKUP(A1285,'Medical Examinations'!A1285:H3619,6,FALSE)</f>
        <v>No</v>
      </c>
      <c r="H1285" s="23">
        <f>VLOOKUP(A1285,'Medical Examinations'!A1285:H3619,7,FALSE)</f>
        <v>1</v>
      </c>
      <c r="I1285" s="23" t="str">
        <f>VLOOKUP(A1285,'Medical Examinations'!A1285:H3619,8,FALSE)</f>
        <v>No</v>
      </c>
      <c r="J1285" s="23" t="str" cm="1">
        <f t="array" ref="J1285">_xlfn.IFS(C1285&lt;18.5,"Under Weight",C1285&lt;25,"Healthy Weight",C1285&lt;30,"Over Weight",C1285&gt;=30,"Obesity")</f>
        <v>Obesity</v>
      </c>
      <c r="K1285" s="23" t="str" cm="1">
        <f t="array" ref="K1285">_xlfn.IFS(D1285&lt;5.7,"Normal",D1285&lt;=6.5,"Prediabetes",D1285&gt;6.5,"Diabetes")</f>
        <v>Diabetes</v>
      </c>
      <c r="L1285" s="30" t="str">
        <f>VLOOKUP(A1285,'Hospitalisation Details'!A1285:H3627,2,FALSE)</f>
        <v>21-Aug-1975</v>
      </c>
      <c r="M1285" s="23">
        <f>VLOOKUP(A1285,'Hospitalisation Details'!A1285:H3627,5,FALSE)</f>
        <v>8556.91</v>
      </c>
      <c r="N1285" s="23" t="str">
        <f>VLOOKUP(A1285,'Hospitalisation Details'!A1285:H3627,6,FALSE)</f>
        <v>tier - 2</v>
      </c>
      <c r="O1285" s="23" t="str">
        <f>VLOOKUP(A1285,'Hospitalisation Details'!A1285:H3627,7,FALSE)</f>
        <v>tier - 1</v>
      </c>
      <c r="P1285" s="23" t="str">
        <f>VLOOKUP(A1285,'Hospitalisation Details'!A1285:H3627,8,FALSE)</f>
        <v>R1011</v>
      </c>
      <c r="Q1285" s="26">
        <f>VLOOKUP(A1285,'Hospitalisation Details'!A1285:H3627,3,FALSE)</f>
        <v>47.797222222222224</v>
      </c>
    </row>
    <row r="1286" spans="1:17" ht="15.75" customHeight="1" x14ac:dyDescent="0.3">
      <c r="A1286" s="31" t="s">
        <v>2245</v>
      </c>
      <c r="B1286" s="23" t="str">
        <f>VLOOKUP(A1286,'Customer Names'!A1286:D3620,3,FALSE)</f>
        <v xml:space="preserve">  Rebecca E</v>
      </c>
      <c r="C1286" s="23">
        <f>VLOOKUP(Healthcare!A1286,'Medical Examinations'!A1286:H3620,2,FALSE)</f>
        <v>32</v>
      </c>
      <c r="D1286" s="23">
        <f>VLOOKUP(A1286,'Medical Examinations'!A1286:H3620,3,FALSE)</f>
        <v>7.85</v>
      </c>
      <c r="E1286" s="23" t="str">
        <f>VLOOKUP(A1286,'Medical Examinations'!A1286:H3620,4,FALSE)</f>
        <v>Yes</v>
      </c>
      <c r="F1286" s="23" t="str">
        <f>VLOOKUP(A1286,'Medical Examinations'!A1286:H3620,5,FALSE)</f>
        <v>No</v>
      </c>
      <c r="G1286" s="23" t="str">
        <f>VLOOKUP(A1286,'Medical Examinations'!A1286:H3620,6,FALSE)</f>
        <v>No</v>
      </c>
      <c r="H1286" s="23">
        <f>VLOOKUP(A1286,'Medical Examinations'!A1286:H3620,7,FALSE)</f>
        <v>1</v>
      </c>
      <c r="I1286" s="23" t="str">
        <f>VLOOKUP(A1286,'Medical Examinations'!A1286:H3620,8,FALSE)</f>
        <v>No</v>
      </c>
      <c r="J1286" s="23" t="str" cm="1">
        <f t="array" ref="J1286">_xlfn.IFS(C1286&lt;18.5,"Under Weight",C1286&lt;25,"Healthy Weight",C1286&lt;30,"Over Weight",C1286&gt;=30,"Obesity")</f>
        <v>Obesity</v>
      </c>
      <c r="K1286" s="23" t="str" cm="1">
        <f t="array" ref="K1286">_xlfn.IFS(D1286&lt;5.7,"Normal",D1286&lt;=6.5,"Prediabetes",D1286&gt;6.5,"Diabetes")</f>
        <v>Diabetes</v>
      </c>
      <c r="L1286" s="30" t="str">
        <f>VLOOKUP(A1286,'Hospitalisation Details'!A1286:H3628,2,FALSE)</f>
        <v>06-Aug-1975</v>
      </c>
      <c r="M1286" s="23">
        <f>VLOOKUP(A1286,'Hospitalisation Details'!A1286:H3628,5,FALSE)</f>
        <v>8551.35</v>
      </c>
      <c r="N1286" s="23" t="str">
        <f>VLOOKUP(A1286,'Hospitalisation Details'!A1286:H3628,6,FALSE)</f>
        <v>tier - 2</v>
      </c>
      <c r="O1286" s="23" t="str">
        <f>VLOOKUP(A1286,'Hospitalisation Details'!A1286:H3628,7,FALSE)</f>
        <v>tier - 2</v>
      </c>
      <c r="P1286" s="23" t="str">
        <f>VLOOKUP(A1286,'Hospitalisation Details'!A1286:H3628,8,FALSE)</f>
        <v>R1011</v>
      </c>
      <c r="Q1286" s="26">
        <f>VLOOKUP(A1286,'Hospitalisation Details'!A1286:H3628,3,FALSE)</f>
        <v>47.838888888888889</v>
      </c>
    </row>
    <row r="1287" spans="1:17" ht="15.75" customHeight="1" x14ac:dyDescent="0.3">
      <c r="A1287" s="31" t="s">
        <v>2247</v>
      </c>
      <c r="B1287" s="23" t="str">
        <f>VLOOKUP(A1287,'Customer Names'!A1287:D3621,3,FALSE)</f>
        <v xml:space="preserve">  Katie M</v>
      </c>
      <c r="C1287" s="23">
        <f>VLOOKUP(Healthcare!A1287,'Medical Examinations'!A1287:H3621,2,FALSE)</f>
        <v>29.37</v>
      </c>
      <c r="D1287" s="23">
        <f>VLOOKUP(A1287,'Medical Examinations'!A1287:H3621,3,FALSE)</f>
        <v>8.01</v>
      </c>
      <c r="E1287" s="23" t="str">
        <f>VLOOKUP(A1287,'Medical Examinations'!A1287:H3621,4,FALSE)</f>
        <v>Yes</v>
      </c>
      <c r="F1287" s="23" t="str">
        <f>VLOOKUP(A1287,'Medical Examinations'!A1287:H3621,5,FALSE)</f>
        <v>No</v>
      </c>
      <c r="G1287" s="23" t="str">
        <f>VLOOKUP(A1287,'Medical Examinations'!A1287:H3621,6,FALSE)</f>
        <v>No</v>
      </c>
      <c r="H1287" s="23">
        <f>VLOOKUP(A1287,'Medical Examinations'!A1287:H3621,7,FALSE)</f>
        <v>1</v>
      </c>
      <c r="I1287" s="23" t="str">
        <f>VLOOKUP(A1287,'Medical Examinations'!A1287:H3621,8,FALSE)</f>
        <v>No</v>
      </c>
      <c r="J1287" s="23" t="str" cm="1">
        <f t="array" ref="J1287">_xlfn.IFS(C1287&lt;18.5,"Under Weight",C1287&lt;25,"Healthy Weight",C1287&lt;30,"Over Weight",C1287&gt;=30,"Obesity")</f>
        <v>Over Weight</v>
      </c>
      <c r="K1287" s="23" t="str" cm="1">
        <f t="array" ref="K1287">_xlfn.IFS(D1287&lt;5.7,"Normal",D1287&lt;=6.5,"Prediabetes",D1287&gt;6.5,"Diabetes")</f>
        <v>Diabetes</v>
      </c>
      <c r="L1287" s="30" t="str">
        <f>VLOOKUP(A1287,'Hospitalisation Details'!A1287:H3629,2,FALSE)</f>
        <v>12-Dec-2024</v>
      </c>
      <c r="M1287" s="23">
        <f>VLOOKUP(A1287,'Hospitalisation Details'!A1287:H3629,5,FALSE)</f>
        <v>8547.69</v>
      </c>
      <c r="N1287" s="23" t="str">
        <f>VLOOKUP(A1287,'Hospitalisation Details'!A1287:H3629,6,FALSE)</f>
        <v>tier - 2</v>
      </c>
      <c r="O1287" s="23" t="str">
        <f>VLOOKUP(A1287,'Hospitalisation Details'!A1287:H3629,7,FALSE)</f>
        <v>tier - 1</v>
      </c>
      <c r="P1287" s="23" t="str">
        <f>VLOOKUP(A1287,'Hospitalisation Details'!A1287:H3629,8,FALSE)</f>
        <v>R1013</v>
      </c>
      <c r="Q1287" s="26">
        <f>VLOOKUP(A1287,'Hospitalisation Details'!A1287:H3629,3,FALSE)</f>
        <v>1.5111111111111111</v>
      </c>
    </row>
    <row r="1288" spans="1:17" ht="15.75" customHeight="1" x14ac:dyDescent="0.3">
      <c r="A1288" s="31" t="s">
        <v>2249</v>
      </c>
      <c r="B1288" s="23" t="str">
        <f>VLOOKUP(A1288,'Customer Names'!A1288:D3622,3,FALSE)</f>
        <v xml:space="preserve">  Elizabeth A</v>
      </c>
      <c r="C1288" s="23">
        <f>VLOOKUP(Healthcare!A1288,'Medical Examinations'!A1288:H3622,2,FALSE)</f>
        <v>23.6</v>
      </c>
      <c r="D1288" s="23">
        <f>VLOOKUP(A1288,'Medical Examinations'!A1288:H3622,3,FALSE)</f>
        <v>7.4</v>
      </c>
      <c r="E1288" s="23" t="str">
        <f>VLOOKUP(A1288,'Medical Examinations'!A1288:H3622,4,FALSE)</f>
        <v>Yes</v>
      </c>
      <c r="F1288" s="23" t="str">
        <f>VLOOKUP(A1288,'Medical Examinations'!A1288:H3622,5,FALSE)</f>
        <v>No</v>
      </c>
      <c r="G1288" s="23" t="str">
        <f>VLOOKUP(A1288,'Medical Examinations'!A1288:H3622,6,FALSE)</f>
        <v>No</v>
      </c>
      <c r="H1288" s="23">
        <f>VLOOKUP(A1288,'Medical Examinations'!A1288:H3622,7,FALSE)</f>
        <v>1</v>
      </c>
      <c r="I1288" s="23" t="str">
        <f>VLOOKUP(A1288,'Medical Examinations'!A1288:H3622,8,FALSE)</f>
        <v>No</v>
      </c>
      <c r="J1288" s="23" t="str" cm="1">
        <f t="array" ref="J1288">_xlfn.IFS(C1288&lt;18.5,"Under Weight",C1288&lt;25,"Healthy Weight",C1288&lt;30,"Over Weight",C1288&gt;=30,"Obesity")</f>
        <v>Healthy Weight</v>
      </c>
      <c r="K1288" s="23" t="str" cm="1">
        <f t="array" ref="K1288">_xlfn.IFS(D1288&lt;5.7,"Normal",D1288&lt;=6.5,"Prediabetes",D1288&gt;6.5,"Diabetes")</f>
        <v>Diabetes</v>
      </c>
      <c r="L1288" s="30" t="str">
        <f>VLOOKUP(A1288,'Hospitalisation Details'!A1288:H3630,2,FALSE)</f>
        <v>06-Nov-1975</v>
      </c>
      <c r="M1288" s="23">
        <f>VLOOKUP(A1288,'Hospitalisation Details'!A1288:H3630,5,FALSE)</f>
        <v>8539.67</v>
      </c>
      <c r="N1288" s="23" t="str">
        <f>VLOOKUP(A1288,'Hospitalisation Details'!A1288:H3630,6,FALSE)</f>
        <v>tier - 2</v>
      </c>
      <c r="O1288" s="23" t="str">
        <f>VLOOKUP(A1288,'Hospitalisation Details'!A1288:H3630,7,FALSE)</f>
        <v>tier - 3</v>
      </c>
      <c r="P1288" s="23" t="str">
        <f>VLOOKUP(A1288,'Hospitalisation Details'!A1288:H3630,8,FALSE)</f>
        <v>R1011</v>
      </c>
      <c r="Q1288" s="26">
        <f>VLOOKUP(A1288,'Hospitalisation Details'!A1288:H3630,3,FALSE)</f>
        <v>47.588888888888889</v>
      </c>
    </row>
    <row r="1289" spans="1:17" ht="15.75" customHeight="1" x14ac:dyDescent="0.3">
      <c r="A1289" s="31" t="s">
        <v>2251</v>
      </c>
      <c r="B1289" s="23" t="str">
        <f>VLOOKUP(A1289,'Customer Names'!A1289:D3623,3,FALSE)</f>
        <v xml:space="preserve">  Sarah</v>
      </c>
      <c r="C1289" s="23">
        <f>VLOOKUP(Healthcare!A1289,'Medical Examinations'!A1289:H3623,2,FALSE)</f>
        <v>33.155000000000001</v>
      </c>
      <c r="D1289" s="23">
        <f>VLOOKUP(A1289,'Medical Examinations'!A1289:H3623,3,FALSE)</f>
        <v>8.3800000000000008</v>
      </c>
      <c r="E1289" s="23" t="str">
        <f>VLOOKUP(A1289,'Medical Examinations'!A1289:H3623,4,FALSE)</f>
        <v>Yes</v>
      </c>
      <c r="F1289" s="23" t="str">
        <f>VLOOKUP(A1289,'Medical Examinations'!A1289:H3623,5,FALSE)</f>
        <v>No</v>
      </c>
      <c r="G1289" s="23" t="str">
        <f>VLOOKUP(A1289,'Medical Examinations'!A1289:H3623,6,FALSE)</f>
        <v>No</v>
      </c>
      <c r="H1289" s="23">
        <f>VLOOKUP(A1289,'Medical Examinations'!A1289:H3623,7,FALSE)</f>
        <v>0</v>
      </c>
      <c r="I1289" s="23" t="str">
        <f>VLOOKUP(A1289,'Medical Examinations'!A1289:H3623,8,FALSE)</f>
        <v>No</v>
      </c>
      <c r="J1289" s="23" t="str" cm="1">
        <f t="array" ref="J1289">_xlfn.IFS(C1289&lt;18.5,"Under Weight",C1289&lt;25,"Healthy Weight",C1289&lt;30,"Over Weight",C1289&gt;=30,"Obesity")</f>
        <v>Obesity</v>
      </c>
      <c r="K1289" s="23" t="str" cm="1">
        <f t="array" ref="K1289">_xlfn.IFS(D1289&lt;5.7,"Normal",D1289&lt;=6.5,"Prediabetes",D1289&gt;6.5,"Diabetes")</f>
        <v>Diabetes</v>
      </c>
      <c r="L1289" s="30" t="str">
        <f>VLOOKUP(A1289,'Hospitalisation Details'!A1289:H3631,2,FALSE)</f>
        <v>27-Dec-1981</v>
      </c>
      <c r="M1289" s="23">
        <f>VLOOKUP(A1289,'Hospitalisation Details'!A1289:H3631,5,FALSE)</f>
        <v>8538.2900000000009</v>
      </c>
      <c r="N1289" s="23" t="str">
        <f>VLOOKUP(A1289,'Hospitalisation Details'!A1289:H3631,6,FALSE)</f>
        <v>tier - 2</v>
      </c>
      <c r="O1289" s="23" t="str">
        <f>VLOOKUP(A1289,'Hospitalisation Details'!A1289:H3631,7,FALSE)</f>
        <v>tier - 3</v>
      </c>
      <c r="P1289" s="23" t="str">
        <f>VLOOKUP(A1289,'Hospitalisation Details'!A1289:H3631,8,FALSE)</f>
        <v>R1024</v>
      </c>
      <c r="Q1289" s="26">
        <f>VLOOKUP(A1289,'Hospitalisation Details'!A1289:H3631,3,FALSE)</f>
        <v>41.447222222222223</v>
      </c>
    </row>
    <row r="1290" spans="1:17" ht="15.75" customHeight="1" x14ac:dyDescent="0.3">
      <c r="A1290" s="31" t="s">
        <v>2252</v>
      </c>
      <c r="B1290" s="23" t="str">
        <f>VLOOKUP(A1290,'Customer Names'!A1290:D3624,3,FALSE)</f>
        <v xml:space="preserve">  Annie J</v>
      </c>
      <c r="C1290" s="23">
        <f>VLOOKUP(Healthcare!A1290,'Medical Examinations'!A1290:H3624,2,FALSE)</f>
        <v>24.32</v>
      </c>
      <c r="D1290" s="23">
        <f>VLOOKUP(A1290,'Medical Examinations'!A1290:H3624,3,FALSE)</f>
        <v>11.56</v>
      </c>
      <c r="E1290" s="23" t="str">
        <f>VLOOKUP(A1290,'Medical Examinations'!A1290:H3624,4,FALSE)</f>
        <v>Yes</v>
      </c>
      <c r="F1290" s="23" t="str">
        <f>VLOOKUP(A1290,'Medical Examinations'!A1290:H3624,5,FALSE)</f>
        <v>No</v>
      </c>
      <c r="G1290" s="23" t="str">
        <f>VLOOKUP(A1290,'Medical Examinations'!A1290:H3624,6,FALSE)</f>
        <v>No</v>
      </c>
      <c r="H1290" s="23">
        <f>VLOOKUP(A1290,'Medical Examinations'!A1290:H3624,7,FALSE)</f>
        <v>1</v>
      </c>
      <c r="I1290" s="23" t="str">
        <f>VLOOKUP(A1290,'Medical Examinations'!A1290:H3624,8,FALSE)</f>
        <v>No</v>
      </c>
      <c r="J1290" s="23" t="str" cm="1">
        <f t="array" ref="J1290">_xlfn.IFS(C1290&lt;18.5,"Under Weight",C1290&lt;25,"Healthy Weight",C1290&lt;30,"Over Weight",C1290&gt;=30,"Obesity")</f>
        <v>Healthy Weight</v>
      </c>
      <c r="K1290" s="23" t="str" cm="1">
        <f t="array" ref="K1290">_xlfn.IFS(D1290&lt;5.7,"Normal",D1290&lt;=6.5,"Prediabetes",D1290&gt;6.5,"Diabetes")</f>
        <v>Diabetes</v>
      </c>
      <c r="L1290" s="30" t="str">
        <f>VLOOKUP(A1290,'Hospitalisation Details'!A1290:H3632,2,FALSE)</f>
        <v>24-Jul-2024</v>
      </c>
      <c r="M1290" s="23">
        <f>VLOOKUP(A1290,'Hospitalisation Details'!A1290:H3632,5,FALSE)</f>
        <v>8534.67</v>
      </c>
      <c r="N1290" s="23" t="str">
        <f>VLOOKUP(A1290,'Hospitalisation Details'!A1290:H3632,6,FALSE)</f>
        <v>tier - 2</v>
      </c>
      <c r="O1290" s="23" t="str">
        <f>VLOOKUP(A1290,'Hospitalisation Details'!A1290:H3632,7,FALSE)</f>
        <v>tier - 3</v>
      </c>
      <c r="P1290" s="23" t="str">
        <f>VLOOKUP(A1290,'Hospitalisation Details'!A1290:H3632,8,FALSE)</f>
        <v>R1024</v>
      </c>
      <c r="Q1290" s="26">
        <f>VLOOKUP(A1290,'Hospitalisation Details'!A1290:H3632,3,FALSE)</f>
        <v>1.1277777777777778</v>
      </c>
    </row>
    <row r="1291" spans="1:17" ht="15.75" customHeight="1" x14ac:dyDescent="0.3">
      <c r="A1291" s="31" t="s">
        <v>2254</v>
      </c>
      <c r="B1291" s="23" t="str">
        <f>VLOOKUP(A1291,'Customer Names'!A1291:D3625,3,FALSE)</f>
        <v xml:space="preserve">  Annie</v>
      </c>
      <c r="C1291" s="23">
        <f>VLOOKUP(Healthcare!A1291,'Medical Examinations'!A1291:H3625,2,FALSE)</f>
        <v>36.299999999999997</v>
      </c>
      <c r="D1291" s="23">
        <f>VLOOKUP(A1291,'Medical Examinations'!A1291:H3625,3,FALSE)</f>
        <v>4.6100000000000003</v>
      </c>
      <c r="E1291" s="23" t="str">
        <f>VLOOKUP(A1291,'Medical Examinations'!A1291:H3625,4,FALSE)</f>
        <v>No</v>
      </c>
      <c r="F1291" s="23" t="str">
        <f>VLOOKUP(A1291,'Medical Examinations'!A1291:H3625,5,FALSE)</f>
        <v>No</v>
      </c>
      <c r="G1291" s="23" t="str">
        <f>VLOOKUP(A1291,'Medical Examinations'!A1291:H3625,6,FALSE)</f>
        <v>No</v>
      </c>
      <c r="H1291" s="23">
        <f>VLOOKUP(A1291,'Medical Examinations'!A1291:H3625,7,FALSE)</f>
        <v>0</v>
      </c>
      <c r="I1291" s="23" t="str">
        <f>VLOOKUP(A1291,'Medical Examinations'!A1291:H3625,8,FALSE)</f>
        <v>No</v>
      </c>
      <c r="J1291" s="23" t="str" cm="1">
        <f t="array" ref="J1291">_xlfn.IFS(C1291&lt;18.5,"Under Weight",C1291&lt;25,"Healthy Weight",C1291&lt;30,"Over Weight",C1291&gt;=30,"Obesity")</f>
        <v>Obesity</v>
      </c>
      <c r="K1291" s="23" t="str" cm="1">
        <f t="array" ref="K1291">_xlfn.IFS(D1291&lt;5.7,"Normal",D1291&lt;=6.5,"Prediabetes",D1291&gt;6.5,"Diabetes")</f>
        <v>Normal</v>
      </c>
      <c r="L1291" s="30" t="str">
        <f>VLOOKUP(A1291,'Hospitalisation Details'!A1291:H3633,2,FALSE)</f>
        <v>26-Jul-1977</v>
      </c>
      <c r="M1291" s="23">
        <f>VLOOKUP(A1291,'Hospitalisation Details'!A1291:H3633,5,FALSE)</f>
        <v>8527.5300000000007</v>
      </c>
      <c r="N1291" s="23" t="str">
        <f>VLOOKUP(A1291,'Hospitalisation Details'!A1291:H3633,6,FALSE)</f>
        <v>tier - 2</v>
      </c>
      <c r="O1291" s="23" t="str">
        <f>VLOOKUP(A1291,'Hospitalisation Details'!A1291:H3633,7,FALSE)</f>
        <v>tier - 2</v>
      </c>
      <c r="P1291" s="23" t="str">
        <f>VLOOKUP(A1291,'Hospitalisation Details'!A1291:H3633,8,FALSE)</f>
        <v>R1013</v>
      </c>
      <c r="Q1291" s="26">
        <f>VLOOKUP(A1291,'Hospitalisation Details'!A1291:H3633,3,FALSE)</f>
        <v>45.866666666666667</v>
      </c>
    </row>
    <row r="1292" spans="1:17" ht="15.75" customHeight="1" x14ac:dyDescent="0.3">
      <c r="A1292" s="31" t="s">
        <v>2256</v>
      </c>
      <c r="B1292" s="23" t="str">
        <f>VLOOKUP(A1292,'Customer Names'!A1292:D3626,3,FALSE)</f>
        <v xml:space="preserve">  Lindsey</v>
      </c>
      <c r="C1292" s="23">
        <f>VLOOKUP(Healthcare!A1292,'Medical Examinations'!A1292:H3626,2,FALSE)</f>
        <v>34.4</v>
      </c>
      <c r="D1292" s="23">
        <f>VLOOKUP(A1292,'Medical Examinations'!A1292:H3626,3,FALSE)</f>
        <v>4.95</v>
      </c>
      <c r="E1292" s="23" t="str">
        <f>VLOOKUP(A1292,'Medical Examinations'!A1292:H3626,4,FALSE)</f>
        <v>No</v>
      </c>
      <c r="F1292" s="23" t="str">
        <f>VLOOKUP(A1292,'Medical Examinations'!A1292:H3626,5,FALSE)</f>
        <v>No</v>
      </c>
      <c r="G1292" s="23" t="str">
        <f>VLOOKUP(A1292,'Medical Examinations'!A1292:H3626,6,FALSE)</f>
        <v>Yes</v>
      </c>
      <c r="H1292" s="23">
        <f>VLOOKUP(A1292,'Medical Examinations'!A1292:H3626,7,FALSE)</f>
        <v>1</v>
      </c>
      <c r="I1292" s="23" t="str">
        <f>VLOOKUP(A1292,'Medical Examinations'!A1292:H3626,8,FALSE)</f>
        <v>No</v>
      </c>
      <c r="J1292" s="23" t="str" cm="1">
        <f t="array" ref="J1292">_xlfn.IFS(C1292&lt;18.5,"Under Weight",C1292&lt;25,"Healthy Weight",C1292&lt;30,"Over Weight",C1292&gt;=30,"Obesity")</f>
        <v>Obesity</v>
      </c>
      <c r="K1292" s="23" t="str" cm="1">
        <f t="array" ref="K1292">_xlfn.IFS(D1292&lt;5.7,"Normal",D1292&lt;=6.5,"Prediabetes",D1292&gt;6.5,"Diabetes")</f>
        <v>Normal</v>
      </c>
      <c r="L1292" s="30" t="str">
        <f>VLOOKUP(A1292,'Hospitalisation Details'!A1292:H3634,2,FALSE)</f>
        <v>13-Aug-1979</v>
      </c>
      <c r="M1292" s="23">
        <f>VLOOKUP(A1292,'Hospitalisation Details'!A1292:H3634,5,FALSE)</f>
        <v>8522</v>
      </c>
      <c r="N1292" s="23" t="str">
        <f>VLOOKUP(A1292,'Hospitalisation Details'!A1292:H3634,6,FALSE)</f>
        <v>tier - 2</v>
      </c>
      <c r="O1292" s="23" t="str">
        <f>VLOOKUP(A1292,'Hospitalisation Details'!A1292:H3634,7,FALSE)</f>
        <v>tier - 2</v>
      </c>
      <c r="P1292" s="23" t="str">
        <f>VLOOKUP(A1292,'Hospitalisation Details'!A1292:H3634,8,FALSE)</f>
        <v>R1011</v>
      </c>
      <c r="Q1292" s="26">
        <f>VLOOKUP(A1292,'Hospitalisation Details'!A1292:H3634,3,FALSE)</f>
        <v>43.819444444444443</v>
      </c>
    </row>
    <row r="1293" spans="1:17" ht="15.75" customHeight="1" x14ac:dyDescent="0.3">
      <c r="A1293" s="31" t="s">
        <v>2257</v>
      </c>
      <c r="B1293" s="23" t="str">
        <f>VLOOKUP(A1293,'Customer Names'!A1293:D3627,3,FALSE)</f>
        <v xml:space="preserve">  Laura</v>
      </c>
      <c r="C1293" s="23">
        <f>VLOOKUP(Healthcare!A1293,'Medical Examinations'!A1293:H3627,2,FALSE)</f>
        <v>30.9</v>
      </c>
      <c r="D1293" s="23">
        <f>VLOOKUP(A1293,'Medical Examinations'!A1293:H3627,3,FALSE)</f>
        <v>5.04</v>
      </c>
      <c r="E1293" s="23" t="str">
        <f>VLOOKUP(A1293,'Medical Examinations'!A1293:H3627,4,FALSE)</f>
        <v>No</v>
      </c>
      <c r="F1293" s="23" t="str">
        <f>VLOOKUP(A1293,'Medical Examinations'!A1293:H3627,5,FALSE)</f>
        <v>No</v>
      </c>
      <c r="G1293" s="23" t="str">
        <f>VLOOKUP(A1293,'Medical Examinations'!A1293:H3627,6,FALSE)</f>
        <v>No</v>
      </c>
      <c r="H1293" s="23">
        <f>VLOOKUP(A1293,'Medical Examinations'!A1293:H3627,7,FALSE)</f>
        <v>0</v>
      </c>
      <c r="I1293" s="23" t="str">
        <f>VLOOKUP(A1293,'Medical Examinations'!A1293:H3627,8,FALSE)</f>
        <v>No</v>
      </c>
      <c r="J1293" s="23" t="str" cm="1">
        <f t="array" ref="J1293">_xlfn.IFS(C1293&lt;18.5,"Under Weight",C1293&lt;25,"Healthy Weight",C1293&lt;30,"Over Weight",C1293&gt;=30,"Obesity")</f>
        <v>Obesity</v>
      </c>
      <c r="K1293" s="23" t="str" cm="1">
        <f t="array" ref="K1293">_xlfn.IFS(D1293&lt;5.7,"Normal",D1293&lt;=6.5,"Prediabetes",D1293&gt;6.5,"Diabetes")</f>
        <v>Normal</v>
      </c>
      <c r="L1293" s="30" t="str">
        <f>VLOOKUP(A1293,'Hospitalisation Details'!A1293:H3635,2,FALSE)</f>
        <v>29-Dec-1977</v>
      </c>
      <c r="M1293" s="23">
        <f>VLOOKUP(A1293,'Hospitalisation Details'!A1293:H3635,5,FALSE)</f>
        <v>8520.0300000000007</v>
      </c>
      <c r="N1293" s="23" t="str">
        <f>VLOOKUP(A1293,'Hospitalisation Details'!A1293:H3635,6,FALSE)</f>
        <v>tier - 2</v>
      </c>
      <c r="O1293" s="23" t="str">
        <f>VLOOKUP(A1293,'Hospitalisation Details'!A1293:H3635,7,FALSE)</f>
        <v>tier - 3</v>
      </c>
      <c r="P1293" s="23" t="str">
        <f>VLOOKUP(A1293,'Hospitalisation Details'!A1293:H3635,8,FALSE)</f>
        <v>R1011</v>
      </c>
      <c r="Q1293" s="26">
        <f>VLOOKUP(A1293,'Hospitalisation Details'!A1293:H3635,3,FALSE)</f>
        <v>45.44166666666667</v>
      </c>
    </row>
    <row r="1294" spans="1:17" ht="15.75" customHeight="1" x14ac:dyDescent="0.3">
      <c r="A1294" s="31" t="s">
        <v>2258</v>
      </c>
      <c r="B1294" s="23" t="str">
        <f>VLOOKUP(A1294,'Customer Names'!A1294:D3628,3,FALSE)</f>
        <v xml:space="preserve">  Amy T</v>
      </c>
      <c r="C1294" s="23">
        <f>VLOOKUP(Healthcare!A1294,'Medical Examinations'!A1294:H3628,2,FALSE)</f>
        <v>28.6</v>
      </c>
      <c r="D1294" s="23">
        <f>VLOOKUP(A1294,'Medical Examinations'!A1294:H3628,3,FALSE)</f>
        <v>5.42</v>
      </c>
      <c r="E1294" s="23" t="str">
        <f>VLOOKUP(A1294,'Medical Examinations'!A1294:H3628,4,FALSE)</f>
        <v>No</v>
      </c>
      <c r="F1294" s="23" t="str">
        <f>VLOOKUP(A1294,'Medical Examinations'!A1294:H3628,5,FALSE)</f>
        <v>No</v>
      </c>
      <c r="G1294" s="23" t="str">
        <f>VLOOKUP(A1294,'Medical Examinations'!A1294:H3628,6,FALSE)</f>
        <v>No</v>
      </c>
      <c r="H1294" s="23">
        <f>VLOOKUP(A1294,'Medical Examinations'!A1294:H3628,7,FALSE)</f>
        <v>0</v>
      </c>
      <c r="I1294" s="23" t="str">
        <f>VLOOKUP(A1294,'Medical Examinations'!A1294:H3628,8,FALSE)</f>
        <v>No</v>
      </c>
      <c r="J1294" s="23" t="str" cm="1">
        <f t="array" ref="J1294">_xlfn.IFS(C1294&lt;18.5,"Under Weight",C1294&lt;25,"Healthy Weight",C1294&lt;30,"Over Weight",C1294&gt;=30,"Obesity")</f>
        <v>Over Weight</v>
      </c>
      <c r="K1294" s="23" t="str" cm="1">
        <f t="array" ref="K1294">_xlfn.IFS(D1294&lt;5.7,"Normal",D1294&lt;=6.5,"Prediabetes",D1294&gt;6.5,"Diabetes")</f>
        <v>Normal</v>
      </c>
      <c r="L1294" s="30" t="str">
        <f>VLOOKUP(A1294,'Hospitalisation Details'!A1294:H3636,2,FALSE)</f>
        <v>21-Jun-1977</v>
      </c>
      <c r="M1294" s="23">
        <f>VLOOKUP(A1294,'Hospitalisation Details'!A1294:H3636,5,FALSE)</f>
        <v>8516.83</v>
      </c>
      <c r="N1294" s="23" t="str">
        <f>VLOOKUP(A1294,'Hospitalisation Details'!A1294:H3636,6,FALSE)</f>
        <v>tier - 2</v>
      </c>
      <c r="O1294" s="23" t="str">
        <f>VLOOKUP(A1294,'Hospitalisation Details'!A1294:H3636,7,FALSE)</f>
        <v>tier - 1</v>
      </c>
      <c r="P1294" s="23" t="str">
        <f>VLOOKUP(A1294,'Hospitalisation Details'!A1294:H3636,8,FALSE)</f>
        <v>R1013</v>
      </c>
      <c r="Q1294" s="26">
        <f>VLOOKUP(A1294,'Hospitalisation Details'!A1294:H3636,3,FALSE)</f>
        <v>45.963888888888889</v>
      </c>
    </row>
    <row r="1295" spans="1:17" ht="15.75" customHeight="1" x14ac:dyDescent="0.3">
      <c r="A1295" s="31" t="s">
        <v>2260</v>
      </c>
      <c r="B1295" s="23" t="str">
        <f>VLOOKUP(A1295,'Customer Names'!A1295:D3629,3,FALSE)</f>
        <v xml:space="preserve">  Katarina D</v>
      </c>
      <c r="C1295" s="23">
        <f>VLOOKUP(Healthcare!A1295,'Medical Examinations'!A1295:H3629,2,FALSE)</f>
        <v>27.83</v>
      </c>
      <c r="D1295" s="23">
        <f>VLOOKUP(A1295,'Medical Examinations'!A1295:H3629,3,FALSE)</f>
        <v>5.39</v>
      </c>
      <c r="E1295" s="23" t="str">
        <f>VLOOKUP(A1295,'Medical Examinations'!A1295:H3629,4,FALSE)</f>
        <v>No</v>
      </c>
      <c r="F1295" s="23" t="str">
        <f>VLOOKUP(A1295,'Medical Examinations'!A1295:H3629,5,FALSE)</f>
        <v>No</v>
      </c>
      <c r="G1295" s="23" t="str">
        <f>VLOOKUP(A1295,'Medical Examinations'!A1295:H3629,6,FALSE)</f>
        <v>No</v>
      </c>
      <c r="H1295" s="23">
        <f>VLOOKUP(A1295,'Medical Examinations'!A1295:H3629,7,FALSE)</f>
        <v>0</v>
      </c>
      <c r="I1295" s="23" t="str">
        <f>VLOOKUP(A1295,'Medical Examinations'!A1295:H3629,8,FALSE)</f>
        <v>No</v>
      </c>
      <c r="J1295" s="23" t="str" cm="1">
        <f t="array" ref="J1295">_xlfn.IFS(C1295&lt;18.5,"Under Weight",C1295&lt;25,"Healthy Weight",C1295&lt;30,"Over Weight",C1295&gt;=30,"Obesity")</f>
        <v>Over Weight</v>
      </c>
      <c r="K1295" s="23" t="str" cm="1">
        <f t="array" ref="K1295">_xlfn.IFS(D1295&lt;5.7,"Normal",D1295&lt;=6.5,"Prediabetes",D1295&gt;6.5,"Diabetes")</f>
        <v>Normal</v>
      </c>
      <c r="L1295" s="30" t="str">
        <f>VLOOKUP(A1295,'Hospitalisation Details'!A1295:H3637,2,FALSE)</f>
        <v>26-Dec-1977</v>
      </c>
      <c r="M1295" s="23">
        <f>VLOOKUP(A1295,'Hospitalisation Details'!A1295:H3637,5,FALSE)</f>
        <v>8515.76</v>
      </c>
      <c r="N1295" s="23" t="str">
        <f>VLOOKUP(A1295,'Hospitalisation Details'!A1295:H3637,6,FALSE)</f>
        <v>tier - 2</v>
      </c>
      <c r="O1295" s="23" t="str">
        <f>VLOOKUP(A1295,'Hospitalisation Details'!A1295:H3637,7,FALSE)</f>
        <v>tier - 2</v>
      </c>
      <c r="P1295" s="23" t="str">
        <f>VLOOKUP(A1295,'Hospitalisation Details'!A1295:H3637,8,FALSE)</f>
        <v>R1013</v>
      </c>
      <c r="Q1295" s="26">
        <f>VLOOKUP(A1295,'Hospitalisation Details'!A1295:H3637,3,FALSE)</f>
        <v>45.45</v>
      </c>
    </row>
    <row r="1296" spans="1:17" ht="15.75" customHeight="1" x14ac:dyDescent="0.3">
      <c r="A1296" s="31" t="s">
        <v>2262</v>
      </c>
      <c r="B1296" s="23" t="str">
        <f>VLOOKUP(A1296,'Customer Names'!A1296:D3630,3,FALSE)</f>
        <v xml:space="preserve">  B</v>
      </c>
      <c r="C1296" s="23">
        <f>VLOOKUP(Healthcare!A1296,'Medical Examinations'!A1296:H3630,2,FALSE)</f>
        <v>39.64</v>
      </c>
      <c r="D1296" s="23">
        <f>VLOOKUP(A1296,'Medical Examinations'!A1296:H3630,3,FALSE)</f>
        <v>6</v>
      </c>
      <c r="E1296" s="23" t="str">
        <f>VLOOKUP(A1296,'Medical Examinations'!A1296:H3630,4,FALSE)</f>
        <v>No</v>
      </c>
      <c r="F1296" s="23" t="str">
        <f>VLOOKUP(A1296,'Medical Examinations'!A1296:H3630,5,FALSE)</f>
        <v>No</v>
      </c>
      <c r="G1296" s="23" t="str">
        <f>VLOOKUP(A1296,'Medical Examinations'!A1296:H3630,6,FALSE)</f>
        <v>Yes</v>
      </c>
      <c r="H1296" s="23">
        <f>VLOOKUP(A1296,'Medical Examinations'!A1296:H3630,7,FALSE)</f>
        <v>1</v>
      </c>
      <c r="I1296" s="23" t="str">
        <f>VLOOKUP(A1296,'Medical Examinations'!A1296:H3630,8,FALSE)</f>
        <v>No</v>
      </c>
      <c r="J1296" s="23" t="str" cm="1">
        <f t="array" ref="J1296">_xlfn.IFS(C1296&lt;18.5,"Under Weight",C1296&lt;25,"Healthy Weight",C1296&lt;30,"Over Weight",C1296&gt;=30,"Obesity")</f>
        <v>Obesity</v>
      </c>
      <c r="K1296" s="23" t="str" cm="1">
        <f t="array" ref="K1296">_xlfn.IFS(D1296&lt;5.7,"Normal",D1296&lt;=6.5,"Prediabetes",D1296&gt;6.5,"Diabetes")</f>
        <v>Prediabetes</v>
      </c>
      <c r="L1296" s="30" t="str">
        <f>VLOOKUP(A1296,'Hospitalisation Details'!A1296:H3638,2,FALSE)</f>
        <v>10-Nov-1993</v>
      </c>
      <c r="M1296" s="23">
        <f>VLOOKUP(A1296,'Hospitalisation Details'!A1296:H3638,5,FALSE)</f>
        <v>8471.65</v>
      </c>
      <c r="N1296" s="23" t="str">
        <f>VLOOKUP(A1296,'Hospitalisation Details'!A1296:H3638,6,FALSE)</f>
        <v>tier - 2</v>
      </c>
      <c r="O1296" s="23" t="str">
        <f>VLOOKUP(A1296,'Hospitalisation Details'!A1296:H3638,7,FALSE)</f>
        <v>tier - 1</v>
      </c>
      <c r="P1296" s="23" t="str">
        <f>VLOOKUP(A1296,'Hospitalisation Details'!A1296:H3638,8,FALSE)</f>
        <v>R1012</v>
      </c>
      <c r="Q1296" s="26">
        <f>VLOOKUP(A1296,'Hospitalisation Details'!A1296:H3638,3,FALSE)</f>
        <v>29.577777777777779</v>
      </c>
    </row>
    <row r="1297" spans="1:17" ht="15.75" customHeight="1" x14ac:dyDescent="0.3">
      <c r="A1297" s="31" t="s">
        <v>2264</v>
      </c>
      <c r="B1297" s="23" t="str">
        <f>VLOOKUP(A1297,'Customer Names'!A1297:D3631,3,FALSE)</f>
        <v xml:space="preserve">  Alison</v>
      </c>
      <c r="C1297" s="23">
        <f>VLOOKUP(Healthcare!A1297,'Medical Examinations'!A1297:H3631,2,FALSE)</f>
        <v>38.479999999999997</v>
      </c>
      <c r="D1297" s="23">
        <f>VLOOKUP(A1297,'Medical Examinations'!A1297:H3631,3,FALSE)</f>
        <v>6.02</v>
      </c>
      <c r="E1297" s="23" t="str">
        <f>VLOOKUP(A1297,'Medical Examinations'!A1297:H3631,4,FALSE)</f>
        <v>No</v>
      </c>
      <c r="F1297" s="23" t="str">
        <f>VLOOKUP(A1297,'Medical Examinations'!A1297:H3631,5,FALSE)</f>
        <v>No</v>
      </c>
      <c r="G1297" s="23" t="str">
        <f>VLOOKUP(A1297,'Medical Examinations'!A1297:H3631,6,FALSE)</f>
        <v>No</v>
      </c>
      <c r="H1297" s="23">
        <f>VLOOKUP(A1297,'Medical Examinations'!A1297:H3631,7,FALSE)</f>
        <v>1</v>
      </c>
      <c r="I1297" s="23" t="str">
        <f>VLOOKUP(A1297,'Medical Examinations'!A1297:H3631,8,FALSE)</f>
        <v>No</v>
      </c>
      <c r="J1297" s="23" t="str" cm="1">
        <f t="array" ref="J1297">_xlfn.IFS(C1297&lt;18.5,"Under Weight",C1297&lt;25,"Healthy Weight",C1297&lt;30,"Over Weight",C1297&gt;=30,"Obesity")</f>
        <v>Obesity</v>
      </c>
      <c r="K1297" s="23" t="str" cm="1">
        <f t="array" ref="K1297">_xlfn.IFS(D1297&lt;5.7,"Normal",D1297&lt;=6.5,"Prediabetes",D1297&gt;6.5,"Diabetes")</f>
        <v>Prediabetes</v>
      </c>
      <c r="L1297" s="30" t="str">
        <f>VLOOKUP(A1297,'Hospitalisation Details'!A1297:H3639,2,FALSE)</f>
        <v>09-Sep-1992</v>
      </c>
      <c r="M1297" s="23">
        <f>VLOOKUP(A1297,'Hospitalisation Details'!A1297:H3639,5,FALSE)</f>
        <v>8466.35</v>
      </c>
      <c r="N1297" s="23" t="str">
        <f>VLOOKUP(A1297,'Hospitalisation Details'!A1297:H3639,6,FALSE)</f>
        <v>tier - 2</v>
      </c>
      <c r="O1297" s="23" t="str">
        <f>VLOOKUP(A1297,'Hospitalisation Details'!A1297:H3639,7,FALSE)</f>
        <v>tier - 2</v>
      </c>
      <c r="P1297" s="23" t="str">
        <f>VLOOKUP(A1297,'Hospitalisation Details'!A1297:H3639,8,FALSE)</f>
        <v>R1012</v>
      </c>
      <c r="Q1297" s="26">
        <f>VLOOKUP(A1297,'Hospitalisation Details'!A1297:H3639,3,FALSE)</f>
        <v>30.747222222222224</v>
      </c>
    </row>
    <row r="1298" spans="1:17" ht="15.75" customHeight="1" x14ac:dyDescent="0.3">
      <c r="A1298" s="31" t="s">
        <v>2266</v>
      </c>
      <c r="B1298" s="23" t="str">
        <f>VLOOKUP(A1298,'Customer Names'!A1298:D3632,3,FALSE)</f>
        <v xml:space="preserve">  Neil K</v>
      </c>
      <c r="C1298" s="23">
        <f>VLOOKUP(Healthcare!A1298,'Medical Examinations'!A1298:H3632,2,FALSE)</f>
        <v>36.200000000000003</v>
      </c>
      <c r="D1298" s="23">
        <f>VLOOKUP(A1298,'Medical Examinations'!A1298:H3632,3,FALSE)</f>
        <v>4.62</v>
      </c>
      <c r="E1298" s="23" t="str">
        <f>VLOOKUP(A1298,'Medical Examinations'!A1298:H3632,4,FALSE)</f>
        <v>No</v>
      </c>
      <c r="F1298" s="23" t="str">
        <f>VLOOKUP(A1298,'Medical Examinations'!A1298:H3632,5,FALSE)</f>
        <v>No</v>
      </c>
      <c r="G1298" s="23" t="str">
        <f>VLOOKUP(A1298,'Medical Examinations'!A1298:H3632,6,FALSE)</f>
        <v>No</v>
      </c>
      <c r="H1298" s="23">
        <f>VLOOKUP(A1298,'Medical Examinations'!A1298:H3632,7,FALSE)</f>
        <v>2</v>
      </c>
      <c r="I1298" s="23" t="str">
        <f>VLOOKUP(A1298,'Medical Examinations'!A1298:H3632,8,FALSE)</f>
        <v>No</v>
      </c>
      <c r="J1298" s="23" t="str" cm="1">
        <f t="array" ref="J1298">_xlfn.IFS(C1298&lt;18.5,"Under Weight",C1298&lt;25,"Healthy Weight",C1298&lt;30,"Over Weight",C1298&gt;=30,"Obesity")</f>
        <v>Obesity</v>
      </c>
      <c r="K1298" s="23" t="str" cm="1">
        <f t="array" ref="K1298">_xlfn.IFS(D1298&lt;5.7,"Normal",D1298&lt;=6.5,"Prediabetes",D1298&gt;6.5,"Diabetes")</f>
        <v>Normal</v>
      </c>
      <c r="L1298" s="30" t="str">
        <f>VLOOKUP(A1298,'Hospitalisation Details'!A1298:H3640,2,FALSE)</f>
        <v>26-Dec-1972</v>
      </c>
      <c r="M1298" s="23">
        <f>VLOOKUP(A1298,'Hospitalisation Details'!A1298:H3640,5,FALSE)</f>
        <v>8457.82</v>
      </c>
      <c r="N1298" s="23" t="str">
        <f>VLOOKUP(A1298,'Hospitalisation Details'!A1298:H3640,6,FALSE)</f>
        <v>tier - 2</v>
      </c>
      <c r="O1298" s="23" t="str">
        <f>VLOOKUP(A1298,'Hospitalisation Details'!A1298:H3640,7,FALSE)</f>
        <v>tier - 3</v>
      </c>
      <c r="P1298" s="23" t="str">
        <f>VLOOKUP(A1298,'Hospitalisation Details'!A1298:H3640,8,FALSE)</f>
        <v>R1011</v>
      </c>
      <c r="Q1298" s="26">
        <f>VLOOKUP(A1298,'Hospitalisation Details'!A1298:H3640,3,FALSE)</f>
        <v>50.45</v>
      </c>
    </row>
    <row r="1299" spans="1:17" ht="15.75" customHeight="1" x14ac:dyDescent="0.3">
      <c r="A1299" s="31" t="s">
        <v>2268</v>
      </c>
      <c r="B1299" s="23" t="str">
        <f>VLOOKUP(A1299,'Customer Names'!A1299:D3633,3,FALSE)</f>
        <v xml:space="preserve">  Anne Hunter</v>
      </c>
      <c r="C1299" s="23">
        <f>VLOOKUP(Healthcare!A1299,'Medical Examinations'!A1299:H3633,2,FALSE)</f>
        <v>27.13</v>
      </c>
      <c r="D1299" s="23">
        <f>VLOOKUP(A1299,'Medical Examinations'!A1299:H3633,3,FALSE)</f>
        <v>5.59</v>
      </c>
      <c r="E1299" s="23" t="str">
        <f>VLOOKUP(A1299,'Medical Examinations'!A1299:H3633,4,FALSE)</f>
        <v>No</v>
      </c>
      <c r="F1299" s="23" t="str">
        <f>VLOOKUP(A1299,'Medical Examinations'!A1299:H3633,5,FALSE)</f>
        <v>No</v>
      </c>
      <c r="G1299" s="23" t="str">
        <f>VLOOKUP(A1299,'Medical Examinations'!A1299:H3633,6,FALSE)</f>
        <v>No</v>
      </c>
      <c r="H1299" s="23">
        <f>VLOOKUP(A1299,'Medical Examinations'!A1299:H3633,7,FALSE)</f>
        <v>1</v>
      </c>
      <c r="I1299" s="23" t="str">
        <f>VLOOKUP(A1299,'Medical Examinations'!A1299:H3633,8,FALSE)</f>
        <v>No</v>
      </c>
      <c r="J1299" s="23" t="str" cm="1">
        <f t="array" ref="J1299">_xlfn.IFS(C1299&lt;18.5,"Under Weight",C1299&lt;25,"Healthy Weight",C1299&lt;30,"Over Weight",C1299&gt;=30,"Obesity")</f>
        <v>Over Weight</v>
      </c>
      <c r="K1299" s="23" t="str" cm="1">
        <f t="array" ref="K1299">_xlfn.IFS(D1299&lt;5.7,"Normal",D1299&lt;=6.5,"Prediabetes",D1299&gt;6.5,"Diabetes")</f>
        <v>Normal</v>
      </c>
      <c r="L1299" s="30" t="str">
        <f>VLOOKUP(A1299,'Hospitalisation Details'!A1299:H3641,2,FALSE)</f>
        <v>19-Jun-1984</v>
      </c>
      <c r="M1299" s="23">
        <f>VLOOKUP(A1299,'Hospitalisation Details'!A1299:H3641,5,FALSE)</f>
        <v>8450.82</v>
      </c>
      <c r="N1299" s="23" t="str">
        <f>VLOOKUP(A1299,'Hospitalisation Details'!A1299:H3641,6,FALSE)</f>
        <v>tier - 2</v>
      </c>
      <c r="O1299" s="23" t="str">
        <f>VLOOKUP(A1299,'Hospitalisation Details'!A1299:H3641,7,FALSE)</f>
        <v>tier - 2</v>
      </c>
      <c r="P1299" s="23" t="str">
        <f>VLOOKUP(A1299,'Hospitalisation Details'!A1299:H3641,8,FALSE)</f>
        <v>R1025</v>
      </c>
      <c r="Q1299" s="26">
        <f>VLOOKUP(A1299,'Hospitalisation Details'!A1299:H3641,3,FALSE)</f>
        <v>38.969444444444441</v>
      </c>
    </row>
    <row r="1300" spans="1:17" ht="15.75" customHeight="1" x14ac:dyDescent="0.3">
      <c r="A1300" s="31" t="s">
        <v>2270</v>
      </c>
      <c r="B1300" s="23" t="str">
        <f>VLOOKUP(A1300,'Customer Names'!A1300:D3634,3,FALSE)</f>
        <v xml:space="preserve">  Sandra</v>
      </c>
      <c r="C1300" s="23">
        <f>VLOOKUP(Healthcare!A1300,'Medical Examinations'!A1300:H3634,2,FALSE)</f>
        <v>20.75</v>
      </c>
      <c r="D1300" s="23">
        <f>VLOOKUP(A1300,'Medical Examinations'!A1300:H3634,3,FALSE)</f>
        <v>5.18</v>
      </c>
      <c r="E1300" s="23" t="str">
        <f>VLOOKUP(A1300,'Medical Examinations'!A1300:H3634,4,FALSE)</f>
        <v>Yes</v>
      </c>
      <c r="F1300" s="23" t="str">
        <f>VLOOKUP(A1300,'Medical Examinations'!A1300:H3634,5,FALSE)</f>
        <v>No</v>
      </c>
      <c r="G1300" s="23" t="str">
        <f>VLOOKUP(A1300,'Medical Examinations'!A1300:H3634,6,FALSE)</f>
        <v>No</v>
      </c>
      <c r="H1300" s="23">
        <f>VLOOKUP(A1300,'Medical Examinations'!A1300:H3634,7,FALSE)</f>
        <v>2</v>
      </c>
      <c r="I1300" s="23" t="str">
        <f>VLOOKUP(A1300,'Medical Examinations'!A1300:H3634,8,FALSE)</f>
        <v>No</v>
      </c>
      <c r="J1300" s="23" t="str" cm="1">
        <f t="array" ref="J1300">_xlfn.IFS(C1300&lt;18.5,"Under Weight",C1300&lt;25,"Healthy Weight",C1300&lt;30,"Over Weight",C1300&gt;=30,"Obesity")</f>
        <v>Healthy Weight</v>
      </c>
      <c r="K1300" s="23" t="str" cm="1">
        <f t="array" ref="K1300">_xlfn.IFS(D1300&lt;5.7,"Normal",D1300&lt;=6.5,"Prediabetes",D1300&gt;6.5,"Diabetes")</f>
        <v>Normal</v>
      </c>
      <c r="L1300" s="30" t="str">
        <f>VLOOKUP(A1300,'Hospitalisation Details'!A1300:H3642,2,FALSE)</f>
        <v>12-Jun-1966</v>
      </c>
      <c r="M1300" s="23">
        <f>VLOOKUP(A1300,'Hospitalisation Details'!A1300:H3642,5,FALSE)</f>
        <v>8448.66</v>
      </c>
      <c r="N1300" s="23" t="str">
        <f>VLOOKUP(A1300,'Hospitalisation Details'!A1300:H3642,6,FALSE)</f>
        <v>tier - 3</v>
      </c>
      <c r="O1300" s="23" t="str">
        <f>VLOOKUP(A1300,'Hospitalisation Details'!A1300:H3642,7,FALSE)</f>
        <v>tier - 1</v>
      </c>
      <c r="P1300" s="23" t="str">
        <f>VLOOKUP(A1300,'Hospitalisation Details'!A1300:H3642,8,FALSE)</f>
        <v>R1013</v>
      </c>
      <c r="Q1300" s="26">
        <f>VLOOKUP(A1300,'Hospitalisation Details'!A1300:H3642,3,FALSE)</f>
        <v>56.988888888888887</v>
      </c>
    </row>
    <row r="1301" spans="1:17" ht="15.75" customHeight="1" x14ac:dyDescent="0.3">
      <c r="A1301" s="31" t="s">
        <v>2272</v>
      </c>
      <c r="B1301" s="23" t="str">
        <f>VLOOKUP(A1301,'Customer Names'!A1301:D3635,3,FALSE)</f>
        <v xml:space="preserve">  Robert</v>
      </c>
      <c r="C1301" s="23">
        <f>VLOOKUP(Healthcare!A1301,'Medical Examinations'!A1301:H3635,2,FALSE)</f>
        <v>26.6</v>
      </c>
      <c r="D1301" s="23">
        <f>VLOOKUP(A1301,'Medical Examinations'!A1301:H3635,3,FALSE)</f>
        <v>6.29</v>
      </c>
      <c r="E1301" s="23" t="str">
        <f>VLOOKUP(A1301,'Medical Examinations'!A1301:H3635,4,FALSE)</f>
        <v>No</v>
      </c>
      <c r="F1301" s="23" t="str">
        <f>VLOOKUP(A1301,'Medical Examinations'!A1301:H3635,5,FALSE)</f>
        <v>No</v>
      </c>
      <c r="G1301" s="23" t="str">
        <f>VLOOKUP(A1301,'Medical Examinations'!A1301:H3635,6,FALSE)</f>
        <v>No</v>
      </c>
      <c r="H1301" s="23">
        <f>VLOOKUP(A1301,'Medical Examinations'!A1301:H3635,7,FALSE)</f>
        <v>2</v>
      </c>
      <c r="I1301" s="23" t="str">
        <f>VLOOKUP(A1301,'Medical Examinations'!A1301:H3635,8,FALSE)</f>
        <v>No</v>
      </c>
      <c r="J1301" s="23" t="str" cm="1">
        <f t="array" ref="J1301">_xlfn.IFS(C1301&lt;18.5,"Under Weight",C1301&lt;25,"Healthy Weight",C1301&lt;30,"Over Weight",C1301&gt;=30,"Obesity")</f>
        <v>Over Weight</v>
      </c>
      <c r="K1301" s="23" t="str" cm="1">
        <f t="array" ref="K1301">_xlfn.IFS(D1301&lt;5.7,"Normal",D1301&lt;=6.5,"Prediabetes",D1301&gt;6.5,"Diabetes")</f>
        <v>Prediabetes</v>
      </c>
      <c r="L1301" s="30" t="str">
        <f>VLOOKUP(A1301,'Hospitalisation Details'!A1301:H3643,2,FALSE)</f>
        <v>04-Sep-1972</v>
      </c>
      <c r="M1301" s="23">
        <f>VLOOKUP(A1301,'Hospitalisation Details'!A1301:H3643,5,FALSE)</f>
        <v>8444.4699999999993</v>
      </c>
      <c r="N1301" s="23" t="str">
        <f>VLOOKUP(A1301,'Hospitalisation Details'!A1301:H3643,6,FALSE)</f>
        <v>tier - 3</v>
      </c>
      <c r="O1301" s="23" t="str">
        <f>VLOOKUP(A1301,'Hospitalisation Details'!A1301:H3643,7,FALSE)</f>
        <v>tier - 1</v>
      </c>
      <c r="P1301" s="23" t="str">
        <f>VLOOKUP(A1301,'Hospitalisation Details'!A1301:H3643,8,FALSE)</f>
        <v>R1011</v>
      </c>
      <c r="Q1301" s="26">
        <f>VLOOKUP(A1301,'Hospitalisation Details'!A1301:H3643,3,FALSE)</f>
        <v>50.761111111111113</v>
      </c>
    </row>
    <row r="1302" spans="1:17" ht="15.75" customHeight="1" x14ac:dyDescent="0.3">
      <c r="A1302" s="31" t="s">
        <v>2273</v>
      </c>
      <c r="B1302" s="23" t="str">
        <f>VLOOKUP(A1302,'Customer Names'!A1302:D3636,3,FALSE)</f>
        <v xml:space="preserve">  Rodney</v>
      </c>
      <c r="C1302" s="23">
        <f>VLOOKUP(Healthcare!A1302,'Medical Examinations'!A1302:H3636,2,FALSE)</f>
        <v>25.3</v>
      </c>
      <c r="D1302" s="23">
        <f>VLOOKUP(A1302,'Medical Examinations'!A1302:H3636,3,FALSE)</f>
        <v>4.49</v>
      </c>
      <c r="E1302" s="23" t="str">
        <f>VLOOKUP(A1302,'Medical Examinations'!A1302:H3636,4,FALSE)</f>
        <v>No</v>
      </c>
      <c r="F1302" s="23" t="str">
        <f>VLOOKUP(A1302,'Medical Examinations'!A1302:H3636,5,FALSE)</f>
        <v>No</v>
      </c>
      <c r="G1302" s="23" t="str">
        <f>VLOOKUP(A1302,'Medical Examinations'!A1302:H3636,6,FALSE)</f>
        <v>No</v>
      </c>
      <c r="H1302" s="23">
        <f>VLOOKUP(A1302,'Medical Examinations'!A1302:H3636,7,FALSE)</f>
        <v>2</v>
      </c>
      <c r="I1302" s="23" t="str">
        <f>VLOOKUP(A1302,'Medical Examinations'!A1302:H3636,8,FALSE)</f>
        <v>No</v>
      </c>
      <c r="J1302" s="23" t="str" cm="1">
        <f t="array" ref="J1302">_xlfn.IFS(C1302&lt;18.5,"Under Weight",C1302&lt;25,"Healthy Weight",C1302&lt;30,"Over Weight",C1302&gt;=30,"Obesity")</f>
        <v>Over Weight</v>
      </c>
      <c r="K1302" s="23" t="str" cm="1">
        <f t="array" ref="K1302">_xlfn.IFS(D1302&lt;5.7,"Normal",D1302&lt;=6.5,"Prediabetes",D1302&gt;6.5,"Diabetes")</f>
        <v>Normal</v>
      </c>
      <c r="L1302" s="30" t="str">
        <f>VLOOKUP(A1302,'Hospitalisation Details'!A1302:H3644,2,FALSE)</f>
        <v>09-Sep-1972</v>
      </c>
      <c r="M1302" s="23">
        <f>VLOOKUP(A1302,'Hospitalisation Details'!A1302:H3644,5,FALSE)</f>
        <v>8442.67</v>
      </c>
      <c r="N1302" s="23" t="str">
        <f>VLOOKUP(A1302,'Hospitalisation Details'!A1302:H3644,6,FALSE)</f>
        <v>tier - 2</v>
      </c>
      <c r="O1302" s="23" t="str">
        <f>VLOOKUP(A1302,'Hospitalisation Details'!A1302:H3644,7,FALSE)</f>
        <v>tier - 3</v>
      </c>
      <c r="P1302" s="23" t="str">
        <f>VLOOKUP(A1302,'Hospitalisation Details'!A1302:H3644,8,FALSE)</f>
        <v>R1013</v>
      </c>
      <c r="Q1302" s="26">
        <f>VLOOKUP(A1302,'Hospitalisation Details'!A1302:H3644,3,FALSE)</f>
        <v>50.74722222222222</v>
      </c>
    </row>
    <row r="1303" spans="1:17" ht="15.75" customHeight="1" x14ac:dyDescent="0.3">
      <c r="A1303" s="31" t="s">
        <v>2275</v>
      </c>
      <c r="B1303" s="23" t="str">
        <f>VLOOKUP(A1303,'Customer Names'!A1303:D3637,3,FALSE)</f>
        <v xml:space="preserve">  Carl R</v>
      </c>
      <c r="C1303" s="23">
        <f>VLOOKUP(Healthcare!A1303,'Medical Examinations'!A1303:H3637,2,FALSE)</f>
        <v>18.84</v>
      </c>
      <c r="D1303" s="23">
        <f>VLOOKUP(A1303,'Medical Examinations'!A1303:H3637,3,FALSE)</f>
        <v>11.82</v>
      </c>
      <c r="E1303" s="23" t="str">
        <f>VLOOKUP(A1303,'Medical Examinations'!A1303:H3637,4,FALSE)</f>
        <v>Yes</v>
      </c>
      <c r="F1303" s="23" t="str">
        <f>VLOOKUP(A1303,'Medical Examinations'!A1303:H3637,5,FALSE)</f>
        <v>No</v>
      </c>
      <c r="G1303" s="23" t="str">
        <f>VLOOKUP(A1303,'Medical Examinations'!A1303:H3637,6,FALSE)</f>
        <v>Yes</v>
      </c>
      <c r="H1303" s="23">
        <f>VLOOKUP(A1303,'Medical Examinations'!A1303:H3637,7,FALSE)</f>
        <v>1</v>
      </c>
      <c r="I1303" s="23" t="str">
        <f>VLOOKUP(A1303,'Medical Examinations'!A1303:H3637,8,FALSE)</f>
        <v>No</v>
      </c>
      <c r="J1303" s="23" t="str" cm="1">
        <f t="array" ref="J1303">_xlfn.IFS(C1303&lt;18.5,"Under Weight",C1303&lt;25,"Healthy Weight",C1303&lt;30,"Over Weight",C1303&gt;=30,"Obesity")</f>
        <v>Healthy Weight</v>
      </c>
      <c r="K1303" s="23" t="str" cm="1">
        <f t="array" ref="K1303">_xlfn.IFS(D1303&lt;5.7,"Normal",D1303&lt;=6.5,"Prediabetes",D1303&gt;6.5,"Diabetes")</f>
        <v>Diabetes</v>
      </c>
      <c r="L1303" s="30" t="str">
        <f>VLOOKUP(A1303,'Hospitalisation Details'!A1303:H3645,2,FALSE)</f>
        <v>24-Sep-1963</v>
      </c>
      <c r="M1303" s="23">
        <f>VLOOKUP(A1303,'Hospitalisation Details'!A1303:H3645,5,FALSE)</f>
        <v>8440.0499999999993</v>
      </c>
      <c r="N1303" s="23" t="str">
        <f>VLOOKUP(A1303,'Hospitalisation Details'!A1303:H3645,6,FALSE)</f>
        <v>tier - 3</v>
      </c>
      <c r="O1303" s="23" t="str">
        <f>VLOOKUP(A1303,'Hospitalisation Details'!A1303:H3645,7,FALSE)</f>
        <v>tier - 2</v>
      </c>
      <c r="P1303" s="23" t="str">
        <f>VLOOKUP(A1303,'Hospitalisation Details'!A1303:H3645,8,FALSE)</f>
        <v>R1013</v>
      </c>
      <c r="Q1303" s="26">
        <f>VLOOKUP(A1303,'Hospitalisation Details'!A1303:H3645,3,FALSE)</f>
        <v>59.705555555555556</v>
      </c>
    </row>
    <row r="1304" spans="1:17" ht="15.75" customHeight="1" x14ac:dyDescent="0.3">
      <c r="A1304" s="31" t="s">
        <v>2277</v>
      </c>
      <c r="B1304" s="23" t="str">
        <f>VLOOKUP(A1304,'Customer Names'!A1304:D3638,3,FALSE)</f>
        <v xml:space="preserve">  Maximilian</v>
      </c>
      <c r="C1304" s="23">
        <f>VLOOKUP(Healthcare!A1304,'Medical Examinations'!A1304:H3638,2,FALSE)</f>
        <v>19.57</v>
      </c>
      <c r="D1304" s="23">
        <f>VLOOKUP(A1304,'Medical Examinations'!A1304:H3638,3,FALSE)</f>
        <v>7.41</v>
      </c>
      <c r="E1304" s="23" t="str">
        <f>VLOOKUP(A1304,'Medical Examinations'!A1304:H3638,4,FALSE)</f>
        <v>Yes</v>
      </c>
      <c r="F1304" s="23" t="str">
        <f>VLOOKUP(A1304,'Medical Examinations'!A1304:H3638,5,FALSE)</f>
        <v>No</v>
      </c>
      <c r="G1304" s="23" t="str">
        <f>VLOOKUP(A1304,'Medical Examinations'!A1304:H3638,6,FALSE)</f>
        <v>No</v>
      </c>
      <c r="H1304" s="23">
        <f>VLOOKUP(A1304,'Medical Examinations'!A1304:H3638,7,FALSE)</f>
        <v>1</v>
      </c>
      <c r="I1304" s="23" t="str">
        <f>VLOOKUP(A1304,'Medical Examinations'!A1304:H3638,8,FALSE)</f>
        <v>No</v>
      </c>
      <c r="J1304" s="23" t="str" cm="1">
        <f t="array" ref="J1304">_xlfn.IFS(C1304&lt;18.5,"Under Weight",C1304&lt;25,"Healthy Weight",C1304&lt;30,"Over Weight",C1304&gt;=30,"Obesity")</f>
        <v>Healthy Weight</v>
      </c>
      <c r="K1304" s="23" t="str" cm="1">
        <f t="array" ref="K1304">_xlfn.IFS(D1304&lt;5.7,"Normal",D1304&lt;=6.5,"Prediabetes",D1304&gt;6.5,"Diabetes")</f>
        <v>Diabetes</v>
      </c>
      <c r="L1304" s="30" t="str">
        <f>VLOOKUP(A1304,'Hospitalisation Details'!A1304:H3646,2,FALSE)</f>
        <v>28-Sep-1975</v>
      </c>
      <c r="M1304" s="23">
        <f>VLOOKUP(A1304,'Hospitalisation Details'!A1304:H3646,5,FALSE)</f>
        <v>8428.07</v>
      </c>
      <c r="N1304" s="23" t="str">
        <f>VLOOKUP(A1304,'Hospitalisation Details'!A1304:H3646,6,FALSE)</f>
        <v>tier - 3</v>
      </c>
      <c r="O1304" s="23" t="str">
        <f>VLOOKUP(A1304,'Hospitalisation Details'!A1304:H3646,7,FALSE)</f>
        <v>tier - 2</v>
      </c>
      <c r="P1304" s="23" t="str">
        <f>VLOOKUP(A1304,'Hospitalisation Details'!A1304:H3646,8,FALSE)</f>
        <v>R1012</v>
      </c>
      <c r="Q1304" s="26">
        <f>VLOOKUP(A1304,'Hospitalisation Details'!A1304:H3646,3,FALSE)</f>
        <v>47.694444444444443</v>
      </c>
    </row>
    <row r="1305" spans="1:17" ht="15.75" customHeight="1" x14ac:dyDescent="0.3">
      <c r="A1305" s="31" t="s">
        <v>2279</v>
      </c>
      <c r="B1305" s="23" t="str">
        <f>VLOOKUP(A1305,'Customer Names'!A1305:D3639,3,FALSE)</f>
        <v xml:space="preserve">  Erik</v>
      </c>
      <c r="C1305" s="23">
        <f>VLOOKUP(Healthcare!A1305,'Medical Examinations'!A1305:H3639,2,FALSE)</f>
        <v>30.495000000000001</v>
      </c>
      <c r="D1305" s="23">
        <f>VLOOKUP(A1305,'Medical Examinations'!A1305:H3639,3,FALSE)</f>
        <v>5.97</v>
      </c>
      <c r="E1305" s="23" t="str">
        <f>VLOOKUP(A1305,'Medical Examinations'!A1305:H3639,4,FALSE)</f>
        <v>No</v>
      </c>
      <c r="F1305" s="23" t="str">
        <f>VLOOKUP(A1305,'Medical Examinations'!A1305:H3639,5,FALSE)</f>
        <v>No</v>
      </c>
      <c r="G1305" s="23" t="str">
        <f>VLOOKUP(A1305,'Medical Examinations'!A1305:H3639,6,FALSE)</f>
        <v>No</v>
      </c>
      <c r="H1305" s="23">
        <f>VLOOKUP(A1305,'Medical Examinations'!A1305:H3639,7,FALSE)</f>
        <v>0</v>
      </c>
      <c r="I1305" s="23" t="str">
        <f>VLOOKUP(A1305,'Medical Examinations'!A1305:H3639,8,FALSE)</f>
        <v>No</v>
      </c>
      <c r="J1305" s="23" t="str" cm="1">
        <f t="array" ref="J1305">_xlfn.IFS(C1305&lt;18.5,"Under Weight",C1305&lt;25,"Healthy Weight",C1305&lt;30,"Over Weight",C1305&gt;=30,"Obesity")</f>
        <v>Obesity</v>
      </c>
      <c r="K1305" s="23" t="str" cm="1">
        <f t="array" ref="K1305">_xlfn.IFS(D1305&lt;5.7,"Normal",D1305&lt;=6.5,"Prediabetes",D1305&gt;6.5,"Diabetes")</f>
        <v>Prediabetes</v>
      </c>
      <c r="L1305" s="30" t="str">
        <f>VLOOKUP(A1305,'Hospitalisation Details'!A1305:H3647,2,FALSE)</f>
        <v>04-Sep-1977</v>
      </c>
      <c r="M1305" s="23">
        <f>VLOOKUP(A1305,'Hospitalisation Details'!A1305:H3647,5,FALSE)</f>
        <v>8413.4599999999991</v>
      </c>
      <c r="N1305" s="23" t="str">
        <f>VLOOKUP(A1305,'Hospitalisation Details'!A1305:H3647,6,FALSE)</f>
        <v>tier - 3</v>
      </c>
      <c r="O1305" s="23" t="str">
        <f>VLOOKUP(A1305,'Hospitalisation Details'!A1305:H3647,7,FALSE)</f>
        <v>tier - 1</v>
      </c>
      <c r="P1305" s="23" t="str">
        <f>VLOOKUP(A1305,'Hospitalisation Details'!A1305:H3647,8,FALSE)</f>
        <v>R1012</v>
      </c>
      <c r="Q1305" s="26">
        <f>VLOOKUP(A1305,'Hospitalisation Details'!A1305:H3647,3,FALSE)</f>
        <v>45.761111111111113</v>
      </c>
    </row>
    <row r="1306" spans="1:17" ht="15.75" customHeight="1" x14ac:dyDescent="0.3">
      <c r="A1306" s="31" t="s">
        <v>2280</v>
      </c>
      <c r="B1306" s="23" t="str">
        <f>VLOOKUP(A1306,'Customer Names'!A1306:D3640,3,FALSE)</f>
        <v xml:space="preserve">  Christopher</v>
      </c>
      <c r="C1306" s="23">
        <f>VLOOKUP(Healthcare!A1306,'Medical Examinations'!A1306:H3640,2,FALSE)</f>
        <v>30.114999999999998</v>
      </c>
      <c r="D1306" s="23">
        <f>VLOOKUP(A1306,'Medical Examinations'!A1306:H3640,3,FALSE)</f>
        <v>5.74</v>
      </c>
      <c r="E1306" s="23" t="str">
        <f>VLOOKUP(A1306,'Medical Examinations'!A1306:H3640,4,FALSE)</f>
        <v>No</v>
      </c>
      <c r="F1306" s="23" t="str">
        <f>VLOOKUP(A1306,'Medical Examinations'!A1306:H3640,5,FALSE)</f>
        <v>No</v>
      </c>
      <c r="G1306" s="23" t="str">
        <f>VLOOKUP(A1306,'Medical Examinations'!A1306:H3640,6,FALSE)</f>
        <v>Yes</v>
      </c>
      <c r="H1306" s="23">
        <f>VLOOKUP(A1306,'Medical Examinations'!A1306:H3640,7,FALSE)</f>
        <v>1</v>
      </c>
      <c r="I1306" s="23" t="str">
        <f>VLOOKUP(A1306,'Medical Examinations'!A1306:H3640,8,FALSE)</f>
        <v>No</v>
      </c>
      <c r="J1306" s="23" t="str" cm="1">
        <f t="array" ref="J1306">_xlfn.IFS(C1306&lt;18.5,"Under Weight",C1306&lt;25,"Healthy Weight",C1306&lt;30,"Over Weight",C1306&gt;=30,"Obesity")</f>
        <v>Obesity</v>
      </c>
      <c r="K1306" s="23" t="str" cm="1">
        <f t="array" ref="K1306">_xlfn.IFS(D1306&lt;5.7,"Normal",D1306&lt;=6.5,"Prediabetes",D1306&gt;6.5,"Diabetes")</f>
        <v>Prediabetes</v>
      </c>
      <c r="L1306" s="30" t="str">
        <f>VLOOKUP(A1306,'Hospitalisation Details'!A1306:H3648,2,FALSE)</f>
        <v>11-Jun-1979</v>
      </c>
      <c r="M1306" s="23">
        <f>VLOOKUP(A1306,'Hospitalisation Details'!A1306:H3648,5,FALSE)</f>
        <v>8410.0499999999993</v>
      </c>
      <c r="N1306" s="23" t="str">
        <f>VLOOKUP(A1306,'Hospitalisation Details'!A1306:H3648,6,FALSE)</f>
        <v>tier - 2</v>
      </c>
      <c r="O1306" s="23" t="str">
        <f>VLOOKUP(A1306,'Hospitalisation Details'!A1306:H3648,7,FALSE)</f>
        <v>tier - 2</v>
      </c>
      <c r="P1306" s="23" t="str">
        <f>VLOOKUP(A1306,'Hospitalisation Details'!A1306:H3648,8,FALSE)</f>
        <v>R1012</v>
      </c>
      <c r="Q1306" s="26">
        <f>VLOOKUP(A1306,'Hospitalisation Details'!A1306:H3648,3,FALSE)</f>
        <v>43.991666666666667</v>
      </c>
    </row>
    <row r="1307" spans="1:17" ht="15.75" customHeight="1" x14ac:dyDescent="0.3">
      <c r="A1307" s="31" t="s">
        <v>2281</v>
      </c>
      <c r="B1307" s="23" t="str">
        <f>VLOOKUP(A1307,'Customer Names'!A1307:D3641,3,FALSE)</f>
        <v xml:space="preserve">  Eirik</v>
      </c>
      <c r="C1307" s="23">
        <f>VLOOKUP(Healthcare!A1307,'Medical Examinations'!A1307:H3641,2,FALSE)</f>
        <v>24.78</v>
      </c>
      <c r="D1307" s="23">
        <f>VLOOKUP(A1307,'Medical Examinations'!A1307:H3641,3,FALSE)</f>
        <v>9.85</v>
      </c>
      <c r="E1307" s="23" t="str">
        <f>VLOOKUP(A1307,'Medical Examinations'!A1307:H3641,4,FALSE)</f>
        <v>No</v>
      </c>
      <c r="F1307" s="23" t="str">
        <f>VLOOKUP(A1307,'Medical Examinations'!A1307:H3641,5,FALSE)</f>
        <v>No</v>
      </c>
      <c r="G1307" s="23" t="str">
        <f>VLOOKUP(A1307,'Medical Examinations'!A1307:H3641,6,FALSE)</f>
        <v>No</v>
      </c>
      <c r="H1307" s="23">
        <f>VLOOKUP(A1307,'Medical Examinations'!A1307:H3641,7,FALSE)</f>
        <v>0</v>
      </c>
      <c r="I1307" s="23" t="str">
        <f>VLOOKUP(A1307,'Medical Examinations'!A1307:H3641,8,FALSE)</f>
        <v>No</v>
      </c>
      <c r="J1307" s="23" t="str" cm="1">
        <f t="array" ref="J1307">_xlfn.IFS(C1307&lt;18.5,"Under Weight",C1307&lt;25,"Healthy Weight",C1307&lt;30,"Over Weight",C1307&gt;=30,"Obesity")</f>
        <v>Healthy Weight</v>
      </c>
      <c r="K1307" s="23" t="str" cm="1">
        <f t="array" ref="K1307">_xlfn.IFS(D1307&lt;5.7,"Normal",D1307&lt;=6.5,"Prediabetes",D1307&gt;6.5,"Diabetes")</f>
        <v>Diabetes</v>
      </c>
      <c r="L1307" s="30" t="str">
        <f>VLOOKUP(A1307,'Hospitalisation Details'!A1307:H3649,2,FALSE)</f>
        <v>18-Sep-1971</v>
      </c>
      <c r="M1307" s="23">
        <f>VLOOKUP(A1307,'Hospitalisation Details'!A1307:H3649,5,FALSE)</f>
        <v>8400.01</v>
      </c>
      <c r="N1307" s="23" t="str">
        <f>VLOOKUP(A1307,'Hospitalisation Details'!A1307:H3649,6,FALSE)</f>
        <v>tier - 2</v>
      </c>
      <c r="O1307" s="23" t="str">
        <f>VLOOKUP(A1307,'Hospitalisation Details'!A1307:H3649,7,FALSE)</f>
        <v>tier - 3</v>
      </c>
      <c r="P1307" s="23" t="str">
        <f>VLOOKUP(A1307,'Hospitalisation Details'!A1307:H3649,8,FALSE)</f>
        <v>R1013</v>
      </c>
      <c r="Q1307" s="26">
        <f>VLOOKUP(A1307,'Hospitalisation Details'!A1307:H3649,3,FALSE)</f>
        <v>51.722222222222221</v>
      </c>
    </row>
    <row r="1308" spans="1:17" ht="15.75" customHeight="1" x14ac:dyDescent="0.3">
      <c r="A1308" s="31" t="s">
        <v>2283</v>
      </c>
      <c r="B1308" s="23" t="str">
        <f>VLOOKUP(A1308,'Customer Names'!A1308:D3642,3,FALSE)</f>
        <v xml:space="preserve">  Rik</v>
      </c>
      <c r="C1308" s="23">
        <f>VLOOKUP(Healthcare!A1308,'Medical Examinations'!A1308:H3642,2,FALSE)</f>
        <v>24.77</v>
      </c>
      <c r="D1308" s="23">
        <f>VLOOKUP(A1308,'Medical Examinations'!A1308:H3642,3,FALSE)</f>
        <v>7.59</v>
      </c>
      <c r="E1308" s="23" t="str">
        <f>VLOOKUP(A1308,'Medical Examinations'!A1308:H3642,4,FALSE)</f>
        <v>No</v>
      </c>
      <c r="F1308" s="23" t="str">
        <f>VLOOKUP(A1308,'Medical Examinations'!A1308:H3642,5,FALSE)</f>
        <v>No</v>
      </c>
      <c r="G1308" s="23" t="str">
        <f>VLOOKUP(A1308,'Medical Examinations'!A1308:H3642,6,FALSE)</f>
        <v>No</v>
      </c>
      <c r="H1308" s="23">
        <f>VLOOKUP(A1308,'Medical Examinations'!A1308:H3642,7,FALSE)</f>
        <v>0</v>
      </c>
      <c r="I1308" s="23" t="str">
        <f>VLOOKUP(A1308,'Medical Examinations'!A1308:H3642,8,FALSE)</f>
        <v>No</v>
      </c>
      <c r="J1308" s="23" t="str" cm="1">
        <f t="array" ref="J1308">_xlfn.IFS(C1308&lt;18.5,"Under Weight",C1308&lt;25,"Healthy Weight",C1308&lt;30,"Over Weight",C1308&gt;=30,"Obesity")</f>
        <v>Healthy Weight</v>
      </c>
      <c r="K1308" s="23" t="str" cm="1">
        <f t="array" ref="K1308">_xlfn.IFS(D1308&lt;5.7,"Normal",D1308&lt;=6.5,"Prediabetes",D1308&gt;6.5,"Diabetes")</f>
        <v>Diabetes</v>
      </c>
      <c r="L1308" s="30" t="str">
        <f>VLOOKUP(A1308,'Hospitalisation Details'!A1308:H3650,2,FALSE)</f>
        <v>04-Sep-1971</v>
      </c>
      <c r="M1308" s="23">
        <f>VLOOKUP(A1308,'Hospitalisation Details'!A1308:H3650,5,FALSE)</f>
        <v>8396.6200000000008</v>
      </c>
      <c r="N1308" s="23" t="str">
        <f>VLOOKUP(A1308,'Hospitalisation Details'!A1308:H3650,6,FALSE)</f>
        <v>tier - 2</v>
      </c>
      <c r="O1308" s="23" t="str">
        <f>VLOOKUP(A1308,'Hospitalisation Details'!A1308:H3650,7,FALSE)</f>
        <v>tier - 3</v>
      </c>
      <c r="P1308" s="23" t="str">
        <f>VLOOKUP(A1308,'Hospitalisation Details'!A1308:H3650,8,FALSE)</f>
        <v>R1013</v>
      </c>
      <c r="Q1308" s="26">
        <f>VLOOKUP(A1308,'Hospitalisation Details'!A1308:H3650,3,FALSE)</f>
        <v>51.761111111111113</v>
      </c>
    </row>
    <row r="1309" spans="1:17" ht="15.75" customHeight="1" x14ac:dyDescent="0.3">
      <c r="A1309" s="31" t="s">
        <v>2285</v>
      </c>
      <c r="B1309" s="23" t="str">
        <f>VLOOKUP(A1309,'Customer Names'!A1309:D3643,3,FALSE)</f>
        <v xml:space="preserve">  Matthew R</v>
      </c>
      <c r="C1309" s="23">
        <f>VLOOKUP(Healthcare!A1309,'Medical Examinations'!A1309:H3643,2,FALSE)</f>
        <v>16.579999999999998</v>
      </c>
      <c r="D1309" s="23">
        <f>VLOOKUP(A1309,'Medical Examinations'!A1309:H3643,3,FALSE)</f>
        <v>6.98</v>
      </c>
      <c r="E1309" s="23" t="str">
        <f>VLOOKUP(A1309,'Medical Examinations'!A1309:H3643,4,FALSE)</f>
        <v>Yes</v>
      </c>
      <c r="F1309" s="23" t="str">
        <f>VLOOKUP(A1309,'Medical Examinations'!A1309:H3643,5,FALSE)</f>
        <v>No</v>
      </c>
      <c r="G1309" s="23" t="str">
        <f>VLOOKUP(A1309,'Medical Examinations'!A1309:H3643,6,FALSE)</f>
        <v>Yes</v>
      </c>
      <c r="H1309" s="23">
        <f>VLOOKUP(A1309,'Medical Examinations'!A1309:H3643,7,FALSE)</f>
        <v>1</v>
      </c>
      <c r="I1309" s="23" t="str">
        <f>VLOOKUP(A1309,'Medical Examinations'!A1309:H3643,8,FALSE)</f>
        <v>No</v>
      </c>
      <c r="J1309" s="23" t="str" cm="1">
        <f t="array" ref="J1309">_xlfn.IFS(C1309&lt;18.5,"Under Weight",C1309&lt;25,"Healthy Weight",C1309&lt;30,"Over Weight",C1309&gt;=30,"Obesity")</f>
        <v>Under Weight</v>
      </c>
      <c r="K1309" s="23" t="str" cm="1">
        <f t="array" ref="K1309">_xlfn.IFS(D1309&lt;5.7,"Normal",D1309&lt;=6.5,"Prediabetes",D1309&gt;6.5,"Diabetes")</f>
        <v>Diabetes</v>
      </c>
      <c r="L1309" s="30" t="str">
        <f>VLOOKUP(A1309,'Hospitalisation Details'!A1309:H3651,2,FALSE)</f>
        <v>21-Sep-1963</v>
      </c>
      <c r="M1309" s="23">
        <f>VLOOKUP(A1309,'Hospitalisation Details'!A1309:H3651,5,FALSE)</f>
        <v>8355.5400000000009</v>
      </c>
      <c r="N1309" s="23" t="str">
        <f>VLOOKUP(A1309,'Hospitalisation Details'!A1309:H3651,6,FALSE)</f>
        <v>tier - 3</v>
      </c>
      <c r="O1309" s="23" t="str">
        <f>VLOOKUP(A1309,'Hospitalisation Details'!A1309:H3651,7,FALSE)</f>
        <v>tier - 3</v>
      </c>
      <c r="P1309" s="23" t="str">
        <f>VLOOKUP(A1309,'Hospitalisation Details'!A1309:H3651,8,FALSE)</f>
        <v>R1012</v>
      </c>
      <c r="Q1309" s="26">
        <f>VLOOKUP(A1309,'Hospitalisation Details'!A1309:H3651,3,FALSE)</f>
        <v>59.713888888888889</v>
      </c>
    </row>
    <row r="1310" spans="1:17" ht="15.75" customHeight="1" x14ac:dyDescent="0.3">
      <c r="A1310" s="31" t="s">
        <v>2286</v>
      </c>
      <c r="B1310" s="23" t="str">
        <f>VLOOKUP(A1310,'Customer Names'!A1310:D3644,3,FALSE)</f>
        <v xml:space="preserve">  Daniel G</v>
      </c>
      <c r="C1310" s="23">
        <f>VLOOKUP(Healthcare!A1310,'Medical Examinations'!A1310:H3644,2,FALSE)</f>
        <v>38.17</v>
      </c>
      <c r="D1310" s="23">
        <f>VLOOKUP(A1310,'Medical Examinations'!A1310:H3644,3,FALSE)</f>
        <v>4.7300000000000004</v>
      </c>
      <c r="E1310" s="23" t="str">
        <f>VLOOKUP(A1310,'Medical Examinations'!A1310:H3644,4,FALSE)</f>
        <v>Yes</v>
      </c>
      <c r="F1310" s="23" t="str">
        <f>VLOOKUP(A1310,'Medical Examinations'!A1310:H3644,5,FALSE)</f>
        <v>No</v>
      </c>
      <c r="G1310" s="23" t="str">
        <f>VLOOKUP(A1310,'Medical Examinations'!A1310:H3644,6,FALSE)</f>
        <v>No</v>
      </c>
      <c r="H1310" s="23">
        <f>VLOOKUP(A1310,'Medical Examinations'!A1310:H3644,7,FALSE)</f>
        <v>0</v>
      </c>
      <c r="I1310" s="23" t="str">
        <f>VLOOKUP(A1310,'Medical Examinations'!A1310:H3644,8,FALSE)</f>
        <v>No</v>
      </c>
      <c r="J1310" s="23" t="str" cm="1">
        <f t="array" ref="J1310">_xlfn.IFS(C1310&lt;18.5,"Under Weight",C1310&lt;25,"Healthy Weight",C1310&lt;30,"Over Weight",C1310&gt;=30,"Obesity")</f>
        <v>Obesity</v>
      </c>
      <c r="K1310" s="23" t="str" cm="1">
        <f t="array" ref="K1310">_xlfn.IFS(D1310&lt;5.7,"Normal",D1310&lt;=6.5,"Prediabetes",D1310&gt;6.5,"Diabetes")</f>
        <v>Normal</v>
      </c>
      <c r="L1310" s="30" t="str">
        <f>VLOOKUP(A1310,'Hospitalisation Details'!A1310:H3652,2,FALSE)</f>
        <v>12-Jun-1976</v>
      </c>
      <c r="M1310" s="23">
        <f>VLOOKUP(A1310,'Hospitalisation Details'!A1310:H3652,5,FALSE)</f>
        <v>8347.16</v>
      </c>
      <c r="N1310" s="23" t="str">
        <f>VLOOKUP(A1310,'Hospitalisation Details'!A1310:H3652,6,FALSE)</f>
        <v>tier - 2</v>
      </c>
      <c r="O1310" s="23" t="str">
        <f>VLOOKUP(A1310,'Hospitalisation Details'!A1310:H3652,7,FALSE)</f>
        <v>tier - 1</v>
      </c>
      <c r="P1310" s="23" t="str">
        <f>VLOOKUP(A1310,'Hospitalisation Details'!A1310:H3652,8,FALSE)</f>
        <v>R1013</v>
      </c>
      <c r="Q1310" s="26">
        <f>VLOOKUP(A1310,'Hospitalisation Details'!A1310:H3652,3,FALSE)</f>
        <v>46.988888888888887</v>
      </c>
    </row>
    <row r="1311" spans="1:17" ht="15.75" customHeight="1" x14ac:dyDescent="0.3">
      <c r="A1311" s="31" t="s">
        <v>2287</v>
      </c>
      <c r="B1311" s="23" t="str">
        <f>VLOOKUP(A1311,'Customer Names'!A1311:D3645,3,FALSE)</f>
        <v xml:space="preserve">  Yannick</v>
      </c>
      <c r="C1311" s="23">
        <f>VLOOKUP(Healthcare!A1311,'Medical Examinations'!A1311:H3645,2,FALSE)</f>
        <v>39.424999999999997</v>
      </c>
      <c r="D1311" s="23">
        <f>VLOOKUP(A1311,'Medical Examinations'!A1311:H3645,3,FALSE)</f>
        <v>4.76</v>
      </c>
      <c r="E1311" s="23" t="str">
        <f>VLOOKUP(A1311,'Medical Examinations'!A1311:H3645,4,FALSE)</f>
        <v>Yes</v>
      </c>
      <c r="F1311" s="23" t="str">
        <f>VLOOKUP(A1311,'Medical Examinations'!A1311:H3645,5,FALSE)</f>
        <v>No</v>
      </c>
      <c r="G1311" s="23" t="str">
        <f>VLOOKUP(A1311,'Medical Examinations'!A1311:H3645,6,FALSE)</f>
        <v>No</v>
      </c>
      <c r="H1311" s="23">
        <f>VLOOKUP(A1311,'Medical Examinations'!A1311:H3645,7,FALSE)</f>
        <v>0</v>
      </c>
      <c r="I1311" s="23" t="str">
        <f>VLOOKUP(A1311,'Medical Examinations'!A1311:H3645,8,FALSE)</f>
        <v>No</v>
      </c>
      <c r="J1311" s="23" t="str" cm="1">
        <f t="array" ref="J1311">_xlfn.IFS(C1311&lt;18.5,"Under Weight",C1311&lt;25,"Healthy Weight",C1311&lt;30,"Over Weight",C1311&gt;=30,"Obesity")</f>
        <v>Obesity</v>
      </c>
      <c r="K1311" s="23" t="str" cm="1">
        <f t="array" ref="K1311">_xlfn.IFS(D1311&lt;5.7,"Normal",D1311&lt;=6.5,"Prediabetes",D1311&gt;6.5,"Diabetes")</f>
        <v>Normal</v>
      </c>
      <c r="L1311" s="30" t="str">
        <f>VLOOKUP(A1311,'Hospitalisation Details'!A1311:H3653,2,FALSE)</f>
        <v>07-Jul-1976</v>
      </c>
      <c r="M1311" s="23">
        <f>VLOOKUP(A1311,'Hospitalisation Details'!A1311:H3653,5,FALSE)</f>
        <v>8342.91</v>
      </c>
      <c r="N1311" s="23" t="str">
        <f>VLOOKUP(A1311,'Hospitalisation Details'!A1311:H3653,6,FALSE)</f>
        <v>tier - 3</v>
      </c>
      <c r="O1311" s="23" t="str">
        <f>VLOOKUP(A1311,'Hospitalisation Details'!A1311:H3653,7,FALSE)</f>
        <v>tier - 1</v>
      </c>
      <c r="P1311" s="23" t="str">
        <f>VLOOKUP(A1311,'Hospitalisation Details'!A1311:H3653,8,FALSE)</f>
        <v>R1016</v>
      </c>
      <c r="Q1311" s="26">
        <f>VLOOKUP(A1311,'Hospitalisation Details'!A1311:H3653,3,FALSE)</f>
        <v>46.919444444444444</v>
      </c>
    </row>
    <row r="1312" spans="1:17" ht="15.75" customHeight="1" x14ac:dyDescent="0.3">
      <c r="A1312" s="31" t="s">
        <v>2289</v>
      </c>
      <c r="B1312" s="23" t="str">
        <f>VLOOKUP(A1312,'Customer Names'!A1312:D3646,3,FALSE)</f>
        <v xml:space="preserve">  Sean R</v>
      </c>
      <c r="C1312" s="23">
        <f>VLOOKUP(Healthcare!A1312,'Medical Examinations'!A1312:H3646,2,FALSE)</f>
        <v>33.44</v>
      </c>
      <c r="D1312" s="23">
        <f>VLOOKUP(A1312,'Medical Examinations'!A1312:H3646,3,FALSE)</f>
        <v>6.24</v>
      </c>
      <c r="E1312" s="23" t="str">
        <f>VLOOKUP(A1312,'Medical Examinations'!A1312:H3646,4,FALSE)</f>
        <v>Yes</v>
      </c>
      <c r="F1312" s="23" t="str">
        <f>VLOOKUP(A1312,'Medical Examinations'!A1312:H3646,5,FALSE)</f>
        <v>No</v>
      </c>
      <c r="G1312" s="23" t="str">
        <f>VLOOKUP(A1312,'Medical Examinations'!A1312:H3646,6,FALSE)</f>
        <v>No</v>
      </c>
      <c r="H1312" s="23">
        <f>VLOOKUP(A1312,'Medical Examinations'!A1312:H3646,7,FALSE)</f>
        <v>0</v>
      </c>
      <c r="I1312" s="23" t="str">
        <f>VLOOKUP(A1312,'Medical Examinations'!A1312:H3646,8,FALSE)</f>
        <v>No</v>
      </c>
      <c r="J1312" s="23" t="str" cm="1">
        <f t="array" ref="J1312">_xlfn.IFS(C1312&lt;18.5,"Under Weight",C1312&lt;25,"Healthy Weight",C1312&lt;30,"Over Weight",C1312&gt;=30,"Obesity")</f>
        <v>Obesity</v>
      </c>
      <c r="K1312" s="23" t="str" cm="1">
        <f t="array" ref="K1312">_xlfn.IFS(D1312&lt;5.7,"Normal",D1312&lt;=6.5,"Prediabetes",D1312&gt;6.5,"Diabetes")</f>
        <v>Prediabetes</v>
      </c>
      <c r="L1312" s="30" t="str">
        <f>VLOOKUP(A1312,'Hospitalisation Details'!A1312:H3654,2,FALSE)</f>
        <v>20-Jul-1976</v>
      </c>
      <c r="M1312" s="23">
        <f>VLOOKUP(A1312,'Hospitalisation Details'!A1312:H3654,5,FALSE)</f>
        <v>8334.59</v>
      </c>
      <c r="N1312" s="23" t="str">
        <f>VLOOKUP(A1312,'Hospitalisation Details'!A1312:H3654,6,FALSE)</f>
        <v>tier - 3</v>
      </c>
      <c r="O1312" s="23" t="str">
        <f>VLOOKUP(A1312,'Hospitalisation Details'!A1312:H3654,7,FALSE)</f>
        <v>tier - 2</v>
      </c>
      <c r="P1312" s="23" t="str">
        <f>VLOOKUP(A1312,'Hospitalisation Details'!A1312:H3654,8,FALSE)</f>
        <v>R1016</v>
      </c>
      <c r="Q1312" s="26">
        <f>VLOOKUP(A1312,'Hospitalisation Details'!A1312:H3654,3,FALSE)</f>
        <v>46.883333333333333</v>
      </c>
    </row>
    <row r="1313" spans="1:17" ht="15.75" customHeight="1" x14ac:dyDescent="0.3">
      <c r="A1313" s="31" t="s">
        <v>2291</v>
      </c>
      <c r="B1313" s="23" t="str">
        <f>VLOOKUP(A1313,'Customer Names'!A1313:D3647,3,FALSE)</f>
        <v xml:space="preserve">  Peter</v>
      </c>
      <c r="C1313" s="23">
        <f>VLOOKUP(Healthcare!A1313,'Medical Examinations'!A1313:H3647,2,FALSE)</f>
        <v>33.344999999999999</v>
      </c>
      <c r="D1313" s="23">
        <f>VLOOKUP(A1313,'Medical Examinations'!A1313:H3647,3,FALSE)</f>
        <v>5.44</v>
      </c>
      <c r="E1313" s="23" t="str">
        <f>VLOOKUP(A1313,'Medical Examinations'!A1313:H3647,4,FALSE)</f>
        <v>Yes</v>
      </c>
      <c r="F1313" s="23" t="str">
        <f>VLOOKUP(A1313,'Medical Examinations'!A1313:H3647,5,FALSE)</f>
        <v>No</v>
      </c>
      <c r="G1313" s="23" t="str">
        <f>VLOOKUP(A1313,'Medical Examinations'!A1313:H3647,6,FALSE)</f>
        <v>No</v>
      </c>
      <c r="H1313" s="23">
        <f>VLOOKUP(A1313,'Medical Examinations'!A1313:H3647,7,FALSE)</f>
        <v>0</v>
      </c>
      <c r="I1313" s="23" t="str">
        <f>VLOOKUP(A1313,'Medical Examinations'!A1313:H3647,8,FALSE)</f>
        <v>No</v>
      </c>
      <c r="J1313" s="23" t="str" cm="1">
        <f t="array" ref="J1313">_xlfn.IFS(C1313&lt;18.5,"Under Weight",C1313&lt;25,"Healthy Weight",C1313&lt;30,"Over Weight",C1313&gt;=30,"Obesity")</f>
        <v>Obesity</v>
      </c>
      <c r="K1313" s="23" t="str" cm="1">
        <f t="array" ref="K1313">_xlfn.IFS(D1313&lt;5.7,"Normal",D1313&lt;=6.5,"Prediabetes",D1313&gt;6.5,"Diabetes")</f>
        <v>Normal</v>
      </c>
      <c r="L1313" s="30" t="str">
        <f>VLOOKUP(A1313,'Hospitalisation Details'!A1313:H3655,2,FALSE)</f>
        <v>12-Jul-1976</v>
      </c>
      <c r="M1313" s="23">
        <f>VLOOKUP(A1313,'Hospitalisation Details'!A1313:H3655,5,FALSE)</f>
        <v>8334.4599999999991</v>
      </c>
      <c r="N1313" s="23" t="str">
        <f>VLOOKUP(A1313,'Hospitalisation Details'!A1313:H3655,6,FALSE)</f>
        <v>tier - 3</v>
      </c>
      <c r="O1313" s="23" t="str">
        <f>VLOOKUP(A1313,'Hospitalisation Details'!A1313:H3655,7,FALSE)</f>
        <v>tier - 2</v>
      </c>
      <c r="P1313" s="23" t="str">
        <f>VLOOKUP(A1313,'Hospitalisation Details'!A1313:H3655,8,FALSE)</f>
        <v>R1016</v>
      </c>
      <c r="Q1313" s="26">
        <f>VLOOKUP(A1313,'Hospitalisation Details'!A1313:H3655,3,FALSE)</f>
        <v>46.905555555555559</v>
      </c>
    </row>
    <row r="1314" spans="1:17" ht="15.75" customHeight="1" x14ac:dyDescent="0.3">
      <c r="A1314" s="31" t="s">
        <v>2292</v>
      </c>
      <c r="B1314" s="23" t="str">
        <f>VLOOKUP(A1314,'Customer Names'!A1314:D3648,3,FALSE)</f>
        <v xml:space="preserve">  Sara A</v>
      </c>
      <c r="C1314" s="23">
        <f>VLOOKUP(Healthcare!A1314,'Medical Examinations'!A1314:H3648,2,FALSE)</f>
        <v>38.79</v>
      </c>
      <c r="D1314" s="23">
        <f>VLOOKUP(A1314,'Medical Examinations'!A1314:H3648,3,FALSE)</f>
        <v>5.08</v>
      </c>
      <c r="E1314" s="23" t="str">
        <f>VLOOKUP(A1314,'Medical Examinations'!A1314:H3648,4,FALSE)</f>
        <v>No</v>
      </c>
      <c r="F1314" s="23" t="str">
        <f>VLOOKUP(A1314,'Medical Examinations'!A1314:H3648,5,FALSE)</f>
        <v>No</v>
      </c>
      <c r="G1314" s="23" t="str">
        <f>VLOOKUP(A1314,'Medical Examinations'!A1314:H3648,6,FALSE)</f>
        <v>Yes</v>
      </c>
      <c r="H1314" s="23">
        <f>VLOOKUP(A1314,'Medical Examinations'!A1314:H3648,7,FALSE)</f>
        <v>1</v>
      </c>
      <c r="I1314" s="23" t="str">
        <f>VLOOKUP(A1314,'Medical Examinations'!A1314:H3648,8,FALSE)</f>
        <v>No</v>
      </c>
      <c r="J1314" s="23" t="str" cm="1">
        <f t="array" ref="J1314">_xlfn.IFS(C1314&lt;18.5,"Under Weight",C1314&lt;25,"Healthy Weight",C1314&lt;30,"Over Weight",C1314&gt;=30,"Obesity")</f>
        <v>Obesity</v>
      </c>
      <c r="K1314" s="23" t="str" cm="1">
        <f t="array" ref="K1314">_xlfn.IFS(D1314&lt;5.7,"Normal",D1314&lt;=6.5,"Prediabetes",D1314&gt;6.5,"Diabetes")</f>
        <v>Normal</v>
      </c>
      <c r="L1314" s="30" t="str">
        <f>VLOOKUP(A1314,'Hospitalisation Details'!A1314:H3656,2,FALSE)</f>
        <v>22-Jun-1993</v>
      </c>
      <c r="M1314" s="23">
        <f>VLOOKUP(A1314,'Hospitalisation Details'!A1314:H3656,5,FALSE)</f>
        <v>8314.65</v>
      </c>
      <c r="N1314" s="23" t="str">
        <f>VLOOKUP(A1314,'Hospitalisation Details'!A1314:H3656,6,FALSE)</f>
        <v>tier - 2</v>
      </c>
      <c r="O1314" s="23" t="str">
        <f>VLOOKUP(A1314,'Hospitalisation Details'!A1314:H3656,7,FALSE)</f>
        <v>tier - 1</v>
      </c>
      <c r="P1314" s="23" t="str">
        <f>VLOOKUP(A1314,'Hospitalisation Details'!A1314:H3656,8,FALSE)</f>
        <v>R1012</v>
      </c>
      <c r="Q1314" s="26">
        <f>VLOOKUP(A1314,'Hospitalisation Details'!A1314:H3656,3,FALSE)</f>
        <v>29.961111111111112</v>
      </c>
    </row>
    <row r="1315" spans="1:17" ht="15.75" customHeight="1" x14ac:dyDescent="0.3">
      <c r="A1315" s="31" t="s">
        <v>2294</v>
      </c>
      <c r="B1315" s="23" t="str">
        <f>VLOOKUP(A1315,'Customer Names'!A1315:D3649,3,FALSE)</f>
        <v xml:space="preserve">  Erin C</v>
      </c>
      <c r="C1315" s="23">
        <f>VLOOKUP(Healthcare!A1315,'Medical Examinations'!A1315:H3649,2,FALSE)</f>
        <v>30.684999999999999</v>
      </c>
      <c r="D1315" s="23">
        <f>VLOOKUP(A1315,'Medical Examinations'!A1315:H3649,3,FALSE)</f>
        <v>4.87</v>
      </c>
      <c r="E1315" s="23" t="str">
        <f>VLOOKUP(A1315,'Medical Examinations'!A1315:H3649,4,FALSE)</f>
        <v>No</v>
      </c>
      <c r="F1315" s="23" t="str">
        <f>VLOOKUP(A1315,'Medical Examinations'!A1315:H3649,5,FALSE)</f>
        <v>No</v>
      </c>
      <c r="G1315" s="23" t="str">
        <f>VLOOKUP(A1315,'Medical Examinations'!A1315:H3649,6,FALSE)</f>
        <v>Yes</v>
      </c>
      <c r="H1315" s="23">
        <f>VLOOKUP(A1315,'Medical Examinations'!A1315:H3649,7,FALSE)</f>
        <v>1</v>
      </c>
      <c r="I1315" s="23" t="str">
        <f>VLOOKUP(A1315,'Medical Examinations'!A1315:H3649,8,FALSE)</f>
        <v>No</v>
      </c>
      <c r="J1315" s="23" t="str" cm="1">
        <f t="array" ref="J1315">_xlfn.IFS(C1315&lt;18.5,"Under Weight",C1315&lt;25,"Healthy Weight",C1315&lt;30,"Over Weight",C1315&gt;=30,"Obesity")</f>
        <v>Obesity</v>
      </c>
      <c r="K1315" s="23" t="str" cm="1">
        <f t="array" ref="K1315">_xlfn.IFS(D1315&lt;5.7,"Normal",D1315&lt;=6.5,"Prediabetes",D1315&gt;6.5,"Diabetes")</f>
        <v>Normal</v>
      </c>
      <c r="L1315" s="30" t="str">
        <f>VLOOKUP(A1315,'Hospitalisation Details'!A1315:H3657,2,FALSE)</f>
        <v>07-Aug-1979</v>
      </c>
      <c r="M1315" s="23">
        <f>VLOOKUP(A1315,'Hospitalisation Details'!A1315:H3657,5,FALSE)</f>
        <v>8310.84</v>
      </c>
      <c r="N1315" s="23" t="str">
        <f>VLOOKUP(A1315,'Hospitalisation Details'!A1315:H3657,6,FALSE)</f>
        <v>tier - 2</v>
      </c>
      <c r="O1315" s="23" t="str">
        <f>VLOOKUP(A1315,'Hospitalisation Details'!A1315:H3657,7,FALSE)</f>
        <v>tier - 2</v>
      </c>
      <c r="P1315" s="23" t="str">
        <f>VLOOKUP(A1315,'Hospitalisation Details'!A1315:H3657,8,FALSE)</f>
        <v>R1012</v>
      </c>
      <c r="Q1315" s="26">
        <f>VLOOKUP(A1315,'Hospitalisation Details'!A1315:H3657,3,FALSE)</f>
        <v>43.836111111111109</v>
      </c>
    </row>
    <row r="1316" spans="1:17" ht="15.75" customHeight="1" x14ac:dyDescent="0.3">
      <c r="A1316" s="31" t="s">
        <v>2295</v>
      </c>
      <c r="B1316" s="23" t="str">
        <f>VLOOKUP(A1316,'Customer Names'!A1316:D3650,3,FALSE)</f>
        <v xml:space="preserve">  Thibaud</v>
      </c>
      <c r="C1316" s="23">
        <f>VLOOKUP(Healthcare!A1316,'Medical Examinations'!A1316:H3650,2,FALSE)</f>
        <v>22.135000000000002</v>
      </c>
      <c r="D1316" s="23">
        <f>VLOOKUP(A1316,'Medical Examinations'!A1316:H3650,3,FALSE)</f>
        <v>8.17</v>
      </c>
      <c r="E1316" s="23" t="str">
        <f>VLOOKUP(A1316,'Medical Examinations'!A1316:H3650,4,FALSE)</f>
        <v>No</v>
      </c>
      <c r="F1316" s="23" t="str">
        <f>VLOOKUP(A1316,'Medical Examinations'!A1316:H3650,5,FALSE)</f>
        <v>No</v>
      </c>
      <c r="G1316" s="23" t="str">
        <f>VLOOKUP(A1316,'Medical Examinations'!A1316:H3650,6,FALSE)</f>
        <v>No</v>
      </c>
      <c r="H1316" s="23">
        <f>VLOOKUP(A1316,'Medical Examinations'!A1316:H3650,7,FALSE)</f>
        <v>0</v>
      </c>
      <c r="I1316" s="23" t="str">
        <f>VLOOKUP(A1316,'Medical Examinations'!A1316:H3650,8,FALSE)</f>
        <v>No</v>
      </c>
      <c r="J1316" s="23" t="str" cm="1">
        <f t="array" ref="J1316">_xlfn.IFS(C1316&lt;18.5,"Under Weight",C1316&lt;25,"Healthy Weight",C1316&lt;30,"Over Weight",C1316&gt;=30,"Obesity")</f>
        <v>Healthy Weight</v>
      </c>
      <c r="K1316" s="23" t="str" cm="1">
        <f t="array" ref="K1316">_xlfn.IFS(D1316&lt;5.7,"Normal",D1316&lt;=6.5,"Prediabetes",D1316&gt;6.5,"Diabetes")</f>
        <v>Diabetes</v>
      </c>
      <c r="L1316" s="30" t="str">
        <f>VLOOKUP(A1316,'Hospitalisation Details'!A1316:H3658,2,FALSE)</f>
        <v>26-Jun-1978</v>
      </c>
      <c r="M1316" s="23">
        <f>VLOOKUP(A1316,'Hospitalisation Details'!A1316:H3658,5,FALSE)</f>
        <v>8302.5400000000009</v>
      </c>
      <c r="N1316" s="23" t="str">
        <f>VLOOKUP(A1316,'Hospitalisation Details'!A1316:H3658,6,FALSE)</f>
        <v>tier - 3</v>
      </c>
      <c r="O1316" s="23" t="str">
        <f>VLOOKUP(A1316,'Hospitalisation Details'!A1316:H3658,7,FALSE)</f>
        <v>tier - 3</v>
      </c>
      <c r="P1316" s="23" t="str">
        <f>VLOOKUP(A1316,'Hospitalisation Details'!A1316:H3658,8,FALSE)</f>
        <v>R1016</v>
      </c>
      <c r="Q1316" s="26">
        <f>VLOOKUP(A1316,'Hospitalisation Details'!A1316:H3658,3,FALSE)</f>
        <v>44.95</v>
      </c>
    </row>
    <row r="1317" spans="1:17" ht="15.75" customHeight="1" x14ac:dyDescent="0.3">
      <c r="A1317" s="31" t="s">
        <v>2297</v>
      </c>
      <c r="B1317" s="23" t="str">
        <f>VLOOKUP(A1317,'Customer Names'!A1317:D3651,3,FALSE)</f>
        <v xml:space="preserve">  Lisa</v>
      </c>
      <c r="C1317" s="23">
        <f>VLOOKUP(Healthcare!A1317,'Medical Examinations'!A1317:H3651,2,FALSE)</f>
        <v>33.33</v>
      </c>
      <c r="D1317" s="23">
        <f>VLOOKUP(A1317,'Medical Examinations'!A1317:H3651,3,FALSE)</f>
        <v>7.61</v>
      </c>
      <c r="E1317" s="23" t="str">
        <f>VLOOKUP(A1317,'Medical Examinations'!A1317:H3651,4,FALSE)</f>
        <v>No</v>
      </c>
      <c r="F1317" s="23" t="str">
        <f>VLOOKUP(A1317,'Medical Examinations'!A1317:H3651,5,FALSE)</f>
        <v>No</v>
      </c>
      <c r="G1317" s="23" t="str">
        <f>VLOOKUP(A1317,'Medical Examinations'!A1317:H3651,6,FALSE)</f>
        <v>No</v>
      </c>
      <c r="H1317" s="23">
        <f>VLOOKUP(A1317,'Medical Examinations'!A1317:H3651,7,FALSE)</f>
        <v>0</v>
      </c>
      <c r="I1317" s="23" t="str">
        <f>VLOOKUP(A1317,'Medical Examinations'!A1317:H3651,8,FALSE)</f>
        <v>No</v>
      </c>
      <c r="J1317" s="23" t="str" cm="1">
        <f t="array" ref="J1317">_xlfn.IFS(C1317&lt;18.5,"Under Weight",C1317&lt;25,"Healthy Weight",C1317&lt;30,"Over Weight",C1317&gt;=30,"Obesity")</f>
        <v>Obesity</v>
      </c>
      <c r="K1317" s="23" t="str" cm="1">
        <f t="array" ref="K1317">_xlfn.IFS(D1317&lt;5.7,"Normal",D1317&lt;=6.5,"Prediabetes",D1317&gt;6.5,"Diabetes")</f>
        <v>Diabetes</v>
      </c>
      <c r="L1317" s="30" t="str">
        <f>VLOOKUP(A1317,'Hospitalisation Details'!A1317:H3659,2,FALSE)</f>
        <v>06-Jun-1974</v>
      </c>
      <c r="M1317" s="23">
        <f>VLOOKUP(A1317,'Hospitalisation Details'!A1317:H3659,5,FALSE)</f>
        <v>8283.68</v>
      </c>
      <c r="N1317" s="23" t="str">
        <f>VLOOKUP(A1317,'Hospitalisation Details'!A1317:H3659,6,FALSE)</f>
        <v>tier - 2</v>
      </c>
      <c r="O1317" s="23" t="str">
        <f>VLOOKUP(A1317,'Hospitalisation Details'!A1317:H3659,7,FALSE)</f>
        <v>tier - 3</v>
      </c>
      <c r="P1317" s="23" t="str">
        <f>VLOOKUP(A1317,'Hospitalisation Details'!A1317:H3659,8,FALSE)</f>
        <v>R1013</v>
      </c>
      <c r="Q1317" s="26">
        <f>VLOOKUP(A1317,'Hospitalisation Details'!A1317:H3659,3,FALSE)</f>
        <v>49.005555555555553</v>
      </c>
    </row>
    <row r="1318" spans="1:17" ht="15.75" customHeight="1" x14ac:dyDescent="0.3">
      <c r="A1318" s="31" t="s">
        <v>2298</v>
      </c>
      <c r="B1318" s="23" t="str">
        <f>VLOOKUP(A1318,'Customer Names'!A1318:D3652,3,FALSE)</f>
        <v xml:space="preserve">  Gretchen K</v>
      </c>
      <c r="C1318" s="23">
        <f>VLOOKUP(Healthcare!A1318,'Medical Examinations'!A1318:H3652,2,FALSE)</f>
        <v>31.13</v>
      </c>
      <c r="D1318" s="23">
        <f>VLOOKUP(A1318,'Medical Examinations'!A1318:H3652,3,FALSE)</f>
        <v>10.1</v>
      </c>
      <c r="E1318" s="23" t="str">
        <f>VLOOKUP(A1318,'Medical Examinations'!A1318:H3652,4,FALSE)</f>
        <v>No</v>
      </c>
      <c r="F1318" s="23" t="str">
        <f>VLOOKUP(A1318,'Medical Examinations'!A1318:H3652,5,FALSE)</f>
        <v>No</v>
      </c>
      <c r="G1318" s="23" t="str">
        <f>VLOOKUP(A1318,'Medical Examinations'!A1318:H3652,6,FALSE)</f>
        <v>No</v>
      </c>
      <c r="H1318" s="23">
        <f>VLOOKUP(A1318,'Medical Examinations'!A1318:H3652,7,FALSE)</f>
        <v>0</v>
      </c>
      <c r="I1318" s="23" t="str">
        <f>VLOOKUP(A1318,'Medical Examinations'!A1318:H3652,8,FALSE)</f>
        <v>No</v>
      </c>
      <c r="J1318" s="23" t="str" cm="1">
        <f t="array" ref="J1318">_xlfn.IFS(C1318&lt;18.5,"Under Weight",C1318&lt;25,"Healthy Weight",C1318&lt;30,"Over Weight",C1318&gt;=30,"Obesity")</f>
        <v>Obesity</v>
      </c>
      <c r="K1318" s="23" t="str" cm="1">
        <f t="array" ref="K1318">_xlfn.IFS(D1318&lt;5.7,"Normal",D1318&lt;=6.5,"Prediabetes",D1318&gt;6.5,"Diabetes")</f>
        <v>Diabetes</v>
      </c>
      <c r="L1318" s="30" t="str">
        <f>VLOOKUP(A1318,'Hospitalisation Details'!A1318:H3660,2,FALSE)</f>
        <v>22-Dec-1974</v>
      </c>
      <c r="M1318" s="23">
        <f>VLOOKUP(A1318,'Hospitalisation Details'!A1318:H3660,5,FALSE)</f>
        <v>8280.6200000000008</v>
      </c>
      <c r="N1318" s="23" t="str">
        <f>VLOOKUP(A1318,'Hospitalisation Details'!A1318:H3660,6,FALSE)</f>
        <v>tier - 2</v>
      </c>
      <c r="O1318" s="23" t="str">
        <f>VLOOKUP(A1318,'Hospitalisation Details'!A1318:H3660,7,FALSE)</f>
        <v>tier - 2</v>
      </c>
      <c r="P1318" s="23" t="str">
        <f>VLOOKUP(A1318,'Hospitalisation Details'!A1318:H3660,8,FALSE)</f>
        <v>R1013</v>
      </c>
      <c r="Q1318" s="26">
        <f>VLOOKUP(A1318,'Hospitalisation Details'!A1318:H3660,3,FALSE)</f>
        <v>48.461111111111109</v>
      </c>
    </row>
    <row r="1319" spans="1:17" ht="15.75" customHeight="1" x14ac:dyDescent="0.3">
      <c r="A1319" s="31" t="s">
        <v>2300</v>
      </c>
      <c r="B1319" s="23" t="str">
        <f>VLOOKUP(A1319,'Customer Names'!A1319:D3653,3,FALSE)</f>
        <v xml:space="preserve">  Martina</v>
      </c>
      <c r="C1319" s="23">
        <f>VLOOKUP(Healthcare!A1319,'Medical Examinations'!A1319:H3653,2,FALSE)</f>
        <v>28.9</v>
      </c>
      <c r="D1319" s="23">
        <f>VLOOKUP(A1319,'Medical Examinations'!A1319:H3653,3,FALSE)</f>
        <v>11.24</v>
      </c>
      <c r="E1319" s="23" t="str">
        <f>VLOOKUP(A1319,'Medical Examinations'!A1319:H3653,4,FALSE)</f>
        <v>No</v>
      </c>
      <c r="F1319" s="23" t="str">
        <f>VLOOKUP(A1319,'Medical Examinations'!A1319:H3653,5,FALSE)</f>
        <v>No</v>
      </c>
      <c r="G1319" s="23" t="str">
        <f>VLOOKUP(A1319,'Medical Examinations'!A1319:H3653,6,FALSE)</f>
        <v>No</v>
      </c>
      <c r="H1319" s="23">
        <f>VLOOKUP(A1319,'Medical Examinations'!A1319:H3653,7,FALSE)</f>
        <v>0</v>
      </c>
      <c r="I1319" s="23" t="str">
        <f>VLOOKUP(A1319,'Medical Examinations'!A1319:H3653,8,FALSE)</f>
        <v>No</v>
      </c>
      <c r="J1319" s="23" t="str" cm="1">
        <f t="array" ref="J1319">_xlfn.IFS(C1319&lt;18.5,"Under Weight",C1319&lt;25,"Healthy Weight",C1319&lt;30,"Over Weight",C1319&gt;=30,"Obesity")</f>
        <v>Over Weight</v>
      </c>
      <c r="K1319" s="23" t="str" cm="1">
        <f t="array" ref="K1319">_xlfn.IFS(D1319&lt;5.7,"Normal",D1319&lt;=6.5,"Prediabetes",D1319&gt;6.5,"Diabetes")</f>
        <v>Diabetes</v>
      </c>
      <c r="L1319" s="30" t="str">
        <f>VLOOKUP(A1319,'Hospitalisation Details'!A1319:H3661,2,FALSE)</f>
        <v>26-Sep-1974</v>
      </c>
      <c r="M1319" s="23">
        <f>VLOOKUP(A1319,'Hospitalisation Details'!A1319:H3661,5,FALSE)</f>
        <v>8277.52</v>
      </c>
      <c r="N1319" s="23" t="str">
        <f>VLOOKUP(A1319,'Hospitalisation Details'!A1319:H3661,6,FALSE)</f>
        <v>tier - 2</v>
      </c>
      <c r="O1319" s="23" t="str">
        <f>VLOOKUP(A1319,'Hospitalisation Details'!A1319:H3661,7,FALSE)</f>
        <v>tier - 2</v>
      </c>
      <c r="P1319" s="23" t="str">
        <f>VLOOKUP(A1319,'Hospitalisation Details'!A1319:H3661,8,FALSE)</f>
        <v>R1011</v>
      </c>
      <c r="Q1319" s="26">
        <f>VLOOKUP(A1319,'Hospitalisation Details'!A1319:H3661,3,FALSE)</f>
        <v>48.7</v>
      </c>
    </row>
    <row r="1320" spans="1:17" ht="15.75" customHeight="1" x14ac:dyDescent="0.3">
      <c r="A1320" s="31" t="s">
        <v>2302</v>
      </c>
      <c r="B1320" s="23" t="str">
        <f>VLOOKUP(A1320,'Customer Names'!A1320:D3654,3,FALSE)</f>
        <v xml:space="preserve">  Dustin J</v>
      </c>
      <c r="C1320" s="23">
        <f>VLOOKUP(Healthcare!A1320,'Medical Examinations'!A1320:H3654,2,FALSE)</f>
        <v>43.31</v>
      </c>
      <c r="D1320" s="23">
        <f>VLOOKUP(A1320,'Medical Examinations'!A1320:H3654,3,FALSE)</f>
        <v>6.1</v>
      </c>
      <c r="E1320" s="23" t="str">
        <f>VLOOKUP(A1320,'Medical Examinations'!A1320:H3654,4,FALSE)</f>
        <v>Yes</v>
      </c>
      <c r="F1320" s="23" t="str">
        <f>VLOOKUP(A1320,'Medical Examinations'!A1320:H3654,5,FALSE)</f>
        <v>yes</v>
      </c>
      <c r="G1320" s="23" t="str">
        <f>VLOOKUP(A1320,'Medical Examinations'!A1320:H3654,6,FALSE)</f>
        <v>No</v>
      </c>
      <c r="H1320" s="23">
        <f>VLOOKUP(A1320,'Medical Examinations'!A1320:H3654,7,FALSE)</f>
        <v>1</v>
      </c>
      <c r="I1320" s="23" t="str">
        <f>VLOOKUP(A1320,'Medical Examinations'!A1320:H3654,8,FALSE)</f>
        <v>No</v>
      </c>
      <c r="J1320" s="23" t="str" cm="1">
        <f t="array" ref="J1320">_xlfn.IFS(C1320&lt;18.5,"Under Weight",C1320&lt;25,"Healthy Weight",C1320&lt;30,"Over Weight",C1320&gt;=30,"Obesity")</f>
        <v>Obesity</v>
      </c>
      <c r="K1320" s="23" t="str" cm="1">
        <f t="array" ref="K1320">_xlfn.IFS(D1320&lt;5.7,"Normal",D1320&lt;=6.5,"Prediabetes",D1320&gt;6.5,"Diabetes")</f>
        <v>Prediabetes</v>
      </c>
      <c r="L1320" s="30" t="str">
        <f>VLOOKUP(A1320,'Hospitalisation Details'!A1320:H3662,2,FALSE)</f>
        <v>28-Nov-2000</v>
      </c>
      <c r="M1320" s="23">
        <f>VLOOKUP(A1320,'Hospitalisation Details'!A1320:H3662,5,FALSE)</f>
        <v>8271.4599999999991</v>
      </c>
      <c r="N1320" s="23" t="str">
        <f>VLOOKUP(A1320,'Hospitalisation Details'!A1320:H3662,6,FALSE)</f>
        <v>tier - 2</v>
      </c>
      <c r="O1320" s="23" t="str">
        <f>VLOOKUP(A1320,'Hospitalisation Details'!A1320:H3662,7,FALSE)</f>
        <v>tier - 1</v>
      </c>
      <c r="P1320" s="23" t="str">
        <f>VLOOKUP(A1320,'Hospitalisation Details'!A1320:H3662,8,FALSE)</f>
        <v>R1023</v>
      </c>
      <c r="Q1320" s="26">
        <f>VLOOKUP(A1320,'Hospitalisation Details'!A1320:H3662,3,FALSE)</f>
        <v>22.527777777777779</v>
      </c>
    </row>
    <row r="1321" spans="1:17" ht="15.75" customHeight="1" x14ac:dyDescent="0.3">
      <c r="A1321" s="31" t="s">
        <v>2304</v>
      </c>
      <c r="B1321" s="23" t="str">
        <f>VLOOKUP(A1321,'Customer Names'!A1321:D3655,3,FALSE)</f>
        <v xml:space="preserve">  Kelsey</v>
      </c>
      <c r="C1321" s="23">
        <f>VLOOKUP(Healthcare!A1321,'Medical Examinations'!A1321:H3655,2,FALSE)</f>
        <v>22.8</v>
      </c>
      <c r="D1321" s="23">
        <f>VLOOKUP(A1321,'Medical Examinations'!A1321:H3655,3,FALSE)</f>
        <v>6.98</v>
      </c>
      <c r="E1321" s="23" t="str">
        <f>VLOOKUP(A1321,'Medical Examinations'!A1321:H3655,4,FALSE)</f>
        <v>No</v>
      </c>
      <c r="F1321" s="23" t="str">
        <f>VLOOKUP(A1321,'Medical Examinations'!A1321:H3655,5,FALSE)</f>
        <v>No</v>
      </c>
      <c r="G1321" s="23" t="str">
        <f>VLOOKUP(A1321,'Medical Examinations'!A1321:H3655,6,FALSE)</f>
        <v>No</v>
      </c>
      <c r="H1321" s="23">
        <f>VLOOKUP(A1321,'Medical Examinations'!A1321:H3655,7,FALSE)</f>
        <v>0</v>
      </c>
      <c r="I1321" s="23" t="str">
        <f>VLOOKUP(A1321,'Medical Examinations'!A1321:H3655,8,FALSE)</f>
        <v>No</v>
      </c>
      <c r="J1321" s="23" t="str" cm="1">
        <f t="array" ref="J1321">_xlfn.IFS(C1321&lt;18.5,"Under Weight",C1321&lt;25,"Healthy Weight",C1321&lt;30,"Over Weight",C1321&gt;=30,"Obesity")</f>
        <v>Healthy Weight</v>
      </c>
      <c r="K1321" s="23" t="str" cm="1">
        <f t="array" ref="K1321">_xlfn.IFS(D1321&lt;5.7,"Normal",D1321&lt;=6.5,"Prediabetes",D1321&gt;6.5,"Diabetes")</f>
        <v>Diabetes</v>
      </c>
      <c r="L1321" s="30" t="str">
        <f>VLOOKUP(A1321,'Hospitalisation Details'!A1321:H3663,2,FALSE)</f>
        <v>05-Aug-1974</v>
      </c>
      <c r="M1321" s="23">
        <f>VLOOKUP(A1321,'Hospitalisation Details'!A1321:H3663,5,FALSE)</f>
        <v>8269.0400000000009</v>
      </c>
      <c r="N1321" s="23" t="str">
        <f>VLOOKUP(A1321,'Hospitalisation Details'!A1321:H3663,6,FALSE)</f>
        <v>tier - 2</v>
      </c>
      <c r="O1321" s="23" t="str">
        <f>VLOOKUP(A1321,'Hospitalisation Details'!A1321:H3663,7,FALSE)</f>
        <v>tier - 1</v>
      </c>
      <c r="P1321" s="23" t="str">
        <f>VLOOKUP(A1321,'Hospitalisation Details'!A1321:H3663,8,FALSE)</f>
        <v>R1011</v>
      </c>
      <c r="Q1321" s="26">
        <f>VLOOKUP(A1321,'Hospitalisation Details'!A1321:H3663,3,FALSE)</f>
        <v>48.841666666666669</v>
      </c>
    </row>
    <row r="1322" spans="1:17" ht="15.75" customHeight="1" x14ac:dyDescent="0.3">
      <c r="A1322" s="31" t="s">
        <v>2306</v>
      </c>
      <c r="B1322" s="23" t="str">
        <f>VLOOKUP(A1322,'Customer Names'!A1322:D3656,3,FALSE)</f>
        <v xml:space="preserve">  Daniel V</v>
      </c>
      <c r="C1322" s="23">
        <f>VLOOKUP(Healthcare!A1322,'Medical Examinations'!A1322:H3656,2,FALSE)</f>
        <v>19.09</v>
      </c>
      <c r="D1322" s="23">
        <f>VLOOKUP(A1322,'Medical Examinations'!A1322:H3656,3,FALSE)</f>
        <v>4</v>
      </c>
      <c r="E1322" s="23" t="str">
        <f>VLOOKUP(A1322,'Medical Examinations'!A1322:H3656,4,FALSE)</f>
        <v>Yes</v>
      </c>
      <c r="F1322" s="23" t="str">
        <f>VLOOKUP(A1322,'Medical Examinations'!A1322:H3656,5,FALSE)</f>
        <v>No</v>
      </c>
      <c r="G1322" s="23" t="str">
        <f>VLOOKUP(A1322,'Medical Examinations'!A1322:H3656,6,FALSE)</f>
        <v>No</v>
      </c>
      <c r="H1322" s="23">
        <f>VLOOKUP(A1322,'Medical Examinations'!A1322:H3656,7,FALSE)</f>
        <v>1</v>
      </c>
      <c r="I1322" s="23" t="str">
        <f>VLOOKUP(A1322,'Medical Examinations'!A1322:H3656,8,FALSE)</f>
        <v>No</v>
      </c>
      <c r="J1322" s="23" t="str" cm="1">
        <f t="array" ref="J1322">_xlfn.IFS(C1322&lt;18.5,"Under Weight",C1322&lt;25,"Healthy Weight",C1322&lt;30,"Over Weight",C1322&gt;=30,"Obesity")</f>
        <v>Healthy Weight</v>
      </c>
      <c r="K1322" s="23" t="str" cm="1">
        <f t="array" ref="K1322">_xlfn.IFS(D1322&lt;5.7,"Normal",D1322&lt;=6.5,"Prediabetes",D1322&gt;6.5,"Diabetes")</f>
        <v>Normal</v>
      </c>
      <c r="L1322" s="30" t="str">
        <f>VLOOKUP(A1322,'Hospitalisation Details'!A1322:H3664,2,FALSE)</f>
        <v>05-Sep-1964</v>
      </c>
      <c r="M1322" s="23">
        <f>VLOOKUP(A1322,'Hospitalisation Details'!A1322:H3664,5,FALSE)</f>
        <v>8268</v>
      </c>
      <c r="N1322" s="23" t="str">
        <f>VLOOKUP(A1322,'Hospitalisation Details'!A1322:H3664,6,FALSE)</f>
        <v>tier - 3</v>
      </c>
      <c r="O1322" s="23" t="str">
        <f>VLOOKUP(A1322,'Hospitalisation Details'!A1322:H3664,7,FALSE)</f>
        <v>tier - 3</v>
      </c>
      <c r="P1322" s="23" t="str">
        <f>VLOOKUP(A1322,'Hospitalisation Details'!A1322:H3664,8,FALSE)</f>
        <v>R1013</v>
      </c>
      <c r="Q1322" s="26">
        <f>VLOOKUP(A1322,'Hospitalisation Details'!A1322:H3664,3,FALSE)</f>
        <v>58.758333333333333</v>
      </c>
    </row>
    <row r="1323" spans="1:17" ht="15.75" customHeight="1" x14ac:dyDescent="0.3">
      <c r="A1323" s="31" t="s">
        <v>2308</v>
      </c>
      <c r="B1323" s="23" t="str">
        <f>VLOOKUP(A1323,'Customer Names'!A1323:D3657,3,FALSE)</f>
        <v xml:space="preserve">  Saeger</v>
      </c>
      <c r="C1323" s="23">
        <f>VLOOKUP(Healthcare!A1323,'Medical Examinations'!A1323:H3657,2,FALSE)</f>
        <v>23.37</v>
      </c>
      <c r="D1323" s="23">
        <f>VLOOKUP(A1323,'Medical Examinations'!A1323:H3657,3,FALSE)</f>
        <v>4.2300000000000004</v>
      </c>
      <c r="E1323" s="23" t="str">
        <f>VLOOKUP(A1323,'Medical Examinations'!A1323:H3657,4,FALSE)</f>
        <v>No</v>
      </c>
      <c r="F1323" s="23" t="str">
        <f>VLOOKUP(A1323,'Medical Examinations'!A1323:H3657,5,FALSE)</f>
        <v>No</v>
      </c>
      <c r="G1323" s="23" t="str">
        <f>VLOOKUP(A1323,'Medical Examinations'!A1323:H3657,6,FALSE)</f>
        <v>No</v>
      </c>
      <c r="H1323" s="23">
        <f>VLOOKUP(A1323,'Medical Examinations'!A1323:H3657,7,FALSE)</f>
        <v>0</v>
      </c>
      <c r="I1323" s="23" t="str">
        <f>VLOOKUP(A1323,'Medical Examinations'!A1323:H3657,8,FALSE)</f>
        <v>No</v>
      </c>
      <c r="J1323" s="23" t="str" cm="1">
        <f t="array" ref="J1323">_xlfn.IFS(C1323&lt;18.5,"Under Weight",C1323&lt;25,"Healthy Weight",C1323&lt;30,"Over Weight",C1323&gt;=30,"Obesity")</f>
        <v>Healthy Weight</v>
      </c>
      <c r="K1323" s="23" t="str" cm="1">
        <f t="array" ref="K1323">_xlfn.IFS(D1323&lt;5.7,"Normal",D1323&lt;=6.5,"Prediabetes",D1323&gt;6.5,"Diabetes")</f>
        <v>Normal</v>
      </c>
      <c r="L1323" s="30" t="str">
        <f>VLOOKUP(A1323,'Hospitalisation Details'!A1323:H3665,2,FALSE)</f>
        <v>27-Sep-1982</v>
      </c>
      <c r="M1323" s="23">
        <f>VLOOKUP(A1323,'Hospitalisation Details'!A1323:H3665,5,FALSE)</f>
        <v>8252.2800000000007</v>
      </c>
      <c r="N1323" s="23" t="str">
        <f>VLOOKUP(A1323,'Hospitalisation Details'!A1323:H3665,6,FALSE)</f>
        <v>tier - 2</v>
      </c>
      <c r="O1323" s="23" t="str">
        <f>VLOOKUP(A1323,'Hospitalisation Details'!A1323:H3665,7,FALSE)</f>
        <v>tier - 2</v>
      </c>
      <c r="P1323" s="23" t="str">
        <f>VLOOKUP(A1323,'Hospitalisation Details'!A1323:H3665,8,FALSE)</f>
        <v>R1024</v>
      </c>
      <c r="Q1323" s="26">
        <f>VLOOKUP(A1323,'Hospitalisation Details'!A1323:H3665,3,FALSE)</f>
        <v>40.697222222222223</v>
      </c>
    </row>
    <row r="1324" spans="1:17" ht="15.75" customHeight="1" x14ac:dyDescent="0.3">
      <c r="A1324" s="31" t="s">
        <v>2310</v>
      </c>
      <c r="B1324" s="23" t="str">
        <f>VLOOKUP(A1324,'Customer Names'!A1324:D3658,3,FALSE)</f>
        <v xml:space="preserve">  Buzunesh</v>
      </c>
      <c r="C1324" s="23">
        <f>VLOOKUP(Healthcare!A1324,'Medical Examinations'!A1324:H3658,2,FALSE)</f>
        <v>33.44</v>
      </c>
      <c r="D1324" s="23">
        <f>VLOOKUP(A1324,'Medical Examinations'!A1324:H3658,3,FALSE)</f>
        <v>4.72</v>
      </c>
      <c r="E1324" s="23" t="str">
        <f>VLOOKUP(A1324,'Medical Examinations'!A1324:H3658,4,FALSE)</f>
        <v>Yes</v>
      </c>
      <c r="F1324" s="23" t="str">
        <f>VLOOKUP(A1324,'Medical Examinations'!A1324:H3658,5,FALSE)</f>
        <v>No</v>
      </c>
      <c r="G1324" s="23" t="str">
        <f>VLOOKUP(A1324,'Medical Examinations'!A1324:H3658,6,FALSE)</f>
        <v>No</v>
      </c>
      <c r="H1324" s="23">
        <f>VLOOKUP(A1324,'Medical Examinations'!A1324:H3658,7,FALSE)</f>
        <v>0</v>
      </c>
      <c r="I1324" s="23" t="str">
        <f>VLOOKUP(A1324,'Medical Examinations'!A1324:H3658,8,FALSE)</f>
        <v>No</v>
      </c>
      <c r="J1324" s="23" t="str" cm="1">
        <f t="array" ref="J1324">_xlfn.IFS(C1324&lt;18.5,"Under Weight",C1324&lt;25,"Healthy Weight",C1324&lt;30,"Over Weight",C1324&gt;=30,"Obesity")</f>
        <v>Obesity</v>
      </c>
      <c r="K1324" s="23" t="str" cm="1">
        <f t="array" ref="K1324">_xlfn.IFS(D1324&lt;5.7,"Normal",D1324&lt;=6.5,"Prediabetes",D1324&gt;6.5,"Diabetes")</f>
        <v>Normal</v>
      </c>
      <c r="L1324" s="30" t="str">
        <f>VLOOKUP(A1324,'Hospitalisation Details'!A1324:H3666,2,FALSE)</f>
        <v>02-Sep-1976</v>
      </c>
      <c r="M1324" s="23">
        <f>VLOOKUP(A1324,'Hospitalisation Details'!A1324:H3666,5,FALSE)</f>
        <v>8240.59</v>
      </c>
      <c r="N1324" s="23" t="str">
        <f>VLOOKUP(A1324,'Hospitalisation Details'!A1324:H3666,6,FALSE)</f>
        <v>tier - 2</v>
      </c>
      <c r="O1324" s="23" t="str">
        <f>VLOOKUP(A1324,'Hospitalisation Details'!A1324:H3666,7,FALSE)</f>
        <v>tier - 2</v>
      </c>
      <c r="P1324" s="23" t="str">
        <f>VLOOKUP(A1324,'Hospitalisation Details'!A1324:H3666,8,FALSE)</f>
        <v>R1013</v>
      </c>
      <c r="Q1324" s="26">
        <f>VLOOKUP(A1324,'Hospitalisation Details'!A1324:H3666,3,FALSE)</f>
        <v>46.766666666666666</v>
      </c>
    </row>
    <row r="1325" spans="1:17" ht="15.75" customHeight="1" x14ac:dyDescent="0.3">
      <c r="A1325" s="31" t="s">
        <v>2312</v>
      </c>
      <c r="B1325" s="23" t="str">
        <f>VLOOKUP(A1325,'Customer Names'!A1325:D3659,3,FALSE)</f>
        <v xml:space="preserve">  Mirte</v>
      </c>
      <c r="C1325" s="23">
        <f>VLOOKUP(Healthcare!A1325,'Medical Examinations'!A1325:H3659,2,FALSE)</f>
        <v>28.05</v>
      </c>
      <c r="D1325" s="23">
        <f>VLOOKUP(A1325,'Medical Examinations'!A1325:H3659,3,FALSE)</f>
        <v>5.63</v>
      </c>
      <c r="E1325" s="23" t="str">
        <f>VLOOKUP(A1325,'Medical Examinations'!A1325:H3659,4,FALSE)</f>
        <v>Yes</v>
      </c>
      <c r="F1325" s="23" t="str">
        <f>VLOOKUP(A1325,'Medical Examinations'!A1325:H3659,5,FALSE)</f>
        <v>No</v>
      </c>
      <c r="G1325" s="23" t="str">
        <f>VLOOKUP(A1325,'Medical Examinations'!A1325:H3659,6,FALSE)</f>
        <v>No</v>
      </c>
      <c r="H1325" s="23">
        <f>VLOOKUP(A1325,'Medical Examinations'!A1325:H3659,7,FALSE)</f>
        <v>0</v>
      </c>
      <c r="I1325" s="23" t="str">
        <f>VLOOKUP(A1325,'Medical Examinations'!A1325:H3659,8,FALSE)</f>
        <v>No</v>
      </c>
      <c r="J1325" s="23" t="str" cm="1">
        <f t="array" ref="J1325">_xlfn.IFS(C1325&lt;18.5,"Under Weight",C1325&lt;25,"Healthy Weight",C1325&lt;30,"Over Weight",C1325&gt;=30,"Obesity")</f>
        <v>Over Weight</v>
      </c>
      <c r="K1325" s="23" t="str" cm="1">
        <f t="array" ref="K1325">_xlfn.IFS(D1325&lt;5.7,"Normal",D1325&lt;=6.5,"Prediabetes",D1325&gt;6.5,"Diabetes")</f>
        <v>Normal</v>
      </c>
      <c r="L1325" s="30" t="str">
        <f>VLOOKUP(A1325,'Hospitalisation Details'!A1325:H3667,2,FALSE)</f>
        <v>30-Jun-1976</v>
      </c>
      <c r="M1325" s="23">
        <f>VLOOKUP(A1325,'Hospitalisation Details'!A1325:H3667,5,FALSE)</f>
        <v>8233.1</v>
      </c>
      <c r="N1325" s="23" t="str">
        <f>VLOOKUP(A1325,'Hospitalisation Details'!A1325:H3667,6,FALSE)</f>
        <v>tier - 2</v>
      </c>
      <c r="O1325" s="23" t="str">
        <f>VLOOKUP(A1325,'Hospitalisation Details'!A1325:H3667,7,FALSE)</f>
        <v>tier - 2</v>
      </c>
      <c r="P1325" s="23" t="str">
        <f>VLOOKUP(A1325,'Hospitalisation Details'!A1325:H3667,8,FALSE)</f>
        <v>R1013</v>
      </c>
      <c r="Q1325" s="26">
        <f>VLOOKUP(A1325,'Hospitalisation Details'!A1325:H3667,3,FALSE)</f>
        <v>46.93888888888889</v>
      </c>
    </row>
    <row r="1326" spans="1:17" ht="15.75" customHeight="1" x14ac:dyDescent="0.3">
      <c r="A1326" s="31" t="s">
        <v>2314</v>
      </c>
      <c r="B1326" s="23" t="str">
        <f>VLOOKUP(A1326,'Customer Names'!A1326:D3660,3,FALSE)</f>
        <v xml:space="preserve">  Megan</v>
      </c>
      <c r="C1326" s="23">
        <f>VLOOKUP(Healthcare!A1326,'Medical Examinations'!A1326:H3660,2,FALSE)</f>
        <v>27.72</v>
      </c>
      <c r="D1326" s="23">
        <f>VLOOKUP(A1326,'Medical Examinations'!A1326:H3660,3,FALSE)</f>
        <v>5.83</v>
      </c>
      <c r="E1326" s="23" t="str">
        <f>VLOOKUP(A1326,'Medical Examinations'!A1326:H3660,4,FALSE)</f>
        <v>Yes</v>
      </c>
      <c r="F1326" s="23" t="str">
        <f>VLOOKUP(A1326,'Medical Examinations'!A1326:H3660,5,FALSE)</f>
        <v>No</v>
      </c>
      <c r="G1326" s="23" t="str">
        <f>VLOOKUP(A1326,'Medical Examinations'!A1326:H3660,6,FALSE)</f>
        <v>No</v>
      </c>
      <c r="H1326" s="23">
        <f>VLOOKUP(A1326,'Medical Examinations'!A1326:H3660,7,FALSE)</f>
        <v>0</v>
      </c>
      <c r="I1326" s="23" t="str">
        <f>VLOOKUP(A1326,'Medical Examinations'!A1326:H3660,8,FALSE)</f>
        <v>No</v>
      </c>
      <c r="J1326" s="23" t="str" cm="1">
        <f t="array" ref="J1326">_xlfn.IFS(C1326&lt;18.5,"Under Weight",C1326&lt;25,"Healthy Weight",C1326&lt;30,"Over Weight",C1326&gt;=30,"Obesity")</f>
        <v>Over Weight</v>
      </c>
      <c r="K1326" s="23" t="str" cm="1">
        <f t="array" ref="K1326">_xlfn.IFS(D1326&lt;5.7,"Normal",D1326&lt;=6.5,"Prediabetes",D1326&gt;6.5,"Diabetes")</f>
        <v>Prediabetes</v>
      </c>
      <c r="L1326" s="30" t="str">
        <f>VLOOKUP(A1326,'Hospitalisation Details'!A1326:H3668,2,FALSE)</f>
        <v>03-Sep-1976</v>
      </c>
      <c r="M1326" s="23">
        <f>VLOOKUP(A1326,'Hospitalisation Details'!A1326:H3668,5,FALSE)</f>
        <v>8232.64</v>
      </c>
      <c r="N1326" s="23" t="str">
        <f>VLOOKUP(A1326,'Hospitalisation Details'!A1326:H3668,6,FALSE)</f>
        <v>tier - 2</v>
      </c>
      <c r="O1326" s="23" t="str">
        <f>VLOOKUP(A1326,'Hospitalisation Details'!A1326:H3668,7,FALSE)</f>
        <v>tier - 3</v>
      </c>
      <c r="P1326" s="23" t="str">
        <f>VLOOKUP(A1326,'Hospitalisation Details'!A1326:H3668,8,FALSE)</f>
        <v>R1013</v>
      </c>
      <c r="Q1326" s="26">
        <f>VLOOKUP(A1326,'Hospitalisation Details'!A1326:H3668,3,FALSE)</f>
        <v>46.763888888888886</v>
      </c>
    </row>
    <row r="1327" spans="1:17" ht="15.75" customHeight="1" x14ac:dyDescent="0.3">
      <c r="A1327" s="31" t="s">
        <v>2315</v>
      </c>
      <c r="B1327" s="23" t="str">
        <f>VLOOKUP(A1327,'Customer Names'!A1327:D3661,3,FALSE)</f>
        <v xml:space="preserve">  Kerry A</v>
      </c>
      <c r="C1327" s="23">
        <f>VLOOKUP(Healthcare!A1327,'Medical Examinations'!A1327:H3661,2,FALSE)</f>
        <v>29.81</v>
      </c>
      <c r="D1327" s="23">
        <f>VLOOKUP(A1327,'Medical Examinations'!A1327:H3661,3,FALSE)</f>
        <v>9.23</v>
      </c>
      <c r="E1327" s="23" t="str">
        <f>VLOOKUP(A1327,'Medical Examinations'!A1327:H3661,4,FALSE)</f>
        <v>No</v>
      </c>
      <c r="F1327" s="23" t="str">
        <f>VLOOKUP(A1327,'Medical Examinations'!A1327:H3661,5,FALSE)</f>
        <v>No</v>
      </c>
      <c r="G1327" s="23" t="str">
        <f>VLOOKUP(A1327,'Medical Examinations'!A1327:H3661,6,FALSE)</f>
        <v>No</v>
      </c>
      <c r="H1327" s="23">
        <f>VLOOKUP(A1327,'Medical Examinations'!A1327:H3661,7,FALSE)</f>
        <v>0</v>
      </c>
      <c r="I1327" s="23" t="str">
        <f>VLOOKUP(A1327,'Medical Examinations'!A1327:H3661,8,FALSE)</f>
        <v>No</v>
      </c>
      <c r="J1327" s="23" t="str" cm="1">
        <f t="array" ref="J1327">_xlfn.IFS(C1327&lt;18.5,"Under Weight",C1327&lt;25,"Healthy Weight",C1327&lt;30,"Over Weight",C1327&gt;=30,"Obesity")</f>
        <v>Over Weight</v>
      </c>
      <c r="K1327" s="23" t="str" cm="1">
        <f t="array" ref="K1327">_xlfn.IFS(D1327&lt;5.7,"Normal",D1327&lt;=6.5,"Prediabetes",D1327&gt;6.5,"Diabetes")</f>
        <v>Diabetes</v>
      </c>
      <c r="L1327" s="30" t="str">
        <f>VLOOKUP(A1327,'Hospitalisation Details'!A1327:H3669,2,FALSE)</f>
        <v>30-Jun-1978</v>
      </c>
      <c r="M1327" s="23">
        <f>VLOOKUP(A1327,'Hospitalisation Details'!A1327:H3669,5,FALSE)</f>
        <v>8219.2000000000007</v>
      </c>
      <c r="N1327" s="23" t="str">
        <f>VLOOKUP(A1327,'Hospitalisation Details'!A1327:H3669,6,FALSE)</f>
        <v>tier - 2</v>
      </c>
      <c r="O1327" s="23" t="str">
        <f>VLOOKUP(A1327,'Hospitalisation Details'!A1327:H3669,7,FALSE)</f>
        <v>tier - 2</v>
      </c>
      <c r="P1327" s="23" t="str">
        <f>VLOOKUP(A1327,'Hospitalisation Details'!A1327:H3669,8,FALSE)</f>
        <v>R1013</v>
      </c>
      <c r="Q1327" s="26">
        <f>VLOOKUP(A1327,'Hospitalisation Details'!A1327:H3669,3,FALSE)</f>
        <v>44.93888888888889</v>
      </c>
    </row>
    <row r="1328" spans="1:17" ht="15.75" customHeight="1" x14ac:dyDescent="0.3">
      <c r="A1328" s="31" t="s">
        <v>2317</v>
      </c>
      <c r="B1328" s="23" t="str">
        <f>VLOOKUP(A1328,'Customer Names'!A1328:D3662,3,FALSE)</f>
        <v xml:space="preserve">  Kristin</v>
      </c>
      <c r="C1328" s="23">
        <f>VLOOKUP(Healthcare!A1328,'Medical Examinations'!A1328:H3662,2,FALSE)</f>
        <v>23.98</v>
      </c>
      <c r="D1328" s="23">
        <f>VLOOKUP(A1328,'Medical Examinations'!A1328:H3662,3,FALSE)</f>
        <v>9.89</v>
      </c>
      <c r="E1328" s="23" t="str">
        <f>VLOOKUP(A1328,'Medical Examinations'!A1328:H3662,4,FALSE)</f>
        <v>No</v>
      </c>
      <c r="F1328" s="23" t="str">
        <f>VLOOKUP(A1328,'Medical Examinations'!A1328:H3662,5,FALSE)</f>
        <v>No</v>
      </c>
      <c r="G1328" s="23" t="str">
        <f>VLOOKUP(A1328,'Medical Examinations'!A1328:H3662,6,FALSE)</f>
        <v>No</v>
      </c>
      <c r="H1328" s="23">
        <f>VLOOKUP(A1328,'Medical Examinations'!A1328:H3662,7,FALSE)</f>
        <v>0</v>
      </c>
      <c r="I1328" s="23" t="str">
        <f>VLOOKUP(A1328,'Medical Examinations'!A1328:H3662,8,FALSE)</f>
        <v>No</v>
      </c>
      <c r="J1328" s="23" t="str" cm="1">
        <f t="array" ref="J1328">_xlfn.IFS(C1328&lt;18.5,"Under Weight",C1328&lt;25,"Healthy Weight",C1328&lt;30,"Over Weight",C1328&gt;=30,"Obesity")</f>
        <v>Healthy Weight</v>
      </c>
      <c r="K1328" s="23" t="str" cm="1">
        <f t="array" ref="K1328">_xlfn.IFS(D1328&lt;5.7,"Normal",D1328&lt;=6.5,"Prediabetes",D1328&gt;6.5,"Diabetes")</f>
        <v>Diabetes</v>
      </c>
      <c r="L1328" s="30" t="str">
        <f>VLOOKUP(A1328,'Hospitalisation Details'!A1328:H3670,2,FALSE)</f>
        <v>24-Oct-1978</v>
      </c>
      <c r="M1328" s="23">
        <f>VLOOKUP(A1328,'Hospitalisation Details'!A1328:H3670,5,FALSE)</f>
        <v>8211.1</v>
      </c>
      <c r="N1328" s="23" t="str">
        <f>VLOOKUP(A1328,'Hospitalisation Details'!A1328:H3670,6,FALSE)</f>
        <v>tier - 2</v>
      </c>
      <c r="O1328" s="23" t="str">
        <f>VLOOKUP(A1328,'Hospitalisation Details'!A1328:H3670,7,FALSE)</f>
        <v>tier - 3</v>
      </c>
      <c r="P1328" s="23" t="str">
        <f>VLOOKUP(A1328,'Hospitalisation Details'!A1328:H3670,8,FALSE)</f>
        <v>R1013</v>
      </c>
      <c r="Q1328" s="26">
        <f>VLOOKUP(A1328,'Hospitalisation Details'!A1328:H3670,3,FALSE)</f>
        <v>44.62222222222222</v>
      </c>
    </row>
    <row r="1329" spans="1:17" ht="15.75" customHeight="1" x14ac:dyDescent="0.3">
      <c r="A1329" s="31" t="s">
        <v>2318</v>
      </c>
      <c r="B1329" s="23" t="str">
        <f>VLOOKUP(A1329,'Customer Names'!A1329:D3663,3,FALSE)</f>
        <v xml:space="preserve">  Christopher R</v>
      </c>
      <c r="C1329" s="23">
        <f>VLOOKUP(Healthcare!A1329,'Medical Examinations'!A1329:H3663,2,FALSE)</f>
        <v>17.34</v>
      </c>
      <c r="D1329" s="23">
        <f>VLOOKUP(A1329,'Medical Examinations'!A1329:H3663,3,FALSE)</f>
        <v>12</v>
      </c>
      <c r="E1329" s="23" t="str">
        <f>VLOOKUP(A1329,'Medical Examinations'!A1329:H3663,4,FALSE)</f>
        <v>No</v>
      </c>
      <c r="F1329" s="23" t="str">
        <f>VLOOKUP(A1329,'Medical Examinations'!A1329:H3663,5,FALSE)</f>
        <v>No</v>
      </c>
      <c r="G1329" s="23" t="str">
        <f>VLOOKUP(A1329,'Medical Examinations'!A1329:H3663,6,FALSE)</f>
        <v>No</v>
      </c>
      <c r="H1329" s="23">
        <f>VLOOKUP(A1329,'Medical Examinations'!A1329:H3663,7,FALSE)</f>
        <v>0</v>
      </c>
      <c r="I1329" s="23" t="str">
        <f>VLOOKUP(A1329,'Medical Examinations'!A1329:H3663,8,FALSE)</f>
        <v>No</v>
      </c>
      <c r="J1329" s="23" t="str" cm="1">
        <f t="array" ref="J1329">_xlfn.IFS(C1329&lt;18.5,"Under Weight",C1329&lt;25,"Healthy Weight",C1329&lt;30,"Over Weight",C1329&gt;=30,"Obesity")</f>
        <v>Under Weight</v>
      </c>
      <c r="K1329" s="23" t="str" cm="1">
        <f t="array" ref="K1329">_xlfn.IFS(D1329&lt;5.7,"Normal",D1329&lt;=6.5,"Prediabetes",D1329&gt;6.5,"Diabetes")</f>
        <v>Diabetes</v>
      </c>
      <c r="L1329" s="30" t="str">
        <f>VLOOKUP(A1329,'Hospitalisation Details'!A1329:H3671,2,FALSE)</f>
        <v>23-Nov-1962</v>
      </c>
      <c r="M1329" s="23">
        <f>VLOOKUP(A1329,'Hospitalisation Details'!A1329:H3671,5,FALSE)</f>
        <v>8188.12</v>
      </c>
      <c r="N1329" s="23" t="str">
        <f>VLOOKUP(A1329,'Hospitalisation Details'!A1329:H3671,6,FALSE)</f>
        <v>tier - 3</v>
      </c>
      <c r="O1329" s="23" t="str">
        <f>VLOOKUP(A1329,'Hospitalisation Details'!A1329:H3671,7,FALSE)</f>
        <v>tier - 3</v>
      </c>
      <c r="P1329" s="23" t="str">
        <f>VLOOKUP(A1329,'Hospitalisation Details'!A1329:H3671,8,FALSE)</f>
        <v>R1013</v>
      </c>
      <c r="Q1329" s="26">
        <f>VLOOKUP(A1329,'Hospitalisation Details'!A1329:H3671,3,FALSE)</f>
        <v>60.541666666666664</v>
      </c>
    </row>
    <row r="1330" spans="1:17" ht="15.75" customHeight="1" x14ac:dyDescent="0.3">
      <c r="A1330" s="31" t="s">
        <v>2319</v>
      </c>
      <c r="B1330" s="23" t="str">
        <f>VLOOKUP(A1330,'Customer Names'!A1330:D3664,3,FALSE)</f>
        <v xml:space="preserve">  Elizabeth A</v>
      </c>
      <c r="C1330" s="23">
        <f>VLOOKUP(Healthcare!A1330,'Medical Examinations'!A1330:H3664,2,FALSE)</f>
        <v>40.39</v>
      </c>
      <c r="D1330" s="23">
        <f>VLOOKUP(A1330,'Medical Examinations'!A1330:H3664,3,FALSE)</f>
        <v>4.24</v>
      </c>
      <c r="E1330" s="23" t="str">
        <f>VLOOKUP(A1330,'Medical Examinations'!A1330:H3664,4,FALSE)</f>
        <v>Yes</v>
      </c>
      <c r="F1330" s="23" t="str">
        <f>VLOOKUP(A1330,'Medical Examinations'!A1330:H3664,5,FALSE)</f>
        <v>No</v>
      </c>
      <c r="G1330" s="23" t="str">
        <f>VLOOKUP(A1330,'Medical Examinations'!A1330:H3664,6,FALSE)</f>
        <v>Yes</v>
      </c>
      <c r="H1330" s="23">
        <f>VLOOKUP(A1330,'Medical Examinations'!A1330:H3664,7,FALSE)</f>
        <v>1</v>
      </c>
      <c r="I1330" s="23" t="str">
        <f>VLOOKUP(A1330,'Medical Examinations'!A1330:H3664,8,FALSE)</f>
        <v>No</v>
      </c>
      <c r="J1330" s="23" t="str" cm="1">
        <f t="array" ref="J1330">_xlfn.IFS(C1330&lt;18.5,"Under Weight",C1330&lt;25,"Healthy Weight",C1330&lt;30,"Over Weight",C1330&gt;=30,"Obesity")</f>
        <v>Obesity</v>
      </c>
      <c r="K1330" s="23" t="str" cm="1">
        <f t="array" ref="K1330">_xlfn.IFS(D1330&lt;5.7,"Normal",D1330&lt;=6.5,"Prediabetes",D1330&gt;6.5,"Diabetes")</f>
        <v>Normal</v>
      </c>
      <c r="L1330" s="30" t="str">
        <f>VLOOKUP(A1330,'Hospitalisation Details'!A1330:H3672,2,FALSE)</f>
        <v>21-Oct-1997</v>
      </c>
      <c r="M1330" s="23">
        <f>VLOOKUP(A1330,'Hospitalisation Details'!A1330:H3672,5,FALSE)</f>
        <v>8182.89</v>
      </c>
      <c r="N1330" s="23" t="str">
        <f>VLOOKUP(A1330,'Hospitalisation Details'!A1330:H3672,6,FALSE)</f>
        <v>tier - 2</v>
      </c>
      <c r="O1330" s="23" t="str">
        <f>VLOOKUP(A1330,'Hospitalisation Details'!A1330:H3672,7,FALSE)</f>
        <v>tier - 1</v>
      </c>
      <c r="P1330" s="23" t="str">
        <f>VLOOKUP(A1330,'Hospitalisation Details'!A1330:H3672,8,FALSE)</f>
        <v>R1026</v>
      </c>
      <c r="Q1330" s="26">
        <f>VLOOKUP(A1330,'Hospitalisation Details'!A1330:H3672,3,FALSE)</f>
        <v>25.630555555555556</v>
      </c>
    </row>
    <row r="1331" spans="1:17" ht="15.75" customHeight="1" x14ac:dyDescent="0.3">
      <c r="A1331" s="31" t="s">
        <v>2320</v>
      </c>
      <c r="B1331" s="23" t="str">
        <f>VLOOKUP(A1331,'Customer Names'!A1331:D3665,3,FALSE)</f>
        <v xml:space="preserve">  Andrew</v>
      </c>
      <c r="C1331" s="23">
        <f>VLOOKUP(Healthcare!A1331,'Medical Examinations'!A1331:H3665,2,FALSE)</f>
        <v>25.96</v>
      </c>
      <c r="D1331" s="23">
        <f>VLOOKUP(A1331,'Medical Examinations'!A1331:H3665,3,FALSE)</f>
        <v>4.68</v>
      </c>
      <c r="E1331" s="23" t="str">
        <f>VLOOKUP(A1331,'Medical Examinations'!A1331:H3665,4,FALSE)</f>
        <v>Yes</v>
      </c>
      <c r="F1331" s="23" t="str">
        <f>VLOOKUP(A1331,'Medical Examinations'!A1331:H3665,5,FALSE)</f>
        <v>No</v>
      </c>
      <c r="G1331" s="23" t="str">
        <f>VLOOKUP(A1331,'Medical Examinations'!A1331:H3665,6,FALSE)</f>
        <v>Yes</v>
      </c>
      <c r="H1331" s="23">
        <f>VLOOKUP(A1331,'Medical Examinations'!A1331:H3665,7,FALSE)</f>
        <v>1</v>
      </c>
      <c r="I1331" s="23" t="str">
        <f>VLOOKUP(A1331,'Medical Examinations'!A1331:H3665,8,FALSE)</f>
        <v>No</v>
      </c>
      <c r="J1331" s="23" t="str" cm="1">
        <f t="array" ref="J1331">_xlfn.IFS(C1331&lt;18.5,"Under Weight",C1331&lt;25,"Healthy Weight",C1331&lt;30,"Over Weight",C1331&gt;=30,"Obesity")</f>
        <v>Over Weight</v>
      </c>
      <c r="K1331" s="23" t="str" cm="1">
        <f t="array" ref="K1331">_xlfn.IFS(D1331&lt;5.7,"Normal",D1331&lt;=6.5,"Prediabetes",D1331&gt;6.5,"Diabetes")</f>
        <v>Normal</v>
      </c>
      <c r="L1331" s="30" t="str">
        <f>VLOOKUP(A1331,'Hospitalisation Details'!A1331:H3673,2,FALSE)</f>
        <v>08-Jun-1983</v>
      </c>
      <c r="M1331" s="23">
        <f>VLOOKUP(A1331,'Hospitalisation Details'!A1331:H3673,5,FALSE)</f>
        <v>8179.51</v>
      </c>
      <c r="N1331" s="23" t="str">
        <f>VLOOKUP(A1331,'Hospitalisation Details'!A1331:H3673,6,FALSE)</f>
        <v>tier - 2</v>
      </c>
      <c r="O1331" s="23" t="str">
        <f>VLOOKUP(A1331,'Hospitalisation Details'!A1331:H3673,7,FALSE)</f>
        <v>tier - 2</v>
      </c>
      <c r="P1331" s="23" t="str">
        <f>VLOOKUP(A1331,'Hospitalisation Details'!A1331:H3673,8,FALSE)</f>
        <v>R1020</v>
      </c>
      <c r="Q1331" s="26">
        <f>VLOOKUP(A1331,'Hospitalisation Details'!A1331:H3673,3,FALSE)</f>
        <v>40</v>
      </c>
    </row>
    <row r="1332" spans="1:17" ht="15.75" customHeight="1" x14ac:dyDescent="0.3">
      <c r="A1332" s="31" t="s">
        <v>2321</v>
      </c>
      <c r="B1332" s="23" t="str">
        <f>VLOOKUP(A1332,'Customer Names'!A1332:D3666,3,FALSE)</f>
        <v xml:space="preserve">  Dawn M</v>
      </c>
      <c r="C1332" s="23">
        <f>VLOOKUP(Healthcare!A1332,'Medical Examinations'!A1332:H3666,2,FALSE)</f>
        <v>17.68</v>
      </c>
      <c r="D1332" s="23">
        <f>VLOOKUP(A1332,'Medical Examinations'!A1332:H3666,3,FALSE)</f>
        <v>8.57</v>
      </c>
      <c r="E1332" s="23" t="str">
        <f>VLOOKUP(A1332,'Medical Examinations'!A1332:H3666,4,FALSE)</f>
        <v>Yes</v>
      </c>
      <c r="F1332" s="23" t="str">
        <f>VLOOKUP(A1332,'Medical Examinations'!A1332:H3666,5,FALSE)</f>
        <v>No</v>
      </c>
      <c r="G1332" s="23" t="str">
        <f>VLOOKUP(A1332,'Medical Examinations'!A1332:H3666,6,FALSE)</f>
        <v>Yes</v>
      </c>
      <c r="H1332" s="23">
        <f>VLOOKUP(A1332,'Medical Examinations'!A1332:H3666,7,FALSE)</f>
        <v>1</v>
      </c>
      <c r="I1332" s="23" t="str">
        <f>VLOOKUP(A1332,'Medical Examinations'!A1332:H3666,8,FALSE)</f>
        <v>No</v>
      </c>
      <c r="J1332" s="23" t="str" cm="1">
        <f t="array" ref="J1332">_xlfn.IFS(C1332&lt;18.5,"Under Weight",C1332&lt;25,"Healthy Weight",C1332&lt;30,"Over Weight",C1332&gt;=30,"Obesity")</f>
        <v>Under Weight</v>
      </c>
      <c r="K1332" s="23" t="str" cm="1">
        <f t="array" ref="K1332">_xlfn.IFS(D1332&lt;5.7,"Normal",D1332&lt;=6.5,"Prediabetes",D1332&gt;6.5,"Diabetes")</f>
        <v>Diabetes</v>
      </c>
      <c r="L1332" s="30" t="str">
        <f>VLOOKUP(A1332,'Hospitalisation Details'!A1332:H3674,2,FALSE)</f>
        <v>05-Nov-1963</v>
      </c>
      <c r="M1332" s="23">
        <f>VLOOKUP(A1332,'Hospitalisation Details'!A1332:H3674,5,FALSE)</f>
        <v>8177.9</v>
      </c>
      <c r="N1332" s="23" t="str">
        <f>VLOOKUP(A1332,'Hospitalisation Details'!A1332:H3674,6,FALSE)</f>
        <v>tier - 3</v>
      </c>
      <c r="O1332" s="23" t="str">
        <f>VLOOKUP(A1332,'Hospitalisation Details'!A1332:H3674,7,FALSE)</f>
        <v>tier - 1</v>
      </c>
      <c r="P1332" s="23" t="str">
        <f>VLOOKUP(A1332,'Hospitalisation Details'!A1332:H3674,8,FALSE)</f>
        <v>R1013</v>
      </c>
      <c r="Q1332" s="26">
        <f>VLOOKUP(A1332,'Hospitalisation Details'!A1332:H3674,3,FALSE)</f>
        <v>59.591666666666669</v>
      </c>
    </row>
    <row r="1333" spans="1:17" ht="15.75" customHeight="1" x14ac:dyDescent="0.3">
      <c r="A1333" s="31" t="s">
        <v>2322</v>
      </c>
      <c r="B1333" s="23" t="str">
        <f>VLOOKUP(A1333,'Customer Names'!A1333:D3667,3,FALSE)</f>
        <v xml:space="preserve">  Jonathan P</v>
      </c>
      <c r="C1333" s="23">
        <f>VLOOKUP(Healthcare!A1333,'Medical Examinations'!A1333:H3667,2,FALSE)</f>
        <v>30.875</v>
      </c>
      <c r="D1333" s="23">
        <f>VLOOKUP(A1333,'Medical Examinations'!A1333:H3667,3,FALSE)</f>
        <v>4.0999999999999996</v>
      </c>
      <c r="E1333" s="23" t="str">
        <f>VLOOKUP(A1333,'Medical Examinations'!A1333:H3667,4,FALSE)</f>
        <v>No</v>
      </c>
      <c r="F1333" s="23" t="str">
        <f>VLOOKUP(A1333,'Medical Examinations'!A1333:H3667,5,FALSE)</f>
        <v>No</v>
      </c>
      <c r="G1333" s="23" t="str">
        <f>VLOOKUP(A1333,'Medical Examinations'!A1333:H3667,6,FALSE)</f>
        <v>No</v>
      </c>
      <c r="H1333" s="23">
        <f>VLOOKUP(A1333,'Medical Examinations'!A1333:H3667,7,FALSE)</f>
        <v>0</v>
      </c>
      <c r="I1333" s="23" t="str">
        <f>VLOOKUP(A1333,'Medical Examinations'!A1333:H3667,8,FALSE)</f>
        <v>No</v>
      </c>
      <c r="J1333" s="23" t="str" cm="1">
        <f t="array" ref="J1333">_xlfn.IFS(C1333&lt;18.5,"Under Weight",C1333&lt;25,"Healthy Weight",C1333&lt;30,"Over Weight",C1333&gt;=30,"Obesity")</f>
        <v>Obesity</v>
      </c>
      <c r="K1333" s="23" t="str" cm="1">
        <f t="array" ref="K1333">_xlfn.IFS(D1333&lt;5.7,"Normal",D1333&lt;=6.5,"Prediabetes",D1333&gt;6.5,"Diabetes")</f>
        <v>Normal</v>
      </c>
      <c r="L1333" s="30" t="str">
        <f>VLOOKUP(A1333,'Hospitalisation Details'!A1333:H3675,2,FALSE)</f>
        <v>28-Jun-1982</v>
      </c>
      <c r="M1333" s="23">
        <f>VLOOKUP(A1333,'Hospitalisation Details'!A1333:H3675,5,FALSE)</f>
        <v>8162.72</v>
      </c>
      <c r="N1333" s="23" t="str">
        <f>VLOOKUP(A1333,'Hospitalisation Details'!A1333:H3675,6,FALSE)</f>
        <v>tier - 3</v>
      </c>
      <c r="O1333" s="23" t="str">
        <f>VLOOKUP(A1333,'Hospitalisation Details'!A1333:H3675,7,FALSE)</f>
        <v>tier - 3</v>
      </c>
      <c r="P1333" s="23" t="str">
        <f>VLOOKUP(A1333,'Hospitalisation Details'!A1333:H3675,8,FALSE)</f>
        <v>R1012</v>
      </c>
      <c r="Q1333" s="26">
        <f>VLOOKUP(A1333,'Hospitalisation Details'!A1333:H3675,3,FALSE)</f>
        <v>40.944444444444443</v>
      </c>
    </row>
    <row r="1334" spans="1:17" ht="15.75" customHeight="1" x14ac:dyDescent="0.3">
      <c r="A1334" s="31" t="s">
        <v>2324</v>
      </c>
      <c r="B1334" s="23" t="str">
        <f>VLOOKUP(A1334,'Customer Names'!A1334:D3668,3,FALSE)</f>
        <v xml:space="preserve">  Gina</v>
      </c>
      <c r="C1334" s="23">
        <f>VLOOKUP(Healthcare!A1334,'Medical Examinations'!A1334:H3668,2,FALSE)</f>
        <v>30.81</v>
      </c>
      <c r="D1334" s="23">
        <f>VLOOKUP(A1334,'Medical Examinations'!A1334:H3668,3,FALSE)</f>
        <v>4.49</v>
      </c>
      <c r="E1334" s="23" t="str">
        <f>VLOOKUP(A1334,'Medical Examinations'!A1334:H3668,4,FALSE)</f>
        <v>No</v>
      </c>
      <c r="F1334" s="23" t="str">
        <f>VLOOKUP(A1334,'Medical Examinations'!A1334:H3668,5,FALSE)</f>
        <v>No</v>
      </c>
      <c r="G1334" s="23" t="str">
        <f>VLOOKUP(A1334,'Medical Examinations'!A1334:H3668,6,FALSE)</f>
        <v>No</v>
      </c>
      <c r="H1334" s="23">
        <f>VLOOKUP(A1334,'Medical Examinations'!A1334:H3668,7,FALSE)</f>
        <v>0</v>
      </c>
      <c r="I1334" s="23" t="str">
        <f>VLOOKUP(A1334,'Medical Examinations'!A1334:H3668,8,FALSE)</f>
        <v>No</v>
      </c>
      <c r="J1334" s="23" t="str" cm="1">
        <f t="array" ref="J1334">_xlfn.IFS(C1334&lt;18.5,"Under Weight",C1334&lt;25,"Healthy Weight",C1334&lt;30,"Over Weight",C1334&gt;=30,"Obesity")</f>
        <v>Obesity</v>
      </c>
      <c r="K1334" s="23" t="str" cm="1">
        <f t="array" ref="K1334">_xlfn.IFS(D1334&lt;5.7,"Normal",D1334&lt;=6.5,"Prediabetes",D1334&gt;6.5,"Diabetes")</f>
        <v>Normal</v>
      </c>
      <c r="L1334" s="30" t="str">
        <f>VLOOKUP(A1334,'Hospitalisation Details'!A1334:H3676,2,FALSE)</f>
        <v>21-Jun-1990</v>
      </c>
      <c r="M1334" s="23">
        <f>VLOOKUP(A1334,'Hospitalisation Details'!A1334:H3676,5,FALSE)</f>
        <v>8157.92</v>
      </c>
      <c r="N1334" s="23" t="str">
        <f>VLOOKUP(A1334,'Hospitalisation Details'!A1334:H3676,6,FALSE)</f>
        <v>tier - 2</v>
      </c>
      <c r="O1334" s="23" t="str">
        <f>VLOOKUP(A1334,'Hospitalisation Details'!A1334:H3676,7,FALSE)</f>
        <v>tier - 3</v>
      </c>
      <c r="P1334" s="23" t="str">
        <f>VLOOKUP(A1334,'Hospitalisation Details'!A1334:H3676,8,FALSE)</f>
        <v>R1025</v>
      </c>
      <c r="Q1334" s="26">
        <f>VLOOKUP(A1334,'Hospitalisation Details'!A1334:H3676,3,FALSE)</f>
        <v>32.963888888888889</v>
      </c>
    </row>
    <row r="1335" spans="1:17" ht="15.75" customHeight="1" x14ac:dyDescent="0.3">
      <c r="A1335" s="31" t="s">
        <v>2326</v>
      </c>
      <c r="B1335" s="23" t="str">
        <f>VLOOKUP(A1335,'Customer Names'!A1335:D3669,3,FALSE)</f>
        <v xml:space="preserve">  Dino</v>
      </c>
      <c r="C1335" s="23">
        <f>VLOOKUP(Healthcare!A1335,'Medical Examinations'!A1335:H3669,2,FALSE)</f>
        <v>36.85</v>
      </c>
      <c r="D1335" s="23">
        <f>VLOOKUP(A1335,'Medical Examinations'!A1335:H3669,3,FALSE)</f>
        <v>8.8000000000000007</v>
      </c>
      <c r="E1335" s="23" t="str">
        <f>VLOOKUP(A1335,'Medical Examinations'!A1335:H3669,4,FALSE)</f>
        <v>No</v>
      </c>
      <c r="F1335" s="23" t="str">
        <f>VLOOKUP(A1335,'Medical Examinations'!A1335:H3669,5,FALSE)</f>
        <v>No</v>
      </c>
      <c r="G1335" s="23" t="str">
        <f>VLOOKUP(A1335,'Medical Examinations'!A1335:H3669,6,FALSE)</f>
        <v>No</v>
      </c>
      <c r="H1335" s="23">
        <f>VLOOKUP(A1335,'Medical Examinations'!A1335:H3669,7,FALSE)</f>
        <v>2</v>
      </c>
      <c r="I1335" s="23" t="str">
        <f>VLOOKUP(A1335,'Medical Examinations'!A1335:H3669,8,FALSE)</f>
        <v>No</v>
      </c>
      <c r="J1335" s="23" t="str" cm="1">
        <f t="array" ref="J1335">_xlfn.IFS(C1335&lt;18.5,"Under Weight",C1335&lt;25,"Healthy Weight",C1335&lt;30,"Over Weight",C1335&gt;=30,"Obesity")</f>
        <v>Obesity</v>
      </c>
      <c r="K1335" s="23" t="str" cm="1">
        <f t="array" ref="K1335">_xlfn.IFS(D1335&lt;5.7,"Normal",D1335&lt;=6.5,"Prediabetes",D1335&gt;6.5,"Diabetes")</f>
        <v>Diabetes</v>
      </c>
      <c r="L1335" s="30" t="str">
        <f>VLOOKUP(A1335,'Hospitalisation Details'!A1335:H3677,2,FALSE)</f>
        <v>03-Sep-1973</v>
      </c>
      <c r="M1335" s="23">
        <f>VLOOKUP(A1335,'Hospitalisation Details'!A1335:H3677,5,FALSE)</f>
        <v>8125.78</v>
      </c>
      <c r="N1335" s="23" t="str">
        <f>VLOOKUP(A1335,'Hospitalisation Details'!A1335:H3677,6,FALSE)</f>
        <v>tier - 2</v>
      </c>
      <c r="O1335" s="23" t="str">
        <f>VLOOKUP(A1335,'Hospitalisation Details'!A1335:H3677,7,FALSE)</f>
        <v>tier - 2</v>
      </c>
      <c r="P1335" s="23" t="str">
        <f>VLOOKUP(A1335,'Hospitalisation Details'!A1335:H3677,8,FALSE)</f>
        <v>R1013</v>
      </c>
      <c r="Q1335" s="26">
        <f>VLOOKUP(A1335,'Hospitalisation Details'!A1335:H3677,3,FALSE)</f>
        <v>49.763888888888886</v>
      </c>
    </row>
    <row r="1336" spans="1:17" ht="15.75" customHeight="1" x14ac:dyDescent="0.3">
      <c r="A1336" s="31" t="s">
        <v>2328</v>
      </c>
      <c r="B1336" s="23" t="str">
        <f>VLOOKUP(A1336,'Customer Names'!A1336:D3670,3,FALSE)</f>
        <v xml:space="preserve">  Jan</v>
      </c>
      <c r="C1336" s="23">
        <f>VLOOKUP(Healthcare!A1336,'Medical Examinations'!A1336:H3670,2,FALSE)</f>
        <v>35.86</v>
      </c>
      <c r="D1336" s="23">
        <f>VLOOKUP(A1336,'Medical Examinations'!A1336:H3670,3,FALSE)</f>
        <v>7.93</v>
      </c>
      <c r="E1336" s="23" t="str">
        <f>VLOOKUP(A1336,'Medical Examinations'!A1336:H3670,4,FALSE)</f>
        <v>No</v>
      </c>
      <c r="F1336" s="23" t="str">
        <f>VLOOKUP(A1336,'Medical Examinations'!A1336:H3670,5,FALSE)</f>
        <v>No</v>
      </c>
      <c r="G1336" s="23" t="str">
        <f>VLOOKUP(A1336,'Medical Examinations'!A1336:H3670,6,FALSE)</f>
        <v>No</v>
      </c>
      <c r="H1336" s="23">
        <f>VLOOKUP(A1336,'Medical Examinations'!A1336:H3670,7,FALSE)</f>
        <v>2</v>
      </c>
      <c r="I1336" s="23" t="str">
        <f>VLOOKUP(A1336,'Medical Examinations'!A1336:H3670,8,FALSE)</f>
        <v>No</v>
      </c>
      <c r="J1336" s="23" t="str" cm="1">
        <f t="array" ref="J1336">_xlfn.IFS(C1336&lt;18.5,"Under Weight",C1336&lt;25,"Healthy Weight",C1336&lt;30,"Over Weight",C1336&gt;=30,"Obesity")</f>
        <v>Obesity</v>
      </c>
      <c r="K1336" s="23" t="str" cm="1">
        <f t="array" ref="K1336">_xlfn.IFS(D1336&lt;5.7,"Normal",D1336&lt;=6.5,"Prediabetes",D1336&gt;6.5,"Diabetes")</f>
        <v>Diabetes</v>
      </c>
      <c r="L1336" s="30" t="str">
        <f>VLOOKUP(A1336,'Hospitalisation Details'!A1336:H3678,2,FALSE)</f>
        <v>30-Aug-1973</v>
      </c>
      <c r="M1336" s="23">
        <f>VLOOKUP(A1336,'Hospitalisation Details'!A1336:H3678,5,FALSE)</f>
        <v>8124.41</v>
      </c>
      <c r="N1336" s="23" t="str">
        <f>VLOOKUP(A1336,'Hospitalisation Details'!A1336:H3678,6,FALSE)</f>
        <v>tier - 3</v>
      </c>
      <c r="O1336" s="23" t="str">
        <f>VLOOKUP(A1336,'Hospitalisation Details'!A1336:H3678,7,FALSE)</f>
        <v>tier - 1</v>
      </c>
      <c r="P1336" s="23" t="str">
        <f>VLOOKUP(A1336,'Hospitalisation Details'!A1336:H3678,8,FALSE)</f>
        <v>R1013</v>
      </c>
      <c r="Q1336" s="26">
        <f>VLOOKUP(A1336,'Hospitalisation Details'!A1336:H3678,3,FALSE)</f>
        <v>49.772222222222226</v>
      </c>
    </row>
    <row r="1337" spans="1:17" ht="15.75" customHeight="1" x14ac:dyDescent="0.3">
      <c r="A1337" s="31" t="s">
        <v>2330</v>
      </c>
      <c r="B1337" s="23" t="str">
        <f>VLOOKUP(A1337,'Customer Names'!A1337:D3671,3,FALSE)</f>
        <v xml:space="preserve">  Jonathan E</v>
      </c>
      <c r="C1337" s="23">
        <f>VLOOKUP(Healthcare!A1337,'Medical Examinations'!A1337:H3671,2,FALSE)</f>
        <v>30.3</v>
      </c>
      <c r="D1337" s="23">
        <f>VLOOKUP(A1337,'Medical Examinations'!A1337:H3671,3,FALSE)</f>
        <v>9.4499999999999993</v>
      </c>
      <c r="E1337" s="23" t="str">
        <f>VLOOKUP(A1337,'Medical Examinations'!A1337:H3671,4,FALSE)</f>
        <v>No</v>
      </c>
      <c r="F1337" s="23" t="str">
        <f>VLOOKUP(A1337,'Medical Examinations'!A1337:H3671,5,FALSE)</f>
        <v>No</v>
      </c>
      <c r="G1337" s="23" t="str">
        <f>VLOOKUP(A1337,'Medical Examinations'!A1337:H3671,6,FALSE)</f>
        <v>No</v>
      </c>
      <c r="H1337" s="23">
        <f>VLOOKUP(A1337,'Medical Examinations'!A1337:H3671,7,FALSE)</f>
        <v>2</v>
      </c>
      <c r="I1337" s="23" t="str">
        <f>VLOOKUP(A1337,'Medical Examinations'!A1337:H3671,8,FALSE)</f>
        <v>No</v>
      </c>
      <c r="J1337" s="23" t="str" cm="1">
        <f t="array" ref="J1337">_xlfn.IFS(C1337&lt;18.5,"Under Weight",C1337&lt;25,"Healthy Weight",C1337&lt;30,"Over Weight",C1337&gt;=30,"Obesity")</f>
        <v>Obesity</v>
      </c>
      <c r="K1337" s="23" t="str" cm="1">
        <f t="array" ref="K1337">_xlfn.IFS(D1337&lt;5.7,"Normal",D1337&lt;=6.5,"Prediabetes",D1337&gt;6.5,"Diabetes")</f>
        <v>Diabetes</v>
      </c>
      <c r="L1337" s="30" t="str">
        <f>VLOOKUP(A1337,'Hospitalisation Details'!A1337:H3679,2,FALSE)</f>
        <v>16-Dec-1973</v>
      </c>
      <c r="M1337" s="23">
        <f>VLOOKUP(A1337,'Hospitalisation Details'!A1337:H3679,5,FALSE)</f>
        <v>8116.68</v>
      </c>
      <c r="N1337" s="23" t="str">
        <f>VLOOKUP(A1337,'Hospitalisation Details'!A1337:H3679,6,FALSE)</f>
        <v>tier - 3</v>
      </c>
      <c r="O1337" s="23" t="str">
        <f>VLOOKUP(A1337,'Hospitalisation Details'!A1337:H3679,7,FALSE)</f>
        <v>tier - 1</v>
      </c>
      <c r="P1337" s="23" t="str">
        <f>VLOOKUP(A1337,'Hospitalisation Details'!A1337:H3679,8,FALSE)</f>
        <v>R1011</v>
      </c>
      <c r="Q1337" s="26">
        <f>VLOOKUP(A1337,'Hospitalisation Details'!A1337:H3679,3,FALSE)</f>
        <v>49.477777777777774</v>
      </c>
    </row>
    <row r="1338" spans="1:17" ht="15.75" customHeight="1" x14ac:dyDescent="0.3">
      <c r="A1338" s="31" t="s">
        <v>2332</v>
      </c>
      <c r="B1338" s="23" t="str">
        <f>VLOOKUP(A1338,'Customer Names'!A1338:D3672,3,FALSE)</f>
        <v xml:space="preserve">  Mark A</v>
      </c>
      <c r="C1338" s="23">
        <f>VLOOKUP(Healthcare!A1338,'Medical Examinations'!A1338:H3672,2,FALSE)</f>
        <v>32.015000000000001</v>
      </c>
      <c r="D1338" s="23">
        <f>VLOOKUP(A1338,'Medical Examinations'!A1338:H3672,3,FALSE)</f>
        <v>7.67</v>
      </c>
      <c r="E1338" s="23" t="str">
        <f>VLOOKUP(A1338,'Medical Examinations'!A1338:H3672,4,FALSE)</f>
        <v>No</v>
      </c>
      <c r="F1338" s="23" t="str">
        <f>VLOOKUP(A1338,'Medical Examinations'!A1338:H3672,5,FALSE)</f>
        <v>No</v>
      </c>
      <c r="G1338" s="23" t="str">
        <f>VLOOKUP(A1338,'Medical Examinations'!A1338:H3672,6,FALSE)</f>
        <v>No</v>
      </c>
      <c r="H1338" s="23">
        <f>VLOOKUP(A1338,'Medical Examinations'!A1338:H3672,7,FALSE)</f>
        <v>0</v>
      </c>
      <c r="I1338" s="23" t="str">
        <f>VLOOKUP(A1338,'Medical Examinations'!A1338:H3672,8,FALSE)</f>
        <v>No</v>
      </c>
      <c r="J1338" s="23" t="str" cm="1">
        <f t="array" ref="J1338">_xlfn.IFS(C1338&lt;18.5,"Under Weight",C1338&lt;25,"Healthy Weight",C1338&lt;30,"Over Weight",C1338&gt;=30,"Obesity")</f>
        <v>Obesity</v>
      </c>
      <c r="K1338" s="23" t="str" cm="1">
        <f t="array" ref="K1338">_xlfn.IFS(D1338&lt;5.7,"Normal",D1338&lt;=6.5,"Prediabetes",D1338&gt;6.5,"Diabetes")</f>
        <v>Diabetes</v>
      </c>
      <c r="L1338" s="30" t="str">
        <f>VLOOKUP(A1338,'Hospitalisation Details'!A1338:H3680,2,FALSE)</f>
        <v>01-Sep-1978</v>
      </c>
      <c r="M1338" s="23">
        <f>VLOOKUP(A1338,'Hospitalisation Details'!A1338:H3680,5,FALSE)</f>
        <v>8116.27</v>
      </c>
      <c r="N1338" s="23" t="str">
        <f>VLOOKUP(A1338,'Hospitalisation Details'!A1338:H3680,6,FALSE)</f>
        <v>tier - 3</v>
      </c>
      <c r="O1338" s="23" t="str">
        <f>VLOOKUP(A1338,'Hospitalisation Details'!A1338:H3680,7,FALSE)</f>
        <v>tier - 1</v>
      </c>
      <c r="P1338" s="23" t="str">
        <f>VLOOKUP(A1338,'Hospitalisation Details'!A1338:H3680,8,FALSE)</f>
        <v>R1012</v>
      </c>
      <c r="Q1338" s="26">
        <f>VLOOKUP(A1338,'Hospitalisation Details'!A1338:H3680,3,FALSE)</f>
        <v>44.769444444444446</v>
      </c>
    </row>
    <row r="1339" spans="1:17" ht="15.75" customHeight="1" x14ac:dyDescent="0.3">
      <c r="A1339" s="31" t="s">
        <v>2334</v>
      </c>
      <c r="B1339" s="23" t="str">
        <f>VLOOKUP(A1339,'Customer Names'!A1339:D3673,3,FALSE)</f>
        <v xml:space="preserve">  Mary</v>
      </c>
      <c r="C1339" s="23">
        <f>VLOOKUP(Healthcare!A1339,'Medical Examinations'!A1339:H3673,2,FALSE)</f>
        <v>25.06</v>
      </c>
      <c r="D1339" s="23">
        <f>VLOOKUP(A1339,'Medical Examinations'!A1339:H3673,3,FALSE)</f>
        <v>10.53</v>
      </c>
      <c r="E1339" s="23" t="str">
        <f>VLOOKUP(A1339,'Medical Examinations'!A1339:H3673,4,FALSE)</f>
        <v>No</v>
      </c>
      <c r="F1339" s="23" t="str">
        <f>VLOOKUP(A1339,'Medical Examinations'!A1339:H3673,5,FALSE)</f>
        <v>No</v>
      </c>
      <c r="G1339" s="23" t="str">
        <f>VLOOKUP(A1339,'Medical Examinations'!A1339:H3673,6,FALSE)</f>
        <v>No</v>
      </c>
      <c r="H1339" s="23">
        <f>VLOOKUP(A1339,'Medical Examinations'!A1339:H3673,7,FALSE)</f>
        <v>2</v>
      </c>
      <c r="I1339" s="23" t="str">
        <f>VLOOKUP(A1339,'Medical Examinations'!A1339:H3673,8,FALSE)</f>
        <v>No</v>
      </c>
      <c r="J1339" s="23" t="str" cm="1">
        <f t="array" ref="J1339">_xlfn.IFS(C1339&lt;18.5,"Under Weight",C1339&lt;25,"Healthy Weight",C1339&lt;30,"Over Weight",C1339&gt;=30,"Obesity")</f>
        <v>Over Weight</v>
      </c>
      <c r="K1339" s="23" t="str" cm="1">
        <f t="array" ref="K1339">_xlfn.IFS(D1339&lt;5.7,"Normal",D1339&lt;=6.5,"Prediabetes",D1339&gt;6.5,"Diabetes")</f>
        <v>Diabetes</v>
      </c>
      <c r="L1339" s="30" t="str">
        <f>VLOOKUP(A1339,'Hospitalisation Details'!A1339:H3681,2,FALSE)</f>
        <v>11-Oct-1973</v>
      </c>
      <c r="M1339" s="23">
        <f>VLOOKUP(A1339,'Hospitalisation Details'!A1339:H3681,5,FALSE)</f>
        <v>8112.59</v>
      </c>
      <c r="N1339" s="23" t="str">
        <f>VLOOKUP(A1339,'Hospitalisation Details'!A1339:H3681,6,FALSE)</f>
        <v>tier - 2</v>
      </c>
      <c r="O1339" s="23" t="str">
        <f>VLOOKUP(A1339,'Hospitalisation Details'!A1339:H3681,7,FALSE)</f>
        <v>tier - 2</v>
      </c>
      <c r="P1339" s="23" t="str">
        <f>VLOOKUP(A1339,'Hospitalisation Details'!A1339:H3681,8,FALSE)</f>
        <v>R1013</v>
      </c>
      <c r="Q1339" s="26">
        <f>VLOOKUP(A1339,'Hospitalisation Details'!A1339:H3681,3,FALSE)</f>
        <v>49.658333333333331</v>
      </c>
    </row>
    <row r="1340" spans="1:17" ht="15.75" customHeight="1" x14ac:dyDescent="0.3">
      <c r="A1340" s="31" t="s">
        <v>2335</v>
      </c>
      <c r="B1340" s="23" t="str">
        <f>VLOOKUP(A1340,'Customer Names'!A1340:D3674,3,FALSE)</f>
        <v xml:space="preserve">  Samuel</v>
      </c>
      <c r="C1340" s="23">
        <f>VLOOKUP(Healthcare!A1340,'Medical Examinations'!A1340:H3674,2,FALSE)</f>
        <v>18.829999999999998</v>
      </c>
      <c r="D1340" s="23">
        <f>VLOOKUP(A1340,'Medical Examinations'!A1340:H3674,3,FALSE)</f>
        <v>10.08</v>
      </c>
      <c r="E1340" s="23" t="str">
        <f>VLOOKUP(A1340,'Medical Examinations'!A1340:H3674,4,FALSE)</f>
        <v>Yes</v>
      </c>
      <c r="F1340" s="23" t="str">
        <f>VLOOKUP(A1340,'Medical Examinations'!A1340:H3674,5,FALSE)</f>
        <v>No</v>
      </c>
      <c r="G1340" s="23" t="str">
        <f>VLOOKUP(A1340,'Medical Examinations'!A1340:H3674,6,FALSE)</f>
        <v>No</v>
      </c>
      <c r="H1340" s="23">
        <f>VLOOKUP(A1340,'Medical Examinations'!A1340:H3674,7,FALSE)</f>
        <v>0</v>
      </c>
      <c r="I1340" s="23" t="str">
        <f>VLOOKUP(A1340,'Medical Examinations'!A1340:H3674,8,FALSE)</f>
        <v>No</v>
      </c>
      <c r="J1340" s="23" t="str" cm="1">
        <f t="array" ref="J1340">_xlfn.IFS(C1340&lt;18.5,"Under Weight",C1340&lt;25,"Healthy Weight",C1340&lt;30,"Over Weight",C1340&gt;=30,"Obesity")</f>
        <v>Healthy Weight</v>
      </c>
      <c r="K1340" s="23" t="str" cm="1">
        <f t="array" ref="K1340">_xlfn.IFS(D1340&lt;5.7,"Normal",D1340&lt;=6.5,"Prediabetes",D1340&gt;6.5,"Diabetes")</f>
        <v>Diabetes</v>
      </c>
      <c r="L1340" s="30" t="str">
        <f>VLOOKUP(A1340,'Hospitalisation Details'!A1340:H3682,2,FALSE)</f>
        <v>10-Jun-1967</v>
      </c>
      <c r="M1340" s="23">
        <f>VLOOKUP(A1340,'Hospitalisation Details'!A1340:H3682,5,FALSE)</f>
        <v>8091.3</v>
      </c>
      <c r="N1340" s="23" t="str">
        <f>VLOOKUP(A1340,'Hospitalisation Details'!A1340:H3682,6,FALSE)</f>
        <v>tier - 3</v>
      </c>
      <c r="O1340" s="23" t="str">
        <f>VLOOKUP(A1340,'Hospitalisation Details'!A1340:H3682,7,FALSE)</f>
        <v>tier - 1</v>
      </c>
      <c r="P1340" s="23" t="str">
        <f>VLOOKUP(A1340,'Hospitalisation Details'!A1340:H3682,8,FALSE)</f>
        <v>R1012</v>
      </c>
      <c r="Q1340" s="26">
        <f>VLOOKUP(A1340,'Hospitalisation Details'!A1340:H3682,3,FALSE)</f>
        <v>55.994444444444447</v>
      </c>
    </row>
    <row r="1341" spans="1:17" ht="15.75" customHeight="1" x14ac:dyDescent="0.3">
      <c r="A1341" s="31" t="s">
        <v>2336</v>
      </c>
      <c r="B1341" s="23" t="str">
        <f>VLOOKUP(A1341,'Customer Names'!A1341:D3675,3,FALSE)</f>
        <v xml:space="preserve">  Stan J</v>
      </c>
      <c r="C1341" s="23">
        <f>VLOOKUP(Healthcare!A1341,'Medical Examinations'!A1341:H3675,2,FALSE)</f>
        <v>47.52</v>
      </c>
      <c r="D1341" s="23">
        <f>VLOOKUP(A1341,'Medical Examinations'!A1341:H3675,3,FALSE)</f>
        <v>11.39</v>
      </c>
      <c r="E1341" s="23" t="str">
        <f>VLOOKUP(A1341,'Medical Examinations'!A1341:H3675,4,FALSE)</f>
        <v>Yes</v>
      </c>
      <c r="F1341" s="23" t="str">
        <f>VLOOKUP(A1341,'Medical Examinations'!A1341:H3675,5,FALSE)</f>
        <v>No</v>
      </c>
      <c r="G1341" s="23" t="str">
        <f>VLOOKUP(A1341,'Medical Examinations'!A1341:H3675,6,FALSE)</f>
        <v>No</v>
      </c>
      <c r="H1341" s="23">
        <f>VLOOKUP(A1341,'Medical Examinations'!A1341:H3675,7,FALSE)</f>
        <v>1</v>
      </c>
      <c r="I1341" s="23" t="str">
        <f>VLOOKUP(A1341,'Medical Examinations'!A1341:H3675,8,FALSE)</f>
        <v>No</v>
      </c>
      <c r="J1341" s="23" t="str" cm="1">
        <f t="array" ref="J1341">_xlfn.IFS(C1341&lt;18.5,"Under Weight",C1341&lt;25,"Healthy Weight",C1341&lt;30,"Over Weight",C1341&gt;=30,"Obesity")</f>
        <v>Obesity</v>
      </c>
      <c r="K1341" s="23" t="str" cm="1">
        <f t="array" ref="K1341">_xlfn.IFS(D1341&lt;5.7,"Normal",D1341&lt;=6.5,"Prediabetes",D1341&gt;6.5,"Diabetes")</f>
        <v>Diabetes</v>
      </c>
      <c r="L1341" s="30" t="str">
        <f>VLOOKUP(A1341,'Hospitalisation Details'!A1341:H3683,2,FALSE)</f>
        <v>21-Dec-1975</v>
      </c>
      <c r="M1341" s="23">
        <f>VLOOKUP(A1341,'Hospitalisation Details'!A1341:H3683,5,FALSE)</f>
        <v>8083.92</v>
      </c>
      <c r="N1341" s="23" t="str">
        <f>VLOOKUP(A1341,'Hospitalisation Details'!A1341:H3683,6,FALSE)</f>
        <v>tier - 3</v>
      </c>
      <c r="O1341" s="23" t="str">
        <f>VLOOKUP(A1341,'Hospitalisation Details'!A1341:H3683,7,FALSE)</f>
        <v>tier - 3</v>
      </c>
      <c r="P1341" s="23" t="str">
        <f>VLOOKUP(A1341,'Hospitalisation Details'!A1341:H3683,8,FALSE)</f>
        <v>R1013</v>
      </c>
      <c r="Q1341" s="26">
        <f>VLOOKUP(A1341,'Hospitalisation Details'!A1341:H3683,3,FALSE)</f>
        <v>47.463888888888889</v>
      </c>
    </row>
    <row r="1342" spans="1:17" ht="15.75" customHeight="1" x14ac:dyDescent="0.3">
      <c r="A1342" s="31" t="s">
        <v>2338</v>
      </c>
      <c r="B1342" s="23" t="str">
        <f>VLOOKUP(A1342,'Customer Names'!A1342:D3676,3,FALSE)</f>
        <v xml:space="preserve">  Jessica L</v>
      </c>
      <c r="C1342" s="23">
        <f>VLOOKUP(Healthcare!A1342,'Medical Examinations'!A1342:H3676,2,FALSE)</f>
        <v>37.82</v>
      </c>
      <c r="D1342" s="23">
        <f>VLOOKUP(A1342,'Medical Examinations'!A1342:H3676,3,FALSE)</f>
        <v>6.36</v>
      </c>
      <c r="E1342" s="23" t="str">
        <f>VLOOKUP(A1342,'Medical Examinations'!A1342:H3676,4,FALSE)</f>
        <v>No</v>
      </c>
      <c r="F1342" s="23" t="str">
        <f>VLOOKUP(A1342,'Medical Examinations'!A1342:H3676,5,FALSE)</f>
        <v>No</v>
      </c>
      <c r="G1342" s="23" t="str">
        <f>VLOOKUP(A1342,'Medical Examinations'!A1342:H3676,6,FALSE)</f>
        <v>No</v>
      </c>
      <c r="H1342" s="23">
        <f>VLOOKUP(A1342,'Medical Examinations'!A1342:H3676,7,FALSE)</f>
        <v>0</v>
      </c>
      <c r="I1342" s="23" t="str">
        <f>VLOOKUP(A1342,'Medical Examinations'!A1342:H3676,8,FALSE)</f>
        <v>No</v>
      </c>
      <c r="J1342" s="23" t="str" cm="1">
        <f t="array" ref="J1342">_xlfn.IFS(C1342&lt;18.5,"Under Weight",C1342&lt;25,"Healthy Weight",C1342&lt;30,"Over Weight",C1342&gt;=30,"Obesity")</f>
        <v>Obesity</v>
      </c>
      <c r="K1342" s="23" t="str" cm="1">
        <f t="array" ref="K1342">_xlfn.IFS(D1342&lt;5.7,"Normal",D1342&lt;=6.5,"Prediabetes",D1342&gt;6.5,"Diabetes")</f>
        <v>Prediabetes</v>
      </c>
      <c r="L1342" s="30" t="str">
        <f>VLOOKUP(A1342,'Hospitalisation Details'!A1342:H3684,2,FALSE)</f>
        <v>12-Oct-1994</v>
      </c>
      <c r="M1342" s="23">
        <f>VLOOKUP(A1342,'Hospitalisation Details'!A1342:H3684,5,FALSE)</f>
        <v>8081.74</v>
      </c>
      <c r="N1342" s="23" t="str">
        <f>VLOOKUP(A1342,'Hospitalisation Details'!A1342:H3684,6,FALSE)</f>
        <v>tier - 2</v>
      </c>
      <c r="O1342" s="23" t="str">
        <f>VLOOKUP(A1342,'Hospitalisation Details'!A1342:H3684,7,FALSE)</f>
        <v>tier - 2</v>
      </c>
      <c r="P1342" s="23" t="str">
        <f>VLOOKUP(A1342,'Hospitalisation Details'!A1342:H3684,8,FALSE)</f>
        <v>R1026</v>
      </c>
      <c r="Q1342" s="26">
        <f>VLOOKUP(A1342,'Hospitalisation Details'!A1342:H3684,3,FALSE)</f>
        <v>28.655555555555555</v>
      </c>
    </row>
    <row r="1343" spans="1:17" ht="15.75" customHeight="1" x14ac:dyDescent="0.3">
      <c r="A1343" s="31" t="s">
        <v>2339</v>
      </c>
      <c r="B1343" s="23" t="str">
        <f>VLOOKUP(A1343,'Customer Names'!A1343:D3677,3,FALSE)</f>
        <v xml:space="preserve">  Krysta</v>
      </c>
      <c r="C1343" s="23">
        <f>VLOOKUP(Healthcare!A1343,'Medical Examinations'!A1343:H3677,2,FALSE)</f>
        <v>44.16</v>
      </c>
      <c r="D1343" s="23">
        <f>VLOOKUP(A1343,'Medical Examinations'!A1343:H3677,3,FALSE)</f>
        <v>5.31</v>
      </c>
      <c r="E1343" s="23" t="str">
        <f>VLOOKUP(A1343,'Medical Examinations'!A1343:H3677,4,FALSE)</f>
        <v>Yes</v>
      </c>
      <c r="F1343" s="23" t="str">
        <f>VLOOKUP(A1343,'Medical Examinations'!A1343:H3677,5,FALSE)</f>
        <v>No</v>
      </c>
      <c r="G1343" s="23" t="str">
        <f>VLOOKUP(A1343,'Medical Examinations'!A1343:H3677,6,FALSE)</f>
        <v>No</v>
      </c>
      <c r="H1343" s="23">
        <f>VLOOKUP(A1343,'Medical Examinations'!A1343:H3677,7,FALSE)</f>
        <v>0</v>
      </c>
      <c r="I1343" s="23" t="str">
        <f>VLOOKUP(A1343,'Medical Examinations'!A1343:H3677,8,FALSE)</f>
        <v>No</v>
      </c>
      <c r="J1343" s="23" t="str" cm="1">
        <f t="array" ref="J1343">_xlfn.IFS(C1343&lt;18.5,"Under Weight",C1343&lt;25,"Healthy Weight",C1343&lt;30,"Over Weight",C1343&gt;=30,"Obesity")</f>
        <v>Obesity</v>
      </c>
      <c r="K1343" s="23" t="str" cm="1">
        <f t="array" ref="K1343">_xlfn.IFS(D1343&lt;5.7,"Normal",D1343&lt;=6.5,"Prediabetes",D1343&gt;6.5,"Diabetes")</f>
        <v>Normal</v>
      </c>
      <c r="L1343" s="30" t="str">
        <f>VLOOKUP(A1343,'Hospitalisation Details'!A1343:H3685,2,FALSE)</f>
        <v>28-Aug-2001</v>
      </c>
      <c r="M1343" s="23">
        <f>VLOOKUP(A1343,'Hospitalisation Details'!A1343:H3685,5,FALSE)</f>
        <v>8081.26</v>
      </c>
      <c r="N1343" s="23" t="str">
        <f>VLOOKUP(A1343,'Hospitalisation Details'!A1343:H3685,6,FALSE)</f>
        <v>tier - 2</v>
      </c>
      <c r="O1343" s="23" t="str">
        <f>VLOOKUP(A1343,'Hospitalisation Details'!A1343:H3685,7,FALSE)</f>
        <v>tier - 2</v>
      </c>
      <c r="P1343" s="23" t="str">
        <f>VLOOKUP(A1343,'Hospitalisation Details'!A1343:H3685,8,FALSE)</f>
        <v>R1012</v>
      </c>
      <c r="Q1343" s="26">
        <f>VLOOKUP(A1343,'Hospitalisation Details'!A1343:H3685,3,FALSE)</f>
        <v>21.777777777777779</v>
      </c>
    </row>
    <row r="1344" spans="1:17" ht="15.75" customHeight="1" x14ac:dyDescent="0.3">
      <c r="A1344" s="31" t="s">
        <v>2341</v>
      </c>
      <c r="B1344" s="23" t="str">
        <f>VLOOKUP(A1344,'Customer Names'!A1344:D3678,3,FALSE)</f>
        <v xml:space="preserve">  Natascia</v>
      </c>
      <c r="C1344" s="23">
        <f>VLOOKUP(Healthcare!A1344,'Medical Examinations'!A1344:H3678,2,FALSE)</f>
        <v>37.049999999999997</v>
      </c>
      <c r="D1344" s="23">
        <f>VLOOKUP(A1344,'Medical Examinations'!A1344:H3678,3,FALSE)</f>
        <v>4.74</v>
      </c>
      <c r="E1344" s="23" t="str">
        <f>VLOOKUP(A1344,'Medical Examinations'!A1344:H3678,4,FALSE)</f>
        <v>No</v>
      </c>
      <c r="F1344" s="23" t="str">
        <f>VLOOKUP(A1344,'Medical Examinations'!A1344:H3678,5,FALSE)</f>
        <v>No</v>
      </c>
      <c r="G1344" s="23" t="str">
        <f>VLOOKUP(A1344,'Medical Examinations'!A1344:H3678,6,FALSE)</f>
        <v>Yes</v>
      </c>
      <c r="H1344" s="23">
        <f>VLOOKUP(A1344,'Medical Examinations'!A1344:H3678,7,FALSE)</f>
        <v>1</v>
      </c>
      <c r="I1344" s="23" t="str">
        <f>VLOOKUP(A1344,'Medical Examinations'!A1344:H3678,8,FALSE)</f>
        <v>No</v>
      </c>
      <c r="J1344" s="23" t="str" cm="1">
        <f t="array" ref="J1344">_xlfn.IFS(C1344&lt;18.5,"Under Weight",C1344&lt;25,"Healthy Weight",C1344&lt;30,"Over Weight",C1344&gt;=30,"Obesity")</f>
        <v>Obesity</v>
      </c>
      <c r="K1344" s="23" t="str" cm="1">
        <f t="array" ref="K1344">_xlfn.IFS(D1344&lt;5.7,"Normal",D1344&lt;=6.5,"Prediabetes",D1344&gt;6.5,"Diabetes")</f>
        <v>Normal</v>
      </c>
      <c r="L1344" s="30" t="str">
        <f>VLOOKUP(A1344,'Hospitalisation Details'!A1344:H3686,2,FALSE)</f>
        <v>07-Nov-1993</v>
      </c>
      <c r="M1344" s="23">
        <f>VLOOKUP(A1344,'Hospitalisation Details'!A1344:H3686,5,FALSE)</f>
        <v>8077.41</v>
      </c>
      <c r="N1344" s="23" t="str">
        <f>VLOOKUP(A1344,'Hospitalisation Details'!A1344:H3686,6,FALSE)</f>
        <v>tier - 2</v>
      </c>
      <c r="O1344" s="23" t="str">
        <f>VLOOKUP(A1344,'Hospitalisation Details'!A1344:H3686,7,FALSE)</f>
        <v>tier - 1</v>
      </c>
      <c r="P1344" s="23" t="str">
        <f>VLOOKUP(A1344,'Hospitalisation Details'!A1344:H3686,8,FALSE)</f>
        <v>R1026</v>
      </c>
      <c r="Q1344" s="26">
        <f>VLOOKUP(A1344,'Hospitalisation Details'!A1344:H3686,3,FALSE)</f>
        <v>29.586111111111112</v>
      </c>
    </row>
    <row r="1345" spans="1:17" ht="15.75" customHeight="1" x14ac:dyDescent="0.3">
      <c r="A1345" s="31" t="s">
        <v>2343</v>
      </c>
      <c r="B1345" s="23" t="str">
        <f>VLOOKUP(A1345,'Customer Names'!A1345:D3679,3,FALSE)</f>
        <v xml:space="preserve">  Jenny</v>
      </c>
      <c r="C1345" s="23">
        <f>VLOOKUP(Healthcare!A1345,'Medical Examinations'!A1345:H3679,2,FALSE)</f>
        <v>18.66</v>
      </c>
      <c r="D1345" s="23">
        <f>VLOOKUP(A1345,'Medical Examinations'!A1345:H3679,3,FALSE)</f>
        <v>11.35</v>
      </c>
      <c r="E1345" s="23" t="str">
        <f>VLOOKUP(A1345,'Medical Examinations'!A1345:H3679,4,FALSE)</f>
        <v>No</v>
      </c>
      <c r="F1345" s="23" t="str">
        <f>VLOOKUP(A1345,'Medical Examinations'!A1345:H3679,5,FALSE)</f>
        <v>No</v>
      </c>
      <c r="G1345" s="23" t="str">
        <f>VLOOKUP(A1345,'Medical Examinations'!A1345:H3679,6,FALSE)</f>
        <v>No</v>
      </c>
      <c r="H1345" s="23">
        <f>VLOOKUP(A1345,'Medical Examinations'!A1345:H3679,7,FALSE)</f>
        <v>0</v>
      </c>
      <c r="I1345" s="23" t="str">
        <f>VLOOKUP(A1345,'Medical Examinations'!A1345:H3679,8,FALSE)</f>
        <v>No</v>
      </c>
      <c r="J1345" s="23" t="str" cm="1">
        <f t="array" ref="J1345">_xlfn.IFS(C1345&lt;18.5,"Under Weight",C1345&lt;25,"Healthy Weight",C1345&lt;30,"Over Weight",C1345&gt;=30,"Obesity")</f>
        <v>Healthy Weight</v>
      </c>
      <c r="K1345" s="23" t="str" cm="1">
        <f t="array" ref="K1345">_xlfn.IFS(D1345&lt;5.7,"Normal",D1345&lt;=6.5,"Prediabetes",D1345&gt;6.5,"Diabetes")</f>
        <v>Diabetes</v>
      </c>
      <c r="L1345" s="30" t="str">
        <f>VLOOKUP(A1345,'Hospitalisation Details'!A1345:H3687,2,FALSE)</f>
        <v>21-Oct-1965</v>
      </c>
      <c r="M1345" s="23">
        <f>VLOOKUP(A1345,'Hospitalisation Details'!A1345:H3687,5,FALSE)</f>
        <v>8071.57</v>
      </c>
      <c r="N1345" s="23" t="str">
        <f>VLOOKUP(A1345,'Hospitalisation Details'!A1345:H3687,6,FALSE)</f>
        <v>tier - 3</v>
      </c>
      <c r="O1345" s="23" t="str">
        <f>VLOOKUP(A1345,'Hospitalisation Details'!A1345:H3687,7,FALSE)</f>
        <v>tier - 1</v>
      </c>
      <c r="P1345" s="23" t="str">
        <f>VLOOKUP(A1345,'Hospitalisation Details'!A1345:H3687,8,FALSE)</f>
        <v>R1011</v>
      </c>
      <c r="Q1345" s="26">
        <f>VLOOKUP(A1345,'Hospitalisation Details'!A1345:H3687,3,FALSE)</f>
        <v>57.630555555555553</v>
      </c>
    </row>
    <row r="1346" spans="1:17" ht="15.75" customHeight="1" x14ac:dyDescent="0.3">
      <c r="A1346" s="31" t="s">
        <v>2344</v>
      </c>
      <c r="B1346" s="23" t="str">
        <f>VLOOKUP(A1346,'Customer Names'!A1346:D3680,3,FALSE)</f>
        <v xml:space="preserve">  Brian</v>
      </c>
      <c r="C1346" s="23">
        <f>VLOOKUP(Healthcare!A1346,'Medical Examinations'!A1346:H3680,2,FALSE)</f>
        <v>36.200000000000003</v>
      </c>
      <c r="D1346" s="23">
        <f>VLOOKUP(A1346,'Medical Examinations'!A1346:H3680,3,FALSE)</f>
        <v>6.81</v>
      </c>
      <c r="E1346" s="23" t="str">
        <f>VLOOKUP(A1346,'Medical Examinations'!A1346:H3680,4,FALSE)</f>
        <v>Yes</v>
      </c>
      <c r="F1346" s="23" t="str">
        <f>VLOOKUP(A1346,'Medical Examinations'!A1346:H3680,5,FALSE)</f>
        <v>No</v>
      </c>
      <c r="G1346" s="23" t="str">
        <f>VLOOKUP(A1346,'Medical Examinations'!A1346:H3680,6,FALSE)</f>
        <v>No</v>
      </c>
      <c r="H1346" s="23">
        <f>VLOOKUP(A1346,'Medical Examinations'!A1346:H3680,7,FALSE)</f>
        <v>1</v>
      </c>
      <c r="I1346" s="23" t="str">
        <f>VLOOKUP(A1346,'Medical Examinations'!A1346:H3680,8,FALSE)</f>
        <v>No</v>
      </c>
      <c r="J1346" s="23" t="str" cm="1">
        <f t="array" ref="J1346">_xlfn.IFS(C1346&lt;18.5,"Under Weight",C1346&lt;25,"Healthy Weight",C1346&lt;30,"Over Weight",C1346&gt;=30,"Obesity")</f>
        <v>Obesity</v>
      </c>
      <c r="K1346" s="23" t="str" cm="1">
        <f t="array" ref="K1346">_xlfn.IFS(D1346&lt;5.7,"Normal",D1346&lt;=6.5,"Prediabetes",D1346&gt;6.5,"Diabetes")</f>
        <v>Diabetes</v>
      </c>
      <c r="L1346" s="30" t="str">
        <f>VLOOKUP(A1346,'Hospitalisation Details'!A1346:H3688,2,FALSE)</f>
        <v>15-Dec-1975</v>
      </c>
      <c r="M1346" s="23">
        <f>VLOOKUP(A1346,'Hospitalisation Details'!A1346:H3688,5,FALSE)</f>
        <v>8068.19</v>
      </c>
      <c r="N1346" s="23" t="str">
        <f>VLOOKUP(A1346,'Hospitalisation Details'!A1346:H3688,6,FALSE)</f>
        <v>tier - 3</v>
      </c>
      <c r="O1346" s="23" t="str">
        <f>VLOOKUP(A1346,'Hospitalisation Details'!A1346:H3688,7,FALSE)</f>
        <v>tier - 2</v>
      </c>
      <c r="P1346" s="23" t="str">
        <f>VLOOKUP(A1346,'Hospitalisation Details'!A1346:H3688,8,FALSE)</f>
        <v>R1011</v>
      </c>
      <c r="Q1346" s="26">
        <f>VLOOKUP(A1346,'Hospitalisation Details'!A1346:H3688,3,FALSE)</f>
        <v>47.480555555555554</v>
      </c>
    </row>
    <row r="1347" spans="1:17" ht="15.75" customHeight="1" x14ac:dyDescent="0.3">
      <c r="A1347" s="31" t="s">
        <v>2345</v>
      </c>
      <c r="B1347" s="23" t="str">
        <f>VLOOKUP(A1347,'Customer Names'!A1347:D3681,3,FALSE)</f>
        <v xml:space="preserve">  Monica</v>
      </c>
      <c r="C1347" s="23">
        <f>VLOOKUP(Healthcare!A1347,'Medical Examinations'!A1347:H3681,2,FALSE)</f>
        <v>18.87</v>
      </c>
      <c r="D1347" s="23">
        <f>VLOOKUP(A1347,'Medical Examinations'!A1347:H3681,3,FALSE)</f>
        <v>8.06</v>
      </c>
      <c r="E1347" s="23" t="str">
        <f>VLOOKUP(A1347,'Medical Examinations'!A1347:H3681,4,FALSE)</f>
        <v>No</v>
      </c>
      <c r="F1347" s="23" t="str">
        <f>VLOOKUP(A1347,'Medical Examinations'!A1347:H3681,5,FALSE)</f>
        <v>No</v>
      </c>
      <c r="G1347" s="23" t="str">
        <f>VLOOKUP(A1347,'Medical Examinations'!A1347:H3681,6,FALSE)</f>
        <v>No</v>
      </c>
      <c r="H1347" s="23">
        <f>VLOOKUP(A1347,'Medical Examinations'!A1347:H3681,7,FALSE)</f>
        <v>0</v>
      </c>
      <c r="I1347" s="23" t="str">
        <f>VLOOKUP(A1347,'Medical Examinations'!A1347:H3681,8,FALSE)</f>
        <v>No</v>
      </c>
      <c r="J1347" s="23" t="str" cm="1">
        <f t="array" ref="J1347">_xlfn.IFS(C1347&lt;18.5,"Under Weight",C1347&lt;25,"Healthy Weight",C1347&lt;30,"Over Weight",C1347&gt;=30,"Obesity")</f>
        <v>Healthy Weight</v>
      </c>
      <c r="K1347" s="23" t="str" cm="1">
        <f t="array" ref="K1347">_xlfn.IFS(D1347&lt;5.7,"Normal",D1347&lt;=6.5,"Prediabetes",D1347&gt;6.5,"Diabetes")</f>
        <v>Diabetes</v>
      </c>
      <c r="L1347" s="30" t="str">
        <f>VLOOKUP(A1347,'Hospitalisation Details'!A1347:H3689,2,FALSE)</f>
        <v>11-Aug-1965</v>
      </c>
      <c r="M1347" s="23">
        <f>VLOOKUP(A1347,'Hospitalisation Details'!A1347:H3689,5,FALSE)</f>
        <v>8067.83</v>
      </c>
      <c r="N1347" s="23" t="str">
        <f>VLOOKUP(A1347,'Hospitalisation Details'!A1347:H3689,6,FALSE)</f>
        <v>tier - 3</v>
      </c>
      <c r="O1347" s="23" t="str">
        <f>VLOOKUP(A1347,'Hospitalisation Details'!A1347:H3689,7,FALSE)</f>
        <v>tier - 1</v>
      </c>
      <c r="P1347" s="23" t="str">
        <f>VLOOKUP(A1347,'Hospitalisation Details'!A1347:H3689,8,FALSE)</f>
        <v>R1013</v>
      </c>
      <c r="Q1347" s="26">
        <f>VLOOKUP(A1347,'Hospitalisation Details'!A1347:H3689,3,FALSE)</f>
        <v>57.825000000000003</v>
      </c>
    </row>
    <row r="1348" spans="1:17" ht="15.75" customHeight="1" x14ac:dyDescent="0.3">
      <c r="A1348" s="31" t="s">
        <v>2347</v>
      </c>
      <c r="B1348" s="23" t="str">
        <f>VLOOKUP(A1348,'Customer Names'!A1348:D3682,3,FALSE)</f>
        <v xml:space="preserve">  Tyler</v>
      </c>
      <c r="C1348" s="23">
        <f>VLOOKUP(Healthcare!A1348,'Medical Examinations'!A1348:H3682,2,FALSE)</f>
        <v>32.299999999999997</v>
      </c>
      <c r="D1348" s="23">
        <f>VLOOKUP(A1348,'Medical Examinations'!A1348:H3682,3,FALSE)</f>
        <v>6.74</v>
      </c>
      <c r="E1348" s="23" t="str">
        <f>VLOOKUP(A1348,'Medical Examinations'!A1348:H3682,4,FALSE)</f>
        <v>Yes</v>
      </c>
      <c r="F1348" s="23" t="str">
        <f>VLOOKUP(A1348,'Medical Examinations'!A1348:H3682,5,FALSE)</f>
        <v>No</v>
      </c>
      <c r="G1348" s="23" t="str">
        <f>VLOOKUP(A1348,'Medical Examinations'!A1348:H3682,6,FALSE)</f>
        <v>No</v>
      </c>
      <c r="H1348" s="23">
        <f>VLOOKUP(A1348,'Medical Examinations'!A1348:H3682,7,FALSE)</f>
        <v>1</v>
      </c>
      <c r="I1348" s="23" t="str">
        <f>VLOOKUP(A1348,'Medical Examinations'!A1348:H3682,8,FALSE)</f>
        <v>No</v>
      </c>
      <c r="J1348" s="23" t="str" cm="1">
        <f t="array" ref="J1348">_xlfn.IFS(C1348&lt;18.5,"Under Weight",C1348&lt;25,"Healthy Weight",C1348&lt;30,"Over Weight",C1348&gt;=30,"Obesity")</f>
        <v>Obesity</v>
      </c>
      <c r="K1348" s="23" t="str" cm="1">
        <f t="array" ref="K1348">_xlfn.IFS(D1348&lt;5.7,"Normal",D1348&lt;=6.5,"Prediabetes",D1348&gt;6.5,"Diabetes")</f>
        <v>Diabetes</v>
      </c>
      <c r="L1348" s="30" t="str">
        <f>VLOOKUP(A1348,'Hospitalisation Details'!A1348:H3690,2,FALSE)</f>
        <v>28-Jun-1975</v>
      </c>
      <c r="M1348" s="23">
        <f>VLOOKUP(A1348,'Hospitalisation Details'!A1348:H3690,5,FALSE)</f>
        <v>8062.76</v>
      </c>
      <c r="N1348" s="23" t="str">
        <f>VLOOKUP(A1348,'Hospitalisation Details'!A1348:H3690,6,FALSE)</f>
        <v>tier - 3</v>
      </c>
      <c r="O1348" s="23" t="str">
        <f>VLOOKUP(A1348,'Hospitalisation Details'!A1348:H3690,7,FALSE)</f>
        <v>tier - 3</v>
      </c>
      <c r="P1348" s="23" t="str">
        <f>VLOOKUP(A1348,'Hospitalisation Details'!A1348:H3690,8,FALSE)</f>
        <v>R1011</v>
      </c>
      <c r="Q1348" s="26">
        <f>VLOOKUP(A1348,'Hospitalisation Details'!A1348:H3690,3,FALSE)</f>
        <v>47.944444444444443</v>
      </c>
    </row>
    <row r="1349" spans="1:17" ht="15.75" customHeight="1" x14ac:dyDescent="0.3">
      <c r="A1349" s="31" t="s">
        <v>2348</v>
      </c>
      <c r="B1349" s="23" t="str">
        <f>VLOOKUP(A1349,'Customer Names'!A1349:D3683,3,FALSE)</f>
        <v xml:space="preserve">  Kelly C</v>
      </c>
      <c r="C1349" s="23">
        <f>VLOOKUP(Healthcare!A1349,'Medical Examinations'!A1349:H3683,2,FALSE)</f>
        <v>22.64</v>
      </c>
      <c r="D1349" s="23">
        <f>VLOOKUP(A1349,'Medical Examinations'!A1349:H3683,3,FALSE)</f>
        <v>6.54</v>
      </c>
      <c r="E1349" s="23" t="str">
        <f>VLOOKUP(A1349,'Medical Examinations'!A1349:H3683,4,FALSE)</f>
        <v>Yes</v>
      </c>
      <c r="F1349" s="23" t="str">
        <f>VLOOKUP(A1349,'Medical Examinations'!A1349:H3683,5,FALSE)</f>
        <v>No</v>
      </c>
      <c r="G1349" s="23" t="str">
        <f>VLOOKUP(A1349,'Medical Examinations'!A1349:H3683,6,FALSE)</f>
        <v>No</v>
      </c>
      <c r="H1349" s="23">
        <f>VLOOKUP(A1349,'Medical Examinations'!A1349:H3683,7,FALSE)</f>
        <v>2</v>
      </c>
      <c r="I1349" s="23" t="str">
        <f>VLOOKUP(A1349,'Medical Examinations'!A1349:H3683,8,FALSE)</f>
        <v>No</v>
      </c>
      <c r="J1349" s="23" t="str" cm="1">
        <f t="array" ref="J1349">_xlfn.IFS(C1349&lt;18.5,"Under Weight",C1349&lt;25,"Healthy Weight",C1349&lt;30,"Over Weight",C1349&gt;=30,"Obesity")</f>
        <v>Healthy Weight</v>
      </c>
      <c r="K1349" s="23" t="str" cm="1">
        <f t="array" ref="K1349">_xlfn.IFS(D1349&lt;5.7,"Normal",D1349&lt;=6.5,"Prediabetes",D1349&gt;6.5,"Diabetes")</f>
        <v>Diabetes</v>
      </c>
      <c r="L1349" s="30" t="str">
        <f>VLOOKUP(A1349,'Hospitalisation Details'!A1349:H3691,2,FALSE)</f>
        <v>12-Dec-1970</v>
      </c>
      <c r="M1349" s="23">
        <f>VLOOKUP(A1349,'Hospitalisation Details'!A1349:H3691,5,FALSE)</f>
        <v>8062.31</v>
      </c>
      <c r="N1349" s="23" t="str">
        <f>VLOOKUP(A1349,'Hospitalisation Details'!A1349:H3691,6,FALSE)</f>
        <v>tier - 2</v>
      </c>
      <c r="O1349" s="23" t="str">
        <f>VLOOKUP(A1349,'Hospitalisation Details'!A1349:H3691,7,FALSE)</f>
        <v>tier - 1</v>
      </c>
      <c r="P1349" s="23" t="str">
        <f>VLOOKUP(A1349,'Hospitalisation Details'!A1349:H3691,8,FALSE)</f>
        <v>R1013</v>
      </c>
      <c r="Q1349" s="26">
        <f>VLOOKUP(A1349,'Hospitalisation Details'!A1349:H3691,3,FALSE)</f>
        <v>52.488888888888887</v>
      </c>
    </row>
    <row r="1350" spans="1:17" ht="15.75" customHeight="1" x14ac:dyDescent="0.3">
      <c r="A1350" s="31" t="s">
        <v>2350</v>
      </c>
      <c r="B1350" s="23" t="str">
        <f>VLOOKUP(A1350,'Customer Names'!A1350:D3684,3,FALSE)</f>
        <v xml:space="preserve">  Emily</v>
      </c>
      <c r="C1350" s="23">
        <f>VLOOKUP(Healthcare!A1350,'Medical Examinations'!A1350:H3684,2,FALSE)</f>
        <v>28.69</v>
      </c>
      <c r="D1350" s="23">
        <f>VLOOKUP(A1350,'Medical Examinations'!A1350:H3684,3,FALSE)</f>
        <v>5.4</v>
      </c>
      <c r="E1350" s="23" t="str">
        <f>VLOOKUP(A1350,'Medical Examinations'!A1350:H3684,4,FALSE)</f>
        <v>No</v>
      </c>
      <c r="F1350" s="23" t="str">
        <f>VLOOKUP(A1350,'Medical Examinations'!A1350:H3684,5,FALSE)</f>
        <v>No</v>
      </c>
      <c r="G1350" s="23" t="str">
        <f>VLOOKUP(A1350,'Medical Examinations'!A1350:H3684,6,FALSE)</f>
        <v>No</v>
      </c>
      <c r="H1350" s="23">
        <f>VLOOKUP(A1350,'Medical Examinations'!A1350:H3684,7,FALSE)</f>
        <v>0</v>
      </c>
      <c r="I1350" s="23" t="str">
        <f>VLOOKUP(A1350,'Medical Examinations'!A1350:H3684,8,FALSE)</f>
        <v>No</v>
      </c>
      <c r="J1350" s="23" t="str" cm="1">
        <f t="array" ref="J1350">_xlfn.IFS(C1350&lt;18.5,"Under Weight",C1350&lt;25,"Healthy Weight",C1350&lt;30,"Over Weight",C1350&gt;=30,"Obesity")</f>
        <v>Over Weight</v>
      </c>
      <c r="K1350" s="23" t="str" cm="1">
        <f t="array" ref="K1350">_xlfn.IFS(D1350&lt;5.7,"Normal",D1350&lt;=6.5,"Prediabetes",D1350&gt;6.5,"Diabetes")</f>
        <v>Normal</v>
      </c>
      <c r="L1350" s="30" t="str">
        <f>VLOOKUP(A1350,'Hospitalisation Details'!A1350:H3692,2,FALSE)</f>
        <v>27-Dec-1982</v>
      </c>
      <c r="M1350" s="23">
        <f>VLOOKUP(A1350,'Hospitalisation Details'!A1350:H3692,5,FALSE)</f>
        <v>8059.68</v>
      </c>
      <c r="N1350" s="23" t="str">
        <f>VLOOKUP(A1350,'Hospitalisation Details'!A1350:H3692,6,FALSE)</f>
        <v>tier - 2</v>
      </c>
      <c r="O1350" s="23" t="str">
        <f>VLOOKUP(A1350,'Hospitalisation Details'!A1350:H3692,7,FALSE)</f>
        <v>tier - 3</v>
      </c>
      <c r="P1350" s="23" t="str">
        <f>VLOOKUP(A1350,'Hospitalisation Details'!A1350:H3692,8,FALSE)</f>
        <v>R1012</v>
      </c>
      <c r="Q1350" s="26">
        <f>VLOOKUP(A1350,'Hospitalisation Details'!A1350:H3692,3,FALSE)</f>
        <v>40.447222222222223</v>
      </c>
    </row>
    <row r="1351" spans="1:17" ht="15.75" customHeight="1" x14ac:dyDescent="0.3">
      <c r="A1351" s="31" t="s">
        <v>2351</v>
      </c>
      <c r="B1351" s="23" t="str">
        <f>VLOOKUP(A1351,'Customer Names'!A1351:D3685,3,FALSE)</f>
        <v xml:space="preserve">  James V</v>
      </c>
      <c r="C1351" s="23">
        <f>VLOOKUP(Healthcare!A1351,'Medical Examinations'!A1351:H3685,2,FALSE)</f>
        <v>28.16</v>
      </c>
      <c r="D1351" s="23">
        <f>VLOOKUP(A1351,'Medical Examinations'!A1351:H3685,3,FALSE)</f>
        <v>5.58</v>
      </c>
      <c r="E1351" s="23" t="str">
        <f>VLOOKUP(A1351,'Medical Examinations'!A1351:H3685,4,FALSE)</f>
        <v>Yes</v>
      </c>
      <c r="F1351" s="23" t="str">
        <f>VLOOKUP(A1351,'Medical Examinations'!A1351:H3685,5,FALSE)</f>
        <v>No</v>
      </c>
      <c r="G1351" s="23" t="str">
        <f>VLOOKUP(A1351,'Medical Examinations'!A1351:H3685,6,FALSE)</f>
        <v>No</v>
      </c>
      <c r="H1351" s="23">
        <f>VLOOKUP(A1351,'Medical Examinations'!A1351:H3685,7,FALSE)</f>
        <v>0</v>
      </c>
      <c r="I1351" s="23" t="str">
        <f>VLOOKUP(A1351,'Medical Examinations'!A1351:H3685,8,FALSE)</f>
        <v>No</v>
      </c>
      <c r="J1351" s="23" t="str" cm="1">
        <f t="array" ref="J1351">_xlfn.IFS(C1351&lt;18.5,"Under Weight",C1351&lt;25,"Healthy Weight",C1351&lt;30,"Over Weight",C1351&gt;=30,"Obesity")</f>
        <v>Over Weight</v>
      </c>
      <c r="K1351" s="23" t="str" cm="1">
        <f t="array" ref="K1351">_xlfn.IFS(D1351&lt;5.7,"Normal",D1351&lt;=6.5,"Prediabetes",D1351&gt;6.5,"Diabetes")</f>
        <v>Normal</v>
      </c>
      <c r="L1351" s="30" t="str">
        <f>VLOOKUP(A1351,'Hospitalisation Details'!A1351:H3693,2,FALSE)</f>
        <v>28-Nov-1985</v>
      </c>
      <c r="M1351" s="23">
        <f>VLOOKUP(A1351,'Hospitalisation Details'!A1351:H3693,5,FALSE)</f>
        <v>8059.06</v>
      </c>
      <c r="N1351" s="23" t="str">
        <f>VLOOKUP(A1351,'Hospitalisation Details'!A1351:H3693,6,FALSE)</f>
        <v>tier - 2</v>
      </c>
      <c r="O1351" s="23" t="str">
        <f>VLOOKUP(A1351,'Hospitalisation Details'!A1351:H3693,7,FALSE)</f>
        <v>tier - 3</v>
      </c>
      <c r="P1351" s="23" t="str">
        <f>VLOOKUP(A1351,'Hospitalisation Details'!A1351:H3693,8,FALSE)</f>
        <v>R1012</v>
      </c>
      <c r="Q1351" s="26">
        <f>VLOOKUP(A1351,'Hospitalisation Details'!A1351:H3693,3,FALSE)</f>
        <v>37.527777777777779</v>
      </c>
    </row>
    <row r="1352" spans="1:17" ht="15.75" customHeight="1" x14ac:dyDescent="0.3">
      <c r="A1352" s="31" t="s">
        <v>2353</v>
      </c>
      <c r="B1352" s="23" t="str">
        <f>VLOOKUP(A1352,'Customer Names'!A1352:D3686,3,FALSE)</f>
        <v xml:space="preserve">  Angie</v>
      </c>
      <c r="C1352" s="23">
        <f>VLOOKUP(Healthcare!A1352,'Medical Examinations'!A1352:H3686,2,FALSE)</f>
        <v>45.54</v>
      </c>
      <c r="D1352" s="23">
        <f>VLOOKUP(A1352,'Medical Examinations'!A1352:H3686,3,FALSE)</f>
        <v>5.84</v>
      </c>
      <c r="E1352" s="23" t="str">
        <f>VLOOKUP(A1352,'Medical Examinations'!A1352:H3686,4,FALSE)</f>
        <v>No</v>
      </c>
      <c r="F1352" s="23" t="str">
        <f>VLOOKUP(A1352,'Medical Examinations'!A1352:H3686,5,FALSE)</f>
        <v>No</v>
      </c>
      <c r="G1352" s="23" t="str">
        <f>VLOOKUP(A1352,'Medical Examinations'!A1352:H3686,6,FALSE)</f>
        <v>Yes</v>
      </c>
      <c r="H1352" s="23">
        <f>VLOOKUP(A1352,'Medical Examinations'!A1352:H3686,7,FALSE)</f>
        <v>1</v>
      </c>
      <c r="I1352" s="23" t="str">
        <f>VLOOKUP(A1352,'Medical Examinations'!A1352:H3686,8,FALSE)</f>
        <v>No</v>
      </c>
      <c r="J1352" s="23" t="str" cm="1">
        <f t="array" ref="J1352">_xlfn.IFS(C1352&lt;18.5,"Under Weight",C1352&lt;25,"Healthy Weight",C1352&lt;30,"Over Weight",C1352&gt;=30,"Obesity")</f>
        <v>Obesity</v>
      </c>
      <c r="K1352" s="23" t="str" cm="1">
        <f t="array" ref="K1352">_xlfn.IFS(D1352&lt;5.7,"Normal",D1352&lt;=6.5,"Prediabetes",D1352&gt;6.5,"Diabetes")</f>
        <v>Prediabetes</v>
      </c>
      <c r="L1352" s="30" t="str">
        <f>VLOOKUP(A1352,'Hospitalisation Details'!A1352:H3694,2,FALSE)</f>
        <v>12-Dec-2003</v>
      </c>
      <c r="M1352" s="23">
        <f>VLOOKUP(A1352,'Hospitalisation Details'!A1352:H3694,5,FALSE)</f>
        <v>8035.64</v>
      </c>
      <c r="N1352" s="23" t="str">
        <f>VLOOKUP(A1352,'Hospitalisation Details'!A1352:H3694,6,FALSE)</f>
        <v>tier - 2</v>
      </c>
      <c r="O1352" s="23" t="str">
        <f>VLOOKUP(A1352,'Hospitalisation Details'!A1352:H3694,7,FALSE)</f>
        <v>tier - 2</v>
      </c>
      <c r="P1352" s="23" t="str">
        <f>VLOOKUP(A1352,'Hospitalisation Details'!A1352:H3694,8,FALSE)</f>
        <v>R1012</v>
      </c>
      <c r="Q1352" s="26">
        <f>VLOOKUP(A1352,'Hospitalisation Details'!A1352:H3694,3,FALSE)</f>
        <v>19.488888888888887</v>
      </c>
    </row>
    <row r="1353" spans="1:17" ht="15.75" customHeight="1" x14ac:dyDescent="0.3">
      <c r="A1353" s="31" t="s">
        <v>2355</v>
      </c>
      <c r="B1353" s="23" t="str">
        <f>VLOOKUP(A1353,'Customer Names'!A1353:D3687,3,FALSE)</f>
        <v xml:space="preserve">  Michael J</v>
      </c>
      <c r="C1353" s="23">
        <f>VLOOKUP(Healthcare!A1353,'Medical Examinations'!A1353:H3687,2,FALSE)</f>
        <v>28.7</v>
      </c>
      <c r="D1353" s="23">
        <f>VLOOKUP(A1353,'Medical Examinations'!A1353:H3687,3,FALSE)</f>
        <v>4.2</v>
      </c>
      <c r="E1353" s="23" t="str">
        <f>VLOOKUP(A1353,'Medical Examinations'!A1353:H3687,4,FALSE)</f>
        <v>No</v>
      </c>
      <c r="F1353" s="23" t="str">
        <f>VLOOKUP(A1353,'Medical Examinations'!A1353:H3687,5,FALSE)</f>
        <v>No</v>
      </c>
      <c r="G1353" s="23" t="str">
        <f>VLOOKUP(A1353,'Medical Examinations'!A1353:H3687,6,FALSE)</f>
        <v>No</v>
      </c>
      <c r="H1353" s="23">
        <f>VLOOKUP(A1353,'Medical Examinations'!A1353:H3687,7,FALSE)</f>
        <v>0</v>
      </c>
      <c r="I1353" s="23" t="str">
        <f>VLOOKUP(A1353,'Medical Examinations'!A1353:H3687,8,FALSE)</f>
        <v>No</v>
      </c>
      <c r="J1353" s="23" t="str" cm="1">
        <f t="array" ref="J1353">_xlfn.IFS(C1353&lt;18.5,"Under Weight",C1353&lt;25,"Healthy Weight",C1353&lt;30,"Over Weight",C1353&gt;=30,"Obesity")</f>
        <v>Over Weight</v>
      </c>
      <c r="K1353" s="23" t="str" cm="1">
        <f t="array" ref="K1353">_xlfn.IFS(D1353&lt;5.7,"Normal",D1353&lt;=6.5,"Prediabetes",D1353&gt;6.5,"Diabetes")</f>
        <v>Normal</v>
      </c>
      <c r="L1353" s="30" t="str">
        <f>VLOOKUP(A1353,'Hospitalisation Details'!A1353:H3695,2,FALSE)</f>
        <v>06-Nov-1977</v>
      </c>
      <c r="M1353" s="23">
        <f>VLOOKUP(A1353,'Hospitalisation Details'!A1353:H3695,5,FALSE)</f>
        <v>8027.97</v>
      </c>
      <c r="N1353" s="23" t="str">
        <f>VLOOKUP(A1353,'Hospitalisation Details'!A1353:H3695,6,FALSE)</f>
        <v>tier - 3</v>
      </c>
      <c r="O1353" s="23" t="str">
        <f>VLOOKUP(A1353,'Hospitalisation Details'!A1353:H3695,7,FALSE)</f>
        <v>tier - 2</v>
      </c>
      <c r="P1353" s="23" t="str">
        <f>VLOOKUP(A1353,'Hospitalisation Details'!A1353:H3695,8,FALSE)</f>
        <v>R1011</v>
      </c>
      <c r="Q1353" s="26">
        <f>VLOOKUP(A1353,'Hospitalisation Details'!A1353:H3695,3,FALSE)</f>
        <v>45.588888888888889</v>
      </c>
    </row>
    <row r="1354" spans="1:17" ht="15.75" customHeight="1" x14ac:dyDescent="0.3">
      <c r="A1354" s="31" t="s">
        <v>2356</v>
      </c>
      <c r="B1354" s="23" t="str">
        <f>VLOOKUP(A1354,'Customer Names'!A1354:D3688,3,FALSE)</f>
        <v xml:space="preserve">  Sabina</v>
      </c>
      <c r="C1354" s="23">
        <f>VLOOKUP(Healthcare!A1354,'Medical Examinations'!A1354:H3688,2,FALSE)</f>
        <v>27.74</v>
      </c>
      <c r="D1354" s="23">
        <f>VLOOKUP(A1354,'Medical Examinations'!A1354:H3688,3,FALSE)</f>
        <v>6.06</v>
      </c>
      <c r="E1354" s="23" t="str">
        <f>VLOOKUP(A1354,'Medical Examinations'!A1354:H3688,4,FALSE)</f>
        <v>Yes</v>
      </c>
      <c r="F1354" s="23" t="str">
        <f>VLOOKUP(A1354,'Medical Examinations'!A1354:H3688,5,FALSE)</f>
        <v>No</v>
      </c>
      <c r="G1354" s="23" t="str">
        <f>VLOOKUP(A1354,'Medical Examinations'!A1354:H3688,6,FALSE)</f>
        <v>No</v>
      </c>
      <c r="H1354" s="23">
        <f>VLOOKUP(A1354,'Medical Examinations'!A1354:H3688,7,FALSE)</f>
        <v>0</v>
      </c>
      <c r="I1354" s="23" t="str">
        <f>VLOOKUP(A1354,'Medical Examinations'!A1354:H3688,8,FALSE)</f>
        <v>No</v>
      </c>
      <c r="J1354" s="23" t="str" cm="1">
        <f t="array" ref="J1354">_xlfn.IFS(C1354&lt;18.5,"Under Weight",C1354&lt;25,"Healthy Weight",C1354&lt;30,"Over Weight",C1354&gt;=30,"Obesity")</f>
        <v>Over Weight</v>
      </c>
      <c r="K1354" s="23" t="str" cm="1">
        <f t="array" ref="K1354">_xlfn.IFS(D1354&lt;5.7,"Normal",D1354&lt;=6.5,"Prediabetes",D1354&gt;6.5,"Diabetes")</f>
        <v>Prediabetes</v>
      </c>
      <c r="L1354" s="30" t="str">
        <f>VLOOKUP(A1354,'Hospitalisation Details'!A1354:H3696,2,FALSE)</f>
        <v>20-Dec-1976</v>
      </c>
      <c r="M1354" s="23">
        <f>VLOOKUP(A1354,'Hospitalisation Details'!A1354:H3696,5,FALSE)</f>
        <v>8026.67</v>
      </c>
      <c r="N1354" s="23" t="str">
        <f>VLOOKUP(A1354,'Hospitalisation Details'!A1354:H3696,6,FALSE)</f>
        <v>tier - 2</v>
      </c>
      <c r="O1354" s="23" t="str">
        <f>VLOOKUP(A1354,'Hospitalisation Details'!A1354:H3696,7,FALSE)</f>
        <v>tier - 2</v>
      </c>
      <c r="P1354" s="23" t="str">
        <f>VLOOKUP(A1354,'Hospitalisation Details'!A1354:H3696,8,FALSE)</f>
        <v>R1012</v>
      </c>
      <c r="Q1354" s="26">
        <f>VLOOKUP(A1354,'Hospitalisation Details'!A1354:H3696,3,FALSE)</f>
        <v>46.466666666666669</v>
      </c>
    </row>
    <row r="1355" spans="1:17" ht="15.75" customHeight="1" x14ac:dyDescent="0.3">
      <c r="A1355" s="31" t="s">
        <v>2358</v>
      </c>
      <c r="B1355" s="23" t="str">
        <f>VLOOKUP(A1355,'Customer Names'!A1355:D3689,3,FALSE)</f>
        <v xml:space="preserve">  Amy C</v>
      </c>
      <c r="C1355" s="23">
        <f>VLOOKUP(Healthcare!A1355,'Medical Examinations'!A1355:H3689,2,FALSE)</f>
        <v>36.954999999999998</v>
      </c>
      <c r="D1355" s="23">
        <f>VLOOKUP(A1355,'Medical Examinations'!A1355:H3689,3,FALSE)</f>
        <v>7.57</v>
      </c>
      <c r="E1355" s="23" t="str">
        <f>VLOOKUP(A1355,'Medical Examinations'!A1355:H3689,4,FALSE)</f>
        <v>No</v>
      </c>
      <c r="F1355" s="23" t="str">
        <f>VLOOKUP(A1355,'Medical Examinations'!A1355:H3689,5,FALSE)</f>
        <v>No</v>
      </c>
      <c r="G1355" s="23" t="str">
        <f>VLOOKUP(A1355,'Medical Examinations'!A1355:H3689,6,FALSE)</f>
        <v>No</v>
      </c>
      <c r="H1355" s="23">
        <f>VLOOKUP(A1355,'Medical Examinations'!A1355:H3689,7,FALSE)</f>
        <v>0</v>
      </c>
      <c r="I1355" s="23" t="str">
        <f>VLOOKUP(A1355,'Medical Examinations'!A1355:H3689,8,FALSE)</f>
        <v>No</v>
      </c>
      <c r="J1355" s="23" t="str" cm="1">
        <f t="array" ref="J1355">_xlfn.IFS(C1355&lt;18.5,"Under Weight",C1355&lt;25,"Healthy Weight",C1355&lt;30,"Over Weight",C1355&gt;=30,"Obesity")</f>
        <v>Obesity</v>
      </c>
      <c r="K1355" s="23" t="str" cm="1">
        <f t="array" ref="K1355">_xlfn.IFS(D1355&lt;5.7,"Normal",D1355&lt;=6.5,"Prediabetes",D1355&gt;6.5,"Diabetes")</f>
        <v>Diabetes</v>
      </c>
      <c r="L1355" s="30" t="str">
        <f>VLOOKUP(A1355,'Hospitalisation Details'!A1355:H3697,2,FALSE)</f>
        <v>17-Jul-1978</v>
      </c>
      <c r="M1355" s="23">
        <f>VLOOKUP(A1355,'Hospitalisation Details'!A1355:H3697,5,FALSE)</f>
        <v>8023.14</v>
      </c>
      <c r="N1355" s="23" t="str">
        <f>VLOOKUP(A1355,'Hospitalisation Details'!A1355:H3697,6,FALSE)</f>
        <v>tier - 2</v>
      </c>
      <c r="O1355" s="23" t="str">
        <f>VLOOKUP(A1355,'Hospitalisation Details'!A1355:H3697,7,FALSE)</f>
        <v>tier - 3</v>
      </c>
      <c r="P1355" s="23" t="str">
        <f>VLOOKUP(A1355,'Hospitalisation Details'!A1355:H3697,8,FALSE)</f>
        <v>R1012</v>
      </c>
      <c r="Q1355" s="26">
        <f>VLOOKUP(A1355,'Hospitalisation Details'!A1355:H3697,3,FALSE)</f>
        <v>44.891666666666666</v>
      </c>
    </row>
    <row r="1356" spans="1:17" ht="15.75" customHeight="1" x14ac:dyDescent="0.3">
      <c r="A1356" s="31" t="s">
        <v>2360</v>
      </c>
      <c r="B1356" s="23" t="str">
        <f>VLOOKUP(A1356,'Customer Names'!A1356:D3690,3,FALSE)</f>
        <v xml:space="preserve">  Victoria U</v>
      </c>
      <c r="C1356" s="23">
        <f>VLOOKUP(Healthcare!A1356,'Medical Examinations'!A1356:H3690,2,FALSE)</f>
        <v>30.69</v>
      </c>
      <c r="D1356" s="23">
        <f>VLOOKUP(A1356,'Medical Examinations'!A1356:H3690,3,FALSE)</f>
        <v>6.15</v>
      </c>
      <c r="E1356" s="23" t="str">
        <f>VLOOKUP(A1356,'Medical Examinations'!A1356:H3690,4,FALSE)</f>
        <v>No</v>
      </c>
      <c r="F1356" s="23" t="str">
        <f>VLOOKUP(A1356,'Medical Examinations'!A1356:H3690,5,FALSE)</f>
        <v>No</v>
      </c>
      <c r="G1356" s="23" t="str">
        <f>VLOOKUP(A1356,'Medical Examinations'!A1356:H3690,6,FALSE)</f>
        <v>No</v>
      </c>
      <c r="H1356" s="23">
        <f>VLOOKUP(A1356,'Medical Examinations'!A1356:H3690,7,FALSE)</f>
        <v>0</v>
      </c>
      <c r="I1356" s="23" t="str">
        <f>VLOOKUP(A1356,'Medical Examinations'!A1356:H3690,8,FALSE)</f>
        <v>No</v>
      </c>
      <c r="J1356" s="23" t="str" cm="1">
        <f t="array" ref="J1356">_xlfn.IFS(C1356&lt;18.5,"Under Weight",C1356&lt;25,"Healthy Weight",C1356&lt;30,"Over Weight",C1356&gt;=30,"Obesity")</f>
        <v>Obesity</v>
      </c>
      <c r="K1356" s="23" t="str" cm="1">
        <f t="array" ref="K1356">_xlfn.IFS(D1356&lt;5.7,"Normal",D1356&lt;=6.5,"Prediabetes",D1356&gt;6.5,"Diabetes")</f>
        <v>Prediabetes</v>
      </c>
      <c r="L1356" s="30" t="str">
        <f>VLOOKUP(A1356,'Hospitalisation Details'!A1356:H3698,2,FALSE)</f>
        <v>03-Nov-1989</v>
      </c>
      <c r="M1356" s="23">
        <f>VLOOKUP(A1356,'Hospitalisation Details'!A1356:H3698,5,FALSE)</f>
        <v>8021.11</v>
      </c>
      <c r="N1356" s="23" t="str">
        <f>VLOOKUP(A1356,'Hospitalisation Details'!A1356:H3698,6,FALSE)</f>
        <v>tier - 2</v>
      </c>
      <c r="O1356" s="23" t="str">
        <f>VLOOKUP(A1356,'Hospitalisation Details'!A1356:H3698,7,FALSE)</f>
        <v>tier - 1</v>
      </c>
      <c r="P1356" s="23" t="str">
        <f>VLOOKUP(A1356,'Hospitalisation Details'!A1356:H3698,8,FALSE)</f>
        <v>R1012</v>
      </c>
      <c r="Q1356" s="26">
        <f>VLOOKUP(A1356,'Hospitalisation Details'!A1356:H3698,3,FALSE)</f>
        <v>33.597222222222221</v>
      </c>
    </row>
    <row r="1357" spans="1:17" ht="15.75" customHeight="1" x14ac:dyDescent="0.3">
      <c r="A1357" s="31" t="s">
        <v>2362</v>
      </c>
      <c r="B1357" s="23" t="str">
        <f>VLOOKUP(A1357,'Customer Names'!A1357:D3691,3,FALSE)</f>
        <v xml:space="preserve">  Amelia B</v>
      </c>
      <c r="C1357" s="23">
        <f>VLOOKUP(Healthcare!A1357,'Medical Examinations'!A1357:H3691,2,FALSE)</f>
        <v>24.984999999999999</v>
      </c>
      <c r="D1357" s="23">
        <f>VLOOKUP(A1357,'Medical Examinations'!A1357:H3691,3,FALSE)</f>
        <v>4.5599999999999996</v>
      </c>
      <c r="E1357" s="23" t="str">
        <f>VLOOKUP(A1357,'Medical Examinations'!A1357:H3691,4,FALSE)</f>
        <v>No</v>
      </c>
      <c r="F1357" s="23" t="str">
        <f>VLOOKUP(A1357,'Medical Examinations'!A1357:H3691,5,FALSE)</f>
        <v>No</v>
      </c>
      <c r="G1357" s="23" t="str">
        <f>VLOOKUP(A1357,'Medical Examinations'!A1357:H3691,6,FALSE)</f>
        <v>No</v>
      </c>
      <c r="H1357" s="23">
        <f>VLOOKUP(A1357,'Medical Examinations'!A1357:H3691,7,FALSE)</f>
        <v>0</v>
      </c>
      <c r="I1357" s="23" t="str">
        <f>VLOOKUP(A1357,'Medical Examinations'!A1357:H3691,8,FALSE)</f>
        <v>No</v>
      </c>
      <c r="J1357" s="23" t="str" cm="1">
        <f t="array" ref="J1357">_xlfn.IFS(C1357&lt;18.5,"Under Weight",C1357&lt;25,"Healthy Weight",C1357&lt;30,"Over Weight",C1357&gt;=30,"Obesity")</f>
        <v>Healthy Weight</v>
      </c>
      <c r="K1357" s="23" t="str" cm="1">
        <f t="array" ref="K1357">_xlfn.IFS(D1357&lt;5.7,"Normal",D1357&lt;=6.5,"Prediabetes",D1357&gt;6.5,"Diabetes")</f>
        <v>Normal</v>
      </c>
      <c r="L1357" s="30" t="str">
        <f>VLOOKUP(A1357,'Hospitalisation Details'!A1357:H3699,2,FALSE)</f>
        <v>08-Nov-1980</v>
      </c>
      <c r="M1357" s="23">
        <f>VLOOKUP(A1357,'Hospitalisation Details'!A1357:H3699,5,FALSE)</f>
        <v>8017.06</v>
      </c>
      <c r="N1357" s="23" t="str">
        <f>VLOOKUP(A1357,'Hospitalisation Details'!A1357:H3699,6,FALSE)</f>
        <v>tier - 2</v>
      </c>
      <c r="O1357" s="23" t="str">
        <f>VLOOKUP(A1357,'Hospitalisation Details'!A1357:H3699,7,FALSE)</f>
        <v>tier - 2</v>
      </c>
      <c r="P1357" s="23" t="str">
        <f>VLOOKUP(A1357,'Hospitalisation Details'!A1357:H3699,8,FALSE)</f>
        <v>R1012</v>
      </c>
      <c r="Q1357" s="26">
        <f>VLOOKUP(A1357,'Hospitalisation Details'!A1357:H3699,3,FALSE)</f>
        <v>42.583333333333336</v>
      </c>
    </row>
    <row r="1358" spans="1:17" ht="15.75" customHeight="1" x14ac:dyDescent="0.3">
      <c r="A1358" s="31" t="s">
        <v>2364</v>
      </c>
      <c r="B1358" s="23" t="str">
        <f>VLOOKUP(A1358,'Customer Names'!A1358:D3692,3,FALSE)</f>
        <v xml:space="preserve">  Jackie J</v>
      </c>
      <c r="C1358" s="23">
        <f>VLOOKUP(Healthcare!A1358,'Medical Examinations'!A1358:H3692,2,FALSE)</f>
        <v>39.42</v>
      </c>
      <c r="D1358" s="23">
        <f>VLOOKUP(A1358,'Medical Examinations'!A1358:H3692,3,FALSE)</f>
        <v>4.72</v>
      </c>
      <c r="E1358" s="23" t="str">
        <f>VLOOKUP(A1358,'Medical Examinations'!A1358:H3692,4,FALSE)</f>
        <v>Yes</v>
      </c>
      <c r="F1358" s="23" t="str">
        <f>VLOOKUP(A1358,'Medical Examinations'!A1358:H3692,5,FALSE)</f>
        <v>No</v>
      </c>
      <c r="G1358" s="23" t="str">
        <f>VLOOKUP(A1358,'Medical Examinations'!A1358:H3692,6,FALSE)</f>
        <v>No</v>
      </c>
      <c r="H1358" s="23">
        <f>VLOOKUP(A1358,'Medical Examinations'!A1358:H3692,7,FALSE)</f>
        <v>1</v>
      </c>
      <c r="I1358" s="23" t="str">
        <f>VLOOKUP(A1358,'Medical Examinations'!A1358:H3692,8,FALSE)</f>
        <v>No</v>
      </c>
      <c r="J1358" s="23" t="str" cm="1">
        <f t="array" ref="J1358">_xlfn.IFS(C1358&lt;18.5,"Under Weight",C1358&lt;25,"Healthy Weight",C1358&lt;30,"Over Weight",C1358&gt;=30,"Obesity")</f>
        <v>Obesity</v>
      </c>
      <c r="K1358" s="23" t="str" cm="1">
        <f t="array" ref="K1358">_xlfn.IFS(D1358&lt;5.7,"Normal",D1358&lt;=6.5,"Prediabetes",D1358&gt;6.5,"Diabetes")</f>
        <v>Normal</v>
      </c>
      <c r="L1358" s="30" t="str">
        <f>VLOOKUP(A1358,'Hospitalisation Details'!A1358:H3700,2,FALSE)</f>
        <v>18-Sep-1995</v>
      </c>
      <c r="M1358" s="23">
        <f>VLOOKUP(A1358,'Hospitalisation Details'!A1358:H3700,5,FALSE)</f>
        <v>8014.62</v>
      </c>
      <c r="N1358" s="23" t="str">
        <f>VLOOKUP(A1358,'Hospitalisation Details'!A1358:H3700,6,FALSE)</f>
        <v>tier - 2</v>
      </c>
      <c r="O1358" s="23" t="str">
        <f>VLOOKUP(A1358,'Hospitalisation Details'!A1358:H3700,7,FALSE)</f>
        <v>tier - 3</v>
      </c>
      <c r="P1358" s="23" t="str">
        <f>VLOOKUP(A1358,'Hospitalisation Details'!A1358:H3700,8,FALSE)</f>
        <v>R1012</v>
      </c>
      <c r="Q1358" s="26">
        <f>VLOOKUP(A1358,'Hospitalisation Details'!A1358:H3700,3,FALSE)</f>
        <v>27.722222222222221</v>
      </c>
    </row>
    <row r="1359" spans="1:17" ht="15.75" customHeight="1" x14ac:dyDescent="0.3">
      <c r="A1359" s="31" t="s">
        <v>2366</v>
      </c>
      <c r="B1359" s="23" t="str">
        <f>VLOOKUP(A1359,'Customer Names'!A1359:D3693,3,FALSE)</f>
        <v xml:space="preserve">  Justin</v>
      </c>
      <c r="C1359" s="23">
        <f>VLOOKUP(Healthcare!A1359,'Medical Examinations'!A1359:H3693,2,FALSE)</f>
        <v>16.8</v>
      </c>
      <c r="D1359" s="23">
        <f>VLOOKUP(A1359,'Medical Examinations'!A1359:H3693,3,FALSE)</f>
        <v>7.98</v>
      </c>
      <c r="E1359" s="23" t="str">
        <f>VLOOKUP(A1359,'Medical Examinations'!A1359:H3693,4,FALSE)</f>
        <v>No</v>
      </c>
      <c r="F1359" s="23" t="str">
        <f>VLOOKUP(A1359,'Medical Examinations'!A1359:H3693,5,FALSE)</f>
        <v>No</v>
      </c>
      <c r="G1359" s="23" t="str">
        <f>VLOOKUP(A1359,'Medical Examinations'!A1359:H3693,6,FALSE)</f>
        <v>No</v>
      </c>
      <c r="H1359" s="23">
        <f>VLOOKUP(A1359,'Medical Examinations'!A1359:H3693,7,FALSE)</f>
        <v>0</v>
      </c>
      <c r="I1359" s="23" t="str">
        <f>VLOOKUP(A1359,'Medical Examinations'!A1359:H3693,8,FALSE)</f>
        <v>No</v>
      </c>
      <c r="J1359" s="23" t="str" cm="1">
        <f t="array" ref="J1359">_xlfn.IFS(C1359&lt;18.5,"Under Weight",C1359&lt;25,"Healthy Weight",C1359&lt;30,"Over Weight",C1359&gt;=30,"Obesity")</f>
        <v>Under Weight</v>
      </c>
      <c r="K1359" s="23" t="str" cm="1">
        <f t="array" ref="K1359">_xlfn.IFS(D1359&lt;5.7,"Normal",D1359&lt;=6.5,"Prediabetes",D1359&gt;6.5,"Diabetes")</f>
        <v>Diabetes</v>
      </c>
      <c r="L1359" s="30" t="str">
        <f>VLOOKUP(A1359,'Hospitalisation Details'!A1359:H3701,2,FALSE)</f>
        <v>22-Aug-1962</v>
      </c>
      <c r="M1359" s="23">
        <f>VLOOKUP(A1359,'Hospitalisation Details'!A1359:H3701,5,FALSE)</f>
        <v>8004.96</v>
      </c>
      <c r="N1359" s="23" t="str">
        <f>VLOOKUP(A1359,'Hospitalisation Details'!A1359:H3701,6,FALSE)</f>
        <v>tier - 3</v>
      </c>
      <c r="O1359" s="23" t="str">
        <f>VLOOKUP(A1359,'Hospitalisation Details'!A1359:H3701,7,FALSE)</f>
        <v>tier - 1</v>
      </c>
      <c r="P1359" s="23" t="str">
        <f>VLOOKUP(A1359,'Hospitalisation Details'!A1359:H3701,8,FALSE)</f>
        <v>R1013</v>
      </c>
      <c r="Q1359" s="26">
        <f>VLOOKUP(A1359,'Hospitalisation Details'!A1359:H3701,3,FALSE)</f>
        <v>60.794444444444444</v>
      </c>
    </row>
    <row r="1360" spans="1:17" ht="15.75" customHeight="1" x14ac:dyDescent="0.3">
      <c r="A1360" s="31" t="s">
        <v>2367</v>
      </c>
      <c r="B1360" s="23" t="str">
        <f>VLOOKUP(A1360,'Customer Names'!A1360:D3694,3,FALSE)</f>
        <v xml:space="preserve">  Kerry</v>
      </c>
      <c r="C1360" s="23">
        <f>VLOOKUP(Healthcare!A1360,'Medical Examinations'!A1360:H3694,2,FALSE)</f>
        <v>23.274999999999999</v>
      </c>
      <c r="D1360" s="23">
        <f>VLOOKUP(A1360,'Medical Examinations'!A1360:H3694,3,FALSE)</f>
        <v>6.26</v>
      </c>
      <c r="E1360" s="23" t="str">
        <f>VLOOKUP(A1360,'Medical Examinations'!A1360:H3694,4,FALSE)</f>
        <v>Yes</v>
      </c>
      <c r="F1360" s="23" t="str">
        <f>VLOOKUP(A1360,'Medical Examinations'!A1360:H3694,5,FALSE)</f>
        <v>No</v>
      </c>
      <c r="G1360" s="23" t="str">
        <f>VLOOKUP(A1360,'Medical Examinations'!A1360:H3694,6,FALSE)</f>
        <v>Yes</v>
      </c>
      <c r="H1360" s="23">
        <f>VLOOKUP(A1360,'Medical Examinations'!A1360:H3694,7,FALSE)</f>
        <v>1</v>
      </c>
      <c r="I1360" s="23" t="str">
        <f>VLOOKUP(A1360,'Medical Examinations'!A1360:H3694,8,FALSE)</f>
        <v>No</v>
      </c>
      <c r="J1360" s="23" t="str" cm="1">
        <f t="array" ref="J1360">_xlfn.IFS(C1360&lt;18.5,"Under Weight",C1360&lt;25,"Healthy Weight",C1360&lt;30,"Over Weight",C1360&gt;=30,"Obesity")</f>
        <v>Healthy Weight</v>
      </c>
      <c r="K1360" s="23" t="str" cm="1">
        <f t="array" ref="K1360">_xlfn.IFS(D1360&lt;5.7,"Normal",D1360&lt;=6.5,"Prediabetes",D1360&gt;6.5,"Diabetes")</f>
        <v>Prediabetes</v>
      </c>
      <c r="L1360" s="30" t="str">
        <f>VLOOKUP(A1360,'Hospitalisation Details'!A1360:H3702,2,FALSE)</f>
        <v>20-Aug-1983</v>
      </c>
      <c r="M1360" s="23">
        <f>VLOOKUP(A1360,'Hospitalisation Details'!A1360:H3702,5,FALSE)</f>
        <v>7986.48</v>
      </c>
      <c r="N1360" s="23" t="str">
        <f>VLOOKUP(A1360,'Hospitalisation Details'!A1360:H3702,6,FALSE)</f>
        <v>tier - 2</v>
      </c>
      <c r="O1360" s="23" t="str">
        <f>VLOOKUP(A1360,'Hospitalisation Details'!A1360:H3702,7,FALSE)</f>
        <v>tier - 3</v>
      </c>
      <c r="P1360" s="23" t="str">
        <f>VLOOKUP(A1360,'Hospitalisation Details'!A1360:H3702,8,FALSE)</f>
        <v>R1024</v>
      </c>
      <c r="Q1360" s="26">
        <f>VLOOKUP(A1360,'Hospitalisation Details'!A1360:H3702,3,FALSE)</f>
        <v>39.799999999999997</v>
      </c>
    </row>
    <row r="1361" spans="1:17" ht="15.75" customHeight="1" x14ac:dyDescent="0.3">
      <c r="A1361" s="31" t="s">
        <v>2369</v>
      </c>
      <c r="B1361" s="23" t="str">
        <f>VLOOKUP(A1361,'Customer Names'!A1361:D3695,3,FALSE)</f>
        <v xml:space="preserve">  Cindy G</v>
      </c>
      <c r="C1361" s="23">
        <f>VLOOKUP(Healthcare!A1361,'Medical Examinations'!A1361:H3695,2,FALSE)</f>
        <v>22.8</v>
      </c>
      <c r="D1361" s="23">
        <f>VLOOKUP(A1361,'Medical Examinations'!A1361:H3695,3,FALSE)</f>
        <v>4.29</v>
      </c>
      <c r="E1361" s="23" t="str">
        <f>VLOOKUP(A1361,'Medical Examinations'!A1361:H3695,4,FALSE)</f>
        <v>Yes</v>
      </c>
      <c r="F1361" s="23" t="str">
        <f>VLOOKUP(A1361,'Medical Examinations'!A1361:H3695,5,FALSE)</f>
        <v>No</v>
      </c>
      <c r="G1361" s="23" t="str">
        <f>VLOOKUP(A1361,'Medical Examinations'!A1361:H3695,6,FALSE)</f>
        <v>Yes</v>
      </c>
      <c r="H1361" s="23">
        <f>VLOOKUP(A1361,'Medical Examinations'!A1361:H3695,7,FALSE)</f>
        <v>1</v>
      </c>
      <c r="I1361" s="23" t="str">
        <f>VLOOKUP(A1361,'Medical Examinations'!A1361:H3695,8,FALSE)</f>
        <v>No</v>
      </c>
      <c r="J1361" s="23" t="str" cm="1">
        <f t="array" ref="J1361">_xlfn.IFS(C1361&lt;18.5,"Under Weight",C1361&lt;25,"Healthy Weight",C1361&lt;30,"Over Weight",C1361&gt;=30,"Obesity")</f>
        <v>Healthy Weight</v>
      </c>
      <c r="K1361" s="23" t="str" cm="1">
        <f t="array" ref="K1361">_xlfn.IFS(D1361&lt;5.7,"Normal",D1361&lt;=6.5,"Prediabetes",D1361&gt;6.5,"Diabetes")</f>
        <v>Normal</v>
      </c>
      <c r="L1361" s="30" t="str">
        <f>VLOOKUP(A1361,'Hospitalisation Details'!A1361:H3703,2,FALSE)</f>
        <v>28-Aug-1983</v>
      </c>
      <c r="M1361" s="23">
        <f>VLOOKUP(A1361,'Hospitalisation Details'!A1361:H3703,5,FALSE)</f>
        <v>7985.82</v>
      </c>
      <c r="N1361" s="23" t="str">
        <f>VLOOKUP(A1361,'Hospitalisation Details'!A1361:H3703,6,FALSE)</f>
        <v>tier - 2</v>
      </c>
      <c r="O1361" s="23" t="str">
        <f>VLOOKUP(A1361,'Hospitalisation Details'!A1361:H3703,7,FALSE)</f>
        <v>tier - 1</v>
      </c>
      <c r="P1361" s="23" t="str">
        <f>VLOOKUP(A1361,'Hospitalisation Details'!A1361:H3703,8,FALSE)</f>
        <v>R1024</v>
      </c>
      <c r="Q1361" s="26">
        <f>VLOOKUP(A1361,'Hospitalisation Details'!A1361:H3703,3,FALSE)</f>
        <v>39.777777777777779</v>
      </c>
    </row>
    <row r="1362" spans="1:17" ht="15.75" customHeight="1" x14ac:dyDescent="0.3">
      <c r="A1362" s="31" t="s">
        <v>2371</v>
      </c>
      <c r="B1362" s="23" t="str">
        <f>VLOOKUP(A1362,'Customer Names'!A1362:D3696,3,FALSE)</f>
        <v xml:space="preserve">  Gennaro</v>
      </c>
      <c r="C1362" s="23">
        <f>VLOOKUP(Healthcare!A1362,'Medical Examinations'!A1362:H3696,2,FALSE)</f>
        <v>24.3</v>
      </c>
      <c r="D1362" s="23">
        <f>VLOOKUP(A1362,'Medical Examinations'!A1362:H3696,3,FALSE)</f>
        <v>5.43</v>
      </c>
      <c r="E1362" s="23" t="str">
        <f>VLOOKUP(A1362,'Medical Examinations'!A1362:H3696,4,FALSE)</f>
        <v>No</v>
      </c>
      <c r="F1362" s="23" t="str">
        <f>VLOOKUP(A1362,'Medical Examinations'!A1362:H3696,5,FALSE)</f>
        <v>No</v>
      </c>
      <c r="G1362" s="23" t="str">
        <f>VLOOKUP(A1362,'Medical Examinations'!A1362:H3696,6,FALSE)</f>
        <v>No</v>
      </c>
      <c r="H1362" s="23">
        <f>VLOOKUP(A1362,'Medical Examinations'!A1362:H3696,7,FALSE)</f>
        <v>2</v>
      </c>
      <c r="I1362" s="23" t="str">
        <f>VLOOKUP(A1362,'Medical Examinations'!A1362:H3696,8,FALSE)</f>
        <v>No</v>
      </c>
      <c r="J1362" s="23" t="str" cm="1">
        <f t="array" ref="J1362">_xlfn.IFS(C1362&lt;18.5,"Under Weight",C1362&lt;25,"Healthy Weight",C1362&lt;30,"Over Weight",C1362&gt;=30,"Obesity")</f>
        <v>Healthy Weight</v>
      </c>
      <c r="K1362" s="23" t="str" cm="1">
        <f t="array" ref="K1362">_xlfn.IFS(D1362&lt;5.7,"Normal",D1362&lt;=6.5,"Prediabetes",D1362&gt;6.5,"Diabetes")</f>
        <v>Normal</v>
      </c>
      <c r="L1362" s="30" t="str">
        <f>VLOOKUP(A1362,'Hospitalisation Details'!A1362:H3704,2,FALSE)</f>
        <v>23-Nov-1972</v>
      </c>
      <c r="M1362" s="23">
        <f>VLOOKUP(A1362,'Hospitalisation Details'!A1362:H3704,5,FALSE)</f>
        <v>7980.34</v>
      </c>
      <c r="N1362" s="23" t="str">
        <f>VLOOKUP(A1362,'Hospitalisation Details'!A1362:H3704,6,FALSE)</f>
        <v>tier - 2</v>
      </c>
      <c r="O1362" s="23" t="str">
        <f>VLOOKUP(A1362,'Hospitalisation Details'!A1362:H3704,7,FALSE)</f>
        <v>tier - 2</v>
      </c>
      <c r="P1362" s="23" t="str">
        <f>VLOOKUP(A1362,'Hospitalisation Details'!A1362:H3704,8,FALSE)</f>
        <v>R1013</v>
      </c>
      <c r="Q1362" s="26">
        <f>VLOOKUP(A1362,'Hospitalisation Details'!A1362:H3704,3,FALSE)</f>
        <v>50.541666666666664</v>
      </c>
    </row>
    <row r="1363" spans="1:17" ht="15.75" customHeight="1" x14ac:dyDescent="0.3">
      <c r="A1363" s="31" t="s">
        <v>2373</v>
      </c>
      <c r="B1363" s="23" t="str">
        <f>VLOOKUP(A1363,'Customer Names'!A1363:D3697,3,FALSE)</f>
        <v xml:space="preserve">  Terry</v>
      </c>
      <c r="C1363" s="23">
        <f>VLOOKUP(Healthcare!A1363,'Medical Examinations'!A1363:H3697,2,FALSE)</f>
        <v>25.13</v>
      </c>
      <c r="D1363" s="23">
        <f>VLOOKUP(A1363,'Medical Examinations'!A1363:H3697,3,FALSE)</f>
        <v>8</v>
      </c>
      <c r="E1363" s="23" t="str">
        <f>VLOOKUP(A1363,'Medical Examinations'!A1363:H3697,4,FALSE)</f>
        <v>Yes</v>
      </c>
      <c r="F1363" s="23" t="str">
        <f>VLOOKUP(A1363,'Medical Examinations'!A1363:H3697,5,FALSE)</f>
        <v>No</v>
      </c>
      <c r="G1363" s="23" t="str">
        <f>VLOOKUP(A1363,'Medical Examinations'!A1363:H3697,6,FALSE)</f>
        <v>No</v>
      </c>
      <c r="H1363" s="23">
        <f>VLOOKUP(A1363,'Medical Examinations'!A1363:H3697,7,FALSE)</f>
        <v>1</v>
      </c>
      <c r="I1363" s="23" t="str">
        <f>VLOOKUP(A1363,'Medical Examinations'!A1363:H3697,8,FALSE)</f>
        <v>No</v>
      </c>
      <c r="J1363" s="23" t="str" cm="1">
        <f t="array" ref="J1363">_xlfn.IFS(C1363&lt;18.5,"Under Weight",C1363&lt;25,"Healthy Weight",C1363&lt;30,"Over Weight",C1363&gt;=30,"Obesity")</f>
        <v>Over Weight</v>
      </c>
      <c r="K1363" s="23" t="str" cm="1">
        <f t="array" ref="K1363">_xlfn.IFS(D1363&lt;5.7,"Normal",D1363&lt;=6.5,"Prediabetes",D1363&gt;6.5,"Diabetes")</f>
        <v>Diabetes</v>
      </c>
      <c r="L1363" s="30" t="str">
        <f>VLOOKUP(A1363,'Hospitalisation Details'!A1363:H3705,2,FALSE)</f>
        <v>10-Aug-1975</v>
      </c>
      <c r="M1363" s="23">
        <f>VLOOKUP(A1363,'Hospitalisation Details'!A1363:H3705,5,FALSE)</f>
        <v>7966.81</v>
      </c>
      <c r="N1363" s="23" t="str">
        <f>VLOOKUP(A1363,'Hospitalisation Details'!A1363:H3705,6,FALSE)</f>
        <v>tier - 2</v>
      </c>
      <c r="O1363" s="23" t="str">
        <f>VLOOKUP(A1363,'Hospitalisation Details'!A1363:H3705,7,FALSE)</f>
        <v>tier - 2</v>
      </c>
      <c r="P1363" s="23" t="str">
        <f>VLOOKUP(A1363,'Hospitalisation Details'!A1363:H3705,8,FALSE)</f>
        <v>R1013</v>
      </c>
      <c r="Q1363" s="26">
        <f>VLOOKUP(A1363,'Hospitalisation Details'!A1363:H3705,3,FALSE)</f>
        <v>47.827777777777776</v>
      </c>
    </row>
    <row r="1364" spans="1:17" ht="15.75" customHeight="1" x14ac:dyDescent="0.3">
      <c r="A1364" s="31" t="s">
        <v>2375</v>
      </c>
      <c r="B1364" s="23" t="str">
        <f>VLOOKUP(A1364,'Customer Names'!A1364:D3698,3,FALSE)</f>
        <v xml:space="preserve">  Patrick J</v>
      </c>
      <c r="C1364" s="23">
        <f>VLOOKUP(Healthcare!A1364,'Medical Examinations'!A1364:H3698,2,FALSE)</f>
        <v>22.72</v>
      </c>
      <c r="D1364" s="23">
        <f>VLOOKUP(A1364,'Medical Examinations'!A1364:H3698,3,FALSE)</f>
        <v>9.9600000000000009</v>
      </c>
      <c r="E1364" s="23" t="str">
        <f>VLOOKUP(A1364,'Medical Examinations'!A1364:H3698,4,FALSE)</f>
        <v>Yes</v>
      </c>
      <c r="F1364" s="23" t="str">
        <f>VLOOKUP(A1364,'Medical Examinations'!A1364:H3698,5,FALSE)</f>
        <v>No</v>
      </c>
      <c r="G1364" s="23" t="str">
        <f>VLOOKUP(A1364,'Medical Examinations'!A1364:H3698,6,FALSE)</f>
        <v>No</v>
      </c>
      <c r="H1364" s="23">
        <f>VLOOKUP(A1364,'Medical Examinations'!A1364:H3698,7,FALSE)</f>
        <v>2</v>
      </c>
      <c r="I1364" s="23" t="str">
        <f>VLOOKUP(A1364,'Medical Examinations'!A1364:H3698,8,FALSE)</f>
        <v>No</v>
      </c>
      <c r="J1364" s="23" t="str" cm="1">
        <f t="array" ref="J1364">_xlfn.IFS(C1364&lt;18.5,"Under Weight",C1364&lt;25,"Healthy Weight",C1364&lt;30,"Over Weight",C1364&gt;=30,"Obesity")</f>
        <v>Healthy Weight</v>
      </c>
      <c r="K1364" s="23" t="str" cm="1">
        <f t="array" ref="K1364">_xlfn.IFS(D1364&lt;5.7,"Normal",D1364&lt;=6.5,"Prediabetes",D1364&gt;6.5,"Diabetes")</f>
        <v>Diabetes</v>
      </c>
      <c r="L1364" s="30" t="str">
        <f>VLOOKUP(A1364,'Hospitalisation Details'!A1364:H3706,2,FALSE)</f>
        <v>19-Jun-1970</v>
      </c>
      <c r="M1364" s="23">
        <f>VLOOKUP(A1364,'Hospitalisation Details'!A1364:H3706,5,FALSE)</f>
        <v>7958.13</v>
      </c>
      <c r="N1364" s="23" t="str">
        <f>VLOOKUP(A1364,'Hospitalisation Details'!A1364:H3706,6,FALSE)</f>
        <v>tier - 2</v>
      </c>
      <c r="O1364" s="23" t="str">
        <f>VLOOKUP(A1364,'Hospitalisation Details'!A1364:H3706,7,FALSE)</f>
        <v>tier - 2</v>
      </c>
      <c r="P1364" s="23" t="str">
        <f>VLOOKUP(A1364,'Hospitalisation Details'!A1364:H3706,8,FALSE)</f>
        <v>R1013</v>
      </c>
      <c r="Q1364" s="26">
        <f>VLOOKUP(A1364,'Hospitalisation Details'!A1364:H3706,3,FALSE)</f>
        <v>52.969444444444441</v>
      </c>
    </row>
    <row r="1365" spans="1:17" ht="15.75" customHeight="1" x14ac:dyDescent="0.3">
      <c r="A1365" s="31" t="s">
        <v>2376</v>
      </c>
      <c r="B1365" s="23" t="str">
        <f>VLOOKUP(A1365,'Customer Names'!A1365:D3699,3,FALSE)</f>
        <v xml:space="preserve">  Keara</v>
      </c>
      <c r="C1365" s="23">
        <f>VLOOKUP(Healthcare!A1365,'Medical Examinations'!A1365:H3699,2,FALSE)</f>
        <v>32.6</v>
      </c>
      <c r="D1365" s="23">
        <f>VLOOKUP(A1365,'Medical Examinations'!A1365:H3699,3,FALSE)</f>
        <v>6.8</v>
      </c>
      <c r="E1365" s="23" t="str">
        <f>VLOOKUP(A1365,'Medical Examinations'!A1365:H3699,4,FALSE)</f>
        <v>Yes</v>
      </c>
      <c r="F1365" s="23" t="str">
        <f>VLOOKUP(A1365,'Medical Examinations'!A1365:H3699,5,FALSE)</f>
        <v>No</v>
      </c>
      <c r="G1365" s="23" t="str">
        <f>VLOOKUP(A1365,'Medical Examinations'!A1365:H3699,6,FALSE)</f>
        <v>No</v>
      </c>
      <c r="H1365" s="23">
        <f>VLOOKUP(A1365,'Medical Examinations'!A1365:H3699,7,FALSE)</f>
        <v>0</v>
      </c>
      <c r="I1365" s="23" t="str">
        <f>VLOOKUP(A1365,'Medical Examinations'!A1365:H3699,8,FALSE)</f>
        <v>No</v>
      </c>
      <c r="J1365" s="23" t="str" cm="1">
        <f t="array" ref="J1365">_xlfn.IFS(C1365&lt;18.5,"Under Weight",C1365&lt;25,"Healthy Weight",C1365&lt;30,"Over Weight",C1365&gt;=30,"Obesity")</f>
        <v>Obesity</v>
      </c>
      <c r="K1365" s="23" t="str" cm="1">
        <f t="array" ref="K1365">_xlfn.IFS(D1365&lt;5.7,"Normal",D1365&lt;=6.5,"Prediabetes",D1365&gt;6.5,"Diabetes")</f>
        <v>Diabetes</v>
      </c>
      <c r="L1365" s="30" t="str">
        <f>VLOOKUP(A1365,'Hospitalisation Details'!A1365:H3707,2,FALSE)</f>
        <v>28-Dec-1981</v>
      </c>
      <c r="M1365" s="23">
        <f>VLOOKUP(A1365,'Hospitalisation Details'!A1365:H3707,5,FALSE)</f>
        <v>7954.52</v>
      </c>
      <c r="N1365" s="23" t="str">
        <f>VLOOKUP(A1365,'Hospitalisation Details'!A1365:H3707,6,FALSE)</f>
        <v>tier - 2</v>
      </c>
      <c r="O1365" s="23" t="str">
        <f>VLOOKUP(A1365,'Hospitalisation Details'!A1365:H3707,7,FALSE)</f>
        <v>tier - 2</v>
      </c>
      <c r="P1365" s="23" t="str">
        <f>VLOOKUP(A1365,'Hospitalisation Details'!A1365:H3707,8,FALSE)</f>
        <v>R1011</v>
      </c>
      <c r="Q1365" s="26">
        <f>VLOOKUP(A1365,'Hospitalisation Details'!A1365:H3707,3,FALSE)</f>
        <v>41.444444444444443</v>
      </c>
    </row>
    <row r="1366" spans="1:17" ht="15.75" customHeight="1" x14ac:dyDescent="0.3">
      <c r="A1366" s="31" t="s">
        <v>2378</v>
      </c>
      <c r="B1366" s="23" t="str">
        <f>VLOOKUP(A1366,'Customer Names'!A1366:D3700,3,FALSE)</f>
        <v xml:space="preserve">  Nicole</v>
      </c>
      <c r="C1366" s="23">
        <f>VLOOKUP(Healthcare!A1366,'Medical Examinations'!A1366:H3700,2,FALSE)</f>
        <v>17.28</v>
      </c>
      <c r="D1366" s="23">
        <f>VLOOKUP(A1366,'Medical Examinations'!A1366:H3700,3,FALSE)</f>
        <v>6.22</v>
      </c>
      <c r="E1366" s="23" t="str">
        <f>VLOOKUP(A1366,'Medical Examinations'!A1366:H3700,4,FALSE)</f>
        <v>Yes</v>
      </c>
      <c r="F1366" s="23" t="str">
        <f>VLOOKUP(A1366,'Medical Examinations'!A1366:H3700,5,FALSE)</f>
        <v>No</v>
      </c>
      <c r="G1366" s="23" t="str">
        <f>VLOOKUP(A1366,'Medical Examinations'!A1366:H3700,6,FALSE)</f>
        <v>No</v>
      </c>
      <c r="H1366" s="23">
        <f>VLOOKUP(A1366,'Medical Examinations'!A1366:H3700,7,FALSE)</f>
        <v>2</v>
      </c>
      <c r="I1366" s="23" t="str">
        <f>VLOOKUP(A1366,'Medical Examinations'!A1366:H3700,8,FALSE)</f>
        <v>No</v>
      </c>
      <c r="J1366" s="23" t="str" cm="1">
        <f t="array" ref="J1366">_xlfn.IFS(C1366&lt;18.5,"Under Weight",C1366&lt;25,"Healthy Weight",C1366&lt;30,"Over Weight",C1366&gt;=30,"Obesity")</f>
        <v>Under Weight</v>
      </c>
      <c r="K1366" s="23" t="str" cm="1">
        <f t="array" ref="K1366">_xlfn.IFS(D1366&lt;5.7,"Normal",D1366&lt;=6.5,"Prediabetes",D1366&gt;6.5,"Diabetes")</f>
        <v>Prediabetes</v>
      </c>
      <c r="L1366" s="30" t="str">
        <f>VLOOKUP(A1366,'Hospitalisation Details'!A1366:H3708,2,FALSE)</f>
        <v>09-Jul-1966</v>
      </c>
      <c r="M1366" s="23">
        <f>VLOOKUP(A1366,'Hospitalisation Details'!A1366:H3708,5,FALSE)</f>
        <v>7953.72</v>
      </c>
      <c r="N1366" s="23" t="str">
        <f>VLOOKUP(A1366,'Hospitalisation Details'!A1366:H3708,6,FALSE)</f>
        <v>tier - 3</v>
      </c>
      <c r="O1366" s="23" t="str">
        <f>VLOOKUP(A1366,'Hospitalisation Details'!A1366:H3708,7,FALSE)</f>
        <v>tier - 3</v>
      </c>
      <c r="P1366" s="23" t="str">
        <f>VLOOKUP(A1366,'Hospitalisation Details'!A1366:H3708,8,FALSE)</f>
        <v>R1012</v>
      </c>
      <c r="Q1366" s="26">
        <f>VLOOKUP(A1366,'Hospitalisation Details'!A1366:H3708,3,FALSE)</f>
        <v>56.913888888888891</v>
      </c>
    </row>
    <row r="1367" spans="1:17" ht="15.75" customHeight="1" x14ac:dyDescent="0.3">
      <c r="A1367" s="31" t="s">
        <v>2379</v>
      </c>
      <c r="B1367" s="23" t="str">
        <f>VLOOKUP(A1367,'Customer Names'!A1367:D3701,3,FALSE)</f>
        <v xml:space="preserve">  Katena</v>
      </c>
      <c r="C1367" s="23">
        <f>VLOOKUP(Healthcare!A1367,'Medical Examinations'!A1367:H3701,2,FALSE)</f>
        <v>27.92</v>
      </c>
      <c r="D1367" s="23">
        <f>VLOOKUP(A1367,'Medical Examinations'!A1367:H3701,3,FALSE)</f>
        <v>5.79</v>
      </c>
      <c r="E1367" s="23" t="str">
        <f>VLOOKUP(A1367,'Medical Examinations'!A1367:H3701,4,FALSE)</f>
        <v>No</v>
      </c>
      <c r="F1367" s="23" t="str">
        <f>VLOOKUP(A1367,'Medical Examinations'!A1367:H3701,5,FALSE)</f>
        <v>No</v>
      </c>
      <c r="G1367" s="23" t="str">
        <f>VLOOKUP(A1367,'Medical Examinations'!A1367:H3701,6,FALSE)</f>
        <v>No</v>
      </c>
      <c r="H1367" s="23">
        <f>VLOOKUP(A1367,'Medical Examinations'!A1367:H3701,7,FALSE)</f>
        <v>1</v>
      </c>
      <c r="I1367" s="23" t="str">
        <f>VLOOKUP(A1367,'Medical Examinations'!A1367:H3701,8,FALSE)</f>
        <v>No</v>
      </c>
      <c r="J1367" s="23" t="str" cm="1">
        <f t="array" ref="J1367">_xlfn.IFS(C1367&lt;18.5,"Under Weight",C1367&lt;25,"Healthy Weight",C1367&lt;30,"Over Weight",C1367&gt;=30,"Obesity")</f>
        <v>Over Weight</v>
      </c>
      <c r="K1367" s="23" t="str" cm="1">
        <f t="array" ref="K1367">_xlfn.IFS(D1367&lt;5.7,"Normal",D1367&lt;=6.5,"Prediabetes",D1367&gt;6.5,"Diabetes")</f>
        <v>Prediabetes</v>
      </c>
      <c r="L1367" s="30" t="str">
        <f>VLOOKUP(A1367,'Hospitalisation Details'!A1367:H3709,2,FALSE)</f>
        <v>29-Oct-1987</v>
      </c>
      <c r="M1367" s="23">
        <f>VLOOKUP(A1367,'Hospitalisation Details'!A1367:H3709,5,FALSE)</f>
        <v>7948.22</v>
      </c>
      <c r="N1367" s="23" t="str">
        <f>VLOOKUP(A1367,'Hospitalisation Details'!A1367:H3709,6,FALSE)</f>
        <v>tier - 2</v>
      </c>
      <c r="O1367" s="23" t="str">
        <f>VLOOKUP(A1367,'Hospitalisation Details'!A1367:H3709,7,FALSE)</f>
        <v>tier - 3</v>
      </c>
      <c r="P1367" s="23" t="str">
        <f>VLOOKUP(A1367,'Hospitalisation Details'!A1367:H3709,8,FALSE)</f>
        <v>R1025</v>
      </c>
      <c r="Q1367" s="26">
        <f>VLOOKUP(A1367,'Hospitalisation Details'!A1367:H3709,3,FALSE)</f>
        <v>35.608333333333334</v>
      </c>
    </row>
    <row r="1368" spans="1:17" ht="15.75" customHeight="1" x14ac:dyDescent="0.3">
      <c r="A1368" s="31" t="s">
        <v>2381</v>
      </c>
      <c r="B1368" s="23" t="str">
        <f>VLOOKUP(A1368,'Customer Names'!A1368:D3702,3,FALSE)</f>
        <v xml:space="preserve">  Bean K</v>
      </c>
      <c r="C1368" s="23">
        <f>VLOOKUP(Healthcare!A1368,'Medical Examinations'!A1368:H3702,2,FALSE)</f>
        <v>38.284999999999997</v>
      </c>
      <c r="D1368" s="23">
        <f>VLOOKUP(A1368,'Medical Examinations'!A1368:H3702,3,FALSE)</f>
        <v>5.41</v>
      </c>
      <c r="E1368" s="23" t="str">
        <f>VLOOKUP(A1368,'Medical Examinations'!A1368:H3702,4,FALSE)</f>
        <v>No</v>
      </c>
      <c r="F1368" s="23" t="str">
        <f>VLOOKUP(A1368,'Medical Examinations'!A1368:H3702,5,FALSE)</f>
        <v>No</v>
      </c>
      <c r="G1368" s="23" t="str">
        <f>VLOOKUP(A1368,'Medical Examinations'!A1368:H3702,6,FALSE)</f>
        <v>No</v>
      </c>
      <c r="H1368" s="23">
        <f>VLOOKUP(A1368,'Medical Examinations'!A1368:H3702,7,FALSE)</f>
        <v>0</v>
      </c>
      <c r="I1368" s="23" t="str">
        <f>VLOOKUP(A1368,'Medical Examinations'!A1368:H3702,8,FALSE)</f>
        <v>No</v>
      </c>
      <c r="J1368" s="23" t="str" cm="1">
        <f t="array" ref="J1368">_xlfn.IFS(C1368&lt;18.5,"Under Weight",C1368&lt;25,"Healthy Weight",C1368&lt;30,"Over Weight",C1368&gt;=30,"Obesity")</f>
        <v>Obesity</v>
      </c>
      <c r="K1368" s="23" t="str" cm="1">
        <f t="array" ref="K1368">_xlfn.IFS(D1368&lt;5.7,"Normal",D1368&lt;=6.5,"Prediabetes",D1368&gt;6.5,"Diabetes")</f>
        <v>Normal</v>
      </c>
      <c r="L1368" s="30" t="str">
        <f>VLOOKUP(A1368,'Hospitalisation Details'!A1368:H3710,2,FALSE)</f>
        <v>20-Jul-1977</v>
      </c>
      <c r="M1368" s="23">
        <f>VLOOKUP(A1368,'Hospitalisation Details'!A1368:H3710,5,FALSE)</f>
        <v>7935.29</v>
      </c>
      <c r="N1368" s="23" t="str">
        <f>VLOOKUP(A1368,'Hospitalisation Details'!A1368:H3710,6,FALSE)</f>
        <v>tier - 2</v>
      </c>
      <c r="O1368" s="23" t="str">
        <f>VLOOKUP(A1368,'Hospitalisation Details'!A1368:H3710,7,FALSE)</f>
        <v>tier - 1</v>
      </c>
      <c r="P1368" s="23" t="str">
        <f>VLOOKUP(A1368,'Hospitalisation Details'!A1368:H3710,8,FALSE)</f>
        <v>R1024</v>
      </c>
      <c r="Q1368" s="26">
        <f>VLOOKUP(A1368,'Hospitalisation Details'!A1368:H3710,3,FALSE)</f>
        <v>45.883333333333333</v>
      </c>
    </row>
    <row r="1369" spans="1:17" ht="15.75" customHeight="1" x14ac:dyDescent="0.3">
      <c r="A1369" s="31" t="s">
        <v>2383</v>
      </c>
      <c r="B1369" s="23" t="str">
        <f>VLOOKUP(A1369,'Customer Names'!A1369:D3703,3,FALSE)</f>
        <v xml:space="preserve">  Brian</v>
      </c>
      <c r="C1369" s="23">
        <f>VLOOKUP(Healthcare!A1369,'Medical Examinations'!A1369:H3703,2,FALSE)</f>
        <v>16.48</v>
      </c>
      <c r="D1369" s="23">
        <f>VLOOKUP(A1369,'Medical Examinations'!A1369:H3703,3,FALSE)</f>
        <v>11.05</v>
      </c>
      <c r="E1369" s="23" t="str">
        <f>VLOOKUP(A1369,'Medical Examinations'!A1369:H3703,4,FALSE)</f>
        <v>No</v>
      </c>
      <c r="F1369" s="23" t="str">
        <f>VLOOKUP(A1369,'Medical Examinations'!A1369:H3703,5,FALSE)</f>
        <v>No</v>
      </c>
      <c r="G1369" s="23" t="str">
        <f>VLOOKUP(A1369,'Medical Examinations'!A1369:H3703,6,FALSE)</f>
        <v>No</v>
      </c>
      <c r="H1369" s="23">
        <f>VLOOKUP(A1369,'Medical Examinations'!A1369:H3703,7,FALSE)</f>
        <v>0</v>
      </c>
      <c r="I1369" s="23" t="str">
        <f>VLOOKUP(A1369,'Medical Examinations'!A1369:H3703,8,FALSE)</f>
        <v>No</v>
      </c>
      <c r="J1369" s="23" t="str" cm="1">
        <f t="array" ref="J1369">_xlfn.IFS(C1369&lt;18.5,"Under Weight",C1369&lt;25,"Healthy Weight",C1369&lt;30,"Over Weight",C1369&gt;=30,"Obesity")</f>
        <v>Under Weight</v>
      </c>
      <c r="K1369" s="23" t="str" cm="1">
        <f t="array" ref="K1369">_xlfn.IFS(D1369&lt;5.7,"Normal",D1369&lt;=6.5,"Prediabetes",D1369&gt;6.5,"Diabetes")</f>
        <v>Diabetes</v>
      </c>
      <c r="L1369" s="30" t="str">
        <f>VLOOKUP(A1369,'Hospitalisation Details'!A1369:H3711,2,FALSE)</f>
        <v>10-Oct-1962</v>
      </c>
      <c r="M1369" s="23">
        <f>VLOOKUP(A1369,'Hospitalisation Details'!A1369:H3711,5,FALSE)</f>
        <v>7896.41</v>
      </c>
      <c r="N1369" s="23" t="str">
        <f>VLOOKUP(A1369,'Hospitalisation Details'!A1369:H3711,6,FALSE)</f>
        <v>tier - 3</v>
      </c>
      <c r="O1369" s="23" t="str">
        <f>VLOOKUP(A1369,'Hospitalisation Details'!A1369:H3711,7,FALSE)</f>
        <v>tier - 2</v>
      </c>
      <c r="P1369" s="23" t="str">
        <f>VLOOKUP(A1369,'Hospitalisation Details'!A1369:H3711,8,FALSE)</f>
        <v>R1013</v>
      </c>
      <c r="Q1369" s="26">
        <f>VLOOKUP(A1369,'Hospitalisation Details'!A1369:H3711,3,FALSE)</f>
        <v>60.661111111111111</v>
      </c>
    </row>
    <row r="1370" spans="1:17" ht="15.75" customHeight="1" x14ac:dyDescent="0.3">
      <c r="A1370" s="31" t="s">
        <v>2384</v>
      </c>
      <c r="B1370" s="23" t="str">
        <f>VLOOKUP(A1370,'Customer Names'!A1370:D3704,3,FALSE)</f>
        <v xml:space="preserve">  Jan-Patrick</v>
      </c>
      <c r="C1370" s="23">
        <f>VLOOKUP(Healthcare!A1370,'Medical Examinations'!A1370:H3704,2,FALSE)</f>
        <v>38.57</v>
      </c>
      <c r="D1370" s="23">
        <f>VLOOKUP(A1370,'Medical Examinations'!A1370:H3704,3,FALSE)</f>
        <v>6.27</v>
      </c>
      <c r="E1370" s="23" t="str">
        <f>VLOOKUP(A1370,'Medical Examinations'!A1370:H3704,4,FALSE)</f>
        <v>No</v>
      </c>
      <c r="F1370" s="23" t="str">
        <f>VLOOKUP(A1370,'Medical Examinations'!A1370:H3704,5,FALSE)</f>
        <v>No</v>
      </c>
      <c r="G1370" s="23" t="str">
        <f>VLOOKUP(A1370,'Medical Examinations'!A1370:H3704,6,FALSE)</f>
        <v>No</v>
      </c>
      <c r="H1370" s="23">
        <f>VLOOKUP(A1370,'Medical Examinations'!A1370:H3704,7,FALSE)</f>
        <v>0</v>
      </c>
      <c r="I1370" s="23" t="str">
        <f>VLOOKUP(A1370,'Medical Examinations'!A1370:H3704,8,FALSE)</f>
        <v>No</v>
      </c>
      <c r="J1370" s="23" t="str" cm="1">
        <f t="array" ref="J1370">_xlfn.IFS(C1370&lt;18.5,"Under Weight",C1370&lt;25,"Healthy Weight",C1370&lt;30,"Over Weight",C1370&gt;=30,"Obesity")</f>
        <v>Obesity</v>
      </c>
      <c r="K1370" s="23" t="str" cm="1">
        <f t="array" ref="K1370">_xlfn.IFS(D1370&lt;5.7,"Normal",D1370&lt;=6.5,"Prediabetes",D1370&gt;6.5,"Diabetes")</f>
        <v>Prediabetes</v>
      </c>
      <c r="L1370" s="30" t="str">
        <f>VLOOKUP(A1370,'Hospitalisation Details'!A1370:H3712,2,FALSE)</f>
        <v>17-Nov-1994</v>
      </c>
      <c r="M1370" s="23">
        <f>VLOOKUP(A1370,'Hospitalisation Details'!A1370:H3712,5,FALSE)</f>
        <v>7851.85</v>
      </c>
      <c r="N1370" s="23" t="str">
        <f>VLOOKUP(A1370,'Hospitalisation Details'!A1370:H3712,6,FALSE)</f>
        <v>tier - 2</v>
      </c>
      <c r="O1370" s="23" t="str">
        <f>VLOOKUP(A1370,'Hospitalisation Details'!A1370:H3712,7,FALSE)</f>
        <v>tier - 3</v>
      </c>
      <c r="P1370" s="23" t="str">
        <f>VLOOKUP(A1370,'Hospitalisation Details'!A1370:H3712,8,FALSE)</f>
        <v>R1012</v>
      </c>
      <c r="Q1370" s="26">
        <f>VLOOKUP(A1370,'Hospitalisation Details'!A1370:H3712,3,FALSE)</f>
        <v>28.558333333333334</v>
      </c>
    </row>
    <row r="1371" spans="1:17" ht="15.75" customHeight="1" x14ac:dyDescent="0.3">
      <c r="A1371" s="31" t="s">
        <v>2386</v>
      </c>
      <c r="B1371" s="23" t="str">
        <f>VLOOKUP(A1371,'Customer Names'!A1371:D3705,3,FALSE)</f>
        <v xml:space="preserve">  Jesse J</v>
      </c>
      <c r="C1371" s="23">
        <f>VLOOKUP(Healthcare!A1371,'Medical Examinations'!A1371:H3705,2,FALSE)</f>
        <v>43.85</v>
      </c>
      <c r="D1371" s="23">
        <f>VLOOKUP(A1371,'Medical Examinations'!A1371:H3705,3,FALSE)</f>
        <v>4.7699999999999996</v>
      </c>
      <c r="E1371" s="23" t="str">
        <f>VLOOKUP(A1371,'Medical Examinations'!A1371:H3705,4,FALSE)</f>
        <v>Yes</v>
      </c>
      <c r="F1371" s="23" t="str">
        <f>VLOOKUP(A1371,'Medical Examinations'!A1371:H3705,5,FALSE)</f>
        <v>No</v>
      </c>
      <c r="G1371" s="23" t="str">
        <f>VLOOKUP(A1371,'Medical Examinations'!A1371:H3705,6,FALSE)</f>
        <v>No</v>
      </c>
      <c r="H1371" s="23">
        <f>VLOOKUP(A1371,'Medical Examinations'!A1371:H3705,7,FALSE)</f>
        <v>0</v>
      </c>
      <c r="I1371" s="23" t="str">
        <f>VLOOKUP(A1371,'Medical Examinations'!A1371:H3705,8,FALSE)</f>
        <v>No</v>
      </c>
      <c r="J1371" s="23" t="str" cm="1">
        <f t="array" ref="J1371">_xlfn.IFS(C1371&lt;18.5,"Under Weight",C1371&lt;25,"Healthy Weight",C1371&lt;30,"Over Weight",C1371&gt;=30,"Obesity")</f>
        <v>Obesity</v>
      </c>
      <c r="K1371" s="23" t="str" cm="1">
        <f t="array" ref="K1371">_xlfn.IFS(D1371&lt;5.7,"Normal",D1371&lt;=6.5,"Prediabetes",D1371&gt;6.5,"Diabetes")</f>
        <v>Normal</v>
      </c>
      <c r="L1371" s="30" t="str">
        <f>VLOOKUP(A1371,'Hospitalisation Details'!A1371:H3713,2,FALSE)</f>
        <v>05-Oct-2001</v>
      </c>
      <c r="M1371" s="23">
        <f>VLOOKUP(A1371,'Hospitalisation Details'!A1371:H3713,5,FALSE)</f>
        <v>7844.8</v>
      </c>
      <c r="N1371" s="23" t="str">
        <f>VLOOKUP(A1371,'Hospitalisation Details'!A1371:H3713,6,FALSE)</f>
        <v>tier - 2</v>
      </c>
      <c r="O1371" s="23" t="str">
        <f>VLOOKUP(A1371,'Hospitalisation Details'!A1371:H3713,7,FALSE)</f>
        <v>tier - 2</v>
      </c>
      <c r="P1371" s="23" t="str">
        <f>VLOOKUP(A1371,'Hospitalisation Details'!A1371:H3713,8,FALSE)</f>
        <v>R1012</v>
      </c>
      <c r="Q1371" s="26">
        <f>VLOOKUP(A1371,'Hospitalisation Details'!A1371:H3713,3,FALSE)</f>
        <v>21.675000000000001</v>
      </c>
    </row>
    <row r="1372" spans="1:17" ht="15.75" customHeight="1" x14ac:dyDescent="0.3">
      <c r="A1372" s="31" t="s">
        <v>2388</v>
      </c>
      <c r="B1372" s="23" t="str">
        <f>VLOOKUP(A1372,'Customer Names'!A1372:D3706,3,FALSE)</f>
        <v xml:space="preserve">  Lindsey M</v>
      </c>
      <c r="C1372" s="23">
        <f>VLOOKUP(Healthcare!A1372,'Medical Examinations'!A1372:H3706,2,FALSE)</f>
        <v>30.11</v>
      </c>
      <c r="D1372" s="23">
        <f>VLOOKUP(A1372,'Medical Examinations'!A1372:H3706,3,FALSE)</f>
        <v>4.08</v>
      </c>
      <c r="E1372" s="23" t="str">
        <f>VLOOKUP(A1372,'Medical Examinations'!A1372:H3706,4,FALSE)</f>
        <v>No</v>
      </c>
      <c r="F1372" s="23" t="str">
        <f>VLOOKUP(A1372,'Medical Examinations'!A1372:H3706,5,FALSE)</f>
        <v>No</v>
      </c>
      <c r="G1372" s="23" t="str">
        <f>VLOOKUP(A1372,'Medical Examinations'!A1372:H3706,6,FALSE)</f>
        <v>No</v>
      </c>
      <c r="H1372" s="23">
        <f>VLOOKUP(A1372,'Medical Examinations'!A1372:H3706,7,FALSE)</f>
        <v>0</v>
      </c>
      <c r="I1372" s="23" t="str">
        <f>VLOOKUP(A1372,'Medical Examinations'!A1372:H3706,8,FALSE)</f>
        <v>No</v>
      </c>
      <c r="J1372" s="23" t="str" cm="1">
        <f t="array" ref="J1372">_xlfn.IFS(C1372&lt;18.5,"Under Weight",C1372&lt;25,"Healthy Weight",C1372&lt;30,"Over Weight",C1372&gt;=30,"Obesity")</f>
        <v>Obesity</v>
      </c>
      <c r="K1372" s="23" t="str" cm="1">
        <f t="array" ref="K1372">_xlfn.IFS(D1372&lt;5.7,"Normal",D1372&lt;=6.5,"Prediabetes",D1372&gt;6.5,"Diabetes")</f>
        <v>Normal</v>
      </c>
      <c r="L1372" s="30" t="str">
        <f>VLOOKUP(A1372,'Hospitalisation Details'!A1372:H3714,2,FALSE)</f>
        <v>12-Oct-1989</v>
      </c>
      <c r="M1372" s="23">
        <f>VLOOKUP(A1372,'Hospitalisation Details'!A1372:H3714,5,FALSE)</f>
        <v>7824.37</v>
      </c>
      <c r="N1372" s="23" t="str">
        <f>VLOOKUP(A1372,'Hospitalisation Details'!A1372:H3714,6,FALSE)</f>
        <v>tier - 2</v>
      </c>
      <c r="O1372" s="23" t="str">
        <f>VLOOKUP(A1372,'Hospitalisation Details'!A1372:H3714,7,FALSE)</f>
        <v>tier - 2</v>
      </c>
      <c r="P1372" s="23" t="str">
        <f>VLOOKUP(A1372,'Hospitalisation Details'!A1372:H3714,8,FALSE)</f>
        <v>R1012</v>
      </c>
      <c r="Q1372" s="26">
        <f>VLOOKUP(A1372,'Hospitalisation Details'!A1372:H3714,3,FALSE)</f>
        <v>33.655555555555559</v>
      </c>
    </row>
    <row r="1373" spans="1:17" ht="15.75" customHeight="1" x14ac:dyDescent="0.3">
      <c r="A1373" s="31" t="s">
        <v>2390</v>
      </c>
      <c r="B1373" s="23" t="str">
        <f>VLOOKUP(A1373,'Customer Names'!A1373:D3707,3,FALSE)</f>
        <v xml:space="preserve">  Marguerite K</v>
      </c>
      <c r="C1373" s="23">
        <f>VLOOKUP(Healthcare!A1373,'Medical Examinations'!A1373:H3707,2,FALSE)</f>
        <v>31.59</v>
      </c>
      <c r="D1373" s="23">
        <f>VLOOKUP(A1373,'Medical Examinations'!A1373:H3707,3,FALSE)</f>
        <v>6.01</v>
      </c>
      <c r="E1373" s="23" t="str">
        <f>VLOOKUP(A1373,'Medical Examinations'!A1373:H3707,4,FALSE)</f>
        <v>No</v>
      </c>
      <c r="F1373" s="23" t="str">
        <f>VLOOKUP(A1373,'Medical Examinations'!A1373:H3707,5,FALSE)</f>
        <v>No</v>
      </c>
      <c r="G1373" s="23" t="str">
        <f>VLOOKUP(A1373,'Medical Examinations'!A1373:H3707,6,FALSE)</f>
        <v>No</v>
      </c>
      <c r="H1373" s="23">
        <f>VLOOKUP(A1373,'Medical Examinations'!A1373:H3707,7,FALSE)</f>
        <v>0</v>
      </c>
      <c r="I1373" s="23" t="str">
        <f>VLOOKUP(A1373,'Medical Examinations'!A1373:H3707,8,FALSE)</f>
        <v>No</v>
      </c>
      <c r="J1373" s="23" t="str" cm="1">
        <f t="array" ref="J1373">_xlfn.IFS(C1373&lt;18.5,"Under Weight",C1373&lt;25,"Healthy Weight",C1373&lt;30,"Over Weight",C1373&gt;=30,"Obesity")</f>
        <v>Obesity</v>
      </c>
      <c r="K1373" s="23" t="str" cm="1">
        <f t="array" ref="K1373">_xlfn.IFS(D1373&lt;5.7,"Normal",D1373&lt;=6.5,"Prediabetes",D1373&gt;6.5,"Diabetes")</f>
        <v>Prediabetes</v>
      </c>
      <c r="L1373" s="30" t="str">
        <f>VLOOKUP(A1373,'Hospitalisation Details'!A1373:H3715,2,FALSE)</f>
        <v>21-Dec-1991</v>
      </c>
      <c r="M1373" s="23">
        <f>VLOOKUP(A1373,'Hospitalisation Details'!A1373:H3715,5,FALSE)</f>
        <v>7812.67</v>
      </c>
      <c r="N1373" s="23" t="str">
        <f>VLOOKUP(A1373,'Hospitalisation Details'!A1373:H3715,6,FALSE)</f>
        <v>tier - 2</v>
      </c>
      <c r="O1373" s="23" t="str">
        <f>VLOOKUP(A1373,'Hospitalisation Details'!A1373:H3715,7,FALSE)</f>
        <v>tier - 1</v>
      </c>
      <c r="P1373" s="23" t="str">
        <f>VLOOKUP(A1373,'Hospitalisation Details'!A1373:H3715,8,FALSE)</f>
        <v>R1012</v>
      </c>
      <c r="Q1373" s="26">
        <f>VLOOKUP(A1373,'Hospitalisation Details'!A1373:H3715,3,FALSE)</f>
        <v>31.463888888888889</v>
      </c>
    </row>
    <row r="1374" spans="1:17" ht="15.75" customHeight="1" x14ac:dyDescent="0.3">
      <c r="A1374" s="31" t="s">
        <v>2392</v>
      </c>
      <c r="B1374" s="23" t="str">
        <f>VLOOKUP(A1374,'Customer Names'!A1374:D3708,3,FALSE)</f>
        <v xml:space="preserve">  Travis</v>
      </c>
      <c r="C1374" s="23">
        <f>VLOOKUP(Healthcare!A1374,'Medical Examinations'!A1374:H3708,2,FALSE)</f>
        <v>40.15</v>
      </c>
      <c r="D1374" s="23">
        <f>VLOOKUP(A1374,'Medical Examinations'!A1374:H3708,3,FALSE)</f>
        <v>11.84</v>
      </c>
      <c r="E1374" s="23" t="str">
        <f>VLOOKUP(A1374,'Medical Examinations'!A1374:H3708,4,FALSE)</f>
        <v>No</v>
      </c>
      <c r="F1374" s="23" t="str">
        <f>VLOOKUP(A1374,'Medical Examinations'!A1374:H3708,5,FALSE)</f>
        <v>No</v>
      </c>
      <c r="G1374" s="23" t="str">
        <f>VLOOKUP(A1374,'Medical Examinations'!A1374:H3708,6,FALSE)</f>
        <v>No</v>
      </c>
      <c r="H1374" s="23">
        <f>VLOOKUP(A1374,'Medical Examinations'!A1374:H3708,7,FALSE)</f>
        <v>0</v>
      </c>
      <c r="I1374" s="23" t="str">
        <f>VLOOKUP(A1374,'Medical Examinations'!A1374:H3708,8,FALSE)</f>
        <v>No</v>
      </c>
      <c r="J1374" s="23" t="str" cm="1">
        <f t="array" ref="J1374">_xlfn.IFS(C1374&lt;18.5,"Under Weight",C1374&lt;25,"Healthy Weight",C1374&lt;30,"Over Weight",C1374&gt;=30,"Obesity")</f>
        <v>Obesity</v>
      </c>
      <c r="K1374" s="23" t="str" cm="1">
        <f t="array" ref="K1374">_xlfn.IFS(D1374&lt;5.7,"Normal",D1374&lt;=6.5,"Prediabetes",D1374&gt;6.5,"Diabetes")</f>
        <v>Diabetes</v>
      </c>
      <c r="L1374" s="30" t="str">
        <f>VLOOKUP(A1374,'Hospitalisation Details'!A1374:H3716,2,FALSE)</f>
        <v>09-Nov-1974</v>
      </c>
      <c r="M1374" s="23">
        <f>VLOOKUP(A1374,'Hospitalisation Details'!A1374:H3716,5,FALSE)</f>
        <v>7804.16</v>
      </c>
      <c r="N1374" s="23" t="str">
        <f>VLOOKUP(A1374,'Hospitalisation Details'!A1374:H3716,6,FALSE)</f>
        <v>tier - 2</v>
      </c>
      <c r="O1374" s="23" t="str">
        <f>VLOOKUP(A1374,'Hospitalisation Details'!A1374:H3716,7,FALSE)</f>
        <v>tier - 3</v>
      </c>
      <c r="P1374" s="23" t="str">
        <f>VLOOKUP(A1374,'Hospitalisation Details'!A1374:H3716,8,FALSE)</f>
        <v>R1013</v>
      </c>
      <c r="Q1374" s="26">
        <f>VLOOKUP(A1374,'Hospitalisation Details'!A1374:H3716,3,FALSE)</f>
        <v>48.580555555555556</v>
      </c>
    </row>
    <row r="1375" spans="1:17" ht="15.75" customHeight="1" x14ac:dyDescent="0.3">
      <c r="A1375" s="31" t="s">
        <v>2394</v>
      </c>
      <c r="B1375" s="23" t="str">
        <f>VLOOKUP(A1375,'Customer Names'!A1375:D3709,3,FALSE)</f>
        <v xml:space="preserve">  Ricky</v>
      </c>
      <c r="C1375" s="23">
        <f>VLOOKUP(Healthcare!A1375,'Medical Examinations'!A1375:H3709,2,FALSE)</f>
        <v>40.700000000000003</v>
      </c>
      <c r="D1375" s="23">
        <f>VLOOKUP(A1375,'Medical Examinations'!A1375:H3709,3,FALSE)</f>
        <v>6.27</v>
      </c>
      <c r="E1375" s="23" t="str">
        <f>VLOOKUP(A1375,'Medical Examinations'!A1375:H3709,4,FALSE)</f>
        <v>Yes</v>
      </c>
      <c r="F1375" s="23" t="str">
        <f>VLOOKUP(A1375,'Medical Examinations'!A1375:H3709,5,FALSE)</f>
        <v>No</v>
      </c>
      <c r="G1375" s="23" t="str">
        <f>VLOOKUP(A1375,'Medical Examinations'!A1375:H3709,6,FALSE)</f>
        <v>Yes</v>
      </c>
      <c r="H1375" s="23">
        <f>VLOOKUP(A1375,'Medical Examinations'!A1375:H3709,7,FALSE)</f>
        <v>1</v>
      </c>
      <c r="I1375" s="23" t="str">
        <f>VLOOKUP(A1375,'Medical Examinations'!A1375:H3709,8,FALSE)</f>
        <v>No</v>
      </c>
      <c r="J1375" s="23" t="str" cm="1">
        <f t="array" ref="J1375">_xlfn.IFS(C1375&lt;18.5,"Under Weight",C1375&lt;25,"Healthy Weight",C1375&lt;30,"Over Weight",C1375&gt;=30,"Obesity")</f>
        <v>Obesity</v>
      </c>
      <c r="K1375" s="23" t="str" cm="1">
        <f t="array" ref="K1375">_xlfn.IFS(D1375&lt;5.7,"Normal",D1375&lt;=6.5,"Prediabetes",D1375&gt;6.5,"Diabetes")</f>
        <v>Prediabetes</v>
      </c>
      <c r="L1375" s="30" t="str">
        <f>VLOOKUP(A1375,'Hospitalisation Details'!A1375:H3717,2,FALSE)</f>
        <v>02-Dec-1997</v>
      </c>
      <c r="M1375" s="23">
        <f>VLOOKUP(A1375,'Hospitalisation Details'!A1375:H3717,5,FALSE)</f>
        <v>7803.77</v>
      </c>
      <c r="N1375" s="23" t="str">
        <f>VLOOKUP(A1375,'Hospitalisation Details'!A1375:H3717,6,FALSE)</f>
        <v>tier - 2</v>
      </c>
      <c r="O1375" s="23" t="str">
        <f>VLOOKUP(A1375,'Hospitalisation Details'!A1375:H3717,7,FALSE)</f>
        <v>tier - 3</v>
      </c>
      <c r="P1375" s="23" t="str">
        <f>VLOOKUP(A1375,'Hospitalisation Details'!A1375:H3717,8,FALSE)</f>
        <v>R1012</v>
      </c>
      <c r="Q1375" s="26">
        <f>VLOOKUP(A1375,'Hospitalisation Details'!A1375:H3717,3,FALSE)</f>
        <v>25.516666666666666</v>
      </c>
    </row>
    <row r="1376" spans="1:17" ht="15.75" customHeight="1" x14ac:dyDescent="0.3">
      <c r="A1376" s="31" t="s">
        <v>2396</v>
      </c>
      <c r="B1376" s="23" t="str">
        <f>VLOOKUP(A1376,'Customer Names'!A1376:D3710,3,FALSE)</f>
        <v xml:space="preserve">  Colleen L</v>
      </c>
      <c r="C1376" s="23">
        <f>VLOOKUP(Healthcare!A1376,'Medical Examinations'!A1376:H3710,2,FALSE)</f>
        <v>40.76</v>
      </c>
      <c r="D1376" s="23">
        <f>VLOOKUP(A1376,'Medical Examinations'!A1376:H3710,3,FALSE)</f>
        <v>5.28</v>
      </c>
      <c r="E1376" s="23" t="str">
        <f>VLOOKUP(A1376,'Medical Examinations'!A1376:H3710,4,FALSE)</f>
        <v>No</v>
      </c>
      <c r="F1376" s="23" t="str">
        <f>VLOOKUP(A1376,'Medical Examinations'!A1376:H3710,5,FALSE)</f>
        <v>No</v>
      </c>
      <c r="G1376" s="23" t="str">
        <f>VLOOKUP(A1376,'Medical Examinations'!A1376:H3710,6,FALSE)</f>
        <v>No</v>
      </c>
      <c r="H1376" s="23">
        <f>VLOOKUP(A1376,'Medical Examinations'!A1376:H3710,7,FALSE)</f>
        <v>0</v>
      </c>
      <c r="I1376" s="23" t="str">
        <f>VLOOKUP(A1376,'Medical Examinations'!A1376:H3710,8,FALSE)</f>
        <v>No</v>
      </c>
      <c r="J1376" s="23" t="str" cm="1">
        <f t="array" ref="J1376">_xlfn.IFS(C1376&lt;18.5,"Under Weight",C1376&lt;25,"Healthy Weight",C1376&lt;30,"Over Weight",C1376&gt;=30,"Obesity")</f>
        <v>Obesity</v>
      </c>
      <c r="K1376" s="23" t="str" cm="1">
        <f t="array" ref="K1376">_xlfn.IFS(D1376&lt;5.7,"Normal",D1376&lt;=6.5,"Prediabetes",D1376&gt;6.5,"Diabetes")</f>
        <v>Normal</v>
      </c>
      <c r="L1376" s="30" t="str">
        <f>VLOOKUP(A1376,'Hospitalisation Details'!A1376:H3718,2,FALSE)</f>
        <v>25-Dec-1999</v>
      </c>
      <c r="M1376" s="23">
        <f>VLOOKUP(A1376,'Hospitalisation Details'!A1376:H3718,5,FALSE)</f>
        <v>7794.68</v>
      </c>
      <c r="N1376" s="23" t="str">
        <f>VLOOKUP(A1376,'Hospitalisation Details'!A1376:H3718,6,FALSE)</f>
        <v>tier - 2</v>
      </c>
      <c r="O1376" s="23" t="str">
        <f>VLOOKUP(A1376,'Hospitalisation Details'!A1376:H3718,7,FALSE)</f>
        <v>tier - 2</v>
      </c>
      <c r="P1376" s="23" t="str">
        <f>VLOOKUP(A1376,'Hospitalisation Details'!A1376:H3718,8,FALSE)</f>
        <v>R1026</v>
      </c>
      <c r="Q1376" s="26">
        <f>VLOOKUP(A1376,'Hospitalisation Details'!A1376:H3718,3,FALSE)</f>
        <v>23.452777777777779</v>
      </c>
    </row>
    <row r="1377" spans="1:17" ht="15.75" customHeight="1" x14ac:dyDescent="0.3">
      <c r="A1377" s="31" t="s">
        <v>2398</v>
      </c>
      <c r="B1377" s="23" t="str">
        <f>VLOOKUP(A1377,'Customer Names'!A1377:D3711,3,FALSE)</f>
        <v xml:space="preserve">  Charlie A</v>
      </c>
      <c r="C1377" s="23">
        <f>VLOOKUP(Healthcare!A1377,'Medical Examinations'!A1377:H3711,2,FALSE)</f>
        <v>29.7</v>
      </c>
      <c r="D1377" s="23">
        <f>VLOOKUP(A1377,'Medical Examinations'!A1377:H3711,3,FALSE)</f>
        <v>7.03</v>
      </c>
      <c r="E1377" s="23" t="str">
        <f>VLOOKUP(A1377,'Medical Examinations'!A1377:H3711,4,FALSE)</f>
        <v>No</v>
      </c>
      <c r="F1377" s="23" t="str">
        <f>VLOOKUP(A1377,'Medical Examinations'!A1377:H3711,5,FALSE)</f>
        <v>No</v>
      </c>
      <c r="G1377" s="23" t="str">
        <f>VLOOKUP(A1377,'Medical Examinations'!A1377:H3711,6,FALSE)</f>
        <v>No</v>
      </c>
      <c r="H1377" s="23">
        <f>VLOOKUP(A1377,'Medical Examinations'!A1377:H3711,7,FALSE)</f>
        <v>0</v>
      </c>
      <c r="I1377" s="23" t="str">
        <f>VLOOKUP(A1377,'Medical Examinations'!A1377:H3711,8,FALSE)</f>
        <v>No</v>
      </c>
      <c r="J1377" s="23" t="str" cm="1">
        <f t="array" ref="J1377">_xlfn.IFS(C1377&lt;18.5,"Under Weight",C1377&lt;25,"Healthy Weight",C1377&lt;30,"Over Weight",C1377&gt;=30,"Obesity")</f>
        <v>Over Weight</v>
      </c>
      <c r="K1377" s="23" t="str" cm="1">
        <f t="array" ref="K1377">_xlfn.IFS(D1377&lt;5.7,"Normal",D1377&lt;=6.5,"Prediabetes",D1377&gt;6.5,"Diabetes")</f>
        <v>Diabetes</v>
      </c>
      <c r="L1377" s="30" t="str">
        <f>VLOOKUP(A1377,'Hospitalisation Details'!A1377:H3719,2,FALSE)</f>
        <v>06-Dec-1974</v>
      </c>
      <c r="M1377" s="23">
        <f>VLOOKUP(A1377,'Hospitalisation Details'!A1377:H3719,5,FALSE)</f>
        <v>7789.64</v>
      </c>
      <c r="N1377" s="23" t="str">
        <f>VLOOKUP(A1377,'Hospitalisation Details'!A1377:H3719,6,FALSE)</f>
        <v>tier - 1</v>
      </c>
      <c r="O1377" s="23" t="str">
        <f>VLOOKUP(A1377,'Hospitalisation Details'!A1377:H3719,7,FALSE)</f>
        <v>tier - 3</v>
      </c>
      <c r="P1377" s="23" t="str">
        <f>VLOOKUP(A1377,'Hospitalisation Details'!A1377:H3719,8,FALSE)</f>
        <v>R1013</v>
      </c>
      <c r="Q1377" s="26">
        <f>VLOOKUP(A1377,'Hospitalisation Details'!A1377:H3719,3,FALSE)</f>
        <v>48.505555555555553</v>
      </c>
    </row>
    <row r="1378" spans="1:17" ht="15.75" customHeight="1" x14ac:dyDescent="0.3">
      <c r="A1378" s="31" t="s">
        <v>2400</v>
      </c>
      <c r="B1378" s="23" t="str">
        <f>VLOOKUP(A1378,'Customer Names'!A1378:D3712,3,FALSE)</f>
        <v xml:space="preserve">  Rick</v>
      </c>
      <c r="C1378" s="23">
        <f>VLOOKUP(Healthcare!A1378,'Medical Examinations'!A1378:H3712,2,FALSE)</f>
        <v>40.58</v>
      </c>
      <c r="D1378" s="23">
        <f>VLOOKUP(A1378,'Medical Examinations'!A1378:H3712,3,FALSE)</f>
        <v>5.32</v>
      </c>
      <c r="E1378" s="23" t="str">
        <f>VLOOKUP(A1378,'Medical Examinations'!A1378:H3712,4,FALSE)</f>
        <v>Yes</v>
      </c>
      <c r="F1378" s="23" t="str">
        <f>VLOOKUP(A1378,'Medical Examinations'!A1378:H3712,5,FALSE)</f>
        <v>No</v>
      </c>
      <c r="G1378" s="23" t="str">
        <f>VLOOKUP(A1378,'Medical Examinations'!A1378:H3712,6,FALSE)</f>
        <v>Yes</v>
      </c>
      <c r="H1378" s="23">
        <f>VLOOKUP(A1378,'Medical Examinations'!A1378:H3712,7,FALSE)</f>
        <v>1</v>
      </c>
      <c r="I1378" s="23" t="str">
        <f>VLOOKUP(A1378,'Medical Examinations'!A1378:H3712,8,FALSE)</f>
        <v>No</v>
      </c>
      <c r="J1378" s="23" t="str" cm="1">
        <f t="array" ref="J1378">_xlfn.IFS(C1378&lt;18.5,"Under Weight",C1378&lt;25,"Healthy Weight",C1378&lt;30,"Over Weight",C1378&gt;=30,"Obesity")</f>
        <v>Obesity</v>
      </c>
      <c r="K1378" s="23" t="str" cm="1">
        <f t="array" ref="K1378">_xlfn.IFS(D1378&lt;5.7,"Normal",D1378&lt;=6.5,"Prediabetes",D1378&gt;6.5,"Diabetes")</f>
        <v>Normal</v>
      </c>
      <c r="L1378" s="30" t="str">
        <f>VLOOKUP(A1378,'Hospitalisation Details'!A1378:H3720,2,FALSE)</f>
        <v>21-Dec-1997</v>
      </c>
      <c r="M1378" s="23">
        <f>VLOOKUP(A1378,'Hospitalisation Details'!A1378:H3720,5,FALSE)</f>
        <v>7763.06</v>
      </c>
      <c r="N1378" s="23" t="str">
        <f>VLOOKUP(A1378,'Hospitalisation Details'!A1378:H3720,6,FALSE)</f>
        <v>tier - 2</v>
      </c>
      <c r="O1378" s="23" t="str">
        <f>VLOOKUP(A1378,'Hospitalisation Details'!A1378:H3720,7,FALSE)</f>
        <v>tier - 1</v>
      </c>
      <c r="P1378" s="23" t="str">
        <f>VLOOKUP(A1378,'Hospitalisation Details'!A1378:H3720,8,FALSE)</f>
        <v>R1012</v>
      </c>
      <c r="Q1378" s="26">
        <f>VLOOKUP(A1378,'Hospitalisation Details'!A1378:H3720,3,FALSE)</f>
        <v>25.463888888888889</v>
      </c>
    </row>
    <row r="1379" spans="1:17" ht="15.75" customHeight="1" x14ac:dyDescent="0.3">
      <c r="A1379" s="31" t="s">
        <v>2401</v>
      </c>
      <c r="B1379" s="23" t="str">
        <f>VLOOKUP(A1379,'Customer Names'!A1379:D3713,3,FALSE)</f>
        <v xml:space="preserve">  Lauren C</v>
      </c>
      <c r="C1379" s="23">
        <f>VLOOKUP(Healthcare!A1379,'Medical Examinations'!A1379:H3713,2,FALSE)</f>
        <v>33.06</v>
      </c>
      <c r="D1379" s="23">
        <f>VLOOKUP(A1379,'Medical Examinations'!A1379:H3713,3,FALSE)</f>
        <v>9.59</v>
      </c>
      <c r="E1379" s="23" t="str">
        <f>VLOOKUP(A1379,'Medical Examinations'!A1379:H3713,4,FALSE)</f>
        <v>Yes</v>
      </c>
      <c r="F1379" s="23" t="str">
        <f>VLOOKUP(A1379,'Medical Examinations'!A1379:H3713,5,FALSE)</f>
        <v>No</v>
      </c>
      <c r="G1379" s="23" t="str">
        <f>VLOOKUP(A1379,'Medical Examinations'!A1379:H3713,6,FALSE)</f>
        <v>No</v>
      </c>
      <c r="H1379" s="23">
        <f>VLOOKUP(A1379,'Medical Examinations'!A1379:H3713,7,FALSE)</f>
        <v>0</v>
      </c>
      <c r="I1379" s="23" t="str">
        <f>VLOOKUP(A1379,'Medical Examinations'!A1379:H3713,8,FALSE)</f>
        <v>No</v>
      </c>
      <c r="J1379" s="23" t="str" cm="1">
        <f t="array" ref="J1379">_xlfn.IFS(C1379&lt;18.5,"Under Weight",C1379&lt;25,"Healthy Weight",C1379&lt;30,"Over Weight",C1379&gt;=30,"Obesity")</f>
        <v>Obesity</v>
      </c>
      <c r="K1379" s="23" t="str" cm="1">
        <f t="array" ref="K1379">_xlfn.IFS(D1379&lt;5.7,"Normal",D1379&lt;=6.5,"Prediabetes",D1379&gt;6.5,"Diabetes")</f>
        <v>Diabetes</v>
      </c>
      <c r="L1379" s="30" t="str">
        <f>VLOOKUP(A1379,'Hospitalisation Details'!A1379:H3721,2,FALSE)</f>
        <v>30-Jun-1981</v>
      </c>
      <c r="M1379" s="23">
        <f>VLOOKUP(A1379,'Hospitalisation Details'!A1379:H3721,5,FALSE)</f>
        <v>7749.16</v>
      </c>
      <c r="N1379" s="23" t="str">
        <f>VLOOKUP(A1379,'Hospitalisation Details'!A1379:H3721,6,FALSE)</f>
        <v>tier - 2</v>
      </c>
      <c r="O1379" s="23" t="str">
        <f>VLOOKUP(A1379,'Hospitalisation Details'!A1379:H3721,7,FALSE)</f>
        <v>tier - 1</v>
      </c>
      <c r="P1379" s="23" t="str">
        <f>VLOOKUP(A1379,'Hospitalisation Details'!A1379:H3721,8,FALSE)</f>
        <v>R1012</v>
      </c>
      <c r="Q1379" s="26">
        <f>VLOOKUP(A1379,'Hospitalisation Details'!A1379:H3721,3,FALSE)</f>
        <v>41.93888888888889</v>
      </c>
    </row>
    <row r="1380" spans="1:17" ht="15.75" customHeight="1" x14ac:dyDescent="0.3">
      <c r="A1380" s="31" t="s">
        <v>2403</v>
      </c>
      <c r="B1380" s="23" t="str">
        <f>VLOOKUP(A1380,'Customer Names'!A1380:D3714,3,FALSE)</f>
        <v xml:space="preserve">  Daniel</v>
      </c>
      <c r="C1380" s="23">
        <f>VLOOKUP(Healthcare!A1380,'Medical Examinations'!A1380:H3714,2,FALSE)</f>
        <v>26.62</v>
      </c>
      <c r="D1380" s="23">
        <f>VLOOKUP(A1380,'Medical Examinations'!A1380:H3714,3,FALSE)</f>
        <v>6.15</v>
      </c>
      <c r="E1380" s="23" t="str">
        <f>VLOOKUP(A1380,'Medical Examinations'!A1380:H3714,4,FALSE)</f>
        <v>Yes</v>
      </c>
      <c r="F1380" s="23" t="str">
        <f>VLOOKUP(A1380,'Medical Examinations'!A1380:H3714,5,FALSE)</f>
        <v>No</v>
      </c>
      <c r="G1380" s="23" t="str">
        <f>VLOOKUP(A1380,'Medical Examinations'!A1380:H3714,6,FALSE)</f>
        <v>No</v>
      </c>
      <c r="H1380" s="23">
        <f>VLOOKUP(A1380,'Medical Examinations'!A1380:H3714,7,FALSE)</f>
        <v>0</v>
      </c>
      <c r="I1380" s="23" t="str">
        <f>VLOOKUP(A1380,'Medical Examinations'!A1380:H3714,8,FALSE)</f>
        <v>No</v>
      </c>
      <c r="J1380" s="23" t="str" cm="1">
        <f t="array" ref="J1380">_xlfn.IFS(C1380&lt;18.5,"Under Weight",C1380&lt;25,"Healthy Weight",C1380&lt;30,"Over Weight",C1380&gt;=30,"Obesity")</f>
        <v>Over Weight</v>
      </c>
      <c r="K1380" s="23" t="str" cm="1">
        <f t="array" ref="K1380">_xlfn.IFS(D1380&lt;5.7,"Normal",D1380&lt;=6.5,"Prediabetes",D1380&gt;6.5,"Diabetes")</f>
        <v>Prediabetes</v>
      </c>
      <c r="L1380" s="30" t="str">
        <f>VLOOKUP(A1380,'Hospitalisation Details'!A1380:H3722,2,FALSE)</f>
        <v>12-Dec-1976</v>
      </c>
      <c r="M1380" s="23">
        <f>VLOOKUP(A1380,'Hospitalisation Details'!A1380:H3722,5,FALSE)</f>
        <v>7742.11</v>
      </c>
      <c r="N1380" s="23" t="str">
        <f>VLOOKUP(A1380,'Hospitalisation Details'!A1380:H3722,6,FALSE)</f>
        <v>tier - 3</v>
      </c>
      <c r="O1380" s="23" t="str">
        <f>VLOOKUP(A1380,'Hospitalisation Details'!A1380:H3722,7,FALSE)</f>
        <v>tier - 2</v>
      </c>
      <c r="P1380" s="23" t="str">
        <f>VLOOKUP(A1380,'Hospitalisation Details'!A1380:H3722,8,FALSE)</f>
        <v>R1013</v>
      </c>
      <c r="Q1380" s="26">
        <f>VLOOKUP(A1380,'Hospitalisation Details'!A1380:H3722,3,FALSE)</f>
        <v>46.488888888888887</v>
      </c>
    </row>
    <row r="1381" spans="1:17" ht="15.75" customHeight="1" x14ac:dyDescent="0.3">
      <c r="A1381" s="31" t="s">
        <v>2404</v>
      </c>
      <c r="B1381" s="23" t="str">
        <f>VLOOKUP(A1381,'Customer Names'!A1381:D3715,3,FALSE)</f>
        <v xml:space="preserve">  Jaime</v>
      </c>
      <c r="C1381" s="23">
        <f>VLOOKUP(Healthcare!A1381,'Medical Examinations'!A1381:H3715,2,FALSE)</f>
        <v>37.1</v>
      </c>
      <c r="D1381" s="23">
        <f>VLOOKUP(A1381,'Medical Examinations'!A1381:H3715,3,FALSE)</f>
        <v>11.08</v>
      </c>
      <c r="E1381" s="23" t="str">
        <f>VLOOKUP(A1381,'Medical Examinations'!A1381:H3715,4,FALSE)</f>
        <v>No</v>
      </c>
      <c r="F1381" s="23" t="str">
        <f>VLOOKUP(A1381,'Medical Examinations'!A1381:H3715,5,FALSE)</f>
        <v>No</v>
      </c>
      <c r="G1381" s="23" t="str">
        <f>VLOOKUP(A1381,'Medical Examinations'!A1381:H3715,6,FALSE)</f>
        <v>No</v>
      </c>
      <c r="H1381" s="23">
        <f>VLOOKUP(A1381,'Medical Examinations'!A1381:H3715,7,FALSE)</f>
        <v>0</v>
      </c>
      <c r="I1381" s="23" t="str">
        <f>VLOOKUP(A1381,'Medical Examinations'!A1381:H3715,8,FALSE)</f>
        <v>No</v>
      </c>
      <c r="J1381" s="23" t="str" cm="1">
        <f t="array" ref="J1381">_xlfn.IFS(C1381&lt;18.5,"Under Weight",C1381&lt;25,"Healthy Weight",C1381&lt;30,"Over Weight",C1381&gt;=30,"Obesity")</f>
        <v>Obesity</v>
      </c>
      <c r="K1381" s="23" t="str" cm="1">
        <f t="array" ref="K1381">_xlfn.IFS(D1381&lt;5.7,"Normal",D1381&lt;=6.5,"Prediabetes",D1381&gt;6.5,"Diabetes")</f>
        <v>Diabetes</v>
      </c>
      <c r="L1381" s="30" t="str">
        <f>VLOOKUP(A1381,'Hospitalisation Details'!A1381:H3723,2,FALSE)</f>
        <v>04-Sep-1978</v>
      </c>
      <c r="M1381" s="23">
        <f>VLOOKUP(A1381,'Hospitalisation Details'!A1381:H3723,5,FALSE)</f>
        <v>7740.34</v>
      </c>
      <c r="N1381" s="23" t="str">
        <f>VLOOKUP(A1381,'Hospitalisation Details'!A1381:H3723,6,FALSE)</f>
        <v>tier - 1</v>
      </c>
      <c r="O1381" s="23" t="str">
        <f>VLOOKUP(A1381,'Hospitalisation Details'!A1381:H3723,7,FALSE)</f>
        <v>tier - 1</v>
      </c>
      <c r="P1381" s="23" t="str">
        <f>VLOOKUP(A1381,'Hospitalisation Details'!A1381:H3723,8,FALSE)</f>
        <v>R1011</v>
      </c>
      <c r="Q1381" s="26">
        <f>VLOOKUP(A1381,'Hospitalisation Details'!A1381:H3723,3,FALSE)</f>
        <v>44.761111111111113</v>
      </c>
    </row>
    <row r="1382" spans="1:17" ht="15.75" customHeight="1" x14ac:dyDescent="0.3">
      <c r="A1382" s="31" t="s">
        <v>2405</v>
      </c>
      <c r="B1382" s="23" t="str">
        <f>VLOOKUP(A1382,'Customer Names'!A1382:D3716,3,FALSE)</f>
        <v xml:space="preserve">  Erik R</v>
      </c>
      <c r="C1382" s="23">
        <f>VLOOKUP(Healthcare!A1382,'Medical Examinations'!A1382:H3716,2,FALSE)</f>
        <v>18.28</v>
      </c>
      <c r="D1382" s="23">
        <f>VLOOKUP(A1382,'Medical Examinations'!A1382:H3716,3,FALSE)</f>
        <v>7.95</v>
      </c>
      <c r="E1382" s="23" t="str">
        <f>VLOOKUP(A1382,'Medical Examinations'!A1382:H3716,4,FALSE)</f>
        <v>No</v>
      </c>
      <c r="F1382" s="23" t="str">
        <f>VLOOKUP(A1382,'Medical Examinations'!A1382:H3716,5,FALSE)</f>
        <v>No</v>
      </c>
      <c r="G1382" s="23" t="str">
        <f>VLOOKUP(A1382,'Medical Examinations'!A1382:H3716,6,FALSE)</f>
        <v>No</v>
      </c>
      <c r="H1382" s="23">
        <f>VLOOKUP(A1382,'Medical Examinations'!A1382:H3716,7,FALSE)</f>
        <v>0</v>
      </c>
      <c r="I1382" s="23" t="str">
        <f>VLOOKUP(A1382,'Medical Examinations'!A1382:H3716,8,FALSE)</f>
        <v>No</v>
      </c>
      <c r="J1382" s="23" t="str" cm="1">
        <f t="array" ref="J1382">_xlfn.IFS(C1382&lt;18.5,"Under Weight",C1382&lt;25,"Healthy Weight",C1382&lt;30,"Over Weight",C1382&gt;=30,"Obesity")</f>
        <v>Under Weight</v>
      </c>
      <c r="K1382" s="23" t="str" cm="1">
        <f t="array" ref="K1382">_xlfn.IFS(D1382&lt;5.7,"Normal",D1382&lt;=6.5,"Prediabetes",D1382&gt;6.5,"Diabetes")</f>
        <v>Diabetes</v>
      </c>
      <c r="L1382" s="30" t="str">
        <f>VLOOKUP(A1382,'Hospitalisation Details'!A1382:H3724,2,FALSE)</f>
        <v>18-Jul-1965</v>
      </c>
      <c r="M1382" s="23">
        <f>VLOOKUP(A1382,'Hospitalisation Details'!A1382:H3724,5,FALSE)</f>
        <v>7736.39</v>
      </c>
      <c r="N1382" s="23" t="str">
        <f>VLOOKUP(A1382,'Hospitalisation Details'!A1382:H3724,6,FALSE)</f>
        <v>tier - 3</v>
      </c>
      <c r="O1382" s="23" t="str">
        <f>VLOOKUP(A1382,'Hospitalisation Details'!A1382:H3724,7,FALSE)</f>
        <v>tier - 2</v>
      </c>
      <c r="P1382" s="23" t="str">
        <f>VLOOKUP(A1382,'Hospitalisation Details'!A1382:H3724,8,FALSE)</f>
        <v>R1013</v>
      </c>
      <c r="Q1382" s="26">
        <f>VLOOKUP(A1382,'Hospitalisation Details'!A1382:H3724,3,FALSE)</f>
        <v>57.888888888888886</v>
      </c>
    </row>
    <row r="1383" spans="1:17" ht="15.75" customHeight="1" x14ac:dyDescent="0.3">
      <c r="A1383" s="31" t="s">
        <v>2407</v>
      </c>
      <c r="B1383" s="23" t="str">
        <f>VLOOKUP(A1383,'Customer Names'!A1383:D3717,3,FALSE)</f>
        <v xml:space="preserve">  Katie</v>
      </c>
      <c r="C1383" s="23">
        <f>VLOOKUP(Healthcare!A1383,'Medical Examinations'!A1383:H3717,2,FALSE)</f>
        <v>35.814999999999998</v>
      </c>
      <c r="D1383" s="23">
        <f>VLOOKUP(A1383,'Medical Examinations'!A1383:H3717,3,FALSE)</f>
        <v>6.23</v>
      </c>
      <c r="E1383" s="23" t="str">
        <f>VLOOKUP(A1383,'Medical Examinations'!A1383:H3717,4,FALSE)</f>
        <v>No</v>
      </c>
      <c r="F1383" s="23" t="str">
        <f>VLOOKUP(A1383,'Medical Examinations'!A1383:H3717,5,FALSE)</f>
        <v>No</v>
      </c>
      <c r="G1383" s="23" t="str">
        <f>VLOOKUP(A1383,'Medical Examinations'!A1383:H3717,6,FALSE)</f>
        <v>No</v>
      </c>
      <c r="H1383" s="23">
        <f>VLOOKUP(A1383,'Medical Examinations'!A1383:H3717,7,FALSE)</f>
        <v>0</v>
      </c>
      <c r="I1383" s="23" t="str">
        <f>VLOOKUP(A1383,'Medical Examinations'!A1383:H3717,8,FALSE)</f>
        <v>No</v>
      </c>
      <c r="J1383" s="23" t="str" cm="1">
        <f t="array" ref="J1383">_xlfn.IFS(C1383&lt;18.5,"Under Weight",C1383&lt;25,"Healthy Weight",C1383&lt;30,"Over Weight",C1383&gt;=30,"Obesity")</f>
        <v>Obesity</v>
      </c>
      <c r="K1383" s="23" t="str" cm="1">
        <f t="array" ref="K1383">_xlfn.IFS(D1383&lt;5.7,"Normal",D1383&lt;=6.5,"Prediabetes",D1383&gt;6.5,"Diabetes")</f>
        <v>Prediabetes</v>
      </c>
      <c r="L1383" s="30" t="str">
        <f>VLOOKUP(A1383,'Hospitalisation Details'!A1383:H3725,2,FALSE)</f>
        <v>29-Aug-1977</v>
      </c>
      <c r="M1383" s="23">
        <f>VLOOKUP(A1383,'Hospitalisation Details'!A1383:H3725,5,FALSE)</f>
        <v>7731.86</v>
      </c>
      <c r="N1383" s="23" t="str">
        <f>VLOOKUP(A1383,'Hospitalisation Details'!A1383:H3725,6,FALSE)</f>
        <v>tier - 2</v>
      </c>
      <c r="O1383" s="23" t="str">
        <f>VLOOKUP(A1383,'Hospitalisation Details'!A1383:H3725,7,FALSE)</f>
        <v>tier - 3</v>
      </c>
      <c r="P1383" s="23" t="str">
        <f>VLOOKUP(A1383,'Hospitalisation Details'!A1383:H3725,8,FALSE)</f>
        <v>R1012</v>
      </c>
      <c r="Q1383" s="26">
        <f>VLOOKUP(A1383,'Hospitalisation Details'!A1383:H3725,3,FALSE)</f>
        <v>45.774999999999999</v>
      </c>
    </row>
    <row r="1384" spans="1:17" ht="15.75" customHeight="1" x14ac:dyDescent="0.3">
      <c r="A1384" s="31" t="s">
        <v>2408</v>
      </c>
      <c r="B1384" s="23" t="str">
        <f>VLOOKUP(A1384,'Customer Names'!A1384:D3718,3,FALSE)</f>
        <v xml:space="preserve">  Thomas A</v>
      </c>
      <c r="C1384" s="23">
        <f>VLOOKUP(Healthcare!A1384,'Medical Examinations'!A1384:H3718,2,FALSE)</f>
        <v>30.69</v>
      </c>
      <c r="D1384" s="23">
        <f>VLOOKUP(A1384,'Medical Examinations'!A1384:H3718,3,FALSE)</f>
        <v>6.5</v>
      </c>
      <c r="E1384" s="23" t="str">
        <f>VLOOKUP(A1384,'Medical Examinations'!A1384:H3718,4,FALSE)</f>
        <v>No</v>
      </c>
      <c r="F1384" s="23" t="str">
        <f>VLOOKUP(A1384,'Medical Examinations'!A1384:H3718,5,FALSE)</f>
        <v>No</v>
      </c>
      <c r="G1384" s="23" t="str">
        <f>VLOOKUP(A1384,'Medical Examinations'!A1384:H3718,6,FALSE)</f>
        <v>No</v>
      </c>
      <c r="H1384" s="23">
        <f>VLOOKUP(A1384,'Medical Examinations'!A1384:H3718,7,FALSE)</f>
        <v>0</v>
      </c>
      <c r="I1384" s="23" t="str">
        <f>VLOOKUP(A1384,'Medical Examinations'!A1384:H3718,8,FALSE)</f>
        <v>No</v>
      </c>
      <c r="J1384" s="23" t="str" cm="1">
        <f t="array" ref="J1384">_xlfn.IFS(C1384&lt;18.5,"Under Weight",C1384&lt;25,"Healthy Weight",C1384&lt;30,"Over Weight",C1384&gt;=30,"Obesity")</f>
        <v>Obesity</v>
      </c>
      <c r="K1384" s="23" t="str" cm="1">
        <f t="array" ref="K1384">_xlfn.IFS(D1384&lt;5.7,"Normal",D1384&lt;=6.5,"Prediabetes",D1384&gt;6.5,"Diabetes")</f>
        <v>Prediabetes</v>
      </c>
      <c r="L1384" s="30" t="str">
        <f>VLOOKUP(A1384,'Hospitalisation Details'!A1384:H3726,2,FALSE)</f>
        <v>04-Dec-1978</v>
      </c>
      <c r="M1384" s="23">
        <f>VLOOKUP(A1384,'Hospitalisation Details'!A1384:H3726,5,FALSE)</f>
        <v>7731.43</v>
      </c>
      <c r="N1384" s="23" t="str">
        <f>VLOOKUP(A1384,'Hospitalisation Details'!A1384:H3726,6,FALSE)</f>
        <v>tier - 3</v>
      </c>
      <c r="O1384" s="23" t="str">
        <f>VLOOKUP(A1384,'Hospitalisation Details'!A1384:H3726,7,FALSE)</f>
        <v>tier - 2</v>
      </c>
      <c r="P1384" s="23" t="str">
        <f>VLOOKUP(A1384,'Hospitalisation Details'!A1384:H3726,8,FALSE)</f>
        <v>R1013</v>
      </c>
      <c r="Q1384" s="26">
        <f>VLOOKUP(A1384,'Hospitalisation Details'!A1384:H3726,3,FALSE)</f>
        <v>44.511111111111113</v>
      </c>
    </row>
    <row r="1385" spans="1:17" ht="15.75" customHeight="1" x14ac:dyDescent="0.3">
      <c r="A1385" s="31" t="s">
        <v>2409</v>
      </c>
      <c r="B1385" s="23" t="str">
        <f>VLOOKUP(A1385,'Customer Names'!A1385:D3719,3,FALSE)</f>
        <v xml:space="preserve">  Jean-Marc</v>
      </c>
      <c r="C1385" s="23">
        <f>VLOOKUP(Healthcare!A1385,'Medical Examinations'!A1385:H3719,2,FALSE)</f>
        <v>26.125</v>
      </c>
      <c r="D1385" s="23">
        <f>VLOOKUP(A1385,'Medical Examinations'!A1385:H3719,3,FALSE)</f>
        <v>5.22</v>
      </c>
      <c r="E1385" s="23" t="str">
        <f>VLOOKUP(A1385,'Medical Examinations'!A1385:H3719,4,FALSE)</f>
        <v>No</v>
      </c>
      <c r="F1385" s="23" t="str">
        <f>VLOOKUP(A1385,'Medical Examinations'!A1385:H3719,5,FALSE)</f>
        <v>No</v>
      </c>
      <c r="G1385" s="23" t="str">
        <f>VLOOKUP(A1385,'Medical Examinations'!A1385:H3719,6,FALSE)</f>
        <v>No</v>
      </c>
      <c r="H1385" s="23">
        <f>VLOOKUP(A1385,'Medical Examinations'!A1385:H3719,7,FALSE)</f>
        <v>0</v>
      </c>
      <c r="I1385" s="23" t="str">
        <f>VLOOKUP(A1385,'Medical Examinations'!A1385:H3719,8,FALSE)</f>
        <v>No</v>
      </c>
      <c r="J1385" s="23" t="str" cm="1">
        <f t="array" ref="J1385">_xlfn.IFS(C1385&lt;18.5,"Under Weight",C1385&lt;25,"Healthy Weight",C1385&lt;30,"Over Weight",C1385&gt;=30,"Obesity")</f>
        <v>Over Weight</v>
      </c>
      <c r="K1385" s="23" t="str" cm="1">
        <f t="array" ref="K1385">_xlfn.IFS(D1385&lt;5.7,"Normal",D1385&lt;=6.5,"Prediabetes",D1385&gt;6.5,"Diabetes")</f>
        <v>Normal</v>
      </c>
      <c r="L1385" s="30" t="str">
        <f>VLOOKUP(A1385,'Hospitalisation Details'!A1385:H3727,2,FALSE)</f>
        <v>10-Sep-1980</v>
      </c>
      <c r="M1385" s="23">
        <f>VLOOKUP(A1385,'Hospitalisation Details'!A1385:H3727,5,FALSE)</f>
        <v>7729.65</v>
      </c>
      <c r="N1385" s="23" t="str">
        <f>VLOOKUP(A1385,'Hospitalisation Details'!A1385:H3727,6,FALSE)</f>
        <v>tier - 3</v>
      </c>
      <c r="O1385" s="23" t="str">
        <f>VLOOKUP(A1385,'Hospitalisation Details'!A1385:H3727,7,FALSE)</f>
        <v>tier - 1</v>
      </c>
      <c r="P1385" s="23" t="str">
        <f>VLOOKUP(A1385,'Hospitalisation Details'!A1385:H3727,8,FALSE)</f>
        <v>R1016</v>
      </c>
      <c r="Q1385" s="26">
        <f>VLOOKUP(A1385,'Hospitalisation Details'!A1385:H3727,3,FALSE)</f>
        <v>42.744444444444447</v>
      </c>
    </row>
    <row r="1386" spans="1:17" ht="15.75" customHeight="1" x14ac:dyDescent="0.3">
      <c r="A1386" s="31" t="s">
        <v>2411</v>
      </c>
      <c r="B1386" s="23" t="str">
        <f>VLOOKUP(A1386,'Customer Names'!A1386:D3720,3,FALSE)</f>
        <v xml:space="preserve">  Kerry L</v>
      </c>
      <c r="C1386" s="23">
        <f>VLOOKUP(Healthcare!A1386,'Medical Examinations'!A1386:H3720,2,FALSE)</f>
        <v>34.58</v>
      </c>
      <c r="D1386" s="23">
        <f>VLOOKUP(A1386,'Medical Examinations'!A1386:H3720,3,FALSE)</f>
        <v>6.3</v>
      </c>
      <c r="E1386" s="23" t="str">
        <f>VLOOKUP(A1386,'Medical Examinations'!A1386:H3720,4,FALSE)</f>
        <v>No</v>
      </c>
      <c r="F1386" s="23" t="str">
        <f>VLOOKUP(A1386,'Medical Examinations'!A1386:H3720,5,FALSE)</f>
        <v>No</v>
      </c>
      <c r="G1386" s="23" t="str">
        <f>VLOOKUP(A1386,'Medical Examinations'!A1386:H3720,6,FALSE)</f>
        <v>Yes</v>
      </c>
      <c r="H1386" s="23">
        <f>VLOOKUP(A1386,'Medical Examinations'!A1386:H3720,7,FALSE)</f>
        <v>1</v>
      </c>
      <c r="I1386" s="23" t="str">
        <f>VLOOKUP(A1386,'Medical Examinations'!A1386:H3720,8,FALSE)</f>
        <v>No</v>
      </c>
      <c r="J1386" s="23" t="str" cm="1">
        <f t="array" ref="J1386">_xlfn.IFS(C1386&lt;18.5,"Under Weight",C1386&lt;25,"Healthy Weight",C1386&lt;30,"Over Weight",C1386&gt;=30,"Obesity")</f>
        <v>Obesity</v>
      </c>
      <c r="K1386" s="23" t="str" cm="1">
        <f t="array" ref="K1386">_xlfn.IFS(D1386&lt;5.7,"Normal",D1386&lt;=6.5,"Prediabetes",D1386&gt;6.5,"Diabetes")</f>
        <v>Prediabetes</v>
      </c>
      <c r="L1386" s="30" t="str">
        <f>VLOOKUP(A1386,'Hospitalisation Details'!A1386:H3728,2,FALSE)</f>
        <v>02-Jun-1979</v>
      </c>
      <c r="M1386" s="23">
        <f>VLOOKUP(A1386,'Hospitalisation Details'!A1386:H3728,5,FALSE)</f>
        <v>7727.25</v>
      </c>
      <c r="N1386" s="23" t="str">
        <f>VLOOKUP(A1386,'Hospitalisation Details'!A1386:H3728,6,FALSE)</f>
        <v>tier - 2</v>
      </c>
      <c r="O1386" s="23" t="str">
        <f>VLOOKUP(A1386,'Hospitalisation Details'!A1386:H3728,7,FALSE)</f>
        <v>tier - 3</v>
      </c>
      <c r="P1386" s="23" t="str">
        <f>VLOOKUP(A1386,'Hospitalisation Details'!A1386:H3728,8,FALSE)</f>
        <v>R1012</v>
      </c>
      <c r="Q1386" s="26">
        <f>VLOOKUP(A1386,'Hospitalisation Details'!A1386:H3728,3,FALSE)</f>
        <v>44.016666666666666</v>
      </c>
    </row>
    <row r="1387" spans="1:17" ht="15.75" customHeight="1" x14ac:dyDescent="0.3">
      <c r="A1387" s="31" t="s">
        <v>2413</v>
      </c>
      <c r="B1387" s="23" t="str">
        <f>VLOOKUP(A1387,'Customer Names'!A1387:D3721,3,FALSE)</f>
        <v xml:space="preserve">  Ulrich</v>
      </c>
      <c r="C1387" s="23">
        <f>VLOOKUP(Healthcare!A1387,'Medical Examinations'!A1387:H3721,2,FALSE)</f>
        <v>27.4</v>
      </c>
      <c r="D1387" s="23">
        <f>VLOOKUP(A1387,'Medical Examinations'!A1387:H3721,3,FALSE)</f>
        <v>8.84</v>
      </c>
      <c r="E1387" s="23" t="str">
        <f>VLOOKUP(A1387,'Medical Examinations'!A1387:H3721,4,FALSE)</f>
        <v>No</v>
      </c>
      <c r="F1387" s="23" t="str">
        <f>VLOOKUP(A1387,'Medical Examinations'!A1387:H3721,5,FALSE)</f>
        <v>No</v>
      </c>
      <c r="G1387" s="23" t="str">
        <f>VLOOKUP(A1387,'Medical Examinations'!A1387:H3721,6,FALSE)</f>
        <v>No</v>
      </c>
      <c r="H1387" s="23">
        <f>VLOOKUP(A1387,'Medical Examinations'!A1387:H3721,7,FALSE)</f>
        <v>0</v>
      </c>
      <c r="I1387" s="23" t="str">
        <f>VLOOKUP(A1387,'Medical Examinations'!A1387:H3721,8,FALSE)</f>
        <v>No</v>
      </c>
      <c r="J1387" s="23" t="str" cm="1">
        <f t="array" ref="J1387">_xlfn.IFS(C1387&lt;18.5,"Under Weight",C1387&lt;25,"Healthy Weight",C1387&lt;30,"Over Weight",C1387&gt;=30,"Obesity")</f>
        <v>Over Weight</v>
      </c>
      <c r="K1387" s="23" t="str" cm="1">
        <f t="array" ref="K1387">_xlfn.IFS(D1387&lt;5.7,"Normal",D1387&lt;=6.5,"Prediabetes",D1387&gt;6.5,"Diabetes")</f>
        <v>Diabetes</v>
      </c>
      <c r="L1387" s="30" t="str">
        <f>VLOOKUP(A1387,'Hospitalisation Details'!A1387:H3729,2,FALSE)</f>
        <v>29-Dec-1978</v>
      </c>
      <c r="M1387" s="23">
        <f>VLOOKUP(A1387,'Hospitalisation Details'!A1387:H3729,5,FALSE)</f>
        <v>7726.85</v>
      </c>
      <c r="N1387" s="23" t="str">
        <f>VLOOKUP(A1387,'Hospitalisation Details'!A1387:H3729,6,FALSE)</f>
        <v>tier - 1</v>
      </c>
      <c r="O1387" s="23" t="str">
        <f>VLOOKUP(A1387,'Hospitalisation Details'!A1387:H3729,7,FALSE)</f>
        <v>tier - 2</v>
      </c>
      <c r="P1387" s="23" t="str">
        <f>VLOOKUP(A1387,'Hospitalisation Details'!A1387:H3729,8,FALSE)</f>
        <v>R1011</v>
      </c>
      <c r="Q1387" s="26">
        <f>VLOOKUP(A1387,'Hospitalisation Details'!A1387:H3729,3,FALSE)</f>
        <v>44.44166666666667</v>
      </c>
    </row>
    <row r="1388" spans="1:17" ht="15.75" customHeight="1" x14ac:dyDescent="0.3">
      <c r="A1388" s="31" t="s">
        <v>2415</v>
      </c>
      <c r="B1388" s="23" t="str">
        <f>VLOOKUP(A1388,'Customer Names'!A1388:D3722,3,FALSE)</f>
        <v xml:space="preserve">  Justin P</v>
      </c>
      <c r="C1388" s="23">
        <f>VLOOKUP(Healthcare!A1388,'Medical Examinations'!A1388:H3722,2,FALSE)</f>
        <v>27.53</v>
      </c>
      <c r="D1388" s="23">
        <f>VLOOKUP(A1388,'Medical Examinations'!A1388:H3722,3,FALSE)</f>
        <v>4.1100000000000003</v>
      </c>
      <c r="E1388" s="23" t="str">
        <f>VLOOKUP(A1388,'Medical Examinations'!A1388:H3722,4,FALSE)</f>
        <v>No</v>
      </c>
      <c r="F1388" s="23" t="str">
        <f>VLOOKUP(A1388,'Medical Examinations'!A1388:H3722,5,FALSE)</f>
        <v>No</v>
      </c>
      <c r="G1388" s="23" t="str">
        <f>VLOOKUP(A1388,'Medical Examinations'!A1388:H3722,6,FALSE)</f>
        <v>No</v>
      </c>
      <c r="H1388" s="23">
        <f>VLOOKUP(A1388,'Medical Examinations'!A1388:H3722,7,FALSE)</f>
        <v>1</v>
      </c>
      <c r="I1388" s="23" t="str">
        <f>VLOOKUP(A1388,'Medical Examinations'!A1388:H3722,8,FALSE)</f>
        <v>No</v>
      </c>
      <c r="J1388" s="23" t="str" cm="1">
        <f t="array" ref="J1388">_xlfn.IFS(C1388&lt;18.5,"Under Weight",C1388&lt;25,"Healthy Weight",C1388&lt;30,"Over Weight",C1388&gt;=30,"Obesity")</f>
        <v>Over Weight</v>
      </c>
      <c r="K1388" s="23" t="str" cm="1">
        <f t="array" ref="K1388">_xlfn.IFS(D1388&lt;5.7,"Normal",D1388&lt;=6.5,"Prediabetes",D1388&gt;6.5,"Diabetes")</f>
        <v>Normal</v>
      </c>
      <c r="L1388" s="30" t="str">
        <f>VLOOKUP(A1388,'Hospitalisation Details'!A1388:H3730,2,FALSE)</f>
        <v>12-Jul-1987</v>
      </c>
      <c r="M1388" s="23">
        <f>VLOOKUP(A1388,'Hospitalisation Details'!A1388:H3730,5,FALSE)</f>
        <v>7684.62</v>
      </c>
      <c r="N1388" s="23" t="str">
        <f>VLOOKUP(A1388,'Hospitalisation Details'!A1388:H3730,6,FALSE)</f>
        <v>tier - 2</v>
      </c>
      <c r="O1388" s="23" t="str">
        <f>VLOOKUP(A1388,'Hospitalisation Details'!A1388:H3730,7,FALSE)</f>
        <v>tier - 3</v>
      </c>
      <c r="P1388" s="23" t="str">
        <f>VLOOKUP(A1388,'Hospitalisation Details'!A1388:H3730,8,FALSE)</f>
        <v>R1021</v>
      </c>
      <c r="Q1388" s="26">
        <f>VLOOKUP(A1388,'Hospitalisation Details'!A1388:H3730,3,FALSE)</f>
        <v>35.905555555555559</v>
      </c>
    </row>
    <row r="1389" spans="1:17" ht="15.75" customHeight="1" x14ac:dyDescent="0.3">
      <c r="A1389" s="31" t="s">
        <v>2417</v>
      </c>
      <c r="B1389" s="23" t="str">
        <f>VLOOKUP(A1389,'Customer Names'!A1389:D3723,3,FALSE)</f>
        <v xml:space="preserve">  Hannah E</v>
      </c>
      <c r="C1389" s="23">
        <f>VLOOKUP(Healthcare!A1389,'Medical Examinations'!A1389:H3723,2,FALSE)</f>
        <v>33</v>
      </c>
      <c r="D1389" s="23">
        <f>VLOOKUP(A1389,'Medical Examinations'!A1389:H3723,3,FALSE)</f>
        <v>4.57</v>
      </c>
      <c r="E1389" s="23" t="str">
        <f>VLOOKUP(A1389,'Medical Examinations'!A1389:H3723,4,FALSE)</f>
        <v>No</v>
      </c>
      <c r="F1389" s="23" t="str">
        <f>VLOOKUP(A1389,'Medical Examinations'!A1389:H3723,5,FALSE)</f>
        <v>No</v>
      </c>
      <c r="G1389" s="23" t="str">
        <f>VLOOKUP(A1389,'Medical Examinations'!A1389:H3723,6,FALSE)</f>
        <v>No</v>
      </c>
      <c r="H1389" s="23">
        <f>VLOOKUP(A1389,'Medical Examinations'!A1389:H3723,7,FALSE)</f>
        <v>0</v>
      </c>
      <c r="I1389" s="23" t="str">
        <f>VLOOKUP(A1389,'Medical Examinations'!A1389:H3723,8,FALSE)</f>
        <v>No</v>
      </c>
      <c r="J1389" s="23" t="str" cm="1">
        <f t="array" ref="J1389">_xlfn.IFS(C1389&lt;18.5,"Under Weight",C1389&lt;25,"Healthy Weight",C1389&lt;30,"Over Weight",C1389&gt;=30,"Obesity")</f>
        <v>Obesity</v>
      </c>
      <c r="K1389" s="23" t="str" cm="1">
        <f t="array" ref="K1389">_xlfn.IFS(D1389&lt;5.7,"Normal",D1389&lt;=6.5,"Prediabetes",D1389&gt;6.5,"Diabetes")</f>
        <v>Normal</v>
      </c>
      <c r="L1389" s="30" t="str">
        <f>VLOOKUP(A1389,'Hospitalisation Details'!A1389:H3731,2,FALSE)</f>
        <v>18-Dec-1982</v>
      </c>
      <c r="M1389" s="23">
        <f>VLOOKUP(A1389,'Hospitalisation Details'!A1389:H3731,5,FALSE)</f>
        <v>7682.67</v>
      </c>
      <c r="N1389" s="23" t="str">
        <f>VLOOKUP(A1389,'Hospitalisation Details'!A1389:H3731,6,FALSE)</f>
        <v>tier - 2</v>
      </c>
      <c r="O1389" s="23" t="str">
        <f>VLOOKUP(A1389,'Hospitalisation Details'!A1389:H3731,7,FALSE)</f>
        <v>tier - 1</v>
      </c>
      <c r="P1389" s="23" t="str">
        <f>VLOOKUP(A1389,'Hospitalisation Details'!A1389:H3731,8,FALSE)</f>
        <v>R1013</v>
      </c>
      <c r="Q1389" s="26">
        <f>VLOOKUP(A1389,'Hospitalisation Details'!A1389:H3731,3,FALSE)</f>
        <v>40.472222222222221</v>
      </c>
    </row>
    <row r="1390" spans="1:17" ht="15.75" customHeight="1" x14ac:dyDescent="0.3">
      <c r="A1390" s="31" t="s">
        <v>2419</v>
      </c>
      <c r="B1390" s="23" t="str">
        <f>VLOOKUP(A1390,'Customer Names'!A1390:D3724,3,FALSE)</f>
        <v xml:space="preserve">  David</v>
      </c>
      <c r="C1390" s="23">
        <f>VLOOKUP(Healthcare!A1390,'Medical Examinations'!A1390:H3724,2,FALSE)</f>
        <v>25.78</v>
      </c>
      <c r="D1390" s="23">
        <f>VLOOKUP(A1390,'Medical Examinations'!A1390:H3724,3,FALSE)</f>
        <v>11.06</v>
      </c>
      <c r="E1390" s="23" t="str">
        <f>VLOOKUP(A1390,'Medical Examinations'!A1390:H3724,4,FALSE)</f>
        <v>Yes</v>
      </c>
      <c r="F1390" s="23" t="str">
        <f>VLOOKUP(A1390,'Medical Examinations'!A1390:H3724,5,FALSE)</f>
        <v>No</v>
      </c>
      <c r="G1390" s="23" t="str">
        <f>VLOOKUP(A1390,'Medical Examinations'!A1390:H3724,6,FALSE)</f>
        <v>No</v>
      </c>
      <c r="H1390" s="23">
        <f>VLOOKUP(A1390,'Medical Examinations'!A1390:H3724,7,FALSE)</f>
        <v>0</v>
      </c>
      <c r="I1390" s="23" t="str">
        <f>VLOOKUP(A1390,'Medical Examinations'!A1390:H3724,8,FALSE)</f>
        <v>No</v>
      </c>
      <c r="J1390" s="23" t="str" cm="1">
        <f t="array" ref="J1390">_xlfn.IFS(C1390&lt;18.5,"Under Weight",C1390&lt;25,"Healthy Weight",C1390&lt;30,"Over Weight",C1390&gt;=30,"Obesity")</f>
        <v>Over Weight</v>
      </c>
      <c r="K1390" s="23" t="str" cm="1">
        <f t="array" ref="K1390">_xlfn.IFS(D1390&lt;5.7,"Normal",D1390&lt;=6.5,"Prediabetes",D1390&gt;6.5,"Diabetes")</f>
        <v>Diabetes</v>
      </c>
      <c r="L1390" s="30" t="str">
        <f>VLOOKUP(A1390,'Hospitalisation Details'!A1390:H3732,2,FALSE)</f>
        <v>19-Dec-1981</v>
      </c>
      <c r="M1390" s="23">
        <f>VLOOKUP(A1390,'Hospitalisation Details'!A1390:H3732,5,FALSE)</f>
        <v>7681.17</v>
      </c>
      <c r="N1390" s="23" t="str">
        <f>VLOOKUP(A1390,'Hospitalisation Details'!A1390:H3732,6,FALSE)</f>
        <v>tier - 2</v>
      </c>
      <c r="O1390" s="23" t="str">
        <f>VLOOKUP(A1390,'Hospitalisation Details'!A1390:H3732,7,FALSE)</f>
        <v>tier - 2</v>
      </c>
      <c r="P1390" s="23" t="str">
        <f>VLOOKUP(A1390,'Hospitalisation Details'!A1390:H3732,8,FALSE)</f>
        <v>R1020</v>
      </c>
      <c r="Q1390" s="26">
        <f>VLOOKUP(A1390,'Hospitalisation Details'!A1390:H3732,3,FALSE)</f>
        <v>41.469444444444441</v>
      </c>
    </row>
    <row r="1391" spans="1:17" ht="15.75" customHeight="1" x14ac:dyDescent="0.3">
      <c r="A1391" s="31" t="s">
        <v>2420</v>
      </c>
      <c r="B1391" s="23" t="str">
        <f>VLOOKUP(A1391,'Customer Names'!A1391:D3725,3,FALSE)</f>
        <v xml:space="preserve">  Jim</v>
      </c>
      <c r="C1391" s="23">
        <f>VLOOKUP(Healthcare!A1391,'Medical Examinations'!A1391:H3725,2,FALSE)</f>
        <v>22.66</v>
      </c>
      <c r="D1391" s="23">
        <f>VLOOKUP(A1391,'Medical Examinations'!A1391:H3725,3,FALSE)</f>
        <v>10.68</v>
      </c>
      <c r="E1391" s="23" t="str">
        <f>VLOOKUP(A1391,'Medical Examinations'!A1391:H3725,4,FALSE)</f>
        <v>No</v>
      </c>
      <c r="F1391" s="23" t="str">
        <f>VLOOKUP(A1391,'Medical Examinations'!A1391:H3725,5,FALSE)</f>
        <v>No</v>
      </c>
      <c r="G1391" s="23" t="str">
        <f>VLOOKUP(A1391,'Medical Examinations'!A1391:H3725,6,FALSE)</f>
        <v>No</v>
      </c>
      <c r="H1391" s="23">
        <f>VLOOKUP(A1391,'Medical Examinations'!A1391:H3725,7,FALSE)</f>
        <v>0</v>
      </c>
      <c r="I1391" s="23" t="str">
        <f>VLOOKUP(A1391,'Medical Examinations'!A1391:H3725,8,FALSE)</f>
        <v>No</v>
      </c>
      <c r="J1391" s="23" t="str" cm="1">
        <f t="array" ref="J1391">_xlfn.IFS(C1391&lt;18.5,"Under Weight",C1391&lt;25,"Healthy Weight",C1391&lt;30,"Over Weight",C1391&gt;=30,"Obesity")</f>
        <v>Healthy Weight</v>
      </c>
      <c r="K1391" s="23" t="str" cm="1">
        <f t="array" ref="K1391">_xlfn.IFS(D1391&lt;5.7,"Normal",D1391&lt;=6.5,"Prediabetes",D1391&gt;6.5,"Diabetes")</f>
        <v>Diabetes</v>
      </c>
      <c r="L1391" s="30" t="str">
        <f>VLOOKUP(A1391,'Hospitalisation Details'!A1391:H3733,2,FALSE)</f>
        <v>11-Oct-1971</v>
      </c>
      <c r="M1391" s="23">
        <f>VLOOKUP(A1391,'Hospitalisation Details'!A1391:H3733,5,FALSE)</f>
        <v>7680.92</v>
      </c>
      <c r="N1391" s="23" t="str">
        <f>VLOOKUP(A1391,'Hospitalisation Details'!A1391:H3733,6,FALSE)</f>
        <v>tier - 2</v>
      </c>
      <c r="O1391" s="23" t="str">
        <f>VLOOKUP(A1391,'Hospitalisation Details'!A1391:H3733,7,FALSE)</f>
        <v>tier - 1</v>
      </c>
      <c r="P1391" s="23" t="str">
        <f>VLOOKUP(A1391,'Hospitalisation Details'!A1391:H3733,8,FALSE)</f>
        <v>R1013</v>
      </c>
      <c r="Q1391" s="26">
        <f>VLOOKUP(A1391,'Hospitalisation Details'!A1391:H3733,3,FALSE)</f>
        <v>51.658333333333331</v>
      </c>
    </row>
    <row r="1392" spans="1:17" ht="15.75" customHeight="1" x14ac:dyDescent="0.3">
      <c r="A1392" s="31" t="s">
        <v>2421</v>
      </c>
      <c r="B1392" s="23" t="str">
        <f>VLOOKUP(A1392,'Customer Names'!A1392:D3726,3,FALSE)</f>
        <v xml:space="preserve">  Joseph P</v>
      </c>
      <c r="C1392" s="23">
        <f>VLOOKUP(Healthcare!A1392,'Medical Examinations'!A1392:H3726,2,FALSE)</f>
        <v>38.81</v>
      </c>
      <c r="D1392" s="23">
        <f>VLOOKUP(A1392,'Medical Examinations'!A1392:H3726,3,FALSE)</f>
        <v>6.14</v>
      </c>
      <c r="E1392" s="23" t="str">
        <f>VLOOKUP(A1392,'Medical Examinations'!A1392:H3726,4,FALSE)</f>
        <v>Yes</v>
      </c>
      <c r="F1392" s="23" t="str">
        <f>VLOOKUP(A1392,'Medical Examinations'!A1392:H3726,5,FALSE)</f>
        <v>No</v>
      </c>
      <c r="G1392" s="23" t="str">
        <f>VLOOKUP(A1392,'Medical Examinations'!A1392:H3726,6,FALSE)</f>
        <v>No</v>
      </c>
      <c r="H1392" s="23">
        <f>VLOOKUP(A1392,'Medical Examinations'!A1392:H3726,7,FALSE)</f>
        <v>1</v>
      </c>
      <c r="I1392" s="23" t="str">
        <f>VLOOKUP(A1392,'Medical Examinations'!A1392:H3726,8,FALSE)</f>
        <v>No</v>
      </c>
      <c r="J1392" s="23" t="str" cm="1">
        <f t="array" ref="J1392">_xlfn.IFS(C1392&lt;18.5,"Under Weight",C1392&lt;25,"Healthy Weight",C1392&lt;30,"Over Weight",C1392&gt;=30,"Obesity")</f>
        <v>Obesity</v>
      </c>
      <c r="K1392" s="23" t="str" cm="1">
        <f t="array" ref="K1392">_xlfn.IFS(D1392&lt;5.7,"Normal",D1392&lt;=6.5,"Prediabetes",D1392&gt;6.5,"Diabetes")</f>
        <v>Prediabetes</v>
      </c>
      <c r="L1392" s="30" t="str">
        <f>VLOOKUP(A1392,'Hospitalisation Details'!A1392:H3734,2,FALSE)</f>
        <v>13-Sep-1995</v>
      </c>
      <c r="M1392" s="23">
        <f>VLOOKUP(A1392,'Hospitalisation Details'!A1392:H3734,5,FALSE)</f>
        <v>7676.4</v>
      </c>
      <c r="N1392" s="23" t="str">
        <f>VLOOKUP(A1392,'Hospitalisation Details'!A1392:H3734,6,FALSE)</f>
        <v>tier - 2</v>
      </c>
      <c r="O1392" s="23" t="str">
        <f>VLOOKUP(A1392,'Hospitalisation Details'!A1392:H3734,7,FALSE)</f>
        <v>tier - 1</v>
      </c>
      <c r="P1392" s="23" t="str">
        <f>VLOOKUP(A1392,'Hospitalisation Details'!A1392:H3734,8,FALSE)</f>
        <v>R1012</v>
      </c>
      <c r="Q1392" s="26">
        <f>VLOOKUP(A1392,'Hospitalisation Details'!A1392:H3734,3,FALSE)</f>
        <v>27.736111111111111</v>
      </c>
    </row>
    <row r="1393" spans="1:17" ht="15.75" customHeight="1" x14ac:dyDescent="0.3">
      <c r="A1393" s="31" t="s">
        <v>2423</v>
      </c>
      <c r="B1393" s="23" t="str">
        <f>VLOOKUP(A1393,'Customer Names'!A1393:D3727,3,FALSE)</f>
        <v xml:space="preserve">  Michael</v>
      </c>
      <c r="C1393" s="23">
        <f>VLOOKUP(Healthcare!A1393,'Medical Examinations'!A1393:H3727,2,FALSE)</f>
        <v>38.51</v>
      </c>
      <c r="D1393" s="23">
        <f>VLOOKUP(A1393,'Medical Examinations'!A1393:H3727,3,FALSE)</f>
        <v>5.45</v>
      </c>
      <c r="E1393" s="23" t="str">
        <f>VLOOKUP(A1393,'Medical Examinations'!A1393:H3727,4,FALSE)</f>
        <v>Yes</v>
      </c>
      <c r="F1393" s="23" t="str">
        <f>VLOOKUP(A1393,'Medical Examinations'!A1393:H3727,5,FALSE)</f>
        <v>No</v>
      </c>
      <c r="G1393" s="23" t="str">
        <f>VLOOKUP(A1393,'Medical Examinations'!A1393:H3727,6,FALSE)</f>
        <v>No</v>
      </c>
      <c r="H1393" s="23">
        <f>VLOOKUP(A1393,'Medical Examinations'!A1393:H3727,7,FALSE)</f>
        <v>0</v>
      </c>
      <c r="I1393" s="23" t="str">
        <f>VLOOKUP(A1393,'Medical Examinations'!A1393:H3727,8,FALSE)</f>
        <v>No</v>
      </c>
      <c r="J1393" s="23" t="str" cm="1">
        <f t="array" ref="J1393">_xlfn.IFS(C1393&lt;18.5,"Under Weight",C1393&lt;25,"Healthy Weight",C1393&lt;30,"Over Weight",C1393&gt;=30,"Obesity")</f>
        <v>Obesity</v>
      </c>
      <c r="K1393" s="23" t="str" cm="1">
        <f t="array" ref="K1393">_xlfn.IFS(D1393&lt;5.7,"Normal",D1393&lt;=6.5,"Prediabetes",D1393&gt;6.5,"Diabetes")</f>
        <v>Normal</v>
      </c>
      <c r="L1393" s="30" t="str">
        <f>VLOOKUP(A1393,'Hospitalisation Details'!A1393:H3735,2,FALSE)</f>
        <v>24-Nov-1996</v>
      </c>
      <c r="M1393" s="23">
        <f>VLOOKUP(A1393,'Hospitalisation Details'!A1393:H3735,5,FALSE)</f>
        <v>7670.75</v>
      </c>
      <c r="N1393" s="23" t="str">
        <f>VLOOKUP(A1393,'Hospitalisation Details'!A1393:H3735,6,FALSE)</f>
        <v>tier - 2</v>
      </c>
      <c r="O1393" s="23" t="str">
        <f>VLOOKUP(A1393,'Hospitalisation Details'!A1393:H3735,7,FALSE)</f>
        <v>tier - 2</v>
      </c>
      <c r="P1393" s="23" t="str">
        <f>VLOOKUP(A1393,'Hospitalisation Details'!A1393:H3735,8,FALSE)</f>
        <v>R1022</v>
      </c>
      <c r="Q1393" s="26">
        <f>VLOOKUP(A1393,'Hospitalisation Details'!A1393:H3735,3,FALSE)</f>
        <v>26.538888888888888</v>
      </c>
    </row>
    <row r="1394" spans="1:17" ht="15.75" customHeight="1" x14ac:dyDescent="0.3">
      <c r="A1394" s="31" t="s">
        <v>2424</v>
      </c>
      <c r="B1394" s="23" t="str">
        <f>VLOOKUP(A1394,'Customer Names'!A1394:D3728,3,FALSE)</f>
        <v xml:space="preserve">  Gina M</v>
      </c>
      <c r="C1394" s="23">
        <f>VLOOKUP(Healthcare!A1394,'Medical Examinations'!A1394:H3728,2,FALSE)</f>
        <v>22.98</v>
      </c>
      <c r="D1394" s="23">
        <f>VLOOKUP(A1394,'Medical Examinations'!A1394:H3728,3,FALSE)</f>
        <v>6.14</v>
      </c>
      <c r="E1394" s="23" t="str">
        <f>VLOOKUP(A1394,'Medical Examinations'!A1394:H3728,4,FALSE)</f>
        <v>Yes</v>
      </c>
      <c r="F1394" s="23" t="str">
        <f>VLOOKUP(A1394,'Medical Examinations'!A1394:H3728,5,FALSE)</f>
        <v>No</v>
      </c>
      <c r="G1394" s="23" t="str">
        <f>VLOOKUP(A1394,'Medical Examinations'!A1394:H3728,6,FALSE)</f>
        <v>No</v>
      </c>
      <c r="H1394" s="23">
        <f>VLOOKUP(A1394,'Medical Examinations'!A1394:H3728,7,FALSE)</f>
        <v>0</v>
      </c>
      <c r="I1394" s="23" t="str">
        <f>VLOOKUP(A1394,'Medical Examinations'!A1394:H3728,8,FALSE)</f>
        <v>No</v>
      </c>
      <c r="J1394" s="23" t="str" cm="1">
        <f t="array" ref="J1394">_xlfn.IFS(C1394&lt;18.5,"Under Weight",C1394&lt;25,"Healthy Weight",C1394&lt;30,"Over Weight",C1394&gt;=30,"Obesity")</f>
        <v>Healthy Weight</v>
      </c>
      <c r="K1394" s="23" t="str" cm="1">
        <f t="array" ref="K1394">_xlfn.IFS(D1394&lt;5.7,"Normal",D1394&lt;=6.5,"Prediabetes",D1394&gt;6.5,"Diabetes")</f>
        <v>Prediabetes</v>
      </c>
      <c r="L1394" s="30" t="str">
        <f>VLOOKUP(A1394,'Hospitalisation Details'!A1394:H3736,2,FALSE)</f>
        <v>09-Oct-1976</v>
      </c>
      <c r="M1394" s="23">
        <f>VLOOKUP(A1394,'Hospitalisation Details'!A1394:H3736,5,FALSE)</f>
        <v>7662.47</v>
      </c>
      <c r="N1394" s="23" t="str">
        <f>VLOOKUP(A1394,'Hospitalisation Details'!A1394:H3736,6,FALSE)</f>
        <v>tier - 2</v>
      </c>
      <c r="O1394" s="23" t="str">
        <f>VLOOKUP(A1394,'Hospitalisation Details'!A1394:H3736,7,FALSE)</f>
        <v>tier - 1</v>
      </c>
      <c r="P1394" s="23" t="str">
        <f>VLOOKUP(A1394,'Hospitalisation Details'!A1394:H3736,8,FALSE)</f>
        <v>R1011</v>
      </c>
      <c r="Q1394" s="26">
        <f>VLOOKUP(A1394,'Hospitalisation Details'!A1394:H3736,3,FALSE)</f>
        <v>46.663888888888891</v>
      </c>
    </row>
    <row r="1395" spans="1:17" ht="15.75" customHeight="1" x14ac:dyDescent="0.3">
      <c r="A1395" s="31" t="s">
        <v>2426</v>
      </c>
      <c r="B1395" s="23" t="str">
        <f>VLOOKUP(A1395,'Customer Names'!A1395:D3729,3,FALSE)</f>
        <v xml:space="preserve">  Shantel C</v>
      </c>
      <c r="C1395" s="23">
        <f>VLOOKUP(Healthcare!A1395,'Medical Examinations'!A1395:H3729,2,FALSE)</f>
        <v>15.65</v>
      </c>
      <c r="D1395" s="23">
        <f>VLOOKUP(A1395,'Medical Examinations'!A1395:H3729,3,FALSE)</f>
        <v>7.85</v>
      </c>
      <c r="E1395" s="23" t="str">
        <f>VLOOKUP(A1395,'Medical Examinations'!A1395:H3729,4,FALSE)</f>
        <v>No</v>
      </c>
      <c r="F1395" s="23" t="str">
        <f>VLOOKUP(A1395,'Medical Examinations'!A1395:H3729,5,FALSE)</f>
        <v>No</v>
      </c>
      <c r="G1395" s="23" t="str">
        <f>VLOOKUP(A1395,'Medical Examinations'!A1395:H3729,6,FALSE)</f>
        <v>No</v>
      </c>
      <c r="H1395" s="23">
        <f>VLOOKUP(A1395,'Medical Examinations'!A1395:H3729,7,FALSE)</f>
        <v>0</v>
      </c>
      <c r="I1395" s="23" t="str">
        <f>VLOOKUP(A1395,'Medical Examinations'!A1395:H3729,8,FALSE)</f>
        <v>No</v>
      </c>
      <c r="J1395" s="23" t="str" cm="1">
        <f t="array" ref="J1395">_xlfn.IFS(C1395&lt;18.5,"Under Weight",C1395&lt;25,"Healthy Weight",C1395&lt;30,"Over Weight",C1395&gt;=30,"Obesity")</f>
        <v>Under Weight</v>
      </c>
      <c r="K1395" s="23" t="str" cm="1">
        <f t="array" ref="K1395">_xlfn.IFS(D1395&lt;5.7,"Normal",D1395&lt;=6.5,"Prediabetes",D1395&gt;6.5,"Diabetes")</f>
        <v>Diabetes</v>
      </c>
      <c r="L1395" s="30" t="str">
        <f>VLOOKUP(A1395,'Hospitalisation Details'!A1395:H3737,2,FALSE)</f>
        <v>27-Dec-1965</v>
      </c>
      <c r="M1395" s="23">
        <f>VLOOKUP(A1395,'Hospitalisation Details'!A1395:H3737,5,FALSE)</f>
        <v>7657.69</v>
      </c>
      <c r="N1395" s="23" t="str">
        <f>VLOOKUP(A1395,'Hospitalisation Details'!A1395:H3737,6,FALSE)</f>
        <v>tier - 3</v>
      </c>
      <c r="O1395" s="23" t="str">
        <f>VLOOKUP(A1395,'Hospitalisation Details'!A1395:H3737,7,FALSE)</f>
        <v>tier - 3</v>
      </c>
      <c r="P1395" s="23" t="str">
        <f>VLOOKUP(A1395,'Hospitalisation Details'!A1395:H3737,8,FALSE)</f>
        <v>R1012</v>
      </c>
      <c r="Q1395" s="26">
        <f>VLOOKUP(A1395,'Hospitalisation Details'!A1395:H3737,3,FALSE)</f>
        <v>57.447222222222223</v>
      </c>
    </row>
    <row r="1396" spans="1:17" ht="15.75" customHeight="1" x14ac:dyDescent="0.3">
      <c r="A1396" s="31" t="s">
        <v>2428</v>
      </c>
      <c r="B1396" s="23" t="str">
        <f>VLOOKUP(A1396,'Customer Names'!A1396:D3730,3,FALSE)</f>
        <v xml:space="preserve">  Brian</v>
      </c>
      <c r="C1396" s="23">
        <f>VLOOKUP(Healthcare!A1396,'Medical Examinations'!A1396:H3730,2,FALSE)</f>
        <v>39.97</v>
      </c>
      <c r="D1396" s="23">
        <f>VLOOKUP(A1396,'Medical Examinations'!A1396:H3730,3,FALSE)</f>
        <v>4.09</v>
      </c>
      <c r="E1396" s="23" t="str">
        <f>VLOOKUP(A1396,'Medical Examinations'!A1396:H3730,4,FALSE)</f>
        <v>No</v>
      </c>
      <c r="F1396" s="23" t="str">
        <f>VLOOKUP(A1396,'Medical Examinations'!A1396:H3730,5,FALSE)</f>
        <v>No</v>
      </c>
      <c r="G1396" s="23" t="str">
        <f>VLOOKUP(A1396,'Medical Examinations'!A1396:H3730,6,FALSE)</f>
        <v>No</v>
      </c>
      <c r="H1396" s="23">
        <f>VLOOKUP(A1396,'Medical Examinations'!A1396:H3730,7,FALSE)</f>
        <v>1</v>
      </c>
      <c r="I1396" s="23" t="str">
        <f>VLOOKUP(A1396,'Medical Examinations'!A1396:H3730,8,FALSE)</f>
        <v>No</v>
      </c>
      <c r="J1396" s="23" t="str" cm="1">
        <f t="array" ref="J1396">_xlfn.IFS(C1396&lt;18.5,"Under Weight",C1396&lt;25,"Healthy Weight",C1396&lt;30,"Over Weight",C1396&gt;=30,"Obesity")</f>
        <v>Obesity</v>
      </c>
      <c r="K1396" s="23" t="str" cm="1">
        <f t="array" ref="K1396">_xlfn.IFS(D1396&lt;5.7,"Normal",D1396&lt;=6.5,"Prediabetes",D1396&gt;6.5,"Diabetes")</f>
        <v>Normal</v>
      </c>
      <c r="L1396" s="30" t="str">
        <f>VLOOKUP(A1396,'Hospitalisation Details'!A1396:H3738,2,FALSE)</f>
        <v>30-Sep-1998</v>
      </c>
      <c r="M1396" s="23">
        <f>VLOOKUP(A1396,'Hospitalisation Details'!A1396:H3738,5,FALSE)</f>
        <v>7652.26</v>
      </c>
      <c r="N1396" s="23" t="str">
        <f>VLOOKUP(A1396,'Hospitalisation Details'!A1396:H3738,6,FALSE)</f>
        <v>tier - 2</v>
      </c>
      <c r="O1396" s="23" t="str">
        <f>VLOOKUP(A1396,'Hospitalisation Details'!A1396:H3738,7,FALSE)</f>
        <v>tier - 3</v>
      </c>
      <c r="P1396" s="23" t="str">
        <f>VLOOKUP(A1396,'Hospitalisation Details'!A1396:H3738,8,FALSE)</f>
        <v>R1023</v>
      </c>
      <c r="Q1396" s="26">
        <f>VLOOKUP(A1396,'Hospitalisation Details'!A1396:H3738,3,FALSE)</f>
        <v>24.68888888888889</v>
      </c>
    </row>
    <row r="1397" spans="1:17" ht="15.75" customHeight="1" x14ac:dyDescent="0.3">
      <c r="A1397" s="31" t="s">
        <v>2429</v>
      </c>
      <c r="B1397" s="23" t="str">
        <f>VLOOKUP(A1397,'Customer Names'!A1397:D3731,3,FALSE)</f>
        <v xml:space="preserve">  Brian</v>
      </c>
      <c r="C1397" s="23">
        <f>VLOOKUP(Healthcare!A1397,'Medical Examinations'!A1397:H3731,2,FALSE)</f>
        <v>37.22</v>
      </c>
      <c r="D1397" s="23">
        <f>VLOOKUP(A1397,'Medical Examinations'!A1397:H3731,3,FALSE)</f>
        <v>4.62</v>
      </c>
      <c r="E1397" s="23" t="str">
        <f>VLOOKUP(A1397,'Medical Examinations'!A1397:H3731,4,FALSE)</f>
        <v>No</v>
      </c>
      <c r="F1397" s="23" t="str">
        <f>VLOOKUP(A1397,'Medical Examinations'!A1397:H3731,5,FALSE)</f>
        <v>No</v>
      </c>
      <c r="G1397" s="23" t="str">
        <f>VLOOKUP(A1397,'Medical Examinations'!A1397:H3731,6,FALSE)</f>
        <v>Yes</v>
      </c>
      <c r="H1397" s="23">
        <f>VLOOKUP(A1397,'Medical Examinations'!A1397:H3731,7,FALSE)</f>
        <v>1</v>
      </c>
      <c r="I1397" s="23" t="str">
        <f>VLOOKUP(A1397,'Medical Examinations'!A1397:H3731,8,FALSE)</f>
        <v>No</v>
      </c>
      <c r="J1397" s="23" t="str" cm="1">
        <f t="array" ref="J1397">_xlfn.IFS(C1397&lt;18.5,"Under Weight",C1397&lt;25,"Healthy Weight",C1397&lt;30,"Over Weight",C1397&gt;=30,"Obesity")</f>
        <v>Obesity</v>
      </c>
      <c r="K1397" s="23" t="str" cm="1">
        <f t="array" ref="K1397">_xlfn.IFS(D1397&lt;5.7,"Normal",D1397&lt;=6.5,"Prediabetes",D1397&gt;6.5,"Diabetes")</f>
        <v>Normal</v>
      </c>
      <c r="L1397" s="30" t="str">
        <f>VLOOKUP(A1397,'Hospitalisation Details'!A1397:H3739,2,FALSE)</f>
        <v>10-Aug-1993</v>
      </c>
      <c r="M1397" s="23">
        <f>VLOOKUP(A1397,'Hospitalisation Details'!A1397:H3739,5,FALSE)</f>
        <v>7650.8</v>
      </c>
      <c r="N1397" s="23" t="str">
        <f>VLOOKUP(A1397,'Hospitalisation Details'!A1397:H3739,6,FALSE)</f>
        <v>tier - 2</v>
      </c>
      <c r="O1397" s="23" t="str">
        <f>VLOOKUP(A1397,'Hospitalisation Details'!A1397:H3739,7,FALSE)</f>
        <v>tier - 2</v>
      </c>
      <c r="P1397" s="23" t="str">
        <f>VLOOKUP(A1397,'Hospitalisation Details'!A1397:H3739,8,FALSE)</f>
        <v>R1012</v>
      </c>
      <c r="Q1397" s="26">
        <f>VLOOKUP(A1397,'Hospitalisation Details'!A1397:H3739,3,FALSE)</f>
        <v>29.827777777777779</v>
      </c>
    </row>
    <row r="1398" spans="1:17" ht="15.75" customHeight="1" x14ac:dyDescent="0.3">
      <c r="A1398" s="31" t="s">
        <v>2430</v>
      </c>
      <c r="B1398" s="23" t="str">
        <f>VLOOKUP(A1398,'Customer Names'!A1398:D3732,3,FALSE)</f>
        <v xml:space="preserve">  Jessica R</v>
      </c>
      <c r="C1398" s="23">
        <f>VLOOKUP(Healthcare!A1398,'Medical Examinations'!A1398:H3732,2,FALSE)</f>
        <v>41.325000000000003</v>
      </c>
      <c r="D1398" s="23">
        <f>VLOOKUP(A1398,'Medical Examinations'!A1398:H3732,3,FALSE)</f>
        <v>5.77</v>
      </c>
      <c r="E1398" s="23" t="str">
        <f>VLOOKUP(A1398,'Medical Examinations'!A1398:H3732,4,FALSE)</f>
        <v>No</v>
      </c>
      <c r="F1398" s="23" t="str">
        <f>VLOOKUP(A1398,'Medical Examinations'!A1398:H3732,5,FALSE)</f>
        <v>No</v>
      </c>
      <c r="G1398" s="23" t="str">
        <f>VLOOKUP(A1398,'Medical Examinations'!A1398:H3732,6,FALSE)</f>
        <v>No</v>
      </c>
      <c r="H1398" s="23">
        <f>VLOOKUP(A1398,'Medical Examinations'!A1398:H3732,7,FALSE)</f>
        <v>0</v>
      </c>
      <c r="I1398" s="23" t="str">
        <f>VLOOKUP(A1398,'Medical Examinations'!A1398:H3732,8,FALSE)</f>
        <v>No</v>
      </c>
      <c r="J1398" s="23" t="str" cm="1">
        <f t="array" ref="J1398">_xlfn.IFS(C1398&lt;18.5,"Under Weight",C1398&lt;25,"Healthy Weight",C1398&lt;30,"Over Weight",C1398&gt;=30,"Obesity")</f>
        <v>Obesity</v>
      </c>
      <c r="K1398" s="23" t="str" cm="1">
        <f t="array" ref="K1398">_xlfn.IFS(D1398&lt;5.7,"Normal",D1398&lt;=6.5,"Prediabetes",D1398&gt;6.5,"Diabetes")</f>
        <v>Prediabetes</v>
      </c>
      <c r="L1398" s="30" t="str">
        <f>VLOOKUP(A1398,'Hospitalisation Details'!A1398:H3740,2,FALSE)</f>
        <v>16-Oct-1980</v>
      </c>
      <c r="M1398" s="23">
        <f>VLOOKUP(A1398,'Hospitalisation Details'!A1398:H3740,5,FALSE)</f>
        <v>7650.77</v>
      </c>
      <c r="N1398" s="23" t="str">
        <f>VLOOKUP(A1398,'Hospitalisation Details'!A1398:H3740,6,FALSE)</f>
        <v>tier - 2</v>
      </c>
      <c r="O1398" s="23" t="str">
        <f>VLOOKUP(A1398,'Hospitalisation Details'!A1398:H3740,7,FALSE)</f>
        <v>tier - 2</v>
      </c>
      <c r="P1398" s="23" t="str">
        <f>VLOOKUP(A1398,'Hospitalisation Details'!A1398:H3740,8,FALSE)</f>
        <v>R1024</v>
      </c>
      <c r="Q1398" s="26">
        <f>VLOOKUP(A1398,'Hospitalisation Details'!A1398:H3740,3,FALSE)</f>
        <v>42.644444444444446</v>
      </c>
    </row>
    <row r="1399" spans="1:17" ht="15.75" customHeight="1" x14ac:dyDescent="0.3">
      <c r="A1399" s="31" t="s">
        <v>2432</v>
      </c>
      <c r="B1399" s="23" t="str">
        <f>VLOOKUP(A1399,'Customer Names'!A1399:D3733,3,FALSE)</f>
        <v xml:space="preserve">  Robyn</v>
      </c>
      <c r="C1399" s="23">
        <f>VLOOKUP(Healthcare!A1399,'Medical Examinations'!A1399:H3733,2,FALSE)</f>
        <v>40.31</v>
      </c>
      <c r="D1399" s="23">
        <f>VLOOKUP(A1399,'Medical Examinations'!A1399:H3733,3,FALSE)</f>
        <v>5.84</v>
      </c>
      <c r="E1399" s="23" t="str">
        <f>VLOOKUP(A1399,'Medical Examinations'!A1399:H3733,4,FALSE)</f>
        <v>No</v>
      </c>
      <c r="F1399" s="23" t="str">
        <f>VLOOKUP(A1399,'Medical Examinations'!A1399:H3733,5,FALSE)</f>
        <v>No</v>
      </c>
      <c r="G1399" s="23" t="str">
        <f>VLOOKUP(A1399,'Medical Examinations'!A1399:H3733,6,FALSE)</f>
        <v>No</v>
      </c>
      <c r="H1399" s="23">
        <f>VLOOKUP(A1399,'Medical Examinations'!A1399:H3733,7,FALSE)</f>
        <v>0</v>
      </c>
      <c r="I1399" s="23" t="str">
        <f>VLOOKUP(A1399,'Medical Examinations'!A1399:H3733,8,FALSE)</f>
        <v>No</v>
      </c>
      <c r="J1399" s="23" t="str" cm="1">
        <f t="array" ref="J1399">_xlfn.IFS(C1399&lt;18.5,"Under Weight",C1399&lt;25,"Healthy Weight",C1399&lt;30,"Over Weight",C1399&gt;=30,"Obesity")</f>
        <v>Obesity</v>
      </c>
      <c r="K1399" s="23" t="str" cm="1">
        <f t="array" ref="K1399">_xlfn.IFS(D1399&lt;5.7,"Normal",D1399&lt;=6.5,"Prediabetes",D1399&gt;6.5,"Diabetes")</f>
        <v>Prediabetes</v>
      </c>
      <c r="L1399" s="30" t="str">
        <f>VLOOKUP(A1399,'Hospitalisation Details'!A1399:H3741,2,FALSE)</f>
        <v>15-Jun-1999</v>
      </c>
      <c r="M1399" s="23">
        <f>VLOOKUP(A1399,'Hospitalisation Details'!A1399:H3741,5,FALSE)</f>
        <v>7642.05</v>
      </c>
      <c r="N1399" s="23" t="str">
        <f>VLOOKUP(A1399,'Hospitalisation Details'!A1399:H3741,6,FALSE)</f>
        <v>tier - 2</v>
      </c>
      <c r="O1399" s="23" t="str">
        <f>VLOOKUP(A1399,'Hospitalisation Details'!A1399:H3741,7,FALSE)</f>
        <v>tier - 2</v>
      </c>
      <c r="P1399" s="23" t="str">
        <f>VLOOKUP(A1399,'Hospitalisation Details'!A1399:H3741,8,FALSE)</f>
        <v>R1026</v>
      </c>
      <c r="Q1399" s="26">
        <f>VLOOKUP(A1399,'Hospitalisation Details'!A1399:H3741,3,FALSE)</f>
        <v>23.980555555555554</v>
      </c>
    </row>
    <row r="1400" spans="1:17" ht="15.75" customHeight="1" x14ac:dyDescent="0.3">
      <c r="A1400" s="31" t="s">
        <v>2434</v>
      </c>
      <c r="B1400" s="23" t="str">
        <f>VLOOKUP(A1400,'Customer Names'!A1400:D3734,3,FALSE)</f>
        <v xml:space="preserve">  Ashley</v>
      </c>
      <c r="C1400" s="23">
        <f>VLOOKUP(Healthcare!A1400,'Medical Examinations'!A1400:H3734,2,FALSE)</f>
        <v>29.48</v>
      </c>
      <c r="D1400" s="23">
        <f>VLOOKUP(A1400,'Medical Examinations'!A1400:H3734,3,FALSE)</f>
        <v>4.91</v>
      </c>
      <c r="E1400" s="23" t="str">
        <f>VLOOKUP(A1400,'Medical Examinations'!A1400:H3734,4,FALSE)</f>
        <v>No</v>
      </c>
      <c r="F1400" s="23" t="str">
        <f>VLOOKUP(A1400,'Medical Examinations'!A1400:H3734,5,FALSE)</f>
        <v>No</v>
      </c>
      <c r="G1400" s="23" t="str">
        <f>VLOOKUP(A1400,'Medical Examinations'!A1400:H3734,6,FALSE)</f>
        <v>No</v>
      </c>
      <c r="H1400" s="23">
        <f>VLOOKUP(A1400,'Medical Examinations'!A1400:H3734,7,FALSE)</f>
        <v>0</v>
      </c>
      <c r="I1400" s="23" t="str">
        <f>VLOOKUP(A1400,'Medical Examinations'!A1400:H3734,8,FALSE)</f>
        <v>No</v>
      </c>
      <c r="J1400" s="23" t="str" cm="1">
        <f t="array" ref="J1400">_xlfn.IFS(C1400&lt;18.5,"Under Weight",C1400&lt;25,"Healthy Weight",C1400&lt;30,"Over Weight",C1400&gt;=30,"Obesity")</f>
        <v>Over Weight</v>
      </c>
      <c r="K1400" s="23" t="str" cm="1">
        <f t="array" ref="K1400">_xlfn.IFS(D1400&lt;5.7,"Normal",D1400&lt;=6.5,"Prediabetes",D1400&gt;6.5,"Diabetes")</f>
        <v>Normal</v>
      </c>
      <c r="L1400" s="30" t="str">
        <f>VLOOKUP(A1400,'Hospitalisation Details'!A1400:H3742,2,FALSE)</f>
        <v>24-Jul-1980</v>
      </c>
      <c r="M1400" s="23">
        <f>VLOOKUP(A1400,'Hospitalisation Details'!A1400:H3742,5,FALSE)</f>
        <v>7640.31</v>
      </c>
      <c r="N1400" s="23" t="str">
        <f>VLOOKUP(A1400,'Hospitalisation Details'!A1400:H3742,6,FALSE)</f>
        <v>tier - 2</v>
      </c>
      <c r="O1400" s="23" t="str">
        <f>VLOOKUP(A1400,'Hospitalisation Details'!A1400:H3742,7,FALSE)</f>
        <v>tier - 1</v>
      </c>
      <c r="P1400" s="23" t="str">
        <f>VLOOKUP(A1400,'Hospitalisation Details'!A1400:H3742,8,FALSE)</f>
        <v>R1013</v>
      </c>
      <c r="Q1400" s="26">
        <f>VLOOKUP(A1400,'Hospitalisation Details'!A1400:H3742,3,FALSE)</f>
        <v>42.87222222222222</v>
      </c>
    </row>
    <row r="1401" spans="1:17" ht="15.75" customHeight="1" x14ac:dyDescent="0.3">
      <c r="A1401" s="31" t="s">
        <v>2435</v>
      </c>
      <c r="B1401" s="23" t="str">
        <f>VLOOKUP(A1401,'Customer Names'!A1401:D3735,3,FALSE)</f>
        <v xml:space="preserve">  Dana</v>
      </c>
      <c r="C1401" s="23">
        <f>VLOOKUP(Healthcare!A1401,'Medical Examinations'!A1401:H3735,2,FALSE)</f>
        <v>33.155000000000001</v>
      </c>
      <c r="D1401" s="23">
        <f>VLOOKUP(A1401,'Medical Examinations'!A1401:H3735,3,FALSE)</f>
        <v>5.07</v>
      </c>
      <c r="E1401" s="23" t="str">
        <f>VLOOKUP(A1401,'Medical Examinations'!A1401:H3735,4,FALSE)</f>
        <v>No</v>
      </c>
      <c r="F1401" s="23" t="str">
        <f>VLOOKUP(A1401,'Medical Examinations'!A1401:H3735,5,FALSE)</f>
        <v>No</v>
      </c>
      <c r="G1401" s="23" t="str">
        <f>VLOOKUP(A1401,'Medical Examinations'!A1401:H3735,6,FALSE)</f>
        <v>No</v>
      </c>
      <c r="H1401" s="23">
        <f>VLOOKUP(A1401,'Medical Examinations'!A1401:H3735,7,FALSE)</f>
        <v>0</v>
      </c>
      <c r="I1401" s="23" t="str">
        <f>VLOOKUP(A1401,'Medical Examinations'!A1401:H3735,8,FALSE)</f>
        <v>No</v>
      </c>
      <c r="J1401" s="23" t="str" cm="1">
        <f t="array" ref="J1401">_xlfn.IFS(C1401&lt;18.5,"Under Weight",C1401&lt;25,"Healthy Weight",C1401&lt;30,"Over Weight",C1401&gt;=30,"Obesity")</f>
        <v>Obesity</v>
      </c>
      <c r="K1401" s="23" t="str" cm="1">
        <f t="array" ref="K1401">_xlfn.IFS(D1401&lt;5.7,"Normal",D1401&lt;=6.5,"Prediabetes",D1401&gt;6.5,"Diabetes")</f>
        <v>Normal</v>
      </c>
      <c r="L1401" s="30" t="str">
        <f>VLOOKUP(A1401,'Hospitalisation Details'!A1401:H3743,2,FALSE)</f>
        <v>20-Jun-1980</v>
      </c>
      <c r="M1401" s="23">
        <f>VLOOKUP(A1401,'Hospitalisation Details'!A1401:H3743,5,FALSE)</f>
        <v>7639.42</v>
      </c>
      <c r="N1401" s="23" t="str">
        <f>VLOOKUP(A1401,'Hospitalisation Details'!A1401:H3743,6,FALSE)</f>
        <v>tier - 2</v>
      </c>
      <c r="O1401" s="23" t="str">
        <f>VLOOKUP(A1401,'Hospitalisation Details'!A1401:H3743,7,FALSE)</f>
        <v>tier - 2</v>
      </c>
      <c r="P1401" s="23" t="str">
        <f>VLOOKUP(A1401,'Hospitalisation Details'!A1401:H3743,8,FALSE)</f>
        <v>R1024</v>
      </c>
      <c r="Q1401" s="26">
        <f>VLOOKUP(A1401,'Hospitalisation Details'!A1401:H3743,3,FALSE)</f>
        <v>42.966666666666669</v>
      </c>
    </row>
    <row r="1402" spans="1:17" ht="15.75" customHeight="1" x14ac:dyDescent="0.3">
      <c r="A1402" s="31" t="s">
        <v>2436</v>
      </c>
      <c r="B1402" s="23" t="str">
        <f>VLOOKUP(A1402,'Customer Names'!A1402:D3736,3,FALSE)</f>
        <v xml:space="preserve">  Jessica F</v>
      </c>
      <c r="C1402" s="23">
        <f>VLOOKUP(Healthcare!A1402,'Medical Examinations'!A1402:H3736,2,FALSE)</f>
        <v>42.85</v>
      </c>
      <c r="D1402" s="23">
        <f>VLOOKUP(A1402,'Medical Examinations'!A1402:H3736,3,FALSE)</f>
        <v>5.81</v>
      </c>
      <c r="E1402" s="23" t="str">
        <f>VLOOKUP(A1402,'Medical Examinations'!A1402:H3736,4,FALSE)</f>
        <v>Yes</v>
      </c>
      <c r="F1402" s="23" t="str">
        <f>VLOOKUP(A1402,'Medical Examinations'!A1402:H3736,5,FALSE)</f>
        <v>No</v>
      </c>
      <c r="G1402" s="23" t="str">
        <f>VLOOKUP(A1402,'Medical Examinations'!A1402:H3736,6,FALSE)</f>
        <v>No</v>
      </c>
      <c r="H1402" s="23">
        <f>VLOOKUP(A1402,'Medical Examinations'!A1402:H3736,7,FALSE)</f>
        <v>0</v>
      </c>
      <c r="I1402" s="23" t="str">
        <f>VLOOKUP(A1402,'Medical Examinations'!A1402:H3736,8,FALSE)</f>
        <v>No</v>
      </c>
      <c r="J1402" s="23" t="str" cm="1">
        <f t="array" ref="J1402">_xlfn.IFS(C1402&lt;18.5,"Under Weight",C1402&lt;25,"Healthy Weight",C1402&lt;30,"Over Weight",C1402&gt;=30,"Obesity")</f>
        <v>Obesity</v>
      </c>
      <c r="K1402" s="23" t="str" cm="1">
        <f t="array" ref="K1402">_xlfn.IFS(D1402&lt;5.7,"Normal",D1402&lt;=6.5,"Prediabetes",D1402&gt;6.5,"Diabetes")</f>
        <v>Prediabetes</v>
      </c>
      <c r="L1402" s="30" t="str">
        <f>VLOOKUP(A1402,'Hospitalisation Details'!A1402:H3744,2,FALSE)</f>
        <v>13-Dec-2001</v>
      </c>
      <c r="M1402" s="23">
        <f>VLOOKUP(A1402,'Hospitalisation Details'!A1402:H3744,5,FALSE)</f>
        <v>7636.92</v>
      </c>
      <c r="N1402" s="23" t="str">
        <f>VLOOKUP(A1402,'Hospitalisation Details'!A1402:H3744,6,FALSE)</f>
        <v>tier - 2</v>
      </c>
      <c r="O1402" s="23" t="str">
        <f>VLOOKUP(A1402,'Hospitalisation Details'!A1402:H3744,7,FALSE)</f>
        <v>tier - 3</v>
      </c>
      <c r="P1402" s="23" t="str">
        <f>VLOOKUP(A1402,'Hospitalisation Details'!A1402:H3744,8,FALSE)</f>
        <v>R1012</v>
      </c>
      <c r="Q1402" s="26">
        <f>VLOOKUP(A1402,'Hospitalisation Details'!A1402:H3744,3,FALSE)</f>
        <v>21.486111111111111</v>
      </c>
    </row>
    <row r="1403" spans="1:17" ht="15.75" customHeight="1" x14ac:dyDescent="0.3">
      <c r="A1403" s="31" t="s">
        <v>2438</v>
      </c>
      <c r="B1403" s="23" t="str">
        <f>VLOOKUP(A1403,'Customer Names'!A1403:D3737,3,FALSE)</f>
        <v xml:space="preserve">  Lindsey</v>
      </c>
      <c r="C1403" s="23">
        <f>VLOOKUP(Healthcare!A1403,'Medical Examinations'!A1403:H3737,2,FALSE)</f>
        <v>32.340000000000003</v>
      </c>
      <c r="D1403" s="23">
        <f>VLOOKUP(A1403,'Medical Examinations'!A1403:H3737,3,FALSE)</f>
        <v>11.2</v>
      </c>
      <c r="E1403" s="23" t="str">
        <f>VLOOKUP(A1403,'Medical Examinations'!A1403:H3737,4,FALSE)</f>
        <v>No</v>
      </c>
      <c r="F1403" s="23" t="str">
        <f>VLOOKUP(A1403,'Medical Examinations'!A1403:H3737,5,FALSE)</f>
        <v>No</v>
      </c>
      <c r="G1403" s="23" t="str">
        <f>VLOOKUP(A1403,'Medical Examinations'!A1403:H3737,6,FALSE)</f>
        <v>No</v>
      </c>
      <c r="H1403" s="23">
        <f>VLOOKUP(A1403,'Medical Examinations'!A1403:H3737,7,FALSE)</f>
        <v>0</v>
      </c>
      <c r="I1403" s="23" t="str">
        <f>VLOOKUP(A1403,'Medical Examinations'!A1403:H3737,8,FALSE)</f>
        <v>No</v>
      </c>
      <c r="J1403" s="23" t="str" cm="1">
        <f t="array" ref="J1403">_xlfn.IFS(C1403&lt;18.5,"Under Weight",C1403&lt;25,"Healthy Weight",C1403&lt;30,"Over Weight",C1403&gt;=30,"Obesity")</f>
        <v>Obesity</v>
      </c>
      <c r="K1403" s="23" t="str" cm="1">
        <f t="array" ref="K1403">_xlfn.IFS(D1403&lt;5.7,"Normal",D1403&lt;=6.5,"Prediabetes",D1403&gt;6.5,"Diabetes")</f>
        <v>Diabetes</v>
      </c>
      <c r="L1403" s="30" t="str">
        <f>VLOOKUP(A1403,'Hospitalisation Details'!A1403:H3745,2,FALSE)</f>
        <v>24-Aug-1978</v>
      </c>
      <c r="M1403" s="23">
        <f>VLOOKUP(A1403,'Hospitalisation Details'!A1403:H3745,5,FALSE)</f>
        <v>7633.72</v>
      </c>
      <c r="N1403" s="23" t="str">
        <f>VLOOKUP(A1403,'Hospitalisation Details'!A1403:H3745,6,FALSE)</f>
        <v>tier - 2</v>
      </c>
      <c r="O1403" s="23" t="str">
        <f>VLOOKUP(A1403,'Hospitalisation Details'!A1403:H3745,7,FALSE)</f>
        <v>tier - 1</v>
      </c>
      <c r="P1403" s="23" t="str">
        <f>VLOOKUP(A1403,'Hospitalisation Details'!A1403:H3745,8,FALSE)</f>
        <v>R1013</v>
      </c>
      <c r="Q1403" s="26">
        <f>VLOOKUP(A1403,'Hospitalisation Details'!A1403:H3745,3,FALSE)</f>
        <v>44.788888888888891</v>
      </c>
    </row>
    <row r="1404" spans="1:17" ht="15.75" customHeight="1" x14ac:dyDescent="0.3">
      <c r="A1404" s="31" t="s">
        <v>2439</v>
      </c>
      <c r="B1404" s="23" t="str">
        <f>VLOOKUP(A1404,'Customer Names'!A1404:D3738,3,FALSE)</f>
        <v xml:space="preserve">  Kelly A</v>
      </c>
      <c r="C1404" s="23">
        <f>VLOOKUP(Healthcare!A1404,'Medical Examinations'!A1404:H3738,2,FALSE)</f>
        <v>27.5</v>
      </c>
      <c r="D1404" s="23">
        <f>VLOOKUP(A1404,'Medical Examinations'!A1404:H3738,3,FALSE)</f>
        <v>10.75</v>
      </c>
      <c r="E1404" s="23" t="str">
        <f>VLOOKUP(A1404,'Medical Examinations'!A1404:H3738,4,FALSE)</f>
        <v>No</v>
      </c>
      <c r="F1404" s="23" t="str">
        <f>VLOOKUP(A1404,'Medical Examinations'!A1404:H3738,5,FALSE)</f>
        <v>No</v>
      </c>
      <c r="G1404" s="23" t="str">
        <f>VLOOKUP(A1404,'Medical Examinations'!A1404:H3738,6,FALSE)</f>
        <v>No</v>
      </c>
      <c r="H1404" s="23">
        <f>VLOOKUP(A1404,'Medical Examinations'!A1404:H3738,7,FALSE)</f>
        <v>0</v>
      </c>
      <c r="I1404" s="23" t="str">
        <f>VLOOKUP(A1404,'Medical Examinations'!A1404:H3738,8,FALSE)</f>
        <v>No</v>
      </c>
      <c r="J1404" s="23" t="str" cm="1">
        <f t="array" ref="J1404">_xlfn.IFS(C1404&lt;18.5,"Under Weight",C1404&lt;25,"Healthy Weight",C1404&lt;30,"Over Weight",C1404&gt;=30,"Obesity")</f>
        <v>Over Weight</v>
      </c>
      <c r="K1404" s="23" t="str" cm="1">
        <f t="array" ref="K1404">_xlfn.IFS(D1404&lt;5.7,"Normal",D1404&lt;=6.5,"Prediabetes",D1404&gt;6.5,"Diabetes")</f>
        <v>Diabetes</v>
      </c>
      <c r="L1404" s="30" t="str">
        <f>VLOOKUP(A1404,'Hospitalisation Details'!A1404:H3746,2,FALSE)</f>
        <v>29-Nov-1978</v>
      </c>
      <c r="M1404" s="23">
        <f>VLOOKUP(A1404,'Hospitalisation Details'!A1404:H3746,5,FALSE)</f>
        <v>7626.99</v>
      </c>
      <c r="N1404" s="23" t="str">
        <f>VLOOKUP(A1404,'Hospitalisation Details'!A1404:H3746,6,FALSE)</f>
        <v>tier - 2</v>
      </c>
      <c r="O1404" s="23" t="str">
        <f>VLOOKUP(A1404,'Hospitalisation Details'!A1404:H3746,7,FALSE)</f>
        <v>tier - 2</v>
      </c>
      <c r="P1404" s="23" t="str">
        <f>VLOOKUP(A1404,'Hospitalisation Details'!A1404:H3746,8,FALSE)</f>
        <v>R1011</v>
      </c>
      <c r="Q1404" s="26">
        <f>VLOOKUP(A1404,'Hospitalisation Details'!A1404:H3746,3,FALSE)</f>
        <v>44.524999999999999</v>
      </c>
    </row>
    <row r="1405" spans="1:17" ht="15.75" customHeight="1" x14ac:dyDescent="0.3">
      <c r="A1405" s="31" t="s">
        <v>2440</v>
      </c>
      <c r="B1405" s="23" t="str">
        <f>VLOOKUP(A1405,'Customer Names'!A1405:D3739,3,FALSE)</f>
        <v xml:space="preserve">  Brooke E</v>
      </c>
      <c r="C1405" s="23">
        <f>VLOOKUP(Healthcare!A1405,'Medical Examinations'!A1405:H3739,2,FALSE)</f>
        <v>25.8</v>
      </c>
      <c r="D1405" s="23">
        <f>VLOOKUP(A1405,'Medical Examinations'!A1405:H3739,3,FALSE)</f>
        <v>7.8</v>
      </c>
      <c r="E1405" s="23" t="str">
        <f>VLOOKUP(A1405,'Medical Examinations'!A1405:H3739,4,FALSE)</f>
        <v>No</v>
      </c>
      <c r="F1405" s="23" t="str">
        <f>VLOOKUP(A1405,'Medical Examinations'!A1405:H3739,5,FALSE)</f>
        <v>No</v>
      </c>
      <c r="G1405" s="23" t="str">
        <f>VLOOKUP(A1405,'Medical Examinations'!A1405:H3739,6,FALSE)</f>
        <v>No</v>
      </c>
      <c r="H1405" s="23">
        <f>VLOOKUP(A1405,'Medical Examinations'!A1405:H3739,7,FALSE)</f>
        <v>0</v>
      </c>
      <c r="I1405" s="23" t="str">
        <f>VLOOKUP(A1405,'Medical Examinations'!A1405:H3739,8,FALSE)</f>
        <v>No</v>
      </c>
      <c r="J1405" s="23" t="str" cm="1">
        <f t="array" ref="J1405">_xlfn.IFS(C1405&lt;18.5,"Under Weight",C1405&lt;25,"Healthy Weight",C1405&lt;30,"Over Weight",C1405&gt;=30,"Obesity")</f>
        <v>Over Weight</v>
      </c>
      <c r="K1405" s="23" t="str" cm="1">
        <f t="array" ref="K1405">_xlfn.IFS(D1405&lt;5.7,"Normal",D1405&lt;=6.5,"Prediabetes",D1405&gt;6.5,"Diabetes")</f>
        <v>Diabetes</v>
      </c>
      <c r="L1405" s="30" t="str">
        <f>VLOOKUP(A1405,'Hospitalisation Details'!A1405:H3747,2,FALSE)</f>
        <v>06-Nov-1978</v>
      </c>
      <c r="M1405" s="23">
        <f>VLOOKUP(A1405,'Hospitalisation Details'!A1405:H3747,5,FALSE)</f>
        <v>7624.63</v>
      </c>
      <c r="N1405" s="23" t="str">
        <f>VLOOKUP(A1405,'Hospitalisation Details'!A1405:H3747,6,FALSE)</f>
        <v>tier - 2</v>
      </c>
      <c r="O1405" s="23" t="str">
        <f>VLOOKUP(A1405,'Hospitalisation Details'!A1405:H3747,7,FALSE)</f>
        <v>tier - 1</v>
      </c>
      <c r="P1405" s="23" t="str">
        <f>VLOOKUP(A1405,'Hospitalisation Details'!A1405:H3747,8,FALSE)</f>
        <v>R1011</v>
      </c>
      <c r="Q1405" s="26">
        <f>VLOOKUP(A1405,'Hospitalisation Details'!A1405:H3747,3,FALSE)</f>
        <v>44.588888888888889</v>
      </c>
    </row>
    <row r="1406" spans="1:17" ht="15.75" customHeight="1" x14ac:dyDescent="0.3">
      <c r="A1406" s="31" t="s">
        <v>2442</v>
      </c>
      <c r="B1406" s="23" t="str">
        <f>VLOOKUP(A1406,'Customer Names'!A1406:D3740,3,FALSE)</f>
        <v xml:space="preserve">  Katelyn E</v>
      </c>
      <c r="C1406" s="23">
        <f>VLOOKUP(Healthcare!A1406,'Medical Examinations'!A1406:H3740,2,FALSE)</f>
        <v>25</v>
      </c>
      <c r="D1406" s="23">
        <f>VLOOKUP(A1406,'Medical Examinations'!A1406:H3740,3,FALSE)</f>
        <v>7.04</v>
      </c>
      <c r="E1406" s="23" t="str">
        <f>VLOOKUP(A1406,'Medical Examinations'!A1406:H3740,4,FALSE)</f>
        <v>No</v>
      </c>
      <c r="F1406" s="23" t="str">
        <f>VLOOKUP(A1406,'Medical Examinations'!A1406:H3740,5,FALSE)</f>
        <v>No</v>
      </c>
      <c r="G1406" s="23" t="str">
        <f>VLOOKUP(A1406,'Medical Examinations'!A1406:H3740,6,FALSE)</f>
        <v>No</v>
      </c>
      <c r="H1406" s="23">
        <f>VLOOKUP(A1406,'Medical Examinations'!A1406:H3740,7,FALSE)</f>
        <v>0</v>
      </c>
      <c r="I1406" s="23" t="str">
        <f>VLOOKUP(A1406,'Medical Examinations'!A1406:H3740,8,FALSE)</f>
        <v>No</v>
      </c>
      <c r="J1406" s="23" t="str" cm="1">
        <f t="array" ref="J1406">_xlfn.IFS(C1406&lt;18.5,"Under Weight",C1406&lt;25,"Healthy Weight",C1406&lt;30,"Over Weight",C1406&gt;=30,"Obesity")</f>
        <v>Over Weight</v>
      </c>
      <c r="K1406" s="23" t="str" cm="1">
        <f t="array" ref="K1406">_xlfn.IFS(D1406&lt;5.7,"Normal",D1406&lt;=6.5,"Prediabetes",D1406&gt;6.5,"Diabetes")</f>
        <v>Diabetes</v>
      </c>
      <c r="L1406" s="30" t="str">
        <f>VLOOKUP(A1406,'Hospitalisation Details'!A1406:H3748,2,FALSE)</f>
        <v>28-Nov-1978</v>
      </c>
      <c r="M1406" s="23">
        <f>VLOOKUP(A1406,'Hospitalisation Details'!A1406:H3748,5,FALSE)</f>
        <v>7623.52</v>
      </c>
      <c r="N1406" s="23" t="str">
        <f>VLOOKUP(A1406,'Hospitalisation Details'!A1406:H3748,6,FALSE)</f>
        <v>tier - 2</v>
      </c>
      <c r="O1406" s="23" t="str">
        <f>VLOOKUP(A1406,'Hospitalisation Details'!A1406:H3748,7,FALSE)</f>
        <v>tier - 1</v>
      </c>
      <c r="P1406" s="23" t="str">
        <f>VLOOKUP(A1406,'Hospitalisation Details'!A1406:H3748,8,FALSE)</f>
        <v>R1011</v>
      </c>
      <c r="Q1406" s="26">
        <f>VLOOKUP(A1406,'Hospitalisation Details'!A1406:H3748,3,FALSE)</f>
        <v>44.527777777777779</v>
      </c>
    </row>
    <row r="1407" spans="1:17" ht="15.75" customHeight="1" x14ac:dyDescent="0.3">
      <c r="A1407" s="31" t="s">
        <v>2444</v>
      </c>
      <c r="B1407" s="23" t="str">
        <f>VLOOKUP(A1407,'Customer Names'!A1407:D3741,3,FALSE)</f>
        <v xml:space="preserve">  Adam</v>
      </c>
      <c r="C1407" s="23">
        <f>VLOOKUP(Healthcare!A1407,'Medical Examinations'!A1407:H3741,2,FALSE)</f>
        <v>41.2</v>
      </c>
      <c r="D1407" s="23">
        <f>VLOOKUP(A1407,'Medical Examinations'!A1407:H3741,3,FALSE)</f>
        <v>4.18</v>
      </c>
      <c r="E1407" s="23" t="str">
        <f>VLOOKUP(A1407,'Medical Examinations'!A1407:H3741,4,FALSE)</f>
        <v>Yes</v>
      </c>
      <c r="F1407" s="23" t="str">
        <f>VLOOKUP(A1407,'Medical Examinations'!A1407:H3741,5,FALSE)</f>
        <v>No</v>
      </c>
      <c r="G1407" s="23" t="str">
        <f>VLOOKUP(A1407,'Medical Examinations'!A1407:H3741,6,FALSE)</f>
        <v>No</v>
      </c>
      <c r="H1407" s="23">
        <f>VLOOKUP(A1407,'Medical Examinations'!A1407:H3741,7,FALSE)</f>
        <v>0</v>
      </c>
      <c r="I1407" s="23" t="str">
        <f>VLOOKUP(A1407,'Medical Examinations'!A1407:H3741,8,FALSE)</f>
        <v>No</v>
      </c>
      <c r="J1407" s="23" t="str" cm="1">
        <f t="array" ref="J1407">_xlfn.IFS(C1407&lt;18.5,"Under Weight",C1407&lt;25,"Healthy Weight",C1407&lt;30,"Over Weight",C1407&gt;=30,"Obesity")</f>
        <v>Obesity</v>
      </c>
      <c r="K1407" s="23" t="str" cm="1">
        <f t="array" ref="K1407">_xlfn.IFS(D1407&lt;5.7,"Normal",D1407&lt;=6.5,"Prediabetes",D1407&gt;6.5,"Diabetes")</f>
        <v>Normal</v>
      </c>
      <c r="L1407" s="30" t="str">
        <f>VLOOKUP(A1407,'Hospitalisation Details'!A1407:H3749,2,FALSE)</f>
        <v>17-Sep-1996</v>
      </c>
      <c r="M1407" s="23">
        <f>VLOOKUP(A1407,'Hospitalisation Details'!A1407:H3749,5,FALSE)</f>
        <v>7623.13</v>
      </c>
      <c r="N1407" s="23" t="str">
        <f>VLOOKUP(A1407,'Hospitalisation Details'!A1407:H3749,6,FALSE)</f>
        <v>tier - 2</v>
      </c>
      <c r="O1407" s="23" t="str">
        <f>VLOOKUP(A1407,'Hospitalisation Details'!A1407:H3749,7,FALSE)</f>
        <v>tier - 3</v>
      </c>
      <c r="P1407" s="23" t="str">
        <f>VLOOKUP(A1407,'Hospitalisation Details'!A1407:H3749,8,FALSE)</f>
        <v>R1011</v>
      </c>
      <c r="Q1407" s="26">
        <f>VLOOKUP(A1407,'Hospitalisation Details'!A1407:H3749,3,FALSE)</f>
        <v>26.725000000000001</v>
      </c>
    </row>
    <row r="1408" spans="1:17" ht="15.75" customHeight="1" x14ac:dyDescent="0.3">
      <c r="A1408" s="31" t="s">
        <v>2445</v>
      </c>
      <c r="B1408" s="23" t="str">
        <f>VLOOKUP(A1408,'Customer Names'!A1408:D3742,3,FALSE)</f>
        <v xml:space="preserve">  Dana</v>
      </c>
      <c r="C1408" s="23">
        <f>VLOOKUP(Healthcare!A1408,'Medical Examinations'!A1408:H3742,2,FALSE)</f>
        <v>17.78</v>
      </c>
      <c r="D1408" s="23">
        <f>VLOOKUP(A1408,'Medical Examinations'!A1408:H3742,3,FALSE)</f>
        <v>8.19</v>
      </c>
      <c r="E1408" s="23" t="str">
        <f>VLOOKUP(A1408,'Medical Examinations'!A1408:H3742,4,FALSE)</f>
        <v>No</v>
      </c>
      <c r="F1408" s="23" t="str">
        <f>VLOOKUP(A1408,'Medical Examinations'!A1408:H3742,5,FALSE)</f>
        <v>No</v>
      </c>
      <c r="G1408" s="23" t="str">
        <f>VLOOKUP(A1408,'Medical Examinations'!A1408:H3742,6,FALSE)</f>
        <v>No</v>
      </c>
      <c r="H1408" s="23">
        <f>VLOOKUP(A1408,'Medical Examinations'!A1408:H3742,7,FALSE)</f>
        <v>0</v>
      </c>
      <c r="I1408" s="23" t="str">
        <f>VLOOKUP(A1408,'Medical Examinations'!A1408:H3742,8,FALSE)</f>
        <v>No</v>
      </c>
      <c r="J1408" s="23" t="str" cm="1">
        <f t="array" ref="J1408">_xlfn.IFS(C1408&lt;18.5,"Under Weight",C1408&lt;25,"Healthy Weight",C1408&lt;30,"Over Weight",C1408&gt;=30,"Obesity")</f>
        <v>Under Weight</v>
      </c>
      <c r="K1408" s="23" t="str" cm="1">
        <f t="array" ref="K1408">_xlfn.IFS(D1408&lt;5.7,"Normal",D1408&lt;=6.5,"Prediabetes",D1408&gt;6.5,"Diabetes")</f>
        <v>Diabetes</v>
      </c>
      <c r="L1408" s="30" t="str">
        <f>VLOOKUP(A1408,'Hospitalisation Details'!A1408:H3750,2,FALSE)</f>
        <v>03-Jul-1968</v>
      </c>
      <c r="M1408" s="23">
        <f>VLOOKUP(A1408,'Hospitalisation Details'!A1408:H3750,5,FALSE)</f>
        <v>7609.6</v>
      </c>
      <c r="N1408" s="23" t="str">
        <f>VLOOKUP(A1408,'Hospitalisation Details'!A1408:H3750,6,FALSE)</f>
        <v>tier - 3</v>
      </c>
      <c r="O1408" s="23" t="str">
        <f>VLOOKUP(A1408,'Hospitalisation Details'!A1408:H3750,7,FALSE)</f>
        <v>tier - 2</v>
      </c>
      <c r="P1408" s="23" t="str">
        <f>VLOOKUP(A1408,'Hospitalisation Details'!A1408:H3750,8,FALSE)</f>
        <v>R1012</v>
      </c>
      <c r="Q1408" s="26">
        <f>VLOOKUP(A1408,'Hospitalisation Details'!A1408:H3750,3,FALSE)</f>
        <v>54.930555555555557</v>
      </c>
    </row>
    <row r="1409" spans="1:17" ht="15.75" customHeight="1" x14ac:dyDescent="0.3">
      <c r="A1409" s="31" t="s">
        <v>2446</v>
      </c>
      <c r="B1409" s="23" t="str">
        <f>VLOOKUP(A1409,'Customer Names'!A1409:D3743,3,FALSE)</f>
        <v xml:space="preserve">  Eric W</v>
      </c>
      <c r="C1409" s="23">
        <f>VLOOKUP(Healthcare!A1409,'Medical Examinations'!A1409:H3743,2,FALSE)</f>
        <v>40.119999999999997</v>
      </c>
      <c r="D1409" s="23">
        <f>VLOOKUP(A1409,'Medical Examinations'!A1409:H3743,3,FALSE)</f>
        <v>6.22</v>
      </c>
      <c r="E1409" s="23" t="str">
        <f>VLOOKUP(A1409,'Medical Examinations'!A1409:H3743,4,FALSE)</f>
        <v>Yes</v>
      </c>
      <c r="F1409" s="23" t="str">
        <f>VLOOKUP(A1409,'Medical Examinations'!A1409:H3743,5,FALSE)</f>
        <v>No</v>
      </c>
      <c r="G1409" s="23" t="str">
        <f>VLOOKUP(A1409,'Medical Examinations'!A1409:H3743,6,FALSE)</f>
        <v>Yes</v>
      </c>
      <c r="H1409" s="23">
        <f>VLOOKUP(A1409,'Medical Examinations'!A1409:H3743,7,FALSE)</f>
        <v>1</v>
      </c>
      <c r="I1409" s="23" t="str">
        <f>VLOOKUP(A1409,'Medical Examinations'!A1409:H3743,8,FALSE)</f>
        <v>No</v>
      </c>
      <c r="J1409" s="23" t="str" cm="1">
        <f t="array" ref="J1409">_xlfn.IFS(C1409&lt;18.5,"Under Weight",C1409&lt;25,"Healthy Weight",C1409&lt;30,"Over Weight",C1409&gt;=30,"Obesity")</f>
        <v>Obesity</v>
      </c>
      <c r="K1409" s="23" t="str" cm="1">
        <f t="array" ref="K1409">_xlfn.IFS(D1409&lt;5.7,"Normal",D1409&lt;=6.5,"Prediabetes",D1409&gt;6.5,"Diabetes")</f>
        <v>Prediabetes</v>
      </c>
      <c r="L1409" s="30" t="str">
        <f>VLOOKUP(A1409,'Hospitalisation Details'!A1409:H3751,2,FALSE)</f>
        <v>30-Sep-1997</v>
      </c>
      <c r="M1409" s="23">
        <f>VLOOKUP(A1409,'Hospitalisation Details'!A1409:H3751,5,FALSE)</f>
        <v>7607.03</v>
      </c>
      <c r="N1409" s="23" t="str">
        <f>VLOOKUP(A1409,'Hospitalisation Details'!A1409:H3751,6,FALSE)</f>
        <v>tier - 2</v>
      </c>
      <c r="O1409" s="23" t="str">
        <f>VLOOKUP(A1409,'Hospitalisation Details'!A1409:H3751,7,FALSE)</f>
        <v>tier - 2</v>
      </c>
      <c r="P1409" s="23" t="str">
        <f>VLOOKUP(A1409,'Hospitalisation Details'!A1409:H3751,8,FALSE)</f>
        <v>R1012</v>
      </c>
      <c r="Q1409" s="26">
        <f>VLOOKUP(A1409,'Hospitalisation Details'!A1409:H3751,3,FALSE)</f>
        <v>25.68888888888889</v>
      </c>
    </row>
    <row r="1410" spans="1:17" ht="15.75" customHeight="1" x14ac:dyDescent="0.3">
      <c r="A1410" s="31" t="s">
        <v>2448</v>
      </c>
      <c r="B1410" s="23" t="str">
        <f>VLOOKUP(A1410,'Customer Names'!A1410:D3744,3,FALSE)</f>
        <v xml:space="preserve">  Matthew D</v>
      </c>
      <c r="C1410" s="23">
        <f>VLOOKUP(Healthcare!A1410,'Medical Examinations'!A1410:H3744,2,FALSE)</f>
        <v>19.350000000000001</v>
      </c>
      <c r="D1410" s="23">
        <f>VLOOKUP(A1410,'Medical Examinations'!A1410:H3744,3,FALSE)</f>
        <v>8.2200000000000006</v>
      </c>
      <c r="E1410" s="23" t="str">
        <f>VLOOKUP(A1410,'Medical Examinations'!A1410:H3744,4,FALSE)</f>
        <v>Yes</v>
      </c>
      <c r="F1410" s="23" t="str">
        <f>VLOOKUP(A1410,'Medical Examinations'!A1410:H3744,5,FALSE)</f>
        <v>No</v>
      </c>
      <c r="G1410" s="23" t="str">
        <f>VLOOKUP(A1410,'Medical Examinations'!A1410:H3744,6,FALSE)</f>
        <v>No</v>
      </c>
      <c r="H1410" s="23">
        <f>VLOOKUP(A1410,'Medical Examinations'!A1410:H3744,7,FALSE)</f>
        <v>0</v>
      </c>
      <c r="I1410" s="23" t="str">
        <f>VLOOKUP(A1410,'Medical Examinations'!A1410:H3744,8,FALSE)</f>
        <v>No</v>
      </c>
      <c r="J1410" s="23" t="str" cm="1">
        <f t="array" ref="J1410">_xlfn.IFS(C1410&lt;18.5,"Under Weight",C1410&lt;25,"Healthy Weight",C1410&lt;30,"Over Weight",C1410&gt;=30,"Obesity")</f>
        <v>Healthy Weight</v>
      </c>
      <c r="K1410" s="23" t="str" cm="1">
        <f t="array" ref="K1410">_xlfn.IFS(D1410&lt;5.7,"Normal",D1410&lt;=6.5,"Prediabetes",D1410&gt;6.5,"Diabetes")</f>
        <v>Diabetes</v>
      </c>
      <c r="L1410" s="30" t="str">
        <f>VLOOKUP(A1410,'Hospitalisation Details'!A1410:H3752,2,FALSE)</f>
        <v>17-Jul-1967</v>
      </c>
      <c r="M1410" s="23">
        <f>VLOOKUP(A1410,'Hospitalisation Details'!A1410:H3752,5,FALSE)</f>
        <v>7585.62</v>
      </c>
      <c r="N1410" s="23" t="str">
        <f>VLOOKUP(A1410,'Hospitalisation Details'!A1410:H3752,6,FALSE)</f>
        <v>tier - 3</v>
      </c>
      <c r="O1410" s="23" t="str">
        <f>VLOOKUP(A1410,'Hospitalisation Details'!A1410:H3752,7,FALSE)</f>
        <v>tier - 2</v>
      </c>
      <c r="P1410" s="23" t="str">
        <f>VLOOKUP(A1410,'Hospitalisation Details'!A1410:H3752,8,FALSE)</f>
        <v>R1013</v>
      </c>
      <c r="Q1410" s="26">
        <f>VLOOKUP(A1410,'Hospitalisation Details'!A1410:H3752,3,FALSE)</f>
        <v>55.891666666666666</v>
      </c>
    </row>
    <row r="1411" spans="1:17" ht="15.75" customHeight="1" x14ac:dyDescent="0.3">
      <c r="A1411" s="31" t="s">
        <v>2449</v>
      </c>
      <c r="B1411" s="23" t="str">
        <f>VLOOKUP(A1411,'Customer Names'!A1411:D3745,3,FALSE)</f>
        <v xml:space="preserve">  Eoghan</v>
      </c>
      <c r="C1411" s="23">
        <f>VLOOKUP(Healthcare!A1411,'Medical Examinations'!A1411:H3745,2,FALSE)</f>
        <v>36.69</v>
      </c>
      <c r="D1411" s="23">
        <f>VLOOKUP(A1411,'Medical Examinations'!A1411:H3745,3,FALSE)</f>
        <v>6.15</v>
      </c>
      <c r="E1411" s="23" t="str">
        <f>VLOOKUP(A1411,'Medical Examinations'!A1411:H3745,4,FALSE)</f>
        <v>No</v>
      </c>
      <c r="F1411" s="23" t="str">
        <f>VLOOKUP(A1411,'Medical Examinations'!A1411:H3745,5,FALSE)</f>
        <v>No</v>
      </c>
      <c r="G1411" s="23" t="str">
        <f>VLOOKUP(A1411,'Medical Examinations'!A1411:H3745,6,FALSE)</f>
        <v>No</v>
      </c>
      <c r="H1411" s="23">
        <f>VLOOKUP(A1411,'Medical Examinations'!A1411:H3745,7,FALSE)</f>
        <v>0</v>
      </c>
      <c r="I1411" s="23" t="str">
        <f>VLOOKUP(A1411,'Medical Examinations'!A1411:H3745,8,FALSE)</f>
        <v>No</v>
      </c>
      <c r="J1411" s="23" t="str" cm="1">
        <f t="array" ref="J1411">_xlfn.IFS(C1411&lt;18.5,"Under Weight",C1411&lt;25,"Healthy Weight",C1411&lt;30,"Over Weight",C1411&gt;=30,"Obesity")</f>
        <v>Obesity</v>
      </c>
      <c r="K1411" s="23" t="str" cm="1">
        <f t="array" ref="K1411">_xlfn.IFS(D1411&lt;5.7,"Normal",D1411&lt;=6.5,"Prediabetes",D1411&gt;6.5,"Diabetes")</f>
        <v>Prediabetes</v>
      </c>
      <c r="L1411" s="30" t="str">
        <f>VLOOKUP(A1411,'Hospitalisation Details'!A1411:H3753,2,FALSE)</f>
        <v>14-Aug-1994</v>
      </c>
      <c r="M1411" s="23">
        <f>VLOOKUP(A1411,'Hospitalisation Details'!A1411:H3753,5,FALSE)</f>
        <v>7567.13</v>
      </c>
      <c r="N1411" s="23" t="str">
        <f>VLOOKUP(A1411,'Hospitalisation Details'!A1411:H3753,6,FALSE)</f>
        <v>tier - 2</v>
      </c>
      <c r="O1411" s="23" t="str">
        <f>VLOOKUP(A1411,'Hospitalisation Details'!A1411:H3753,7,FALSE)</f>
        <v>tier - 2</v>
      </c>
      <c r="P1411" s="23" t="str">
        <f>VLOOKUP(A1411,'Hospitalisation Details'!A1411:H3753,8,FALSE)</f>
        <v>R1021</v>
      </c>
      <c r="Q1411" s="26">
        <f>VLOOKUP(A1411,'Hospitalisation Details'!A1411:H3753,3,FALSE)</f>
        <v>28.816666666666666</v>
      </c>
    </row>
    <row r="1412" spans="1:17" ht="15.75" customHeight="1" x14ac:dyDescent="0.3">
      <c r="A1412" s="31" t="s">
        <v>2451</v>
      </c>
      <c r="B1412" s="23" t="str">
        <f>VLOOKUP(A1412,'Customer Names'!A1412:D3746,3,FALSE)</f>
        <v xml:space="preserve">  Pamela W</v>
      </c>
      <c r="C1412" s="23">
        <f>VLOOKUP(Healthcare!A1412,'Medical Examinations'!A1412:H3746,2,FALSE)</f>
        <v>28.51</v>
      </c>
      <c r="D1412" s="23">
        <f>VLOOKUP(A1412,'Medical Examinations'!A1412:H3746,3,FALSE)</f>
        <v>5.65</v>
      </c>
      <c r="E1412" s="23" t="str">
        <f>VLOOKUP(A1412,'Medical Examinations'!A1412:H3746,4,FALSE)</f>
        <v>Yes</v>
      </c>
      <c r="F1412" s="23" t="str">
        <f>VLOOKUP(A1412,'Medical Examinations'!A1412:H3746,5,FALSE)</f>
        <v>No</v>
      </c>
      <c r="G1412" s="23" t="str">
        <f>VLOOKUP(A1412,'Medical Examinations'!A1412:H3746,6,FALSE)</f>
        <v>No</v>
      </c>
      <c r="H1412" s="23">
        <f>VLOOKUP(A1412,'Medical Examinations'!A1412:H3746,7,FALSE)</f>
        <v>1</v>
      </c>
      <c r="I1412" s="23" t="str">
        <f>VLOOKUP(A1412,'Medical Examinations'!A1412:H3746,8,FALSE)</f>
        <v>No</v>
      </c>
      <c r="J1412" s="23" t="str" cm="1">
        <f t="array" ref="J1412">_xlfn.IFS(C1412&lt;18.5,"Under Weight",C1412&lt;25,"Healthy Weight",C1412&lt;30,"Over Weight",C1412&gt;=30,"Obesity")</f>
        <v>Over Weight</v>
      </c>
      <c r="K1412" s="23" t="str" cm="1">
        <f t="array" ref="K1412">_xlfn.IFS(D1412&lt;5.7,"Normal",D1412&lt;=6.5,"Prediabetes",D1412&gt;6.5,"Diabetes")</f>
        <v>Normal</v>
      </c>
      <c r="L1412" s="30" t="str">
        <f>VLOOKUP(A1412,'Hospitalisation Details'!A1412:H3754,2,FALSE)</f>
        <v>15-Dec-1988</v>
      </c>
      <c r="M1412" s="23">
        <f>VLOOKUP(A1412,'Hospitalisation Details'!A1412:H3754,5,FALSE)</f>
        <v>7538.52</v>
      </c>
      <c r="N1412" s="23" t="str">
        <f>VLOOKUP(A1412,'Hospitalisation Details'!A1412:H3754,6,FALSE)</f>
        <v>tier - 2</v>
      </c>
      <c r="O1412" s="23" t="str">
        <f>VLOOKUP(A1412,'Hospitalisation Details'!A1412:H3754,7,FALSE)</f>
        <v>tier - 2</v>
      </c>
      <c r="P1412" s="23" t="str">
        <f>VLOOKUP(A1412,'Hospitalisation Details'!A1412:H3754,8,FALSE)</f>
        <v>R1012</v>
      </c>
      <c r="Q1412" s="26">
        <f>VLOOKUP(A1412,'Hospitalisation Details'!A1412:H3754,3,FALSE)</f>
        <v>34.480555555555554</v>
      </c>
    </row>
    <row r="1413" spans="1:17" ht="15.75" customHeight="1" x14ac:dyDescent="0.3">
      <c r="A1413" s="31" t="s">
        <v>2453</v>
      </c>
      <c r="B1413" s="23" t="str">
        <f>VLOOKUP(A1413,'Customer Names'!A1413:D3747,3,FALSE)</f>
        <v xml:space="preserve">  Lindsey M</v>
      </c>
      <c r="C1413" s="23">
        <f>VLOOKUP(Healthcare!A1413,'Medical Examinations'!A1413:H3747,2,FALSE)</f>
        <v>30.21</v>
      </c>
      <c r="D1413" s="23">
        <f>VLOOKUP(A1413,'Medical Examinations'!A1413:H3747,3,FALSE)</f>
        <v>5.5</v>
      </c>
      <c r="E1413" s="23" t="str">
        <f>VLOOKUP(A1413,'Medical Examinations'!A1413:H3747,4,FALSE)</f>
        <v>No</v>
      </c>
      <c r="F1413" s="23" t="str">
        <f>VLOOKUP(A1413,'Medical Examinations'!A1413:H3747,5,FALSE)</f>
        <v>No</v>
      </c>
      <c r="G1413" s="23" t="str">
        <f>VLOOKUP(A1413,'Medical Examinations'!A1413:H3747,6,FALSE)</f>
        <v>No</v>
      </c>
      <c r="H1413" s="23">
        <f>VLOOKUP(A1413,'Medical Examinations'!A1413:H3747,7,FALSE)</f>
        <v>1</v>
      </c>
      <c r="I1413" s="23" t="str">
        <f>VLOOKUP(A1413,'Medical Examinations'!A1413:H3747,8,FALSE)</f>
        <v>No</v>
      </c>
      <c r="J1413" s="23" t="str" cm="1">
        <f t="array" ref="J1413">_xlfn.IFS(C1413&lt;18.5,"Under Weight",C1413&lt;25,"Healthy Weight",C1413&lt;30,"Over Weight",C1413&gt;=30,"Obesity")</f>
        <v>Obesity</v>
      </c>
      <c r="K1413" s="23" t="str" cm="1">
        <f t="array" ref="K1413">_xlfn.IFS(D1413&lt;5.7,"Normal",D1413&lt;=6.5,"Prediabetes",D1413&gt;6.5,"Diabetes")</f>
        <v>Normal</v>
      </c>
      <c r="L1413" s="30" t="str">
        <f>VLOOKUP(A1413,'Hospitalisation Details'!A1413:H3755,2,FALSE)</f>
        <v>22-Aug-1984</v>
      </c>
      <c r="M1413" s="23">
        <f>VLOOKUP(A1413,'Hospitalisation Details'!A1413:H3755,5,FALSE)</f>
        <v>7537.16</v>
      </c>
      <c r="N1413" s="23" t="str">
        <f>VLOOKUP(A1413,'Hospitalisation Details'!A1413:H3755,6,FALSE)</f>
        <v>tier - 2</v>
      </c>
      <c r="O1413" s="23" t="str">
        <f>VLOOKUP(A1413,'Hospitalisation Details'!A1413:H3755,7,FALSE)</f>
        <v>tier - 2</v>
      </c>
      <c r="P1413" s="23" t="str">
        <f>VLOOKUP(A1413,'Hospitalisation Details'!A1413:H3755,8,FALSE)</f>
        <v>R1012</v>
      </c>
      <c r="Q1413" s="26">
        <f>VLOOKUP(A1413,'Hospitalisation Details'!A1413:H3755,3,FALSE)</f>
        <v>38.794444444444444</v>
      </c>
    </row>
    <row r="1414" spans="1:17" ht="15.75" customHeight="1" x14ac:dyDescent="0.3">
      <c r="A1414" s="31" t="s">
        <v>2454</v>
      </c>
      <c r="B1414" s="23" t="str">
        <f>VLOOKUP(A1414,'Customer Names'!A1414:D3748,3,FALSE)</f>
        <v xml:space="preserve">  Kassie</v>
      </c>
      <c r="C1414" s="23">
        <f>VLOOKUP(Healthcare!A1414,'Medical Examinations'!A1414:H3748,2,FALSE)</f>
        <v>24.33</v>
      </c>
      <c r="D1414" s="23">
        <f>VLOOKUP(A1414,'Medical Examinations'!A1414:H3748,3,FALSE)</f>
        <v>8</v>
      </c>
      <c r="E1414" s="23" t="str">
        <f>VLOOKUP(A1414,'Medical Examinations'!A1414:H3748,4,FALSE)</f>
        <v>No</v>
      </c>
      <c r="F1414" s="23" t="str">
        <f>VLOOKUP(A1414,'Medical Examinations'!A1414:H3748,5,FALSE)</f>
        <v>No</v>
      </c>
      <c r="G1414" s="23" t="str">
        <f>VLOOKUP(A1414,'Medical Examinations'!A1414:H3748,6,FALSE)</f>
        <v>No</v>
      </c>
      <c r="H1414" s="23">
        <f>VLOOKUP(A1414,'Medical Examinations'!A1414:H3748,7,FALSE)</f>
        <v>0</v>
      </c>
      <c r="I1414" s="23" t="str">
        <f>VLOOKUP(A1414,'Medical Examinations'!A1414:H3748,8,FALSE)</f>
        <v>No</v>
      </c>
      <c r="J1414" s="23" t="str" cm="1">
        <f t="array" ref="J1414">_xlfn.IFS(C1414&lt;18.5,"Under Weight",C1414&lt;25,"Healthy Weight",C1414&lt;30,"Over Weight",C1414&gt;=30,"Obesity")</f>
        <v>Healthy Weight</v>
      </c>
      <c r="K1414" s="23" t="str" cm="1">
        <f t="array" ref="K1414">_xlfn.IFS(D1414&lt;5.7,"Normal",D1414&lt;=6.5,"Prediabetes",D1414&gt;6.5,"Diabetes")</f>
        <v>Diabetes</v>
      </c>
      <c r="L1414" s="30" t="str">
        <f>VLOOKUP(A1414,'Hospitalisation Details'!A1414:H3756,2,FALSE)</f>
        <v>14-Dec-1978</v>
      </c>
      <c r="M1414" s="23">
        <f>VLOOKUP(A1414,'Hospitalisation Details'!A1414:H3756,5,FALSE)</f>
        <v>7531.7</v>
      </c>
      <c r="N1414" s="23" t="str">
        <f>VLOOKUP(A1414,'Hospitalisation Details'!A1414:H3756,6,FALSE)</f>
        <v>tier - 2</v>
      </c>
      <c r="O1414" s="23" t="str">
        <f>VLOOKUP(A1414,'Hospitalisation Details'!A1414:H3756,7,FALSE)</f>
        <v>tier - 1</v>
      </c>
      <c r="P1414" s="23" t="str">
        <f>VLOOKUP(A1414,'Hospitalisation Details'!A1414:H3756,8,FALSE)</f>
        <v>R1013</v>
      </c>
      <c r="Q1414" s="26">
        <f>VLOOKUP(A1414,'Hospitalisation Details'!A1414:H3756,3,FALSE)</f>
        <v>44.483333333333334</v>
      </c>
    </row>
    <row r="1415" spans="1:17" ht="15.75" customHeight="1" x14ac:dyDescent="0.3">
      <c r="A1415" s="31" t="s">
        <v>2456</v>
      </c>
      <c r="B1415" s="23" t="str">
        <f>VLOOKUP(A1415,'Customer Names'!A1415:D3749,3,FALSE)</f>
        <v xml:space="preserve">  Matthew</v>
      </c>
      <c r="C1415" s="23">
        <f>VLOOKUP(Healthcare!A1415,'Medical Examinations'!A1415:H3749,2,FALSE)</f>
        <v>19.855</v>
      </c>
      <c r="D1415" s="23">
        <f>VLOOKUP(A1415,'Medical Examinations'!A1415:H3749,3,FALSE)</f>
        <v>5.71</v>
      </c>
      <c r="E1415" s="23" t="str">
        <f>VLOOKUP(A1415,'Medical Examinations'!A1415:H3749,4,FALSE)</f>
        <v>Yes</v>
      </c>
      <c r="F1415" s="23" t="str">
        <f>VLOOKUP(A1415,'Medical Examinations'!A1415:H3749,5,FALSE)</f>
        <v>No</v>
      </c>
      <c r="G1415" s="23" t="str">
        <f>VLOOKUP(A1415,'Medical Examinations'!A1415:H3749,6,FALSE)</f>
        <v>No</v>
      </c>
      <c r="H1415" s="23">
        <f>VLOOKUP(A1415,'Medical Examinations'!A1415:H3749,7,FALSE)</f>
        <v>0</v>
      </c>
      <c r="I1415" s="23" t="str">
        <f>VLOOKUP(A1415,'Medical Examinations'!A1415:H3749,8,FALSE)</f>
        <v>No</v>
      </c>
      <c r="J1415" s="23" t="str" cm="1">
        <f t="array" ref="J1415">_xlfn.IFS(C1415&lt;18.5,"Under Weight",C1415&lt;25,"Healthy Weight",C1415&lt;30,"Over Weight",C1415&gt;=30,"Obesity")</f>
        <v>Healthy Weight</v>
      </c>
      <c r="K1415" s="23" t="str" cm="1">
        <f t="array" ref="K1415">_xlfn.IFS(D1415&lt;5.7,"Normal",D1415&lt;=6.5,"Prediabetes",D1415&gt;6.5,"Diabetes")</f>
        <v>Prediabetes</v>
      </c>
      <c r="L1415" s="30" t="str">
        <f>VLOOKUP(A1415,'Hospitalisation Details'!A1415:H3757,2,FALSE)</f>
        <v>10-Oct-1976</v>
      </c>
      <c r="M1415" s="23">
        <f>VLOOKUP(A1415,'Hospitalisation Details'!A1415:H3757,5,FALSE)</f>
        <v>7526.71</v>
      </c>
      <c r="N1415" s="23" t="str">
        <f>VLOOKUP(A1415,'Hospitalisation Details'!A1415:H3757,6,FALSE)</f>
        <v>tier - 3</v>
      </c>
      <c r="O1415" s="23" t="str">
        <f>VLOOKUP(A1415,'Hospitalisation Details'!A1415:H3757,7,FALSE)</f>
        <v>tier - 1</v>
      </c>
      <c r="P1415" s="23" t="str">
        <f>VLOOKUP(A1415,'Hospitalisation Details'!A1415:H3757,8,FALSE)</f>
        <v>R1012</v>
      </c>
      <c r="Q1415" s="26">
        <f>VLOOKUP(A1415,'Hospitalisation Details'!A1415:H3757,3,FALSE)</f>
        <v>46.661111111111111</v>
      </c>
    </row>
    <row r="1416" spans="1:17" ht="15.75" customHeight="1" x14ac:dyDescent="0.3">
      <c r="A1416" s="31" t="s">
        <v>2457</v>
      </c>
      <c r="B1416" s="23" t="str">
        <f>VLOOKUP(A1416,'Customer Names'!A1416:D3750,3,FALSE)</f>
        <v xml:space="preserve">  Ruben Dario</v>
      </c>
      <c r="C1416" s="23">
        <f>VLOOKUP(Healthcare!A1416,'Medical Examinations'!A1416:H3750,2,FALSE)</f>
        <v>25.364999999999998</v>
      </c>
      <c r="D1416" s="23">
        <f>VLOOKUP(A1416,'Medical Examinations'!A1416:H3750,3,FALSE)</f>
        <v>11.71</v>
      </c>
      <c r="E1416" s="23" t="str">
        <f>VLOOKUP(A1416,'Medical Examinations'!A1416:H3750,4,FALSE)</f>
        <v>No</v>
      </c>
      <c r="F1416" s="23" t="str">
        <f>VLOOKUP(A1416,'Medical Examinations'!A1416:H3750,5,FALSE)</f>
        <v>No</v>
      </c>
      <c r="G1416" s="23" t="str">
        <f>VLOOKUP(A1416,'Medical Examinations'!A1416:H3750,6,FALSE)</f>
        <v>No</v>
      </c>
      <c r="H1416" s="23">
        <f>VLOOKUP(A1416,'Medical Examinations'!A1416:H3750,7,FALSE)</f>
        <v>0</v>
      </c>
      <c r="I1416" s="23" t="str">
        <f>VLOOKUP(A1416,'Medical Examinations'!A1416:H3750,8,FALSE)</f>
        <v>No</v>
      </c>
      <c r="J1416" s="23" t="str" cm="1">
        <f t="array" ref="J1416">_xlfn.IFS(C1416&lt;18.5,"Under Weight",C1416&lt;25,"Healthy Weight",C1416&lt;30,"Over Weight",C1416&gt;=30,"Obesity")</f>
        <v>Over Weight</v>
      </c>
      <c r="K1416" s="23" t="str" cm="1">
        <f t="array" ref="K1416">_xlfn.IFS(D1416&lt;5.7,"Normal",D1416&lt;=6.5,"Prediabetes",D1416&gt;6.5,"Diabetes")</f>
        <v>Diabetes</v>
      </c>
      <c r="L1416" s="30" t="str">
        <f>VLOOKUP(A1416,'Hospitalisation Details'!A1416:H3758,2,FALSE)</f>
        <v>18-Oct-1978</v>
      </c>
      <c r="M1416" s="23">
        <f>VLOOKUP(A1416,'Hospitalisation Details'!A1416:H3758,5,FALSE)</f>
        <v>7518.03</v>
      </c>
      <c r="N1416" s="23" t="str">
        <f>VLOOKUP(A1416,'Hospitalisation Details'!A1416:H3758,6,FALSE)</f>
        <v>tier - 2</v>
      </c>
      <c r="O1416" s="23" t="str">
        <f>VLOOKUP(A1416,'Hospitalisation Details'!A1416:H3758,7,FALSE)</f>
        <v>tier - 3</v>
      </c>
      <c r="P1416" s="23" t="str">
        <f>VLOOKUP(A1416,'Hospitalisation Details'!A1416:H3758,8,FALSE)</f>
        <v>R1012</v>
      </c>
      <c r="Q1416" s="26">
        <f>VLOOKUP(A1416,'Hospitalisation Details'!A1416:H3758,3,FALSE)</f>
        <v>44.638888888888886</v>
      </c>
    </row>
    <row r="1417" spans="1:17" ht="15.75" customHeight="1" x14ac:dyDescent="0.3">
      <c r="A1417" s="31" t="s">
        <v>2459</v>
      </c>
      <c r="B1417" s="23" t="str">
        <f>VLOOKUP(A1417,'Customer Names'!A1417:D3751,3,FALSE)</f>
        <v xml:space="preserve">  Kevin</v>
      </c>
      <c r="C1417" s="23">
        <f>VLOOKUP(Healthcare!A1417,'Medical Examinations'!A1417:H3751,2,FALSE)</f>
        <v>29.6</v>
      </c>
      <c r="D1417" s="23">
        <f>VLOOKUP(A1417,'Medical Examinations'!A1417:H3751,3,FALSE)</f>
        <v>6.17</v>
      </c>
      <c r="E1417" s="23" t="str">
        <f>VLOOKUP(A1417,'Medical Examinations'!A1417:H3751,4,FALSE)</f>
        <v>Yes</v>
      </c>
      <c r="F1417" s="23" t="str">
        <f>VLOOKUP(A1417,'Medical Examinations'!A1417:H3751,5,FALSE)</f>
        <v>No</v>
      </c>
      <c r="G1417" s="23" t="str">
        <f>VLOOKUP(A1417,'Medical Examinations'!A1417:H3751,6,FALSE)</f>
        <v>Yes</v>
      </c>
      <c r="H1417" s="23">
        <f>VLOOKUP(A1417,'Medical Examinations'!A1417:H3751,7,FALSE)</f>
        <v>1</v>
      </c>
      <c r="I1417" s="23" t="str">
        <f>VLOOKUP(A1417,'Medical Examinations'!A1417:H3751,8,FALSE)</f>
        <v>No</v>
      </c>
      <c r="J1417" s="23" t="str" cm="1">
        <f t="array" ref="J1417">_xlfn.IFS(C1417&lt;18.5,"Under Weight",C1417&lt;25,"Healthy Weight",C1417&lt;30,"Over Weight",C1417&gt;=30,"Obesity")</f>
        <v>Over Weight</v>
      </c>
      <c r="K1417" s="23" t="str" cm="1">
        <f t="array" ref="K1417">_xlfn.IFS(D1417&lt;5.7,"Normal",D1417&lt;=6.5,"Prediabetes",D1417&gt;6.5,"Diabetes")</f>
        <v>Prediabetes</v>
      </c>
      <c r="L1417" s="30" t="str">
        <f>VLOOKUP(A1417,'Hospitalisation Details'!A1417:H3759,2,FALSE)</f>
        <v>10-Jul-1983</v>
      </c>
      <c r="M1417" s="23">
        <f>VLOOKUP(A1417,'Hospitalisation Details'!A1417:H3759,5,FALSE)</f>
        <v>7512.27</v>
      </c>
      <c r="N1417" s="23" t="str">
        <f>VLOOKUP(A1417,'Hospitalisation Details'!A1417:H3759,6,FALSE)</f>
        <v>tier - 3</v>
      </c>
      <c r="O1417" s="23" t="str">
        <f>VLOOKUP(A1417,'Hospitalisation Details'!A1417:H3759,7,FALSE)</f>
        <v>tier - 2</v>
      </c>
      <c r="P1417" s="23" t="str">
        <f>VLOOKUP(A1417,'Hospitalisation Details'!A1417:H3759,8,FALSE)</f>
        <v>R1011</v>
      </c>
      <c r="Q1417" s="26">
        <f>VLOOKUP(A1417,'Hospitalisation Details'!A1417:H3759,3,FALSE)</f>
        <v>39.911111111111111</v>
      </c>
    </row>
    <row r="1418" spans="1:17" ht="15.75" customHeight="1" x14ac:dyDescent="0.3">
      <c r="A1418" s="31" t="s">
        <v>2460</v>
      </c>
      <c r="B1418" s="23" t="str">
        <f>VLOOKUP(A1418,'Customer Names'!A1418:D3752,3,FALSE)</f>
        <v xml:space="preserve">  Lindsay M</v>
      </c>
      <c r="C1418" s="23">
        <f>VLOOKUP(Healthcare!A1418,'Medical Examinations'!A1418:H3752,2,FALSE)</f>
        <v>39.43</v>
      </c>
      <c r="D1418" s="23">
        <f>VLOOKUP(A1418,'Medical Examinations'!A1418:H3752,3,FALSE)</f>
        <v>6.1</v>
      </c>
      <c r="E1418" s="23" t="str">
        <f>VLOOKUP(A1418,'Medical Examinations'!A1418:H3752,4,FALSE)</f>
        <v>Yes</v>
      </c>
      <c r="F1418" s="23" t="str">
        <f>VLOOKUP(A1418,'Medical Examinations'!A1418:H3752,5,FALSE)</f>
        <v>No</v>
      </c>
      <c r="G1418" s="23" t="str">
        <f>VLOOKUP(A1418,'Medical Examinations'!A1418:H3752,6,FALSE)</f>
        <v>Yes</v>
      </c>
      <c r="H1418" s="23">
        <f>VLOOKUP(A1418,'Medical Examinations'!A1418:H3752,7,FALSE)</f>
        <v>1</v>
      </c>
      <c r="I1418" s="23" t="str">
        <f>VLOOKUP(A1418,'Medical Examinations'!A1418:H3752,8,FALSE)</f>
        <v>No</v>
      </c>
      <c r="J1418" s="23" t="str" cm="1">
        <f t="array" ref="J1418">_xlfn.IFS(C1418&lt;18.5,"Under Weight",C1418&lt;25,"Healthy Weight",C1418&lt;30,"Over Weight",C1418&gt;=30,"Obesity")</f>
        <v>Obesity</v>
      </c>
      <c r="K1418" s="23" t="str" cm="1">
        <f t="array" ref="K1418">_xlfn.IFS(D1418&lt;5.7,"Normal",D1418&lt;=6.5,"Prediabetes",D1418&gt;6.5,"Diabetes")</f>
        <v>Prediabetes</v>
      </c>
      <c r="L1418" s="30" t="str">
        <f>VLOOKUP(A1418,'Hospitalisation Details'!A1418:H3760,2,FALSE)</f>
        <v>28-Oct-1997</v>
      </c>
      <c r="M1418" s="23">
        <f>VLOOKUP(A1418,'Hospitalisation Details'!A1418:H3760,5,FALSE)</f>
        <v>7504.3</v>
      </c>
      <c r="N1418" s="23" t="str">
        <f>VLOOKUP(A1418,'Hospitalisation Details'!A1418:H3760,6,FALSE)</f>
        <v>tier - 2</v>
      </c>
      <c r="O1418" s="23" t="str">
        <f>VLOOKUP(A1418,'Hospitalisation Details'!A1418:H3760,7,FALSE)</f>
        <v>tier - 1</v>
      </c>
      <c r="P1418" s="23" t="str">
        <f>VLOOKUP(A1418,'Hospitalisation Details'!A1418:H3760,8,FALSE)</f>
        <v>R1012</v>
      </c>
      <c r="Q1418" s="26">
        <f>VLOOKUP(A1418,'Hospitalisation Details'!A1418:H3760,3,FALSE)</f>
        <v>25.611111111111111</v>
      </c>
    </row>
    <row r="1419" spans="1:17" ht="15.75" customHeight="1" x14ac:dyDescent="0.3">
      <c r="A1419" s="31" t="s">
        <v>2462</v>
      </c>
      <c r="B1419" s="23" t="str">
        <f>VLOOKUP(A1419,'Customer Names'!A1419:D3753,3,FALSE)</f>
        <v xml:space="preserve">  Amanda</v>
      </c>
      <c r="C1419" s="23">
        <f>VLOOKUP(Healthcare!A1419,'Medical Examinations'!A1419:H3753,2,FALSE)</f>
        <v>27.34</v>
      </c>
      <c r="D1419" s="23">
        <f>VLOOKUP(A1419,'Medical Examinations'!A1419:H3753,3,FALSE)</f>
        <v>5.19</v>
      </c>
      <c r="E1419" s="23" t="str">
        <f>VLOOKUP(A1419,'Medical Examinations'!A1419:H3753,4,FALSE)</f>
        <v>Yes</v>
      </c>
      <c r="F1419" s="23" t="str">
        <f>VLOOKUP(A1419,'Medical Examinations'!A1419:H3753,5,FALSE)</f>
        <v>No</v>
      </c>
      <c r="G1419" s="23" t="str">
        <f>VLOOKUP(A1419,'Medical Examinations'!A1419:H3753,6,FALSE)</f>
        <v>No</v>
      </c>
      <c r="H1419" s="23">
        <f>VLOOKUP(A1419,'Medical Examinations'!A1419:H3753,7,FALSE)</f>
        <v>1</v>
      </c>
      <c r="I1419" s="23" t="str">
        <f>VLOOKUP(A1419,'Medical Examinations'!A1419:H3753,8,FALSE)</f>
        <v>No</v>
      </c>
      <c r="J1419" s="23" t="str" cm="1">
        <f t="array" ref="J1419">_xlfn.IFS(C1419&lt;18.5,"Under Weight",C1419&lt;25,"Healthy Weight",C1419&lt;30,"Over Weight",C1419&gt;=30,"Obesity")</f>
        <v>Over Weight</v>
      </c>
      <c r="K1419" s="23" t="str" cm="1">
        <f t="array" ref="K1419">_xlfn.IFS(D1419&lt;5.7,"Normal",D1419&lt;=6.5,"Prediabetes",D1419&gt;6.5,"Diabetes")</f>
        <v>Normal</v>
      </c>
      <c r="L1419" s="30" t="str">
        <f>VLOOKUP(A1419,'Hospitalisation Details'!A1419:H3761,2,FALSE)</f>
        <v>15-Dec-1988</v>
      </c>
      <c r="M1419" s="23">
        <f>VLOOKUP(A1419,'Hospitalisation Details'!A1419:H3761,5,FALSE)</f>
        <v>7494.63</v>
      </c>
      <c r="N1419" s="23" t="str">
        <f>VLOOKUP(A1419,'Hospitalisation Details'!A1419:H3761,6,FALSE)</f>
        <v>tier - 2</v>
      </c>
      <c r="O1419" s="23" t="str">
        <f>VLOOKUP(A1419,'Hospitalisation Details'!A1419:H3761,7,FALSE)</f>
        <v>tier - 3</v>
      </c>
      <c r="P1419" s="23" t="str">
        <f>VLOOKUP(A1419,'Hospitalisation Details'!A1419:H3761,8,FALSE)</f>
        <v>R1025</v>
      </c>
      <c r="Q1419" s="26">
        <f>VLOOKUP(A1419,'Hospitalisation Details'!A1419:H3761,3,FALSE)</f>
        <v>34.480555555555554</v>
      </c>
    </row>
    <row r="1420" spans="1:17" ht="15.75" customHeight="1" x14ac:dyDescent="0.3">
      <c r="A1420" s="31" t="s">
        <v>2463</v>
      </c>
      <c r="B1420" s="23" t="str">
        <f>VLOOKUP(A1420,'Customer Names'!A1420:D3754,3,FALSE)</f>
        <v xml:space="preserve">  James</v>
      </c>
      <c r="C1420" s="23">
        <f>VLOOKUP(Healthcare!A1420,'Medical Examinations'!A1420:H3754,2,FALSE)</f>
        <v>39.01</v>
      </c>
      <c r="D1420" s="23">
        <f>VLOOKUP(A1420,'Medical Examinations'!A1420:H3754,3,FALSE)</f>
        <v>5.37</v>
      </c>
      <c r="E1420" s="23" t="str">
        <f>VLOOKUP(A1420,'Medical Examinations'!A1420:H3754,4,FALSE)</f>
        <v>Yes</v>
      </c>
      <c r="F1420" s="23" t="str">
        <f>VLOOKUP(A1420,'Medical Examinations'!A1420:H3754,5,FALSE)</f>
        <v>No</v>
      </c>
      <c r="G1420" s="23" t="str">
        <f>VLOOKUP(A1420,'Medical Examinations'!A1420:H3754,6,FALSE)</f>
        <v>No</v>
      </c>
      <c r="H1420" s="23">
        <f>VLOOKUP(A1420,'Medical Examinations'!A1420:H3754,7,FALSE)</f>
        <v>0</v>
      </c>
      <c r="I1420" s="23" t="str">
        <f>VLOOKUP(A1420,'Medical Examinations'!A1420:H3754,8,FALSE)</f>
        <v>No</v>
      </c>
      <c r="J1420" s="23" t="str" cm="1">
        <f t="array" ref="J1420">_xlfn.IFS(C1420&lt;18.5,"Under Weight",C1420&lt;25,"Healthy Weight",C1420&lt;30,"Over Weight",C1420&gt;=30,"Obesity")</f>
        <v>Obesity</v>
      </c>
      <c r="K1420" s="23" t="str" cm="1">
        <f t="array" ref="K1420">_xlfn.IFS(D1420&lt;5.7,"Normal",D1420&lt;=6.5,"Prediabetes",D1420&gt;6.5,"Diabetes")</f>
        <v>Normal</v>
      </c>
      <c r="L1420" s="30" t="str">
        <f>VLOOKUP(A1420,'Hospitalisation Details'!A1420:H3762,2,FALSE)</f>
        <v>14-Jun-1996</v>
      </c>
      <c r="M1420" s="23">
        <f>VLOOKUP(A1420,'Hospitalisation Details'!A1420:H3762,5,FALSE)</f>
        <v>7487.38</v>
      </c>
      <c r="N1420" s="23" t="str">
        <f>VLOOKUP(A1420,'Hospitalisation Details'!A1420:H3762,6,FALSE)</f>
        <v>tier - 2</v>
      </c>
      <c r="O1420" s="23" t="str">
        <f>VLOOKUP(A1420,'Hospitalisation Details'!A1420:H3762,7,FALSE)</f>
        <v>tier - 3</v>
      </c>
      <c r="P1420" s="23" t="str">
        <f>VLOOKUP(A1420,'Hospitalisation Details'!A1420:H3762,8,FALSE)</f>
        <v>R1012</v>
      </c>
      <c r="Q1420" s="26">
        <f>VLOOKUP(A1420,'Hospitalisation Details'!A1420:H3762,3,FALSE)</f>
        <v>26.983333333333334</v>
      </c>
    </row>
    <row r="1421" spans="1:17" ht="15.75" customHeight="1" x14ac:dyDescent="0.3">
      <c r="A1421" s="31" t="s">
        <v>2464</v>
      </c>
      <c r="B1421" s="23" t="str">
        <f>VLOOKUP(A1421,'Customer Names'!A1421:D3755,3,FALSE)</f>
        <v xml:space="preserve">  Samuel H</v>
      </c>
      <c r="C1421" s="23">
        <f>VLOOKUP(Healthcare!A1421,'Medical Examinations'!A1421:H3755,2,FALSE)</f>
        <v>18.989999999999998</v>
      </c>
      <c r="D1421" s="23">
        <f>VLOOKUP(A1421,'Medical Examinations'!A1421:H3755,3,FALSE)</f>
        <v>10.82</v>
      </c>
      <c r="E1421" s="23" t="str">
        <f>VLOOKUP(A1421,'Medical Examinations'!A1421:H3755,4,FALSE)</f>
        <v>Yes</v>
      </c>
      <c r="F1421" s="23" t="str">
        <f>VLOOKUP(A1421,'Medical Examinations'!A1421:H3755,5,FALSE)</f>
        <v>No</v>
      </c>
      <c r="G1421" s="23" t="str">
        <f>VLOOKUP(A1421,'Medical Examinations'!A1421:H3755,6,FALSE)</f>
        <v>No</v>
      </c>
      <c r="H1421" s="23">
        <f>VLOOKUP(A1421,'Medical Examinations'!A1421:H3755,7,FALSE)</f>
        <v>0</v>
      </c>
      <c r="I1421" s="23" t="str">
        <f>VLOOKUP(A1421,'Medical Examinations'!A1421:H3755,8,FALSE)</f>
        <v>No</v>
      </c>
      <c r="J1421" s="23" t="str" cm="1">
        <f t="array" ref="J1421">_xlfn.IFS(C1421&lt;18.5,"Under Weight",C1421&lt;25,"Healthy Weight",C1421&lt;30,"Over Weight",C1421&gt;=30,"Obesity")</f>
        <v>Healthy Weight</v>
      </c>
      <c r="K1421" s="23" t="str" cm="1">
        <f t="array" ref="K1421">_xlfn.IFS(D1421&lt;5.7,"Normal",D1421&lt;=6.5,"Prediabetes",D1421&gt;6.5,"Diabetes")</f>
        <v>Diabetes</v>
      </c>
      <c r="L1421" s="30" t="str">
        <f>VLOOKUP(A1421,'Hospitalisation Details'!A1421:H3763,2,FALSE)</f>
        <v>04-Aug-1967</v>
      </c>
      <c r="M1421" s="23">
        <f>VLOOKUP(A1421,'Hospitalisation Details'!A1421:H3763,5,FALSE)</f>
        <v>7463.51</v>
      </c>
      <c r="N1421" s="23" t="str">
        <f>VLOOKUP(A1421,'Hospitalisation Details'!A1421:H3763,6,FALSE)</f>
        <v>tier - 3</v>
      </c>
      <c r="O1421" s="23" t="str">
        <f>VLOOKUP(A1421,'Hospitalisation Details'!A1421:H3763,7,FALSE)</f>
        <v>tier - 3</v>
      </c>
      <c r="P1421" s="23" t="str">
        <f>VLOOKUP(A1421,'Hospitalisation Details'!A1421:H3763,8,FALSE)</f>
        <v>R1013</v>
      </c>
      <c r="Q1421" s="26">
        <f>VLOOKUP(A1421,'Hospitalisation Details'!A1421:H3763,3,FALSE)</f>
        <v>55.844444444444441</v>
      </c>
    </row>
    <row r="1422" spans="1:17" ht="15.75" customHeight="1" x14ac:dyDescent="0.3">
      <c r="A1422" s="31" t="s">
        <v>2466</v>
      </c>
      <c r="B1422" s="23" t="str">
        <f>VLOOKUP(A1422,'Customer Names'!A1422:D3756,3,FALSE)</f>
        <v xml:space="preserve">  Jenni</v>
      </c>
      <c r="C1422" s="23">
        <f>VLOOKUP(Healthcare!A1422,'Medical Examinations'!A1422:H3756,2,FALSE)</f>
        <v>42.3</v>
      </c>
      <c r="D1422" s="23">
        <f>VLOOKUP(A1422,'Medical Examinations'!A1422:H3756,3,FALSE)</f>
        <v>6.06</v>
      </c>
      <c r="E1422" s="23" t="str">
        <f>VLOOKUP(A1422,'Medical Examinations'!A1422:H3756,4,FALSE)</f>
        <v>Yes</v>
      </c>
      <c r="F1422" s="23" t="str">
        <f>VLOOKUP(A1422,'Medical Examinations'!A1422:H3756,5,FALSE)</f>
        <v>No</v>
      </c>
      <c r="G1422" s="23" t="str">
        <f>VLOOKUP(A1422,'Medical Examinations'!A1422:H3756,6,FALSE)</f>
        <v>No</v>
      </c>
      <c r="H1422" s="23">
        <f>VLOOKUP(A1422,'Medical Examinations'!A1422:H3756,7,FALSE)</f>
        <v>0</v>
      </c>
      <c r="I1422" s="23" t="str">
        <f>VLOOKUP(A1422,'Medical Examinations'!A1422:H3756,8,FALSE)</f>
        <v>No</v>
      </c>
      <c r="J1422" s="23" t="str" cm="1">
        <f t="array" ref="J1422">_xlfn.IFS(C1422&lt;18.5,"Under Weight",C1422&lt;25,"Healthy Weight",C1422&lt;30,"Over Weight",C1422&gt;=30,"Obesity")</f>
        <v>Obesity</v>
      </c>
      <c r="K1422" s="23" t="str" cm="1">
        <f t="array" ref="K1422">_xlfn.IFS(D1422&lt;5.7,"Normal",D1422&lt;=6.5,"Prediabetes",D1422&gt;6.5,"Diabetes")</f>
        <v>Prediabetes</v>
      </c>
      <c r="L1422" s="30" t="str">
        <f>VLOOKUP(A1422,'Hospitalisation Details'!A1422:H3764,2,FALSE)</f>
        <v>01-Jun-2001</v>
      </c>
      <c r="M1422" s="23">
        <f>VLOOKUP(A1422,'Hospitalisation Details'!A1422:H3764,5,FALSE)</f>
        <v>7450.36</v>
      </c>
      <c r="N1422" s="23" t="str">
        <f>VLOOKUP(A1422,'Hospitalisation Details'!A1422:H3764,6,FALSE)</f>
        <v>tier - 2</v>
      </c>
      <c r="O1422" s="23" t="str">
        <f>VLOOKUP(A1422,'Hospitalisation Details'!A1422:H3764,7,FALSE)</f>
        <v>tier - 2</v>
      </c>
      <c r="P1422" s="23" t="str">
        <f>VLOOKUP(A1422,'Hospitalisation Details'!A1422:H3764,8,FALSE)</f>
        <v>R1012</v>
      </c>
      <c r="Q1422" s="26">
        <f>VLOOKUP(A1422,'Hospitalisation Details'!A1422:H3764,3,FALSE)</f>
        <v>22.019444444444446</v>
      </c>
    </row>
    <row r="1423" spans="1:17" ht="15.75" customHeight="1" x14ac:dyDescent="0.3">
      <c r="A1423" s="31" t="s">
        <v>2468</v>
      </c>
      <c r="B1423" s="23" t="str">
        <f>VLOOKUP(A1423,'Customer Names'!A1423:D3757,3,FALSE)</f>
        <v xml:space="preserve">  Estuardo F</v>
      </c>
      <c r="C1423" s="23">
        <f>VLOOKUP(Healthcare!A1423,'Medical Examinations'!A1423:H3757,2,FALSE)</f>
        <v>39.805</v>
      </c>
      <c r="D1423" s="23">
        <f>VLOOKUP(A1423,'Medical Examinations'!A1423:H3757,3,FALSE)</f>
        <v>5.91</v>
      </c>
      <c r="E1423" s="23" t="str">
        <f>VLOOKUP(A1423,'Medical Examinations'!A1423:H3757,4,FALSE)</f>
        <v>No</v>
      </c>
      <c r="F1423" s="23" t="str">
        <f>VLOOKUP(A1423,'Medical Examinations'!A1423:H3757,5,FALSE)</f>
        <v>No</v>
      </c>
      <c r="G1423" s="23" t="str">
        <f>VLOOKUP(A1423,'Medical Examinations'!A1423:H3757,6,FALSE)</f>
        <v>No</v>
      </c>
      <c r="H1423" s="23">
        <f>VLOOKUP(A1423,'Medical Examinations'!A1423:H3757,7,FALSE)</f>
        <v>0</v>
      </c>
      <c r="I1423" s="23" t="str">
        <f>VLOOKUP(A1423,'Medical Examinations'!A1423:H3757,8,FALSE)</f>
        <v>No</v>
      </c>
      <c r="J1423" s="23" t="str" cm="1">
        <f t="array" ref="J1423">_xlfn.IFS(C1423&lt;18.5,"Under Weight",C1423&lt;25,"Healthy Weight",C1423&lt;30,"Over Weight",C1423&gt;=30,"Obesity")</f>
        <v>Obesity</v>
      </c>
      <c r="K1423" s="23" t="str" cm="1">
        <f t="array" ref="K1423">_xlfn.IFS(D1423&lt;5.7,"Normal",D1423&lt;=6.5,"Prediabetes",D1423&gt;6.5,"Diabetes")</f>
        <v>Prediabetes</v>
      </c>
      <c r="L1423" s="30" t="str">
        <f>VLOOKUP(A1423,'Hospitalisation Details'!A1423:H3765,2,FALSE)</f>
        <v>30-Sep-1977</v>
      </c>
      <c r="M1423" s="23">
        <f>VLOOKUP(A1423,'Hospitalisation Details'!A1423:H3765,5,FALSE)</f>
        <v>7448.4</v>
      </c>
      <c r="N1423" s="23" t="str">
        <f>VLOOKUP(A1423,'Hospitalisation Details'!A1423:H3765,6,FALSE)</f>
        <v>tier - 3</v>
      </c>
      <c r="O1423" s="23" t="str">
        <f>VLOOKUP(A1423,'Hospitalisation Details'!A1423:H3765,7,FALSE)</f>
        <v>tier - 3</v>
      </c>
      <c r="P1423" s="23" t="str">
        <f>VLOOKUP(A1423,'Hospitalisation Details'!A1423:H3765,8,FALSE)</f>
        <v>R1017</v>
      </c>
      <c r="Q1423" s="26">
        <f>VLOOKUP(A1423,'Hospitalisation Details'!A1423:H3765,3,FALSE)</f>
        <v>45.68888888888889</v>
      </c>
    </row>
    <row r="1424" spans="1:17" ht="15.75" customHeight="1" x14ac:dyDescent="0.3">
      <c r="A1424" s="31" t="s">
        <v>2470</v>
      </c>
      <c r="B1424" s="23" t="str">
        <f>VLOOKUP(A1424,'Customer Names'!A1424:D3758,3,FALSE)</f>
        <v xml:space="preserve">  Brett</v>
      </c>
      <c r="C1424" s="23">
        <f>VLOOKUP(Healthcare!A1424,'Medical Examinations'!A1424:H3758,2,FALSE)</f>
        <v>33.700000000000003</v>
      </c>
      <c r="D1424" s="23">
        <f>VLOOKUP(A1424,'Medical Examinations'!A1424:H3758,3,FALSE)</f>
        <v>5.87</v>
      </c>
      <c r="E1424" s="23" t="str">
        <f>VLOOKUP(A1424,'Medical Examinations'!A1424:H3758,4,FALSE)</f>
        <v>No</v>
      </c>
      <c r="F1424" s="23" t="str">
        <f>VLOOKUP(A1424,'Medical Examinations'!A1424:H3758,5,FALSE)</f>
        <v>No</v>
      </c>
      <c r="G1424" s="23" t="str">
        <f>VLOOKUP(A1424,'Medical Examinations'!A1424:H3758,6,FALSE)</f>
        <v>No</v>
      </c>
      <c r="H1424" s="23">
        <f>VLOOKUP(A1424,'Medical Examinations'!A1424:H3758,7,FALSE)</f>
        <v>0</v>
      </c>
      <c r="I1424" s="23" t="str">
        <f>VLOOKUP(A1424,'Medical Examinations'!A1424:H3758,8,FALSE)</f>
        <v>No</v>
      </c>
      <c r="J1424" s="23" t="str" cm="1">
        <f t="array" ref="J1424">_xlfn.IFS(C1424&lt;18.5,"Under Weight",C1424&lt;25,"Healthy Weight",C1424&lt;30,"Over Weight",C1424&gt;=30,"Obesity")</f>
        <v>Obesity</v>
      </c>
      <c r="K1424" s="23" t="str" cm="1">
        <f t="array" ref="K1424">_xlfn.IFS(D1424&lt;5.7,"Normal",D1424&lt;=6.5,"Prediabetes",D1424&gt;6.5,"Diabetes")</f>
        <v>Prediabetes</v>
      </c>
      <c r="L1424" s="30" t="str">
        <f>VLOOKUP(A1424,'Hospitalisation Details'!A1424:H3766,2,FALSE)</f>
        <v>25-Sep-1977</v>
      </c>
      <c r="M1424" s="23">
        <f>VLOOKUP(A1424,'Hospitalisation Details'!A1424:H3766,5,FALSE)</f>
        <v>7445.92</v>
      </c>
      <c r="N1424" s="23" t="str">
        <f>VLOOKUP(A1424,'Hospitalisation Details'!A1424:H3766,6,FALSE)</f>
        <v>tier - 3</v>
      </c>
      <c r="O1424" s="23" t="str">
        <f>VLOOKUP(A1424,'Hospitalisation Details'!A1424:H3766,7,FALSE)</f>
        <v>tier - 1</v>
      </c>
      <c r="P1424" s="23" t="str">
        <f>VLOOKUP(A1424,'Hospitalisation Details'!A1424:H3766,8,FALSE)</f>
        <v>R1011</v>
      </c>
      <c r="Q1424" s="26">
        <f>VLOOKUP(A1424,'Hospitalisation Details'!A1424:H3766,3,FALSE)</f>
        <v>45.702777777777776</v>
      </c>
    </row>
    <row r="1425" spans="1:17" ht="15.75" customHeight="1" x14ac:dyDescent="0.3">
      <c r="A1425" s="31" t="s">
        <v>2472</v>
      </c>
      <c r="B1425" s="23" t="str">
        <f>VLOOKUP(A1425,'Customer Names'!A1425:D3759,3,FALSE)</f>
        <v xml:space="preserve">  Sharon E</v>
      </c>
      <c r="C1425" s="23">
        <f>VLOOKUP(Healthcare!A1425,'Medical Examinations'!A1425:H3759,2,FALSE)</f>
        <v>36.195</v>
      </c>
      <c r="D1425" s="23">
        <f>VLOOKUP(A1425,'Medical Examinations'!A1425:H3759,3,FALSE)</f>
        <v>6.22</v>
      </c>
      <c r="E1425" s="23" t="str">
        <f>VLOOKUP(A1425,'Medical Examinations'!A1425:H3759,4,FALSE)</f>
        <v>No</v>
      </c>
      <c r="F1425" s="23" t="str">
        <f>VLOOKUP(A1425,'Medical Examinations'!A1425:H3759,5,FALSE)</f>
        <v>No</v>
      </c>
      <c r="G1425" s="23" t="str">
        <f>VLOOKUP(A1425,'Medical Examinations'!A1425:H3759,6,FALSE)</f>
        <v>No</v>
      </c>
      <c r="H1425" s="23">
        <f>VLOOKUP(A1425,'Medical Examinations'!A1425:H3759,7,FALSE)</f>
        <v>0</v>
      </c>
      <c r="I1425" s="23" t="str">
        <f>VLOOKUP(A1425,'Medical Examinations'!A1425:H3759,8,FALSE)</f>
        <v>No</v>
      </c>
      <c r="J1425" s="23" t="str" cm="1">
        <f t="array" ref="J1425">_xlfn.IFS(C1425&lt;18.5,"Under Weight",C1425&lt;25,"Healthy Weight",C1425&lt;30,"Over Weight",C1425&gt;=30,"Obesity")</f>
        <v>Obesity</v>
      </c>
      <c r="K1425" s="23" t="str" cm="1">
        <f t="array" ref="K1425">_xlfn.IFS(D1425&lt;5.7,"Normal",D1425&lt;=6.5,"Prediabetes",D1425&gt;6.5,"Diabetes")</f>
        <v>Prediabetes</v>
      </c>
      <c r="L1425" s="30" t="str">
        <f>VLOOKUP(A1425,'Hospitalisation Details'!A1425:H3767,2,FALSE)</f>
        <v>07-Jul-1980</v>
      </c>
      <c r="M1425" s="23">
        <f>VLOOKUP(A1425,'Hospitalisation Details'!A1425:H3767,5,FALSE)</f>
        <v>7443.64</v>
      </c>
      <c r="N1425" s="23" t="str">
        <f>VLOOKUP(A1425,'Hospitalisation Details'!A1425:H3767,6,FALSE)</f>
        <v>tier - 2</v>
      </c>
      <c r="O1425" s="23" t="str">
        <f>VLOOKUP(A1425,'Hospitalisation Details'!A1425:H3767,7,FALSE)</f>
        <v>tier - 3</v>
      </c>
      <c r="P1425" s="23" t="str">
        <f>VLOOKUP(A1425,'Hospitalisation Details'!A1425:H3767,8,FALSE)</f>
        <v>R1012</v>
      </c>
      <c r="Q1425" s="26">
        <f>VLOOKUP(A1425,'Hospitalisation Details'!A1425:H3767,3,FALSE)</f>
        <v>42.919444444444444</v>
      </c>
    </row>
    <row r="1426" spans="1:17" ht="15.75" customHeight="1" x14ac:dyDescent="0.3">
      <c r="A1426" s="31" t="s">
        <v>2474</v>
      </c>
      <c r="B1426" s="23" t="str">
        <f>VLOOKUP(A1426,'Customer Names'!A1426:D3760,3,FALSE)</f>
        <v xml:space="preserve">  Jacob W√¶ver</v>
      </c>
      <c r="C1426" s="23">
        <f>VLOOKUP(Healthcare!A1426,'Medical Examinations'!A1426:H3760,2,FALSE)</f>
        <v>32.6</v>
      </c>
      <c r="D1426" s="23">
        <f>VLOOKUP(A1426,'Medical Examinations'!A1426:H3760,3,FALSE)</f>
        <v>5.73</v>
      </c>
      <c r="E1426" s="23" t="str">
        <f>VLOOKUP(A1426,'Medical Examinations'!A1426:H3760,4,FALSE)</f>
        <v>No</v>
      </c>
      <c r="F1426" s="23" t="str">
        <f>VLOOKUP(A1426,'Medical Examinations'!A1426:H3760,5,FALSE)</f>
        <v>No</v>
      </c>
      <c r="G1426" s="23" t="str">
        <f>VLOOKUP(A1426,'Medical Examinations'!A1426:H3760,6,FALSE)</f>
        <v>Yes</v>
      </c>
      <c r="H1426" s="23">
        <f>VLOOKUP(A1426,'Medical Examinations'!A1426:H3760,7,FALSE)</f>
        <v>1</v>
      </c>
      <c r="I1426" s="23" t="str">
        <f>VLOOKUP(A1426,'Medical Examinations'!A1426:H3760,8,FALSE)</f>
        <v>No</v>
      </c>
      <c r="J1426" s="23" t="str" cm="1">
        <f t="array" ref="J1426">_xlfn.IFS(C1426&lt;18.5,"Under Weight",C1426&lt;25,"Healthy Weight",C1426&lt;30,"Over Weight",C1426&gt;=30,"Obesity")</f>
        <v>Obesity</v>
      </c>
      <c r="K1426" s="23" t="str" cm="1">
        <f t="array" ref="K1426">_xlfn.IFS(D1426&lt;5.7,"Normal",D1426&lt;=6.5,"Prediabetes",D1426&gt;6.5,"Diabetes")</f>
        <v>Prediabetes</v>
      </c>
      <c r="L1426" s="30" t="str">
        <f>VLOOKUP(A1426,'Hospitalisation Details'!A1426:H3768,2,FALSE)</f>
        <v>01-Sep-1979</v>
      </c>
      <c r="M1426" s="23">
        <f>VLOOKUP(A1426,'Hospitalisation Details'!A1426:H3768,5,FALSE)</f>
        <v>7441.5</v>
      </c>
      <c r="N1426" s="23" t="str">
        <f>VLOOKUP(A1426,'Hospitalisation Details'!A1426:H3768,6,FALSE)</f>
        <v>tier - 3</v>
      </c>
      <c r="O1426" s="23" t="str">
        <f>VLOOKUP(A1426,'Hospitalisation Details'!A1426:H3768,7,FALSE)</f>
        <v>tier - 2</v>
      </c>
      <c r="P1426" s="23" t="str">
        <f>VLOOKUP(A1426,'Hospitalisation Details'!A1426:H3768,8,FALSE)</f>
        <v>R1011</v>
      </c>
      <c r="Q1426" s="26">
        <f>VLOOKUP(A1426,'Hospitalisation Details'!A1426:H3768,3,FALSE)</f>
        <v>43.769444444444446</v>
      </c>
    </row>
    <row r="1427" spans="1:17" ht="15.75" customHeight="1" x14ac:dyDescent="0.3">
      <c r="A1427" s="31" t="s">
        <v>2476</v>
      </c>
      <c r="B1427" s="23" t="str">
        <f>VLOOKUP(A1427,'Customer Names'!A1427:D3761,3,FALSE)</f>
        <v xml:space="preserve">  Scott</v>
      </c>
      <c r="C1427" s="23">
        <f>VLOOKUP(Healthcare!A1427,'Medical Examinations'!A1427:H3761,2,FALSE)</f>
        <v>30.2</v>
      </c>
      <c r="D1427" s="23">
        <f>VLOOKUP(A1427,'Medical Examinations'!A1427:H3761,3,FALSE)</f>
        <v>5.7</v>
      </c>
      <c r="E1427" s="23" t="str">
        <f>VLOOKUP(A1427,'Medical Examinations'!A1427:H3761,4,FALSE)</f>
        <v>No</v>
      </c>
      <c r="F1427" s="23" t="str">
        <f>VLOOKUP(A1427,'Medical Examinations'!A1427:H3761,5,FALSE)</f>
        <v>No</v>
      </c>
      <c r="G1427" s="23" t="str">
        <f>VLOOKUP(A1427,'Medical Examinations'!A1427:H3761,6,FALSE)</f>
        <v>No</v>
      </c>
      <c r="H1427" s="23">
        <f>VLOOKUP(A1427,'Medical Examinations'!A1427:H3761,7,FALSE)</f>
        <v>0</v>
      </c>
      <c r="I1427" s="23" t="str">
        <f>VLOOKUP(A1427,'Medical Examinations'!A1427:H3761,8,FALSE)</f>
        <v>No</v>
      </c>
      <c r="J1427" s="23" t="str" cm="1">
        <f t="array" ref="J1427">_xlfn.IFS(C1427&lt;18.5,"Under Weight",C1427&lt;25,"Healthy Weight",C1427&lt;30,"Over Weight",C1427&gt;=30,"Obesity")</f>
        <v>Obesity</v>
      </c>
      <c r="K1427" s="23" t="str" cm="1">
        <f t="array" ref="K1427">_xlfn.IFS(D1427&lt;5.7,"Normal",D1427&lt;=6.5,"Prediabetes",D1427&gt;6.5,"Diabetes")</f>
        <v>Prediabetes</v>
      </c>
      <c r="L1427" s="30" t="str">
        <f>VLOOKUP(A1427,'Hospitalisation Details'!A1427:H3769,2,FALSE)</f>
        <v>25-Aug-1977</v>
      </c>
      <c r="M1427" s="23">
        <f>VLOOKUP(A1427,'Hospitalisation Details'!A1427:H3769,5,FALSE)</f>
        <v>7441.05</v>
      </c>
      <c r="N1427" s="23" t="str">
        <f>VLOOKUP(A1427,'Hospitalisation Details'!A1427:H3769,6,FALSE)</f>
        <v>tier - 3</v>
      </c>
      <c r="O1427" s="23" t="str">
        <f>VLOOKUP(A1427,'Hospitalisation Details'!A1427:H3769,7,FALSE)</f>
        <v>tier - 2</v>
      </c>
      <c r="P1427" s="23" t="str">
        <f>VLOOKUP(A1427,'Hospitalisation Details'!A1427:H3769,8,FALSE)</f>
        <v>R1011</v>
      </c>
      <c r="Q1427" s="26">
        <f>VLOOKUP(A1427,'Hospitalisation Details'!A1427:H3769,3,FALSE)</f>
        <v>45.786111111111111</v>
      </c>
    </row>
    <row r="1428" spans="1:17" ht="15.75" customHeight="1" x14ac:dyDescent="0.3">
      <c r="A1428" s="31" t="s">
        <v>2477</v>
      </c>
      <c r="B1428" s="23" t="str">
        <f>VLOOKUP(A1428,'Customer Names'!A1428:D3762,3,FALSE)</f>
        <v xml:space="preserve">  Brooke S</v>
      </c>
      <c r="C1428" s="23">
        <f>VLOOKUP(Healthcare!A1428,'Medical Examinations'!A1428:H3762,2,FALSE)</f>
        <v>27.645</v>
      </c>
      <c r="D1428" s="23">
        <f>VLOOKUP(A1428,'Medical Examinations'!A1428:H3762,3,FALSE)</f>
        <v>9.91</v>
      </c>
      <c r="E1428" s="23" t="str">
        <f>VLOOKUP(A1428,'Medical Examinations'!A1428:H3762,4,FALSE)</f>
        <v>No</v>
      </c>
      <c r="F1428" s="23" t="str">
        <f>VLOOKUP(A1428,'Medical Examinations'!A1428:H3762,5,FALSE)</f>
        <v>No</v>
      </c>
      <c r="G1428" s="23" t="str">
        <f>VLOOKUP(A1428,'Medical Examinations'!A1428:H3762,6,FALSE)</f>
        <v>No</v>
      </c>
      <c r="H1428" s="23">
        <f>VLOOKUP(A1428,'Medical Examinations'!A1428:H3762,7,FALSE)</f>
        <v>0</v>
      </c>
      <c r="I1428" s="23" t="str">
        <f>VLOOKUP(A1428,'Medical Examinations'!A1428:H3762,8,FALSE)</f>
        <v>No</v>
      </c>
      <c r="J1428" s="23" t="str" cm="1">
        <f t="array" ref="J1428">_xlfn.IFS(C1428&lt;18.5,"Under Weight",C1428&lt;25,"Healthy Weight",C1428&lt;30,"Over Weight",C1428&gt;=30,"Obesity")</f>
        <v>Over Weight</v>
      </c>
      <c r="K1428" s="23" t="str" cm="1">
        <f t="array" ref="K1428">_xlfn.IFS(D1428&lt;5.7,"Normal",D1428&lt;=6.5,"Prediabetes",D1428&gt;6.5,"Diabetes")</f>
        <v>Diabetes</v>
      </c>
      <c r="L1428" s="30" t="str">
        <f>VLOOKUP(A1428,'Hospitalisation Details'!A1428:H3770,2,FALSE)</f>
        <v>02-Dec-1978</v>
      </c>
      <c r="M1428" s="23">
        <f>VLOOKUP(A1428,'Hospitalisation Details'!A1428:H3770,5,FALSE)</f>
        <v>7421.19</v>
      </c>
      <c r="N1428" s="23" t="str">
        <f>VLOOKUP(A1428,'Hospitalisation Details'!A1428:H3770,6,FALSE)</f>
        <v>tier - 2</v>
      </c>
      <c r="O1428" s="23" t="str">
        <f>VLOOKUP(A1428,'Hospitalisation Details'!A1428:H3770,7,FALSE)</f>
        <v>tier - 3</v>
      </c>
      <c r="P1428" s="23" t="str">
        <f>VLOOKUP(A1428,'Hospitalisation Details'!A1428:H3770,8,FALSE)</f>
        <v>R1012</v>
      </c>
      <c r="Q1428" s="26">
        <f>VLOOKUP(A1428,'Hospitalisation Details'!A1428:H3770,3,FALSE)</f>
        <v>44.516666666666666</v>
      </c>
    </row>
    <row r="1429" spans="1:17" ht="15.75" customHeight="1" x14ac:dyDescent="0.3">
      <c r="A1429" s="31" t="s">
        <v>2479</v>
      </c>
      <c r="B1429" s="23" t="str">
        <f>VLOOKUP(A1429,'Customer Names'!A1429:D3763,3,FALSE)</f>
        <v xml:space="preserve">  Kaye A</v>
      </c>
      <c r="C1429" s="23">
        <f>VLOOKUP(Healthcare!A1429,'Medical Examinations'!A1429:H3763,2,FALSE)</f>
        <v>26.41</v>
      </c>
      <c r="D1429" s="23">
        <f>VLOOKUP(A1429,'Medical Examinations'!A1429:H3763,3,FALSE)</f>
        <v>11.4</v>
      </c>
      <c r="E1429" s="23" t="str">
        <f>VLOOKUP(A1429,'Medical Examinations'!A1429:H3763,4,FALSE)</f>
        <v>No</v>
      </c>
      <c r="F1429" s="23" t="str">
        <f>VLOOKUP(A1429,'Medical Examinations'!A1429:H3763,5,FALSE)</f>
        <v>No</v>
      </c>
      <c r="G1429" s="23" t="str">
        <f>VLOOKUP(A1429,'Medical Examinations'!A1429:H3763,6,FALSE)</f>
        <v>No</v>
      </c>
      <c r="H1429" s="23">
        <f>VLOOKUP(A1429,'Medical Examinations'!A1429:H3763,7,FALSE)</f>
        <v>0</v>
      </c>
      <c r="I1429" s="23" t="str">
        <f>VLOOKUP(A1429,'Medical Examinations'!A1429:H3763,8,FALSE)</f>
        <v>No</v>
      </c>
      <c r="J1429" s="23" t="str" cm="1">
        <f t="array" ref="J1429">_xlfn.IFS(C1429&lt;18.5,"Under Weight",C1429&lt;25,"Healthy Weight",C1429&lt;30,"Over Weight",C1429&gt;=30,"Obesity")</f>
        <v>Over Weight</v>
      </c>
      <c r="K1429" s="23" t="str" cm="1">
        <f t="array" ref="K1429">_xlfn.IFS(D1429&lt;5.7,"Normal",D1429&lt;=6.5,"Prediabetes",D1429&gt;6.5,"Diabetes")</f>
        <v>Diabetes</v>
      </c>
      <c r="L1429" s="30" t="str">
        <f>VLOOKUP(A1429,'Hospitalisation Details'!A1429:H3771,2,FALSE)</f>
        <v>12-Nov-1978</v>
      </c>
      <c r="M1429" s="23">
        <f>VLOOKUP(A1429,'Hospitalisation Details'!A1429:H3771,5,FALSE)</f>
        <v>7419.48</v>
      </c>
      <c r="N1429" s="23" t="str">
        <f>VLOOKUP(A1429,'Hospitalisation Details'!A1429:H3771,6,FALSE)</f>
        <v>tier - 2</v>
      </c>
      <c r="O1429" s="23" t="str">
        <f>VLOOKUP(A1429,'Hospitalisation Details'!A1429:H3771,7,FALSE)</f>
        <v>tier - 2</v>
      </c>
      <c r="P1429" s="23" t="str">
        <f>VLOOKUP(A1429,'Hospitalisation Details'!A1429:H3771,8,FALSE)</f>
        <v>R1012</v>
      </c>
      <c r="Q1429" s="26">
        <f>VLOOKUP(A1429,'Hospitalisation Details'!A1429:H3771,3,FALSE)</f>
        <v>44.572222222222223</v>
      </c>
    </row>
    <row r="1430" spans="1:17" ht="15.75" customHeight="1" x14ac:dyDescent="0.3">
      <c r="A1430" s="31" t="s">
        <v>2481</v>
      </c>
      <c r="B1430" s="23" t="str">
        <f>VLOOKUP(A1430,'Customer Names'!A1430:D3764,3,FALSE)</f>
        <v xml:space="preserve">  Carolyn</v>
      </c>
      <c r="C1430" s="23">
        <f>VLOOKUP(Healthcare!A1430,'Medical Examinations'!A1430:H3764,2,FALSE)</f>
        <v>34.1</v>
      </c>
      <c r="D1430" s="23">
        <f>VLOOKUP(A1430,'Medical Examinations'!A1430:H3764,3,FALSE)</f>
        <v>6.29</v>
      </c>
      <c r="E1430" s="23" t="str">
        <f>VLOOKUP(A1430,'Medical Examinations'!A1430:H3764,4,FALSE)</f>
        <v>Yes</v>
      </c>
      <c r="F1430" s="23" t="str">
        <f>VLOOKUP(A1430,'Medical Examinations'!A1430:H3764,5,FALSE)</f>
        <v>No</v>
      </c>
      <c r="G1430" s="23" t="str">
        <f>VLOOKUP(A1430,'Medical Examinations'!A1430:H3764,6,FALSE)</f>
        <v>Yes</v>
      </c>
      <c r="H1430" s="23">
        <f>VLOOKUP(A1430,'Medical Examinations'!A1430:H3764,7,FALSE)</f>
        <v>1</v>
      </c>
      <c r="I1430" s="23" t="str">
        <f>VLOOKUP(A1430,'Medical Examinations'!A1430:H3764,8,FALSE)</f>
        <v>No</v>
      </c>
      <c r="J1430" s="23" t="str" cm="1">
        <f t="array" ref="J1430">_xlfn.IFS(C1430&lt;18.5,"Under Weight",C1430&lt;25,"Healthy Weight",C1430&lt;30,"Over Weight",C1430&gt;=30,"Obesity")</f>
        <v>Obesity</v>
      </c>
      <c r="K1430" s="23" t="str" cm="1">
        <f t="array" ref="K1430">_xlfn.IFS(D1430&lt;5.7,"Normal",D1430&lt;=6.5,"Prediabetes",D1430&gt;6.5,"Diabetes")</f>
        <v>Prediabetes</v>
      </c>
      <c r="L1430" s="30" t="str">
        <f>VLOOKUP(A1430,'Hospitalisation Details'!A1430:H3772,2,FALSE)</f>
        <v>19-Sep-1983</v>
      </c>
      <c r="M1430" s="23">
        <f>VLOOKUP(A1430,'Hospitalisation Details'!A1430:H3772,5,FALSE)</f>
        <v>7418.52</v>
      </c>
      <c r="N1430" s="23" t="str">
        <f>VLOOKUP(A1430,'Hospitalisation Details'!A1430:H3772,6,FALSE)</f>
        <v>tier - 2</v>
      </c>
      <c r="O1430" s="23" t="str">
        <f>VLOOKUP(A1430,'Hospitalisation Details'!A1430:H3772,7,FALSE)</f>
        <v>tier - 2</v>
      </c>
      <c r="P1430" s="23" t="str">
        <f>VLOOKUP(A1430,'Hospitalisation Details'!A1430:H3772,8,FALSE)</f>
        <v>R1011</v>
      </c>
      <c r="Q1430" s="26">
        <f>VLOOKUP(A1430,'Hospitalisation Details'!A1430:H3772,3,FALSE)</f>
        <v>39.719444444444441</v>
      </c>
    </row>
    <row r="1431" spans="1:17" ht="15.75" customHeight="1" x14ac:dyDescent="0.3">
      <c r="A1431" s="31" t="s">
        <v>2482</v>
      </c>
      <c r="B1431" s="23" t="str">
        <f>VLOOKUP(A1431,'Customer Names'!A1431:D3765,3,FALSE)</f>
        <v xml:space="preserve">  Daniel C</v>
      </c>
      <c r="C1431" s="23">
        <f>VLOOKUP(Healthcare!A1431,'Medical Examinations'!A1431:H3765,2,FALSE)</f>
        <v>17.3</v>
      </c>
      <c r="D1431" s="23">
        <f>VLOOKUP(A1431,'Medical Examinations'!A1431:H3765,3,FALSE)</f>
        <v>9.2799999999999994</v>
      </c>
      <c r="E1431" s="23" t="str">
        <f>VLOOKUP(A1431,'Medical Examinations'!A1431:H3765,4,FALSE)</f>
        <v>No</v>
      </c>
      <c r="F1431" s="23" t="str">
        <f>VLOOKUP(A1431,'Medical Examinations'!A1431:H3765,5,FALSE)</f>
        <v>No</v>
      </c>
      <c r="G1431" s="23" t="str">
        <f>VLOOKUP(A1431,'Medical Examinations'!A1431:H3765,6,FALSE)</f>
        <v>No</v>
      </c>
      <c r="H1431" s="23">
        <f>VLOOKUP(A1431,'Medical Examinations'!A1431:H3765,7,FALSE)</f>
        <v>0</v>
      </c>
      <c r="I1431" s="23" t="str">
        <f>VLOOKUP(A1431,'Medical Examinations'!A1431:H3765,8,FALSE)</f>
        <v>No</v>
      </c>
      <c r="J1431" s="23" t="str" cm="1">
        <f t="array" ref="J1431">_xlfn.IFS(C1431&lt;18.5,"Under Weight",C1431&lt;25,"Healthy Weight",C1431&lt;30,"Over Weight",C1431&gt;=30,"Obesity")</f>
        <v>Under Weight</v>
      </c>
      <c r="K1431" s="23" t="str" cm="1">
        <f t="array" ref="K1431">_xlfn.IFS(D1431&lt;5.7,"Normal",D1431&lt;=6.5,"Prediabetes",D1431&gt;6.5,"Diabetes")</f>
        <v>Diabetes</v>
      </c>
      <c r="L1431" s="30" t="str">
        <f>VLOOKUP(A1431,'Hospitalisation Details'!A1431:H3773,2,FALSE)</f>
        <v>05-Dec-1965</v>
      </c>
      <c r="M1431" s="23">
        <f>VLOOKUP(A1431,'Hospitalisation Details'!A1431:H3773,5,FALSE)</f>
        <v>7403.98</v>
      </c>
      <c r="N1431" s="23" t="str">
        <f>VLOOKUP(A1431,'Hospitalisation Details'!A1431:H3773,6,FALSE)</f>
        <v>tier - 3</v>
      </c>
      <c r="O1431" s="23" t="str">
        <f>VLOOKUP(A1431,'Hospitalisation Details'!A1431:H3773,7,FALSE)</f>
        <v>tier - 2</v>
      </c>
      <c r="P1431" s="23" t="str">
        <f>VLOOKUP(A1431,'Hospitalisation Details'!A1431:H3773,8,FALSE)</f>
        <v>R1013</v>
      </c>
      <c r="Q1431" s="26">
        <f>VLOOKUP(A1431,'Hospitalisation Details'!A1431:H3773,3,FALSE)</f>
        <v>57.508333333333333</v>
      </c>
    </row>
    <row r="1432" spans="1:17" ht="15.75" customHeight="1" x14ac:dyDescent="0.3">
      <c r="A1432" s="31" t="s">
        <v>2484</v>
      </c>
      <c r="B1432" s="23" t="str">
        <f>VLOOKUP(A1432,'Customer Names'!A1432:D3766,3,FALSE)</f>
        <v xml:space="preserve">  Laurie A</v>
      </c>
      <c r="C1432" s="23">
        <f>VLOOKUP(Healthcare!A1432,'Medical Examinations'!A1432:H3766,2,FALSE)</f>
        <v>35.020000000000003</v>
      </c>
      <c r="D1432" s="23">
        <f>VLOOKUP(A1432,'Medical Examinations'!A1432:H3766,3,FALSE)</f>
        <v>4.78</v>
      </c>
      <c r="E1432" s="23" t="str">
        <f>VLOOKUP(A1432,'Medical Examinations'!A1432:H3766,4,FALSE)</f>
        <v>No</v>
      </c>
      <c r="F1432" s="23" t="str">
        <f>VLOOKUP(A1432,'Medical Examinations'!A1432:H3766,5,FALSE)</f>
        <v>No</v>
      </c>
      <c r="G1432" s="23" t="str">
        <f>VLOOKUP(A1432,'Medical Examinations'!A1432:H3766,6,FALSE)</f>
        <v>Yes</v>
      </c>
      <c r="H1432" s="23">
        <f>VLOOKUP(A1432,'Medical Examinations'!A1432:H3766,7,FALSE)</f>
        <v>1</v>
      </c>
      <c r="I1432" s="23" t="str">
        <f>VLOOKUP(A1432,'Medical Examinations'!A1432:H3766,8,FALSE)</f>
        <v>No</v>
      </c>
      <c r="J1432" s="23" t="str" cm="1">
        <f t="array" ref="J1432">_xlfn.IFS(C1432&lt;18.5,"Under Weight",C1432&lt;25,"Healthy Weight",C1432&lt;30,"Over Weight",C1432&gt;=30,"Obesity")</f>
        <v>Obesity</v>
      </c>
      <c r="K1432" s="23" t="str" cm="1">
        <f t="array" ref="K1432">_xlfn.IFS(D1432&lt;5.7,"Normal",D1432&lt;=6.5,"Prediabetes",D1432&gt;6.5,"Diabetes")</f>
        <v>Normal</v>
      </c>
      <c r="L1432" s="30" t="str">
        <f>VLOOKUP(A1432,'Hospitalisation Details'!A1432:H3774,2,FALSE)</f>
        <v>22-Jul-1993</v>
      </c>
      <c r="M1432" s="23">
        <f>VLOOKUP(A1432,'Hospitalisation Details'!A1432:H3774,5,FALSE)</f>
        <v>7388.85</v>
      </c>
      <c r="N1432" s="23" t="str">
        <f>VLOOKUP(A1432,'Hospitalisation Details'!A1432:H3774,6,FALSE)</f>
        <v>tier - 2</v>
      </c>
      <c r="O1432" s="23" t="str">
        <f>VLOOKUP(A1432,'Hospitalisation Details'!A1432:H3774,7,FALSE)</f>
        <v>tier - 2</v>
      </c>
      <c r="P1432" s="23" t="str">
        <f>VLOOKUP(A1432,'Hospitalisation Details'!A1432:H3774,8,FALSE)</f>
        <v>R1026</v>
      </c>
      <c r="Q1432" s="26">
        <f>VLOOKUP(A1432,'Hospitalisation Details'!A1432:H3774,3,FALSE)</f>
        <v>29.877777777777776</v>
      </c>
    </row>
    <row r="1433" spans="1:17" ht="15.75" customHeight="1" x14ac:dyDescent="0.3">
      <c r="A1433" s="31" t="s">
        <v>2486</v>
      </c>
      <c r="B1433" s="23" t="str">
        <f>VLOOKUP(A1433,'Customer Names'!A1433:D3767,3,FALSE)</f>
        <v xml:space="preserve">  Nicole</v>
      </c>
      <c r="C1433" s="23">
        <f>VLOOKUP(Healthcare!A1433,'Medical Examinations'!A1433:H3767,2,FALSE)</f>
        <v>37.1</v>
      </c>
      <c r="D1433" s="23">
        <f>VLOOKUP(A1433,'Medical Examinations'!A1433:H3767,3,FALSE)</f>
        <v>8.8699999999999992</v>
      </c>
      <c r="E1433" s="23" t="str">
        <f>VLOOKUP(A1433,'Medical Examinations'!A1433:H3767,4,FALSE)</f>
        <v>Yes</v>
      </c>
      <c r="F1433" s="23" t="str">
        <f>VLOOKUP(A1433,'Medical Examinations'!A1433:H3767,5,FALSE)</f>
        <v>No</v>
      </c>
      <c r="G1433" s="23" t="str">
        <f>VLOOKUP(A1433,'Medical Examinations'!A1433:H3767,6,FALSE)</f>
        <v>No</v>
      </c>
      <c r="H1433" s="23">
        <f>VLOOKUP(A1433,'Medical Examinations'!A1433:H3767,7,FALSE)</f>
        <v>0</v>
      </c>
      <c r="I1433" s="23" t="str">
        <f>VLOOKUP(A1433,'Medical Examinations'!A1433:H3767,8,FALSE)</f>
        <v>No</v>
      </c>
      <c r="J1433" s="23" t="str" cm="1">
        <f t="array" ref="J1433">_xlfn.IFS(C1433&lt;18.5,"Under Weight",C1433&lt;25,"Healthy Weight",C1433&lt;30,"Over Weight",C1433&gt;=30,"Obesity")</f>
        <v>Obesity</v>
      </c>
      <c r="K1433" s="23" t="str" cm="1">
        <f t="array" ref="K1433">_xlfn.IFS(D1433&lt;5.7,"Normal",D1433&lt;=6.5,"Prediabetes",D1433&gt;6.5,"Diabetes")</f>
        <v>Diabetes</v>
      </c>
      <c r="L1433" s="30" t="str">
        <f>VLOOKUP(A1433,'Hospitalisation Details'!A1433:H3775,2,FALSE)</f>
        <v>24-Nov-1981</v>
      </c>
      <c r="M1433" s="23">
        <f>VLOOKUP(A1433,'Hospitalisation Details'!A1433:H3775,5,FALSE)</f>
        <v>7371.77</v>
      </c>
      <c r="N1433" s="23" t="str">
        <f>VLOOKUP(A1433,'Hospitalisation Details'!A1433:H3775,6,FALSE)</f>
        <v>tier - 2</v>
      </c>
      <c r="O1433" s="23" t="str">
        <f>VLOOKUP(A1433,'Hospitalisation Details'!A1433:H3775,7,FALSE)</f>
        <v>tier - 1</v>
      </c>
      <c r="P1433" s="23" t="str">
        <f>VLOOKUP(A1433,'Hospitalisation Details'!A1433:H3775,8,FALSE)</f>
        <v>R1011</v>
      </c>
      <c r="Q1433" s="26">
        <f>VLOOKUP(A1433,'Hospitalisation Details'!A1433:H3775,3,FALSE)</f>
        <v>41.538888888888891</v>
      </c>
    </row>
    <row r="1434" spans="1:17" ht="15.75" customHeight="1" x14ac:dyDescent="0.3">
      <c r="A1434" s="31" t="s">
        <v>2487</v>
      </c>
      <c r="B1434" s="23" t="str">
        <f>VLOOKUP(A1434,'Customer Names'!A1434:D3768,3,FALSE)</f>
        <v xml:space="preserve">  Shelby</v>
      </c>
      <c r="C1434" s="23">
        <f>VLOOKUP(Healthcare!A1434,'Medical Examinations'!A1434:H3768,2,FALSE)</f>
        <v>16.79</v>
      </c>
      <c r="D1434" s="23">
        <f>VLOOKUP(A1434,'Medical Examinations'!A1434:H3768,3,FALSE)</f>
        <v>11.4</v>
      </c>
      <c r="E1434" s="23" t="str">
        <f>VLOOKUP(A1434,'Medical Examinations'!A1434:H3768,4,FALSE)</f>
        <v>No</v>
      </c>
      <c r="F1434" s="23" t="str">
        <f>VLOOKUP(A1434,'Medical Examinations'!A1434:H3768,5,FALSE)</f>
        <v>No</v>
      </c>
      <c r="G1434" s="23" t="str">
        <f>VLOOKUP(A1434,'Medical Examinations'!A1434:H3768,6,FALSE)</f>
        <v>No</v>
      </c>
      <c r="H1434" s="23">
        <f>VLOOKUP(A1434,'Medical Examinations'!A1434:H3768,7,FALSE)</f>
        <v>0</v>
      </c>
      <c r="I1434" s="23" t="str">
        <f>VLOOKUP(A1434,'Medical Examinations'!A1434:H3768,8,FALSE)</f>
        <v>No</v>
      </c>
      <c r="J1434" s="23" t="str" cm="1">
        <f t="array" ref="J1434">_xlfn.IFS(C1434&lt;18.5,"Under Weight",C1434&lt;25,"Healthy Weight",C1434&lt;30,"Over Weight",C1434&gt;=30,"Obesity")</f>
        <v>Under Weight</v>
      </c>
      <c r="K1434" s="23" t="str" cm="1">
        <f t="array" ref="K1434">_xlfn.IFS(D1434&lt;5.7,"Normal",D1434&lt;=6.5,"Prediabetes",D1434&gt;6.5,"Diabetes")</f>
        <v>Diabetes</v>
      </c>
      <c r="L1434" s="30" t="str">
        <f>VLOOKUP(A1434,'Hospitalisation Details'!A1434:H3776,2,FALSE)</f>
        <v>09-Dec-1965</v>
      </c>
      <c r="M1434" s="23">
        <f>VLOOKUP(A1434,'Hospitalisation Details'!A1434:H3776,5,FALSE)</f>
        <v>7362.31</v>
      </c>
      <c r="N1434" s="23" t="str">
        <f>VLOOKUP(A1434,'Hospitalisation Details'!A1434:H3776,6,FALSE)</f>
        <v>tier - 3</v>
      </c>
      <c r="O1434" s="23" t="str">
        <f>VLOOKUP(A1434,'Hospitalisation Details'!A1434:H3776,7,FALSE)</f>
        <v>tier - 3</v>
      </c>
      <c r="P1434" s="23" t="str">
        <f>VLOOKUP(A1434,'Hospitalisation Details'!A1434:H3776,8,FALSE)</f>
        <v>R1013</v>
      </c>
      <c r="Q1434" s="26">
        <f>VLOOKUP(A1434,'Hospitalisation Details'!A1434:H3776,3,FALSE)</f>
        <v>57.49722222222222</v>
      </c>
    </row>
    <row r="1435" spans="1:17" ht="15.75" customHeight="1" x14ac:dyDescent="0.3">
      <c r="A1435" s="31" t="s">
        <v>2489</v>
      </c>
      <c r="B1435" s="23" t="str">
        <f>VLOOKUP(A1435,'Customer Names'!A1435:D3769,3,FALSE)</f>
        <v xml:space="preserve">  Allison</v>
      </c>
      <c r="C1435" s="23">
        <f>VLOOKUP(Healthcare!A1435,'Medical Examinations'!A1435:H3769,2,FALSE)</f>
        <v>31.635000000000002</v>
      </c>
      <c r="D1435" s="23">
        <f>VLOOKUP(A1435,'Medical Examinations'!A1435:H3769,3,FALSE)</f>
        <v>9.1300000000000008</v>
      </c>
      <c r="E1435" s="23" t="str">
        <f>VLOOKUP(A1435,'Medical Examinations'!A1435:H3769,4,FALSE)</f>
        <v>Yes</v>
      </c>
      <c r="F1435" s="23" t="str">
        <f>VLOOKUP(A1435,'Medical Examinations'!A1435:H3769,5,FALSE)</f>
        <v>No</v>
      </c>
      <c r="G1435" s="23" t="str">
        <f>VLOOKUP(A1435,'Medical Examinations'!A1435:H3769,6,FALSE)</f>
        <v>No</v>
      </c>
      <c r="H1435" s="23">
        <f>VLOOKUP(A1435,'Medical Examinations'!A1435:H3769,7,FALSE)</f>
        <v>0</v>
      </c>
      <c r="I1435" s="23" t="str">
        <f>VLOOKUP(A1435,'Medical Examinations'!A1435:H3769,8,FALSE)</f>
        <v>No</v>
      </c>
      <c r="J1435" s="23" t="str" cm="1">
        <f t="array" ref="J1435">_xlfn.IFS(C1435&lt;18.5,"Under Weight",C1435&lt;25,"Healthy Weight",C1435&lt;30,"Over Weight",C1435&gt;=30,"Obesity")</f>
        <v>Obesity</v>
      </c>
      <c r="K1435" s="23" t="str" cm="1">
        <f t="array" ref="K1435">_xlfn.IFS(D1435&lt;5.7,"Normal",D1435&lt;=6.5,"Prediabetes",D1435&gt;6.5,"Diabetes")</f>
        <v>Diabetes</v>
      </c>
      <c r="L1435" s="30" t="str">
        <f>VLOOKUP(A1435,'Hospitalisation Details'!A1435:H3777,2,FALSE)</f>
        <v>16-Jul-1981</v>
      </c>
      <c r="M1435" s="23">
        <f>VLOOKUP(A1435,'Hospitalisation Details'!A1435:H3777,5,FALSE)</f>
        <v>7358.18</v>
      </c>
      <c r="N1435" s="23" t="str">
        <f>VLOOKUP(A1435,'Hospitalisation Details'!A1435:H3777,6,FALSE)</f>
        <v>tier - 2</v>
      </c>
      <c r="O1435" s="23" t="str">
        <f>VLOOKUP(A1435,'Hospitalisation Details'!A1435:H3777,7,FALSE)</f>
        <v>tier - 3</v>
      </c>
      <c r="P1435" s="23" t="str">
        <f>VLOOKUP(A1435,'Hospitalisation Details'!A1435:H3777,8,FALSE)</f>
        <v>R1024</v>
      </c>
      <c r="Q1435" s="26">
        <f>VLOOKUP(A1435,'Hospitalisation Details'!A1435:H3777,3,FALSE)</f>
        <v>41.894444444444446</v>
      </c>
    </row>
    <row r="1436" spans="1:17" ht="15.75" customHeight="1" x14ac:dyDescent="0.3">
      <c r="A1436" s="31" t="s">
        <v>2490</v>
      </c>
      <c r="B1436" s="23" t="str">
        <f>VLOOKUP(A1436,'Customer Names'!A1436:D3770,3,FALSE)</f>
        <v xml:space="preserve">  Leticia</v>
      </c>
      <c r="C1436" s="23">
        <f>VLOOKUP(Healthcare!A1436,'Medical Examinations'!A1436:H3770,2,FALSE)</f>
        <v>24.19</v>
      </c>
      <c r="D1436" s="23">
        <f>VLOOKUP(A1436,'Medical Examinations'!A1436:H3770,3,FALSE)</f>
        <v>6.22</v>
      </c>
      <c r="E1436" s="23" t="str">
        <f>VLOOKUP(A1436,'Medical Examinations'!A1436:H3770,4,FALSE)</f>
        <v>Yes</v>
      </c>
      <c r="F1436" s="23" t="str">
        <f>VLOOKUP(A1436,'Medical Examinations'!A1436:H3770,5,FALSE)</f>
        <v>No</v>
      </c>
      <c r="G1436" s="23" t="str">
        <f>VLOOKUP(A1436,'Medical Examinations'!A1436:H3770,6,FALSE)</f>
        <v>Yes</v>
      </c>
      <c r="H1436" s="23">
        <f>VLOOKUP(A1436,'Medical Examinations'!A1436:H3770,7,FALSE)</f>
        <v>1</v>
      </c>
      <c r="I1436" s="23" t="str">
        <f>VLOOKUP(A1436,'Medical Examinations'!A1436:H3770,8,FALSE)</f>
        <v>No</v>
      </c>
      <c r="J1436" s="23" t="str" cm="1">
        <f t="array" ref="J1436">_xlfn.IFS(C1436&lt;18.5,"Under Weight",C1436&lt;25,"Healthy Weight",C1436&lt;30,"Over Weight",C1436&gt;=30,"Obesity")</f>
        <v>Healthy Weight</v>
      </c>
      <c r="K1436" s="23" t="str" cm="1">
        <f t="array" ref="K1436">_xlfn.IFS(D1436&lt;5.7,"Normal",D1436&lt;=6.5,"Prediabetes",D1436&gt;6.5,"Diabetes")</f>
        <v>Prediabetes</v>
      </c>
      <c r="L1436" s="30" t="str">
        <f>VLOOKUP(A1436,'Hospitalisation Details'!A1436:H3778,2,FALSE)</f>
        <v>21-Jun-1983</v>
      </c>
      <c r="M1436" s="23">
        <f>VLOOKUP(A1436,'Hospitalisation Details'!A1436:H3778,5,FALSE)</f>
        <v>7357.49</v>
      </c>
      <c r="N1436" s="23" t="str">
        <f>VLOOKUP(A1436,'Hospitalisation Details'!A1436:H3778,6,FALSE)</f>
        <v>tier - 2</v>
      </c>
      <c r="O1436" s="23" t="str">
        <f>VLOOKUP(A1436,'Hospitalisation Details'!A1436:H3778,7,FALSE)</f>
        <v>tier - 2</v>
      </c>
      <c r="P1436" s="23" t="str">
        <f>VLOOKUP(A1436,'Hospitalisation Details'!A1436:H3778,8,FALSE)</f>
        <v>R1012</v>
      </c>
      <c r="Q1436" s="26">
        <f>VLOOKUP(A1436,'Hospitalisation Details'!A1436:H3778,3,FALSE)</f>
        <v>39.963888888888889</v>
      </c>
    </row>
    <row r="1437" spans="1:17" ht="15.75" customHeight="1" x14ac:dyDescent="0.3">
      <c r="A1437" s="31" t="s">
        <v>2492</v>
      </c>
      <c r="B1437" s="23" t="str">
        <f>VLOOKUP(A1437,'Customer Names'!A1437:D3771,3,FALSE)</f>
        <v xml:space="preserve">  John S</v>
      </c>
      <c r="C1437" s="23">
        <f>VLOOKUP(Healthcare!A1437,'Medical Examinations'!A1437:H3771,2,FALSE)</f>
        <v>35.29</v>
      </c>
      <c r="D1437" s="23">
        <f>VLOOKUP(A1437,'Medical Examinations'!A1437:H3771,3,FALSE)</f>
        <v>5.9</v>
      </c>
      <c r="E1437" s="23" t="str">
        <f>VLOOKUP(A1437,'Medical Examinations'!A1437:H3771,4,FALSE)</f>
        <v>No</v>
      </c>
      <c r="F1437" s="23" t="str">
        <f>VLOOKUP(A1437,'Medical Examinations'!A1437:H3771,5,FALSE)</f>
        <v>No</v>
      </c>
      <c r="G1437" s="23" t="str">
        <f>VLOOKUP(A1437,'Medical Examinations'!A1437:H3771,6,FALSE)</f>
        <v>Yes</v>
      </c>
      <c r="H1437" s="23">
        <f>VLOOKUP(A1437,'Medical Examinations'!A1437:H3771,7,FALSE)</f>
        <v>1</v>
      </c>
      <c r="I1437" s="23" t="str">
        <f>VLOOKUP(A1437,'Medical Examinations'!A1437:H3771,8,FALSE)</f>
        <v>No</v>
      </c>
      <c r="J1437" s="23" t="str" cm="1">
        <f t="array" ref="J1437">_xlfn.IFS(C1437&lt;18.5,"Under Weight",C1437&lt;25,"Healthy Weight",C1437&lt;30,"Over Weight",C1437&gt;=30,"Obesity")</f>
        <v>Obesity</v>
      </c>
      <c r="K1437" s="23" t="str" cm="1">
        <f t="array" ref="K1437">_xlfn.IFS(D1437&lt;5.7,"Normal",D1437&lt;=6.5,"Prediabetes",D1437&gt;6.5,"Diabetes")</f>
        <v>Prediabetes</v>
      </c>
      <c r="L1437" s="30" t="str">
        <f>VLOOKUP(A1437,'Hospitalisation Details'!A1437:H3779,2,FALSE)</f>
        <v>05-Oct-1993</v>
      </c>
      <c r="M1437" s="23">
        <f>VLOOKUP(A1437,'Hospitalisation Details'!A1437:H3779,5,FALSE)</f>
        <v>7349.12</v>
      </c>
      <c r="N1437" s="23" t="str">
        <f>VLOOKUP(A1437,'Hospitalisation Details'!A1437:H3779,6,FALSE)</f>
        <v>tier - 2</v>
      </c>
      <c r="O1437" s="23" t="str">
        <f>VLOOKUP(A1437,'Hospitalisation Details'!A1437:H3779,7,FALSE)</f>
        <v>tier - 2</v>
      </c>
      <c r="P1437" s="23" t="str">
        <f>VLOOKUP(A1437,'Hospitalisation Details'!A1437:H3779,8,FALSE)</f>
        <v>R1021</v>
      </c>
      <c r="Q1437" s="26">
        <f>VLOOKUP(A1437,'Hospitalisation Details'!A1437:H3779,3,FALSE)</f>
        <v>29.675000000000001</v>
      </c>
    </row>
    <row r="1438" spans="1:17" ht="15.75" customHeight="1" x14ac:dyDescent="0.3">
      <c r="A1438" s="31" t="s">
        <v>2494</v>
      </c>
      <c r="B1438" s="23" t="str">
        <f>VLOOKUP(A1438,'Customer Names'!A1438:D3772,3,FALSE)</f>
        <v xml:space="preserve">  April</v>
      </c>
      <c r="C1438" s="23">
        <f>VLOOKUP(Healthcare!A1438,'Medical Examinations'!A1438:H3772,2,FALSE)</f>
        <v>35.299999999999997</v>
      </c>
      <c r="D1438" s="23">
        <f>VLOOKUP(A1438,'Medical Examinations'!A1438:H3772,3,FALSE)</f>
        <v>4.45</v>
      </c>
      <c r="E1438" s="23" t="str">
        <f>VLOOKUP(A1438,'Medical Examinations'!A1438:H3772,4,FALSE)</f>
        <v>No</v>
      </c>
      <c r="F1438" s="23" t="str">
        <f>VLOOKUP(A1438,'Medical Examinations'!A1438:H3772,5,FALSE)</f>
        <v>No</v>
      </c>
      <c r="G1438" s="23" t="str">
        <f>VLOOKUP(A1438,'Medical Examinations'!A1438:H3772,6,FALSE)</f>
        <v>No</v>
      </c>
      <c r="H1438" s="23">
        <f>VLOOKUP(A1438,'Medical Examinations'!A1438:H3772,7,FALSE)</f>
        <v>0</v>
      </c>
      <c r="I1438" s="23" t="str">
        <f>VLOOKUP(A1438,'Medical Examinations'!A1438:H3772,8,FALSE)</f>
        <v>No</v>
      </c>
      <c r="J1438" s="23" t="str" cm="1">
        <f t="array" ref="J1438">_xlfn.IFS(C1438&lt;18.5,"Under Weight",C1438&lt;25,"Healthy Weight",C1438&lt;30,"Over Weight",C1438&gt;=30,"Obesity")</f>
        <v>Obesity</v>
      </c>
      <c r="K1438" s="23" t="str" cm="1">
        <f t="array" ref="K1438">_xlfn.IFS(D1438&lt;5.7,"Normal",D1438&lt;=6.5,"Prediabetes",D1438&gt;6.5,"Diabetes")</f>
        <v>Normal</v>
      </c>
      <c r="L1438" s="30" t="str">
        <f>VLOOKUP(A1438,'Hospitalisation Details'!A1438:H3780,2,FALSE)</f>
        <v>01-Dec-1977</v>
      </c>
      <c r="M1438" s="23">
        <f>VLOOKUP(A1438,'Hospitalisation Details'!A1438:H3780,5,FALSE)</f>
        <v>7348.14</v>
      </c>
      <c r="N1438" s="23" t="str">
        <f>VLOOKUP(A1438,'Hospitalisation Details'!A1438:H3780,6,FALSE)</f>
        <v>tier - 2</v>
      </c>
      <c r="O1438" s="23" t="str">
        <f>VLOOKUP(A1438,'Hospitalisation Details'!A1438:H3780,7,FALSE)</f>
        <v>tier - 1</v>
      </c>
      <c r="P1438" s="23" t="str">
        <f>VLOOKUP(A1438,'Hospitalisation Details'!A1438:H3780,8,FALSE)</f>
        <v>R1011</v>
      </c>
      <c r="Q1438" s="26">
        <f>VLOOKUP(A1438,'Hospitalisation Details'!A1438:H3780,3,FALSE)</f>
        <v>45.519444444444446</v>
      </c>
    </row>
    <row r="1439" spans="1:17" ht="15.75" customHeight="1" x14ac:dyDescent="0.3">
      <c r="A1439" s="31" t="s">
        <v>2495</v>
      </c>
      <c r="B1439" s="23" t="str">
        <f>VLOOKUP(A1439,'Customer Names'!A1439:D3773,3,FALSE)</f>
        <v xml:space="preserve">  Ashley N</v>
      </c>
      <c r="C1439" s="23">
        <f>VLOOKUP(Healthcare!A1439,'Medical Examinations'!A1439:H3773,2,FALSE)</f>
        <v>35.64</v>
      </c>
      <c r="D1439" s="23">
        <f>VLOOKUP(A1439,'Medical Examinations'!A1439:H3773,3,FALSE)</f>
        <v>6.17</v>
      </c>
      <c r="E1439" s="23" t="str">
        <f>VLOOKUP(A1439,'Medical Examinations'!A1439:H3773,4,FALSE)</f>
        <v>No</v>
      </c>
      <c r="F1439" s="23" t="str">
        <f>VLOOKUP(A1439,'Medical Examinations'!A1439:H3773,5,FALSE)</f>
        <v>No</v>
      </c>
      <c r="G1439" s="23" t="str">
        <f>VLOOKUP(A1439,'Medical Examinations'!A1439:H3773,6,FALSE)</f>
        <v>Yes</v>
      </c>
      <c r="H1439" s="23">
        <f>VLOOKUP(A1439,'Medical Examinations'!A1439:H3773,7,FALSE)</f>
        <v>1</v>
      </c>
      <c r="I1439" s="23" t="str">
        <f>VLOOKUP(A1439,'Medical Examinations'!A1439:H3773,8,FALSE)</f>
        <v>No</v>
      </c>
      <c r="J1439" s="23" t="str" cm="1">
        <f t="array" ref="J1439">_xlfn.IFS(C1439&lt;18.5,"Under Weight",C1439&lt;25,"Healthy Weight",C1439&lt;30,"Over Weight",C1439&gt;=30,"Obesity")</f>
        <v>Obesity</v>
      </c>
      <c r="K1439" s="23" t="str" cm="1">
        <f t="array" ref="K1439">_xlfn.IFS(D1439&lt;5.7,"Normal",D1439&lt;=6.5,"Prediabetes",D1439&gt;6.5,"Diabetes")</f>
        <v>Prediabetes</v>
      </c>
      <c r="L1439" s="30" t="str">
        <f>VLOOKUP(A1439,'Hospitalisation Details'!A1439:H3781,2,FALSE)</f>
        <v>26-Jun-1979</v>
      </c>
      <c r="M1439" s="23">
        <f>VLOOKUP(A1439,'Hospitalisation Details'!A1439:H3781,5,FALSE)</f>
        <v>7345.73</v>
      </c>
      <c r="N1439" s="23" t="str">
        <f>VLOOKUP(A1439,'Hospitalisation Details'!A1439:H3781,6,FALSE)</f>
        <v>tier - 2</v>
      </c>
      <c r="O1439" s="23" t="str">
        <f>VLOOKUP(A1439,'Hospitalisation Details'!A1439:H3781,7,FALSE)</f>
        <v>tier - 1</v>
      </c>
      <c r="P1439" s="23" t="str">
        <f>VLOOKUP(A1439,'Hospitalisation Details'!A1439:H3781,8,FALSE)</f>
        <v>R1013</v>
      </c>
      <c r="Q1439" s="26">
        <f>VLOOKUP(A1439,'Hospitalisation Details'!A1439:H3781,3,FALSE)</f>
        <v>43.95</v>
      </c>
    </row>
    <row r="1440" spans="1:17" ht="15.75" customHeight="1" x14ac:dyDescent="0.3">
      <c r="A1440" s="31" t="s">
        <v>2496</v>
      </c>
      <c r="B1440" s="23" t="str">
        <f>VLOOKUP(A1440,'Customer Names'!A1440:D3774,3,FALSE)</f>
        <v xml:space="preserve">  Madeleine</v>
      </c>
      <c r="C1440" s="23">
        <f>VLOOKUP(Healthcare!A1440,'Medical Examinations'!A1440:H3774,2,FALSE)</f>
        <v>33.1</v>
      </c>
      <c r="D1440" s="23">
        <f>VLOOKUP(A1440,'Medical Examinations'!A1440:H3774,3,FALSE)</f>
        <v>4.93</v>
      </c>
      <c r="E1440" s="23" t="str">
        <f>VLOOKUP(A1440,'Medical Examinations'!A1440:H3774,4,FALSE)</f>
        <v>No</v>
      </c>
      <c r="F1440" s="23" t="str">
        <f>VLOOKUP(A1440,'Medical Examinations'!A1440:H3774,5,FALSE)</f>
        <v>No</v>
      </c>
      <c r="G1440" s="23" t="str">
        <f>VLOOKUP(A1440,'Medical Examinations'!A1440:H3774,6,FALSE)</f>
        <v>No</v>
      </c>
      <c r="H1440" s="23">
        <f>VLOOKUP(A1440,'Medical Examinations'!A1440:H3774,7,FALSE)</f>
        <v>0</v>
      </c>
      <c r="I1440" s="23" t="str">
        <f>VLOOKUP(A1440,'Medical Examinations'!A1440:H3774,8,FALSE)</f>
        <v>No</v>
      </c>
      <c r="J1440" s="23" t="str" cm="1">
        <f t="array" ref="J1440">_xlfn.IFS(C1440&lt;18.5,"Under Weight",C1440&lt;25,"Healthy Weight",C1440&lt;30,"Over Weight",C1440&gt;=30,"Obesity")</f>
        <v>Obesity</v>
      </c>
      <c r="K1440" s="23" t="str" cm="1">
        <f t="array" ref="K1440">_xlfn.IFS(D1440&lt;5.7,"Normal",D1440&lt;=6.5,"Prediabetes",D1440&gt;6.5,"Diabetes")</f>
        <v>Normal</v>
      </c>
      <c r="L1440" s="30" t="str">
        <f>VLOOKUP(A1440,'Hospitalisation Details'!A1440:H3782,2,FALSE)</f>
        <v>18-Dec-1977</v>
      </c>
      <c r="M1440" s="23">
        <f>VLOOKUP(A1440,'Hospitalisation Details'!A1440:H3782,5,FALSE)</f>
        <v>7345.08</v>
      </c>
      <c r="N1440" s="23" t="str">
        <f>VLOOKUP(A1440,'Hospitalisation Details'!A1440:H3782,6,FALSE)</f>
        <v>tier - 2</v>
      </c>
      <c r="O1440" s="23" t="str">
        <f>VLOOKUP(A1440,'Hospitalisation Details'!A1440:H3782,7,FALSE)</f>
        <v>tier - 1</v>
      </c>
      <c r="P1440" s="23" t="str">
        <f>VLOOKUP(A1440,'Hospitalisation Details'!A1440:H3782,8,FALSE)</f>
        <v>R1011</v>
      </c>
      <c r="Q1440" s="26">
        <f>VLOOKUP(A1440,'Hospitalisation Details'!A1440:H3782,3,FALSE)</f>
        <v>45.472222222222221</v>
      </c>
    </row>
    <row r="1441" spans="1:17" ht="15.75" customHeight="1" x14ac:dyDescent="0.3">
      <c r="A1441" s="31" t="s">
        <v>2497</v>
      </c>
      <c r="B1441" s="23" t="str">
        <f>VLOOKUP(A1441,'Customer Names'!A1441:D3775,3,FALSE)</f>
        <v xml:space="preserve">  Nelly S</v>
      </c>
      <c r="C1441" s="23">
        <f>VLOOKUP(Healthcare!A1441,'Medical Examinations'!A1441:H3775,2,FALSE)</f>
        <v>26.41</v>
      </c>
      <c r="D1441" s="23">
        <f>VLOOKUP(A1441,'Medical Examinations'!A1441:H3775,3,FALSE)</f>
        <v>7.32</v>
      </c>
      <c r="E1441" s="23" t="str">
        <f>VLOOKUP(A1441,'Medical Examinations'!A1441:H3775,4,FALSE)</f>
        <v>Yes</v>
      </c>
      <c r="F1441" s="23" t="str">
        <f>VLOOKUP(A1441,'Medical Examinations'!A1441:H3775,5,FALSE)</f>
        <v>No</v>
      </c>
      <c r="G1441" s="23" t="str">
        <f>VLOOKUP(A1441,'Medical Examinations'!A1441:H3775,6,FALSE)</f>
        <v>No</v>
      </c>
      <c r="H1441" s="23">
        <f>VLOOKUP(A1441,'Medical Examinations'!A1441:H3775,7,FALSE)</f>
        <v>1</v>
      </c>
      <c r="I1441" s="23" t="str">
        <f>VLOOKUP(A1441,'Medical Examinations'!A1441:H3775,8,FALSE)</f>
        <v>No</v>
      </c>
      <c r="J1441" s="23" t="str" cm="1">
        <f t="array" ref="J1441">_xlfn.IFS(C1441&lt;18.5,"Under Weight",C1441&lt;25,"Healthy Weight",C1441&lt;30,"Over Weight",C1441&gt;=30,"Obesity")</f>
        <v>Over Weight</v>
      </c>
      <c r="K1441" s="23" t="str" cm="1">
        <f t="array" ref="K1441">_xlfn.IFS(D1441&lt;5.7,"Normal",D1441&lt;=6.5,"Prediabetes",D1441&gt;6.5,"Diabetes")</f>
        <v>Diabetes</v>
      </c>
      <c r="L1441" s="30" t="str">
        <f>VLOOKUP(A1441,'Hospitalisation Details'!A1441:H3783,2,FALSE)</f>
        <v>15-Jun-1986</v>
      </c>
      <c r="M1441" s="23">
        <f>VLOOKUP(A1441,'Hospitalisation Details'!A1441:H3783,5,FALSE)</f>
        <v>7339.93</v>
      </c>
      <c r="N1441" s="23" t="str">
        <f>VLOOKUP(A1441,'Hospitalisation Details'!A1441:H3783,6,FALSE)</f>
        <v>tier - 2</v>
      </c>
      <c r="O1441" s="23" t="str">
        <f>VLOOKUP(A1441,'Hospitalisation Details'!A1441:H3783,7,FALSE)</f>
        <v>tier - 2</v>
      </c>
      <c r="P1441" s="23" t="str">
        <f>VLOOKUP(A1441,'Hospitalisation Details'!A1441:H3783,8,FALSE)</f>
        <v>R1012</v>
      </c>
      <c r="Q1441" s="26">
        <f>VLOOKUP(A1441,'Hospitalisation Details'!A1441:H3783,3,FALSE)</f>
        <v>36.980555555555554</v>
      </c>
    </row>
    <row r="1442" spans="1:17" ht="15.75" customHeight="1" x14ac:dyDescent="0.3">
      <c r="A1442" s="31" t="s">
        <v>2499</v>
      </c>
      <c r="B1442" s="23" t="str">
        <f>VLOOKUP(A1442,'Customer Names'!A1442:D3776,3,FALSE)</f>
        <v xml:space="preserve">  Meredith S</v>
      </c>
      <c r="C1442" s="23">
        <f>VLOOKUP(Healthcare!A1442,'Medical Examinations'!A1442:H3776,2,FALSE)</f>
        <v>29.9</v>
      </c>
      <c r="D1442" s="23">
        <f>VLOOKUP(A1442,'Medical Examinations'!A1442:H3776,3,FALSE)</f>
        <v>5.27</v>
      </c>
      <c r="E1442" s="23" t="str">
        <f>VLOOKUP(A1442,'Medical Examinations'!A1442:H3776,4,FALSE)</f>
        <v>No</v>
      </c>
      <c r="F1442" s="23" t="str">
        <f>VLOOKUP(A1442,'Medical Examinations'!A1442:H3776,5,FALSE)</f>
        <v>No</v>
      </c>
      <c r="G1442" s="23" t="str">
        <f>VLOOKUP(A1442,'Medical Examinations'!A1442:H3776,6,FALSE)</f>
        <v>Yes</v>
      </c>
      <c r="H1442" s="23">
        <f>VLOOKUP(A1442,'Medical Examinations'!A1442:H3776,7,FALSE)</f>
        <v>1</v>
      </c>
      <c r="I1442" s="23" t="str">
        <f>VLOOKUP(A1442,'Medical Examinations'!A1442:H3776,8,FALSE)</f>
        <v>No</v>
      </c>
      <c r="J1442" s="23" t="str" cm="1">
        <f t="array" ref="J1442">_xlfn.IFS(C1442&lt;18.5,"Under Weight",C1442&lt;25,"Healthy Weight",C1442&lt;30,"Over Weight",C1442&gt;=30,"Obesity")</f>
        <v>Over Weight</v>
      </c>
      <c r="K1442" s="23" t="str" cm="1">
        <f t="array" ref="K1442">_xlfn.IFS(D1442&lt;5.7,"Normal",D1442&lt;=6.5,"Prediabetes",D1442&gt;6.5,"Diabetes")</f>
        <v>Normal</v>
      </c>
      <c r="L1442" s="30" t="str">
        <f>VLOOKUP(A1442,'Hospitalisation Details'!A1442:H3784,2,FALSE)</f>
        <v>19-Sep-1979</v>
      </c>
      <c r="M1442" s="23">
        <f>VLOOKUP(A1442,'Hospitalisation Details'!A1442:H3784,5,FALSE)</f>
        <v>7337.75</v>
      </c>
      <c r="N1442" s="23" t="str">
        <f>VLOOKUP(A1442,'Hospitalisation Details'!A1442:H3784,6,FALSE)</f>
        <v>tier - 2</v>
      </c>
      <c r="O1442" s="23" t="str">
        <f>VLOOKUP(A1442,'Hospitalisation Details'!A1442:H3784,7,FALSE)</f>
        <v>tier - 3</v>
      </c>
      <c r="P1442" s="23" t="str">
        <f>VLOOKUP(A1442,'Hospitalisation Details'!A1442:H3784,8,FALSE)</f>
        <v>R1011</v>
      </c>
      <c r="Q1442" s="26">
        <f>VLOOKUP(A1442,'Hospitalisation Details'!A1442:H3784,3,FALSE)</f>
        <v>43.719444444444441</v>
      </c>
    </row>
    <row r="1443" spans="1:17" ht="15.75" customHeight="1" x14ac:dyDescent="0.3">
      <c r="A1443" s="31" t="s">
        <v>2501</v>
      </c>
      <c r="B1443" s="23" t="str">
        <f>VLOOKUP(A1443,'Customer Names'!A1443:D3777,3,FALSE)</f>
        <v xml:space="preserve">  Kevin</v>
      </c>
      <c r="C1443" s="23">
        <f>VLOOKUP(Healthcare!A1443,'Medical Examinations'!A1443:H3777,2,FALSE)</f>
        <v>25.24</v>
      </c>
      <c r="D1443" s="23">
        <f>VLOOKUP(A1443,'Medical Examinations'!A1443:H3777,3,FALSE)</f>
        <v>5.82</v>
      </c>
      <c r="E1443" s="23" t="str">
        <f>VLOOKUP(A1443,'Medical Examinations'!A1443:H3777,4,FALSE)</f>
        <v>No</v>
      </c>
      <c r="F1443" s="23" t="str">
        <f>VLOOKUP(A1443,'Medical Examinations'!A1443:H3777,5,FALSE)</f>
        <v>No</v>
      </c>
      <c r="G1443" s="23" t="str">
        <f>VLOOKUP(A1443,'Medical Examinations'!A1443:H3777,6,FALSE)</f>
        <v>No</v>
      </c>
      <c r="H1443" s="23">
        <f>VLOOKUP(A1443,'Medical Examinations'!A1443:H3777,7,FALSE)</f>
        <v>1</v>
      </c>
      <c r="I1443" s="23" t="str">
        <f>VLOOKUP(A1443,'Medical Examinations'!A1443:H3777,8,FALSE)</f>
        <v>No</v>
      </c>
      <c r="J1443" s="23" t="str" cm="1">
        <f t="array" ref="J1443">_xlfn.IFS(C1443&lt;18.5,"Under Weight",C1443&lt;25,"Healthy Weight",C1443&lt;30,"Over Weight",C1443&gt;=30,"Obesity")</f>
        <v>Over Weight</v>
      </c>
      <c r="K1443" s="23" t="str" cm="1">
        <f t="array" ref="K1443">_xlfn.IFS(D1443&lt;5.7,"Normal",D1443&lt;=6.5,"Prediabetes",D1443&gt;6.5,"Diabetes")</f>
        <v>Prediabetes</v>
      </c>
      <c r="L1443" s="30" t="str">
        <f>VLOOKUP(A1443,'Hospitalisation Details'!A1443:H3785,2,FALSE)</f>
        <v>25-Jul-1984</v>
      </c>
      <c r="M1443" s="23">
        <f>VLOOKUP(A1443,'Hospitalisation Details'!A1443:H3785,5,FALSE)</f>
        <v>7325.47</v>
      </c>
      <c r="N1443" s="23" t="str">
        <f>VLOOKUP(A1443,'Hospitalisation Details'!A1443:H3785,6,FALSE)</f>
        <v>tier - 2</v>
      </c>
      <c r="O1443" s="23" t="str">
        <f>VLOOKUP(A1443,'Hospitalisation Details'!A1443:H3785,7,FALSE)</f>
        <v>tier - 1</v>
      </c>
      <c r="P1443" s="23" t="str">
        <f>VLOOKUP(A1443,'Hospitalisation Details'!A1443:H3785,8,FALSE)</f>
        <v>R1012</v>
      </c>
      <c r="Q1443" s="26">
        <f>VLOOKUP(A1443,'Hospitalisation Details'!A1443:H3785,3,FALSE)</f>
        <v>38.869444444444447</v>
      </c>
    </row>
    <row r="1444" spans="1:17" ht="15.75" customHeight="1" x14ac:dyDescent="0.3">
      <c r="A1444" s="31" t="s">
        <v>2502</v>
      </c>
      <c r="B1444" s="23" t="str">
        <f>VLOOKUP(A1444,'Customer Names'!A1444:D3778,3,FALSE)</f>
        <v xml:space="preserve">  Lisa</v>
      </c>
      <c r="C1444" s="23">
        <f>VLOOKUP(Healthcare!A1444,'Medical Examinations'!A1444:H3778,2,FALSE)</f>
        <v>25.08</v>
      </c>
      <c r="D1444" s="23">
        <f>VLOOKUP(A1444,'Medical Examinations'!A1444:H3778,3,FALSE)</f>
        <v>5.8</v>
      </c>
      <c r="E1444" s="23" t="str">
        <f>VLOOKUP(A1444,'Medical Examinations'!A1444:H3778,4,FALSE)</f>
        <v>No</v>
      </c>
      <c r="F1444" s="23" t="str">
        <f>VLOOKUP(A1444,'Medical Examinations'!A1444:H3778,5,FALSE)</f>
        <v>No</v>
      </c>
      <c r="G1444" s="23" t="str">
        <f>VLOOKUP(A1444,'Medical Examinations'!A1444:H3778,6,FALSE)</f>
        <v>Yes</v>
      </c>
      <c r="H1444" s="23">
        <f>VLOOKUP(A1444,'Medical Examinations'!A1444:H3778,7,FALSE)</f>
        <v>1</v>
      </c>
      <c r="I1444" s="23" t="str">
        <f>VLOOKUP(A1444,'Medical Examinations'!A1444:H3778,8,FALSE)</f>
        <v>No</v>
      </c>
      <c r="J1444" s="23" t="str" cm="1">
        <f t="array" ref="J1444">_xlfn.IFS(C1444&lt;18.5,"Under Weight",C1444&lt;25,"Healthy Weight",C1444&lt;30,"Over Weight",C1444&gt;=30,"Obesity")</f>
        <v>Over Weight</v>
      </c>
      <c r="K1444" s="23" t="str" cm="1">
        <f t="array" ref="K1444">_xlfn.IFS(D1444&lt;5.7,"Normal",D1444&lt;=6.5,"Prediabetes",D1444&gt;6.5,"Diabetes")</f>
        <v>Prediabetes</v>
      </c>
      <c r="L1444" s="30" t="str">
        <f>VLOOKUP(A1444,'Hospitalisation Details'!A1444:H3786,2,FALSE)</f>
        <v>19-Jun-1979</v>
      </c>
      <c r="M1444" s="23">
        <f>VLOOKUP(A1444,'Hospitalisation Details'!A1444:H3786,5,FALSE)</f>
        <v>7325.05</v>
      </c>
      <c r="N1444" s="23" t="str">
        <f>VLOOKUP(A1444,'Hospitalisation Details'!A1444:H3786,6,FALSE)</f>
        <v>tier - 2</v>
      </c>
      <c r="O1444" s="23" t="str">
        <f>VLOOKUP(A1444,'Hospitalisation Details'!A1444:H3786,7,FALSE)</f>
        <v>tier - 3</v>
      </c>
      <c r="P1444" s="23" t="str">
        <f>VLOOKUP(A1444,'Hospitalisation Details'!A1444:H3786,8,FALSE)</f>
        <v>R1024</v>
      </c>
      <c r="Q1444" s="26">
        <f>VLOOKUP(A1444,'Hospitalisation Details'!A1444:H3786,3,FALSE)</f>
        <v>43.969444444444441</v>
      </c>
    </row>
    <row r="1445" spans="1:17" ht="15.75" customHeight="1" x14ac:dyDescent="0.3">
      <c r="A1445" s="31" t="s">
        <v>2503</v>
      </c>
      <c r="B1445" s="23" t="str">
        <f>VLOOKUP(A1445,'Customer Names'!A1445:D3779,3,FALSE)</f>
        <v xml:space="preserve">  Katherine A</v>
      </c>
      <c r="C1445" s="23">
        <f>VLOOKUP(Healthcare!A1445,'Medical Examinations'!A1445:H3779,2,FALSE)</f>
        <v>29.164999999999999</v>
      </c>
      <c r="D1445" s="23">
        <f>VLOOKUP(A1445,'Medical Examinations'!A1445:H3779,3,FALSE)</f>
        <v>4.87</v>
      </c>
      <c r="E1445" s="23" t="str">
        <f>VLOOKUP(A1445,'Medical Examinations'!A1445:H3779,4,FALSE)</f>
        <v>No</v>
      </c>
      <c r="F1445" s="23" t="str">
        <f>VLOOKUP(A1445,'Medical Examinations'!A1445:H3779,5,FALSE)</f>
        <v>yes</v>
      </c>
      <c r="G1445" s="23" t="str">
        <f>VLOOKUP(A1445,'Medical Examinations'!A1445:H3779,6,FALSE)</f>
        <v>No</v>
      </c>
      <c r="H1445" s="23">
        <f>VLOOKUP(A1445,'Medical Examinations'!A1445:H3779,7,FALSE)</f>
        <v>1</v>
      </c>
      <c r="I1445" s="23" t="str">
        <f>VLOOKUP(A1445,'Medical Examinations'!A1445:H3779,8,FALSE)</f>
        <v>No</v>
      </c>
      <c r="J1445" s="23" t="str" cm="1">
        <f t="array" ref="J1445">_xlfn.IFS(C1445&lt;18.5,"Under Weight",C1445&lt;25,"Healthy Weight",C1445&lt;30,"Over Weight",C1445&gt;=30,"Obesity")</f>
        <v>Over Weight</v>
      </c>
      <c r="K1445" s="23" t="str" cm="1">
        <f t="array" ref="K1445">_xlfn.IFS(D1445&lt;5.7,"Normal",D1445&lt;=6.5,"Prediabetes",D1445&gt;6.5,"Diabetes")</f>
        <v>Normal</v>
      </c>
      <c r="L1445" s="30" t="str">
        <f>VLOOKUP(A1445,'Hospitalisation Details'!A1445:H3787,2,FALSE)</f>
        <v>15-Nov-2004</v>
      </c>
      <c r="M1445" s="23">
        <f>VLOOKUP(A1445,'Hospitalisation Details'!A1445:H3787,5,FALSE)</f>
        <v>7323.73</v>
      </c>
      <c r="N1445" s="23" t="str">
        <f>VLOOKUP(A1445,'Hospitalisation Details'!A1445:H3787,6,FALSE)</f>
        <v>tier - 2</v>
      </c>
      <c r="O1445" s="23" t="str">
        <f>VLOOKUP(A1445,'Hospitalisation Details'!A1445:H3787,7,FALSE)</f>
        <v>tier - 2</v>
      </c>
      <c r="P1445" s="23" t="str">
        <f>VLOOKUP(A1445,'Hospitalisation Details'!A1445:H3787,8,FALSE)</f>
        <v>R1024</v>
      </c>
      <c r="Q1445" s="26">
        <f>VLOOKUP(A1445,'Hospitalisation Details'!A1445:H3787,3,FALSE)</f>
        <v>18.56388888888889</v>
      </c>
    </row>
    <row r="1446" spans="1:17" ht="15.75" customHeight="1" x14ac:dyDescent="0.3">
      <c r="A1446" s="31" t="s">
        <v>2505</v>
      </c>
      <c r="B1446" s="23" t="str">
        <f>VLOOKUP(A1446,'Customer Names'!A1446:D3780,3,FALSE)</f>
        <v xml:space="preserve">  Steve</v>
      </c>
      <c r="C1446" s="23">
        <f>VLOOKUP(Healthcare!A1446,'Medical Examinations'!A1446:H3780,2,FALSE)</f>
        <v>15.05</v>
      </c>
      <c r="D1446" s="23">
        <f>VLOOKUP(A1446,'Medical Examinations'!A1446:H3780,3,FALSE)</f>
        <v>8.1199999999999992</v>
      </c>
      <c r="E1446" s="23" t="str">
        <f>VLOOKUP(A1446,'Medical Examinations'!A1446:H3780,4,FALSE)</f>
        <v>No</v>
      </c>
      <c r="F1446" s="23" t="str">
        <f>VLOOKUP(A1446,'Medical Examinations'!A1446:H3780,5,FALSE)</f>
        <v>No</v>
      </c>
      <c r="G1446" s="23" t="str">
        <f>VLOOKUP(A1446,'Medical Examinations'!A1446:H3780,6,FALSE)</f>
        <v>No</v>
      </c>
      <c r="H1446" s="23">
        <f>VLOOKUP(A1446,'Medical Examinations'!A1446:H3780,7,FALSE)</f>
        <v>0</v>
      </c>
      <c r="I1446" s="23" t="str">
        <f>VLOOKUP(A1446,'Medical Examinations'!A1446:H3780,8,FALSE)</f>
        <v>No</v>
      </c>
      <c r="J1446" s="23" t="str" cm="1">
        <f t="array" ref="J1446">_xlfn.IFS(C1446&lt;18.5,"Under Weight",C1446&lt;25,"Healthy Weight",C1446&lt;30,"Over Weight",C1446&gt;=30,"Obesity")</f>
        <v>Under Weight</v>
      </c>
      <c r="K1446" s="23" t="str" cm="1">
        <f t="array" ref="K1446">_xlfn.IFS(D1446&lt;5.7,"Normal",D1446&lt;=6.5,"Prediabetes",D1446&gt;6.5,"Diabetes")</f>
        <v>Diabetes</v>
      </c>
      <c r="L1446" s="30" t="str">
        <f>VLOOKUP(A1446,'Hospitalisation Details'!A1446:H3788,2,FALSE)</f>
        <v>11-Jul-1965</v>
      </c>
      <c r="M1446" s="23">
        <f>VLOOKUP(A1446,'Hospitalisation Details'!A1446:H3788,5,FALSE)</f>
        <v>7322.86</v>
      </c>
      <c r="N1446" s="23" t="str">
        <f>VLOOKUP(A1446,'Hospitalisation Details'!A1446:H3788,6,FALSE)</f>
        <v>tier - 3</v>
      </c>
      <c r="O1446" s="23" t="str">
        <f>VLOOKUP(A1446,'Hospitalisation Details'!A1446:H3788,7,FALSE)</f>
        <v>tier - 3</v>
      </c>
      <c r="P1446" s="23" t="str">
        <f>VLOOKUP(A1446,'Hospitalisation Details'!A1446:H3788,8,FALSE)</f>
        <v>R1012</v>
      </c>
      <c r="Q1446" s="26">
        <f>VLOOKUP(A1446,'Hospitalisation Details'!A1446:H3788,3,FALSE)</f>
        <v>57.908333333333331</v>
      </c>
    </row>
    <row r="1447" spans="1:17" ht="15.75" customHeight="1" x14ac:dyDescent="0.3">
      <c r="A1447" s="31" t="s">
        <v>2507</v>
      </c>
      <c r="B1447" s="23" t="str">
        <f>VLOOKUP(A1447,'Customer Names'!A1447:D3781,3,FALSE)</f>
        <v xml:space="preserve">  Kate L</v>
      </c>
      <c r="C1447" s="23">
        <f>VLOOKUP(Healthcare!A1447,'Medical Examinations'!A1447:H3781,2,FALSE)</f>
        <v>19.95</v>
      </c>
      <c r="D1447" s="23">
        <f>VLOOKUP(A1447,'Medical Examinations'!A1447:H3781,3,FALSE)</f>
        <v>4.3600000000000003</v>
      </c>
      <c r="E1447" s="23" t="str">
        <f>VLOOKUP(A1447,'Medical Examinations'!A1447:H3781,4,FALSE)</f>
        <v>No</v>
      </c>
      <c r="F1447" s="23" t="str">
        <f>VLOOKUP(A1447,'Medical Examinations'!A1447:H3781,5,FALSE)</f>
        <v>No</v>
      </c>
      <c r="G1447" s="23" t="str">
        <f>VLOOKUP(A1447,'Medical Examinations'!A1447:H3781,6,FALSE)</f>
        <v>No</v>
      </c>
      <c r="H1447" s="23">
        <f>VLOOKUP(A1447,'Medical Examinations'!A1447:H3781,7,FALSE)</f>
        <v>2</v>
      </c>
      <c r="I1447" s="23" t="str">
        <f>VLOOKUP(A1447,'Medical Examinations'!A1447:H3781,8,FALSE)</f>
        <v>No</v>
      </c>
      <c r="J1447" s="23" t="str" cm="1">
        <f t="array" ref="J1447">_xlfn.IFS(C1447&lt;18.5,"Under Weight",C1447&lt;25,"Healthy Weight",C1447&lt;30,"Over Weight",C1447&gt;=30,"Obesity")</f>
        <v>Healthy Weight</v>
      </c>
      <c r="K1447" s="23" t="str" cm="1">
        <f t="array" ref="K1447">_xlfn.IFS(D1447&lt;5.7,"Normal",D1447&lt;=6.5,"Prediabetes",D1447&gt;6.5,"Diabetes")</f>
        <v>Normal</v>
      </c>
      <c r="L1447" s="30" t="str">
        <f>VLOOKUP(A1447,'Hospitalisation Details'!A1447:H3789,2,FALSE)</f>
        <v>11-Aug-1972</v>
      </c>
      <c r="M1447" s="23">
        <f>VLOOKUP(A1447,'Hospitalisation Details'!A1447:H3789,5,FALSE)</f>
        <v>7318.22</v>
      </c>
      <c r="N1447" s="23" t="str">
        <f>VLOOKUP(A1447,'Hospitalisation Details'!A1447:H3789,6,FALSE)</f>
        <v>tier - 2</v>
      </c>
      <c r="O1447" s="23" t="str">
        <f>VLOOKUP(A1447,'Hospitalisation Details'!A1447:H3789,7,FALSE)</f>
        <v>tier - 3</v>
      </c>
      <c r="P1447" s="23" t="str">
        <f>VLOOKUP(A1447,'Hospitalisation Details'!A1447:H3789,8,FALSE)</f>
        <v>R1012</v>
      </c>
      <c r="Q1447" s="26">
        <f>VLOOKUP(A1447,'Hospitalisation Details'!A1447:H3789,3,FALSE)</f>
        <v>50.825000000000003</v>
      </c>
    </row>
    <row r="1448" spans="1:17" ht="15.75" customHeight="1" x14ac:dyDescent="0.3">
      <c r="A1448" s="31" t="s">
        <v>2508</v>
      </c>
      <c r="B1448" s="23" t="str">
        <f>VLOOKUP(A1448,'Customer Names'!A1448:D3782,3,FALSE)</f>
        <v xml:space="preserve">  Beth</v>
      </c>
      <c r="C1448" s="23">
        <f>VLOOKUP(Healthcare!A1448,'Medical Examinations'!A1448:H3782,2,FALSE)</f>
        <v>16.66</v>
      </c>
      <c r="D1448" s="23">
        <f>VLOOKUP(A1448,'Medical Examinations'!A1448:H3782,3,FALSE)</f>
        <v>9.16</v>
      </c>
      <c r="E1448" s="23" t="str">
        <f>VLOOKUP(A1448,'Medical Examinations'!A1448:H3782,4,FALSE)</f>
        <v>No</v>
      </c>
      <c r="F1448" s="23" t="str">
        <f>VLOOKUP(A1448,'Medical Examinations'!A1448:H3782,5,FALSE)</f>
        <v>No</v>
      </c>
      <c r="G1448" s="23" t="str">
        <f>VLOOKUP(A1448,'Medical Examinations'!A1448:H3782,6,FALSE)</f>
        <v>No</v>
      </c>
      <c r="H1448" s="23">
        <f>VLOOKUP(A1448,'Medical Examinations'!A1448:H3782,7,FALSE)</f>
        <v>0</v>
      </c>
      <c r="I1448" s="23" t="str">
        <f>VLOOKUP(A1448,'Medical Examinations'!A1448:H3782,8,FALSE)</f>
        <v>No</v>
      </c>
      <c r="J1448" s="23" t="str" cm="1">
        <f t="array" ref="J1448">_xlfn.IFS(C1448&lt;18.5,"Under Weight",C1448&lt;25,"Healthy Weight",C1448&lt;30,"Over Weight",C1448&gt;=30,"Obesity")</f>
        <v>Under Weight</v>
      </c>
      <c r="K1448" s="23" t="str" cm="1">
        <f t="array" ref="K1448">_xlfn.IFS(D1448&lt;5.7,"Normal",D1448&lt;=6.5,"Prediabetes",D1448&gt;6.5,"Diabetes")</f>
        <v>Diabetes</v>
      </c>
      <c r="L1448" s="30" t="str">
        <f>VLOOKUP(A1448,'Hospitalisation Details'!A1448:H3790,2,FALSE)</f>
        <v>25-Jun-1965</v>
      </c>
      <c r="M1448" s="23">
        <f>VLOOKUP(A1448,'Hospitalisation Details'!A1448:H3790,5,FALSE)</f>
        <v>7318.21</v>
      </c>
      <c r="N1448" s="23" t="str">
        <f>VLOOKUP(A1448,'Hospitalisation Details'!A1448:H3790,6,FALSE)</f>
        <v>tier - 3</v>
      </c>
      <c r="O1448" s="23" t="str">
        <f>VLOOKUP(A1448,'Hospitalisation Details'!A1448:H3790,7,FALSE)</f>
        <v>tier - 1</v>
      </c>
      <c r="P1448" s="23" t="str">
        <f>VLOOKUP(A1448,'Hospitalisation Details'!A1448:H3790,8,FALSE)</f>
        <v>R1013</v>
      </c>
      <c r="Q1448" s="26">
        <f>VLOOKUP(A1448,'Hospitalisation Details'!A1448:H3790,3,FALSE)</f>
        <v>57.952777777777776</v>
      </c>
    </row>
    <row r="1449" spans="1:17" ht="15.75" customHeight="1" x14ac:dyDescent="0.3">
      <c r="A1449" s="31" t="s">
        <v>2509</v>
      </c>
      <c r="B1449" s="23" t="str">
        <f>VLOOKUP(A1449,'Customer Names'!A1449:D3783,3,FALSE)</f>
        <v xml:space="preserve">  Katharine</v>
      </c>
      <c r="C1449" s="23">
        <f>VLOOKUP(Healthcare!A1449,'Medical Examinations'!A1449:H3783,2,FALSE)</f>
        <v>16.62</v>
      </c>
      <c r="D1449" s="23">
        <f>VLOOKUP(A1449,'Medical Examinations'!A1449:H3783,3,FALSE)</f>
        <v>9.14</v>
      </c>
      <c r="E1449" s="23" t="str">
        <f>VLOOKUP(A1449,'Medical Examinations'!A1449:H3783,4,FALSE)</f>
        <v>No</v>
      </c>
      <c r="F1449" s="23" t="str">
        <f>VLOOKUP(A1449,'Medical Examinations'!A1449:H3783,5,FALSE)</f>
        <v>No</v>
      </c>
      <c r="G1449" s="23" t="str">
        <f>VLOOKUP(A1449,'Medical Examinations'!A1449:H3783,6,FALSE)</f>
        <v>No</v>
      </c>
      <c r="H1449" s="23">
        <f>VLOOKUP(A1449,'Medical Examinations'!A1449:H3783,7,FALSE)</f>
        <v>0</v>
      </c>
      <c r="I1449" s="23" t="str">
        <f>VLOOKUP(A1449,'Medical Examinations'!A1449:H3783,8,FALSE)</f>
        <v>No</v>
      </c>
      <c r="J1449" s="23" t="str" cm="1">
        <f t="array" ref="J1449">_xlfn.IFS(C1449&lt;18.5,"Under Weight",C1449&lt;25,"Healthy Weight",C1449&lt;30,"Over Weight",C1449&gt;=30,"Obesity")</f>
        <v>Under Weight</v>
      </c>
      <c r="K1449" s="23" t="str" cm="1">
        <f t="array" ref="K1449">_xlfn.IFS(D1449&lt;5.7,"Normal",D1449&lt;=6.5,"Prediabetes",D1449&gt;6.5,"Diabetes")</f>
        <v>Diabetes</v>
      </c>
      <c r="L1449" s="30" t="str">
        <f>VLOOKUP(A1449,'Hospitalisation Details'!A1449:H3791,2,FALSE)</f>
        <v>06-Jun-1965</v>
      </c>
      <c r="M1449" s="23">
        <f>VLOOKUP(A1449,'Hospitalisation Details'!A1449:H3791,5,FALSE)</f>
        <v>7304.65</v>
      </c>
      <c r="N1449" s="23" t="str">
        <f>VLOOKUP(A1449,'Hospitalisation Details'!A1449:H3791,6,FALSE)</f>
        <v>tier - 3</v>
      </c>
      <c r="O1449" s="23" t="str">
        <f>VLOOKUP(A1449,'Hospitalisation Details'!A1449:H3791,7,FALSE)</f>
        <v>tier - 3</v>
      </c>
      <c r="P1449" s="23" t="str">
        <f>VLOOKUP(A1449,'Hospitalisation Details'!A1449:H3791,8,FALSE)</f>
        <v>R1013</v>
      </c>
      <c r="Q1449" s="26">
        <f>VLOOKUP(A1449,'Hospitalisation Details'!A1449:H3791,3,FALSE)</f>
        <v>58.005555555555553</v>
      </c>
    </row>
    <row r="1450" spans="1:17" ht="15.75" customHeight="1" x14ac:dyDescent="0.3">
      <c r="A1450" s="31" t="s">
        <v>2511</v>
      </c>
      <c r="B1450" s="23" t="str">
        <f>VLOOKUP(A1450,'Customer Names'!A1450:D3784,3,FALSE)</f>
        <v xml:space="preserve">  Heather L</v>
      </c>
      <c r="C1450" s="23">
        <f>VLOOKUP(Healthcare!A1450,'Medical Examinations'!A1450:H3784,2,FALSE)</f>
        <v>15.36</v>
      </c>
      <c r="D1450" s="23">
        <f>VLOOKUP(A1450,'Medical Examinations'!A1450:H3784,3,FALSE)</f>
        <v>5.49</v>
      </c>
      <c r="E1450" s="23" t="str">
        <f>VLOOKUP(A1450,'Medical Examinations'!A1450:H3784,4,FALSE)</f>
        <v>Yes</v>
      </c>
      <c r="F1450" s="23" t="str">
        <f>VLOOKUP(A1450,'Medical Examinations'!A1450:H3784,5,FALSE)</f>
        <v>No</v>
      </c>
      <c r="G1450" s="23" t="str">
        <f>VLOOKUP(A1450,'Medical Examinations'!A1450:H3784,6,FALSE)</f>
        <v>No</v>
      </c>
      <c r="H1450" s="23">
        <f>VLOOKUP(A1450,'Medical Examinations'!A1450:H3784,7,FALSE)</f>
        <v>2</v>
      </c>
      <c r="I1450" s="23" t="str">
        <f>VLOOKUP(A1450,'Medical Examinations'!A1450:H3784,8,FALSE)</f>
        <v>No</v>
      </c>
      <c r="J1450" s="23" t="str" cm="1">
        <f t="array" ref="J1450">_xlfn.IFS(C1450&lt;18.5,"Under Weight",C1450&lt;25,"Healthy Weight",C1450&lt;30,"Over Weight",C1450&gt;=30,"Obesity")</f>
        <v>Under Weight</v>
      </c>
      <c r="K1450" s="23" t="str" cm="1">
        <f t="array" ref="K1450">_xlfn.IFS(D1450&lt;5.7,"Normal",D1450&lt;=6.5,"Prediabetes",D1450&gt;6.5,"Diabetes")</f>
        <v>Normal</v>
      </c>
      <c r="L1450" s="30" t="str">
        <f>VLOOKUP(A1450,'Hospitalisation Details'!A1450:H3792,2,FALSE)</f>
        <v>26-Dec-1966</v>
      </c>
      <c r="M1450" s="23">
        <f>VLOOKUP(A1450,'Hospitalisation Details'!A1450:H3792,5,FALSE)</f>
        <v>7302.46</v>
      </c>
      <c r="N1450" s="23" t="str">
        <f>VLOOKUP(A1450,'Hospitalisation Details'!A1450:H3792,6,FALSE)</f>
        <v>tier - 3</v>
      </c>
      <c r="O1450" s="23" t="str">
        <f>VLOOKUP(A1450,'Hospitalisation Details'!A1450:H3792,7,FALSE)</f>
        <v>tier - 1</v>
      </c>
      <c r="P1450" s="23" t="str">
        <f>VLOOKUP(A1450,'Hospitalisation Details'!A1450:H3792,8,FALSE)</f>
        <v>R1012</v>
      </c>
      <c r="Q1450" s="26">
        <f>VLOOKUP(A1450,'Hospitalisation Details'!A1450:H3792,3,FALSE)</f>
        <v>56.45</v>
      </c>
    </row>
    <row r="1451" spans="1:17" ht="15.75" customHeight="1" x14ac:dyDescent="0.3">
      <c r="A1451" s="31" t="s">
        <v>2513</v>
      </c>
      <c r="B1451" s="23" t="str">
        <f>VLOOKUP(A1451,'Customer Names'!A1451:D3785,3,FALSE)</f>
        <v xml:space="preserve">  Desiree</v>
      </c>
      <c r="C1451" s="23">
        <f>VLOOKUP(Healthcare!A1451,'Medical Examinations'!A1451:H3785,2,FALSE)</f>
        <v>27.74</v>
      </c>
      <c r="D1451" s="23">
        <f>VLOOKUP(A1451,'Medical Examinations'!A1451:H3785,3,FALSE)</f>
        <v>5.96</v>
      </c>
      <c r="E1451" s="23" t="str">
        <f>VLOOKUP(A1451,'Medical Examinations'!A1451:H3785,4,FALSE)</f>
        <v>Yes</v>
      </c>
      <c r="F1451" s="23" t="str">
        <f>VLOOKUP(A1451,'Medical Examinations'!A1451:H3785,5,FALSE)</f>
        <v>No</v>
      </c>
      <c r="G1451" s="23" t="str">
        <f>VLOOKUP(A1451,'Medical Examinations'!A1451:H3785,6,FALSE)</f>
        <v>No</v>
      </c>
      <c r="H1451" s="23">
        <f>VLOOKUP(A1451,'Medical Examinations'!A1451:H3785,7,FALSE)</f>
        <v>0</v>
      </c>
      <c r="I1451" s="23" t="str">
        <f>VLOOKUP(A1451,'Medical Examinations'!A1451:H3785,8,FALSE)</f>
        <v>No</v>
      </c>
      <c r="J1451" s="23" t="str" cm="1">
        <f t="array" ref="J1451">_xlfn.IFS(C1451&lt;18.5,"Under Weight",C1451&lt;25,"Healthy Weight",C1451&lt;30,"Over Weight",C1451&gt;=30,"Obesity")</f>
        <v>Over Weight</v>
      </c>
      <c r="K1451" s="23" t="str" cm="1">
        <f t="array" ref="K1451">_xlfn.IFS(D1451&lt;5.7,"Normal",D1451&lt;=6.5,"Prediabetes",D1451&gt;6.5,"Diabetes")</f>
        <v>Prediabetes</v>
      </c>
      <c r="L1451" s="30" t="str">
        <f>VLOOKUP(A1451,'Hospitalisation Details'!A1451:H3793,2,FALSE)</f>
        <v>02-Nov-1985</v>
      </c>
      <c r="M1451" s="23">
        <f>VLOOKUP(A1451,'Hospitalisation Details'!A1451:H3793,5,FALSE)</f>
        <v>7281.51</v>
      </c>
      <c r="N1451" s="23" t="str">
        <f>VLOOKUP(A1451,'Hospitalisation Details'!A1451:H3793,6,FALSE)</f>
        <v>tier - 2</v>
      </c>
      <c r="O1451" s="23" t="str">
        <f>VLOOKUP(A1451,'Hospitalisation Details'!A1451:H3793,7,FALSE)</f>
        <v>tier - 1</v>
      </c>
      <c r="P1451" s="23" t="str">
        <f>VLOOKUP(A1451,'Hospitalisation Details'!A1451:H3793,8,FALSE)</f>
        <v>R1012</v>
      </c>
      <c r="Q1451" s="26">
        <f>VLOOKUP(A1451,'Hospitalisation Details'!A1451:H3793,3,FALSE)</f>
        <v>37.6</v>
      </c>
    </row>
    <row r="1452" spans="1:17" ht="15.75" customHeight="1" x14ac:dyDescent="0.3">
      <c r="A1452" s="31" t="s">
        <v>2515</v>
      </c>
      <c r="B1452" s="23" t="str">
        <f>VLOOKUP(A1452,'Customer Names'!A1452:D3786,3,FALSE)</f>
        <v xml:space="preserve">  Peter B</v>
      </c>
      <c r="C1452" s="23">
        <f>VLOOKUP(Healthcare!A1452,'Medical Examinations'!A1452:H3786,2,FALSE)</f>
        <v>22.44</v>
      </c>
      <c r="D1452" s="23">
        <f>VLOOKUP(A1452,'Medical Examinations'!A1452:H3786,3,FALSE)</f>
        <v>4.62</v>
      </c>
      <c r="E1452" s="23" t="str">
        <f>VLOOKUP(A1452,'Medical Examinations'!A1452:H3786,4,FALSE)</f>
        <v>Yes</v>
      </c>
      <c r="F1452" s="23" t="str">
        <f>VLOOKUP(A1452,'Medical Examinations'!A1452:H3786,5,FALSE)</f>
        <v>No</v>
      </c>
      <c r="G1452" s="23" t="str">
        <f>VLOOKUP(A1452,'Medical Examinations'!A1452:H3786,6,FALSE)</f>
        <v>No</v>
      </c>
      <c r="H1452" s="23">
        <f>VLOOKUP(A1452,'Medical Examinations'!A1452:H3786,7,FALSE)</f>
        <v>0</v>
      </c>
      <c r="I1452" s="23" t="str">
        <f>VLOOKUP(A1452,'Medical Examinations'!A1452:H3786,8,FALSE)</f>
        <v>No</v>
      </c>
      <c r="J1452" s="23" t="str" cm="1">
        <f t="array" ref="J1452">_xlfn.IFS(C1452&lt;18.5,"Under Weight",C1452&lt;25,"Healthy Weight",C1452&lt;30,"Over Weight",C1452&gt;=30,"Obesity")</f>
        <v>Healthy Weight</v>
      </c>
      <c r="K1452" s="23" t="str" cm="1">
        <f t="array" ref="K1452">_xlfn.IFS(D1452&lt;5.7,"Normal",D1452&lt;=6.5,"Prediabetes",D1452&gt;6.5,"Diabetes")</f>
        <v>Normal</v>
      </c>
      <c r="L1452" s="30" t="str">
        <f>VLOOKUP(A1452,'Hospitalisation Details'!A1452:H3794,2,FALSE)</f>
        <v>18-Dec-1976</v>
      </c>
      <c r="M1452" s="23">
        <f>VLOOKUP(A1452,'Hospitalisation Details'!A1452:H3794,5,FALSE)</f>
        <v>7273.02</v>
      </c>
      <c r="N1452" s="23" t="str">
        <f>VLOOKUP(A1452,'Hospitalisation Details'!A1452:H3794,6,FALSE)</f>
        <v>tier - 2</v>
      </c>
      <c r="O1452" s="23" t="str">
        <f>VLOOKUP(A1452,'Hospitalisation Details'!A1452:H3794,7,FALSE)</f>
        <v>tier - 1</v>
      </c>
      <c r="P1452" s="23" t="str">
        <f>VLOOKUP(A1452,'Hospitalisation Details'!A1452:H3794,8,FALSE)</f>
        <v>R1013</v>
      </c>
      <c r="Q1452" s="26">
        <f>VLOOKUP(A1452,'Hospitalisation Details'!A1452:H3794,3,FALSE)</f>
        <v>46.472222222222221</v>
      </c>
    </row>
    <row r="1453" spans="1:17" ht="15.75" customHeight="1" x14ac:dyDescent="0.3">
      <c r="A1453" s="31" t="s">
        <v>2517</v>
      </c>
      <c r="B1453" s="23" t="str">
        <f>VLOOKUP(A1453,'Customer Names'!A1453:D3787,3,FALSE)</f>
        <v xml:space="preserve">  Adam</v>
      </c>
      <c r="C1453" s="23">
        <f>VLOOKUP(Healthcare!A1453,'Medical Examinations'!A1453:H3787,2,FALSE)</f>
        <v>37.049999999999997</v>
      </c>
      <c r="D1453" s="23">
        <f>VLOOKUP(A1453,'Medical Examinations'!A1453:H3787,3,FALSE)</f>
        <v>9.9600000000000009</v>
      </c>
      <c r="E1453" s="23" t="str">
        <f>VLOOKUP(A1453,'Medical Examinations'!A1453:H3787,4,FALSE)</f>
        <v>Yes</v>
      </c>
      <c r="F1453" s="23" t="str">
        <f>VLOOKUP(A1453,'Medical Examinations'!A1453:H3787,5,FALSE)</f>
        <v>No</v>
      </c>
      <c r="G1453" s="23" t="str">
        <f>VLOOKUP(A1453,'Medical Examinations'!A1453:H3787,6,FALSE)</f>
        <v>No</v>
      </c>
      <c r="H1453" s="23">
        <f>VLOOKUP(A1453,'Medical Examinations'!A1453:H3787,7,FALSE)</f>
        <v>0</v>
      </c>
      <c r="I1453" s="23" t="str">
        <f>VLOOKUP(A1453,'Medical Examinations'!A1453:H3787,8,FALSE)</f>
        <v>No</v>
      </c>
      <c r="J1453" s="23" t="str" cm="1">
        <f t="array" ref="J1453">_xlfn.IFS(C1453&lt;18.5,"Under Weight",C1453&lt;25,"Healthy Weight",C1453&lt;30,"Over Weight",C1453&gt;=30,"Obesity")</f>
        <v>Obesity</v>
      </c>
      <c r="K1453" s="23" t="str" cm="1">
        <f t="array" ref="K1453">_xlfn.IFS(D1453&lt;5.7,"Normal",D1453&lt;=6.5,"Prediabetes",D1453&gt;6.5,"Diabetes")</f>
        <v>Diabetes</v>
      </c>
      <c r="L1453" s="30" t="str">
        <f>VLOOKUP(A1453,'Hospitalisation Details'!A1453:H3795,2,FALSE)</f>
        <v>04-Aug-1981</v>
      </c>
      <c r="M1453" s="23">
        <f>VLOOKUP(A1453,'Hospitalisation Details'!A1453:H3795,5,FALSE)</f>
        <v>7265.7</v>
      </c>
      <c r="N1453" s="23" t="str">
        <f>VLOOKUP(A1453,'Hospitalisation Details'!A1453:H3795,6,FALSE)</f>
        <v>tier - 3</v>
      </c>
      <c r="O1453" s="23" t="str">
        <f>VLOOKUP(A1453,'Hospitalisation Details'!A1453:H3795,7,FALSE)</f>
        <v>tier - 3</v>
      </c>
      <c r="P1453" s="23" t="str">
        <f>VLOOKUP(A1453,'Hospitalisation Details'!A1453:H3795,8,FALSE)</f>
        <v>R1012</v>
      </c>
      <c r="Q1453" s="26">
        <f>VLOOKUP(A1453,'Hospitalisation Details'!A1453:H3795,3,FALSE)</f>
        <v>41.844444444444441</v>
      </c>
    </row>
    <row r="1454" spans="1:17" ht="15.75" customHeight="1" x14ac:dyDescent="0.3">
      <c r="A1454" s="31" t="s">
        <v>2518</v>
      </c>
      <c r="B1454" s="23" t="str">
        <f>VLOOKUP(A1454,'Customer Names'!A1454:D3788,3,FALSE)</f>
        <v xml:space="preserve">  Jeremy J</v>
      </c>
      <c r="C1454" s="23">
        <f>VLOOKUP(Healthcare!A1454,'Medical Examinations'!A1454:H3788,2,FALSE)</f>
        <v>22.95</v>
      </c>
      <c r="D1454" s="23">
        <f>VLOOKUP(A1454,'Medical Examinations'!A1454:H3788,3,FALSE)</f>
        <v>10.53</v>
      </c>
      <c r="E1454" s="23" t="str">
        <f>VLOOKUP(A1454,'Medical Examinations'!A1454:H3788,4,FALSE)</f>
        <v>No</v>
      </c>
      <c r="F1454" s="23" t="str">
        <f>VLOOKUP(A1454,'Medical Examinations'!A1454:H3788,5,FALSE)</f>
        <v>No</v>
      </c>
      <c r="G1454" s="23" t="str">
        <f>VLOOKUP(A1454,'Medical Examinations'!A1454:H3788,6,FALSE)</f>
        <v>No</v>
      </c>
      <c r="H1454" s="23">
        <f>VLOOKUP(A1454,'Medical Examinations'!A1454:H3788,7,FALSE)</f>
        <v>2</v>
      </c>
      <c r="I1454" s="23" t="str">
        <f>VLOOKUP(A1454,'Medical Examinations'!A1454:H3788,8,FALSE)</f>
        <v>No</v>
      </c>
      <c r="J1454" s="23" t="str" cm="1">
        <f t="array" ref="J1454">_xlfn.IFS(C1454&lt;18.5,"Under Weight",C1454&lt;25,"Healthy Weight",C1454&lt;30,"Over Weight",C1454&gt;=30,"Obesity")</f>
        <v>Healthy Weight</v>
      </c>
      <c r="K1454" s="23" t="str" cm="1">
        <f t="array" ref="K1454">_xlfn.IFS(D1454&lt;5.7,"Normal",D1454&lt;=6.5,"Prediabetes",D1454&gt;6.5,"Diabetes")</f>
        <v>Diabetes</v>
      </c>
      <c r="L1454" s="30" t="str">
        <f>VLOOKUP(A1454,'Hospitalisation Details'!A1454:H3796,2,FALSE)</f>
        <v>25-Oct-1973</v>
      </c>
      <c r="M1454" s="23">
        <f>VLOOKUP(A1454,'Hospitalisation Details'!A1454:H3796,5,FALSE)</f>
        <v>7265.58</v>
      </c>
      <c r="N1454" s="23" t="str">
        <f>VLOOKUP(A1454,'Hospitalisation Details'!A1454:H3796,6,FALSE)</f>
        <v>tier - 2</v>
      </c>
      <c r="O1454" s="23" t="str">
        <f>VLOOKUP(A1454,'Hospitalisation Details'!A1454:H3796,7,FALSE)</f>
        <v>tier - 2</v>
      </c>
      <c r="P1454" s="23" t="str">
        <f>VLOOKUP(A1454,'Hospitalisation Details'!A1454:H3796,8,FALSE)</f>
        <v>R1013</v>
      </c>
      <c r="Q1454" s="26">
        <f>VLOOKUP(A1454,'Hospitalisation Details'!A1454:H3796,3,FALSE)</f>
        <v>49.619444444444447</v>
      </c>
    </row>
    <row r="1455" spans="1:17" ht="15.75" customHeight="1" x14ac:dyDescent="0.3">
      <c r="A1455" s="31" t="s">
        <v>2519</v>
      </c>
      <c r="B1455" s="23" t="str">
        <f>VLOOKUP(A1455,'Customer Names'!A1455:D3789,3,FALSE)</f>
        <v xml:space="preserve">  Adam C</v>
      </c>
      <c r="C1455" s="23">
        <f>VLOOKUP(Healthcare!A1455,'Medical Examinations'!A1455:H3789,2,FALSE)</f>
        <v>34.200000000000003</v>
      </c>
      <c r="D1455" s="23">
        <f>VLOOKUP(A1455,'Medical Examinations'!A1455:H3789,3,FALSE)</f>
        <v>6.69</v>
      </c>
      <c r="E1455" s="23" t="str">
        <f>VLOOKUP(A1455,'Medical Examinations'!A1455:H3789,4,FALSE)</f>
        <v>Yes</v>
      </c>
      <c r="F1455" s="23" t="str">
        <f>VLOOKUP(A1455,'Medical Examinations'!A1455:H3789,5,FALSE)</f>
        <v>No</v>
      </c>
      <c r="G1455" s="23" t="str">
        <f>VLOOKUP(A1455,'Medical Examinations'!A1455:H3789,6,FALSE)</f>
        <v>No</v>
      </c>
      <c r="H1455" s="23">
        <f>VLOOKUP(A1455,'Medical Examinations'!A1455:H3789,7,FALSE)</f>
        <v>0</v>
      </c>
      <c r="I1455" s="23" t="str">
        <f>VLOOKUP(A1455,'Medical Examinations'!A1455:H3789,8,FALSE)</f>
        <v>No</v>
      </c>
      <c r="J1455" s="23" t="str" cm="1">
        <f t="array" ref="J1455">_xlfn.IFS(C1455&lt;18.5,"Under Weight",C1455&lt;25,"Healthy Weight",C1455&lt;30,"Over Weight",C1455&gt;=30,"Obesity")</f>
        <v>Obesity</v>
      </c>
      <c r="K1455" s="23" t="str" cm="1">
        <f t="array" ref="K1455">_xlfn.IFS(D1455&lt;5.7,"Normal",D1455&lt;=6.5,"Prediabetes",D1455&gt;6.5,"Diabetes")</f>
        <v>Diabetes</v>
      </c>
      <c r="L1455" s="30" t="str">
        <f>VLOOKUP(A1455,'Hospitalisation Details'!A1455:H3797,2,FALSE)</f>
        <v>13-Jun-1981</v>
      </c>
      <c r="M1455" s="23">
        <f>VLOOKUP(A1455,'Hospitalisation Details'!A1455:H3797,5,FALSE)</f>
        <v>7261.74</v>
      </c>
      <c r="N1455" s="23" t="str">
        <f>VLOOKUP(A1455,'Hospitalisation Details'!A1455:H3797,6,FALSE)</f>
        <v>tier - 3</v>
      </c>
      <c r="O1455" s="23" t="str">
        <f>VLOOKUP(A1455,'Hospitalisation Details'!A1455:H3797,7,FALSE)</f>
        <v>tier - 3</v>
      </c>
      <c r="P1455" s="23" t="str">
        <f>VLOOKUP(A1455,'Hospitalisation Details'!A1455:H3797,8,FALSE)</f>
        <v>R1012</v>
      </c>
      <c r="Q1455" s="26">
        <f>VLOOKUP(A1455,'Hospitalisation Details'!A1455:H3797,3,FALSE)</f>
        <v>41.986111111111114</v>
      </c>
    </row>
    <row r="1456" spans="1:17" ht="15.75" customHeight="1" x14ac:dyDescent="0.3">
      <c r="A1456" s="31" t="s">
        <v>2521</v>
      </c>
      <c r="B1456" s="23" t="str">
        <f>VLOOKUP(A1456,'Customer Names'!A1456:D3790,3,FALSE)</f>
        <v xml:space="preserve">  Jon</v>
      </c>
      <c r="C1456" s="23">
        <f>VLOOKUP(Healthcare!A1456,'Medical Examinations'!A1456:H3790,2,FALSE)</f>
        <v>30.59</v>
      </c>
      <c r="D1456" s="23">
        <f>VLOOKUP(A1456,'Medical Examinations'!A1456:H3790,3,FALSE)</f>
        <v>9.5500000000000007</v>
      </c>
      <c r="E1456" s="23" t="str">
        <f>VLOOKUP(A1456,'Medical Examinations'!A1456:H3790,4,FALSE)</f>
        <v>Yes</v>
      </c>
      <c r="F1456" s="23" t="str">
        <f>VLOOKUP(A1456,'Medical Examinations'!A1456:H3790,5,FALSE)</f>
        <v>No</v>
      </c>
      <c r="G1456" s="23" t="str">
        <f>VLOOKUP(A1456,'Medical Examinations'!A1456:H3790,6,FALSE)</f>
        <v>No</v>
      </c>
      <c r="H1456" s="23">
        <f>VLOOKUP(A1456,'Medical Examinations'!A1456:H3790,7,FALSE)</f>
        <v>0</v>
      </c>
      <c r="I1456" s="23" t="str">
        <f>VLOOKUP(A1456,'Medical Examinations'!A1456:H3790,8,FALSE)</f>
        <v>No</v>
      </c>
      <c r="J1456" s="23" t="str" cm="1">
        <f t="array" ref="J1456">_xlfn.IFS(C1456&lt;18.5,"Under Weight",C1456&lt;25,"Healthy Weight",C1456&lt;30,"Over Weight",C1456&gt;=30,"Obesity")</f>
        <v>Obesity</v>
      </c>
      <c r="K1456" s="23" t="str" cm="1">
        <f t="array" ref="K1456">_xlfn.IFS(D1456&lt;5.7,"Normal",D1456&lt;=6.5,"Prediabetes",D1456&gt;6.5,"Diabetes")</f>
        <v>Diabetes</v>
      </c>
      <c r="L1456" s="30" t="str">
        <f>VLOOKUP(A1456,'Hospitalisation Details'!A1456:H3798,2,FALSE)</f>
        <v>14-Aug-1981</v>
      </c>
      <c r="M1456" s="23">
        <f>VLOOKUP(A1456,'Hospitalisation Details'!A1456:H3798,5,FALSE)</f>
        <v>7256.72</v>
      </c>
      <c r="N1456" s="23" t="str">
        <f>VLOOKUP(A1456,'Hospitalisation Details'!A1456:H3798,6,FALSE)</f>
        <v>tier - 3</v>
      </c>
      <c r="O1456" s="23" t="str">
        <f>VLOOKUP(A1456,'Hospitalisation Details'!A1456:H3798,7,FALSE)</f>
        <v>tier - 2</v>
      </c>
      <c r="P1456" s="23" t="str">
        <f>VLOOKUP(A1456,'Hospitalisation Details'!A1456:H3798,8,FALSE)</f>
        <v>R1012</v>
      </c>
      <c r="Q1456" s="26">
        <f>VLOOKUP(A1456,'Hospitalisation Details'!A1456:H3798,3,FALSE)</f>
        <v>41.81666666666667</v>
      </c>
    </row>
    <row r="1457" spans="1:17" ht="15.75" customHeight="1" x14ac:dyDescent="0.3">
      <c r="A1457" s="31" t="s">
        <v>2523</v>
      </c>
      <c r="B1457" s="23" t="str">
        <f>VLOOKUP(A1457,'Customer Names'!A1457:D3791,3,FALSE)</f>
        <v xml:space="preserve">  Steven J</v>
      </c>
      <c r="C1457" s="23">
        <f>VLOOKUP(Healthcare!A1457,'Medical Examinations'!A1457:H3791,2,FALSE)</f>
        <v>25.51</v>
      </c>
      <c r="D1457" s="23">
        <f>VLOOKUP(A1457,'Medical Examinations'!A1457:H3791,3,FALSE)</f>
        <v>6.05</v>
      </c>
      <c r="E1457" s="23" t="str">
        <f>VLOOKUP(A1457,'Medical Examinations'!A1457:H3791,4,FALSE)</f>
        <v>No</v>
      </c>
      <c r="F1457" s="23" t="str">
        <f>VLOOKUP(A1457,'Medical Examinations'!A1457:H3791,5,FALSE)</f>
        <v>No</v>
      </c>
      <c r="G1457" s="23" t="str">
        <f>VLOOKUP(A1457,'Medical Examinations'!A1457:H3791,6,FALSE)</f>
        <v>No</v>
      </c>
      <c r="H1457" s="23">
        <f>VLOOKUP(A1457,'Medical Examinations'!A1457:H3791,7,FALSE)</f>
        <v>0</v>
      </c>
      <c r="I1457" s="23" t="str">
        <f>VLOOKUP(A1457,'Medical Examinations'!A1457:H3791,8,FALSE)</f>
        <v>No</v>
      </c>
      <c r="J1457" s="23" t="str" cm="1">
        <f t="array" ref="J1457">_xlfn.IFS(C1457&lt;18.5,"Under Weight",C1457&lt;25,"Healthy Weight",C1457&lt;30,"Over Weight",C1457&gt;=30,"Obesity")</f>
        <v>Over Weight</v>
      </c>
      <c r="K1457" s="23" t="str" cm="1">
        <f t="array" ref="K1457">_xlfn.IFS(D1457&lt;5.7,"Normal",D1457&lt;=6.5,"Prediabetes",D1457&gt;6.5,"Diabetes")</f>
        <v>Prediabetes</v>
      </c>
      <c r="L1457" s="30" t="str">
        <f>VLOOKUP(A1457,'Hospitalisation Details'!A1457:H3799,2,FALSE)</f>
        <v>24-Jul-1982</v>
      </c>
      <c r="M1457" s="23">
        <f>VLOOKUP(A1457,'Hospitalisation Details'!A1457:H3799,5,FALSE)</f>
        <v>7248.71</v>
      </c>
      <c r="N1457" s="23" t="str">
        <f>VLOOKUP(A1457,'Hospitalisation Details'!A1457:H3799,6,FALSE)</f>
        <v>tier - 2</v>
      </c>
      <c r="O1457" s="23" t="str">
        <f>VLOOKUP(A1457,'Hospitalisation Details'!A1457:H3799,7,FALSE)</f>
        <v>tier - 1</v>
      </c>
      <c r="P1457" s="23" t="str">
        <f>VLOOKUP(A1457,'Hospitalisation Details'!A1457:H3799,8,FALSE)</f>
        <v>R1013</v>
      </c>
      <c r="Q1457" s="26">
        <f>VLOOKUP(A1457,'Hospitalisation Details'!A1457:H3799,3,FALSE)</f>
        <v>40.87222222222222</v>
      </c>
    </row>
    <row r="1458" spans="1:17" ht="15.75" customHeight="1" x14ac:dyDescent="0.3">
      <c r="A1458" s="31" t="s">
        <v>2525</v>
      </c>
      <c r="B1458" s="23" t="str">
        <f>VLOOKUP(A1458,'Customer Names'!A1458:D3792,3,FALSE)</f>
        <v xml:space="preserve">  Jessica P</v>
      </c>
      <c r="C1458" s="23">
        <f>VLOOKUP(Healthcare!A1458,'Medical Examinations'!A1458:H3792,2,FALSE)</f>
        <v>29.04</v>
      </c>
      <c r="D1458" s="23">
        <f>VLOOKUP(A1458,'Medical Examinations'!A1458:H3792,3,FALSE)</f>
        <v>10.56</v>
      </c>
      <c r="E1458" s="23" t="str">
        <f>VLOOKUP(A1458,'Medical Examinations'!A1458:H3792,4,FALSE)</f>
        <v>Yes</v>
      </c>
      <c r="F1458" s="23" t="str">
        <f>VLOOKUP(A1458,'Medical Examinations'!A1458:H3792,5,FALSE)</f>
        <v>No</v>
      </c>
      <c r="G1458" s="23" t="str">
        <f>VLOOKUP(A1458,'Medical Examinations'!A1458:H3792,6,FALSE)</f>
        <v>No</v>
      </c>
      <c r="H1458" s="23">
        <f>VLOOKUP(A1458,'Medical Examinations'!A1458:H3792,7,FALSE)</f>
        <v>1</v>
      </c>
      <c r="I1458" s="23" t="str">
        <f>VLOOKUP(A1458,'Medical Examinations'!A1458:H3792,8,FALSE)</f>
        <v>No</v>
      </c>
      <c r="J1458" s="23" t="str" cm="1">
        <f t="array" ref="J1458">_xlfn.IFS(C1458&lt;18.5,"Under Weight",C1458&lt;25,"Healthy Weight",C1458&lt;30,"Over Weight",C1458&gt;=30,"Obesity")</f>
        <v>Over Weight</v>
      </c>
      <c r="K1458" s="23" t="str" cm="1">
        <f t="array" ref="K1458">_xlfn.IFS(D1458&lt;5.7,"Normal",D1458&lt;=6.5,"Prediabetes",D1458&gt;6.5,"Diabetes")</f>
        <v>Diabetes</v>
      </c>
      <c r="L1458" s="30" t="str">
        <f>VLOOKUP(A1458,'Hospitalisation Details'!A1458:H3800,2,FALSE)</f>
        <v>02-Sep-1986</v>
      </c>
      <c r="M1458" s="23">
        <f>VLOOKUP(A1458,'Hospitalisation Details'!A1458:H3800,5,FALSE)</f>
        <v>7243.81</v>
      </c>
      <c r="N1458" s="23" t="str">
        <f>VLOOKUP(A1458,'Hospitalisation Details'!A1458:H3800,6,FALSE)</f>
        <v>tier - 2</v>
      </c>
      <c r="O1458" s="23" t="str">
        <f>VLOOKUP(A1458,'Hospitalisation Details'!A1458:H3800,7,FALSE)</f>
        <v>tier - 3</v>
      </c>
      <c r="P1458" s="23" t="str">
        <f>VLOOKUP(A1458,'Hospitalisation Details'!A1458:H3800,8,FALSE)</f>
        <v>R1013</v>
      </c>
      <c r="Q1458" s="26">
        <f>VLOOKUP(A1458,'Hospitalisation Details'!A1458:H3800,3,FALSE)</f>
        <v>36.766666666666666</v>
      </c>
    </row>
    <row r="1459" spans="1:17" ht="15.75" customHeight="1" x14ac:dyDescent="0.3">
      <c r="A1459" s="31" t="s">
        <v>2527</v>
      </c>
      <c r="B1459" s="23" t="str">
        <f>VLOOKUP(A1459,'Customer Names'!A1459:D3793,3,FALSE)</f>
        <v xml:space="preserve">  Ashley</v>
      </c>
      <c r="C1459" s="23">
        <f>VLOOKUP(Healthcare!A1459,'Medical Examinations'!A1459:H3793,2,FALSE)</f>
        <v>22.135000000000002</v>
      </c>
      <c r="D1459" s="23">
        <f>VLOOKUP(A1459,'Medical Examinations'!A1459:H3793,3,FALSE)</f>
        <v>10.81</v>
      </c>
      <c r="E1459" s="23" t="str">
        <f>VLOOKUP(A1459,'Medical Examinations'!A1459:H3793,4,FALSE)</f>
        <v>Yes</v>
      </c>
      <c r="F1459" s="23" t="str">
        <f>VLOOKUP(A1459,'Medical Examinations'!A1459:H3793,5,FALSE)</f>
        <v>No</v>
      </c>
      <c r="G1459" s="23" t="str">
        <f>VLOOKUP(A1459,'Medical Examinations'!A1459:H3793,6,FALSE)</f>
        <v>No</v>
      </c>
      <c r="H1459" s="23">
        <f>VLOOKUP(A1459,'Medical Examinations'!A1459:H3793,7,FALSE)</f>
        <v>1</v>
      </c>
      <c r="I1459" s="23" t="str">
        <f>VLOOKUP(A1459,'Medical Examinations'!A1459:H3793,8,FALSE)</f>
        <v>No</v>
      </c>
      <c r="J1459" s="23" t="str" cm="1">
        <f t="array" ref="J1459">_xlfn.IFS(C1459&lt;18.5,"Under Weight",C1459&lt;25,"Healthy Weight",C1459&lt;30,"Over Weight",C1459&gt;=30,"Obesity")</f>
        <v>Healthy Weight</v>
      </c>
      <c r="K1459" s="23" t="str" cm="1">
        <f t="array" ref="K1459">_xlfn.IFS(D1459&lt;5.7,"Normal",D1459&lt;=6.5,"Prediabetes",D1459&gt;6.5,"Diabetes")</f>
        <v>Diabetes</v>
      </c>
      <c r="L1459" s="30" t="str">
        <f>VLOOKUP(A1459,'Hospitalisation Details'!A1459:H3801,2,FALSE)</f>
        <v>13-Jul-1986</v>
      </c>
      <c r="M1459" s="23">
        <f>VLOOKUP(A1459,'Hospitalisation Details'!A1459:H3801,5,FALSE)</f>
        <v>7228.22</v>
      </c>
      <c r="N1459" s="23" t="str">
        <f>VLOOKUP(A1459,'Hospitalisation Details'!A1459:H3801,6,FALSE)</f>
        <v>tier - 2</v>
      </c>
      <c r="O1459" s="23" t="str">
        <f>VLOOKUP(A1459,'Hospitalisation Details'!A1459:H3801,7,FALSE)</f>
        <v>tier - 1</v>
      </c>
      <c r="P1459" s="23" t="str">
        <f>VLOOKUP(A1459,'Hospitalisation Details'!A1459:H3801,8,FALSE)</f>
        <v>R1024</v>
      </c>
      <c r="Q1459" s="26">
        <f>VLOOKUP(A1459,'Hospitalisation Details'!A1459:H3801,3,FALSE)</f>
        <v>36.902777777777779</v>
      </c>
    </row>
    <row r="1460" spans="1:17" ht="15.75" customHeight="1" x14ac:dyDescent="0.3">
      <c r="A1460" s="31" t="s">
        <v>2528</v>
      </c>
      <c r="B1460" s="23" t="str">
        <f>VLOOKUP(A1460,'Customer Names'!A1460:D3794,3,FALSE)</f>
        <v xml:space="preserve">  Arturo H</v>
      </c>
      <c r="C1460" s="23">
        <f>VLOOKUP(Healthcare!A1460,'Medical Examinations'!A1460:H3794,2,FALSE)</f>
        <v>21.375</v>
      </c>
      <c r="D1460" s="23">
        <f>VLOOKUP(A1460,'Medical Examinations'!A1460:H3794,3,FALSE)</f>
        <v>4.32</v>
      </c>
      <c r="E1460" s="23" t="str">
        <f>VLOOKUP(A1460,'Medical Examinations'!A1460:H3794,4,FALSE)</f>
        <v>No</v>
      </c>
      <c r="F1460" s="23" t="str">
        <f>VLOOKUP(A1460,'Medical Examinations'!A1460:H3794,5,FALSE)</f>
        <v>No</v>
      </c>
      <c r="G1460" s="23" t="str">
        <f>VLOOKUP(A1460,'Medical Examinations'!A1460:H3794,6,FALSE)</f>
        <v>No</v>
      </c>
      <c r="H1460" s="23">
        <f>VLOOKUP(A1460,'Medical Examinations'!A1460:H3794,7,FALSE)</f>
        <v>0</v>
      </c>
      <c r="I1460" s="23" t="str">
        <f>VLOOKUP(A1460,'Medical Examinations'!A1460:H3794,8,FALSE)</f>
        <v>No</v>
      </c>
      <c r="J1460" s="23" t="str" cm="1">
        <f t="array" ref="J1460">_xlfn.IFS(C1460&lt;18.5,"Under Weight",C1460&lt;25,"Healthy Weight",C1460&lt;30,"Over Weight",C1460&gt;=30,"Obesity")</f>
        <v>Healthy Weight</v>
      </c>
      <c r="K1460" s="23" t="str" cm="1">
        <f t="array" ref="K1460">_xlfn.IFS(D1460&lt;5.7,"Normal",D1460&lt;=6.5,"Prediabetes",D1460&gt;6.5,"Diabetes")</f>
        <v>Normal</v>
      </c>
      <c r="L1460" s="30" t="str">
        <f>VLOOKUP(A1460,'Hospitalisation Details'!A1460:H3802,2,FALSE)</f>
        <v>15-Sep-1977</v>
      </c>
      <c r="M1460" s="23">
        <f>VLOOKUP(A1460,'Hospitalisation Details'!A1460:H3802,5,FALSE)</f>
        <v>7222.79</v>
      </c>
      <c r="N1460" s="23" t="str">
        <f>VLOOKUP(A1460,'Hospitalisation Details'!A1460:H3802,6,FALSE)</f>
        <v>tier - 3</v>
      </c>
      <c r="O1460" s="23" t="str">
        <f>VLOOKUP(A1460,'Hospitalisation Details'!A1460:H3802,7,FALSE)</f>
        <v>tier - 3</v>
      </c>
      <c r="P1460" s="23" t="str">
        <f>VLOOKUP(A1460,'Hospitalisation Details'!A1460:H3802,8,FALSE)</f>
        <v>R1012</v>
      </c>
      <c r="Q1460" s="26">
        <f>VLOOKUP(A1460,'Hospitalisation Details'!A1460:H3802,3,FALSE)</f>
        <v>45.730555555555554</v>
      </c>
    </row>
    <row r="1461" spans="1:17" ht="15.75" customHeight="1" x14ac:dyDescent="0.3">
      <c r="A1461" s="31" t="s">
        <v>2530</v>
      </c>
      <c r="B1461" s="23" t="str">
        <f>VLOOKUP(A1461,'Customer Names'!A1461:D3795,3,FALSE)</f>
        <v xml:space="preserve">  Ketil</v>
      </c>
      <c r="C1461" s="23">
        <f>VLOOKUP(Healthcare!A1461,'Medical Examinations'!A1461:H3795,2,FALSE)</f>
        <v>29.19</v>
      </c>
      <c r="D1461" s="23">
        <f>VLOOKUP(A1461,'Medical Examinations'!A1461:H3795,3,FALSE)</f>
        <v>4.37</v>
      </c>
      <c r="E1461" s="23" t="str">
        <f>VLOOKUP(A1461,'Medical Examinations'!A1461:H3795,4,FALSE)</f>
        <v>No</v>
      </c>
      <c r="F1461" s="23" t="str">
        <f>VLOOKUP(A1461,'Medical Examinations'!A1461:H3795,5,FALSE)</f>
        <v>No</v>
      </c>
      <c r="G1461" s="23" t="str">
        <f>VLOOKUP(A1461,'Medical Examinations'!A1461:H3795,6,FALSE)</f>
        <v>No</v>
      </c>
      <c r="H1461" s="23">
        <f>VLOOKUP(A1461,'Medical Examinations'!A1461:H3795,7,FALSE)</f>
        <v>0</v>
      </c>
      <c r="I1461" s="23" t="str">
        <f>VLOOKUP(A1461,'Medical Examinations'!A1461:H3795,8,FALSE)</f>
        <v>No</v>
      </c>
      <c r="J1461" s="23" t="str" cm="1">
        <f t="array" ref="J1461">_xlfn.IFS(C1461&lt;18.5,"Under Weight",C1461&lt;25,"Healthy Weight",C1461&lt;30,"Over Weight",C1461&gt;=30,"Obesity")</f>
        <v>Over Weight</v>
      </c>
      <c r="K1461" s="23" t="str" cm="1">
        <f t="array" ref="K1461">_xlfn.IFS(D1461&lt;5.7,"Normal",D1461&lt;=6.5,"Prediabetes",D1461&gt;6.5,"Diabetes")</f>
        <v>Normal</v>
      </c>
      <c r="L1461" s="30" t="str">
        <f>VLOOKUP(A1461,'Hospitalisation Details'!A1461:H3803,2,FALSE)</f>
        <v>28-Jun-1991</v>
      </c>
      <c r="M1461" s="23">
        <f>VLOOKUP(A1461,'Hospitalisation Details'!A1461:H3803,5,FALSE)</f>
        <v>7220.25</v>
      </c>
      <c r="N1461" s="23" t="str">
        <f>VLOOKUP(A1461,'Hospitalisation Details'!A1461:H3803,6,FALSE)</f>
        <v>tier - 2</v>
      </c>
      <c r="O1461" s="23" t="str">
        <f>VLOOKUP(A1461,'Hospitalisation Details'!A1461:H3803,7,FALSE)</f>
        <v>tier - 2</v>
      </c>
      <c r="P1461" s="23" t="str">
        <f>VLOOKUP(A1461,'Hospitalisation Details'!A1461:H3803,8,FALSE)</f>
        <v>R1021</v>
      </c>
      <c r="Q1461" s="26">
        <f>VLOOKUP(A1461,'Hospitalisation Details'!A1461:H3803,3,FALSE)</f>
        <v>31.944444444444443</v>
      </c>
    </row>
    <row r="1462" spans="1:17" ht="15.75" customHeight="1" x14ac:dyDescent="0.3">
      <c r="A1462" s="31" t="s">
        <v>2532</v>
      </c>
      <c r="B1462" s="23" t="str">
        <f>VLOOKUP(A1462,'Customer Names'!A1462:D3796,3,FALSE)</f>
        <v xml:space="preserve">  Katie</v>
      </c>
      <c r="C1462" s="23">
        <f>VLOOKUP(Healthcare!A1462,'Medical Examinations'!A1462:H3796,2,FALSE)</f>
        <v>31.92</v>
      </c>
      <c r="D1462" s="23">
        <f>VLOOKUP(A1462,'Medical Examinations'!A1462:H3796,3,FALSE)</f>
        <v>4.8099999999999996</v>
      </c>
      <c r="E1462" s="23" t="str">
        <f>VLOOKUP(A1462,'Medical Examinations'!A1462:H3796,4,FALSE)</f>
        <v>Yes</v>
      </c>
      <c r="F1462" s="23" t="str">
        <f>VLOOKUP(A1462,'Medical Examinations'!A1462:H3796,5,FALSE)</f>
        <v>No</v>
      </c>
      <c r="G1462" s="23" t="str">
        <f>VLOOKUP(A1462,'Medical Examinations'!A1462:H3796,6,FALSE)</f>
        <v>Yes</v>
      </c>
      <c r="H1462" s="23">
        <f>VLOOKUP(A1462,'Medical Examinations'!A1462:H3796,7,FALSE)</f>
        <v>1</v>
      </c>
      <c r="I1462" s="23" t="str">
        <f>VLOOKUP(A1462,'Medical Examinations'!A1462:H3796,8,FALSE)</f>
        <v>No</v>
      </c>
      <c r="J1462" s="23" t="str" cm="1">
        <f t="array" ref="J1462">_xlfn.IFS(C1462&lt;18.5,"Under Weight",C1462&lt;25,"Healthy Weight",C1462&lt;30,"Over Weight",C1462&gt;=30,"Obesity")</f>
        <v>Obesity</v>
      </c>
      <c r="K1462" s="23" t="str" cm="1">
        <f t="array" ref="K1462">_xlfn.IFS(D1462&lt;5.7,"Normal",D1462&lt;=6.5,"Prediabetes",D1462&gt;6.5,"Diabetes")</f>
        <v>Normal</v>
      </c>
      <c r="L1462" s="30" t="str">
        <f>VLOOKUP(A1462,'Hospitalisation Details'!A1462:H3804,2,FALSE)</f>
        <v>21-Nov-1983</v>
      </c>
      <c r="M1462" s="23">
        <f>VLOOKUP(A1462,'Hospitalisation Details'!A1462:H3804,5,FALSE)</f>
        <v>7209.49</v>
      </c>
      <c r="N1462" s="23" t="str">
        <f>VLOOKUP(A1462,'Hospitalisation Details'!A1462:H3804,6,FALSE)</f>
        <v>tier - 2</v>
      </c>
      <c r="O1462" s="23" t="str">
        <f>VLOOKUP(A1462,'Hospitalisation Details'!A1462:H3804,7,FALSE)</f>
        <v>tier - 3</v>
      </c>
      <c r="P1462" s="23" t="str">
        <f>VLOOKUP(A1462,'Hospitalisation Details'!A1462:H3804,8,FALSE)</f>
        <v>R1012</v>
      </c>
      <c r="Q1462" s="26">
        <f>VLOOKUP(A1462,'Hospitalisation Details'!A1462:H3804,3,FALSE)</f>
        <v>39.547222222222224</v>
      </c>
    </row>
    <row r="1463" spans="1:17" ht="15.75" customHeight="1" x14ac:dyDescent="0.3">
      <c r="A1463" s="31" t="s">
        <v>2533</v>
      </c>
      <c r="B1463" s="23" t="str">
        <f>VLOOKUP(A1463,'Customer Names'!A1463:D3797,3,FALSE)</f>
        <v xml:space="preserve">  Christi</v>
      </c>
      <c r="C1463" s="23">
        <f>VLOOKUP(Healthcare!A1463,'Medical Examinations'!A1463:H3797,2,FALSE)</f>
        <v>26.315000000000001</v>
      </c>
      <c r="D1463" s="23">
        <f>VLOOKUP(A1463,'Medical Examinations'!A1463:H3797,3,FALSE)</f>
        <v>4.5599999999999996</v>
      </c>
      <c r="E1463" s="23" t="str">
        <f>VLOOKUP(A1463,'Medical Examinations'!A1463:H3797,4,FALSE)</f>
        <v>Yes</v>
      </c>
      <c r="F1463" s="23" t="str">
        <f>VLOOKUP(A1463,'Medical Examinations'!A1463:H3797,5,FALSE)</f>
        <v>No</v>
      </c>
      <c r="G1463" s="23" t="str">
        <f>VLOOKUP(A1463,'Medical Examinations'!A1463:H3797,6,FALSE)</f>
        <v>Yes</v>
      </c>
      <c r="H1463" s="23">
        <f>VLOOKUP(A1463,'Medical Examinations'!A1463:H3797,7,FALSE)</f>
        <v>1</v>
      </c>
      <c r="I1463" s="23" t="str">
        <f>VLOOKUP(A1463,'Medical Examinations'!A1463:H3797,8,FALSE)</f>
        <v>No</v>
      </c>
      <c r="J1463" s="23" t="str" cm="1">
        <f t="array" ref="J1463">_xlfn.IFS(C1463&lt;18.5,"Under Weight",C1463&lt;25,"Healthy Weight",C1463&lt;30,"Over Weight",C1463&gt;=30,"Obesity")</f>
        <v>Over Weight</v>
      </c>
      <c r="K1463" s="23" t="str" cm="1">
        <f t="array" ref="K1463">_xlfn.IFS(D1463&lt;5.7,"Normal",D1463&lt;=6.5,"Prediabetes",D1463&gt;6.5,"Diabetes")</f>
        <v>Normal</v>
      </c>
      <c r="L1463" s="30" t="str">
        <f>VLOOKUP(A1463,'Hospitalisation Details'!A1463:H3805,2,FALSE)</f>
        <v>11-Aug-1983</v>
      </c>
      <c r="M1463" s="23">
        <f>VLOOKUP(A1463,'Hospitalisation Details'!A1463:H3805,5,FALSE)</f>
        <v>7201.7</v>
      </c>
      <c r="N1463" s="23" t="str">
        <f>VLOOKUP(A1463,'Hospitalisation Details'!A1463:H3805,6,FALSE)</f>
        <v>tier - 2</v>
      </c>
      <c r="O1463" s="23" t="str">
        <f>VLOOKUP(A1463,'Hospitalisation Details'!A1463:H3805,7,FALSE)</f>
        <v>tier - 3</v>
      </c>
      <c r="P1463" s="23" t="str">
        <f>VLOOKUP(A1463,'Hospitalisation Details'!A1463:H3805,8,FALSE)</f>
        <v>R1012</v>
      </c>
      <c r="Q1463" s="26">
        <f>VLOOKUP(A1463,'Hospitalisation Details'!A1463:H3805,3,FALSE)</f>
        <v>39.825000000000003</v>
      </c>
    </row>
    <row r="1464" spans="1:17" ht="15.75" customHeight="1" x14ac:dyDescent="0.3">
      <c r="A1464" s="31" t="s">
        <v>2535</v>
      </c>
      <c r="B1464" s="23" t="str">
        <f>VLOOKUP(A1464,'Customer Names'!A1464:D3798,3,FALSE)</f>
        <v xml:space="preserve">  Alan</v>
      </c>
      <c r="C1464" s="23">
        <f>VLOOKUP(Healthcare!A1464,'Medical Examinations'!A1464:H3798,2,FALSE)</f>
        <v>35.299999999999997</v>
      </c>
      <c r="D1464" s="23">
        <f>VLOOKUP(A1464,'Medical Examinations'!A1464:H3798,3,FALSE)</f>
        <v>4.3899999999999997</v>
      </c>
      <c r="E1464" s="23" t="str">
        <f>VLOOKUP(A1464,'Medical Examinations'!A1464:H3798,4,FALSE)</f>
        <v>No</v>
      </c>
      <c r="F1464" s="23" t="str">
        <f>VLOOKUP(A1464,'Medical Examinations'!A1464:H3798,5,FALSE)</f>
        <v>No</v>
      </c>
      <c r="G1464" s="23" t="str">
        <f>VLOOKUP(A1464,'Medical Examinations'!A1464:H3798,6,FALSE)</f>
        <v>No</v>
      </c>
      <c r="H1464" s="23">
        <f>VLOOKUP(A1464,'Medical Examinations'!A1464:H3798,7,FALSE)</f>
        <v>0</v>
      </c>
      <c r="I1464" s="23" t="str">
        <f>VLOOKUP(A1464,'Medical Examinations'!A1464:H3798,8,FALSE)</f>
        <v>No</v>
      </c>
      <c r="J1464" s="23" t="str" cm="1">
        <f t="array" ref="J1464">_xlfn.IFS(C1464&lt;18.5,"Under Weight",C1464&lt;25,"Healthy Weight",C1464&lt;30,"Over Weight",C1464&gt;=30,"Obesity")</f>
        <v>Obesity</v>
      </c>
      <c r="K1464" s="23" t="str" cm="1">
        <f t="array" ref="K1464">_xlfn.IFS(D1464&lt;5.7,"Normal",D1464&lt;=6.5,"Prediabetes",D1464&gt;6.5,"Diabetes")</f>
        <v>Normal</v>
      </c>
      <c r="L1464" s="30" t="str">
        <f>VLOOKUP(A1464,'Hospitalisation Details'!A1464:H3806,2,FALSE)</f>
        <v>14-Sep-1982</v>
      </c>
      <c r="M1464" s="23">
        <f>VLOOKUP(A1464,'Hospitalisation Details'!A1464:H3806,5,FALSE)</f>
        <v>7196.87</v>
      </c>
      <c r="N1464" s="23" t="str">
        <f>VLOOKUP(A1464,'Hospitalisation Details'!A1464:H3806,6,FALSE)</f>
        <v>tier - 3</v>
      </c>
      <c r="O1464" s="23" t="str">
        <f>VLOOKUP(A1464,'Hospitalisation Details'!A1464:H3806,7,FALSE)</f>
        <v>tier - 2</v>
      </c>
      <c r="P1464" s="23" t="str">
        <f>VLOOKUP(A1464,'Hospitalisation Details'!A1464:H3806,8,FALSE)</f>
        <v>R1011</v>
      </c>
      <c r="Q1464" s="26">
        <f>VLOOKUP(A1464,'Hospitalisation Details'!A1464:H3806,3,FALSE)</f>
        <v>40.733333333333334</v>
      </c>
    </row>
    <row r="1465" spans="1:17" ht="15.75" customHeight="1" x14ac:dyDescent="0.3">
      <c r="A1465" s="31" t="s">
        <v>2536</v>
      </c>
      <c r="B1465" s="23" t="str">
        <f>VLOOKUP(A1465,'Customer Names'!A1465:D3799,3,FALSE)</f>
        <v xml:space="preserve">  Edivaldo B</v>
      </c>
      <c r="C1465" s="23">
        <f>VLOOKUP(Healthcare!A1465,'Medical Examinations'!A1465:H3799,2,FALSE)</f>
        <v>18.91</v>
      </c>
      <c r="D1465" s="23">
        <f>VLOOKUP(A1465,'Medical Examinations'!A1465:H3799,3,FALSE)</f>
        <v>11.44</v>
      </c>
      <c r="E1465" s="23" t="str">
        <f>VLOOKUP(A1465,'Medical Examinations'!A1465:H3799,4,FALSE)</f>
        <v>No</v>
      </c>
      <c r="F1465" s="23" t="str">
        <f>VLOOKUP(A1465,'Medical Examinations'!A1465:H3799,5,FALSE)</f>
        <v>No</v>
      </c>
      <c r="G1465" s="23" t="str">
        <f>VLOOKUP(A1465,'Medical Examinations'!A1465:H3799,6,FALSE)</f>
        <v>No</v>
      </c>
      <c r="H1465" s="23">
        <f>VLOOKUP(A1465,'Medical Examinations'!A1465:H3799,7,FALSE)</f>
        <v>0</v>
      </c>
      <c r="I1465" s="23" t="str">
        <f>VLOOKUP(A1465,'Medical Examinations'!A1465:H3799,8,FALSE)</f>
        <v>No</v>
      </c>
      <c r="J1465" s="23" t="str" cm="1">
        <f t="array" ref="J1465">_xlfn.IFS(C1465&lt;18.5,"Under Weight",C1465&lt;25,"Healthy Weight",C1465&lt;30,"Over Weight",C1465&gt;=30,"Obesity")</f>
        <v>Healthy Weight</v>
      </c>
      <c r="K1465" s="23" t="str" cm="1">
        <f t="array" ref="K1465">_xlfn.IFS(D1465&lt;5.7,"Normal",D1465&lt;=6.5,"Prediabetes",D1465&gt;6.5,"Diabetes")</f>
        <v>Diabetes</v>
      </c>
      <c r="L1465" s="30" t="str">
        <f>VLOOKUP(A1465,'Hospitalisation Details'!A1465:H3807,2,FALSE)</f>
        <v>26-Aug-1968</v>
      </c>
      <c r="M1465" s="23">
        <f>VLOOKUP(A1465,'Hospitalisation Details'!A1465:H3807,5,FALSE)</f>
        <v>7179.52</v>
      </c>
      <c r="N1465" s="23" t="str">
        <f>VLOOKUP(A1465,'Hospitalisation Details'!A1465:H3807,6,FALSE)</f>
        <v>tier - 3</v>
      </c>
      <c r="O1465" s="23" t="str">
        <f>VLOOKUP(A1465,'Hospitalisation Details'!A1465:H3807,7,FALSE)</f>
        <v>tier - 3</v>
      </c>
      <c r="P1465" s="23" t="str">
        <f>VLOOKUP(A1465,'Hospitalisation Details'!A1465:H3807,8,FALSE)</f>
        <v>R1013</v>
      </c>
      <c r="Q1465" s="26">
        <f>VLOOKUP(A1465,'Hospitalisation Details'!A1465:H3807,3,FALSE)</f>
        <v>54.783333333333331</v>
      </c>
    </row>
    <row r="1466" spans="1:17" ht="15.75" customHeight="1" x14ac:dyDescent="0.3">
      <c r="A1466" s="31" t="s">
        <v>2538</v>
      </c>
      <c r="B1466" s="23" t="str">
        <f>VLOOKUP(A1466,'Customer Names'!A1466:D3800,3,FALSE)</f>
        <v xml:space="preserve">  Eve</v>
      </c>
      <c r="C1466" s="23">
        <f>VLOOKUP(Healthcare!A1466,'Medical Examinations'!A1466:H3800,2,FALSE)</f>
        <v>22.41</v>
      </c>
      <c r="D1466" s="23">
        <f>VLOOKUP(A1466,'Medical Examinations'!A1466:H3800,3,FALSE)</f>
        <v>11.37</v>
      </c>
      <c r="E1466" s="23" t="str">
        <f>VLOOKUP(A1466,'Medical Examinations'!A1466:H3800,4,FALSE)</f>
        <v>Yes</v>
      </c>
      <c r="F1466" s="23" t="str">
        <f>VLOOKUP(A1466,'Medical Examinations'!A1466:H3800,5,FALSE)</f>
        <v>No</v>
      </c>
      <c r="G1466" s="23" t="str">
        <f>VLOOKUP(A1466,'Medical Examinations'!A1466:H3800,6,FALSE)</f>
        <v>No</v>
      </c>
      <c r="H1466" s="23">
        <f>VLOOKUP(A1466,'Medical Examinations'!A1466:H3800,7,FALSE)</f>
        <v>1</v>
      </c>
      <c r="I1466" s="23" t="str">
        <f>VLOOKUP(A1466,'Medical Examinations'!A1466:H3800,8,FALSE)</f>
        <v>No</v>
      </c>
      <c r="J1466" s="23" t="str" cm="1">
        <f t="array" ref="J1466">_xlfn.IFS(C1466&lt;18.5,"Under Weight",C1466&lt;25,"Healthy Weight",C1466&lt;30,"Over Weight",C1466&gt;=30,"Obesity")</f>
        <v>Healthy Weight</v>
      </c>
      <c r="K1466" s="23" t="str" cm="1">
        <f t="array" ref="K1466">_xlfn.IFS(D1466&lt;5.7,"Normal",D1466&lt;=6.5,"Prediabetes",D1466&gt;6.5,"Diabetes")</f>
        <v>Diabetes</v>
      </c>
      <c r="L1466" s="30" t="str">
        <f>VLOOKUP(A1466,'Hospitalisation Details'!A1466:H3808,2,FALSE)</f>
        <v>19-Jul-1975</v>
      </c>
      <c r="M1466" s="23">
        <f>VLOOKUP(A1466,'Hospitalisation Details'!A1466:H3808,5,FALSE)</f>
        <v>7175.51</v>
      </c>
      <c r="N1466" s="23" t="str">
        <f>VLOOKUP(A1466,'Hospitalisation Details'!A1466:H3808,6,FALSE)</f>
        <v>tier - 2</v>
      </c>
      <c r="O1466" s="23" t="str">
        <f>VLOOKUP(A1466,'Hospitalisation Details'!A1466:H3808,7,FALSE)</f>
        <v>tier - 3</v>
      </c>
      <c r="P1466" s="23" t="str">
        <f>VLOOKUP(A1466,'Hospitalisation Details'!A1466:H3808,8,FALSE)</f>
        <v>R1013</v>
      </c>
      <c r="Q1466" s="26">
        <f>VLOOKUP(A1466,'Hospitalisation Details'!A1466:H3808,3,FALSE)</f>
        <v>47.886111111111113</v>
      </c>
    </row>
    <row r="1467" spans="1:17" ht="15.75" customHeight="1" x14ac:dyDescent="0.3">
      <c r="A1467" s="31" t="s">
        <v>2540</v>
      </c>
      <c r="B1467" s="23" t="str">
        <f>VLOOKUP(A1467,'Customer Names'!A1467:D3801,3,FALSE)</f>
        <v xml:space="preserve">  Devin</v>
      </c>
      <c r="C1467" s="23">
        <f>VLOOKUP(Healthcare!A1467,'Medical Examinations'!A1467:H3801,2,FALSE)</f>
        <v>22.704999999999998</v>
      </c>
      <c r="D1467" s="23">
        <f>VLOOKUP(A1467,'Medical Examinations'!A1467:H3801,3,FALSE)</f>
        <v>6.14</v>
      </c>
      <c r="E1467" s="23" t="str">
        <f>VLOOKUP(A1467,'Medical Examinations'!A1467:H3801,4,FALSE)</f>
        <v>No</v>
      </c>
      <c r="F1467" s="23" t="str">
        <f>VLOOKUP(A1467,'Medical Examinations'!A1467:H3801,5,FALSE)</f>
        <v>No</v>
      </c>
      <c r="G1467" s="23" t="str">
        <f>VLOOKUP(A1467,'Medical Examinations'!A1467:H3801,6,FALSE)</f>
        <v>No</v>
      </c>
      <c r="H1467" s="23">
        <f>VLOOKUP(A1467,'Medical Examinations'!A1467:H3801,7,FALSE)</f>
        <v>0</v>
      </c>
      <c r="I1467" s="23" t="str">
        <f>VLOOKUP(A1467,'Medical Examinations'!A1467:H3801,8,FALSE)</f>
        <v>No</v>
      </c>
      <c r="J1467" s="23" t="str" cm="1">
        <f t="array" ref="J1467">_xlfn.IFS(C1467&lt;18.5,"Under Weight",C1467&lt;25,"Healthy Weight",C1467&lt;30,"Over Weight",C1467&gt;=30,"Obesity")</f>
        <v>Healthy Weight</v>
      </c>
      <c r="K1467" s="23" t="str" cm="1">
        <f t="array" ref="K1467">_xlfn.IFS(D1467&lt;5.7,"Normal",D1467&lt;=6.5,"Prediabetes",D1467&gt;6.5,"Diabetes")</f>
        <v>Prediabetes</v>
      </c>
      <c r="L1467" s="30" t="str">
        <f>VLOOKUP(A1467,'Hospitalisation Details'!A1467:H3809,2,FALSE)</f>
        <v>16-Aug-1982</v>
      </c>
      <c r="M1467" s="23">
        <f>VLOOKUP(A1467,'Hospitalisation Details'!A1467:H3809,5,FALSE)</f>
        <v>7173.36</v>
      </c>
      <c r="N1467" s="23" t="str">
        <f>VLOOKUP(A1467,'Hospitalisation Details'!A1467:H3809,6,FALSE)</f>
        <v>tier - 3</v>
      </c>
      <c r="O1467" s="23" t="str">
        <f>VLOOKUP(A1467,'Hospitalisation Details'!A1467:H3809,7,FALSE)</f>
        <v>tier - 2</v>
      </c>
      <c r="P1467" s="23" t="str">
        <f>VLOOKUP(A1467,'Hospitalisation Details'!A1467:H3809,8,FALSE)</f>
        <v>R1016</v>
      </c>
      <c r="Q1467" s="26">
        <f>VLOOKUP(A1467,'Hospitalisation Details'!A1467:H3809,3,FALSE)</f>
        <v>40.81111111111111</v>
      </c>
    </row>
    <row r="1468" spans="1:17" ht="15.75" customHeight="1" x14ac:dyDescent="0.3">
      <c r="A1468" s="31" t="s">
        <v>2542</v>
      </c>
      <c r="B1468" s="23" t="str">
        <f>VLOOKUP(A1468,'Customer Names'!A1468:D3802,3,FALSE)</f>
        <v xml:space="preserve">  Shaun R</v>
      </c>
      <c r="C1468" s="23">
        <f>VLOOKUP(Healthcare!A1468,'Medical Examinations'!A1468:H3802,2,FALSE)</f>
        <v>37.18</v>
      </c>
      <c r="D1468" s="23">
        <f>VLOOKUP(A1468,'Medical Examinations'!A1468:H3802,3,FALSE)</f>
        <v>4.8899999999999997</v>
      </c>
      <c r="E1468" s="23" t="str">
        <f>VLOOKUP(A1468,'Medical Examinations'!A1468:H3802,4,FALSE)</f>
        <v>No</v>
      </c>
      <c r="F1468" s="23" t="str">
        <f>VLOOKUP(A1468,'Medical Examinations'!A1468:H3802,5,FALSE)</f>
        <v>No</v>
      </c>
      <c r="G1468" s="23" t="str">
        <f>VLOOKUP(A1468,'Medical Examinations'!A1468:H3802,6,FALSE)</f>
        <v>No</v>
      </c>
      <c r="H1468" s="23">
        <f>VLOOKUP(A1468,'Medical Examinations'!A1468:H3802,7,FALSE)</f>
        <v>0</v>
      </c>
      <c r="I1468" s="23" t="str">
        <f>VLOOKUP(A1468,'Medical Examinations'!A1468:H3802,8,FALSE)</f>
        <v>No</v>
      </c>
      <c r="J1468" s="23" t="str" cm="1">
        <f t="array" ref="J1468">_xlfn.IFS(C1468&lt;18.5,"Under Weight",C1468&lt;25,"Healthy Weight",C1468&lt;30,"Over Weight",C1468&gt;=30,"Obesity")</f>
        <v>Obesity</v>
      </c>
      <c r="K1468" s="23" t="str" cm="1">
        <f t="array" ref="K1468">_xlfn.IFS(D1468&lt;5.7,"Normal",D1468&lt;=6.5,"Prediabetes",D1468&gt;6.5,"Diabetes")</f>
        <v>Normal</v>
      </c>
      <c r="L1468" s="30" t="str">
        <f>VLOOKUP(A1468,'Hospitalisation Details'!A1468:H3810,2,FALSE)</f>
        <v>30-Sep-1980</v>
      </c>
      <c r="M1468" s="23">
        <f>VLOOKUP(A1468,'Hospitalisation Details'!A1468:H3810,5,FALSE)</f>
        <v>7162.01</v>
      </c>
      <c r="N1468" s="23" t="str">
        <f>VLOOKUP(A1468,'Hospitalisation Details'!A1468:H3810,6,FALSE)</f>
        <v>tier - 2</v>
      </c>
      <c r="O1468" s="23" t="str">
        <f>VLOOKUP(A1468,'Hospitalisation Details'!A1468:H3810,7,FALSE)</f>
        <v>tier - 3</v>
      </c>
      <c r="P1468" s="23" t="str">
        <f>VLOOKUP(A1468,'Hospitalisation Details'!A1468:H3810,8,FALSE)</f>
        <v>R1013</v>
      </c>
      <c r="Q1468" s="26">
        <f>VLOOKUP(A1468,'Hospitalisation Details'!A1468:H3810,3,FALSE)</f>
        <v>42.68888888888889</v>
      </c>
    </row>
    <row r="1469" spans="1:17" ht="15.75" customHeight="1" x14ac:dyDescent="0.3">
      <c r="A1469" s="31" t="s">
        <v>2544</v>
      </c>
      <c r="B1469" s="23" t="str">
        <f>VLOOKUP(A1469,'Customer Names'!A1469:D3803,3,FALSE)</f>
        <v xml:space="preserve">  Adrian</v>
      </c>
      <c r="C1469" s="23">
        <f>VLOOKUP(Healthcare!A1469,'Medical Examinations'!A1469:H3803,2,FALSE)</f>
        <v>35.97</v>
      </c>
      <c r="D1469" s="23">
        <f>VLOOKUP(A1469,'Medical Examinations'!A1469:H3803,3,FALSE)</f>
        <v>4.5999999999999996</v>
      </c>
      <c r="E1469" s="23" t="str">
        <f>VLOOKUP(A1469,'Medical Examinations'!A1469:H3803,4,FALSE)</f>
        <v>No</v>
      </c>
      <c r="F1469" s="23" t="str">
        <f>VLOOKUP(A1469,'Medical Examinations'!A1469:H3803,5,FALSE)</f>
        <v>No</v>
      </c>
      <c r="G1469" s="23" t="str">
        <f>VLOOKUP(A1469,'Medical Examinations'!A1469:H3803,6,FALSE)</f>
        <v>No</v>
      </c>
      <c r="H1469" s="23">
        <f>VLOOKUP(A1469,'Medical Examinations'!A1469:H3803,7,FALSE)</f>
        <v>0</v>
      </c>
      <c r="I1469" s="23" t="str">
        <f>VLOOKUP(A1469,'Medical Examinations'!A1469:H3803,8,FALSE)</f>
        <v>No</v>
      </c>
      <c r="J1469" s="23" t="str" cm="1">
        <f t="array" ref="J1469">_xlfn.IFS(C1469&lt;18.5,"Under Weight",C1469&lt;25,"Healthy Weight",C1469&lt;30,"Over Weight",C1469&gt;=30,"Obesity")</f>
        <v>Obesity</v>
      </c>
      <c r="K1469" s="23" t="str" cm="1">
        <f t="array" ref="K1469">_xlfn.IFS(D1469&lt;5.7,"Normal",D1469&lt;=6.5,"Prediabetes",D1469&gt;6.5,"Diabetes")</f>
        <v>Normal</v>
      </c>
      <c r="L1469" s="30" t="str">
        <f>VLOOKUP(A1469,'Hospitalisation Details'!A1469:H3811,2,FALSE)</f>
        <v>07-Oct-1980</v>
      </c>
      <c r="M1469" s="23">
        <f>VLOOKUP(A1469,'Hospitalisation Details'!A1469:H3811,5,FALSE)</f>
        <v>7160.33</v>
      </c>
      <c r="N1469" s="23" t="str">
        <f>VLOOKUP(A1469,'Hospitalisation Details'!A1469:H3811,6,FALSE)</f>
        <v>tier - 2</v>
      </c>
      <c r="O1469" s="23" t="str">
        <f>VLOOKUP(A1469,'Hospitalisation Details'!A1469:H3811,7,FALSE)</f>
        <v>tier - 1</v>
      </c>
      <c r="P1469" s="23" t="str">
        <f>VLOOKUP(A1469,'Hospitalisation Details'!A1469:H3811,8,FALSE)</f>
        <v>R1013</v>
      </c>
      <c r="Q1469" s="26">
        <f>VLOOKUP(A1469,'Hospitalisation Details'!A1469:H3811,3,FALSE)</f>
        <v>42.669444444444444</v>
      </c>
    </row>
    <row r="1470" spans="1:17" ht="15.75" customHeight="1" x14ac:dyDescent="0.3">
      <c r="A1470" s="31" t="s">
        <v>2546</v>
      </c>
      <c r="B1470" s="23" t="str">
        <f>VLOOKUP(A1470,'Customer Names'!A1470:D3804,3,FALSE)</f>
        <v xml:space="preserve">  Andrew</v>
      </c>
      <c r="C1470" s="23">
        <f>VLOOKUP(Healthcare!A1470,'Medical Examinations'!A1470:H3804,2,FALSE)</f>
        <v>35.799999999999997</v>
      </c>
      <c r="D1470" s="23">
        <f>VLOOKUP(A1470,'Medical Examinations'!A1470:H3804,3,FALSE)</f>
        <v>4.42</v>
      </c>
      <c r="E1470" s="23" t="str">
        <f>VLOOKUP(A1470,'Medical Examinations'!A1470:H3804,4,FALSE)</f>
        <v>No</v>
      </c>
      <c r="F1470" s="23" t="str">
        <f>VLOOKUP(A1470,'Medical Examinations'!A1470:H3804,5,FALSE)</f>
        <v>No</v>
      </c>
      <c r="G1470" s="23" t="str">
        <f>VLOOKUP(A1470,'Medical Examinations'!A1470:H3804,6,FALSE)</f>
        <v>No</v>
      </c>
      <c r="H1470" s="23">
        <f>VLOOKUP(A1470,'Medical Examinations'!A1470:H3804,7,FALSE)</f>
        <v>0</v>
      </c>
      <c r="I1470" s="23" t="str">
        <f>VLOOKUP(A1470,'Medical Examinations'!A1470:H3804,8,FALSE)</f>
        <v>No</v>
      </c>
      <c r="J1470" s="23" t="str" cm="1">
        <f t="array" ref="J1470">_xlfn.IFS(C1470&lt;18.5,"Under Weight",C1470&lt;25,"Healthy Weight",C1470&lt;30,"Over Weight",C1470&gt;=30,"Obesity")</f>
        <v>Obesity</v>
      </c>
      <c r="K1470" s="23" t="str" cm="1">
        <f t="array" ref="K1470">_xlfn.IFS(D1470&lt;5.7,"Normal",D1470&lt;=6.5,"Prediabetes",D1470&gt;6.5,"Diabetes")</f>
        <v>Normal</v>
      </c>
      <c r="L1470" s="30" t="str">
        <f>VLOOKUP(A1470,'Hospitalisation Details'!A1470:H3812,2,FALSE)</f>
        <v>22-Jun-1980</v>
      </c>
      <c r="M1470" s="23">
        <f>VLOOKUP(A1470,'Hospitalisation Details'!A1470:H3812,5,FALSE)</f>
        <v>7160.09</v>
      </c>
      <c r="N1470" s="23" t="str">
        <f>VLOOKUP(A1470,'Hospitalisation Details'!A1470:H3812,6,FALSE)</f>
        <v>tier - 2</v>
      </c>
      <c r="O1470" s="23" t="str">
        <f>VLOOKUP(A1470,'Hospitalisation Details'!A1470:H3812,7,FALSE)</f>
        <v>tier - 2</v>
      </c>
      <c r="P1470" s="23" t="str">
        <f>VLOOKUP(A1470,'Hospitalisation Details'!A1470:H3812,8,FALSE)</f>
        <v>R1011</v>
      </c>
      <c r="Q1470" s="26">
        <f>VLOOKUP(A1470,'Hospitalisation Details'!A1470:H3812,3,FALSE)</f>
        <v>42.961111111111109</v>
      </c>
    </row>
    <row r="1471" spans="1:17" ht="15.75" customHeight="1" x14ac:dyDescent="0.3">
      <c r="A1471" s="31" t="s">
        <v>2547</v>
      </c>
      <c r="B1471" s="23" t="str">
        <f>VLOOKUP(A1471,'Customer Names'!A1471:D3805,3,FALSE)</f>
        <v xml:space="preserve">  Mallory</v>
      </c>
      <c r="C1471" s="23">
        <f>VLOOKUP(Healthcare!A1471,'Medical Examinations'!A1471:H3805,2,FALSE)</f>
        <v>28.31</v>
      </c>
      <c r="D1471" s="23">
        <f>VLOOKUP(A1471,'Medical Examinations'!A1471:H3805,3,FALSE)</f>
        <v>7.48</v>
      </c>
      <c r="E1471" s="23" t="str">
        <f>VLOOKUP(A1471,'Medical Examinations'!A1471:H3805,4,FALSE)</f>
        <v>Yes</v>
      </c>
      <c r="F1471" s="23" t="str">
        <f>VLOOKUP(A1471,'Medical Examinations'!A1471:H3805,5,FALSE)</f>
        <v>No</v>
      </c>
      <c r="G1471" s="23" t="str">
        <f>VLOOKUP(A1471,'Medical Examinations'!A1471:H3805,6,FALSE)</f>
        <v>No</v>
      </c>
      <c r="H1471" s="23">
        <f>VLOOKUP(A1471,'Medical Examinations'!A1471:H3805,7,FALSE)</f>
        <v>0</v>
      </c>
      <c r="I1471" s="23" t="str">
        <f>VLOOKUP(A1471,'Medical Examinations'!A1471:H3805,8,FALSE)</f>
        <v>No</v>
      </c>
      <c r="J1471" s="23" t="str" cm="1">
        <f t="array" ref="J1471">_xlfn.IFS(C1471&lt;18.5,"Under Weight",C1471&lt;25,"Healthy Weight",C1471&lt;30,"Over Weight",C1471&gt;=30,"Obesity")</f>
        <v>Over Weight</v>
      </c>
      <c r="K1471" s="23" t="str" cm="1">
        <f t="array" ref="K1471">_xlfn.IFS(D1471&lt;5.7,"Normal",D1471&lt;=6.5,"Prediabetes",D1471&gt;6.5,"Diabetes")</f>
        <v>Diabetes</v>
      </c>
      <c r="L1471" s="30" t="str">
        <f>VLOOKUP(A1471,'Hospitalisation Details'!A1471:H3813,2,FALSE)</f>
        <v>17-Jul-1981</v>
      </c>
      <c r="M1471" s="23">
        <f>VLOOKUP(A1471,'Hospitalisation Details'!A1471:H3813,5,FALSE)</f>
        <v>7153.55</v>
      </c>
      <c r="N1471" s="23" t="str">
        <f>VLOOKUP(A1471,'Hospitalisation Details'!A1471:H3813,6,FALSE)</f>
        <v>tier - 2</v>
      </c>
      <c r="O1471" s="23" t="str">
        <f>VLOOKUP(A1471,'Hospitalisation Details'!A1471:H3813,7,FALSE)</f>
        <v>tier - 1</v>
      </c>
      <c r="P1471" s="23" t="str">
        <f>VLOOKUP(A1471,'Hospitalisation Details'!A1471:H3813,8,FALSE)</f>
        <v>R1012</v>
      </c>
      <c r="Q1471" s="26">
        <f>VLOOKUP(A1471,'Hospitalisation Details'!A1471:H3813,3,FALSE)</f>
        <v>41.891666666666666</v>
      </c>
    </row>
    <row r="1472" spans="1:17" ht="15.75" customHeight="1" x14ac:dyDescent="0.3">
      <c r="A1472" s="31" t="s">
        <v>2549</v>
      </c>
      <c r="B1472" s="23" t="str">
        <f>VLOOKUP(A1472,'Customer Names'!A1472:D3806,3,FALSE)</f>
        <v xml:space="preserve">  Shawn E</v>
      </c>
      <c r="C1472" s="23">
        <f>VLOOKUP(Healthcare!A1472,'Medical Examinations'!A1472:H3806,2,FALSE)</f>
        <v>38.06</v>
      </c>
      <c r="D1472" s="23">
        <f>VLOOKUP(A1472,'Medical Examinations'!A1472:H3806,3,FALSE)</f>
        <v>10.74</v>
      </c>
      <c r="E1472" s="23" t="str">
        <f>VLOOKUP(A1472,'Medical Examinations'!A1472:H3806,4,FALSE)</f>
        <v>No</v>
      </c>
      <c r="F1472" s="23" t="str">
        <f>VLOOKUP(A1472,'Medical Examinations'!A1472:H3806,5,FALSE)</f>
        <v>No</v>
      </c>
      <c r="G1472" s="23" t="str">
        <f>VLOOKUP(A1472,'Medical Examinations'!A1472:H3806,6,FALSE)</f>
        <v>No</v>
      </c>
      <c r="H1472" s="23">
        <f>VLOOKUP(A1472,'Medical Examinations'!A1472:H3806,7,FALSE)</f>
        <v>0</v>
      </c>
      <c r="I1472" s="23" t="str">
        <f>VLOOKUP(A1472,'Medical Examinations'!A1472:H3806,8,FALSE)</f>
        <v>No</v>
      </c>
      <c r="J1472" s="23" t="str" cm="1">
        <f t="array" ref="J1472">_xlfn.IFS(C1472&lt;18.5,"Under Weight",C1472&lt;25,"Healthy Weight",C1472&lt;30,"Over Weight",C1472&gt;=30,"Obesity")</f>
        <v>Obesity</v>
      </c>
      <c r="K1472" s="23" t="str" cm="1">
        <f t="array" ref="K1472">_xlfn.IFS(D1472&lt;5.7,"Normal",D1472&lt;=6.5,"Prediabetes",D1472&gt;6.5,"Diabetes")</f>
        <v>Diabetes</v>
      </c>
      <c r="L1472" s="30" t="str">
        <f>VLOOKUP(A1472,'Hospitalisation Details'!A1472:H3814,2,FALSE)</f>
        <v>06-Sep-1978</v>
      </c>
      <c r="M1472" s="23">
        <f>VLOOKUP(A1472,'Hospitalisation Details'!A1472:H3814,5,FALSE)</f>
        <v>7152.67</v>
      </c>
      <c r="N1472" s="23" t="str">
        <f>VLOOKUP(A1472,'Hospitalisation Details'!A1472:H3814,6,FALSE)</f>
        <v>tier - 3</v>
      </c>
      <c r="O1472" s="23" t="str">
        <f>VLOOKUP(A1472,'Hospitalisation Details'!A1472:H3814,7,FALSE)</f>
        <v>tier - 2</v>
      </c>
      <c r="P1472" s="23" t="str">
        <f>VLOOKUP(A1472,'Hospitalisation Details'!A1472:H3814,8,FALSE)</f>
        <v>R1013</v>
      </c>
      <c r="Q1472" s="26">
        <f>VLOOKUP(A1472,'Hospitalisation Details'!A1472:H3814,3,FALSE)</f>
        <v>44.755555555555553</v>
      </c>
    </row>
    <row r="1473" spans="1:17" ht="15.75" customHeight="1" x14ac:dyDescent="0.3">
      <c r="A1473" s="31" t="s">
        <v>2551</v>
      </c>
      <c r="B1473" s="23" t="str">
        <f>VLOOKUP(A1473,'Customer Names'!A1473:D3807,3,FALSE)</f>
        <v xml:space="preserve">  Sarah E</v>
      </c>
      <c r="C1473" s="23">
        <f>VLOOKUP(Healthcare!A1473,'Medical Examinations'!A1473:H3807,2,FALSE)</f>
        <v>28</v>
      </c>
      <c r="D1473" s="23">
        <f>VLOOKUP(A1473,'Medical Examinations'!A1473:H3807,3,FALSE)</f>
        <v>5.19</v>
      </c>
      <c r="E1473" s="23" t="str">
        <f>VLOOKUP(A1473,'Medical Examinations'!A1473:H3807,4,FALSE)</f>
        <v>No</v>
      </c>
      <c r="F1473" s="23" t="str">
        <f>VLOOKUP(A1473,'Medical Examinations'!A1473:H3807,5,FALSE)</f>
        <v>No</v>
      </c>
      <c r="G1473" s="23" t="str">
        <f>VLOOKUP(A1473,'Medical Examinations'!A1473:H3807,6,FALSE)</f>
        <v>No</v>
      </c>
      <c r="H1473" s="23">
        <f>VLOOKUP(A1473,'Medical Examinations'!A1473:H3807,7,FALSE)</f>
        <v>1</v>
      </c>
      <c r="I1473" s="23" t="str">
        <f>VLOOKUP(A1473,'Medical Examinations'!A1473:H3807,8,FALSE)</f>
        <v>No</v>
      </c>
      <c r="J1473" s="23" t="str" cm="1">
        <f t="array" ref="J1473">_xlfn.IFS(C1473&lt;18.5,"Under Weight",C1473&lt;25,"Healthy Weight",C1473&lt;30,"Over Weight",C1473&gt;=30,"Obesity")</f>
        <v>Over Weight</v>
      </c>
      <c r="K1473" s="23" t="str" cm="1">
        <f t="array" ref="K1473">_xlfn.IFS(D1473&lt;5.7,"Normal",D1473&lt;=6.5,"Prediabetes",D1473&gt;6.5,"Diabetes")</f>
        <v>Normal</v>
      </c>
      <c r="L1473" s="30" t="str">
        <f>VLOOKUP(A1473,'Hospitalisation Details'!A1473:H3815,2,FALSE)</f>
        <v>29-Jun-1984</v>
      </c>
      <c r="M1473" s="23">
        <f>VLOOKUP(A1473,'Hospitalisation Details'!A1473:H3815,5,FALSE)</f>
        <v>7151.09</v>
      </c>
      <c r="N1473" s="23" t="str">
        <f>VLOOKUP(A1473,'Hospitalisation Details'!A1473:H3815,6,FALSE)</f>
        <v>tier - 2</v>
      </c>
      <c r="O1473" s="23" t="str">
        <f>VLOOKUP(A1473,'Hospitalisation Details'!A1473:H3815,7,FALSE)</f>
        <v>tier - 2</v>
      </c>
      <c r="P1473" s="23" t="str">
        <f>VLOOKUP(A1473,'Hospitalisation Details'!A1473:H3815,8,FALSE)</f>
        <v>R1011</v>
      </c>
      <c r="Q1473" s="26">
        <f>VLOOKUP(A1473,'Hospitalisation Details'!A1473:H3815,3,FALSE)</f>
        <v>38.94166666666667</v>
      </c>
    </row>
    <row r="1474" spans="1:17" ht="15.75" customHeight="1" x14ac:dyDescent="0.3">
      <c r="A1474" s="31" t="s">
        <v>2552</v>
      </c>
      <c r="B1474" s="23" t="str">
        <f>VLOOKUP(A1474,'Customer Names'!A1474:D3808,3,FALSE)</f>
        <v xml:space="preserve">  Josh</v>
      </c>
      <c r="C1474" s="23">
        <f>VLOOKUP(Healthcare!A1474,'Medical Examinations'!A1474:H3808,2,FALSE)</f>
        <v>34.32</v>
      </c>
      <c r="D1474" s="23">
        <f>VLOOKUP(A1474,'Medical Examinations'!A1474:H3808,3,FALSE)</f>
        <v>9.17</v>
      </c>
      <c r="E1474" s="23" t="str">
        <f>VLOOKUP(A1474,'Medical Examinations'!A1474:H3808,4,FALSE)</f>
        <v>No</v>
      </c>
      <c r="F1474" s="23" t="str">
        <f>VLOOKUP(A1474,'Medical Examinations'!A1474:H3808,5,FALSE)</f>
        <v>No</v>
      </c>
      <c r="G1474" s="23" t="str">
        <f>VLOOKUP(A1474,'Medical Examinations'!A1474:H3808,6,FALSE)</f>
        <v>No</v>
      </c>
      <c r="H1474" s="23">
        <f>VLOOKUP(A1474,'Medical Examinations'!A1474:H3808,7,FALSE)</f>
        <v>0</v>
      </c>
      <c r="I1474" s="23" t="str">
        <f>VLOOKUP(A1474,'Medical Examinations'!A1474:H3808,8,FALSE)</f>
        <v>No</v>
      </c>
      <c r="J1474" s="23" t="str" cm="1">
        <f t="array" ref="J1474">_xlfn.IFS(C1474&lt;18.5,"Under Weight",C1474&lt;25,"Healthy Weight",C1474&lt;30,"Over Weight",C1474&gt;=30,"Obesity")</f>
        <v>Obesity</v>
      </c>
      <c r="K1474" s="23" t="str" cm="1">
        <f t="array" ref="K1474">_xlfn.IFS(D1474&lt;5.7,"Normal",D1474&lt;=6.5,"Prediabetes",D1474&gt;6.5,"Diabetes")</f>
        <v>Diabetes</v>
      </c>
      <c r="L1474" s="30" t="str">
        <f>VLOOKUP(A1474,'Hospitalisation Details'!A1474:H3816,2,FALSE)</f>
        <v>30-Jul-1978</v>
      </c>
      <c r="M1474" s="23">
        <f>VLOOKUP(A1474,'Hospitalisation Details'!A1474:H3816,5,FALSE)</f>
        <v>7147.47</v>
      </c>
      <c r="N1474" s="23" t="str">
        <f>VLOOKUP(A1474,'Hospitalisation Details'!A1474:H3816,6,FALSE)</f>
        <v>tier - 2</v>
      </c>
      <c r="O1474" s="23" t="str">
        <f>VLOOKUP(A1474,'Hospitalisation Details'!A1474:H3816,7,FALSE)</f>
        <v>tier - 3</v>
      </c>
      <c r="P1474" s="23" t="str">
        <f>VLOOKUP(A1474,'Hospitalisation Details'!A1474:H3816,8,FALSE)</f>
        <v>R1013</v>
      </c>
      <c r="Q1474" s="26">
        <f>VLOOKUP(A1474,'Hospitalisation Details'!A1474:H3816,3,FALSE)</f>
        <v>44.855555555555554</v>
      </c>
    </row>
    <row r="1475" spans="1:17" ht="15.75" customHeight="1" x14ac:dyDescent="0.3">
      <c r="A1475" s="31" t="s">
        <v>2553</v>
      </c>
      <c r="B1475" s="23" t="str">
        <f>VLOOKUP(A1475,'Customer Names'!A1475:D3809,3,FALSE)</f>
        <v xml:space="preserve">  Johann A</v>
      </c>
      <c r="C1475" s="23">
        <f>VLOOKUP(Healthcare!A1475,'Medical Examinations'!A1475:H3809,2,FALSE)</f>
        <v>22.3</v>
      </c>
      <c r="D1475" s="23">
        <f>VLOOKUP(A1475,'Medical Examinations'!A1475:H3809,3,FALSE)</f>
        <v>4.95</v>
      </c>
      <c r="E1475" s="23" t="str">
        <f>VLOOKUP(A1475,'Medical Examinations'!A1475:H3809,4,FALSE)</f>
        <v>Yes</v>
      </c>
      <c r="F1475" s="23" t="str">
        <f>VLOOKUP(A1475,'Medical Examinations'!A1475:H3809,5,FALSE)</f>
        <v>No</v>
      </c>
      <c r="G1475" s="23" t="str">
        <f>VLOOKUP(A1475,'Medical Examinations'!A1475:H3809,6,FALSE)</f>
        <v>No</v>
      </c>
      <c r="H1475" s="23">
        <f>VLOOKUP(A1475,'Medical Examinations'!A1475:H3809,7,FALSE)</f>
        <v>0</v>
      </c>
      <c r="I1475" s="23" t="str">
        <f>VLOOKUP(A1475,'Medical Examinations'!A1475:H3809,8,FALSE)</f>
        <v>No</v>
      </c>
      <c r="J1475" s="23" t="str" cm="1">
        <f t="array" ref="J1475">_xlfn.IFS(C1475&lt;18.5,"Under Weight",C1475&lt;25,"Healthy Weight",C1475&lt;30,"Over Weight",C1475&gt;=30,"Obesity")</f>
        <v>Healthy Weight</v>
      </c>
      <c r="K1475" s="23" t="str" cm="1">
        <f t="array" ref="K1475">_xlfn.IFS(D1475&lt;5.7,"Normal",D1475&lt;=6.5,"Prediabetes",D1475&gt;6.5,"Diabetes")</f>
        <v>Normal</v>
      </c>
      <c r="L1475" s="30" t="str">
        <f>VLOOKUP(A1475,'Hospitalisation Details'!A1475:H3817,2,FALSE)</f>
        <v>24-Jun-1976</v>
      </c>
      <c r="M1475" s="23">
        <f>VLOOKUP(A1475,'Hospitalisation Details'!A1475:H3817,5,FALSE)</f>
        <v>7147.11</v>
      </c>
      <c r="N1475" s="23" t="str">
        <f>VLOOKUP(A1475,'Hospitalisation Details'!A1475:H3817,6,FALSE)</f>
        <v>tier - 3</v>
      </c>
      <c r="O1475" s="23" t="str">
        <f>VLOOKUP(A1475,'Hospitalisation Details'!A1475:H3817,7,FALSE)</f>
        <v>tier - 2</v>
      </c>
      <c r="P1475" s="23" t="str">
        <f>VLOOKUP(A1475,'Hospitalisation Details'!A1475:H3817,8,FALSE)</f>
        <v>R1011</v>
      </c>
      <c r="Q1475" s="26">
        <f>VLOOKUP(A1475,'Hospitalisation Details'!A1475:H3817,3,FALSE)</f>
        <v>46.955555555555556</v>
      </c>
    </row>
    <row r="1476" spans="1:17" ht="15.75" customHeight="1" x14ac:dyDescent="0.3">
      <c r="A1476" s="31" t="s">
        <v>2555</v>
      </c>
      <c r="B1476" s="23" t="str">
        <f>VLOOKUP(A1476,'Customer Names'!A1476:D3810,3,FALSE)</f>
        <v xml:space="preserve">  Robin M</v>
      </c>
      <c r="C1476" s="23">
        <f>VLOOKUP(Healthcare!A1476,'Medical Examinations'!A1476:H3810,2,FALSE)</f>
        <v>27.835000000000001</v>
      </c>
      <c r="D1476" s="23">
        <f>VLOOKUP(A1476,'Medical Examinations'!A1476:H3810,3,FALSE)</f>
        <v>6.03</v>
      </c>
      <c r="E1476" s="23" t="str">
        <f>VLOOKUP(A1476,'Medical Examinations'!A1476:H3810,4,FALSE)</f>
        <v>No</v>
      </c>
      <c r="F1476" s="23" t="str">
        <f>VLOOKUP(A1476,'Medical Examinations'!A1476:H3810,5,FALSE)</f>
        <v>No</v>
      </c>
      <c r="G1476" s="23" t="str">
        <f>VLOOKUP(A1476,'Medical Examinations'!A1476:H3810,6,FALSE)</f>
        <v>No</v>
      </c>
      <c r="H1476" s="23">
        <f>VLOOKUP(A1476,'Medical Examinations'!A1476:H3810,7,FALSE)</f>
        <v>1</v>
      </c>
      <c r="I1476" s="23" t="str">
        <f>VLOOKUP(A1476,'Medical Examinations'!A1476:H3810,8,FALSE)</f>
        <v>No</v>
      </c>
      <c r="J1476" s="23" t="str" cm="1">
        <f t="array" ref="J1476">_xlfn.IFS(C1476&lt;18.5,"Under Weight",C1476&lt;25,"Healthy Weight",C1476&lt;30,"Over Weight",C1476&gt;=30,"Obesity")</f>
        <v>Over Weight</v>
      </c>
      <c r="K1476" s="23" t="str" cm="1">
        <f t="array" ref="K1476">_xlfn.IFS(D1476&lt;5.7,"Normal",D1476&lt;=6.5,"Prediabetes",D1476&gt;6.5,"Diabetes")</f>
        <v>Prediabetes</v>
      </c>
      <c r="L1476" s="30" t="str">
        <f>VLOOKUP(A1476,'Hospitalisation Details'!A1476:H3818,2,FALSE)</f>
        <v>21-Nov-1984</v>
      </c>
      <c r="M1476" s="23">
        <f>VLOOKUP(A1476,'Hospitalisation Details'!A1476:H3818,5,FALSE)</f>
        <v>7144.86</v>
      </c>
      <c r="N1476" s="23" t="str">
        <f>VLOOKUP(A1476,'Hospitalisation Details'!A1476:H3818,6,FALSE)</f>
        <v>tier - 2</v>
      </c>
      <c r="O1476" s="23" t="str">
        <f>VLOOKUP(A1476,'Hospitalisation Details'!A1476:H3818,7,FALSE)</f>
        <v>tier - 2</v>
      </c>
      <c r="P1476" s="23" t="str">
        <f>VLOOKUP(A1476,'Hospitalisation Details'!A1476:H3818,8,FALSE)</f>
        <v>R1024</v>
      </c>
      <c r="Q1476" s="26">
        <f>VLOOKUP(A1476,'Hospitalisation Details'!A1476:H3818,3,FALSE)</f>
        <v>38.547222222222224</v>
      </c>
    </row>
    <row r="1477" spans="1:17" ht="15.75" customHeight="1" x14ac:dyDescent="0.3">
      <c r="A1477" s="31" t="s">
        <v>2557</v>
      </c>
      <c r="B1477" s="23" t="str">
        <f>VLOOKUP(A1477,'Customer Names'!A1477:D3811,3,FALSE)</f>
        <v xml:space="preserve">  Kyle K</v>
      </c>
      <c r="C1477" s="23">
        <f>VLOOKUP(Healthcare!A1477,'Medical Examinations'!A1477:H3811,2,FALSE)</f>
        <v>39.229999999999997</v>
      </c>
      <c r="D1477" s="23">
        <f>VLOOKUP(A1477,'Medical Examinations'!A1477:H3811,3,FALSE)</f>
        <v>5.36</v>
      </c>
      <c r="E1477" s="23" t="str">
        <f>VLOOKUP(A1477,'Medical Examinations'!A1477:H3811,4,FALSE)</f>
        <v>No</v>
      </c>
      <c r="F1477" s="23" t="str">
        <f>VLOOKUP(A1477,'Medical Examinations'!A1477:H3811,5,FALSE)</f>
        <v>No</v>
      </c>
      <c r="G1477" s="23" t="str">
        <f>VLOOKUP(A1477,'Medical Examinations'!A1477:H3811,6,FALSE)</f>
        <v>No</v>
      </c>
      <c r="H1477" s="23">
        <f>VLOOKUP(A1477,'Medical Examinations'!A1477:H3811,7,FALSE)</f>
        <v>0</v>
      </c>
      <c r="I1477" s="23" t="str">
        <f>VLOOKUP(A1477,'Medical Examinations'!A1477:H3811,8,FALSE)</f>
        <v>No</v>
      </c>
      <c r="J1477" s="23" t="str" cm="1">
        <f t="array" ref="J1477">_xlfn.IFS(C1477&lt;18.5,"Under Weight",C1477&lt;25,"Healthy Weight",C1477&lt;30,"Over Weight",C1477&gt;=30,"Obesity")</f>
        <v>Obesity</v>
      </c>
      <c r="K1477" s="23" t="str" cm="1">
        <f t="array" ref="K1477">_xlfn.IFS(D1477&lt;5.7,"Normal",D1477&lt;=6.5,"Prediabetes",D1477&gt;6.5,"Diabetes")</f>
        <v>Normal</v>
      </c>
      <c r="L1477" s="30" t="str">
        <f>VLOOKUP(A1477,'Hospitalisation Details'!A1477:H3819,2,FALSE)</f>
        <v>08-Aug-1999</v>
      </c>
      <c r="M1477" s="23">
        <f>VLOOKUP(A1477,'Hospitalisation Details'!A1477:H3819,5,FALSE)</f>
        <v>7144.4</v>
      </c>
      <c r="N1477" s="23" t="str">
        <f>VLOOKUP(A1477,'Hospitalisation Details'!A1477:H3819,6,FALSE)</f>
        <v>tier - 2</v>
      </c>
      <c r="O1477" s="23" t="str">
        <f>VLOOKUP(A1477,'Hospitalisation Details'!A1477:H3819,7,FALSE)</f>
        <v>tier - 1</v>
      </c>
      <c r="P1477" s="23" t="str">
        <f>VLOOKUP(A1477,'Hospitalisation Details'!A1477:H3819,8,FALSE)</f>
        <v>R1022</v>
      </c>
      <c r="Q1477" s="26">
        <f>VLOOKUP(A1477,'Hospitalisation Details'!A1477:H3819,3,FALSE)</f>
        <v>23.833333333333332</v>
      </c>
    </row>
    <row r="1478" spans="1:17" ht="15.75" customHeight="1" x14ac:dyDescent="0.3">
      <c r="A1478" s="31" t="s">
        <v>2559</v>
      </c>
      <c r="B1478" s="23" t="str">
        <f>VLOOKUP(A1478,'Customer Names'!A1478:D3812,3,FALSE)</f>
        <v xml:space="preserve">  Alison</v>
      </c>
      <c r="C1478" s="23">
        <f>VLOOKUP(Healthcare!A1478,'Medical Examinations'!A1478:H3812,2,FALSE)</f>
        <v>19.95</v>
      </c>
      <c r="D1478" s="23">
        <f>VLOOKUP(A1478,'Medical Examinations'!A1478:H3812,3,FALSE)</f>
        <v>6.11</v>
      </c>
      <c r="E1478" s="23" t="str">
        <f>VLOOKUP(A1478,'Medical Examinations'!A1478:H3812,4,FALSE)</f>
        <v>No</v>
      </c>
      <c r="F1478" s="23" t="str">
        <f>VLOOKUP(A1478,'Medical Examinations'!A1478:H3812,5,FALSE)</f>
        <v>No</v>
      </c>
      <c r="G1478" s="23" t="str">
        <f>VLOOKUP(A1478,'Medical Examinations'!A1478:H3812,6,FALSE)</f>
        <v>No</v>
      </c>
      <c r="H1478" s="23">
        <f>VLOOKUP(A1478,'Medical Examinations'!A1478:H3812,7,FALSE)</f>
        <v>1</v>
      </c>
      <c r="I1478" s="23" t="str">
        <f>VLOOKUP(A1478,'Medical Examinations'!A1478:H3812,8,FALSE)</f>
        <v>No</v>
      </c>
      <c r="J1478" s="23" t="str" cm="1">
        <f t="array" ref="J1478">_xlfn.IFS(C1478&lt;18.5,"Under Weight",C1478&lt;25,"Healthy Weight",C1478&lt;30,"Over Weight",C1478&gt;=30,"Obesity")</f>
        <v>Healthy Weight</v>
      </c>
      <c r="K1478" s="23" t="str" cm="1">
        <f t="array" ref="K1478">_xlfn.IFS(D1478&lt;5.7,"Normal",D1478&lt;=6.5,"Prediabetes",D1478&gt;6.5,"Diabetes")</f>
        <v>Prediabetes</v>
      </c>
      <c r="L1478" s="30" t="str">
        <f>VLOOKUP(A1478,'Hospitalisation Details'!A1478:H3820,2,FALSE)</f>
        <v>07-Jul-1984</v>
      </c>
      <c r="M1478" s="23">
        <f>VLOOKUP(A1478,'Hospitalisation Details'!A1478:H3820,5,FALSE)</f>
        <v>7133.9</v>
      </c>
      <c r="N1478" s="23" t="str">
        <f>VLOOKUP(A1478,'Hospitalisation Details'!A1478:H3820,6,FALSE)</f>
        <v>tier - 2</v>
      </c>
      <c r="O1478" s="23" t="str">
        <f>VLOOKUP(A1478,'Hospitalisation Details'!A1478:H3820,7,FALSE)</f>
        <v>tier - 1</v>
      </c>
      <c r="P1478" s="23" t="str">
        <f>VLOOKUP(A1478,'Hospitalisation Details'!A1478:H3820,8,FALSE)</f>
        <v>R1024</v>
      </c>
      <c r="Q1478" s="26">
        <f>VLOOKUP(A1478,'Hospitalisation Details'!A1478:H3820,3,FALSE)</f>
        <v>38.919444444444444</v>
      </c>
    </row>
    <row r="1479" spans="1:17" ht="15.75" customHeight="1" x14ac:dyDescent="0.3">
      <c r="A1479" s="31" t="s">
        <v>2560</v>
      </c>
      <c r="B1479" s="23" t="str">
        <f>VLOOKUP(A1479,'Customer Names'!A1479:D3813,3,FALSE)</f>
        <v xml:space="preserve">  Michael A</v>
      </c>
      <c r="C1479" s="23">
        <f>VLOOKUP(Healthcare!A1479,'Medical Examinations'!A1479:H3813,2,FALSE)</f>
        <v>34.64</v>
      </c>
      <c r="D1479" s="23">
        <f>VLOOKUP(A1479,'Medical Examinations'!A1479:H3813,3,FALSE)</f>
        <v>4.88</v>
      </c>
      <c r="E1479" s="23" t="str">
        <f>VLOOKUP(A1479,'Medical Examinations'!A1479:H3813,4,FALSE)</f>
        <v>No</v>
      </c>
      <c r="F1479" s="23" t="str">
        <f>VLOOKUP(A1479,'Medical Examinations'!A1479:H3813,5,FALSE)</f>
        <v>No</v>
      </c>
      <c r="G1479" s="23" t="str">
        <f>VLOOKUP(A1479,'Medical Examinations'!A1479:H3813,6,FALSE)</f>
        <v>Yes</v>
      </c>
      <c r="H1479" s="23">
        <f>VLOOKUP(A1479,'Medical Examinations'!A1479:H3813,7,FALSE)</f>
        <v>1</v>
      </c>
      <c r="I1479" s="23" t="str">
        <f>VLOOKUP(A1479,'Medical Examinations'!A1479:H3813,8,FALSE)</f>
        <v>No</v>
      </c>
      <c r="J1479" s="23" t="str" cm="1">
        <f t="array" ref="J1479">_xlfn.IFS(C1479&lt;18.5,"Under Weight",C1479&lt;25,"Healthy Weight",C1479&lt;30,"Over Weight",C1479&gt;=30,"Obesity")</f>
        <v>Obesity</v>
      </c>
      <c r="K1479" s="23" t="str" cm="1">
        <f t="array" ref="K1479">_xlfn.IFS(D1479&lt;5.7,"Normal",D1479&lt;=6.5,"Prediabetes",D1479&gt;6.5,"Diabetes")</f>
        <v>Normal</v>
      </c>
      <c r="L1479" s="30" t="str">
        <f>VLOOKUP(A1479,'Hospitalisation Details'!A1479:H3821,2,FALSE)</f>
        <v>01-Aug-1993</v>
      </c>
      <c r="M1479" s="23">
        <f>VLOOKUP(A1479,'Hospitalisation Details'!A1479:H3821,5,FALSE)</f>
        <v>7128.64</v>
      </c>
      <c r="N1479" s="23" t="str">
        <f>VLOOKUP(A1479,'Hospitalisation Details'!A1479:H3821,6,FALSE)</f>
        <v>tier - 2</v>
      </c>
      <c r="O1479" s="23" t="str">
        <f>VLOOKUP(A1479,'Hospitalisation Details'!A1479:H3821,7,FALSE)</f>
        <v>tier - 2</v>
      </c>
      <c r="P1479" s="23" t="str">
        <f>VLOOKUP(A1479,'Hospitalisation Details'!A1479:H3821,8,FALSE)</f>
        <v>R1021</v>
      </c>
      <c r="Q1479" s="26">
        <f>VLOOKUP(A1479,'Hospitalisation Details'!A1479:H3821,3,FALSE)</f>
        <v>29.852777777777778</v>
      </c>
    </row>
    <row r="1480" spans="1:17" ht="15.75" customHeight="1" x14ac:dyDescent="0.3">
      <c r="A1480" s="31" t="s">
        <v>2562</v>
      </c>
      <c r="B1480" s="23" t="str">
        <f>VLOOKUP(A1480,'Customer Names'!A1480:D3814,3,FALSE)</f>
        <v xml:space="preserve">  Byron A</v>
      </c>
      <c r="C1480" s="23">
        <f>VLOOKUP(Healthcare!A1480,'Medical Examinations'!A1480:H3814,2,FALSE)</f>
        <v>18.75</v>
      </c>
      <c r="D1480" s="23">
        <f>VLOOKUP(A1480,'Medical Examinations'!A1480:H3814,3,FALSE)</f>
        <v>6.72</v>
      </c>
      <c r="E1480" s="23" t="str">
        <f>VLOOKUP(A1480,'Medical Examinations'!A1480:H3814,4,FALSE)</f>
        <v>No</v>
      </c>
      <c r="F1480" s="23" t="str">
        <f>VLOOKUP(A1480,'Medical Examinations'!A1480:H3814,5,FALSE)</f>
        <v>No</v>
      </c>
      <c r="G1480" s="23" t="str">
        <f>VLOOKUP(A1480,'Medical Examinations'!A1480:H3814,6,FALSE)</f>
        <v>No</v>
      </c>
      <c r="H1480" s="23">
        <f>VLOOKUP(A1480,'Medical Examinations'!A1480:H3814,7,FALSE)</f>
        <v>0</v>
      </c>
      <c r="I1480" s="23" t="str">
        <f>VLOOKUP(A1480,'Medical Examinations'!A1480:H3814,8,FALSE)</f>
        <v>No</v>
      </c>
      <c r="J1480" s="23" t="str" cm="1">
        <f t="array" ref="J1480">_xlfn.IFS(C1480&lt;18.5,"Under Weight",C1480&lt;25,"Healthy Weight",C1480&lt;30,"Over Weight",C1480&gt;=30,"Obesity")</f>
        <v>Healthy Weight</v>
      </c>
      <c r="K1480" s="23" t="str" cm="1">
        <f t="array" ref="K1480">_xlfn.IFS(D1480&lt;5.7,"Normal",D1480&lt;=6.5,"Prediabetes",D1480&gt;6.5,"Diabetes")</f>
        <v>Diabetes</v>
      </c>
      <c r="L1480" s="30" t="str">
        <f>VLOOKUP(A1480,'Hospitalisation Details'!A1480:H3822,2,FALSE)</f>
        <v>29-Jun-1968</v>
      </c>
      <c r="M1480" s="23">
        <f>VLOOKUP(A1480,'Hospitalisation Details'!A1480:H3822,5,FALSE)</f>
        <v>7125.25</v>
      </c>
      <c r="N1480" s="23" t="str">
        <f>VLOOKUP(A1480,'Hospitalisation Details'!A1480:H3822,6,FALSE)</f>
        <v>tier - 3</v>
      </c>
      <c r="O1480" s="23" t="str">
        <f>VLOOKUP(A1480,'Hospitalisation Details'!A1480:H3822,7,FALSE)</f>
        <v>tier - 2</v>
      </c>
      <c r="P1480" s="23" t="str">
        <f>VLOOKUP(A1480,'Hospitalisation Details'!A1480:H3822,8,FALSE)</f>
        <v>R1013</v>
      </c>
      <c r="Q1480" s="26">
        <f>VLOOKUP(A1480,'Hospitalisation Details'!A1480:H3822,3,FALSE)</f>
        <v>54.94166666666667</v>
      </c>
    </row>
    <row r="1481" spans="1:17" ht="15.75" customHeight="1" x14ac:dyDescent="0.3">
      <c r="A1481" s="31" t="s">
        <v>2564</v>
      </c>
      <c r="B1481" s="23" t="str">
        <f>VLOOKUP(A1481,'Customer Names'!A1481:D3815,3,FALSE)</f>
        <v xml:space="preserve">  Carine A</v>
      </c>
      <c r="C1481" s="23">
        <f>VLOOKUP(Healthcare!A1481,'Medical Examinations'!A1481:H3815,2,FALSE)</f>
        <v>26.48</v>
      </c>
      <c r="D1481" s="23">
        <f>VLOOKUP(A1481,'Medical Examinations'!A1481:H3815,3,FALSE)</f>
        <v>4.2</v>
      </c>
      <c r="E1481" s="23" t="str">
        <f>VLOOKUP(A1481,'Medical Examinations'!A1481:H3815,4,FALSE)</f>
        <v>No</v>
      </c>
      <c r="F1481" s="23" t="str">
        <f>VLOOKUP(A1481,'Medical Examinations'!A1481:H3815,5,FALSE)</f>
        <v>No</v>
      </c>
      <c r="G1481" s="23" t="str">
        <f>VLOOKUP(A1481,'Medical Examinations'!A1481:H3815,6,FALSE)</f>
        <v>No</v>
      </c>
      <c r="H1481" s="23">
        <f>VLOOKUP(A1481,'Medical Examinations'!A1481:H3815,7,FALSE)</f>
        <v>1</v>
      </c>
      <c r="I1481" s="23" t="str">
        <f>VLOOKUP(A1481,'Medical Examinations'!A1481:H3815,8,FALSE)</f>
        <v>No</v>
      </c>
      <c r="J1481" s="23" t="str" cm="1">
        <f t="array" ref="J1481">_xlfn.IFS(C1481&lt;18.5,"Under Weight",C1481&lt;25,"Healthy Weight",C1481&lt;30,"Over Weight",C1481&gt;=30,"Obesity")</f>
        <v>Over Weight</v>
      </c>
      <c r="K1481" s="23" t="str" cm="1">
        <f t="array" ref="K1481">_xlfn.IFS(D1481&lt;5.7,"Normal",D1481&lt;=6.5,"Prediabetes",D1481&gt;6.5,"Diabetes")</f>
        <v>Normal</v>
      </c>
      <c r="L1481" s="30" t="str">
        <f>VLOOKUP(A1481,'Hospitalisation Details'!A1481:H3823,2,FALSE)</f>
        <v>11-Aug-1987</v>
      </c>
      <c r="M1481" s="23">
        <f>VLOOKUP(A1481,'Hospitalisation Details'!A1481:H3823,5,FALSE)</f>
        <v>7106.81</v>
      </c>
      <c r="N1481" s="23" t="str">
        <f>VLOOKUP(A1481,'Hospitalisation Details'!A1481:H3823,6,FALSE)</f>
        <v>tier - 2</v>
      </c>
      <c r="O1481" s="23" t="str">
        <f>VLOOKUP(A1481,'Hospitalisation Details'!A1481:H3823,7,FALSE)</f>
        <v>tier - 1</v>
      </c>
      <c r="P1481" s="23" t="str">
        <f>VLOOKUP(A1481,'Hospitalisation Details'!A1481:H3823,8,FALSE)</f>
        <v>R1012</v>
      </c>
      <c r="Q1481" s="26">
        <f>VLOOKUP(A1481,'Hospitalisation Details'!A1481:H3823,3,FALSE)</f>
        <v>35.825000000000003</v>
      </c>
    </row>
    <row r="1482" spans="1:17" ht="15.75" customHeight="1" x14ac:dyDescent="0.3">
      <c r="A1482" s="31" t="s">
        <v>2566</v>
      </c>
      <c r="B1482" s="23" t="str">
        <f>VLOOKUP(A1482,'Customer Names'!A1482:D3816,3,FALSE)</f>
        <v xml:space="preserve">  Nathaniel</v>
      </c>
      <c r="C1482" s="23">
        <f>VLOOKUP(Healthcare!A1482,'Medical Examinations'!A1482:H3816,2,FALSE)</f>
        <v>34.83</v>
      </c>
      <c r="D1482" s="23">
        <f>VLOOKUP(A1482,'Medical Examinations'!A1482:H3816,3,FALSE)</f>
        <v>5.79</v>
      </c>
      <c r="E1482" s="23" t="str">
        <f>VLOOKUP(A1482,'Medical Examinations'!A1482:H3816,4,FALSE)</f>
        <v>No</v>
      </c>
      <c r="F1482" s="23" t="str">
        <f>VLOOKUP(A1482,'Medical Examinations'!A1482:H3816,5,FALSE)</f>
        <v>No</v>
      </c>
      <c r="G1482" s="23" t="str">
        <f>VLOOKUP(A1482,'Medical Examinations'!A1482:H3816,6,FALSE)</f>
        <v>No</v>
      </c>
      <c r="H1482" s="23">
        <f>VLOOKUP(A1482,'Medical Examinations'!A1482:H3816,7,FALSE)</f>
        <v>1</v>
      </c>
      <c r="I1482" s="23" t="str">
        <f>VLOOKUP(A1482,'Medical Examinations'!A1482:H3816,8,FALSE)</f>
        <v>No</v>
      </c>
      <c r="J1482" s="23" t="str" cm="1">
        <f t="array" ref="J1482">_xlfn.IFS(C1482&lt;18.5,"Under Weight",C1482&lt;25,"Healthy Weight",C1482&lt;30,"Over Weight",C1482&gt;=30,"Obesity")</f>
        <v>Obesity</v>
      </c>
      <c r="K1482" s="23" t="str" cm="1">
        <f t="array" ref="K1482">_xlfn.IFS(D1482&lt;5.7,"Normal",D1482&lt;=6.5,"Prediabetes",D1482&gt;6.5,"Diabetes")</f>
        <v>Prediabetes</v>
      </c>
      <c r="L1482" s="30" t="str">
        <f>VLOOKUP(A1482,'Hospitalisation Details'!A1482:H3824,2,FALSE)</f>
        <v>18-Jun-1992</v>
      </c>
      <c r="M1482" s="23">
        <f>VLOOKUP(A1482,'Hospitalisation Details'!A1482:H3824,5,FALSE)</f>
        <v>7096.98</v>
      </c>
      <c r="N1482" s="23" t="str">
        <f>VLOOKUP(A1482,'Hospitalisation Details'!A1482:H3824,6,FALSE)</f>
        <v>tier - 2</v>
      </c>
      <c r="O1482" s="23" t="str">
        <f>VLOOKUP(A1482,'Hospitalisation Details'!A1482:H3824,7,FALSE)</f>
        <v>tier - 2</v>
      </c>
      <c r="P1482" s="23" t="str">
        <f>VLOOKUP(A1482,'Hospitalisation Details'!A1482:H3824,8,FALSE)</f>
        <v>R1012</v>
      </c>
      <c r="Q1482" s="26">
        <f>VLOOKUP(A1482,'Hospitalisation Details'!A1482:H3824,3,FALSE)</f>
        <v>30.972222222222221</v>
      </c>
    </row>
    <row r="1483" spans="1:17" ht="15.75" customHeight="1" x14ac:dyDescent="0.3">
      <c r="A1483" s="31" t="s">
        <v>2567</v>
      </c>
      <c r="B1483" s="23" t="str">
        <f>VLOOKUP(A1483,'Customer Names'!A1483:D3817,3,FALSE)</f>
        <v xml:space="preserve">  Lindsay A</v>
      </c>
      <c r="C1483" s="23">
        <f>VLOOKUP(Healthcare!A1483,'Medical Examinations'!A1483:H3817,2,FALSE)</f>
        <v>25.46</v>
      </c>
      <c r="D1483" s="23">
        <f>VLOOKUP(A1483,'Medical Examinations'!A1483:H3817,3,FALSE)</f>
        <v>4.29</v>
      </c>
      <c r="E1483" s="23" t="str">
        <f>VLOOKUP(A1483,'Medical Examinations'!A1483:H3817,4,FALSE)</f>
        <v>No</v>
      </c>
      <c r="F1483" s="23" t="str">
        <f>VLOOKUP(A1483,'Medical Examinations'!A1483:H3817,5,FALSE)</f>
        <v>No</v>
      </c>
      <c r="G1483" s="23" t="str">
        <f>VLOOKUP(A1483,'Medical Examinations'!A1483:H3817,6,FALSE)</f>
        <v>No</v>
      </c>
      <c r="H1483" s="23">
        <f>VLOOKUP(A1483,'Medical Examinations'!A1483:H3817,7,FALSE)</f>
        <v>0</v>
      </c>
      <c r="I1483" s="23" t="str">
        <f>VLOOKUP(A1483,'Medical Examinations'!A1483:H3817,8,FALSE)</f>
        <v>No</v>
      </c>
      <c r="J1483" s="23" t="str" cm="1">
        <f t="array" ref="J1483">_xlfn.IFS(C1483&lt;18.5,"Under Weight",C1483&lt;25,"Healthy Weight",C1483&lt;30,"Over Weight",C1483&gt;=30,"Obesity")</f>
        <v>Over Weight</v>
      </c>
      <c r="K1483" s="23" t="str" cm="1">
        <f t="array" ref="K1483">_xlfn.IFS(D1483&lt;5.7,"Normal",D1483&lt;=6.5,"Prediabetes",D1483&gt;6.5,"Diabetes")</f>
        <v>Normal</v>
      </c>
      <c r="L1483" s="30" t="str">
        <f>VLOOKUP(A1483,'Hospitalisation Details'!A1483:H3825,2,FALSE)</f>
        <v>06-Oct-1982</v>
      </c>
      <c r="M1483" s="23">
        <f>VLOOKUP(A1483,'Hospitalisation Details'!A1483:H3825,5,FALSE)</f>
        <v>7077.19</v>
      </c>
      <c r="N1483" s="23" t="str">
        <f>VLOOKUP(A1483,'Hospitalisation Details'!A1483:H3825,6,FALSE)</f>
        <v>tier - 2</v>
      </c>
      <c r="O1483" s="23" t="str">
        <f>VLOOKUP(A1483,'Hospitalisation Details'!A1483:H3825,7,FALSE)</f>
        <v>tier - 3</v>
      </c>
      <c r="P1483" s="23" t="str">
        <f>VLOOKUP(A1483,'Hospitalisation Details'!A1483:H3825,8,FALSE)</f>
        <v>R1024</v>
      </c>
      <c r="Q1483" s="26">
        <f>VLOOKUP(A1483,'Hospitalisation Details'!A1483:H3825,3,FALSE)</f>
        <v>40.672222222222224</v>
      </c>
    </row>
    <row r="1484" spans="1:17" ht="15.75" customHeight="1" x14ac:dyDescent="0.3">
      <c r="A1484" s="31" t="s">
        <v>2569</v>
      </c>
      <c r="B1484" s="23" t="str">
        <f>VLOOKUP(A1484,'Customer Names'!A1484:D3818,3,FALSE)</f>
        <v xml:space="preserve">  Justin R</v>
      </c>
      <c r="C1484" s="23">
        <f>VLOOKUP(Healthcare!A1484,'Medical Examinations'!A1484:H3818,2,FALSE)</f>
        <v>23.31</v>
      </c>
      <c r="D1484" s="23">
        <f>VLOOKUP(A1484,'Medical Examinations'!A1484:H3818,3,FALSE)</f>
        <v>8.27</v>
      </c>
      <c r="E1484" s="23" t="str">
        <f>VLOOKUP(A1484,'Medical Examinations'!A1484:H3818,4,FALSE)</f>
        <v>No</v>
      </c>
      <c r="F1484" s="23" t="str">
        <f>VLOOKUP(A1484,'Medical Examinations'!A1484:H3818,5,FALSE)</f>
        <v>No</v>
      </c>
      <c r="G1484" s="23" t="str">
        <f>VLOOKUP(A1484,'Medical Examinations'!A1484:H3818,6,FALSE)</f>
        <v>No</v>
      </c>
      <c r="H1484" s="23">
        <f>VLOOKUP(A1484,'Medical Examinations'!A1484:H3818,7,FALSE)</f>
        <v>0</v>
      </c>
      <c r="I1484" s="23" t="str">
        <f>VLOOKUP(A1484,'Medical Examinations'!A1484:H3818,8,FALSE)</f>
        <v>No</v>
      </c>
      <c r="J1484" s="23" t="str" cm="1">
        <f t="array" ref="J1484">_xlfn.IFS(C1484&lt;18.5,"Under Weight",C1484&lt;25,"Healthy Weight",C1484&lt;30,"Over Weight",C1484&gt;=30,"Obesity")</f>
        <v>Healthy Weight</v>
      </c>
      <c r="K1484" s="23" t="str" cm="1">
        <f t="array" ref="K1484">_xlfn.IFS(D1484&lt;5.7,"Normal",D1484&lt;=6.5,"Prediabetes",D1484&gt;6.5,"Diabetes")</f>
        <v>Diabetes</v>
      </c>
      <c r="L1484" s="30" t="str">
        <f>VLOOKUP(A1484,'Hospitalisation Details'!A1484:H3826,2,FALSE)</f>
        <v>24-Jun-1978</v>
      </c>
      <c r="M1484" s="23">
        <f>VLOOKUP(A1484,'Hospitalisation Details'!A1484:H3826,5,FALSE)</f>
        <v>7054.41</v>
      </c>
      <c r="N1484" s="23" t="str">
        <f>VLOOKUP(A1484,'Hospitalisation Details'!A1484:H3826,6,FALSE)</f>
        <v>tier - 2</v>
      </c>
      <c r="O1484" s="23" t="str">
        <f>VLOOKUP(A1484,'Hospitalisation Details'!A1484:H3826,7,FALSE)</f>
        <v>tier - 2</v>
      </c>
      <c r="P1484" s="23" t="str">
        <f>VLOOKUP(A1484,'Hospitalisation Details'!A1484:H3826,8,FALSE)</f>
        <v>R1013</v>
      </c>
      <c r="Q1484" s="26">
        <f>VLOOKUP(A1484,'Hospitalisation Details'!A1484:H3826,3,FALSE)</f>
        <v>44.955555555555556</v>
      </c>
    </row>
    <row r="1485" spans="1:17" ht="15.75" customHeight="1" x14ac:dyDescent="0.3">
      <c r="A1485" s="31" t="s">
        <v>2571</v>
      </c>
      <c r="B1485" s="23" t="str">
        <f>VLOOKUP(A1485,'Customer Names'!A1485:D3819,3,FALSE)</f>
        <v xml:space="preserve">  Casey</v>
      </c>
      <c r="C1485" s="23">
        <f>VLOOKUP(Healthcare!A1485,'Medical Examinations'!A1485:H3819,2,FALSE)</f>
        <v>29</v>
      </c>
      <c r="D1485" s="23">
        <f>VLOOKUP(A1485,'Medical Examinations'!A1485:H3819,3,FALSE)</f>
        <v>4.5599999999999996</v>
      </c>
      <c r="E1485" s="23" t="str">
        <f>VLOOKUP(A1485,'Medical Examinations'!A1485:H3819,4,FALSE)</f>
        <v>No</v>
      </c>
      <c r="F1485" s="23" t="str">
        <f>VLOOKUP(A1485,'Medical Examinations'!A1485:H3819,5,FALSE)</f>
        <v>No</v>
      </c>
      <c r="G1485" s="23" t="str">
        <f>VLOOKUP(A1485,'Medical Examinations'!A1485:H3819,6,FALSE)</f>
        <v>No</v>
      </c>
      <c r="H1485" s="23">
        <f>VLOOKUP(A1485,'Medical Examinations'!A1485:H3819,7,FALSE)</f>
        <v>0</v>
      </c>
      <c r="I1485" s="23" t="str">
        <f>VLOOKUP(A1485,'Medical Examinations'!A1485:H3819,8,FALSE)</f>
        <v>No</v>
      </c>
      <c r="J1485" s="23" t="str" cm="1">
        <f t="array" ref="J1485">_xlfn.IFS(C1485&lt;18.5,"Under Weight",C1485&lt;25,"Healthy Weight",C1485&lt;30,"Over Weight",C1485&gt;=30,"Obesity")</f>
        <v>Over Weight</v>
      </c>
      <c r="K1485" s="23" t="str" cm="1">
        <f t="array" ref="K1485">_xlfn.IFS(D1485&lt;5.7,"Normal",D1485&lt;=6.5,"Prediabetes",D1485&gt;6.5,"Diabetes")</f>
        <v>Normal</v>
      </c>
      <c r="L1485" s="30" t="str">
        <f>VLOOKUP(A1485,'Hospitalisation Details'!A1485:H3827,2,FALSE)</f>
        <v>28-Jun-1980</v>
      </c>
      <c r="M1485" s="23">
        <f>VLOOKUP(A1485,'Hospitalisation Details'!A1485:H3827,5,FALSE)</f>
        <v>7050.64</v>
      </c>
      <c r="N1485" s="23" t="str">
        <f>VLOOKUP(A1485,'Hospitalisation Details'!A1485:H3827,6,FALSE)</f>
        <v>tier - 2</v>
      </c>
      <c r="O1485" s="23" t="str">
        <f>VLOOKUP(A1485,'Hospitalisation Details'!A1485:H3827,7,FALSE)</f>
        <v>tier - 3</v>
      </c>
      <c r="P1485" s="23" t="str">
        <f>VLOOKUP(A1485,'Hospitalisation Details'!A1485:H3827,8,FALSE)</f>
        <v>R1011</v>
      </c>
      <c r="Q1485" s="26">
        <f>VLOOKUP(A1485,'Hospitalisation Details'!A1485:H3827,3,FALSE)</f>
        <v>42.944444444444443</v>
      </c>
    </row>
    <row r="1486" spans="1:17" ht="15.75" customHeight="1" x14ac:dyDescent="0.3">
      <c r="A1486" s="31" t="s">
        <v>2572</v>
      </c>
      <c r="B1486" s="23" t="str">
        <f>VLOOKUP(A1486,'Customer Names'!A1486:D3820,3,FALSE)</f>
        <v xml:space="preserve">  Amanda L</v>
      </c>
      <c r="C1486" s="23">
        <f>VLOOKUP(Healthcare!A1486,'Medical Examinations'!A1486:H3820,2,FALSE)</f>
        <v>32.869999999999997</v>
      </c>
      <c r="D1486" s="23">
        <f>VLOOKUP(A1486,'Medical Examinations'!A1486:H3820,3,FALSE)</f>
        <v>5.33</v>
      </c>
      <c r="E1486" s="23" t="str">
        <f>VLOOKUP(A1486,'Medical Examinations'!A1486:H3820,4,FALSE)</f>
        <v>No</v>
      </c>
      <c r="F1486" s="23" t="str">
        <f>VLOOKUP(A1486,'Medical Examinations'!A1486:H3820,5,FALSE)</f>
        <v>No</v>
      </c>
      <c r="G1486" s="23" t="str">
        <f>VLOOKUP(A1486,'Medical Examinations'!A1486:H3820,6,FALSE)</f>
        <v>No</v>
      </c>
      <c r="H1486" s="23">
        <f>VLOOKUP(A1486,'Medical Examinations'!A1486:H3820,7,FALSE)</f>
        <v>0</v>
      </c>
      <c r="I1486" s="23" t="str">
        <f>VLOOKUP(A1486,'Medical Examinations'!A1486:H3820,8,FALSE)</f>
        <v>No</v>
      </c>
      <c r="J1486" s="23" t="str" cm="1">
        <f t="array" ref="J1486">_xlfn.IFS(C1486&lt;18.5,"Under Weight",C1486&lt;25,"Healthy Weight",C1486&lt;30,"Over Weight",C1486&gt;=30,"Obesity")</f>
        <v>Obesity</v>
      </c>
      <c r="K1486" s="23" t="str" cm="1">
        <f t="array" ref="K1486">_xlfn.IFS(D1486&lt;5.7,"Normal",D1486&lt;=6.5,"Prediabetes",D1486&gt;6.5,"Diabetes")</f>
        <v>Normal</v>
      </c>
      <c r="L1486" s="30" t="str">
        <f>VLOOKUP(A1486,'Hospitalisation Details'!A1486:H3828,2,FALSE)</f>
        <v>21-Jul-1980</v>
      </c>
      <c r="M1486" s="23">
        <f>VLOOKUP(A1486,'Hospitalisation Details'!A1486:H3828,5,FALSE)</f>
        <v>7050.02</v>
      </c>
      <c r="N1486" s="23" t="str">
        <f>VLOOKUP(A1486,'Hospitalisation Details'!A1486:H3828,6,FALSE)</f>
        <v>tier - 2</v>
      </c>
      <c r="O1486" s="23" t="str">
        <f>VLOOKUP(A1486,'Hospitalisation Details'!A1486:H3828,7,FALSE)</f>
        <v>tier - 1</v>
      </c>
      <c r="P1486" s="23" t="str">
        <f>VLOOKUP(A1486,'Hospitalisation Details'!A1486:H3828,8,FALSE)</f>
        <v>R1024</v>
      </c>
      <c r="Q1486" s="26">
        <f>VLOOKUP(A1486,'Hospitalisation Details'!A1486:H3828,3,FALSE)</f>
        <v>42.880555555555553</v>
      </c>
    </row>
    <row r="1487" spans="1:17" ht="15.75" customHeight="1" x14ac:dyDescent="0.3">
      <c r="A1487" s="31" t="s">
        <v>2573</v>
      </c>
      <c r="B1487" s="23" t="str">
        <f>VLOOKUP(A1487,'Customer Names'!A1487:D3821,3,FALSE)</f>
        <v xml:space="preserve">  Ayako N</v>
      </c>
      <c r="C1487" s="23">
        <f>VLOOKUP(Healthcare!A1487,'Medical Examinations'!A1487:H3821,2,FALSE)</f>
        <v>26.18</v>
      </c>
      <c r="D1487" s="23">
        <f>VLOOKUP(A1487,'Medical Examinations'!A1487:H3821,3,FALSE)</f>
        <v>5.63</v>
      </c>
      <c r="E1487" s="23" t="str">
        <f>VLOOKUP(A1487,'Medical Examinations'!A1487:H3821,4,FALSE)</f>
        <v>No</v>
      </c>
      <c r="F1487" s="23" t="str">
        <f>VLOOKUP(A1487,'Medical Examinations'!A1487:H3821,5,FALSE)</f>
        <v>No</v>
      </c>
      <c r="G1487" s="23" t="str">
        <f>VLOOKUP(A1487,'Medical Examinations'!A1487:H3821,6,FALSE)</f>
        <v>No</v>
      </c>
      <c r="H1487" s="23">
        <f>VLOOKUP(A1487,'Medical Examinations'!A1487:H3821,7,FALSE)</f>
        <v>0</v>
      </c>
      <c r="I1487" s="23" t="str">
        <f>VLOOKUP(A1487,'Medical Examinations'!A1487:H3821,8,FALSE)</f>
        <v>No</v>
      </c>
      <c r="J1487" s="23" t="str" cm="1">
        <f t="array" ref="J1487">_xlfn.IFS(C1487&lt;18.5,"Under Weight",C1487&lt;25,"Healthy Weight",C1487&lt;30,"Over Weight",C1487&gt;=30,"Obesity")</f>
        <v>Over Weight</v>
      </c>
      <c r="K1487" s="23" t="str" cm="1">
        <f t="array" ref="K1487">_xlfn.IFS(D1487&lt;5.7,"Normal",D1487&lt;=6.5,"Prediabetes",D1487&gt;6.5,"Diabetes")</f>
        <v>Normal</v>
      </c>
      <c r="L1487" s="30" t="str">
        <f>VLOOKUP(A1487,'Hospitalisation Details'!A1487:H3829,2,FALSE)</f>
        <v>22-Oct-1980</v>
      </c>
      <c r="M1487" s="23">
        <f>VLOOKUP(A1487,'Hospitalisation Details'!A1487:H3829,5,FALSE)</f>
        <v>7046.72</v>
      </c>
      <c r="N1487" s="23" t="str">
        <f>VLOOKUP(A1487,'Hospitalisation Details'!A1487:H3829,6,FALSE)</f>
        <v>tier - 2</v>
      </c>
      <c r="O1487" s="23" t="str">
        <f>VLOOKUP(A1487,'Hospitalisation Details'!A1487:H3829,7,FALSE)</f>
        <v>tier - 3</v>
      </c>
      <c r="P1487" s="23" t="str">
        <f>VLOOKUP(A1487,'Hospitalisation Details'!A1487:H3829,8,FALSE)</f>
        <v>R1013</v>
      </c>
      <c r="Q1487" s="26">
        <f>VLOOKUP(A1487,'Hospitalisation Details'!A1487:H3829,3,FALSE)</f>
        <v>42.62777777777778</v>
      </c>
    </row>
    <row r="1488" spans="1:17" ht="15.75" customHeight="1" x14ac:dyDescent="0.3">
      <c r="A1488" s="31" t="s">
        <v>2575</v>
      </c>
      <c r="B1488" s="23" t="str">
        <f>VLOOKUP(A1488,'Customer Names'!A1488:D3822,3,FALSE)</f>
        <v xml:space="preserve">  Emilee</v>
      </c>
      <c r="C1488" s="23">
        <f>VLOOKUP(Healthcare!A1488,'Medical Examinations'!A1488:H3822,2,FALSE)</f>
        <v>25.3</v>
      </c>
      <c r="D1488" s="23">
        <f>VLOOKUP(A1488,'Medical Examinations'!A1488:H3822,3,FALSE)</f>
        <v>5.12</v>
      </c>
      <c r="E1488" s="23" t="str">
        <f>VLOOKUP(A1488,'Medical Examinations'!A1488:H3822,4,FALSE)</f>
        <v>No</v>
      </c>
      <c r="F1488" s="23" t="str">
        <f>VLOOKUP(A1488,'Medical Examinations'!A1488:H3822,5,FALSE)</f>
        <v>No</v>
      </c>
      <c r="G1488" s="23" t="str">
        <f>VLOOKUP(A1488,'Medical Examinations'!A1488:H3822,6,FALSE)</f>
        <v>No</v>
      </c>
      <c r="H1488" s="23">
        <f>VLOOKUP(A1488,'Medical Examinations'!A1488:H3822,7,FALSE)</f>
        <v>0</v>
      </c>
      <c r="I1488" s="23" t="str">
        <f>VLOOKUP(A1488,'Medical Examinations'!A1488:H3822,8,FALSE)</f>
        <v>No</v>
      </c>
      <c r="J1488" s="23" t="str" cm="1">
        <f t="array" ref="J1488">_xlfn.IFS(C1488&lt;18.5,"Under Weight",C1488&lt;25,"Healthy Weight",C1488&lt;30,"Over Weight",C1488&gt;=30,"Obesity")</f>
        <v>Over Weight</v>
      </c>
      <c r="K1488" s="23" t="str" cm="1">
        <f t="array" ref="K1488">_xlfn.IFS(D1488&lt;5.7,"Normal",D1488&lt;=6.5,"Prediabetes",D1488&gt;6.5,"Diabetes")</f>
        <v>Normal</v>
      </c>
      <c r="L1488" s="30" t="str">
        <f>VLOOKUP(A1488,'Hospitalisation Details'!A1488:H3830,2,FALSE)</f>
        <v>26-Jul-1980</v>
      </c>
      <c r="M1488" s="23">
        <f>VLOOKUP(A1488,'Hospitalisation Details'!A1488:H3830,5,FALSE)</f>
        <v>7045.5</v>
      </c>
      <c r="N1488" s="23" t="str">
        <f>VLOOKUP(A1488,'Hospitalisation Details'!A1488:H3830,6,FALSE)</f>
        <v>tier - 2</v>
      </c>
      <c r="O1488" s="23" t="str">
        <f>VLOOKUP(A1488,'Hospitalisation Details'!A1488:H3830,7,FALSE)</f>
        <v>tier - 1</v>
      </c>
      <c r="P1488" s="23" t="str">
        <f>VLOOKUP(A1488,'Hospitalisation Details'!A1488:H3830,8,FALSE)</f>
        <v>R1011</v>
      </c>
      <c r="Q1488" s="26">
        <f>VLOOKUP(A1488,'Hospitalisation Details'!A1488:H3830,3,FALSE)</f>
        <v>42.866666666666667</v>
      </c>
    </row>
    <row r="1489" spans="1:17" ht="15.75" customHeight="1" x14ac:dyDescent="0.3">
      <c r="A1489" s="31" t="s">
        <v>2577</v>
      </c>
      <c r="B1489" s="23" t="str">
        <f>VLOOKUP(A1489,'Customer Names'!A1489:D3823,3,FALSE)</f>
        <v xml:space="preserve">  Stephen M</v>
      </c>
      <c r="C1489" s="23">
        <f>VLOOKUP(Healthcare!A1489,'Medical Examinations'!A1489:H3823,2,FALSE)</f>
        <v>36.94</v>
      </c>
      <c r="D1489" s="23">
        <f>VLOOKUP(A1489,'Medical Examinations'!A1489:H3823,3,FALSE)</f>
        <v>5.15</v>
      </c>
      <c r="E1489" s="23" t="str">
        <f>VLOOKUP(A1489,'Medical Examinations'!A1489:H3823,4,FALSE)</f>
        <v>Yes</v>
      </c>
      <c r="F1489" s="23" t="str">
        <f>VLOOKUP(A1489,'Medical Examinations'!A1489:H3823,5,FALSE)</f>
        <v>No</v>
      </c>
      <c r="G1489" s="23" t="str">
        <f>VLOOKUP(A1489,'Medical Examinations'!A1489:H3823,6,FALSE)</f>
        <v>No</v>
      </c>
      <c r="H1489" s="23">
        <f>VLOOKUP(A1489,'Medical Examinations'!A1489:H3823,7,FALSE)</f>
        <v>1</v>
      </c>
      <c r="I1489" s="23" t="str">
        <f>VLOOKUP(A1489,'Medical Examinations'!A1489:H3823,8,FALSE)</f>
        <v>No</v>
      </c>
      <c r="J1489" s="23" t="str" cm="1">
        <f t="array" ref="J1489">_xlfn.IFS(C1489&lt;18.5,"Under Weight",C1489&lt;25,"Healthy Weight",C1489&lt;30,"Over Weight",C1489&gt;=30,"Obesity")</f>
        <v>Obesity</v>
      </c>
      <c r="K1489" s="23" t="str" cm="1">
        <f t="array" ref="K1489">_xlfn.IFS(D1489&lt;5.7,"Normal",D1489&lt;=6.5,"Prediabetes",D1489&gt;6.5,"Diabetes")</f>
        <v>Normal</v>
      </c>
      <c r="L1489" s="30" t="str">
        <f>VLOOKUP(A1489,'Hospitalisation Details'!A1489:H3831,2,FALSE)</f>
        <v>29-Oct-1995</v>
      </c>
      <c r="M1489" s="23">
        <f>VLOOKUP(A1489,'Hospitalisation Details'!A1489:H3831,5,FALSE)</f>
        <v>7042.11</v>
      </c>
      <c r="N1489" s="23" t="str">
        <f>VLOOKUP(A1489,'Hospitalisation Details'!A1489:H3831,6,FALSE)</f>
        <v>tier - 2</v>
      </c>
      <c r="O1489" s="23" t="str">
        <f>VLOOKUP(A1489,'Hospitalisation Details'!A1489:H3831,7,FALSE)</f>
        <v>tier - 3</v>
      </c>
      <c r="P1489" s="23" t="str">
        <f>VLOOKUP(A1489,'Hospitalisation Details'!A1489:H3831,8,FALSE)</f>
        <v>R1012</v>
      </c>
      <c r="Q1489" s="26">
        <f>VLOOKUP(A1489,'Hospitalisation Details'!A1489:H3831,3,FALSE)</f>
        <v>27.608333333333334</v>
      </c>
    </row>
    <row r="1490" spans="1:17" ht="15.75" customHeight="1" x14ac:dyDescent="0.3">
      <c r="A1490" s="31" t="s">
        <v>2579</v>
      </c>
      <c r="B1490" s="23" t="str">
        <f>VLOOKUP(A1490,'Customer Names'!A1490:D3824,3,FALSE)</f>
        <v xml:space="preserve">  Annemarie A</v>
      </c>
      <c r="C1490" s="23">
        <f>VLOOKUP(Healthcare!A1490,'Medical Examinations'!A1490:H3824,2,FALSE)</f>
        <v>22.86</v>
      </c>
      <c r="D1490" s="23">
        <f>VLOOKUP(A1490,'Medical Examinations'!A1490:H3824,3,FALSE)</f>
        <v>7.5</v>
      </c>
      <c r="E1490" s="23" t="str">
        <f>VLOOKUP(A1490,'Medical Examinations'!A1490:H3824,4,FALSE)</f>
        <v>No</v>
      </c>
      <c r="F1490" s="23" t="str">
        <f>VLOOKUP(A1490,'Medical Examinations'!A1490:H3824,5,FALSE)</f>
        <v>No</v>
      </c>
      <c r="G1490" s="23" t="str">
        <f>VLOOKUP(A1490,'Medical Examinations'!A1490:H3824,6,FALSE)</f>
        <v>No</v>
      </c>
      <c r="H1490" s="23">
        <f>VLOOKUP(A1490,'Medical Examinations'!A1490:H3824,7,FALSE)</f>
        <v>0</v>
      </c>
      <c r="I1490" s="23" t="str">
        <f>VLOOKUP(A1490,'Medical Examinations'!A1490:H3824,8,FALSE)</f>
        <v>No</v>
      </c>
      <c r="J1490" s="23" t="str" cm="1">
        <f t="array" ref="J1490">_xlfn.IFS(C1490&lt;18.5,"Under Weight",C1490&lt;25,"Healthy Weight",C1490&lt;30,"Over Weight",C1490&gt;=30,"Obesity")</f>
        <v>Healthy Weight</v>
      </c>
      <c r="K1490" s="23" t="str" cm="1">
        <f t="array" ref="K1490">_xlfn.IFS(D1490&lt;5.7,"Normal",D1490&lt;=6.5,"Prediabetes",D1490&gt;6.5,"Diabetes")</f>
        <v>Diabetes</v>
      </c>
      <c r="L1490" s="30" t="str">
        <f>VLOOKUP(A1490,'Hospitalisation Details'!A1490:H3832,2,FALSE)</f>
        <v>02-Jun-1978</v>
      </c>
      <c r="M1490" s="23">
        <f>VLOOKUP(A1490,'Hospitalisation Details'!A1490:H3832,5,FALSE)</f>
        <v>7033.08</v>
      </c>
      <c r="N1490" s="23" t="str">
        <f>VLOOKUP(A1490,'Hospitalisation Details'!A1490:H3832,6,FALSE)</f>
        <v>tier - 2</v>
      </c>
      <c r="O1490" s="23" t="str">
        <f>VLOOKUP(A1490,'Hospitalisation Details'!A1490:H3832,7,FALSE)</f>
        <v>tier - 2</v>
      </c>
      <c r="P1490" s="23" t="str">
        <f>VLOOKUP(A1490,'Hospitalisation Details'!A1490:H3832,8,FALSE)</f>
        <v>R1013</v>
      </c>
      <c r="Q1490" s="26">
        <f>VLOOKUP(A1490,'Hospitalisation Details'!A1490:H3832,3,FALSE)</f>
        <v>45.016666666666666</v>
      </c>
    </row>
    <row r="1491" spans="1:17" ht="15.75" customHeight="1" x14ac:dyDescent="0.3">
      <c r="A1491" s="31" t="s">
        <v>2581</v>
      </c>
      <c r="B1491" s="23" t="str">
        <f>VLOOKUP(A1491,'Customer Names'!A1491:D3825,3,FALSE)</f>
        <v xml:space="preserve">  Ashley R</v>
      </c>
      <c r="C1491" s="23">
        <f>VLOOKUP(Healthcare!A1491,'Medical Examinations'!A1491:H3825,2,FALSE)</f>
        <v>18.760000000000002</v>
      </c>
      <c r="D1491" s="23">
        <f>VLOOKUP(A1491,'Medical Examinations'!A1491:H3825,3,FALSE)</f>
        <v>4.88</v>
      </c>
      <c r="E1491" s="23" t="str">
        <f>VLOOKUP(A1491,'Medical Examinations'!A1491:H3825,4,FALSE)</f>
        <v>Yes</v>
      </c>
      <c r="F1491" s="23" t="str">
        <f>VLOOKUP(A1491,'Medical Examinations'!A1491:H3825,5,FALSE)</f>
        <v>No</v>
      </c>
      <c r="G1491" s="23" t="str">
        <f>VLOOKUP(A1491,'Medical Examinations'!A1491:H3825,6,FALSE)</f>
        <v>Yes</v>
      </c>
      <c r="H1491" s="23">
        <f>VLOOKUP(A1491,'Medical Examinations'!A1491:H3825,7,FALSE)</f>
        <v>1</v>
      </c>
      <c r="I1491" s="23" t="str">
        <f>VLOOKUP(A1491,'Medical Examinations'!A1491:H3825,8,FALSE)</f>
        <v>No</v>
      </c>
      <c r="J1491" s="23" t="str" cm="1">
        <f t="array" ref="J1491">_xlfn.IFS(C1491&lt;18.5,"Under Weight",C1491&lt;25,"Healthy Weight",C1491&lt;30,"Over Weight",C1491&gt;=30,"Obesity")</f>
        <v>Healthy Weight</v>
      </c>
      <c r="K1491" s="23" t="str" cm="1">
        <f t="array" ref="K1491">_xlfn.IFS(D1491&lt;5.7,"Normal",D1491&lt;=6.5,"Prediabetes",D1491&gt;6.5,"Diabetes")</f>
        <v>Normal</v>
      </c>
      <c r="L1491" s="30" t="str">
        <f>VLOOKUP(A1491,'Hospitalisation Details'!A1491:H3833,2,FALSE)</f>
        <v>06-Jul-1969</v>
      </c>
      <c r="M1491" s="23">
        <f>VLOOKUP(A1491,'Hospitalisation Details'!A1491:H3833,5,FALSE)</f>
        <v>7003.1</v>
      </c>
      <c r="N1491" s="23" t="str">
        <f>VLOOKUP(A1491,'Hospitalisation Details'!A1491:H3833,6,FALSE)</f>
        <v>tier - 2</v>
      </c>
      <c r="O1491" s="23" t="str">
        <f>VLOOKUP(A1491,'Hospitalisation Details'!A1491:H3833,7,FALSE)</f>
        <v>tier - 3</v>
      </c>
      <c r="P1491" s="23" t="str">
        <f>VLOOKUP(A1491,'Hospitalisation Details'!A1491:H3833,8,FALSE)</f>
        <v>R1013</v>
      </c>
      <c r="Q1491" s="26">
        <f>VLOOKUP(A1491,'Hospitalisation Details'!A1491:H3833,3,FALSE)</f>
        <v>53.922222222222224</v>
      </c>
    </row>
    <row r="1492" spans="1:17" ht="15.75" customHeight="1" x14ac:dyDescent="0.3">
      <c r="A1492" s="31" t="s">
        <v>2583</v>
      </c>
      <c r="B1492" s="23" t="str">
        <f>VLOOKUP(A1492,'Customer Names'!A1492:D3826,3,FALSE)</f>
        <v xml:space="preserve">  Leslie A</v>
      </c>
      <c r="C1492" s="23">
        <f>VLOOKUP(Healthcare!A1492,'Medical Examinations'!A1492:H3826,2,FALSE)</f>
        <v>24.36</v>
      </c>
      <c r="D1492" s="23">
        <f>VLOOKUP(A1492,'Medical Examinations'!A1492:H3826,3,FALSE)</f>
        <v>5.57</v>
      </c>
      <c r="E1492" s="23" t="str">
        <f>VLOOKUP(A1492,'Medical Examinations'!A1492:H3826,4,FALSE)</f>
        <v>No</v>
      </c>
      <c r="F1492" s="23" t="str">
        <f>VLOOKUP(A1492,'Medical Examinations'!A1492:H3826,5,FALSE)</f>
        <v>No</v>
      </c>
      <c r="G1492" s="23" t="str">
        <f>VLOOKUP(A1492,'Medical Examinations'!A1492:H3826,6,FALSE)</f>
        <v>No</v>
      </c>
      <c r="H1492" s="23">
        <f>VLOOKUP(A1492,'Medical Examinations'!A1492:H3826,7,FALSE)</f>
        <v>0</v>
      </c>
      <c r="I1492" s="23" t="str">
        <f>VLOOKUP(A1492,'Medical Examinations'!A1492:H3826,8,FALSE)</f>
        <v>No</v>
      </c>
      <c r="J1492" s="23" t="str" cm="1">
        <f t="array" ref="J1492">_xlfn.IFS(C1492&lt;18.5,"Under Weight",C1492&lt;25,"Healthy Weight",C1492&lt;30,"Over Weight",C1492&gt;=30,"Obesity")</f>
        <v>Healthy Weight</v>
      </c>
      <c r="K1492" s="23" t="str" cm="1">
        <f t="array" ref="K1492">_xlfn.IFS(D1492&lt;5.7,"Normal",D1492&lt;=6.5,"Prediabetes",D1492&gt;6.5,"Diabetes")</f>
        <v>Normal</v>
      </c>
      <c r="L1492" s="30" t="str">
        <f>VLOOKUP(A1492,'Hospitalisation Details'!A1492:H3834,2,FALSE)</f>
        <v>01-Sep-1982</v>
      </c>
      <c r="M1492" s="23">
        <f>VLOOKUP(A1492,'Hospitalisation Details'!A1492:H3834,5,FALSE)</f>
        <v>6989.95</v>
      </c>
      <c r="N1492" s="23" t="str">
        <f>VLOOKUP(A1492,'Hospitalisation Details'!A1492:H3834,6,FALSE)</f>
        <v>tier - 2</v>
      </c>
      <c r="O1492" s="23" t="str">
        <f>VLOOKUP(A1492,'Hospitalisation Details'!A1492:H3834,7,FALSE)</f>
        <v>tier - 1</v>
      </c>
      <c r="P1492" s="23" t="str">
        <f>VLOOKUP(A1492,'Hospitalisation Details'!A1492:H3834,8,FALSE)</f>
        <v>R1013</v>
      </c>
      <c r="Q1492" s="26">
        <f>VLOOKUP(A1492,'Hospitalisation Details'!A1492:H3834,3,FALSE)</f>
        <v>40.769444444444446</v>
      </c>
    </row>
    <row r="1493" spans="1:17" ht="15.75" customHeight="1" x14ac:dyDescent="0.3">
      <c r="A1493" s="31" t="s">
        <v>2585</v>
      </c>
      <c r="B1493" s="23" t="str">
        <f>VLOOKUP(A1493,'Customer Names'!A1493:D3827,3,FALSE)</f>
        <v xml:space="preserve">  Mauricio J</v>
      </c>
      <c r="C1493" s="23">
        <f>VLOOKUP(Healthcare!A1493,'Medical Examinations'!A1493:H3827,2,FALSE)</f>
        <v>32.299999999999997</v>
      </c>
      <c r="D1493" s="23">
        <f>VLOOKUP(A1493,'Medical Examinations'!A1493:H3827,3,FALSE)</f>
        <v>5.31</v>
      </c>
      <c r="E1493" s="23" t="str">
        <f>VLOOKUP(A1493,'Medical Examinations'!A1493:H3827,4,FALSE)</f>
        <v>No</v>
      </c>
      <c r="F1493" s="23" t="str">
        <f>VLOOKUP(A1493,'Medical Examinations'!A1493:H3827,5,FALSE)</f>
        <v>No</v>
      </c>
      <c r="G1493" s="23" t="str">
        <f>VLOOKUP(A1493,'Medical Examinations'!A1493:H3827,6,FALSE)</f>
        <v>No</v>
      </c>
      <c r="H1493" s="23">
        <f>VLOOKUP(A1493,'Medical Examinations'!A1493:H3827,7,FALSE)</f>
        <v>0</v>
      </c>
      <c r="I1493" s="23" t="str">
        <f>VLOOKUP(A1493,'Medical Examinations'!A1493:H3827,8,FALSE)</f>
        <v>No</v>
      </c>
      <c r="J1493" s="23" t="str" cm="1">
        <f t="array" ref="J1493">_xlfn.IFS(C1493&lt;18.5,"Under Weight",C1493&lt;25,"Healthy Weight",C1493&lt;30,"Over Weight",C1493&gt;=30,"Obesity")</f>
        <v>Obesity</v>
      </c>
      <c r="K1493" s="23" t="str" cm="1">
        <f t="array" ref="K1493">_xlfn.IFS(D1493&lt;5.7,"Normal",D1493&lt;=6.5,"Prediabetes",D1493&gt;6.5,"Diabetes")</f>
        <v>Normal</v>
      </c>
      <c r="L1493" s="30" t="str">
        <f>VLOOKUP(A1493,'Hospitalisation Details'!A1493:H3835,2,FALSE)</f>
        <v>18-Oct-1982</v>
      </c>
      <c r="M1493" s="23">
        <f>VLOOKUP(A1493,'Hospitalisation Details'!A1493:H3835,5,FALSE)</f>
        <v>6986.7</v>
      </c>
      <c r="N1493" s="23" t="str">
        <f>VLOOKUP(A1493,'Hospitalisation Details'!A1493:H3835,6,FALSE)</f>
        <v>tier - 3</v>
      </c>
      <c r="O1493" s="23" t="str">
        <f>VLOOKUP(A1493,'Hospitalisation Details'!A1493:H3835,7,FALSE)</f>
        <v>tier - 1</v>
      </c>
      <c r="P1493" s="23" t="str">
        <f>VLOOKUP(A1493,'Hospitalisation Details'!A1493:H3835,8,FALSE)</f>
        <v>R1012</v>
      </c>
      <c r="Q1493" s="26">
        <f>VLOOKUP(A1493,'Hospitalisation Details'!A1493:H3835,3,FALSE)</f>
        <v>40.638888888888886</v>
      </c>
    </row>
    <row r="1494" spans="1:17" ht="15.75" customHeight="1" x14ac:dyDescent="0.3">
      <c r="A1494" s="31" t="s">
        <v>2587</v>
      </c>
      <c r="B1494" s="23" t="str">
        <f>VLOOKUP(A1494,'Customer Names'!A1494:D3828,3,FALSE)</f>
        <v xml:space="preserve">  Kieran</v>
      </c>
      <c r="C1494" s="23">
        <f>VLOOKUP(Healthcare!A1494,'Medical Examinations'!A1494:H3828,2,FALSE)</f>
        <v>22.704999999999998</v>
      </c>
      <c r="D1494" s="23">
        <f>VLOOKUP(A1494,'Medical Examinations'!A1494:H3828,3,FALSE)</f>
        <v>4.57</v>
      </c>
      <c r="E1494" s="23" t="str">
        <f>VLOOKUP(A1494,'Medical Examinations'!A1494:H3828,4,FALSE)</f>
        <v>Yes</v>
      </c>
      <c r="F1494" s="23" t="str">
        <f>VLOOKUP(A1494,'Medical Examinations'!A1494:H3828,5,FALSE)</f>
        <v>No</v>
      </c>
      <c r="G1494" s="23" t="str">
        <f>VLOOKUP(A1494,'Medical Examinations'!A1494:H3828,6,FALSE)</f>
        <v>No</v>
      </c>
      <c r="H1494" s="23">
        <f>VLOOKUP(A1494,'Medical Examinations'!A1494:H3828,7,FALSE)</f>
        <v>0</v>
      </c>
      <c r="I1494" s="23" t="str">
        <f>VLOOKUP(A1494,'Medical Examinations'!A1494:H3828,8,FALSE)</f>
        <v>No</v>
      </c>
      <c r="J1494" s="23" t="str" cm="1">
        <f t="array" ref="J1494">_xlfn.IFS(C1494&lt;18.5,"Under Weight",C1494&lt;25,"Healthy Weight",C1494&lt;30,"Over Weight",C1494&gt;=30,"Obesity")</f>
        <v>Healthy Weight</v>
      </c>
      <c r="K1494" s="23" t="str" cm="1">
        <f t="array" ref="K1494">_xlfn.IFS(D1494&lt;5.7,"Normal",D1494&lt;=6.5,"Prediabetes",D1494&gt;6.5,"Diabetes")</f>
        <v>Normal</v>
      </c>
      <c r="L1494" s="30" t="str">
        <f>VLOOKUP(A1494,'Hospitalisation Details'!A1494:H3836,2,FALSE)</f>
        <v>10-Dec-1985</v>
      </c>
      <c r="M1494" s="23">
        <f>VLOOKUP(A1494,'Hospitalisation Details'!A1494:H3836,5,FALSE)</f>
        <v>6985.51</v>
      </c>
      <c r="N1494" s="23" t="str">
        <f>VLOOKUP(A1494,'Hospitalisation Details'!A1494:H3836,6,FALSE)</f>
        <v>tier - 2</v>
      </c>
      <c r="O1494" s="23" t="str">
        <f>VLOOKUP(A1494,'Hospitalisation Details'!A1494:H3836,7,FALSE)</f>
        <v>tier - 2</v>
      </c>
      <c r="P1494" s="23" t="str">
        <f>VLOOKUP(A1494,'Hospitalisation Details'!A1494:H3836,8,FALSE)</f>
        <v>R1019</v>
      </c>
      <c r="Q1494" s="26">
        <f>VLOOKUP(A1494,'Hospitalisation Details'!A1494:H3836,3,FALSE)</f>
        <v>37.494444444444447</v>
      </c>
    </row>
    <row r="1495" spans="1:17" ht="15.75" customHeight="1" x14ac:dyDescent="0.3">
      <c r="A1495" s="31" t="s">
        <v>2589</v>
      </c>
      <c r="B1495" s="23" t="str">
        <f>VLOOKUP(A1495,'Customer Names'!A1495:D3829,3,FALSE)</f>
        <v xml:space="preserve">  Elizabeth A</v>
      </c>
      <c r="C1495" s="23">
        <f>VLOOKUP(Healthcare!A1495,'Medical Examinations'!A1495:H3829,2,FALSE)</f>
        <v>21.79</v>
      </c>
      <c r="D1495" s="23">
        <f>VLOOKUP(A1495,'Medical Examinations'!A1495:H3829,3,FALSE)</f>
        <v>8.6999999999999993</v>
      </c>
      <c r="E1495" s="23" t="str">
        <f>VLOOKUP(A1495,'Medical Examinations'!A1495:H3829,4,FALSE)</f>
        <v>Yes</v>
      </c>
      <c r="F1495" s="23" t="str">
        <f>VLOOKUP(A1495,'Medical Examinations'!A1495:H3829,5,FALSE)</f>
        <v>No</v>
      </c>
      <c r="G1495" s="23" t="str">
        <f>VLOOKUP(A1495,'Medical Examinations'!A1495:H3829,6,FALSE)</f>
        <v>No</v>
      </c>
      <c r="H1495" s="23">
        <f>VLOOKUP(A1495,'Medical Examinations'!A1495:H3829,7,FALSE)</f>
        <v>1</v>
      </c>
      <c r="I1495" s="23" t="str">
        <f>VLOOKUP(A1495,'Medical Examinations'!A1495:H3829,8,FALSE)</f>
        <v>No</v>
      </c>
      <c r="J1495" s="23" t="str" cm="1">
        <f t="array" ref="J1495">_xlfn.IFS(C1495&lt;18.5,"Under Weight",C1495&lt;25,"Healthy Weight",C1495&lt;30,"Over Weight",C1495&gt;=30,"Obesity")</f>
        <v>Healthy Weight</v>
      </c>
      <c r="K1495" s="23" t="str" cm="1">
        <f t="array" ref="K1495">_xlfn.IFS(D1495&lt;5.7,"Normal",D1495&lt;=6.5,"Prediabetes",D1495&gt;6.5,"Diabetes")</f>
        <v>Diabetes</v>
      </c>
      <c r="L1495" s="30" t="str">
        <f>VLOOKUP(A1495,'Hospitalisation Details'!A1495:H3837,2,FALSE)</f>
        <v>03-Jun-1975</v>
      </c>
      <c r="M1495" s="23">
        <f>VLOOKUP(A1495,'Hospitalisation Details'!A1495:H3837,5,FALSE)</f>
        <v>6965.21</v>
      </c>
      <c r="N1495" s="23" t="str">
        <f>VLOOKUP(A1495,'Hospitalisation Details'!A1495:H3837,6,FALSE)</f>
        <v>tier - 2</v>
      </c>
      <c r="O1495" s="23" t="str">
        <f>VLOOKUP(A1495,'Hospitalisation Details'!A1495:H3837,7,FALSE)</f>
        <v>tier - 3</v>
      </c>
      <c r="P1495" s="23" t="str">
        <f>VLOOKUP(A1495,'Hospitalisation Details'!A1495:H3837,8,FALSE)</f>
        <v>R1013</v>
      </c>
      <c r="Q1495" s="26">
        <f>VLOOKUP(A1495,'Hospitalisation Details'!A1495:H3837,3,FALSE)</f>
        <v>48.013888888888886</v>
      </c>
    </row>
    <row r="1496" spans="1:17" ht="15.75" customHeight="1" x14ac:dyDescent="0.3">
      <c r="A1496" s="31" t="s">
        <v>2590</v>
      </c>
      <c r="B1496" s="23" t="str">
        <f>VLOOKUP(A1496,'Customer Names'!A1496:D3830,3,FALSE)</f>
        <v xml:space="preserve">  Zeke M</v>
      </c>
      <c r="C1496" s="23">
        <f>VLOOKUP(Healthcare!A1496,'Medical Examinations'!A1496:H3830,2,FALSE)</f>
        <v>24.52</v>
      </c>
      <c r="D1496" s="23">
        <f>VLOOKUP(A1496,'Medical Examinations'!A1496:H3830,3,FALSE)</f>
        <v>4.76</v>
      </c>
      <c r="E1496" s="23" t="str">
        <f>VLOOKUP(A1496,'Medical Examinations'!A1496:H3830,4,FALSE)</f>
        <v>No</v>
      </c>
      <c r="F1496" s="23" t="str">
        <f>VLOOKUP(A1496,'Medical Examinations'!A1496:H3830,5,FALSE)</f>
        <v>No</v>
      </c>
      <c r="G1496" s="23" t="str">
        <f>VLOOKUP(A1496,'Medical Examinations'!A1496:H3830,6,FALSE)</f>
        <v>No</v>
      </c>
      <c r="H1496" s="23">
        <f>VLOOKUP(A1496,'Medical Examinations'!A1496:H3830,7,FALSE)</f>
        <v>0</v>
      </c>
      <c r="I1496" s="23" t="str">
        <f>VLOOKUP(A1496,'Medical Examinations'!A1496:H3830,8,FALSE)</f>
        <v>No</v>
      </c>
      <c r="J1496" s="23" t="str" cm="1">
        <f t="array" ref="J1496">_xlfn.IFS(C1496&lt;18.5,"Under Weight",C1496&lt;25,"Healthy Weight",C1496&lt;30,"Over Weight",C1496&gt;=30,"Obesity")</f>
        <v>Healthy Weight</v>
      </c>
      <c r="K1496" s="23" t="str" cm="1">
        <f t="array" ref="K1496">_xlfn.IFS(D1496&lt;5.7,"Normal",D1496&lt;=6.5,"Prediabetes",D1496&gt;6.5,"Diabetes")</f>
        <v>Normal</v>
      </c>
      <c r="L1496" s="30" t="str">
        <f>VLOOKUP(A1496,'Hospitalisation Details'!A1496:H3838,2,FALSE)</f>
        <v>18-Aug-1980</v>
      </c>
      <c r="M1496" s="23">
        <f>VLOOKUP(A1496,'Hospitalisation Details'!A1496:H3838,5,FALSE)</f>
        <v>6951.12</v>
      </c>
      <c r="N1496" s="23" t="str">
        <f>VLOOKUP(A1496,'Hospitalisation Details'!A1496:H3838,6,FALSE)</f>
        <v>tier - 2</v>
      </c>
      <c r="O1496" s="23" t="str">
        <f>VLOOKUP(A1496,'Hospitalisation Details'!A1496:H3838,7,FALSE)</f>
        <v>tier - 2</v>
      </c>
      <c r="P1496" s="23" t="str">
        <f>VLOOKUP(A1496,'Hospitalisation Details'!A1496:H3838,8,FALSE)</f>
        <v>R1013</v>
      </c>
      <c r="Q1496" s="26">
        <f>VLOOKUP(A1496,'Hospitalisation Details'!A1496:H3838,3,FALSE)</f>
        <v>42.805555555555557</v>
      </c>
    </row>
    <row r="1497" spans="1:17" ht="15.75" customHeight="1" x14ac:dyDescent="0.3">
      <c r="A1497" s="31" t="s">
        <v>2592</v>
      </c>
      <c r="B1497" s="23" t="str">
        <f>VLOOKUP(A1497,'Customer Names'!A1497:D3831,3,FALSE)</f>
        <v xml:space="preserve">  Chip</v>
      </c>
      <c r="C1497" s="23">
        <f>VLOOKUP(Healthcare!A1497,'Medical Examinations'!A1497:H3831,2,FALSE)</f>
        <v>39.520000000000003</v>
      </c>
      <c r="D1497" s="23">
        <f>VLOOKUP(A1497,'Medical Examinations'!A1497:H3831,3,FALSE)</f>
        <v>11.81</v>
      </c>
      <c r="E1497" s="23" t="str">
        <f>VLOOKUP(A1497,'Medical Examinations'!A1497:H3831,4,FALSE)</f>
        <v>No</v>
      </c>
      <c r="F1497" s="23" t="str">
        <f>VLOOKUP(A1497,'Medical Examinations'!A1497:H3831,5,FALSE)</f>
        <v>No</v>
      </c>
      <c r="G1497" s="23" t="str">
        <f>VLOOKUP(A1497,'Medical Examinations'!A1497:H3831,6,FALSE)</f>
        <v>No</v>
      </c>
      <c r="H1497" s="23">
        <f>VLOOKUP(A1497,'Medical Examinations'!A1497:H3831,7,FALSE)</f>
        <v>0</v>
      </c>
      <c r="I1497" s="23" t="str">
        <f>VLOOKUP(A1497,'Medical Examinations'!A1497:H3831,8,FALSE)</f>
        <v>No</v>
      </c>
      <c r="J1497" s="23" t="str" cm="1">
        <f t="array" ref="J1497">_xlfn.IFS(C1497&lt;18.5,"Under Weight",C1497&lt;25,"Healthy Weight",C1497&lt;30,"Over Weight",C1497&gt;=30,"Obesity")</f>
        <v>Obesity</v>
      </c>
      <c r="K1497" s="23" t="str" cm="1">
        <f t="array" ref="K1497">_xlfn.IFS(D1497&lt;5.7,"Normal",D1497&lt;=6.5,"Prediabetes",D1497&gt;6.5,"Diabetes")</f>
        <v>Diabetes</v>
      </c>
      <c r="L1497" s="30" t="str">
        <f>VLOOKUP(A1497,'Hospitalisation Details'!A1497:H3839,2,FALSE)</f>
        <v>15-Dec-1978</v>
      </c>
      <c r="M1497" s="23">
        <f>VLOOKUP(A1497,'Hospitalisation Details'!A1497:H3839,5,FALSE)</f>
        <v>6948.7</v>
      </c>
      <c r="N1497" s="23" t="str">
        <f>VLOOKUP(A1497,'Hospitalisation Details'!A1497:H3839,6,FALSE)</f>
        <v>tier - 1</v>
      </c>
      <c r="O1497" s="23" t="str">
        <f>VLOOKUP(A1497,'Hospitalisation Details'!A1497:H3839,7,FALSE)</f>
        <v>tier - 2</v>
      </c>
      <c r="P1497" s="23" t="str">
        <f>VLOOKUP(A1497,'Hospitalisation Details'!A1497:H3839,8,FALSE)</f>
        <v>R1012</v>
      </c>
      <c r="Q1497" s="26">
        <f>VLOOKUP(A1497,'Hospitalisation Details'!A1497:H3839,3,FALSE)</f>
        <v>44.480555555555554</v>
      </c>
    </row>
    <row r="1498" spans="1:17" ht="15.75" customHeight="1" x14ac:dyDescent="0.3">
      <c r="A1498" s="31" t="s">
        <v>2594</v>
      </c>
      <c r="B1498" s="23" t="str">
        <f>VLOOKUP(A1498,'Customer Names'!A1498:D3832,3,FALSE)</f>
        <v xml:space="preserve">  Miguel Angel Sr</v>
      </c>
      <c r="C1498" s="23">
        <f>VLOOKUP(Healthcare!A1498,'Medical Examinations'!A1498:H3832,2,FALSE)</f>
        <v>24.49</v>
      </c>
      <c r="D1498" s="23">
        <f>VLOOKUP(A1498,'Medical Examinations'!A1498:H3832,3,FALSE)</f>
        <v>4.67</v>
      </c>
      <c r="E1498" s="23" t="str">
        <f>VLOOKUP(A1498,'Medical Examinations'!A1498:H3832,4,FALSE)</f>
        <v>No</v>
      </c>
      <c r="F1498" s="23" t="str">
        <f>VLOOKUP(A1498,'Medical Examinations'!A1498:H3832,5,FALSE)</f>
        <v>No</v>
      </c>
      <c r="G1498" s="23" t="str">
        <f>VLOOKUP(A1498,'Medical Examinations'!A1498:H3832,6,FALSE)</f>
        <v>No</v>
      </c>
      <c r="H1498" s="23">
        <f>VLOOKUP(A1498,'Medical Examinations'!A1498:H3832,7,FALSE)</f>
        <v>0</v>
      </c>
      <c r="I1498" s="23" t="str">
        <f>VLOOKUP(A1498,'Medical Examinations'!A1498:H3832,8,FALSE)</f>
        <v>No</v>
      </c>
      <c r="J1498" s="23" t="str" cm="1">
        <f t="array" ref="J1498">_xlfn.IFS(C1498&lt;18.5,"Under Weight",C1498&lt;25,"Healthy Weight",C1498&lt;30,"Over Weight",C1498&gt;=30,"Obesity")</f>
        <v>Healthy Weight</v>
      </c>
      <c r="K1498" s="23" t="str" cm="1">
        <f t="array" ref="K1498">_xlfn.IFS(D1498&lt;5.7,"Normal",D1498&lt;=6.5,"Prediabetes",D1498&gt;6.5,"Diabetes")</f>
        <v>Normal</v>
      </c>
      <c r="L1498" s="30" t="str">
        <f>VLOOKUP(A1498,'Hospitalisation Details'!A1498:H3840,2,FALSE)</f>
        <v>05-Oct-1980</v>
      </c>
      <c r="M1498" s="23">
        <f>VLOOKUP(A1498,'Hospitalisation Details'!A1498:H3840,5,FALSE)</f>
        <v>6940.94</v>
      </c>
      <c r="N1498" s="23" t="str">
        <f>VLOOKUP(A1498,'Hospitalisation Details'!A1498:H3840,6,FALSE)</f>
        <v>tier - 2</v>
      </c>
      <c r="O1498" s="23" t="str">
        <f>VLOOKUP(A1498,'Hospitalisation Details'!A1498:H3840,7,FALSE)</f>
        <v>tier - 3</v>
      </c>
      <c r="P1498" s="23" t="str">
        <f>VLOOKUP(A1498,'Hospitalisation Details'!A1498:H3840,8,FALSE)</f>
        <v>R1013</v>
      </c>
      <c r="Q1498" s="26">
        <f>VLOOKUP(A1498,'Hospitalisation Details'!A1498:H3840,3,FALSE)</f>
        <v>42.674999999999997</v>
      </c>
    </row>
    <row r="1499" spans="1:17" ht="15.75" customHeight="1" x14ac:dyDescent="0.3">
      <c r="A1499" s="31" t="s">
        <v>2596</v>
      </c>
      <c r="B1499" s="23" t="str">
        <f>VLOOKUP(A1499,'Customer Names'!A1499:D3833,3,FALSE)</f>
        <v xml:space="preserve">  Brian</v>
      </c>
      <c r="C1499" s="23">
        <f>VLOOKUP(Healthcare!A1499,'Medical Examinations'!A1499:H3833,2,FALSE)</f>
        <v>26.315000000000001</v>
      </c>
      <c r="D1499" s="23">
        <f>VLOOKUP(A1499,'Medical Examinations'!A1499:H3833,3,FALSE)</f>
        <v>6.02</v>
      </c>
      <c r="E1499" s="23" t="str">
        <f>VLOOKUP(A1499,'Medical Examinations'!A1499:H3833,4,FALSE)</f>
        <v>No</v>
      </c>
      <c r="F1499" s="23" t="str">
        <f>VLOOKUP(A1499,'Medical Examinations'!A1499:H3833,5,FALSE)</f>
        <v>No</v>
      </c>
      <c r="G1499" s="23" t="str">
        <f>VLOOKUP(A1499,'Medical Examinations'!A1499:H3833,6,FALSE)</f>
        <v>No</v>
      </c>
      <c r="H1499" s="23">
        <f>VLOOKUP(A1499,'Medical Examinations'!A1499:H3833,7,FALSE)</f>
        <v>0</v>
      </c>
      <c r="I1499" s="23" t="str">
        <f>VLOOKUP(A1499,'Medical Examinations'!A1499:H3833,8,FALSE)</f>
        <v>No</v>
      </c>
      <c r="J1499" s="23" t="str" cm="1">
        <f t="array" ref="J1499">_xlfn.IFS(C1499&lt;18.5,"Under Weight",C1499&lt;25,"Healthy Weight",C1499&lt;30,"Over Weight",C1499&gt;=30,"Obesity")</f>
        <v>Over Weight</v>
      </c>
      <c r="K1499" s="23" t="str" cm="1">
        <f t="array" ref="K1499">_xlfn.IFS(D1499&lt;5.7,"Normal",D1499&lt;=6.5,"Prediabetes",D1499&gt;6.5,"Diabetes")</f>
        <v>Prediabetes</v>
      </c>
      <c r="L1499" s="30" t="str">
        <f>VLOOKUP(A1499,'Hospitalisation Details'!A1499:H3841,2,FALSE)</f>
        <v>30-Aug-1980</v>
      </c>
      <c r="M1499" s="23">
        <f>VLOOKUP(A1499,'Hospitalisation Details'!A1499:H3841,5,FALSE)</f>
        <v>6940.91</v>
      </c>
      <c r="N1499" s="23" t="str">
        <f>VLOOKUP(A1499,'Hospitalisation Details'!A1499:H3841,6,FALSE)</f>
        <v>tier - 2</v>
      </c>
      <c r="O1499" s="23" t="str">
        <f>VLOOKUP(A1499,'Hospitalisation Details'!A1499:H3841,7,FALSE)</f>
        <v>tier - 2</v>
      </c>
      <c r="P1499" s="23" t="str">
        <f>VLOOKUP(A1499,'Hospitalisation Details'!A1499:H3841,8,FALSE)</f>
        <v>R1012</v>
      </c>
      <c r="Q1499" s="26">
        <f>VLOOKUP(A1499,'Hospitalisation Details'!A1499:H3841,3,FALSE)</f>
        <v>42.772222222222226</v>
      </c>
    </row>
    <row r="1500" spans="1:17" ht="15.75" customHeight="1" x14ac:dyDescent="0.3">
      <c r="A1500" s="31" t="s">
        <v>2597</v>
      </c>
      <c r="B1500" s="23" t="str">
        <f>VLOOKUP(A1500,'Customer Names'!A1500:D3834,3,FALSE)</f>
        <v xml:space="preserve">  Meghan</v>
      </c>
      <c r="C1500" s="23">
        <f>VLOOKUP(Healthcare!A1500,'Medical Examinations'!A1500:H3834,2,FALSE)</f>
        <v>22.58</v>
      </c>
      <c r="D1500" s="23">
        <f>VLOOKUP(A1500,'Medical Examinations'!A1500:H3834,3,FALSE)</f>
        <v>7.46</v>
      </c>
      <c r="E1500" s="23" t="str">
        <f>VLOOKUP(A1500,'Medical Examinations'!A1500:H3834,4,FALSE)</f>
        <v>No</v>
      </c>
      <c r="F1500" s="23" t="str">
        <f>VLOOKUP(A1500,'Medical Examinations'!A1500:H3834,5,FALSE)</f>
        <v>No</v>
      </c>
      <c r="G1500" s="23" t="str">
        <f>VLOOKUP(A1500,'Medical Examinations'!A1500:H3834,6,FALSE)</f>
        <v>No</v>
      </c>
      <c r="H1500" s="23">
        <f>VLOOKUP(A1500,'Medical Examinations'!A1500:H3834,7,FALSE)</f>
        <v>0</v>
      </c>
      <c r="I1500" s="23" t="str">
        <f>VLOOKUP(A1500,'Medical Examinations'!A1500:H3834,8,FALSE)</f>
        <v>No</v>
      </c>
      <c r="J1500" s="23" t="str" cm="1">
        <f t="array" ref="J1500">_xlfn.IFS(C1500&lt;18.5,"Under Weight",C1500&lt;25,"Healthy Weight",C1500&lt;30,"Over Weight",C1500&gt;=30,"Obesity")</f>
        <v>Healthy Weight</v>
      </c>
      <c r="K1500" s="23" t="str" cm="1">
        <f t="array" ref="K1500">_xlfn.IFS(D1500&lt;5.7,"Normal",D1500&lt;=6.5,"Prediabetes",D1500&gt;6.5,"Diabetes")</f>
        <v>Diabetes</v>
      </c>
      <c r="L1500" s="30" t="str">
        <f>VLOOKUP(A1500,'Hospitalisation Details'!A1500:H3842,2,FALSE)</f>
        <v>29-Nov-1978</v>
      </c>
      <c r="M1500" s="23">
        <f>VLOOKUP(A1500,'Hospitalisation Details'!A1500:H3842,5,FALSE)</f>
        <v>6938.11</v>
      </c>
      <c r="N1500" s="23" t="str">
        <f>VLOOKUP(A1500,'Hospitalisation Details'!A1500:H3842,6,FALSE)</f>
        <v>tier - 2</v>
      </c>
      <c r="O1500" s="23" t="str">
        <f>VLOOKUP(A1500,'Hospitalisation Details'!A1500:H3842,7,FALSE)</f>
        <v>tier - 2</v>
      </c>
      <c r="P1500" s="23" t="str">
        <f>VLOOKUP(A1500,'Hospitalisation Details'!A1500:H3842,8,FALSE)</f>
        <v>R1013</v>
      </c>
      <c r="Q1500" s="26">
        <f>VLOOKUP(A1500,'Hospitalisation Details'!A1500:H3842,3,FALSE)</f>
        <v>44.524999999999999</v>
      </c>
    </row>
    <row r="1501" spans="1:17" ht="15.75" customHeight="1" x14ac:dyDescent="0.3">
      <c r="A1501" s="31" t="s">
        <v>2599</v>
      </c>
      <c r="B1501" s="23" t="str">
        <f>VLOOKUP(A1501,'Customer Names'!A1501:D3835,3,FALSE)</f>
        <v xml:space="preserve">  Meredith L</v>
      </c>
      <c r="C1501" s="23">
        <f>VLOOKUP(Healthcare!A1501,'Medical Examinations'!A1501:H3835,2,FALSE)</f>
        <v>19.475000000000001</v>
      </c>
      <c r="D1501" s="23">
        <f>VLOOKUP(A1501,'Medical Examinations'!A1501:H3835,3,FALSE)</f>
        <v>4.74</v>
      </c>
      <c r="E1501" s="23" t="str">
        <f>VLOOKUP(A1501,'Medical Examinations'!A1501:H3835,4,FALSE)</f>
        <v>No</v>
      </c>
      <c r="F1501" s="23" t="str">
        <f>VLOOKUP(A1501,'Medical Examinations'!A1501:H3835,5,FALSE)</f>
        <v>No</v>
      </c>
      <c r="G1501" s="23" t="str">
        <f>VLOOKUP(A1501,'Medical Examinations'!A1501:H3835,6,FALSE)</f>
        <v>No</v>
      </c>
      <c r="H1501" s="23">
        <f>VLOOKUP(A1501,'Medical Examinations'!A1501:H3835,7,FALSE)</f>
        <v>1</v>
      </c>
      <c r="I1501" s="23" t="str">
        <f>VLOOKUP(A1501,'Medical Examinations'!A1501:H3835,8,FALSE)</f>
        <v>No</v>
      </c>
      <c r="J1501" s="23" t="str" cm="1">
        <f t="array" ref="J1501">_xlfn.IFS(C1501&lt;18.5,"Under Weight",C1501&lt;25,"Healthy Weight",C1501&lt;30,"Over Weight",C1501&gt;=30,"Obesity")</f>
        <v>Healthy Weight</v>
      </c>
      <c r="K1501" s="23" t="str" cm="1">
        <f t="array" ref="K1501">_xlfn.IFS(D1501&lt;5.7,"Normal",D1501&lt;=6.5,"Prediabetes",D1501&gt;6.5,"Diabetes")</f>
        <v>Normal</v>
      </c>
      <c r="L1501" s="30" t="str">
        <f>VLOOKUP(A1501,'Hospitalisation Details'!A1501:H3843,2,FALSE)</f>
        <v>05-Sep-1984</v>
      </c>
      <c r="M1501" s="23">
        <f>VLOOKUP(A1501,'Hospitalisation Details'!A1501:H3843,5,FALSE)</f>
        <v>6933.24</v>
      </c>
      <c r="N1501" s="23" t="str">
        <f>VLOOKUP(A1501,'Hospitalisation Details'!A1501:H3843,6,FALSE)</f>
        <v>tier - 2</v>
      </c>
      <c r="O1501" s="23" t="str">
        <f>VLOOKUP(A1501,'Hospitalisation Details'!A1501:H3843,7,FALSE)</f>
        <v>tier - 3</v>
      </c>
      <c r="P1501" s="23" t="str">
        <f>VLOOKUP(A1501,'Hospitalisation Details'!A1501:H3843,8,FALSE)</f>
        <v>R1012</v>
      </c>
      <c r="Q1501" s="26">
        <f>VLOOKUP(A1501,'Hospitalisation Details'!A1501:H3843,3,FALSE)</f>
        <v>38.758333333333333</v>
      </c>
    </row>
    <row r="1502" spans="1:17" ht="15.75" customHeight="1" x14ac:dyDescent="0.3">
      <c r="A1502" s="31" t="s">
        <v>2600</v>
      </c>
      <c r="B1502" s="23" t="str">
        <f>VLOOKUP(A1502,'Customer Names'!A1502:D3836,3,FALSE)</f>
        <v xml:space="preserve">  Millicent M</v>
      </c>
      <c r="C1502" s="23">
        <f>VLOOKUP(Healthcare!A1502,'Medical Examinations'!A1502:H3836,2,FALSE)</f>
        <v>26.33</v>
      </c>
      <c r="D1502" s="23">
        <f>VLOOKUP(A1502,'Medical Examinations'!A1502:H3836,3,FALSE)</f>
        <v>4.79</v>
      </c>
      <c r="E1502" s="23" t="str">
        <f>VLOOKUP(A1502,'Medical Examinations'!A1502:H3836,4,FALSE)</f>
        <v>No</v>
      </c>
      <c r="F1502" s="23" t="str">
        <f>VLOOKUP(A1502,'Medical Examinations'!A1502:H3836,5,FALSE)</f>
        <v>No</v>
      </c>
      <c r="G1502" s="23" t="str">
        <f>VLOOKUP(A1502,'Medical Examinations'!A1502:H3836,6,FALSE)</f>
        <v>No</v>
      </c>
      <c r="H1502" s="23">
        <f>VLOOKUP(A1502,'Medical Examinations'!A1502:H3836,7,FALSE)</f>
        <v>0</v>
      </c>
      <c r="I1502" s="23" t="str">
        <f>VLOOKUP(A1502,'Medical Examinations'!A1502:H3836,8,FALSE)</f>
        <v>No</v>
      </c>
      <c r="J1502" s="23" t="str" cm="1">
        <f t="array" ref="J1502">_xlfn.IFS(C1502&lt;18.5,"Under Weight",C1502&lt;25,"Healthy Weight",C1502&lt;30,"Over Weight",C1502&gt;=30,"Obesity")</f>
        <v>Over Weight</v>
      </c>
      <c r="K1502" s="23" t="str" cm="1">
        <f t="array" ref="K1502">_xlfn.IFS(D1502&lt;5.7,"Normal",D1502&lt;=6.5,"Prediabetes",D1502&gt;6.5,"Diabetes")</f>
        <v>Normal</v>
      </c>
      <c r="L1502" s="30" t="str">
        <f>VLOOKUP(A1502,'Hospitalisation Details'!A1502:H3844,2,FALSE)</f>
        <v>21-Dec-1989</v>
      </c>
      <c r="M1502" s="23">
        <f>VLOOKUP(A1502,'Hospitalisation Details'!A1502:H3844,5,FALSE)</f>
        <v>6895.19</v>
      </c>
      <c r="N1502" s="23" t="str">
        <f>VLOOKUP(A1502,'Hospitalisation Details'!A1502:H3844,6,FALSE)</f>
        <v>tier - 2</v>
      </c>
      <c r="O1502" s="23" t="str">
        <f>VLOOKUP(A1502,'Hospitalisation Details'!A1502:H3844,7,FALSE)</f>
        <v>tier - 3</v>
      </c>
      <c r="P1502" s="23" t="str">
        <f>VLOOKUP(A1502,'Hospitalisation Details'!A1502:H3844,8,FALSE)</f>
        <v>R1024</v>
      </c>
      <c r="Q1502" s="26">
        <f>VLOOKUP(A1502,'Hospitalisation Details'!A1502:H3844,3,FALSE)</f>
        <v>33.463888888888889</v>
      </c>
    </row>
    <row r="1503" spans="1:17" ht="15.75" customHeight="1" x14ac:dyDescent="0.3">
      <c r="A1503" s="31" t="s">
        <v>2602</v>
      </c>
      <c r="B1503" s="23" t="str">
        <f>VLOOKUP(A1503,'Customer Names'!A1503:D3837,3,FALSE)</f>
        <v xml:space="preserve">  Kathleen</v>
      </c>
      <c r="C1503" s="23">
        <f>VLOOKUP(Healthcare!A1503,'Medical Examinations'!A1503:H3837,2,FALSE)</f>
        <v>17.29</v>
      </c>
      <c r="D1503" s="23">
        <f>VLOOKUP(A1503,'Medical Examinations'!A1503:H3837,3,FALSE)</f>
        <v>5.35</v>
      </c>
      <c r="E1503" s="23" t="str">
        <f>VLOOKUP(A1503,'Medical Examinations'!A1503:H3837,4,FALSE)</f>
        <v>Yes</v>
      </c>
      <c r="F1503" s="23" t="str">
        <f>VLOOKUP(A1503,'Medical Examinations'!A1503:H3837,5,FALSE)</f>
        <v>No</v>
      </c>
      <c r="G1503" s="23" t="str">
        <f>VLOOKUP(A1503,'Medical Examinations'!A1503:H3837,6,FALSE)</f>
        <v>No</v>
      </c>
      <c r="H1503" s="23">
        <f>VLOOKUP(A1503,'Medical Examinations'!A1503:H3837,7,FALSE)</f>
        <v>0</v>
      </c>
      <c r="I1503" s="23" t="str">
        <f>VLOOKUP(A1503,'Medical Examinations'!A1503:H3837,8,FALSE)</f>
        <v>No</v>
      </c>
      <c r="J1503" s="23" t="str" cm="1">
        <f t="array" ref="J1503">_xlfn.IFS(C1503&lt;18.5,"Under Weight",C1503&lt;25,"Healthy Weight",C1503&lt;30,"Over Weight",C1503&gt;=30,"Obesity")</f>
        <v>Under Weight</v>
      </c>
      <c r="K1503" s="23" t="str" cm="1">
        <f t="array" ref="K1503">_xlfn.IFS(D1503&lt;5.7,"Normal",D1503&lt;=6.5,"Prediabetes",D1503&gt;6.5,"Diabetes")</f>
        <v>Normal</v>
      </c>
      <c r="L1503" s="30" t="str">
        <f>VLOOKUP(A1503,'Hospitalisation Details'!A1503:H3845,2,FALSE)</f>
        <v>10-Sep-1985</v>
      </c>
      <c r="M1503" s="23">
        <f>VLOOKUP(A1503,'Hospitalisation Details'!A1503:H3845,5,FALSE)</f>
        <v>6877.98</v>
      </c>
      <c r="N1503" s="23" t="str">
        <f>VLOOKUP(A1503,'Hospitalisation Details'!A1503:H3845,6,FALSE)</f>
        <v>tier - 2</v>
      </c>
      <c r="O1503" s="23" t="str">
        <f>VLOOKUP(A1503,'Hospitalisation Details'!A1503:H3845,7,FALSE)</f>
        <v>tier - 1</v>
      </c>
      <c r="P1503" s="23" t="str">
        <f>VLOOKUP(A1503,'Hospitalisation Details'!A1503:H3845,8,FALSE)</f>
        <v>R1024</v>
      </c>
      <c r="Q1503" s="26">
        <f>VLOOKUP(A1503,'Hospitalisation Details'!A1503:H3845,3,FALSE)</f>
        <v>37.744444444444447</v>
      </c>
    </row>
    <row r="1504" spans="1:17" ht="15.75" customHeight="1" x14ac:dyDescent="0.3">
      <c r="A1504" s="31" t="s">
        <v>2603</v>
      </c>
      <c r="B1504" s="23" t="str">
        <f>VLOOKUP(A1504,'Customer Names'!A1504:D3838,3,FALSE)</f>
        <v xml:space="preserve">  Kimberly K</v>
      </c>
      <c r="C1504" s="23">
        <f>VLOOKUP(Healthcare!A1504,'Medical Examinations'!A1504:H3838,2,FALSE)</f>
        <v>42.88</v>
      </c>
      <c r="D1504" s="23">
        <f>VLOOKUP(A1504,'Medical Examinations'!A1504:H3838,3,FALSE)</f>
        <v>4.87</v>
      </c>
      <c r="E1504" s="23" t="str">
        <f>VLOOKUP(A1504,'Medical Examinations'!A1504:H3838,4,FALSE)</f>
        <v>No</v>
      </c>
      <c r="F1504" s="23" t="str">
        <f>VLOOKUP(A1504,'Medical Examinations'!A1504:H3838,5,FALSE)</f>
        <v>yes</v>
      </c>
      <c r="G1504" s="23" t="str">
        <f>VLOOKUP(A1504,'Medical Examinations'!A1504:H3838,6,FALSE)</f>
        <v>No</v>
      </c>
      <c r="H1504" s="23">
        <f>VLOOKUP(A1504,'Medical Examinations'!A1504:H3838,7,FALSE)</f>
        <v>1</v>
      </c>
      <c r="I1504" s="23" t="str">
        <f>VLOOKUP(A1504,'Medical Examinations'!A1504:H3838,8,FALSE)</f>
        <v>No</v>
      </c>
      <c r="J1504" s="23" t="str" cm="1">
        <f t="array" ref="J1504">_xlfn.IFS(C1504&lt;18.5,"Under Weight",C1504&lt;25,"Healthy Weight",C1504&lt;30,"Over Weight",C1504&gt;=30,"Obesity")</f>
        <v>Obesity</v>
      </c>
      <c r="K1504" s="23" t="str" cm="1">
        <f t="array" ref="K1504">_xlfn.IFS(D1504&lt;5.7,"Normal",D1504&lt;=6.5,"Prediabetes",D1504&gt;6.5,"Diabetes")</f>
        <v>Normal</v>
      </c>
      <c r="L1504" s="30" t="str">
        <f>VLOOKUP(A1504,'Hospitalisation Details'!A1504:H3846,2,FALSE)</f>
        <v>24-Dec-2004</v>
      </c>
      <c r="M1504" s="23">
        <f>VLOOKUP(A1504,'Hospitalisation Details'!A1504:H3846,5,FALSE)</f>
        <v>6876.53</v>
      </c>
      <c r="N1504" s="23" t="str">
        <f>VLOOKUP(A1504,'Hospitalisation Details'!A1504:H3846,6,FALSE)</f>
        <v>tier - 2</v>
      </c>
      <c r="O1504" s="23" t="str">
        <f>VLOOKUP(A1504,'Hospitalisation Details'!A1504:H3846,7,FALSE)</f>
        <v>tier - 1</v>
      </c>
      <c r="P1504" s="23" t="str">
        <f>VLOOKUP(A1504,'Hospitalisation Details'!A1504:H3846,8,FALSE)</f>
        <v>R1012</v>
      </c>
      <c r="Q1504" s="26">
        <f>VLOOKUP(A1504,'Hospitalisation Details'!A1504:H3846,3,FALSE)</f>
        <v>18.455555555555556</v>
      </c>
    </row>
    <row r="1505" spans="1:17" ht="15.75" customHeight="1" x14ac:dyDescent="0.3">
      <c r="A1505" s="31" t="s">
        <v>2605</v>
      </c>
      <c r="B1505" s="23" t="str">
        <f>VLOOKUP(A1505,'Customer Names'!A1505:D3839,3,FALSE)</f>
        <v xml:space="preserve">  Justin C</v>
      </c>
      <c r="C1505" s="23">
        <f>VLOOKUP(Healthcare!A1505,'Medical Examinations'!A1505:H3839,2,FALSE)</f>
        <v>32.200000000000003</v>
      </c>
      <c r="D1505" s="23">
        <f>VLOOKUP(A1505,'Medical Examinations'!A1505:H3839,3,FALSE)</f>
        <v>10.09</v>
      </c>
      <c r="E1505" s="23" t="str">
        <f>VLOOKUP(A1505,'Medical Examinations'!A1505:H3839,4,FALSE)</f>
        <v>Yes</v>
      </c>
      <c r="F1505" s="23" t="str">
        <f>VLOOKUP(A1505,'Medical Examinations'!A1505:H3839,5,FALSE)</f>
        <v>No</v>
      </c>
      <c r="G1505" s="23" t="str">
        <f>VLOOKUP(A1505,'Medical Examinations'!A1505:H3839,6,FALSE)</f>
        <v>No</v>
      </c>
      <c r="H1505" s="23">
        <f>VLOOKUP(A1505,'Medical Examinations'!A1505:H3839,7,FALSE)</f>
        <v>0</v>
      </c>
      <c r="I1505" s="23" t="str">
        <f>VLOOKUP(A1505,'Medical Examinations'!A1505:H3839,8,FALSE)</f>
        <v>No</v>
      </c>
      <c r="J1505" s="23" t="str" cm="1">
        <f t="array" ref="J1505">_xlfn.IFS(C1505&lt;18.5,"Under Weight",C1505&lt;25,"Healthy Weight",C1505&lt;30,"Over Weight",C1505&gt;=30,"Obesity")</f>
        <v>Obesity</v>
      </c>
      <c r="K1505" s="23" t="str" cm="1">
        <f t="array" ref="K1505">_xlfn.IFS(D1505&lt;5.7,"Normal",D1505&lt;=6.5,"Prediabetes",D1505&gt;6.5,"Diabetes")</f>
        <v>Diabetes</v>
      </c>
      <c r="L1505" s="30" t="str">
        <f>VLOOKUP(A1505,'Hospitalisation Details'!A1505:H3847,2,FALSE)</f>
        <v>23-Jun-1981</v>
      </c>
      <c r="M1505" s="23">
        <f>VLOOKUP(A1505,'Hospitalisation Details'!A1505:H3847,5,FALSE)</f>
        <v>6875.96</v>
      </c>
      <c r="N1505" s="23" t="str">
        <f>VLOOKUP(A1505,'Hospitalisation Details'!A1505:H3847,6,FALSE)</f>
        <v>tier - 2</v>
      </c>
      <c r="O1505" s="23" t="str">
        <f>VLOOKUP(A1505,'Hospitalisation Details'!A1505:H3847,7,FALSE)</f>
        <v>tier - 2</v>
      </c>
      <c r="P1505" s="23" t="str">
        <f>VLOOKUP(A1505,'Hospitalisation Details'!A1505:H3847,8,FALSE)</f>
        <v>R1011</v>
      </c>
      <c r="Q1505" s="26">
        <f>VLOOKUP(A1505,'Hospitalisation Details'!A1505:H3847,3,FALSE)</f>
        <v>41.958333333333336</v>
      </c>
    </row>
    <row r="1506" spans="1:17" ht="15.75" customHeight="1" x14ac:dyDescent="0.3">
      <c r="A1506" s="31" t="s">
        <v>2607</v>
      </c>
      <c r="B1506" s="23" t="str">
        <f>VLOOKUP(A1506,'Customer Names'!A1506:D3840,3,FALSE)</f>
        <v xml:space="preserve">  Tristan P</v>
      </c>
      <c r="C1506" s="23">
        <f>VLOOKUP(Healthcare!A1506,'Medical Examinations'!A1506:H3840,2,FALSE)</f>
        <v>18.75</v>
      </c>
      <c r="D1506" s="23">
        <f>VLOOKUP(A1506,'Medical Examinations'!A1506:H3840,3,FALSE)</f>
        <v>5.47</v>
      </c>
      <c r="E1506" s="23" t="str">
        <f>VLOOKUP(A1506,'Medical Examinations'!A1506:H3840,4,FALSE)</f>
        <v>Yes</v>
      </c>
      <c r="F1506" s="23" t="str">
        <f>VLOOKUP(A1506,'Medical Examinations'!A1506:H3840,5,FALSE)</f>
        <v>No</v>
      </c>
      <c r="G1506" s="23" t="str">
        <f>VLOOKUP(A1506,'Medical Examinations'!A1506:H3840,6,FALSE)</f>
        <v>Yes</v>
      </c>
      <c r="H1506" s="23">
        <f>VLOOKUP(A1506,'Medical Examinations'!A1506:H3840,7,FALSE)</f>
        <v>1</v>
      </c>
      <c r="I1506" s="23" t="str">
        <f>VLOOKUP(A1506,'Medical Examinations'!A1506:H3840,8,FALSE)</f>
        <v>No</v>
      </c>
      <c r="J1506" s="23" t="str" cm="1">
        <f t="array" ref="J1506">_xlfn.IFS(C1506&lt;18.5,"Under Weight",C1506&lt;25,"Healthy Weight",C1506&lt;30,"Over Weight",C1506&gt;=30,"Obesity")</f>
        <v>Healthy Weight</v>
      </c>
      <c r="K1506" s="23" t="str" cm="1">
        <f t="array" ref="K1506">_xlfn.IFS(D1506&lt;5.7,"Normal",D1506&lt;=6.5,"Prediabetes",D1506&gt;6.5,"Diabetes")</f>
        <v>Normal</v>
      </c>
      <c r="L1506" s="30" t="str">
        <f>VLOOKUP(A1506,'Hospitalisation Details'!A1506:H3848,2,FALSE)</f>
        <v>23-Oct-1969</v>
      </c>
      <c r="M1506" s="23">
        <f>VLOOKUP(A1506,'Hospitalisation Details'!A1506:H3848,5,FALSE)</f>
        <v>6868.39</v>
      </c>
      <c r="N1506" s="23" t="str">
        <f>VLOOKUP(A1506,'Hospitalisation Details'!A1506:H3848,6,FALSE)</f>
        <v>tier - 2</v>
      </c>
      <c r="O1506" s="23" t="str">
        <f>VLOOKUP(A1506,'Hospitalisation Details'!A1506:H3848,7,FALSE)</f>
        <v>tier - 2</v>
      </c>
      <c r="P1506" s="23" t="str">
        <f>VLOOKUP(A1506,'Hospitalisation Details'!A1506:H3848,8,FALSE)</f>
        <v>R1013</v>
      </c>
      <c r="Q1506" s="26">
        <f>VLOOKUP(A1506,'Hospitalisation Details'!A1506:H3848,3,FALSE)</f>
        <v>53.625</v>
      </c>
    </row>
    <row r="1507" spans="1:17" ht="15.75" customHeight="1" x14ac:dyDescent="0.3">
      <c r="A1507" s="31" t="s">
        <v>2609</v>
      </c>
      <c r="B1507" s="23" t="str">
        <f>VLOOKUP(A1507,'Customer Names'!A1507:D3841,3,FALSE)</f>
        <v xml:space="preserve">  Traci A</v>
      </c>
      <c r="C1507" s="23">
        <f>VLOOKUP(Healthcare!A1507,'Medical Examinations'!A1507:H3841,2,FALSE)</f>
        <v>22.36</v>
      </c>
      <c r="D1507" s="23">
        <f>VLOOKUP(A1507,'Medical Examinations'!A1507:H3841,3,FALSE)</f>
        <v>8.6</v>
      </c>
      <c r="E1507" s="23" t="str">
        <f>VLOOKUP(A1507,'Medical Examinations'!A1507:H3841,4,FALSE)</f>
        <v>No</v>
      </c>
      <c r="F1507" s="23" t="str">
        <f>VLOOKUP(A1507,'Medical Examinations'!A1507:H3841,5,FALSE)</f>
        <v>No</v>
      </c>
      <c r="G1507" s="23" t="str">
        <f>VLOOKUP(A1507,'Medical Examinations'!A1507:H3841,6,FALSE)</f>
        <v>No</v>
      </c>
      <c r="H1507" s="23">
        <f>VLOOKUP(A1507,'Medical Examinations'!A1507:H3841,7,FALSE)</f>
        <v>0</v>
      </c>
      <c r="I1507" s="23" t="str">
        <f>VLOOKUP(A1507,'Medical Examinations'!A1507:H3841,8,FALSE)</f>
        <v>No</v>
      </c>
      <c r="J1507" s="23" t="str" cm="1">
        <f t="array" ref="J1507">_xlfn.IFS(C1507&lt;18.5,"Under Weight",C1507&lt;25,"Healthy Weight",C1507&lt;30,"Over Weight",C1507&gt;=30,"Obesity")</f>
        <v>Healthy Weight</v>
      </c>
      <c r="K1507" s="23" t="str" cm="1">
        <f t="array" ref="K1507">_xlfn.IFS(D1507&lt;5.7,"Normal",D1507&lt;=6.5,"Prediabetes",D1507&gt;6.5,"Diabetes")</f>
        <v>Diabetes</v>
      </c>
      <c r="L1507" s="30" t="str">
        <f>VLOOKUP(A1507,'Hospitalisation Details'!A1507:H3849,2,FALSE)</f>
        <v>05-Aug-1978</v>
      </c>
      <c r="M1507" s="23">
        <f>VLOOKUP(A1507,'Hospitalisation Details'!A1507:H3849,5,FALSE)</f>
        <v>6863.49</v>
      </c>
      <c r="N1507" s="23" t="str">
        <f>VLOOKUP(A1507,'Hospitalisation Details'!A1507:H3849,6,FALSE)</f>
        <v>tier - 2</v>
      </c>
      <c r="O1507" s="23" t="str">
        <f>VLOOKUP(A1507,'Hospitalisation Details'!A1507:H3849,7,FALSE)</f>
        <v>tier - 1</v>
      </c>
      <c r="P1507" s="23" t="str">
        <f>VLOOKUP(A1507,'Hospitalisation Details'!A1507:H3849,8,FALSE)</f>
        <v>R1013</v>
      </c>
      <c r="Q1507" s="26">
        <f>VLOOKUP(A1507,'Hospitalisation Details'!A1507:H3849,3,FALSE)</f>
        <v>44.841666666666669</v>
      </c>
    </row>
    <row r="1508" spans="1:17" ht="15.75" customHeight="1" x14ac:dyDescent="0.3">
      <c r="A1508" s="31" t="s">
        <v>2611</v>
      </c>
      <c r="B1508" s="23" t="str">
        <f>VLOOKUP(A1508,'Customer Names'!A1508:D3842,3,FALSE)</f>
        <v xml:space="preserve">  Justin P</v>
      </c>
      <c r="C1508" s="23">
        <f>VLOOKUP(Healthcare!A1508,'Medical Examinations'!A1508:H3842,2,FALSE)</f>
        <v>23.94</v>
      </c>
      <c r="D1508" s="23">
        <f>VLOOKUP(A1508,'Medical Examinations'!A1508:H3842,3,FALSE)</f>
        <v>10.74</v>
      </c>
      <c r="E1508" s="23" t="str">
        <f>VLOOKUP(A1508,'Medical Examinations'!A1508:H3842,4,FALSE)</f>
        <v>Yes</v>
      </c>
      <c r="F1508" s="23" t="str">
        <f>VLOOKUP(A1508,'Medical Examinations'!A1508:H3842,5,FALSE)</f>
        <v>No</v>
      </c>
      <c r="G1508" s="23" t="str">
        <f>VLOOKUP(A1508,'Medical Examinations'!A1508:H3842,6,FALSE)</f>
        <v>No</v>
      </c>
      <c r="H1508" s="23">
        <f>VLOOKUP(A1508,'Medical Examinations'!A1508:H3842,7,FALSE)</f>
        <v>0</v>
      </c>
      <c r="I1508" s="23" t="str">
        <f>VLOOKUP(A1508,'Medical Examinations'!A1508:H3842,8,FALSE)</f>
        <v>No</v>
      </c>
      <c r="J1508" s="23" t="str" cm="1">
        <f t="array" ref="J1508">_xlfn.IFS(C1508&lt;18.5,"Under Weight",C1508&lt;25,"Healthy Weight",C1508&lt;30,"Over Weight",C1508&gt;=30,"Obesity")</f>
        <v>Healthy Weight</v>
      </c>
      <c r="K1508" s="23" t="str" cm="1">
        <f t="array" ref="K1508">_xlfn.IFS(D1508&lt;5.7,"Normal",D1508&lt;=6.5,"Prediabetes",D1508&gt;6.5,"Diabetes")</f>
        <v>Diabetes</v>
      </c>
      <c r="L1508" s="30" t="str">
        <f>VLOOKUP(A1508,'Hospitalisation Details'!A1508:H3850,2,FALSE)</f>
        <v>19-Jun-1981</v>
      </c>
      <c r="M1508" s="23">
        <f>VLOOKUP(A1508,'Hospitalisation Details'!A1508:H3850,5,FALSE)</f>
        <v>6858.48</v>
      </c>
      <c r="N1508" s="23" t="str">
        <f>VLOOKUP(A1508,'Hospitalisation Details'!A1508:H3850,6,FALSE)</f>
        <v>tier - 2</v>
      </c>
      <c r="O1508" s="23" t="str">
        <f>VLOOKUP(A1508,'Hospitalisation Details'!A1508:H3850,7,FALSE)</f>
        <v>tier - 2</v>
      </c>
      <c r="P1508" s="23" t="str">
        <f>VLOOKUP(A1508,'Hospitalisation Details'!A1508:H3850,8,FALSE)</f>
        <v>R1019</v>
      </c>
      <c r="Q1508" s="26">
        <f>VLOOKUP(A1508,'Hospitalisation Details'!A1508:H3850,3,FALSE)</f>
        <v>41.969444444444441</v>
      </c>
    </row>
    <row r="1509" spans="1:17" ht="15.75" customHeight="1" x14ac:dyDescent="0.3">
      <c r="A1509" s="31" t="s">
        <v>2612</v>
      </c>
      <c r="B1509" s="23" t="str">
        <f>VLOOKUP(A1509,'Customer Names'!A1509:D3843,3,FALSE)</f>
        <v xml:space="preserve">  Logan M</v>
      </c>
      <c r="C1509" s="23">
        <f>VLOOKUP(Healthcare!A1509,'Medical Examinations'!A1509:H3843,2,FALSE)</f>
        <v>30.1</v>
      </c>
      <c r="D1509" s="23">
        <f>VLOOKUP(A1509,'Medical Examinations'!A1509:H3843,3,FALSE)</f>
        <v>4.3899999999999997</v>
      </c>
      <c r="E1509" s="23" t="str">
        <f>VLOOKUP(A1509,'Medical Examinations'!A1509:H3843,4,FALSE)</f>
        <v>No</v>
      </c>
      <c r="F1509" s="23" t="str">
        <f>VLOOKUP(A1509,'Medical Examinations'!A1509:H3843,5,FALSE)</f>
        <v>No</v>
      </c>
      <c r="G1509" s="23" t="str">
        <f>VLOOKUP(A1509,'Medical Examinations'!A1509:H3843,6,FALSE)</f>
        <v>Yes</v>
      </c>
      <c r="H1509" s="23">
        <f>VLOOKUP(A1509,'Medical Examinations'!A1509:H3843,7,FALSE)</f>
        <v>1</v>
      </c>
      <c r="I1509" s="23" t="str">
        <f>VLOOKUP(A1509,'Medical Examinations'!A1509:H3843,8,FALSE)</f>
        <v>No</v>
      </c>
      <c r="J1509" s="23" t="str" cm="1">
        <f t="array" ref="J1509">_xlfn.IFS(C1509&lt;18.5,"Under Weight",C1509&lt;25,"Healthy Weight",C1509&lt;30,"Over Weight",C1509&gt;=30,"Obesity")</f>
        <v>Obesity</v>
      </c>
      <c r="K1509" s="23" t="str" cm="1">
        <f t="array" ref="K1509">_xlfn.IFS(D1509&lt;5.7,"Normal",D1509&lt;=6.5,"Prediabetes",D1509&gt;6.5,"Diabetes")</f>
        <v>Normal</v>
      </c>
      <c r="L1509" s="30" t="str">
        <f>VLOOKUP(A1509,'Hospitalisation Details'!A1509:H3851,2,FALSE)</f>
        <v>04-Nov-1979</v>
      </c>
      <c r="M1509" s="23">
        <f>VLOOKUP(A1509,'Hospitalisation Details'!A1509:H3851,5,FALSE)</f>
        <v>6849.03</v>
      </c>
      <c r="N1509" s="23" t="str">
        <f>VLOOKUP(A1509,'Hospitalisation Details'!A1509:H3851,6,FALSE)</f>
        <v>tier - 2</v>
      </c>
      <c r="O1509" s="23" t="str">
        <f>VLOOKUP(A1509,'Hospitalisation Details'!A1509:H3851,7,FALSE)</f>
        <v>tier - 2</v>
      </c>
      <c r="P1509" s="23" t="str">
        <f>VLOOKUP(A1509,'Hospitalisation Details'!A1509:H3851,8,FALSE)</f>
        <v>R1011</v>
      </c>
      <c r="Q1509" s="26">
        <f>VLOOKUP(A1509,'Hospitalisation Details'!A1509:H3851,3,FALSE)</f>
        <v>43.594444444444441</v>
      </c>
    </row>
    <row r="1510" spans="1:17" ht="15.75" customHeight="1" x14ac:dyDescent="0.3">
      <c r="A1510" s="31" t="s">
        <v>2614</v>
      </c>
      <c r="B1510" s="23" t="str">
        <f>VLOOKUP(A1510,'Customer Names'!A1510:D3844,3,FALSE)</f>
        <v xml:space="preserve">  Sebastien</v>
      </c>
      <c r="C1510" s="23">
        <f>VLOOKUP(Healthcare!A1510,'Medical Examinations'!A1510:H3844,2,FALSE)</f>
        <v>21.93</v>
      </c>
      <c r="D1510" s="23">
        <f>VLOOKUP(A1510,'Medical Examinations'!A1510:H3844,3,FALSE)</f>
        <v>6.3</v>
      </c>
      <c r="E1510" s="23" t="str">
        <f>VLOOKUP(A1510,'Medical Examinations'!A1510:H3844,4,FALSE)</f>
        <v>No</v>
      </c>
      <c r="F1510" s="23" t="str">
        <f>VLOOKUP(A1510,'Medical Examinations'!A1510:H3844,5,FALSE)</f>
        <v>No</v>
      </c>
      <c r="G1510" s="23" t="str">
        <f>VLOOKUP(A1510,'Medical Examinations'!A1510:H3844,6,FALSE)</f>
        <v>No</v>
      </c>
      <c r="H1510" s="23">
        <f>VLOOKUP(A1510,'Medical Examinations'!A1510:H3844,7,FALSE)</f>
        <v>0</v>
      </c>
      <c r="I1510" s="23" t="str">
        <f>VLOOKUP(A1510,'Medical Examinations'!A1510:H3844,8,FALSE)</f>
        <v>No</v>
      </c>
      <c r="J1510" s="23" t="str" cm="1">
        <f t="array" ref="J1510">_xlfn.IFS(C1510&lt;18.5,"Under Weight",C1510&lt;25,"Healthy Weight",C1510&lt;30,"Over Weight",C1510&gt;=30,"Obesity")</f>
        <v>Healthy Weight</v>
      </c>
      <c r="K1510" s="23" t="str" cm="1">
        <f t="array" ref="K1510">_xlfn.IFS(D1510&lt;5.7,"Normal",D1510&lt;=6.5,"Prediabetes",D1510&gt;6.5,"Diabetes")</f>
        <v>Prediabetes</v>
      </c>
      <c r="L1510" s="30" t="str">
        <f>VLOOKUP(A1510,'Hospitalisation Details'!A1510:H3852,2,FALSE)</f>
        <v>15-Jun-1977</v>
      </c>
      <c r="M1510" s="23">
        <f>VLOOKUP(A1510,'Hospitalisation Details'!A1510:H3852,5,FALSE)</f>
        <v>6843.17</v>
      </c>
      <c r="N1510" s="23" t="str">
        <f>VLOOKUP(A1510,'Hospitalisation Details'!A1510:H3852,6,FALSE)</f>
        <v>tier - 2</v>
      </c>
      <c r="O1510" s="23" t="str">
        <f>VLOOKUP(A1510,'Hospitalisation Details'!A1510:H3852,7,FALSE)</f>
        <v>tier - 1</v>
      </c>
      <c r="P1510" s="23" t="str">
        <f>VLOOKUP(A1510,'Hospitalisation Details'!A1510:H3852,8,FALSE)</f>
        <v>R1013</v>
      </c>
      <c r="Q1510" s="26">
        <f>VLOOKUP(A1510,'Hospitalisation Details'!A1510:H3852,3,FALSE)</f>
        <v>45.980555555555554</v>
      </c>
    </row>
    <row r="1511" spans="1:17" ht="15.75" customHeight="1" x14ac:dyDescent="0.3">
      <c r="A1511" s="31" t="s">
        <v>2615</v>
      </c>
      <c r="B1511" s="23" t="str">
        <f>VLOOKUP(A1511,'Customer Names'!A1511:D3845,3,FALSE)</f>
        <v xml:space="preserve">  Tiffany A</v>
      </c>
      <c r="C1511" s="23">
        <f>VLOOKUP(Healthcare!A1511,'Medical Examinations'!A1511:H3845,2,FALSE)</f>
        <v>39.75</v>
      </c>
      <c r="D1511" s="23">
        <f>VLOOKUP(A1511,'Medical Examinations'!A1511:H3845,3,FALSE)</f>
        <v>5.41</v>
      </c>
      <c r="E1511" s="23" t="str">
        <f>VLOOKUP(A1511,'Medical Examinations'!A1511:H3845,4,FALSE)</f>
        <v>No</v>
      </c>
      <c r="F1511" s="23" t="str">
        <f>VLOOKUP(A1511,'Medical Examinations'!A1511:H3845,5,FALSE)</f>
        <v>yes</v>
      </c>
      <c r="G1511" s="23" t="str">
        <f>VLOOKUP(A1511,'Medical Examinations'!A1511:H3845,6,FALSE)</f>
        <v>No</v>
      </c>
      <c r="H1511" s="23">
        <f>VLOOKUP(A1511,'Medical Examinations'!A1511:H3845,7,FALSE)</f>
        <v>1</v>
      </c>
      <c r="I1511" s="23" t="str">
        <f>VLOOKUP(A1511,'Medical Examinations'!A1511:H3845,8,FALSE)</f>
        <v>No</v>
      </c>
      <c r="J1511" s="23" t="str" cm="1">
        <f t="array" ref="J1511">_xlfn.IFS(C1511&lt;18.5,"Under Weight",C1511&lt;25,"Healthy Weight",C1511&lt;30,"Over Weight",C1511&gt;=30,"Obesity")</f>
        <v>Obesity</v>
      </c>
      <c r="K1511" s="23" t="str" cm="1">
        <f t="array" ref="K1511">_xlfn.IFS(D1511&lt;5.7,"Normal",D1511&lt;=6.5,"Prediabetes",D1511&gt;6.5,"Diabetes")</f>
        <v>Normal</v>
      </c>
      <c r="L1511" s="30" t="str">
        <f>VLOOKUP(A1511,'Hospitalisation Details'!A1511:H3853,2,FALSE)</f>
        <v>30-Nov-2000</v>
      </c>
      <c r="M1511" s="23">
        <f>VLOOKUP(A1511,'Hospitalisation Details'!A1511:H3853,5,FALSE)</f>
        <v>6842.28</v>
      </c>
      <c r="N1511" s="23" t="str">
        <f>VLOOKUP(A1511,'Hospitalisation Details'!A1511:H3853,6,FALSE)</f>
        <v>tier - 2</v>
      </c>
      <c r="O1511" s="23" t="str">
        <f>VLOOKUP(A1511,'Hospitalisation Details'!A1511:H3853,7,FALSE)</f>
        <v>tier - 1</v>
      </c>
      <c r="P1511" s="23" t="str">
        <f>VLOOKUP(A1511,'Hospitalisation Details'!A1511:H3853,8,FALSE)</f>
        <v>R1012</v>
      </c>
      <c r="Q1511" s="26">
        <f>VLOOKUP(A1511,'Hospitalisation Details'!A1511:H3853,3,FALSE)</f>
        <v>22.522222222222222</v>
      </c>
    </row>
    <row r="1512" spans="1:17" ht="15.75" customHeight="1" x14ac:dyDescent="0.3">
      <c r="A1512" s="31" t="s">
        <v>2617</v>
      </c>
      <c r="B1512" s="23" t="str">
        <f>VLOOKUP(A1512,'Customer Names'!A1512:D3846,3,FALSE)</f>
        <v xml:space="preserve">  Matthew</v>
      </c>
      <c r="C1512" s="23">
        <f>VLOOKUP(Healthcare!A1512,'Medical Examinations'!A1512:H3846,2,FALSE)</f>
        <v>26.03</v>
      </c>
      <c r="D1512" s="23">
        <f>VLOOKUP(A1512,'Medical Examinations'!A1512:H3846,3,FALSE)</f>
        <v>4.47</v>
      </c>
      <c r="E1512" s="23" t="str">
        <f>VLOOKUP(A1512,'Medical Examinations'!A1512:H3846,4,FALSE)</f>
        <v>No</v>
      </c>
      <c r="F1512" s="23" t="str">
        <f>VLOOKUP(A1512,'Medical Examinations'!A1512:H3846,5,FALSE)</f>
        <v>No</v>
      </c>
      <c r="G1512" s="23" t="str">
        <f>VLOOKUP(A1512,'Medical Examinations'!A1512:H3846,6,FALSE)</f>
        <v>Yes</v>
      </c>
      <c r="H1512" s="23">
        <f>VLOOKUP(A1512,'Medical Examinations'!A1512:H3846,7,FALSE)</f>
        <v>1</v>
      </c>
      <c r="I1512" s="23" t="str">
        <f>VLOOKUP(A1512,'Medical Examinations'!A1512:H3846,8,FALSE)</f>
        <v>No</v>
      </c>
      <c r="J1512" s="23" t="str" cm="1">
        <f t="array" ref="J1512">_xlfn.IFS(C1512&lt;18.5,"Under Weight",C1512&lt;25,"Healthy Weight",C1512&lt;30,"Over Weight",C1512&gt;=30,"Obesity")</f>
        <v>Over Weight</v>
      </c>
      <c r="K1512" s="23" t="str" cm="1">
        <f t="array" ref="K1512">_xlfn.IFS(D1512&lt;5.7,"Normal",D1512&lt;=6.5,"Prediabetes",D1512&gt;6.5,"Diabetes")</f>
        <v>Normal</v>
      </c>
      <c r="L1512" s="30" t="str">
        <f>VLOOKUP(A1512,'Hospitalisation Details'!A1512:H3854,2,FALSE)</f>
        <v>15-Jul-1979</v>
      </c>
      <c r="M1512" s="23">
        <f>VLOOKUP(A1512,'Hospitalisation Details'!A1512:H3854,5,FALSE)</f>
        <v>6837.37</v>
      </c>
      <c r="N1512" s="23" t="str">
        <f>VLOOKUP(A1512,'Hospitalisation Details'!A1512:H3854,6,FALSE)</f>
        <v>tier - 3</v>
      </c>
      <c r="O1512" s="23" t="str">
        <f>VLOOKUP(A1512,'Hospitalisation Details'!A1512:H3854,7,FALSE)</f>
        <v>tier - 1</v>
      </c>
      <c r="P1512" s="23" t="str">
        <f>VLOOKUP(A1512,'Hospitalisation Details'!A1512:H3854,8,FALSE)</f>
        <v>R1016</v>
      </c>
      <c r="Q1512" s="26">
        <f>VLOOKUP(A1512,'Hospitalisation Details'!A1512:H3854,3,FALSE)</f>
        <v>43.897222222222226</v>
      </c>
    </row>
    <row r="1513" spans="1:17" ht="15.75" customHeight="1" x14ac:dyDescent="0.3">
      <c r="A1513" s="31" t="s">
        <v>2618</v>
      </c>
      <c r="B1513" s="23" t="str">
        <f>VLOOKUP(A1513,'Customer Names'!A1513:D3847,3,FALSE)</f>
        <v xml:space="preserve">  Luke</v>
      </c>
      <c r="C1513" s="23">
        <f>VLOOKUP(Healthcare!A1513,'Medical Examinations'!A1513:H3847,2,FALSE)</f>
        <v>34.51</v>
      </c>
      <c r="D1513" s="23">
        <f>VLOOKUP(A1513,'Medical Examinations'!A1513:H3847,3,FALSE)</f>
        <v>6.26</v>
      </c>
      <c r="E1513" s="23" t="str">
        <f>VLOOKUP(A1513,'Medical Examinations'!A1513:H3847,4,FALSE)</f>
        <v>No</v>
      </c>
      <c r="F1513" s="23" t="str">
        <f>VLOOKUP(A1513,'Medical Examinations'!A1513:H3847,5,FALSE)</f>
        <v>No</v>
      </c>
      <c r="G1513" s="23" t="str">
        <f>VLOOKUP(A1513,'Medical Examinations'!A1513:H3847,6,FALSE)</f>
        <v>No</v>
      </c>
      <c r="H1513" s="23">
        <f>VLOOKUP(A1513,'Medical Examinations'!A1513:H3847,7,FALSE)</f>
        <v>0</v>
      </c>
      <c r="I1513" s="23" t="str">
        <f>VLOOKUP(A1513,'Medical Examinations'!A1513:H3847,8,FALSE)</f>
        <v>No</v>
      </c>
      <c r="J1513" s="23" t="str" cm="1">
        <f t="array" ref="J1513">_xlfn.IFS(C1513&lt;18.5,"Under Weight",C1513&lt;25,"Healthy Weight",C1513&lt;30,"Over Weight",C1513&gt;=30,"Obesity")</f>
        <v>Obesity</v>
      </c>
      <c r="K1513" s="23" t="str" cm="1">
        <f t="array" ref="K1513">_xlfn.IFS(D1513&lt;5.7,"Normal",D1513&lt;=6.5,"Prediabetes",D1513&gt;6.5,"Diabetes")</f>
        <v>Prediabetes</v>
      </c>
      <c r="L1513" s="30" t="str">
        <f>VLOOKUP(A1513,'Hospitalisation Details'!A1513:H3855,2,FALSE)</f>
        <v>08-Jul-1994</v>
      </c>
      <c r="M1513" s="23">
        <f>VLOOKUP(A1513,'Hospitalisation Details'!A1513:H3855,5,FALSE)</f>
        <v>6827.69</v>
      </c>
      <c r="N1513" s="23" t="str">
        <f>VLOOKUP(A1513,'Hospitalisation Details'!A1513:H3855,6,FALSE)</f>
        <v>tier - 2</v>
      </c>
      <c r="O1513" s="23" t="str">
        <f>VLOOKUP(A1513,'Hospitalisation Details'!A1513:H3855,7,FALSE)</f>
        <v>tier - 2</v>
      </c>
      <c r="P1513" s="23" t="str">
        <f>VLOOKUP(A1513,'Hospitalisation Details'!A1513:H3855,8,FALSE)</f>
        <v>R1021</v>
      </c>
      <c r="Q1513" s="26">
        <f>VLOOKUP(A1513,'Hospitalisation Details'!A1513:H3855,3,FALSE)</f>
        <v>28.916666666666668</v>
      </c>
    </row>
    <row r="1514" spans="1:17" ht="15.75" customHeight="1" x14ac:dyDescent="0.3">
      <c r="A1514" s="31" t="s">
        <v>2620</v>
      </c>
      <c r="B1514" s="23" t="str">
        <f>VLOOKUP(A1514,'Customer Names'!A1514:D3848,3,FALSE)</f>
        <v xml:space="preserve">  Leigh</v>
      </c>
      <c r="C1514" s="23">
        <f>VLOOKUP(Healthcare!A1514,'Medical Examinations'!A1514:H3848,2,FALSE)</f>
        <v>19.32</v>
      </c>
      <c r="D1514" s="23">
        <f>VLOOKUP(A1514,'Medical Examinations'!A1514:H3848,3,FALSE)</f>
        <v>11.58</v>
      </c>
      <c r="E1514" s="23" t="str">
        <f>VLOOKUP(A1514,'Medical Examinations'!A1514:H3848,4,FALSE)</f>
        <v>Yes</v>
      </c>
      <c r="F1514" s="23" t="str">
        <f>VLOOKUP(A1514,'Medical Examinations'!A1514:H3848,5,FALSE)</f>
        <v>No</v>
      </c>
      <c r="G1514" s="23" t="str">
        <f>VLOOKUP(A1514,'Medical Examinations'!A1514:H3848,6,FALSE)</f>
        <v>No</v>
      </c>
      <c r="H1514" s="23">
        <f>VLOOKUP(A1514,'Medical Examinations'!A1514:H3848,7,FALSE)</f>
        <v>1</v>
      </c>
      <c r="I1514" s="23" t="str">
        <f>VLOOKUP(A1514,'Medical Examinations'!A1514:H3848,8,FALSE)</f>
        <v>No</v>
      </c>
      <c r="J1514" s="23" t="str" cm="1">
        <f t="array" ref="J1514">_xlfn.IFS(C1514&lt;18.5,"Under Weight",C1514&lt;25,"Healthy Weight",C1514&lt;30,"Over Weight",C1514&gt;=30,"Obesity")</f>
        <v>Healthy Weight</v>
      </c>
      <c r="K1514" s="23" t="str" cm="1">
        <f t="array" ref="K1514">_xlfn.IFS(D1514&lt;5.7,"Normal",D1514&lt;=6.5,"Prediabetes",D1514&gt;6.5,"Diabetes")</f>
        <v>Diabetes</v>
      </c>
      <c r="L1514" s="30" t="str">
        <f>VLOOKUP(A1514,'Hospitalisation Details'!A1514:H3856,2,FALSE)</f>
        <v>17-Aug-1975</v>
      </c>
      <c r="M1514" s="23">
        <f>VLOOKUP(A1514,'Hospitalisation Details'!A1514:H3856,5,FALSE)</f>
        <v>6809.46</v>
      </c>
      <c r="N1514" s="23" t="str">
        <f>VLOOKUP(A1514,'Hospitalisation Details'!A1514:H3856,6,FALSE)</f>
        <v>tier - 2</v>
      </c>
      <c r="O1514" s="23" t="str">
        <f>VLOOKUP(A1514,'Hospitalisation Details'!A1514:H3856,7,FALSE)</f>
        <v>tier - 1</v>
      </c>
      <c r="P1514" s="23" t="str">
        <f>VLOOKUP(A1514,'Hospitalisation Details'!A1514:H3856,8,FALSE)</f>
        <v>R1012</v>
      </c>
      <c r="Q1514" s="26">
        <f>VLOOKUP(A1514,'Hospitalisation Details'!A1514:H3856,3,FALSE)</f>
        <v>47.80833333333333</v>
      </c>
    </row>
    <row r="1515" spans="1:17" ht="15.75" customHeight="1" x14ac:dyDescent="0.3">
      <c r="A1515" s="31" t="s">
        <v>2622</v>
      </c>
      <c r="B1515" s="23" t="str">
        <f>VLOOKUP(A1515,'Customer Names'!A1515:D3849,3,FALSE)</f>
        <v xml:space="preserve">  Yosuke</v>
      </c>
      <c r="C1515" s="23">
        <f>VLOOKUP(Healthcare!A1515,'Medical Examinations'!A1515:H3849,2,FALSE)</f>
        <v>28.5</v>
      </c>
      <c r="D1515" s="23">
        <f>VLOOKUP(A1515,'Medical Examinations'!A1515:H3849,3,FALSE)</f>
        <v>4.3600000000000003</v>
      </c>
      <c r="E1515" s="23" t="str">
        <f>VLOOKUP(A1515,'Medical Examinations'!A1515:H3849,4,FALSE)</f>
        <v>No</v>
      </c>
      <c r="F1515" s="23" t="str">
        <f>VLOOKUP(A1515,'Medical Examinations'!A1515:H3849,5,FALSE)</f>
        <v>No</v>
      </c>
      <c r="G1515" s="23" t="str">
        <f>VLOOKUP(A1515,'Medical Examinations'!A1515:H3849,6,FALSE)</f>
        <v>No</v>
      </c>
      <c r="H1515" s="23">
        <f>VLOOKUP(A1515,'Medical Examinations'!A1515:H3849,7,FALSE)</f>
        <v>0</v>
      </c>
      <c r="I1515" s="23" t="str">
        <f>VLOOKUP(A1515,'Medical Examinations'!A1515:H3849,8,FALSE)</f>
        <v>No</v>
      </c>
      <c r="J1515" s="23" t="str" cm="1">
        <f t="array" ref="J1515">_xlfn.IFS(C1515&lt;18.5,"Under Weight",C1515&lt;25,"Healthy Weight",C1515&lt;30,"Over Weight",C1515&gt;=30,"Obesity")</f>
        <v>Over Weight</v>
      </c>
      <c r="K1515" s="23" t="str" cm="1">
        <f t="array" ref="K1515">_xlfn.IFS(D1515&lt;5.7,"Normal",D1515&lt;=6.5,"Prediabetes",D1515&gt;6.5,"Diabetes")</f>
        <v>Normal</v>
      </c>
      <c r="L1515" s="30" t="str">
        <f>VLOOKUP(A1515,'Hospitalisation Details'!A1515:H3857,2,FALSE)</f>
        <v>29-Jun-1991</v>
      </c>
      <c r="M1515" s="23">
        <f>VLOOKUP(A1515,'Hospitalisation Details'!A1515:H3857,5,FALSE)</f>
        <v>6799.46</v>
      </c>
      <c r="N1515" s="23" t="str">
        <f>VLOOKUP(A1515,'Hospitalisation Details'!A1515:H3857,6,FALSE)</f>
        <v>tier - 1</v>
      </c>
      <c r="O1515" s="23" t="str">
        <f>VLOOKUP(A1515,'Hospitalisation Details'!A1515:H3857,7,FALSE)</f>
        <v>tier - 2</v>
      </c>
      <c r="P1515" s="23" t="str">
        <f>VLOOKUP(A1515,'Hospitalisation Details'!A1515:H3857,8,FALSE)</f>
        <v>R1014</v>
      </c>
      <c r="Q1515" s="26">
        <f>VLOOKUP(A1515,'Hospitalisation Details'!A1515:H3857,3,FALSE)</f>
        <v>31.941666666666666</v>
      </c>
    </row>
    <row r="1516" spans="1:17" ht="15.75" customHeight="1" x14ac:dyDescent="0.3">
      <c r="A1516" s="31" t="s">
        <v>2624</v>
      </c>
      <c r="B1516" s="23" t="str">
        <f>VLOOKUP(A1516,'Customer Names'!A1516:D3850,3,FALSE)</f>
        <v xml:space="preserve">  Matthew</v>
      </c>
      <c r="C1516" s="23">
        <f>VLOOKUP(Healthcare!A1516,'Medical Examinations'!A1516:H3850,2,FALSE)</f>
        <v>30.875</v>
      </c>
      <c r="D1516" s="23">
        <f>VLOOKUP(A1516,'Medical Examinations'!A1516:H3850,3,FALSE)</f>
        <v>4.1399999999999997</v>
      </c>
      <c r="E1516" s="23" t="str">
        <f>VLOOKUP(A1516,'Medical Examinations'!A1516:H3850,4,FALSE)</f>
        <v>Yes</v>
      </c>
      <c r="F1516" s="23" t="str">
        <f>VLOOKUP(A1516,'Medical Examinations'!A1516:H3850,5,FALSE)</f>
        <v>No</v>
      </c>
      <c r="G1516" s="23" t="str">
        <f>VLOOKUP(A1516,'Medical Examinations'!A1516:H3850,6,FALSE)</f>
        <v>No</v>
      </c>
      <c r="H1516" s="23">
        <f>VLOOKUP(A1516,'Medical Examinations'!A1516:H3850,7,FALSE)</f>
        <v>0</v>
      </c>
      <c r="I1516" s="23" t="str">
        <f>VLOOKUP(A1516,'Medical Examinations'!A1516:H3850,8,FALSE)</f>
        <v>No</v>
      </c>
      <c r="J1516" s="23" t="str" cm="1">
        <f t="array" ref="J1516">_xlfn.IFS(C1516&lt;18.5,"Under Weight",C1516&lt;25,"Healthy Weight",C1516&lt;30,"Over Weight",C1516&gt;=30,"Obesity")</f>
        <v>Obesity</v>
      </c>
      <c r="K1516" s="23" t="str" cm="1">
        <f t="array" ref="K1516">_xlfn.IFS(D1516&lt;5.7,"Normal",D1516&lt;=6.5,"Prediabetes",D1516&gt;6.5,"Diabetes")</f>
        <v>Normal</v>
      </c>
      <c r="L1516" s="30" t="str">
        <f>VLOOKUP(A1516,'Hospitalisation Details'!A1516:H3858,2,FALSE)</f>
        <v>24-Dec-1985</v>
      </c>
      <c r="M1516" s="23">
        <f>VLOOKUP(A1516,'Hospitalisation Details'!A1516:H3858,5,FALSE)</f>
        <v>6796.86</v>
      </c>
      <c r="N1516" s="23" t="str">
        <f>VLOOKUP(A1516,'Hospitalisation Details'!A1516:H3858,6,FALSE)</f>
        <v>tier - 3</v>
      </c>
      <c r="O1516" s="23" t="str">
        <f>VLOOKUP(A1516,'Hospitalisation Details'!A1516:H3858,7,FALSE)</f>
        <v>tier - 3</v>
      </c>
      <c r="P1516" s="23" t="str">
        <f>VLOOKUP(A1516,'Hospitalisation Details'!A1516:H3858,8,FALSE)</f>
        <v>R1012</v>
      </c>
      <c r="Q1516" s="26">
        <f>VLOOKUP(A1516,'Hospitalisation Details'!A1516:H3858,3,FALSE)</f>
        <v>37.455555555555556</v>
      </c>
    </row>
    <row r="1517" spans="1:17" ht="15.75" customHeight="1" x14ac:dyDescent="0.3">
      <c r="A1517" s="31" t="s">
        <v>2625</v>
      </c>
      <c r="B1517" s="23" t="str">
        <f>VLOOKUP(A1517,'Customer Names'!A1517:D3851,3,FALSE)</f>
        <v xml:space="preserve">  Jacob</v>
      </c>
      <c r="C1517" s="23">
        <f>VLOOKUP(Healthcare!A1517,'Medical Examinations'!A1517:H3851,2,FALSE)</f>
        <v>24.02</v>
      </c>
      <c r="D1517" s="23">
        <f>VLOOKUP(A1517,'Medical Examinations'!A1517:H3851,3,FALSE)</f>
        <v>4.38</v>
      </c>
      <c r="E1517" s="23" t="str">
        <f>VLOOKUP(A1517,'Medical Examinations'!A1517:H3851,4,FALSE)</f>
        <v>No</v>
      </c>
      <c r="F1517" s="23" t="str">
        <f>VLOOKUP(A1517,'Medical Examinations'!A1517:H3851,5,FALSE)</f>
        <v>No</v>
      </c>
      <c r="G1517" s="23" t="str">
        <f>VLOOKUP(A1517,'Medical Examinations'!A1517:H3851,6,FALSE)</f>
        <v>No</v>
      </c>
      <c r="H1517" s="23">
        <f>VLOOKUP(A1517,'Medical Examinations'!A1517:H3851,7,FALSE)</f>
        <v>0</v>
      </c>
      <c r="I1517" s="23" t="str">
        <f>VLOOKUP(A1517,'Medical Examinations'!A1517:H3851,8,FALSE)</f>
        <v>No</v>
      </c>
      <c r="J1517" s="23" t="str" cm="1">
        <f t="array" ref="J1517">_xlfn.IFS(C1517&lt;18.5,"Under Weight",C1517&lt;25,"Healthy Weight",C1517&lt;30,"Over Weight",C1517&gt;=30,"Obesity")</f>
        <v>Healthy Weight</v>
      </c>
      <c r="K1517" s="23" t="str" cm="1">
        <f t="array" ref="K1517">_xlfn.IFS(D1517&lt;5.7,"Normal",D1517&lt;=6.5,"Prediabetes",D1517&gt;6.5,"Diabetes")</f>
        <v>Normal</v>
      </c>
      <c r="L1517" s="30" t="str">
        <f>VLOOKUP(A1517,'Hospitalisation Details'!A1517:H3859,2,FALSE)</f>
        <v>23-Nov-1980</v>
      </c>
      <c r="M1517" s="23">
        <f>VLOOKUP(A1517,'Hospitalisation Details'!A1517:H3859,5,FALSE)</f>
        <v>6781.52</v>
      </c>
      <c r="N1517" s="23" t="str">
        <f>VLOOKUP(A1517,'Hospitalisation Details'!A1517:H3859,6,FALSE)</f>
        <v>tier - 2</v>
      </c>
      <c r="O1517" s="23" t="str">
        <f>VLOOKUP(A1517,'Hospitalisation Details'!A1517:H3859,7,FALSE)</f>
        <v>tier - 2</v>
      </c>
      <c r="P1517" s="23" t="str">
        <f>VLOOKUP(A1517,'Hospitalisation Details'!A1517:H3859,8,FALSE)</f>
        <v>R1013</v>
      </c>
      <c r="Q1517" s="26">
        <f>VLOOKUP(A1517,'Hospitalisation Details'!A1517:H3859,3,FALSE)</f>
        <v>42.541666666666664</v>
      </c>
    </row>
    <row r="1518" spans="1:17" ht="15.75" customHeight="1" x14ac:dyDescent="0.3">
      <c r="A1518" s="31" t="s">
        <v>2626</v>
      </c>
      <c r="B1518" s="23" t="str">
        <f>VLOOKUP(A1518,'Customer Names'!A1518:D3852,3,FALSE)</f>
        <v xml:space="preserve">  Jodi</v>
      </c>
      <c r="C1518" s="23">
        <f>VLOOKUP(Healthcare!A1518,'Medical Examinations'!A1518:H3852,2,FALSE)</f>
        <v>36.08</v>
      </c>
      <c r="D1518" s="23">
        <f>VLOOKUP(A1518,'Medical Examinations'!A1518:H3852,3,FALSE)</f>
        <v>11.61</v>
      </c>
      <c r="E1518" s="23" t="str">
        <f>VLOOKUP(A1518,'Medical Examinations'!A1518:H3852,4,FALSE)</f>
        <v>Yes</v>
      </c>
      <c r="F1518" s="23" t="str">
        <f>VLOOKUP(A1518,'Medical Examinations'!A1518:H3852,5,FALSE)</f>
        <v>No</v>
      </c>
      <c r="G1518" s="23" t="str">
        <f>VLOOKUP(A1518,'Medical Examinations'!A1518:H3852,6,FALSE)</f>
        <v>No</v>
      </c>
      <c r="H1518" s="23">
        <f>VLOOKUP(A1518,'Medical Examinations'!A1518:H3852,7,FALSE)</f>
        <v>0</v>
      </c>
      <c r="I1518" s="23" t="str">
        <f>VLOOKUP(A1518,'Medical Examinations'!A1518:H3852,8,FALSE)</f>
        <v>No</v>
      </c>
      <c r="J1518" s="23" t="str" cm="1">
        <f t="array" ref="J1518">_xlfn.IFS(C1518&lt;18.5,"Under Weight",C1518&lt;25,"Healthy Weight",C1518&lt;30,"Over Weight",C1518&gt;=30,"Obesity")</f>
        <v>Obesity</v>
      </c>
      <c r="K1518" s="23" t="str" cm="1">
        <f t="array" ref="K1518">_xlfn.IFS(D1518&lt;5.7,"Normal",D1518&lt;=6.5,"Prediabetes",D1518&gt;6.5,"Diabetes")</f>
        <v>Diabetes</v>
      </c>
      <c r="L1518" s="30" t="str">
        <f>VLOOKUP(A1518,'Hospitalisation Details'!A1518:H3860,2,FALSE)</f>
        <v>08-Oct-1981</v>
      </c>
      <c r="M1518" s="23">
        <f>VLOOKUP(A1518,'Hospitalisation Details'!A1518:H3860,5,FALSE)</f>
        <v>6781.35</v>
      </c>
      <c r="N1518" s="23" t="str">
        <f>VLOOKUP(A1518,'Hospitalisation Details'!A1518:H3860,6,FALSE)</f>
        <v>tier - 2</v>
      </c>
      <c r="O1518" s="23" t="str">
        <f>VLOOKUP(A1518,'Hospitalisation Details'!A1518:H3860,7,FALSE)</f>
        <v>tier - 1</v>
      </c>
      <c r="P1518" s="23" t="str">
        <f>VLOOKUP(A1518,'Hospitalisation Details'!A1518:H3860,8,FALSE)</f>
        <v>R1013</v>
      </c>
      <c r="Q1518" s="26">
        <f>VLOOKUP(A1518,'Hospitalisation Details'!A1518:H3860,3,FALSE)</f>
        <v>41.666666666666664</v>
      </c>
    </row>
    <row r="1519" spans="1:17" ht="15.75" customHeight="1" x14ac:dyDescent="0.3">
      <c r="A1519" s="31" t="s">
        <v>2628</v>
      </c>
      <c r="B1519" s="23" t="str">
        <f>VLOOKUP(A1519,'Customer Names'!A1519:D3853,3,FALSE)</f>
        <v xml:space="preserve">  Lauren</v>
      </c>
      <c r="C1519" s="23">
        <f>VLOOKUP(Healthcare!A1519,'Medical Examinations'!A1519:H3853,2,FALSE)</f>
        <v>32.200000000000003</v>
      </c>
      <c r="D1519" s="23">
        <f>VLOOKUP(A1519,'Medical Examinations'!A1519:H3853,3,FALSE)</f>
        <v>10.59</v>
      </c>
      <c r="E1519" s="23" t="str">
        <f>VLOOKUP(A1519,'Medical Examinations'!A1519:H3853,4,FALSE)</f>
        <v>Yes</v>
      </c>
      <c r="F1519" s="23" t="str">
        <f>VLOOKUP(A1519,'Medical Examinations'!A1519:H3853,5,FALSE)</f>
        <v>No</v>
      </c>
      <c r="G1519" s="23" t="str">
        <f>VLOOKUP(A1519,'Medical Examinations'!A1519:H3853,6,FALSE)</f>
        <v>No</v>
      </c>
      <c r="H1519" s="23">
        <f>VLOOKUP(A1519,'Medical Examinations'!A1519:H3853,7,FALSE)</f>
        <v>0</v>
      </c>
      <c r="I1519" s="23" t="str">
        <f>VLOOKUP(A1519,'Medical Examinations'!A1519:H3853,8,FALSE)</f>
        <v>No</v>
      </c>
      <c r="J1519" s="23" t="str" cm="1">
        <f t="array" ref="J1519">_xlfn.IFS(C1519&lt;18.5,"Under Weight",C1519&lt;25,"Healthy Weight",C1519&lt;30,"Over Weight",C1519&gt;=30,"Obesity")</f>
        <v>Obesity</v>
      </c>
      <c r="K1519" s="23" t="str" cm="1">
        <f t="array" ref="K1519">_xlfn.IFS(D1519&lt;5.7,"Normal",D1519&lt;=6.5,"Prediabetes",D1519&gt;6.5,"Diabetes")</f>
        <v>Diabetes</v>
      </c>
      <c r="L1519" s="30" t="str">
        <f>VLOOKUP(A1519,'Hospitalisation Details'!A1519:H3861,2,FALSE)</f>
        <v>03-Sep-1981</v>
      </c>
      <c r="M1519" s="23">
        <f>VLOOKUP(A1519,'Hospitalisation Details'!A1519:H3861,5,FALSE)</f>
        <v>6775.96</v>
      </c>
      <c r="N1519" s="23" t="str">
        <f>VLOOKUP(A1519,'Hospitalisation Details'!A1519:H3861,6,FALSE)</f>
        <v>tier - 2</v>
      </c>
      <c r="O1519" s="23" t="str">
        <f>VLOOKUP(A1519,'Hospitalisation Details'!A1519:H3861,7,FALSE)</f>
        <v>tier - 3</v>
      </c>
      <c r="P1519" s="23" t="str">
        <f>VLOOKUP(A1519,'Hospitalisation Details'!A1519:H3861,8,FALSE)</f>
        <v>R1011</v>
      </c>
      <c r="Q1519" s="26">
        <f>VLOOKUP(A1519,'Hospitalisation Details'!A1519:H3861,3,FALSE)</f>
        <v>41.763888888888886</v>
      </c>
    </row>
    <row r="1520" spans="1:17" ht="15.75" customHeight="1" x14ac:dyDescent="0.3">
      <c r="A1520" s="31" t="s">
        <v>2629</v>
      </c>
      <c r="B1520" s="23" t="str">
        <f>VLOOKUP(A1520,'Customer Names'!A1520:D3854,3,FALSE)</f>
        <v xml:space="preserve">  Misti C</v>
      </c>
      <c r="C1520" s="23">
        <f>VLOOKUP(Healthcare!A1520,'Medical Examinations'!A1520:H3854,2,FALSE)</f>
        <v>28.05</v>
      </c>
      <c r="D1520" s="23">
        <f>VLOOKUP(A1520,'Medical Examinations'!A1520:H3854,3,FALSE)</f>
        <v>11.85</v>
      </c>
      <c r="E1520" s="23" t="str">
        <f>VLOOKUP(A1520,'Medical Examinations'!A1520:H3854,4,FALSE)</f>
        <v>Yes</v>
      </c>
      <c r="F1520" s="23" t="str">
        <f>VLOOKUP(A1520,'Medical Examinations'!A1520:H3854,5,FALSE)</f>
        <v>No</v>
      </c>
      <c r="G1520" s="23" t="str">
        <f>VLOOKUP(A1520,'Medical Examinations'!A1520:H3854,6,FALSE)</f>
        <v>No</v>
      </c>
      <c r="H1520" s="23">
        <f>VLOOKUP(A1520,'Medical Examinations'!A1520:H3854,7,FALSE)</f>
        <v>0</v>
      </c>
      <c r="I1520" s="23" t="str">
        <f>VLOOKUP(A1520,'Medical Examinations'!A1520:H3854,8,FALSE)</f>
        <v>No</v>
      </c>
      <c r="J1520" s="23" t="str" cm="1">
        <f t="array" ref="J1520">_xlfn.IFS(C1520&lt;18.5,"Under Weight",C1520&lt;25,"Healthy Weight",C1520&lt;30,"Over Weight",C1520&gt;=30,"Obesity")</f>
        <v>Over Weight</v>
      </c>
      <c r="K1520" s="23" t="str" cm="1">
        <f t="array" ref="K1520">_xlfn.IFS(D1520&lt;5.7,"Normal",D1520&lt;=6.5,"Prediabetes",D1520&gt;6.5,"Diabetes")</f>
        <v>Diabetes</v>
      </c>
      <c r="L1520" s="30" t="str">
        <f>VLOOKUP(A1520,'Hospitalisation Details'!A1520:H3862,2,FALSE)</f>
        <v>21-Sep-1981</v>
      </c>
      <c r="M1520" s="23">
        <f>VLOOKUP(A1520,'Hospitalisation Details'!A1520:H3862,5,FALSE)</f>
        <v>6770.19</v>
      </c>
      <c r="N1520" s="23" t="str">
        <f>VLOOKUP(A1520,'Hospitalisation Details'!A1520:H3862,6,FALSE)</f>
        <v>tier - 2</v>
      </c>
      <c r="O1520" s="23" t="str">
        <f>VLOOKUP(A1520,'Hospitalisation Details'!A1520:H3862,7,FALSE)</f>
        <v>tier - 3</v>
      </c>
      <c r="P1520" s="23" t="str">
        <f>VLOOKUP(A1520,'Hospitalisation Details'!A1520:H3862,8,FALSE)</f>
        <v>R1013</v>
      </c>
      <c r="Q1520" s="26">
        <f>VLOOKUP(A1520,'Hospitalisation Details'!A1520:H3862,3,FALSE)</f>
        <v>41.713888888888889</v>
      </c>
    </row>
    <row r="1521" spans="1:17" ht="15.75" customHeight="1" x14ac:dyDescent="0.3">
      <c r="A1521" s="31" t="s">
        <v>2631</v>
      </c>
      <c r="B1521" s="23" t="str">
        <f>VLOOKUP(A1521,'Customer Names'!A1521:D3855,3,FALSE)</f>
        <v xml:space="preserve">  Angela J</v>
      </c>
      <c r="C1521" s="23">
        <f>VLOOKUP(Healthcare!A1521,'Medical Examinations'!A1521:H3855,2,FALSE)</f>
        <v>19</v>
      </c>
      <c r="D1521" s="23">
        <f>VLOOKUP(A1521,'Medical Examinations'!A1521:H3855,3,FALSE)</f>
        <v>5.46</v>
      </c>
      <c r="E1521" s="23" t="str">
        <f>VLOOKUP(A1521,'Medical Examinations'!A1521:H3855,4,FALSE)</f>
        <v>Yes</v>
      </c>
      <c r="F1521" s="23" t="str">
        <f>VLOOKUP(A1521,'Medical Examinations'!A1521:H3855,5,FALSE)</f>
        <v>No</v>
      </c>
      <c r="G1521" s="23" t="str">
        <f>VLOOKUP(A1521,'Medical Examinations'!A1521:H3855,6,FALSE)</f>
        <v>No</v>
      </c>
      <c r="H1521" s="23">
        <f>VLOOKUP(A1521,'Medical Examinations'!A1521:H3855,7,FALSE)</f>
        <v>1</v>
      </c>
      <c r="I1521" s="23" t="str">
        <f>VLOOKUP(A1521,'Medical Examinations'!A1521:H3855,8,FALSE)</f>
        <v>No</v>
      </c>
      <c r="J1521" s="23" t="str" cm="1">
        <f t="array" ref="J1521">_xlfn.IFS(C1521&lt;18.5,"Under Weight",C1521&lt;25,"Healthy Weight",C1521&lt;30,"Over Weight",C1521&gt;=30,"Obesity")</f>
        <v>Healthy Weight</v>
      </c>
      <c r="K1521" s="23" t="str" cm="1">
        <f t="array" ref="K1521">_xlfn.IFS(D1521&lt;5.7,"Normal",D1521&lt;=6.5,"Prediabetes",D1521&gt;6.5,"Diabetes")</f>
        <v>Normal</v>
      </c>
      <c r="L1521" s="30" t="str">
        <f>VLOOKUP(A1521,'Hospitalisation Details'!A1521:H3863,2,FALSE)</f>
        <v>10-Oct-1988</v>
      </c>
      <c r="M1521" s="23">
        <f>VLOOKUP(A1521,'Hospitalisation Details'!A1521:H3863,5,FALSE)</f>
        <v>6753.04</v>
      </c>
      <c r="N1521" s="23" t="str">
        <f>VLOOKUP(A1521,'Hospitalisation Details'!A1521:H3863,6,FALSE)</f>
        <v>tier - 2</v>
      </c>
      <c r="O1521" s="23" t="str">
        <f>VLOOKUP(A1521,'Hospitalisation Details'!A1521:H3863,7,FALSE)</f>
        <v>tier - 2</v>
      </c>
      <c r="P1521" s="23" t="str">
        <f>VLOOKUP(A1521,'Hospitalisation Details'!A1521:H3863,8,FALSE)</f>
        <v>R1024</v>
      </c>
      <c r="Q1521" s="26">
        <f>VLOOKUP(A1521,'Hospitalisation Details'!A1521:H3863,3,FALSE)</f>
        <v>34.661111111111111</v>
      </c>
    </row>
    <row r="1522" spans="1:17" ht="15.75" customHeight="1" x14ac:dyDescent="0.3">
      <c r="A1522" s="31" t="s">
        <v>2633</v>
      </c>
      <c r="B1522" s="23" t="str">
        <f>VLOOKUP(A1522,'Customer Names'!A1522:D3856,3,FALSE)</f>
        <v xml:space="preserve">  Jonathan D</v>
      </c>
      <c r="C1522" s="23">
        <f>VLOOKUP(Healthcare!A1522,'Medical Examinations'!A1522:H3856,2,FALSE)</f>
        <v>16.13</v>
      </c>
      <c r="D1522" s="23">
        <f>VLOOKUP(A1522,'Medical Examinations'!A1522:H3856,3,FALSE)</f>
        <v>4.54</v>
      </c>
      <c r="E1522" s="23" t="str">
        <f>VLOOKUP(A1522,'Medical Examinations'!A1522:H3856,4,FALSE)</f>
        <v>Yes</v>
      </c>
      <c r="F1522" s="23" t="str">
        <f>VLOOKUP(A1522,'Medical Examinations'!A1522:H3856,5,FALSE)</f>
        <v>No</v>
      </c>
      <c r="G1522" s="23" t="str">
        <f>VLOOKUP(A1522,'Medical Examinations'!A1522:H3856,6,FALSE)</f>
        <v>No</v>
      </c>
      <c r="H1522" s="23">
        <f>VLOOKUP(A1522,'Medical Examinations'!A1522:H3856,7,FALSE)</f>
        <v>2</v>
      </c>
      <c r="I1522" s="23" t="str">
        <f>VLOOKUP(A1522,'Medical Examinations'!A1522:H3856,8,FALSE)</f>
        <v>No</v>
      </c>
      <c r="J1522" s="23" t="str" cm="1">
        <f t="array" ref="J1522">_xlfn.IFS(C1522&lt;18.5,"Under Weight",C1522&lt;25,"Healthy Weight",C1522&lt;30,"Over Weight",C1522&gt;=30,"Obesity")</f>
        <v>Under Weight</v>
      </c>
      <c r="K1522" s="23" t="str" cm="1">
        <f t="array" ref="K1522">_xlfn.IFS(D1522&lt;5.7,"Normal",D1522&lt;=6.5,"Prediabetes",D1522&gt;6.5,"Diabetes")</f>
        <v>Normal</v>
      </c>
      <c r="L1522" s="30" t="str">
        <f>VLOOKUP(A1522,'Hospitalisation Details'!A1522:H3864,2,FALSE)</f>
        <v>09-Dec-1966</v>
      </c>
      <c r="M1522" s="23">
        <f>VLOOKUP(A1522,'Hospitalisation Details'!A1522:H3864,5,FALSE)</f>
        <v>6750.27</v>
      </c>
      <c r="N1522" s="23" t="str">
        <f>VLOOKUP(A1522,'Hospitalisation Details'!A1522:H3864,6,FALSE)</f>
        <v>tier - 3</v>
      </c>
      <c r="O1522" s="23" t="str">
        <f>VLOOKUP(A1522,'Hospitalisation Details'!A1522:H3864,7,FALSE)</f>
        <v>tier - 2</v>
      </c>
      <c r="P1522" s="23" t="str">
        <f>VLOOKUP(A1522,'Hospitalisation Details'!A1522:H3864,8,FALSE)</f>
        <v>R1013</v>
      </c>
      <c r="Q1522" s="26">
        <f>VLOOKUP(A1522,'Hospitalisation Details'!A1522:H3864,3,FALSE)</f>
        <v>56.49722222222222</v>
      </c>
    </row>
    <row r="1523" spans="1:17" ht="15.75" customHeight="1" x14ac:dyDescent="0.3">
      <c r="A1523" s="31" t="s">
        <v>2635</v>
      </c>
      <c r="B1523" s="23" t="str">
        <f>VLOOKUP(A1523,'Customer Names'!A1523:D3857,3,FALSE)</f>
        <v xml:space="preserve">  Victoria</v>
      </c>
      <c r="C1523" s="23">
        <f>VLOOKUP(Healthcare!A1523,'Medical Examinations'!A1523:H3857,2,FALSE)</f>
        <v>18.77</v>
      </c>
      <c r="D1523" s="23">
        <f>VLOOKUP(A1523,'Medical Examinations'!A1523:H3857,3,FALSE)</f>
        <v>11.98</v>
      </c>
      <c r="E1523" s="23" t="str">
        <f>VLOOKUP(A1523,'Medical Examinations'!A1523:H3857,4,FALSE)</f>
        <v>Yes</v>
      </c>
      <c r="F1523" s="23" t="str">
        <f>VLOOKUP(A1523,'Medical Examinations'!A1523:H3857,5,FALSE)</f>
        <v>No</v>
      </c>
      <c r="G1523" s="23" t="str">
        <f>VLOOKUP(A1523,'Medical Examinations'!A1523:H3857,6,FALSE)</f>
        <v>No</v>
      </c>
      <c r="H1523" s="23">
        <f>VLOOKUP(A1523,'Medical Examinations'!A1523:H3857,7,FALSE)</f>
        <v>2</v>
      </c>
      <c r="I1523" s="23" t="str">
        <f>VLOOKUP(A1523,'Medical Examinations'!A1523:H3857,8,FALSE)</f>
        <v>No</v>
      </c>
      <c r="J1523" s="23" t="str" cm="1">
        <f t="array" ref="J1523">_xlfn.IFS(C1523&lt;18.5,"Under Weight",C1523&lt;25,"Healthy Weight",C1523&lt;30,"Over Weight",C1523&gt;=30,"Obesity")</f>
        <v>Healthy Weight</v>
      </c>
      <c r="K1523" s="23" t="str" cm="1">
        <f t="array" ref="K1523">_xlfn.IFS(D1523&lt;5.7,"Normal",D1523&lt;=6.5,"Prediabetes",D1523&gt;6.5,"Diabetes")</f>
        <v>Diabetes</v>
      </c>
      <c r="L1523" s="30" t="str">
        <f>VLOOKUP(A1523,'Hospitalisation Details'!A1523:H3865,2,FALSE)</f>
        <v>17-Jun-1970</v>
      </c>
      <c r="M1523" s="23">
        <f>VLOOKUP(A1523,'Hospitalisation Details'!A1523:H3865,5,FALSE)</f>
        <v>6749.63</v>
      </c>
      <c r="N1523" s="23" t="str">
        <f>VLOOKUP(A1523,'Hospitalisation Details'!A1523:H3865,6,FALSE)</f>
        <v>tier - 2</v>
      </c>
      <c r="O1523" s="23" t="str">
        <f>VLOOKUP(A1523,'Hospitalisation Details'!A1523:H3865,7,FALSE)</f>
        <v>tier - 1</v>
      </c>
      <c r="P1523" s="23" t="str">
        <f>VLOOKUP(A1523,'Hospitalisation Details'!A1523:H3865,8,FALSE)</f>
        <v>R1013</v>
      </c>
      <c r="Q1523" s="26">
        <f>VLOOKUP(A1523,'Hospitalisation Details'!A1523:H3865,3,FALSE)</f>
        <v>52.975000000000001</v>
      </c>
    </row>
    <row r="1524" spans="1:17" ht="15.75" customHeight="1" x14ac:dyDescent="0.3">
      <c r="A1524" s="31" t="s">
        <v>2636</v>
      </c>
      <c r="B1524" s="23" t="str">
        <f>VLOOKUP(A1524,'Customer Names'!A1524:D3858,3,FALSE)</f>
        <v xml:space="preserve">  Adrian R</v>
      </c>
      <c r="C1524" s="23">
        <f>VLOOKUP(Healthcare!A1524,'Medical Examinations'!A1524:H3858,2,FALSE)</f>
        <v>28.88</v>
      </c>
      <c r="D1524" s="23">
        <f>VLOOKUP(A1524,'Medical Examinations'!A1524:H3858,3,FALSE)</f>
        <v>6.59</v>
      </c>
      <c r="E1524" s="23" t="str">
        <f>VLOOKUP(A1524,'Medical Examinations'!A1524:H3858,4,FALSE)</f>
        <v>Yes</v>
      </c>
      <c r="F1524" s="23" t="str">
        <f>VLOOKUP(A1524,'Medical Examinations'!A1524:H3858,5,FALSE)</f>
        <v>No</v>
      </c>
      <c r="G1524" s="23" t="str">
        <f>VLOOKUP(A1524,'Medical Examinations'!A1524:H3858,6,FALSE)</f>
        <v>No</v>
      </c>
      <c r="H1524" s="23">
        <f>VLOOKUP(A1524,'Medical Examinations'!A1524:H3858,7,FALSE)</f>
        <v>1</v>
      </c>
      <c r="I1524" s="23" t="str">
        <f>VLOOKUP(A1524,'Medical Examinations'!A1524:H3858,8,FALSE)</f>
        <v>No</v>
      </c>
      <c r="J1524" s="23" t="str" cm="1">
        <f t="array" ref="J1524">_xlfn.IFS(C1524&lt;18.5,"Under Weight",C1524&lt;25,"Healthy Weight",C1524&lt;30,"Over Weight",C1524&gt;=30,"Obesity")</f>
        <v>Over Weight</v>
      </c>
      <c r="K1524" s="23" t="str" cm="1">
        <f t="array" ref="K1524">_xlfn.IFS(D1524&lt;5.7,"Normal",D1524&lt;=6.5,"Prediabetes",D1524&gt;6.5,"Diabetes")</f>
        <v>Diabetes</v>
      </c>
      <c r="L1524" s="30" t="str">
        <f>VLOOKUP(A1524,'Hospitalisation Details'!A1524:H3866,2,FALSE)</f>
        <v>05-Jun-1986</v>
      </c>
      <c r="M1524" s="23">
        <f>VLOOKUP(A1524,'Hospitalisation Details'!A1524:H3866,5,FALSE)</f>
        <v>6748.59</v>
      </c>
      <c r="N1524" s="23" t="str">
        <f>VLOOKUP(A1524,'Hospitalisation Details'!A1524:H3866,6,FALSE)</f>
        <v>tier - 3</v>
      </c>
      <c r="O1524" s="23" t="str">
        <f>VLOOKUP(A1524,'Hospitalisation Details'!A1524:H3866,7,FALSE)</f>
        <v>tier - 1</v>
      </c>
      <c r="P1524" s="23" t="str">
        <f>VLOOKUP(A1524,'Hospitalisation Details'!A1524:H3866,8,FALSE)</f>
        <v>R1016</v>
      </c>
      <c r="Q1524" s="26">
        <f>VLOOKUP(A1524,'Hospitalisation Details'!A1524:H3866,3,FALSE)</f>
        <v>37.008333333333333</v>
      </c>
    </row>
    <row r="1525" spans="1:17" ht="15.75" customHeight="1" x14ac:dyDescent="0.3">
      <c r="A1525" s="31" t="s">
        <v>2638</v>
      </c>
      <c r="B1525" s="23" t="str">
        <f>VLOOKUP(A1525,'Customer Names'!A1525:D3859,3,FALSE)</f>
        <v xml:space="preserve">  Andrew</v>
      </c>
      <c r="C1525" s="23">
        <f>VLOOKUP(Healthcare!A1525,'Medical Examinations'!A1525:H3859,2,FALSE)</f>
        <v>27.55</v>
      </c>
      <c r="D1525" s="23">
        <f>VLOOKUP(A1525,'Medical Examinations'!A1525:H3859,3,FALSE)</f>
        <v>10.83</v>
      </c>
      <c r="E1525" s="23" t="str">
        <f>VLOOKUP(A1525,'Medical Examinations'!A1525:H3859,4,FALSE)</f>
        <v>Yes</v>
      </c>
      <c r="F1525" s="23" t="str">
        <f>VLOOKUP(A1525,'Medical Examinations'!A1525:H3859,5,FALSE)</f>
        <v>No</v>
      </c>
      <c r="G1525" s="23" t="str">
        <f>VLOOKUP(A1525,'Medical Examinations'!A1525:H3859,6,FALSE)</f>
        <v>No</v>
      </c>
      <c r="H1525" s="23">
        <f>VLOOKUP(A1525,'Medical Examinations'!A1525:H3859,7,FALSE)</f>
        <v>1</v>
      </c>
      <c r="I1525" s="23" t="str">
        <f>VLOOKUP(A1525,'Medical Examinations'!A1525:H3859,8,FALSE)</f>
        <v>No</v>
      </c>
      <c r="J1525" s="23" t="str" cm="1">
        <f t="array" ref="J1525">_xlfn.IFS(C1525&lt;18.5,"Under Weight",C1525&lt;25,"Healthy Weight",C1525&lt;30,"Over Weight",C1525&gt;=30,"Obesity")</f>
        <v>Over Weight</v>
      </c>
      <c r="K1525" s="23" t="str" cm="1">
        <f t="array" ref="K1525">_xlfn.IFS(D1525&lt;5.7,"Normal",D1525&lt;=6.5,"Prediabetes",D1525&gt;6.5,"Diabetes")</f>
        <v>Diabetes</v>
      </c>
      <c r="L1525" s="30" t="str">
        <f>VLOOKUP(A1525,'Hospitalisation Details'!A1525:H3867,2,FALSE)</f>
        <v>07-Aug-1986</v>
      </c>
      <c r="M1525" s="23">
        <f>VLOOKUP(A1525,'Hospitalisation Details'!A1525:H3867,5,FALSE)</f>
        <v>6746.74</v>
      </c>
      <c r="N1525" s="23" t="str">
        <f>VLOOKUP(A1525,'Hospitalisation Details'!A1525:H3867,6,FALSE)</f>
        <v>tier - 3</v>
      </c>
      <c r="O1525" s="23" t="str">
        <f>VLOOKUP(A1525,'Hospitalisation Details'!A1525:H3867,7,FALSE)</f>
        <v>tier - 2</v>
      </c>
      <c r="P1525" s="23" t="str">
        <f>VLOOKUP(A1525,'Hospitalisation Details'!A1525:H3867,8,FALSE)</f>
        <v>R1016</v>
      </c>
      <c r="Q1525" s="26">
        <f>VLOOKUP(A1525,'Hospitalisation Details'!A1525:H3867,3,FALSE)</f>
        <v>36.836111111111109</v>
      </c>
    </row>
    <row r="1526" spans="1:17" ht="15.75" customHeight="1" x14ac:dyDescent="0.3">
      <c r="A1526" s="31" t="s">
        <v>2639</v>
      </c>
      <c r="B1526" s="23" t="str">
        <f>VLOOKUP(A1526,'Customer Names'!A1526:D3860,3,FALSE)</f>
        <v xml:space="preserve">  Jason A</v>
      </c>
      <c r="C1526" s="23">
        <f>VLOOKUP(Healthcare!A1526,'Medical Examinations'!A1526:H3860,2,FALSE)</f>
        <v>15.6</v>
      </c>
      <c r="D1526" s="23">
        <f>VLOOKUP(A1526,'Medical Examinations'!A1526:H3860,3,FALSE)</f>
        <v>8.6</v>
      </c>
      <c r="E1526" s="23" t="str">
        <f>VLOOKUP(A1526,'Medical Examinations'!A1526:H3860,4,FALSE)</f>
        <v>No</v>
      </c>
      <c r="F1526" s="23" t="str">
        <f>VLOOKUP(A1526,'Medical Examinations'!A1526:H3860,5,FALSE)</f>
        <v>No</v>
      </c>
      <c r="G1526" s="23" t="str">
        <f>VLOOKUP(A1526,'Medical Examinations'!A1526:H3860,6,FALSE)</f>
        <v>No</v>
      </c>
      <c r="H1526" s="23">
        <f>VLOOKUP(A1526,'Medical Examinations'!A1526:H3860,7,FALSE)</f>
        <v>0</v>
      </c>
      <c r="I1526" s="23" t="str">
        <f>VLOOKUP(A1526,'Medical Examinations'!A1526:H3860,8,FALSE)</f>
        <v>No</v>
      </c>
      <c r="J1526" s="23" t="str" cm="1">
        <f t="array" ref="J1526">_xlfn.IFS(C1526&lt;18.5,"Under Weight",C1526&lt;25,"Healthy Weight",C1526&lt;30,"Over Weight",C1526&gt;=30,"Obesity")</f>
        <v>Under Weight</v>
      </c>
      <c r="K1526" s="23" t="str" cm="1">
        <f t="array" ref="K1526">_xlfn.IFS(D1526&lt;5.7,"Normal",D1526&lt;=6.5,"Prediabetes",D1526&gt;6.5,"Diabetes")</f>
        <v>Diabetes</v>
      </c>
      <c r="L1526" s="30" t="str">
        <f>VLOOKUP(A1526,'Hospitalisation Details'!A1526:H3868,2,FALSE)</f>
        <v>18-Jul-1968</v>
      </c>
      <c r="M1526" s="23">
        <f>VLOOKUP(A1526,'Hospitalisation Details'!A1526:H3868,5,FALSE)</f>
        <v>6738.84</v>
      </c>
      <c r="N1526" s="23" t="str">
        <f>VLOOKUP(A1526,'Hospitalisation Details'!A1526:H3868,6,FALSE)</f>
        <v>tier - 3</v>
      </c>
      <c r="O1526" s="23" t="str">
        <f>VLOOKUP(A1526,'Hospitalisation Details'!A1526:H3868,7,FALSE)</f>
        <v>tier - 1</v>
      </c>
      <c r="P1526" s="23" t="str">
        <f>VLOOKUP(A1526,'Hospitalisation Details'!A1526:H3868,8,FALSE)</f>
        <v>R1012</v>
      </c>
      <c r="Q1526" s="26">
        <f>VLOOKUP(A1526,'Hospitalisation Details'!A1526:H3868,3,FALSE)</f>
        <v>54.888888888888886</v>
      </c>
    </row>
    <row r="1527" spans="1:17" ht="15.75" customHeight="1" x14ac:dyDescent="0.3">
      <c r="A1527" s="31" t="s">
        <v>2640</v>
      </c>
      <c r="B1527" s="23" t="str">
        <f>VLOOKUP(A1527,'Customer Names'!A1527:D3861,3,FALSE)</f>
        <v xml:space="preserve">  Rachel</v>
      </c>
      <c r="C1527" s="23">
        <f>VLOOKUP(Healthcare!A1527,'Medical Examinations'!A1527:H3861,2,FALSE)</f>
        <v>21.99</v>
      </c>
      <c r="D1527" s="23">
        <f>VLOOKUP(A1527,'Medical Examinations'!A1527:H3861,3,FALSE)</f>
        <v>11.17</v>
      </c>
      <c r="E1527" s="23" t="str">
        <f>VLOOKUP(A1527,'Medical Examinations'!A1527:H3861,4,FALSE)</f>
        <v>No</v>
      </c>
      <c r="F1527" s="23" t="str">
        <f>VLOOKUP(A1527,'Medical Examinations'!A1527:H3861,5,FALSE)</f>
        <v>No</v>
      </c>
      <c r="G1527" s="23" t="str">
        <f>VLOOKUP(A1527,'Medical Examinations'!A1527:H3861,6,FALSE)</f>
        <v>No</v>
      </c>
      <c r="H1527" s="23">
        <f>VLOOKUP(A1527,'Medical Examinations'!A1527:H3861,7,FALSE)</f>
        <v>0</v>
      </c>
      <c r="I1527" s="23" t="str">
        <f>VLOOKUP(A1527,'Medical Examinations'!A1527:H3861,8,FALSE)</f>
        <v>No</v>
      </c>
      <c r="J1527" s="23" t="str" cm="1">
        <f t="array" ref="J1527">_xlfn.IFS(C1527&lt;18.5,"Under Weight",C1527&lt;25,"Healthy Weight",C1527&lt;30,"Over Weight",C1527&gt;=30,"Obesity")</f>
        <v>Healthy Weight</v>
      </c>
      <c r="K1527" s="23" t="str" cm="1">
        <f t="array" ref="K1527">_xlfn.IFS(D1527&lt;5.7,"Normal",D1527&lt;=6.5,"Prediabetes",D1527&gt;6.5,"Diabetes")</f>
        <v>Diabetes</v>
      </c>
      <c r="L1527" s="30" t="str">
        <f>VLOOKUP(A1527,'Hospitalisation Details'!A1527:H3869,2,FALSE)</f>
        <v>21-Oct-1978</v>
      </c>
      <c r="M1527" s="23">
        <f>VLOOKUP(A1527,'Hospitalisation Details'!A1527:H3869,5,FALSE)</f>
        <v>6737.98</v>
      </c>
      <c r="N1527" s="23" t="str">
        <f>VLOOKUP(A1527,'Hospitalisation Details'!A1527:H3869,6,FALSE)</f>
        <v>tier - 2</v>
      </c>
      <c r="O1527" s="23" t="str">
        <f>VLOOKUP(A1527,'Hospitalisation Details'!A1527:H3869,7,FALSE)</f>
        <v>tier - 3</v>
      </c>
      <c r="P1527" s="23" t="str">
        <f>VLOOKUP(A1527,'Hospitalisation Details'!A1527:H3869,8,FALSE)</f>
        <v>R1013</v>
      </c>
      <c r="Q1527" s="26">
        <f>VLOOKUP(A1527,'Hospitalisation Details'!A1527:H3869,3,FALSE)</f>
        <v>44.630555555555553</v>
      </c>
    </row>
    <row r="1528" spans="1:17" ht="15.75" customHeight="1" x14ac:dyDescent="0.3">
      <c r="A1528" s="31" t="s">
        <v>2642</v>
      </c>
      <c r="B1528" s="23" t="str">
        <f>VLOOKUP(A1528,'Customer Names'!A1528:D3862,3,FALSE)</f>
        <v xml:space="preserve">  Susan</v>
      </c>
      <c r="C1528" s="23">
        <f>VLOOKUP(Healthcare!A1528,'Medical Examinations'!A1528:H3862,2,FALSE)</f>
        <v>34.85</v>
      </c>
      <c r="D1528" s="23">
        <f>VLOOKUP(A1528,'Medical Examinations'!A1528:H3862,3,FALSE)</f>
        <v>5.75</v>
      </c>
      <c r="E1528" s="23" t="str">
        <f>VLOOKUP(A1528,'Medical Examinations'!A1528:H3862,4,FALSE)</f>
        <v>No</v>
      </c>
      <c r="F1528" s="23" t="str">
        <f>VLOOKUP(A1528,'Medical Examinations'!A1528:H3862,5,FALSE)</f>
        <v>No</v>
      </c>
      <c r="G1528" s="23" t="str">
        <f>VLOOKUP(A1528,'Medical Examinations'!A1528:H3862,6,FALSE)</f>
        <v>No</v>
      </c>
      <c r="H1528" s="23">
        <f>VLOOKUP(A1528,'Medical Examinations'!A1528:H3862,7,FALSE)</f>
        <v>0</v>
      </c>
      <c r="I1528" s="23" t="str">
        <f>VLOOKUP(A1528,'Medical Examinations'!A1528:H3862,8,FALSE)</f>
        <v>No</v>
      </c>
      <c r="J1528" s="23" t="str" cm="1">
        <f t="array" ref="J1528">_xlfn.IFS(C1528&lt;18.5,"Under Weight",C1528&lt;25,"Healthy Weight",C1528&lt;30,"Over Weight",C1528&gt;=30,"Obesity")</f>
        <v>Obesity</v>
      </c>
      <c r="K1528" s="23" t="str" cm="1">
        <f t="array" ref="K1528">_xlfn.IFS(D1528&lt;5.7,"Normal",D1528&lt;=6.5,"Prediabetes",D1528&gt;6.5,"Diabetes")</f>
        <v>Prediabetes</v>
      </c>
      <c r="L1528" s="30" t="str">
        <f>VLOOKUP(A1528,'Hospitalisation Details'!A1528:H3870,2,FALSE)</f>
        <v>13-Jun-1994</v>
      </c>
      <c r="M1528" s="23">
        <f>VLOOKUP(A1528,'Hospitalisation Details'!A1528:H3870,5,FALSE)</f>
        <v>6721.37</v>
      </c>
      <c r="N1528" s="23" t="str">
        <f>VLOOKUP(A1528,'Hospitalisation Details'!A1528:H3870,6,FALSE)</f>
        <v>tier - 2</v>
      </c>
      <c r="O1528" s="23" t="str">
        <f>VLOOKUP(A1528,'Hospitalisation Details'!A1528:H3870,7,FALSE)</f>
        <v>tier - 1</v>
      </c>
      <c r="P1528" s="23" t="str">
        <f>VLOOKUP(A1528,'Hospitalisation Details'!A1528:H3870,8,FALSE)</f>
        <v>R1012</v>
      </c>
      <c r="Q1528" s="26">
        <f>VLOOKUP(A1528,'Hospitalisation Details'!A1528:H3870,3,FALSE)</f>
        <v>28.986111111111111</v>
      </c>
    </row>
    <row r="1529" spans="1:17" ht="15.75" customHeight="1" x14ac:dyDescent="0.3">
      <c r="A1529" s="31" t="s">
        <v>2644</v>
      </c>
      <c r="B1529" s="23" t="str">
        <f>VLOOKUP(A1529,'Customer Names'!A1529:D3863,3,FALSE)</f>
        <v xml:space="preserve">  Cameron M</v>
      </c>
      <c r="C1529" s="23">
        <f>VLOOKUP(Healthcare!A1529,'Medical Examinations'!A1529:H3863,2,FALSE)</f>
        <v>24.51</v>
      </c>
      <c r="D1529" s="23">
        <f>VLOOKUP(A1529,'Medical Examinations'!A1529:H3863,3,FALSE)</f>
        <v>4.83</v>
      </c>
      <c r="E1529" s="23" t="str">
        <f>VLOOKUP(A1529,'Medical Examinations'!A1529:H3863,4,FALSE)</f>
        <v>Yes</v>
      </c>
      <c r="F1529" s="23" t="str">
        <f>VLOOKUP(A1529,'Medical Examinations'!A1529:H3863,5,FALSE)</f>
        <v>No</v>
      </c>
      <c r="G1529" s="23" t="str">
        <f>VLOOKUP(A1529,'Medical Examinations'!A1529:H3863,6,FALSE)</f>
        <v>Yes</v>
      </c>
      <c r="H1529" s="23">
        <f>VLOOKUP(A1529,'Medical Examinations'!A1529:H3863,7,FALSE)</f>
        <v>1</v>
      </c>
      <c r="I1529" s="23" t="str">
        <f>VLOOKUP(A1529,'Medical Examinations'!A1529:H3863,8,FALSE)</f>
        <v>No</v>
      </c>
      <c r="J1529" s="23" t="str" cm="1">
        <f t="array" ref="J1529">_xlfn.IFS(C1529&lt;18.5,"Under Weight",C1529&lt;25,"Healthy Weight",C1529&lt;30,"Over Weight",C1529&gt;=30,"Obesity")</f>
        <v>Healthy Weight</v>
      </c>
      <c r="K1529" s="23" t="str" cm="1">
        <f t="array" ref="K1529">_xlfn.IFS(D1529&lt;5.7,"Normal",D1529&lt;=6.5,"Prediabetes",D1529&gt;6.5,"Diabetes")</f>
        <v>Normal</v>
      </c>
      <c r="L1529" s="30" t="str">
        <f>VLOOKUP(A1529,'Hospitalisation Details'!A1529:H3871,2,FALSE)</f>
        <v>12-Jun-1983</v>
      </c>
      <c r="M1529" s="23">
        <f>VLOOKUP(A1529,'Hospitalisation Details'!A1529:H3871,5,FALSE)</f>
        <v>6710.19</v>
      </c>
      <c r="N1529" s="23" t="str">
        <f>VLOOKUP(A1529,'Hospitalisation Details'!A1529:H3871,6,FALSE)</f>
        <v>tier - 3</v>
      </c>
      <c r="O1529" s="23" t="str">
        <f>VLOOKUP(A1529,'Hospitalisation Details'!A1529:H3871,7,FALSE)</f>
        <v>tier - 3</v>
      </c>
      <c r="P1529" s="23" t="str">
        <f>VLOOKUP(A1529,'Hospitalisation Details'!A1529:H3871,8,FALSE)</f>
        <v>R1012</v>
      </c>
      <c r="Q1529" s="26">
        <f>VLOOKUP(A1529,'Hospitalisation Details'!A1529:H3871,3,FALSE)</f>
        <v>39.988888888888887</v>
      </c>
    </row>
    <row r="1530" spans="1:17" ht="15.75" customHeight="1" x14ac:dyDescent="0.3">
      <c r="A1530" s="31" t="s">
        <v>2646</v>
      </c>
      <c r="B1530" s="23" t="str">
        <f>VLOOKUP(A1530,'Customer Names'!A1530:D3864,3,FALSE)</f>
        <v xml:space="preserve">  Claudia A</v>
      </c>
      <c r="C1530" s="23">
        <f>VLOOKUP(Healthcare!A1530,'Medical Examinations'!A1530:H3864,2,FALSE)</f>
        <v>19.399999999999999</v>
      </c>
      <c r="D1530" s="23">
        <f>VLOOKUP(A1530,'Medical Examinations'!A1530:H3864,3,FALSE)</f>
        <v>11.93</v>
      </c>
      <c r="E1530" s="23" t="str">
        <f>VLOOKUP(A1530,'Medical Examinations'!A1530:H3864,4,FALSE)</f>
        <v>No</v>
      </c>
      <c r="F1530" s="23" t="str">
        <f>VLOOKUP(A1530,'Medical Examinations'!A1530:H3864,5,FALSE)</f>
        <v>No</v>
      </c>
      <c r="G1530" s="23" t="str">
        <f>VLOOKUP(A1530,'Medical Examinations'!A1530:H3864,6,FALSE)</f>
        <v>No</v>
      </c>
      <c r="H1530" s="23">
        <f>VLOOKUP(A1530,'Medical Examinations'!A1530:H3864,7,FALSE)</f>
        <v>0</v>
      </c>
      <c r="I1530" s="23" t="str">
        <f>VLOOKUP(A1530,'Medical Examinations'!A1530:H3864,8,FALSE)</f>
        <v>No</v>
      </c>
      <c r="J1530" s="23" t="str" cm="1">
        <f t="array" ref="J1530">_xlfn.IFS(C1530&lt;18.5,"Under Weight",C1530&lt;25,"Healthy Weight",C1530&lt;30,"Over Weight",C1530&gt;=30,"Obesity")</f>
        <v>Healthy Weight</v>
      </c>
      <c r="K1530" s="23" t="str" cm="1">
        <f t="array" ref="K1530">_xlfn.IFS(D1530&lt;5.7,"Normal",D1530&lt;=6.5,"Prediabetes",D1530&gt;6.5,"Diabetes")</f>
        <v>Diabetes</v>
      </c>
      <c r="L1530" s="30" t="str">
        <f>VLOOKUP(A1530,'Hospitalisation Details'!A1530:H3872,2,FALSE)</f>
        <v>12-Dec-1971</v>
      </c>
      <c r="M1530" s="23">
        <f>VLOOKUP(A1530,'Hospitalisation Details'!A1530:H3872,5,FALSE)</f>
        <v>6706.47</v>
      </c>
      <c r="N1530" s="23" t="str">
        <f>VLOOKUP(A1530,'Hospitalisation Details'!A1530:H3872,6,FALSE)</f>
        <v>tier - 2</v>
      </c>
      <c r="O1530" s="23" t="str">
        <f>VLOOKUP(A1530,'Hospitalisation Details'!A1530:H3872,7,FALSE)</f>
        <v>tier - 1</v>
      </c>
      <c r="P1530" s="23" t="str">
        <f>VLOOKUP(A1530,'Hospitalisation Details'!A1530:H3872,8,FALSE)</f>
        <v>R1013</v>
      </c>
      <c r="Q1530" s="26">
        <f>VLOOKUP(A1530,'Hospitalisation Details'!A1530:H3872,3,FALSE)</f>
        <v>51.488888888888887</v>
      </c>
    </row>
    <row r="1531" spans="1:17" ht="15.75" customHeight="1" x14ac:dyDescent="0.3">
      <c r="A1531" s="31" t="s">
        <v>2648</v>
      </c>
      <c r="B1531" s="23" t="str">
        <f>VLOOKUP(A1531,'Customer Names'!A1531:D3865,3,FALSE)</f>
        <v xml:space="preserve">  Kate</v>
      </c>
      <c r="C1531" s="23">
        <f>VLOOKUP(Healthcare!A1531,'Medical Examinations'!A1531:H3865,2,FALSE)</f>
        <v>15.1</v>
      </c>
      <c r="D1531" s="23">
        <f>VLOOKUP(A1531,'Medical Examinations'!A1531:H3865,3,FALSE)</f>
        <v>8.41</v>
      </c>
      <c r="E1531" s="23" t="str">
        <f>VLOOKUP(A1531,'Medical Examinations'!A1531:H3865,4,FALSE)</f>
        <v>No</v>
      </c>
      <c r="F1531" s="23" t="str">
        <f>VLOOKUP(A1531,'Medical Examinations'!A1531:H3865,5,FALSE)</f>
        <v>No</v>
      </c>
      <c r="G1531" s="23" t="str">
        <f>VLOOKUP(A1531,'Medical Examinations'!A1531:H3865,6,FALSE)</f>
        <v>No</v>
      </c>
      <c r="H1531" s="23">
        <f>VLOOKUP(A1531,'Medical Examinations'!A1531:H3865,7,FALSE)</f>
        <v>0</v>
      </c>
      <c r="I1531" s="23" t="str">
        <f>VLOOKUP(A1531,'Medical Examinations'!A1531:H3865,8,FALSE)</f>
        <v>No</v>
      </c>
      <c r="J1531" s="23" t="str" cm="1">
        <f t="array" ref="J1531">_xlfn.IFS(C1531&lt;18.5,"Under Weight",C1531&lt;25,"Healthy Weight",C1531&lt;30,"Over Weight",C1531&gt;=30,"Obesity")</f>
        <v>Under Weight</v>
      </c>
      <c r="K1531" s="23" t="str" cm="1">
        <f t="array" ref="K1531">_xlfn.IFS(D1531&lt;5.7,"Normal",D1531&lt;=6.5,"Prediabetes",D1531&gt;6.5,"Diabetes")</f>
        <v>Diabetes</v>
      </c>
      <c r="L1531" s="30" t="str">
        <f>VLOOKUP(A1531,'Hospitalisation Details'!A1531:H3873,2,FALSE)</f>
        <v>13-Jul-1968</v>
      </c>
      <c r="M1531" s="23">
        <f>VLOOKUP(A1531,'Hospitalisation Details'!A1531:H3873,5,FALSE)</f>
        <v>6700.56</v>
      </c>
      <c r="N1531" s="23" t="str">
        <f>VLOOKUP(A1531,'Hospitalisation Details'!A1531:H3873,6,FALSE)</f>
        <v>tier - 3</v>
      </c>
      <c r="O1531" s="23" t="str">
        <f>VLOOKUP(A1531,'Hospitalisation Details'!A1531:H3873,7,FALSE)</f>
        <v>tier - 1</v>
      </c>
      <c r="P1531" s="23" t="str">
        <f>VLOOKUP(A1531,'Hospitalisation Details'!A1531:H3873,8,FALSE)</f>
        <v>R1012</v>
      </c>
      <c r="Q1531" s="26">
        <f>VLOOKUP(A1531,'Hospitalisation Details'!A1531:H3873,3,FALSE)</f>
        <v>54.902777777777779</v>
      </c>
    </row>
    <row r="1532" spans="1:17" ht="15.75" customHeight="1" x14ac:dyDescent="0.3">
      <c r="A1532" s="31" t="s">
        <v>2649</v>
      </c>
      <c r="B1532" s="23" t="str">
        <f>VLOOKUP(A1532,'Customer Names'!A1532:D3866,3,FALSE)</f>
        <v xml:space="preserve">  Nicole M</v>
      </c>
      <c r="C1532" s="23">
        <f>VLOOKUP(Healthcare!A1532,'Medical Examinations'!A1532:H3866,2,FALSE)</f>
        <v>23.37</v>
      </c>
      <c r="D1532" s="23">
        <f>VLOOKUP(A1532,'Medical Examinations'!A1532:H3866,3,FALSE)</f>
        <v>5.59</v>
      </c>
      <c r="E1532" s="23" t="str">
        <f>VLOOKUP(A1532,'Medical Examinations'!A1532:H3866,4,FALSE)</f>
        <v>Yes</v>
      </c>
      <c r="F1532" s="23" t="str">
        <f>VLOOKUP(A1532,'Medical Examinations'!A1532:H3866,5,FALSE)</f>
        <v>No</v>
      </c>
      <c r="G1532" s="23" t="str">
        <f>VLOOKUP(A1532,'Medical Examinations'!A1532:H3866,6,FALSE)</f>
        <v>No</v>
      </c>
      <c r="H1532" s="23">
        <f>VLOOKUP(A1532,'Medical Examinations'!A1532:H3866,7,FALSE)</f>
        <v>0</v>
      </c>
      <c r="I1532" s="23" t="str">
        <f>VLOOKUP(A1532,'Medical Examinations'!A1532:H3866,8,FALSE)</f>
        <v>No</v>
      </c>
      <c r="J1532" s="23" t="str" cm="1">
        <f t="array" ref="J1532">_xlfn.IFS(C1532&lt;18.5,"Under Weight",C1532&lt;25,"Healthy Weight",C1532&lt;30,"Over Weight",C1532&gt;=30,"Obesity")</f>
        <v>Healthy Weight</v>
      </c>
      <c r="K1532" s="23" t="str" cm="1">
        <f t="array" ref="K1532">_xlfn.IFS(D1532&lt;5.7,"Normal",D1532&lt;=6.5,"Prediabetes",D1532&gt;6.5,"Diabetes")</f>
        <v>Normal</v>
      </c>
      <c r="L1532" s="30" t="str">
        <f>VLOOKUP(A1532,'Hospitalisation Details'!A1532:H3874,2,FALSE)</f>
        <v>09-Jul-1985</v>
      </c>
      <c r="M1532" s="23">
        <f>VLOOKUP(A1532,'Hospitalisation Details'!A1532:H3874,5,FALSE)</f>
        <v>6686.43</v>
      </c>
      <c r="N1532" s="23" t="str">
        <f>VLOOKUP(A1532,'Hospitalisation Details'!A1532:H3874,6,FALSE)</f>
        <v>tier - 2</v>
      </c>
      <c r="O1532" s="23" t="str">
        <f>VLOOKUP(A1532,'Hospitalisation Details'!A1532:H3874,7,FALSE)</f>
        <v>tier - 3</v>
      </c>
      <c r="P1532" s="23" t="str">
        <f>VLOOKUP(A1532,'Hospitalisation Details'!A1532:H3874,8,FALSE)</f>
        <v>R1012</v>
      </c>
      <c r="Q1532" s="26">
        <f>VLOOKUP(A1532,'Hospitalisation Details'!A1532:H3874,3,FALSE)</f>
        <v>37.913888888888891</v>
      </c>
    </row>
    <row r="1533" spans="1:17" ht="15.75" customHeight="1" x14ac:dyDescent="0.3">
      <c r="A1533" s="31" t="s">
        <v>2651</v>
      </c>
      <c r="B1533" s="23" t="str">
        <f>VLOOKUP(A1533,'Customer Names'!A1533:D3867,3,FALSE)</f>
        <v xml:space="preserve">  Jack</v>
      </c>
      <c r="C1533" s="23">
        <f>VLOOKUP(Healthcare!A1533,'Medical Examinations'!A1533:H3867,2,FALSE)</f>
        <v>42.4</v>
      </c>
      <c r="D1533" s="23">
        <f>VLOOKUP(A1533,'Medical Examinations'!A1533:H3867,3,FALSE)</f>
        <v>4.0599999999999996</v>
      </c>
      <c r="E1533" s="23" t="str">
        <f>VLOOKUP(A1533,'Medical Examinations'!A1533:H3867,4,FALSE)</f>
        <v>No</v>
      </c>
      <c r="F1533" s="23" t="str">
        <f>VLOOKUP(A1533,'Medical Examinations'!A1533:H3867,5,FALSE)</f>
        <v>No</v>
      </c>
      <c r="G1533" s="23" t="str">
        <f>VLOOKUP(A1533,'Medical Examinations'!A1533:H3867,6,FALSE)</f>
        <v>No</v>
      </c>
      <c r="H1533" s="23">
        <f>VLOOKUP(A1533,'Medical Examinations'!A1533:H3867,7,FALSE)</f>
        <v>0</v>
      </c>
      <c r="I1533" s="23" t="str">
        <f>VLOOKUP(A1533,'Medical Examinations'!A1533:H3867,8,FALSE)</f>
        <v>No</v>
      </c>
      <c r="J1533" s="23" t="str" cm="1">
        <f t="array" ref="J1533">_xlfn.IFS(C1533&lt;18.5,"Under Weight",C1533&lt;25,"Healthy Weight",C1533&lt;30,"Over Weight",C1533&gt;=30,"Obesity")</f>
        <v>Obesity</v>
      </c>
      <c r="K1533" s="23" t="str" cm="1">
        <f t="array" ref="K1533">_xlfn.IFS(D1533&lt;5.7,"Normal",D1533&lt;=6.5,"Prediabetes",D1533&gt;6.5,"Diabetes")</f>
        <v>Normal</v>
      </c>
      <c r="L1533" s="30" t="str">
        <f>VLOOKUP(A1533,'Hospitalisation Details'!A1533:H3875,2,FALSE)</f>
        <v>20-Oct-1989</v>
      </c>
      <c r="M1533" s="23">
        <f>VLOOKUP(A1533,'Hospitalisation Details'!A1533:H3875,5,FALSE)</f>
        <v>6666.24</v>
      </c>
      <c r="N1533" s="23" t="str">
        <f>VLOOKUP(A1533,'Hospitalisation Details'!A1533:H3875,6,FALSE)</f>
        <v>tier - 3</v>
      </c>
      <c r="O1533" s="23" t="str">
        <f>VLOOKUP(A1533,'Hospitalisation Details'!A1533:H3875,7,FALSE)</f>
        <v>tier - 1</v>
      </c>
      <c r="P1533" s="23" t="str">
        <f>VLOOKUP(A1533,'Hospitalisation Details'!A1533:H3875,8,FALSE)</f>
        <v>R1011</v>
      </c>
      <c r="Q1533" s="26">
        <f>VLOOKUP(A1533,'Hospitalisation Details'!A1533:H3875,3,FALSE)</f>
        <v>33.633333333333333</v>
      </c>
    </row>
    <row r="1534" spans="1:17" ht="15.75" customHeight="1" x14ac:dyDescent="0.3">
      <c r="A1534" s="31" t="s">
        <v>2653</v>
      </c>
      <c r="B1534" s="23" t="str">
        <f>VLOOKUP(A1534,'Customer Names'!A1534:D3868,3,FALSE)</f>
        <v xml:space="preserve">  Gregory</v>
      </c>
      <c r="C1534" s="23">
        <f>VLOOKUP(Healthcare!A1534,'Medical Examinations'!A1534:H3868,2,FALSE)</f>
        <v>28.405000000000001</v>
      </c>
      <c r="D1534" s="23">
        <f>VLOOKUP(A1534,'Medical Examinations'!A1534:H3868,3,FALSE)</f>
        <v>7.02</v>
      </c>
      <c r="E1534" s="23" t="str">
        <f>VLOOKUP(A1534,'Medical Examinations'!A1534:H3868,4,FALSE)</f>
        <v>Yes</v>
      </c>
      <c r="F1534" s="23" t="str">
        <f>VLOOKUP(A1534,'Medical Examinations'!A1534:H3868,5,FALSE)</f>
        <v>No</v>
      </c>
      <c r="G1534" s="23" t="str">
        <f>VLOOKUP(A1534,'Medical Examinations'!A1534:H3868,6,FALSE)</f>
        <v>No</v>
      </c>
      <c r="H1534" s="23">
        <f>VLOOKUP(A1534,'Medical Examinations'!A1534:H3868,7,FALSE)</f>
        <v>0</v>
      </c>
      <c r="I1534" s="23" t="str">
        <f>VLOOKUP(A1534,'Medical Examinations'!A1534:H3868,8,FALSE)</f>
        <v>No</v>
      </c>
      <c r="J1534" s="23" t="str" cm="1">
        <f t="array" ref="J1534">_xlfn.IFS(C1534&lt;18.5,"Under Weight",C1534&lt;25,"Healthy Weight",C1534&lt;30,"Over Weight",C1534&gt;=30,"Obesity")</f>
        <v>Over Weight</v>
      </c>
      <c r="K1534" s="23" t="str" cm="1">
        <f t="array" ref="K1534">_xlfn.IFS(D1534&lt;5.7,"Normal",D1534&lt;=6.5,"Prediabetes",D1534&gt;6.5,"Diabetes")</f>
        <v>Diabetes</v>
      </c>
      <c r="L1534" s="30" t="str">
        <f>VLOOKUP(A1534,'Hospitalisation Details'!A1534:H3876,2,FALSE)</f>
        <v>17-Sep-1981</v>
      </c>
      <c r="M1534" s="23">
        <f>VLOOKUP(A1534,'Hospitalisation Details'!A1534:H3876,5,FALSE)</f>
        <v>6664.69</v>
      </c>
      <c r="N1534" s="23" t="str">
        <f>VLOOKUP(A1534,'Hospitalisation Details'!A1534:H3876,6,FALSE)</f>
        <v>tier - 3</v>
      </c>
      <c r="O1534" s="23" t="str">
        <f>VLOOKUP(A1534,'Hospitalisation Details'!A1534:H3876,7,FALSE)</f>
        <v>tier - 1</v>
      </c>
      <c r="P1534" s="23" t="str">
        <f>VLOOKUP(A1534,'Hospitalisation Details'!A1534:H3876,8,FALSE)</f>
        <v>R1012</v>
      </c>
      <c r="Q1534" s="26">
        <f>VLOOKUP(A1534,'Hospitalisation Details'!A1534:H3876,3,FALSE)</f>
        <v>41.725000000000001</v>
      </c>
    </row>
    <row r="1535" spans="1:17" ht="15.75" customHeight="1" x14ac:dyDescent="0.3">
      <c r="A1535" s="31" t="s">
        <v>2654</v>
      </c>
      <c r="B1535" s="23" t="str">
        <f>VLOOKUP(A1535,'Customer Names'!A1535:D3869,3,FALSE)</f>
        <v xml:space="preserve">  Rebecca</v>
      </c>
      <c r="C1535" s="23">
        <f>VLOOKUP(Healthcare!A1535,'Medical Examinations'!A1535:H3869,2,FALSE)</f>
        <v>23.4</v>
      </c>
      <c r="D1535" s="23">
        <f>VLOOKUP(A1535,'Medical Examinations'!A1535:H3869,3,FALSE)</f>
        <v>4.47</v>
      </c>
      <c r="E1535" s="23" t="str">
        <f>VLOOKUP(A1535,'Medical Examinations'!A1535:H3869,4,FALSE)</f>
        <v>No</v>
      </c>
      <c r="F1535" s="23" t="str">
        <f>VLOOKUP(A1535,'Medical Examinations'!A1535:H3869,5,FALSE)</f>
        <v>No</v>
      </c>
      <c r="G1535" s="23" t="str">
        <f>VLOOKUP(A1535,'Medical Examinations'!A1535:H3869,6,FALSE)</f>
        <v>No</v>
      </c>
      <c r="H1535" s="23">
        <f>VLOOKUP(A1535,'Medical Examinations'!A1535:H3869,7,FALSE)</f>
        <v>0</v>
      </c>
      <c r="I1535" s="23" t="str">
        <f>VLOOKUP(A1535,'Medical Examinations'!A1535:H3869,8,FALSE)</f>
        <v>No</v>
      </c>
      <c r="J1535" s="23" t="str" cm="1">
        <f t="array" ref="J1535">_xlfn.IFS(C1535&lt;18.5,"Under Weight",C1535&lt;25,"Healthy Weight",C1535&lt;30,"Over Weight",C1535&gt;=30,"Obesity")</f>
        <v>Healthy Weight</v>
      </c>
      <c r="K1535" s="23" t="str" cm="1">
        <f t="array" ref="K1535">_xlfn.IFS(D1535&lt;5.7,"Normal",D1535&lt;=6.5,"Prediabetes",D1535&gt;6.5,"Diabetes")</f>
        <v>Normal</v>
      </c>
      <c r="L1535" s="30" t="str">
        <f>VLOOKUP(A1535,'Hospitalisation Details'!A1535:H3877,2,FALSE)</f>
        <v>27-Sep-1982</v>
      </c>
      <c r="M1535" s="23">
        <f>VLOOKUP(A1535,'Hospitalisation Details'!A1535:H3877,5,FALSE)</f>
        <v>6664.32</v>
      </c>
      <c r="N1535" s="23" t="str">
        <f>VLOOKUP(A1535,'Hospitalisation Details'!A1535:H3877,6,FALSE)</f>
        <v>tier - 2</v>
      </c>
      <c r="O1535" s="23" t="str">
        <f>VLOOKUP(A1535,'Hospitalisation Details'!A1535:H3877,7,FALSE)</f>
        <v>tier - 2</v>
      </c>
      <c r="P1535" s="23" t="str">
        <f>VLOOKUP(A1535,'Hospitalisation Details'!A1535:H3877,8,FALSE)</f>
        <v>R1013</v>
      </c>
      <c r="Q1535" s="26">
        <f>VLOOKUP(A1535,'Hospitalisation Details'!A1535:H3877,3,FALSE)</f>
        <v>40.697222222222223</v>
      </c>
    </row>
    <row r="1536" spans="1:17" ht="15.75" customHeight="1" x14ac:dyDescent="0.3">
      <c r="A1536" s="31" t="s">
        <v>2655</v>
      </c>
      <c r="B1536" s="23" t="str">
        <f>VLOOKUP(A1536,'Customer Names'!A1536:D3870,3,FALSE)</f>
        <v xml:space="preserve">  Adam</v>
      </c>
      <c r="C1536" s="23">
        <f>VLOOKUP(Healthcare!A1536,'Medical Examinations'!A1536:H3870,2,FALSE)</f>
        <v>33.44</v>
      </c>
      <c r="D1536" s="23">
        <f>VLOOKUP(A1536,'Medical Examinations'!A1536:H3870,3,FALSE)</f>
        <v>4.54</v>
      </c>
      <c r="E1536" s="23" t="str">
        <f>VLOOKUP(A1536,'Medical Examinations'!A1536:H3870,4,FALSE)</f>
        <v>No</v>
      </c>
      <c r="F1536" s="23" t="str">
        <f>VLOOKUP(A1536,'Medical Examinations'!A1536:H3870,5,FALSE)</f>
        <v>No</v>
      </c>
      <c r="G1536" s="23" t="str">
        <f>VLOOKUP(A1536,'Medical Examinations'!A1536:H3870,6,FALSE)</f>
        <v>No</v>
      </c>
      <c r="H1536" s="23">
        <f>VLOOKUP(A1536,'Medical Examinations'!A1536:H3870,7,FALSE)</f>
        <v>0</v>
      </c>
      <c r="I1536" s="23" t="str">
        <f>VLOOKUP(A1536,'Medical Examinations'!A1536:H3870,8,FALSE)</f>
        <v>No</v>
      </c>
      <c r="J1536" s="23" t="str" cm="1">
        <f t="array" ref="J1536">_xlfn.IFS(C1536&lt;18.5,"Under Weight",C1536&lt;25,"Healthy Weight",C1536&lt;30,"Over Weight",C1536&gt;=30,"Obesity")</f>
        <v>Obesity</v>
      </c>
      <c r="K1536" s="23" t="str" cm="1">
        <f t="array" ref="K1536">_xlfn.IFS(D1536&lt;5.7,"Normal",D1536&lt;=6.5,"Prediabetes",D1536&gt;6.5,"Diabetes")</f>
        <v>Normal</v>
      </c>
      <c r="L1536" s="30" t="str">
        <f>VLOOKUP(A1536,'Hospitalisation Details'!A1536:H3878,2,FALSE)</f>
        <v>19-Nov-1989</v>
      </c>
      <c r="M1536" s="23">
        <f>VLOOKUP(A1536,'Hospitalisation Details'!A1536:H3878,5,FALSE)</f>
        <v>6653.79</v>
      </c>
      <c r="N1536" s="23" t="str">
        <f>VLOOKUP(A1536,'Hospitalisation Details'!A1536:H3878,6,FALSE)</f>
        <v>tier - 2</v>
      </c>
      <c r="O1536" s="23" t="str">
        <f>VLOOKUP(A1536,'Hospitalisation Details'!A1536:H3878,7,FALSE)</f>
        <v>tier - 1</v>
      </c>
      <c r="P1536" s="23" t="str">
        <f>VLOOKUP(A1536,'Hospitalisation Details'!A1536:H3878,8,FALSE)</f>
        <v>R1013</v>
      </c>
      <c r="Q1536" s="26">
        <f>VLOOKUP(A1536,'Hospitalisation Details'!A1536:H3878,3,FALSE)</f>
        <v>33.552777777777777</v>
      </c>
    </row>
    <row r="1537" spans="1:17" ht="15.75" customHeight="1" x14ac:dyDescent="0.3">
      <c r="A1537" s="31" t="s">
        <v>2656</v>
      </c>
      <c r="B1537" s="23" t="str">
        <f>VLOOKUP(A1537,'Customer Names'!A1537:D3871,3,FALSE)</f>
        <v xml:space="preserve">  Ryan</v>
      </c>
      <c r="C1537" s="23">
        <f>VLOOKUP(Healthcare!A1537,'Medical Examinations'!A1537:H3871,2,FALSE)</f>
        <v>21.12</v>
      </c>
      <c r="D1537" s="23">
        <f>VLOOKUP(A1537,'Medical Examinations'!A1537:H3871,3,FALSE)</f>
        <v>4.99</v>
      </c>
      <c r="E1537" s="23" t="str">
        <f>VLOOKUP(A1537,'Medical Examinations'!A1537:H3871,4,FALSE)</f>
        <v>No</v>
      </c>
      <c r="F1537" s="23" t="str">
        <f>VLOOKUP(A1537,'Medical Examinations'!A1537:H3871,5,FALSE)</f>
        <v>No</v>
      </c>
      <c r="G1537" s="23" t="str">
        <f>VLOOKUP(A1537,'Medical Examinations'!A1537:H3871,6,FALSE)</f>
        <v>No</v>
      </c>
      <c r="H1537" s="23">
        <f>VLOOKUP(A1537,'Medical Examinations'!A1537:H3871,7,FALSE)</f>
        <v>1</v>
      </c>
      <c r="I1537" s="23" t="str">
        <f>VLOOKUP(A1537,'Medical Examinations'!A1537:H3871,8,FALSE)</f>
        <v>No</v>
      </c>
      <c r="J1537" s="23" t="str" cm="1">
        <f t="array" ref="J1537">_xlfn.IFS(C1537&lt;18.5,"Under Weight",C1537&lt;25,"Healthy Weight",C1537&lt;30,"Over Weight",C1537&gt;=30,"Obesity")</f>
        <v>Healthy Weight</v>
      </c>
      <c r="K1537" s="23" t="str" cm="1">
        <f t="array" ref="K1537">_xlfn.IFS(D1537&lt;5.7,"Normal",D1537&lt;=6.5,"Prediabetes",D1537&gt;6.5,"Diabetes")</f>
        <v>Normal</v>
      </c>
      <c r="L1537" s="30" t="str">
        <f>VLOOKUP(A1537,'Hospitalisation Details'!A1537:H3879,2,FALSE)</f>
        <v>01-Jul-1984</v>
      </c>
      <c r="M1537" s="23">
        <f>VLOOKUP(A1537,'Hospitalisation Details'!A1537:H3879,5,FALSE)</f>
        <v>6652.53</v>
      </c>
      <c r="N1537" s="23" t="str">
        <f>VLOOKUP(A1537,'Hospitalisation Details'!A1537:H3879,6,FALSE)</f>
        <v>tier - 3</v>
      </c>
      <c r="O1537" s="23" t="str">
        <f>VLOOKUP(A1537,'Hospitalisation Details'!A1537:H3879,7,FALSE)</f>
        <v>tier - 2</v>
      </c>
      <c r="P1537" s="23" t="str">
        <f>VLOOKUP(A1537,'Hospitalisation Details'!A1537:H3879,8,FALSE)</f>
        <v>R1013</v>
      </c>
      <c r="Q1537" s="26">
        <f>VLOOKUP(A1537,'Hospitalisation Details'!A1537:H3879,3,FALSE)</f>
        <v>38.93611111111111</v>
      </c>
    </row>
    <row r="1538" spans="1:17" ht="15.75" customHeight="1" x14ac:dyDescent="0.3">
      <c r="A1538" s="31" t="s">
        <v>2657</v>
      </c>
      <c r="B1538" s="23" t="str">
        <f>VLOOKUP(A1538,'Customer Names'!A1538:D3872,3,FALSE)</f>
        <v xml:space="preserve">  Jackie K</v>
      </c>
      <c r="C1538" s="23">
        <f>VLOOKUP(Healthcare!A1538,'Medical Examinations'!A1538:H3872,2,FALSE)</f>
        <v>18.48</v>
      </c>
      <c r="D1538" s="23">
        <f>VLOOKUP(A1538,'Medical Examinations'!A1538:H3872,3,FALSE)</f>
        <v>10.84</v>
      </c>
      <c r="E1538" s="23" t="str">
        <f>VLOOKUP(A1538,'Medical Examinations'!A1538:H3872,4,FALSE)</f>
        <v>Yes</v>
      </c>
      <c r="F1538" s="23" t="str">
        <f>VLOOKUP(A1538,'Medical Examinations'!A1538:H3872,5,FALSE)</f>
        <v>No</v>
      </c>
      <c r="G1538" s="23" t="str">
        <f>VLOOKUP(A1538,'Medical Examinations'!A1538:H3872,6,FALSE)</f>
        <v>No</v>
      </c>
      <c r="H1538" s="23">
        <f>VLOOKUP(A1538,'Medical Examinations'!A1538:H3872,7,FALSE)</f>
        <v>2</v>
      </c>
      <c r="I1538" s="23" t="str">
        <f>VLOOKUP(A1538,'Medical Examinations'!A1538:H3872,8,FALSE)</f>
        <v>No</v>
      </c>
      <c r="J1538" s="23" t="str" cm="1">
        <f t="array" ref="J1538">_xlfn.IFS(C1538&lt;18.5,"Under Weight",C1538&lt;25,"Healthy Weight",C1538&lt;30,"Over Weight",C1538&gt;=30,"Obesity")</f>
        <v>Under Weight</v>
      </c>
      <c r="K1538" s="23" t="str" cm="1">
        <f t="array" ref="K1538">_xlfn.IFS(D1538&lt;5.7,"Normal",D1538&lt;=6.5,"Prediabetes",D1538&gt;6.5,"Diabetes")</f>
        <v>Diabetes</v>
      </c>
      <c r="L1538" s="30" t="str">
        <f>VLOOKUP(A1538,'Hospitalisation Details'!A1538:H3880,2,FALSE)</f>
        <v>08-Nov-1970</v>
      </c>
      <c r="M1538" s="23">
        <f>VLOOKUP(A1538,'Hospitalisation Details'!A1538:H3880,5,FALSE)</f>
        <v>6651.26</v>
      </c>
      <c r="N1538" s="23" t="str">
        <f>VLOOKUP(A1538,'Hospitalisation Details'!A1538:H3880,6,FALSE)</f>
        <v>tier - 2</v>
      </c>
      <c r="O1538" s="23" t="str">
        <f>VLOOKUP(A1538,'Hospitalisation Details'!A1538:H3880,7,FALSE)</f>
        <v>tier - 3</v>
      </c>
      <c r="P1538" s="23" t="str">
        <f>VLOOKUP(A1538,'Hospitalisation Details'!A1538:H3880,8,FALSE)</f>
        <v>R1013</v>
      </c>
      <c r="Q1538" s="26">
        <f>VLOOKUP(A1538,'Hospitalisation Details'!A1538:H3880,3,FALSE)</f>
        <v>52.583333333333336</v>
      </c>
    </row>
    <row r="1539" spans="1:17" ht="15.75" customHeight="1" x14ac:dyDescent="0.3">
      <c r="A1539" s="31" t="s">
        <v>2659</v>
      </c>
      <c r="B1539" s="23" t="str">
        <f>VLOOKUP(A1539,'Customer Names'!A1539:D3873,3,FALSE)</f>
        <v xml:space="preserve">  Chris</v>
      </c>
      <c r="C1539" s="23">
        <f>VLOOKUP(Healthcare!A1539,'Medical Examinations'!A1539:H3873,2,FALSE)</f>
        <v>16.815000000000001</v>
      </c>
      <c r="D1539" s="23">
        <f>VLOOKUP(A1539,'Medical Examinations'!A1539:H3873,3,FALSE)</f>
        <v>5.63</v>
      </c>
      <c r="E1539" s="23" t="str">
        <f>VLOOKUP(A1539,'Medical Examinations'!A1539:H3873,4,FALSE)</f>
        <v>No</v>
      </c>
      <c r="F1539" s="23" t="str">
        <f>VLOOKUP(A1539,'Medical Examinations'!A1539:H3873,5,FALSE)</f>
        <v>No</v>
      </c>
      <c r="G1539" s="23" t="str">
        <f>VLOOKUP(A1539,'Medical Examinations'!A1539:H3873,6,FALSE)</f>
        <v>No</v>
      </c>
      <c r="H1539" s="23">
        <f>VLOOKUP(A1539,'Medical Examinations'!A1539:H3873,7,FALSE)</f>
        <v>1</v>
      </c>
      <c r="I1539" s="23" t="str">
        <f>VLOOKUP(A1539,'Medical Examinations'!A1539:H3873,8,FALSE)</f>
        <v>No</v>
      </c>
      <c r="J1539" s="23" t="str" cm="1">
        <f t="array" ref="J1539">_xlfn.IFS(C1539&lt;18.5,"Under Weight",C1539&lt;25,"Healthy Weight",C1539&lt;30,"Over Weight",C1539&gt;=30,"Obesity")</f>
        <v>Under Weight</v>
      </c>
      <c r="K1539" s="23" t="str" cm="1">
        <f t="array" ref="K1539">_xlfn.IFS(D1539&lt;5.7,"Normal",D1539&lt;=6.5,"Prediabetes",D1539&gt;6.5,"Diabetes")</f>
        <v>Normal</v>
      </c>
      <c r="L1539" s="30" t="str">
        <f>VLOOKUP(A1539,'Hospitalisation Details'!A1539:H3881,2,FALSE)</f>
        <v>08-Dec-1984</v>
      </c>
      <c r="M1539" s="23">
        <f>VLOOKUP(A1539,'Hospitalisation Details'!A1539:H3881,5,FALSE)</f>
        <v>6640.54</v>
      </c>
      <c r="N1539" s="23" t="str">
        <f>VLOOKUP(A1539,'Hospitalisation Details'!A1539:H3881,6,FALSE)</f>
        <v>tier - 2</v>
      </c>
      <c r="O1539" s="23" t="str">
        <f>VLOOKUP(A1539,'Hospitalisation Details'!A1539:H3881,7,FALSE)</f>
        <v>tier - 3</v>
      </c>
      <c r="P1539" s="23" t="str">
        <f>VLOOKUP(A1539,'Hospitalisation Details'!A1539:H3881,8,FALSE)</f>
        <v>R1019</v>
      </c>
      <c r="Q1539" s="26">
        <f>VLOOKUP(A1539,'Hospitalisation Details'!A1539:H3881,3,FALSE)</f>
        <v>38.5</v>
      </c>
    </row>
    <row r="1540" spans="1:17" ht="15.75" customHeight="1" x14ac:dyDescent="0.3">
      <c r="A1540" s="31" t="s">
        <v>2660</v>
      </c>
      <c r="B1540" s="23" t="str">
        <f>VLOOKUP(A1540,'Customer Names'!A1540:D3874,3,FALSE)</f>
        <v xml:space="preserve">  Tyler C</v>
      </c>
      <c r="C1540" s="23">
        <f>VLOOKUP(Healthcare!A1540,'Medical Examinations'!A1540:H3874,2,FALSE)</f>
        <v>26.72</v>
      </c>
      <c r="D1540" s="23">
        <f>VLOOKUP(A1540,'Medical Examinations'!A1540:H3874,3,FALSE)</f>
        <v>4.1399999999999997</v>
      </c>
      <c r="E1540" s="23" t="str">
        <f>VLOOKUP(A1540,'Medical Examinations'!A1540:H3874,4,FALSE)</f>
        <v>No</v>
      </c>
      <c r="F1540" s="23" t="str">
        <f>VLOOKUP(A1540,'Medical Examinations'!A1540:H3874,5,FALSE)</f>
        <v>No</v>
      </c>
      <c r="G1540" s="23" t="str">
        <f>VLOOKUP(A1540,'Medical Examinations'!A1540:H3874,6,FALSE)</f>
        <v>No</v>
      </c>
      <c r="H1540" s="23">
        <f>VLOOKUP(A1540,'Medical Examinations'!A1540:H3874,7,FALSE)</f>
        <v>0</v>
      </c>
      <c r="I1540" s="23" t="str">
        <f>VLOOKUP(A1540,'Medical Examinations'!A1540:H3874,8,FALSE)</f>
        <v>No</v>
      </c>
      <c r="J1540" s="23" t="str" cm="1">
        <f t="array" ref="J1540">_xlfn.IFS(C1540&lt;18.5,"Under Weight",C1540&lt;25,"Healthy Weight",C1540&lt;30,"Over Weight",C1540&gt;=30,"Obesity")</f>
        <v>Over Weight</v>
      </c>
      <c r="K1540" s="23" t="str" cm="1">
        <f t="array" ref="K1540">_xlfn.IFS(D1540&lt;5.7,"Normal",D1540&lt;=6.5,"Prediabetes",D1540&gt;6.5,"Diabetes")</f>
        <v>Normal</v>
      </c>
      <c r="L1540" s="30" t="str">
        <f>VLOOKUP(A1540,'Hospitalisation Details'!A1540:H3882,2,FALSE)</f>
        <v>06-Jun-1990</v>
      </c>
      <c r="M1540" s="23">
        <f>VLOOKUP(A1540,'Hospitalisation Details'!A1540:H3882,5,FALSE)</f>
        <v>6639.3</v>
      </c>
      <c r="N1540" s="23" t="str">
        <f>VLOOKUP(A1540,'Hospitalisation Details'!A1540:H3882,6,FALSE)</f>
        <v>tier - 2</v>
      </c>
      <c r="O1540" s="23" t="str">
        <f>VLOOKUP(A1540,'Hospitalisation Details'!A1540:H3882,7,FALSE)</f>
        <v>tier - 2</v>
      </c>
      <c r="P1540" s="23" t="str">
        <f>VLOOKUP(A1540,'Hospitalisation Details'!A1540:H3882,8,FALSE)</f>
        <v>R1021</v>
      </c>
      <c r="Q1540" s="26">
        <f>VLOOKUP(A1540,'Hospitalisation Details'!A1540:H3882,3,FALSE)</f>
        <v>33.005555555555553</v>
      </c>
    </row>
    <row r="1541" spans="1:17" ht="15.75" customHeight="1" x14ac:dyDescent="0.3">
      <c r="A1541" s="31" t="s">
        <v>2662</v>
      </c>
      <c r="B1541" s="23" t="str">
        <f>VLOOKUP(A1541,'Customer Names'!A1541:D3875,3,FALSE)</f>
        <v xml:space="preserve">  Yoshie</v>
      </c>
      <c r="C1541" s="23">
        <f>VLOOKUP(Healthcare!A1541,'Medical Examinations'!A1541:H3875,2,FALSE)</f>
        <v>41.42</v>
      </c>
      <c r="D1541" s="23">
        <f>VLOOKUP(A1541,'Medical Examinations'!A1541:H3875,3,FALSE)</f>
        <v>5.17</v>
      </c>
      <c r="E1541" s="23" t="str">
        <f>VLOOKUP(A1541,'Medical Examinations'!A1541:H3875,4,FALSE)</f>
        <v>No</v>
      </c>
      <c r="F1541" s="23" t="str">
        <f>VLOOKUP(A1541,'Medical Examinations'!A1541:H3875,5,FALSE)</f>
        <v>No</v>
      </c>
      <c r="G1541" s="23" t="str">
        <f>VLOOKUP(A1541,'Medical Examinations'!A1541:H3875,6,FALSE)</f>
        <v>Yes</v>
      </c>
      <c r="H1541" s="23">
        <f>VLOOKUP(A1541,'Medical Examinations'!A1541:H3875,7,FALSE)</f>
        <v>1</v>
      </c>
      <c r="I1541" s="23" t="str">
        <f>VLOOKUP(A1541,'Medical Examinations'!A1541:H3875,8,FALSE)</f>
        <v>No</v>
      </c>
      <c r="J1541" s="23" t="str" cm="1">
        <f t="array" ref="J1541">_xlfn.IFS(C1541&lt;18.5,"Under Weight",C1541&lt;25,"Healthy Weight",C1541&lt;30,"Over Weight",C1541&gt;=30,"Obesity")</f>
        <v>Obesity</v>
      </c>
      <c r="K1541" s="23" t="str" cm="1">
        <f t="array" ref="K1541">_xlfn.IFS(D1541&lt;5.7,"Normal",D1541&lt;=6.5,"Prediabetes",D1541&gt;6.5,"Diabetes")</f>
        <v>Normal</v>
      </c>
      <c r="L1541" s="30" t="str">
        <f>VLOOKUP(A1541,'Hospitalisation Details'!A1541:H3883,2,FALSE)</f>
        <v>04-Sep-2003</v>
      </c>
      <c r="M1541" s="23">
        <f>VLOOKUP(A1541,'Hospitalisation Details'!A1541:H3883,5,FALSE)</f>
        <v>6638.16</v>
      </c>
      <c r="N1541" s="23" t="str">
        <f>VLOOKUP(A1541,'Hospitalisation Details'!A1541:H3883,6,FALSE)</f>
        <v>tier - 2</v>
      </c>
      <c r="O1541" s="23" t="str">
        <f>VLOOKUP(A1541,'Hospitalisation Details'!A1541:H3883,7,FALSE)</f>
        <v>tier - 1</v>
      </c>
      <c r="P1541" s="23" t="str">
        <f>VLOOKUP(A1541,'Hospitalisation Details'!A1541:H3883,8,FALSE)</f>
        <v>R1012</v>
      </c>
      <c r="Q1541" s="26">
        <f>VLOOKUP(A1541,'Hospitalisation Details'!A1541:H3883,3,FALSE)</f>
        <v>19.761111111111113</v>
      </c>
    </row>
    <row r="1542" spans="1:17" ht="15.75" customHeight="1" x14ac:dyDescent="0.3">
      <c r="A1542" s="31" t="s">
        <v>2664</v>
      </c>
      <c r="B1542" s="23" t="str">
        <f>VLOOKUP(A1542,'Customer Names'!A1542:D3876,3,FALSE)</f>
        <v xml:space="preserve">  Lauren A</v>
      </c>
      <c r="C1542" s="23">
        <f>VLOOKUP(Healthcare!A1542,'Medical Examinations'!A1542:H3876,2,FALSE)</f>
        <v>20.69</v>
      </c>
      <c r="D1542" s="23">
        <f>VLOOKUP(A1542,'Medical Examinations'!A1542:H3876,3,FALSE)</f>
        <v>6.93</v>
      </c>
      <c r="E1542" s="23" t="str">
        <f>VLOOKUP(A1542,'Medical Examinations'!A1542:H3876,4,FALSE)</f>
        <v>No</v>
      </c>
      <c r="F1542" s="23" t="str">
        <f>VLOOKUP(A1542,'Medical Examinations'!A1542:H3876,5,FALSE)</f>
        <v>No</v>
      </c>
      <c r="G1542" s="23" t="str">
        <f>VLOOKUP(A1542,'Medical Examinations'!A1542:H3876,6,FALSE)</f>
        <v>No</v>
      </c>
      <c r="H1542" s="23">
        <f>VLOOKUP(A1542,'Medical Examinations'!A1542:H3876,7,FALSE)</f>
        <v>2</v>
      </c>
      <c r="I1542" s="23" t="str">
        <f>VLOOKUP(A1542,'Medical Examinations'!A1542:H3876,8,FALSE)</f>
        <v>No</v>
      </c>
      <c r="J1542" s="23" t="str" cm="1">
        <f t="array" ref="J1542">_xlfn.IFS(C1542&lt;18.5,"Under Weight",C1542&lt;25,"Healthy Weight",C1542&lt;30,"Over Weight",C1542&gt;=30,"Obesity")</f>
        <v>Healthy Weight</v>
      </c>
      <c r="K1542" s="23" t="str" cm="1">
        <f t="array" ref="K1542">_xlfn.IFS(D1542&lt;5.7,"Normal",D1542&lt;=6.5,"Prediabetes",D1542&gt;6.5,"Diabetes")</f>
        <v>Diabetes</v>
      </c>
      <c r="L1542" s="30" t="str">
        <f>VLOOKUP(A1542,'Hospitalisation Details'!A1542:H3884,2,FALSE)</f>
        <v>29-Aug-1973</v>
      </c>
      <c r="M1542" s="23">
        <f>VLOOKUP(A1542,'Hospitalisation Details'!A1542:H3884,5,FALSE)</f>
        <v>6630.31</v>
      </c>
      <c r="N1542" s="23" t="str">
        <f>VLOOKUP(A1542,'Hospitalisation Details'!A1542:H3884,6,FALSE)</f>
        <v>tier - 2</v>
      </c>
      <c r="O1542" s="23" t="str">
        <f>VLOOKUP(A1542,'Hospitalisation Details'!A1542:H3884,7,FALSE)</f>
        <v>tier - 1</v>
      </c>
      <c r="P1542" s="23" t="str">
        <f>VLOOKUP(A1542,'Hospitalisation Details'!A1542:H3884,8,FALSE)</f>
        <v>R1013</v>
      </c>
      <c r="Q1542" s="26">
        <f>VLOOKUP(A1542,'Hospitalisation Details'!A1542:H3884,3,FALSE)</f>
        <v>49.774999999999999</v>
      </c>
    </row>
    <row r="1543" spans="1:17" ht="15.75" customHeight="1" x14ac:dyDescent="0.3">
      <c r="A1543" s="31" t="s">
        <v>2666</v>
      </c>
      <c r="B1543" s="23" t="str">
        <f>VLOOKUP(A1543,'Customer Names'!A1543:D3877,3,FALSE)</f>
        <v xml:space="preserve">  Mason D</v>
      </c>
      <c r="C1543" s="23">
        <f>VLOOKUP(Healthcare!A1543,'Medical Examinations'!A1543:H3877,2,FALSE)</f>
        <v>41.23</v>
      </c>
      <c r="D1543" s="23">
        <f>VLOOKUP(A1543,'Medical Examinations'!A1543:H3877,3,FALSE)</f>
        <v>4.24</v>
      </c>
      <c r="E1543" s="23" t="str">
        <f>VLOOKUP(A1543,'Medical Examinations'!A1543:H3877,4,FALSE)</f>
        <v>No</v>
      </c>
      <c r="F1543" s="23" t="str">
        <f>VLOOKUP(A1543,'Medical Examinations'!A1543:H3877,5,FALSE)</f>
        <v>No</v>
      </c>
      <c r="G1543" s="23" t="str">
        <f>VLOOKUP(A1543,'Medical Examinations'!A1543:H3877,6,FALSE)</f>
        <v>No</v>
      </c>
      <c r="H1543" s="23">
        <f>VLOOKUP(A1543,'Medical Examinations'!A1543:H3877,7,FALSE)</f>
        <v>0</v>
      </c>
      <c r="I1543" s="23" t="str">
        <f>VLOOKUP(A1543,'Medical Examinations'!A1543:H3877,8,FALSE)</f>
        <v>No</v>
      </c>
      <c r="J1543" s="23" t="str" cm="1">
        <f t="array" ref="J1543">_xlfn.IFS(C1543&lt;18.5,"Under Weight",C1543&lt;25,"Healthy Weight",C1543&lt;30,"Over Weight",C1543&gt;=30,"Obesity")</f>
        <v>Obesity</v>
      </c>
      <c r="K1543" s="23" t="str" cm="1">
        <f t="array" ref="K1543">_xlfn.IFS(D1543&lt;5.7,"Normal",D1543&lt;=6.5,"Prediabetes",D1543&gt;6.5,"Diabetes")</f>
        <v>Normal</v>
      </c>
      <c r="L1543" s="30" t="str">
        <f>VLOOKUP(A1543,'Hospitalisation Details'!A1543:H3885,2,FALSE)</f>
        <v>28-Aug-1982</v>
      </c>
      <c r="M1543" s="23">
        <f>VLOOKUP(A1543,'Hospitalisation Details'!A1543:H3885,5,FALSE)</f>
        <v>6610.11</v>
      </c>
      <c r="N1543" s="23" t="str">
        <f>VLOOKUP(A1543,'Hospitalisation Details'!A1543:H3885,6,FALSE)</f>
        <v>tier - 3</v>
      </c>
      <c r="O1543" s="23" t="str">
        <f>VLOOKUP(A1543,'Hospitalisation Details'!A1543:H3885,7,FALSE)</f>
        <v>tier - 2</v>
      </c>
      <c r="P1543" s="23" t="str">
        <f>VLOOKUP(A1543,'Hospitalisation Details'!A1543:H3885,8,FALSE)</f>
        <v>R1015</v>
      </c>
      <c r="Q1543" s="26">
        <f>VLOOKUP(A1543,'Hospitalisation Details'!A1543:H3885,3,FALSE)</f>
        <v>40.777777777777779</v>
      </c>
    </row>
    <row r="1544" spans="1:17" ht="15.75" customHeight="1" x14ac:dyDescent="0.3">
      <c r="A1544" s="31" t="s">
        <v>2668</v>
      </c>
      <c r="B1544" s="23" t="str">
        <f>VLOOKUP(A1544,'Customer Names'!A1544:D3878,3,FALSE)</f>
        <v xml:space="preserve">  Ryan</v>
      </c>
      <c r="C1544" s="23">
        <f>VLOOKUP(Healthcare!A1544,'Medical Examinations'!A1544:H3878,2,FALSE)</f>
        <v>29.9</v>
      </c>
      <c r="D1544" s="23">
        <f>VLOOKUP(A1544,'Medical Examinations'!A1544:H3878,3,FALSE)</f>
        <v>5.91</v>
      </c>
      <c r="E1544" s="23" t="str">
        <f>VLOOKUP(A1544,'Medical Examinations'!A1544:H3878,4,FALSE)</f>
        <v>No</v>
      </c>
      <c r="F1544" s="23" t="str">
        <f>VLOOKUP(A1544,'Medical Examinations'!A1544:H3878,5,FALSE)</f>
        <v>No</v>
      </c>
      <c r="G1544" s="23" t="str">
        <f>VLOOKUP(A1544,'Medical Examinations'!A1544:H3878,6,FALSE)</f>
        <v>No</v>
      </c>
      <c r="H1544" s="23">
        <f>VLOOKUP(A1544,'Medical Examinations'!A1544:H3878,7,FALSE)</f>
        <v>0</v>
      </c>
      <c r="I1544" s="23" t="str">
        <f>VLOOKUP(A1544,'Medical Examinations'!A1544:H3878,8,FALSE)</f>
        <v>No</v>
      </c>
      <c r="J1544" s="23" t="str" cm="1">
        <f t="array" ref="J1544">_xlfn.IFS(C1544&lt;18.5,"Under Weight",C1544&lt;25,"Healthy Weight",C1544&lt;30,"Over Weight",C1544&gt;=30,"Obesity")</f>
        <v>Over Weight</v>
      </c>
      <c r="K1544" s="23" t="str" cm="1">
        <f t="array" ref="K1544">_xlfn.IFS(D1544&lt;5.7,"Normal",D1544&lt;=6.5,"Prediabetes",D1544&gt;6.5,"Diabetes")</f>
        <v>Prediabetes</v>
      </c>
      <c r="L1544" s="30" t="str">
        <f>VLOOKUP(A1544,'Hospitalisation Details'!A1544:H3886,2,FALSE)</f>
        <v>07-Nov-1982</v>
      </c>
      <c r="M1544" s="23">
        <f>VLOOKUP(A1544,'Hospitalisation Details'!A1544:H3886,5,FALSE)</f>
        <v>6600.36</v>
      </c>
      <c r="N1544" s="23" t="str">
        <f>VLOOKUP(A1544,'Hospitalisation Details'!A1544:H3886,6,FALSE)</f>
        <v>tier - 2</v>
      </c>
      <c r="O1544" s="23" t="str">
        <f>VLOOKUP(A1544,'Hospitalisation Details'!A1544:H3886,7,FALSE)</f>
        <v>tier - 3</v>
      </c>
      <c r="P1544" s="23" t="str">
        <f>VLOOKUP(A1544,'Hospitalisation Details'!A1544:H3886,8,FALSE)</f>
        <v>R1011</v>
      </c>
      <c r="Q1544" s="26">
        <f>VLOOKUP(A1544,'Hospitalisation Details'!A1544:H3886,3,FALSE)</f>
        <v>40.586111111111109</v>
      </c>
    </row>
    <row r="1545" spans="1:17" ht="15.75" customHeight="1" x14ac:dyDescent="0.3">
      <c r="A1545" s="31" t="s">
        <v>2669</v>
      </c>
      <c r="B1545" s="23" t="str">
        <f>VLOOKUP(A1545,'Customer Names'!A1545:D3879,3,FALSE)</f>
        <v xml:space="preserve">  Arturo</v>
      </c>
      <c r="C1545" s="23">
        <f>VLOOKUP(Healthcare!A1545,'Medical Examinations'!A1545:H3879,2,FALSE)</f>
        <v>34.104999999999997</v>
      </c>
      <c r="D1545" s="23">
        <f>VLOOKUP(A1545,'Medical Examinations'!A1545:H3879,3,FALSE)</f>
        <v>5.93</v>
      </c>
      <c r="E1545" s="23" t="str">
        <f>VLOOKUP(A1545,'Medical Examinations'!A1545:H3879,4,FALSE)</f>
        <v>No</v>
      </c>
      <c r="F1545" s="23" t="str">
        <f>VLOOKUP(A1545,'Medical Examinations'!A1545:H3879,5,FALSE)</f>
        <v>No</v>
      </c>
      <c r="G1545" s="23" t="str">
        <f>VLOOKUP(A1545,'Medical Examinations'!A1545:H3879,6,FALSE)</f>
        <v>No</v>
      </c>
      <c r="H1545" s="23">
        <f>VLOOKUP(A1545,'Medical Examinations'!A1545:H3879,7,FALSE)</f>
        <v>0</v>
      </c>
      <c r="I1545" s="23" t="str">
        <f>VLOOKUP(A1545,'Medical Examinations'!A1545:H3879,8,FALSE)</f>
        <v>No</v>
      </c>
      <c r="J1545" s="23" t="str" cm="1">
        <f t="array" ref="J1545">_xlfn.IFS(C1545&lt;18.5,"Under Weight",C1545&lt;25,"Healthy Weight",C1545&lt;30,"Over Weight",C1545&gt;=30,"Obesity")</f>
        <v>Obesity</v>
      </c>
      <c r="K1545" s="23" t="str" cm="1">
        <f t="array" ref="K1545">_xlfn.IFS(D1545&lt;5.7,"Normal",D1545&lt;=6.5,"Prediabetes",D1545&gt;6.5,"Diabetes")</f>
        <v>Prediabetes</v>
      </c>
      <c r="L1545" s="30" t="str">
        <f>VLOOKUP(A1545,'Hospitalisation Details'!A1545:H3887,2,FALSE)</f>
        <v>29-Dec-1982</v>
      </c>
      <c r="M1545" s="23">
        <f>VLOOKUP(A1545,'Hospitalisation Details'!A1545:H3887,5,FALSE)</f>
        <v>6600.21</v>
      </c>
      <c r="N1545" s="23" t="str">
        <f>VLOOKUP(A1545,'Hospitalisation Details'!A1545:H3887,6,FALSE)</f>
        <v>tier - 3</v>
      </c>
      <c r="O1545" s="23" t="str">
        <f>VLOOKUP(A1545,'Hospitalisation Details'!A1545:H3887,7,FALSE)</f>
        <v>tier - 2</v>
      </c>
      <c r="P1545" s="23" t="str">
        <f>VLOOKUP(A1545,'Hospitalisation Details'!A1545:H3887,8,FALSE)</f>
        <v>R1016</v>
      </c>
      <c r="Q1545" s="26">
        <f>VLOOKUP(A1545,'Hospitalisation Details'!A1545:H3887,3,FALSE)</f>
        <v>40.44166666666667</v>
      </c>
    </row>
    <row r="1546" spans="1:17" ht="15.75" customHeight="1" x14ac:dyDescent="0.3">
      <c r="A1546" s="31" t="s">
        <v>2671</v>
      </c>
      <c r="B1546" s="23" t="str">
        <f>VLOOKUP(A1546,'Customer Names'!A1546:D3880,3,FALSE)</f>
        <v xml:space="preserve">  Jake</v>
      </c>
      <c r="C1546" s="23">
        <f>VLOOKUP(Healthcare!A1546,'Medical Examinations'!A1546:H3880,2,FALSE)</f>
        <v>24.97</v>
      </c>
      <c r="D1546" s="23">
        <f>VLOOKUP(A1546,'Medical Examinations'!A1546:H3880,3,FALSE)</f>
        <v>5.66</v>
      </c>
      <c r="E1546" s="23" t="str">
        <f>VLOOKUP(A1546,'Medical Examinations'!A1546:H3880,4,FALSE)</f>
        <v>No</v>
      </c>
      <c r="F1546" s="23" t="str">
        <f>VLOOKUP(A1546,'Medical Examinations'!A1546:H3880,5,FALSE)</f>
        <v>No</v>
      </c>
      <c r="G1546" s="23" t="str">
        <f>VLOOKUP(A1546,'Medical Examinations'!A1546:H3880,6,FALSE)</f>
        <v>No</v>
      </c>
      <c r="H1546" s="23">
        <f>VLOOKUP(A1546,'Medical Examinations'!A1546:H3880,7,FALSE)</f>
        <v>0</v>
      </c>
      <c r="I1546" s="23" t="str">
        <f>VLOOKUP(A1546,'Medical Examinations'!A1546:H3880,8,FALSE)</f>
        <v>No</v>
      </c>
      <c r="J1546" s="23" t="str" cm="1">
        <f t="array" ref="J1546">_xlfn.IFS(C1546&lt;18.5,"Under Weight",C1546&lt;25,"Healthy Weight",C1546&lt;30,"Over Weight",C1546&gt;=30,"Obesity")</f>
        <v>Healthy Weight</v>
      </c>
      <c r="K1546" s="23" t="str" cm="1">
        <f t="array" ref="K1546">_xlfn.IFS(D1546&lt;5.7,"Normal",D1546&lt;=6.5,"Prediabetes",D1546&gt;6.5,"Diabetes")</f>
        <v>Normal</v>
      </c>
      <c r="L1546" s="30" t="str">
        <f>VLOOKUP(A1546,'Hospitalisation Details'!A1546:H3888,2,FALSE)</f>
        <v>22-Nov-1982</v>
      </c>
      <c r="M1546" s="23">
        <f>VLOOKUP(A1546,'Hospitalisation Details'!A1546:H3888,5,FALSE)</f>
        <v>6593.51</v>
      </c>
      <c r="N1546" s="23" t="str">
        <f>VLOOKUP(A1546,'Hospitalisation Details'!A1546:H3888,6,FALSE)</f>
        <v>tier - 2</v>
      </c>
      <c r="O1546" s="23" t="str">
        <f>VLOOKUP(A1546,'Hospitalisation Details'!A1546:H3888,7,FALSE)</f>
        <v>tier - 1</v>
      </c>
      <c r="P1546" s="23" t="str">
        <f>VLOOKUP(A1546,'Hospitalisation Details'!A1546:H3888,8,FALSE)</f>
        <v>R1013</v>
      </c>
      <c r="Q1546" s="26">
        <f>VLOOKUP(A1546,'Hospitalisation Details'!A1546:H3888,3,FALSE)</f>
        <v>40.544444444444444</v>
      </c>
    </row>
    <row r="1547" spans="1:17" ht="15.75" customHeight="1" x14ac:dyDescent="0.3">
      <c r="A1547" s="31" t="s">
        <v>2673</v>
      </c>
      <c r="B1547" s="23" t="str">
        <f>VLOOKUP(A1547,'Customer Names'!A1547:D3881,3,FALSE)</f>
        <v xml:space="preserve">  Sarah E</v>
      </c>
      <c r="C1547" s="23">
        <f>VLOOKUP(Healthcare!A1547,'Medical Examinations'!A1547:H3881,2,FALSE)</f>
        <v>34.799999999999997</v>
      </c>
      <c r="D1547" s="23">
        <f>VLOOKUP(A1547,'Medical Examinations'!A1547:H3881,3,FALSE)</f>
        <v>4.1900000000000004</v>
      </c>
      <c r="E1547" s="23" t="str">
        <f>VLOOKUP(A1547,'Medical Examinations'!A1547:H3881,4,FALSE)</f>
        <v>No</v>
      </c>
      <c r="F1547" s="23" t="str">
        <f>VLOOKUP(A1547,'Medical Examinations'!A1547:H3881,5,FALSE)</f>
        <v>No</v>
      </c>
      <c r="G1547" s="23" t="str">
        <f>VLOOKUP(A1547,'Medical Examinations'!A1547:H3881,6,FALSE)</f>
        <v>No</v>
      </c>
      <c r="H1547" s="23">
        <f>VLOOKUP(A1547,'Medical Examinations'!A1547:H3881,7,FALSE)</f>
        <v>1</v>
      </c>
      <c r="I1547" s="23" t="str">
        <f>VLOOKUP(A1547,'Medical Examinations'!A1547:H3881,8,FALSE)</f>
        <v>No</v>
      </c>
      <c r="J1547" s="23" t="str" cm="1">
        <f t="array" ref="J1547">_xlfn.IFS(C1547&lt;18.5,"Under Weight",C1547&lt;25,"Healthy Weight",C1547&lt;30,"Over Weight",C1547&gt;=30,"Obesity")</f>
        <v>Obesity</v>
      </c>
      <c r="K1547" s="23" t="str" cm="1">
        <f t="array" ref="K1547">_xlfn.IFS(D1547&lt;5.7,"Normal",D1547&lt;=6.5,"Prediabetes",D1547&gt;6.5,"Diabetes")</f>
        <v>Normal</v>
      </c>
      <c r="L1547" s="30" t="str">
        <f>VLOOKUP(A1547,'Hospitalisation Details'!A1547:H3889,2,FALSE)</f>
        <v>05-Oct-1984</v>
      </c>
      <c r="M1547" s="23">
        <f>VLOOKUP(A1547,'Hospitalisation Details'!A1547:H3889,5,FALSE)</f>
        <v>6571.54</v>
      </c>
      <c r="N1547" s="23" t="str">
        <f>VLOOKUP(A1547,'Hospitalisation Details'!A1547:H3889,6,FALSE)</f>
        <v>tier - 2</v>
      </c>
      <c r="O1547" s="23" t="str">
        <f>VLOOKUP(A1547,'Hospitalisation Details'!A1547:H3889,7,FALSE)</f>
        <v>tier - 3</v>
      </c>
      <c r="P1547" s="23" t="str">
        <f>VLOOKUP(A1547,'Hospitalisation Details'!A1547:H3889,8,FALSE)</f>
        <v>R1011</v>
      </c>
      <c r="Q1547" s="26">
        <f>VLOOKUP(A1547,'Hospitalisation Details'!A1547:H3889,3,FALSE)</f>
        <v>38.674999999999997</v>
      </c>
    </row>
    <row r="1548" spans="1:17" ht="15.75" customHeight="1" x14ac:dyDescent="0.3">
      <c r="A1548" s="31" t="s">
        <v>2674</v>
      </c>
      <c r="B1548" s="23" t="str">
        <f>VLOOKUP(A1548,'Customer Names'!A1548:D3882,3,FALSE)</f>
        <v xml:space="preserve">  Alison L</v>
      </c>
      <c r="C1548" s="23">
        <f>VLOOKUP(Healthcare!A1548,'Medical Examinations'!A1548:H3882,2,FALSE)</f>
        <v>32.965000000000003</v>
      </c>
      <c r="D1548" s="23">
        <f>VLOOKUP(A1548,'Medical Examinations'!A1548:H3882,3,FALSE)</f>
        <v>9.2100000000000009</v>
      </c>
      <c r="E1548" s="23" t="str">
        <f>VLOOKUP(A1548,'Medical Examinations'!A1548:H3882,4,FALSE)</f>
        <v>Yes</v>
      </c>
      <c r="F1548" s="23" t="str">
        <f>VLOOKUP(A1548,'Medical Examinations'!A1548:H3882,5,FALSE)</f>
        <v>No</v>
      </c>
      <c r="G1548" s="23" t="str">
        <f>VLOOKUP(A1548,'Medical Examinations'!A1548:H3882,6,FALSE)</f>
        <v>No</v>
      </c>
      <c r="H1548" s="23">
        <f>VLOOKUP(A1548,'Medical Examinations'!A1548:H3882,7,FALSE)</f>
        <v>0</v>
      </c>
      <c r="I1548" s="23" t="str">
        <f>VLOOKUP(A1548,'Medical Examinations'!A1548:H3882,8,FALSE)</f>
        <v>No</v>
      </c>
      <c r="J1548" s="23" t="str" cm="1">
        <f t="array" ref="J1548">_xlfn.IFS(C1548&lt;18.5,"Under Weight",C1548&lt;25,"Healthy Weight",C1548&lt;30,"Over Weight",C1548&gt;=30,"Obesity")</f>
        <v>Obesity</v>
      </c>
      <c r="K1548" s="23" t="str" cm="1">
        <f t="array" ref="K1548">_xlfn.IFS(D1548&lt;5.7,"Normal",D1548&lt;=6.5,"Prediabetes",D1548&gt;6.5,"Diabetes")</f>
        <v>Diabetes</v>
      </c>
      <c r="L1548" s="30" t="str">
        <f>VLOOKUP(A1548,'Hospitalisation Details'!A1548:H3890,2,FALSE)</f>
        <v>20-Jul-1981</v>
      </c>
      <c r="M1548" s="23">
        <f>VLOOKUP(A1548,'Hospitalisation Details'!A1548:H3890,5,FALSE)</f>
        <v>6571.02</v>
      </c>
      <c r="N1548" s="23" t="str">
        <f>VLOOKUP(A1548,'Hospitalisation Details'!A1548:H3890,6,FALSE)</f>
        <v>tier - 2</v>
      </c>
      <c r="O1548" s="23" t="str">
        <f>VLOOKUP(A1548,'Hospitalisation Details'!A1548:H3890,7,FALSE)</f>
        <v>tier - 1</v>
      </c>
      <c r="P1548" s="23" t="str">
        <f>VLOOKUP(A1548,'Hospitalisation Details'!A1548:H3890,8,FALSE)</f>
        <v>R1012</v>
      </c>
      <c r="Q1548" s="26">
        <f>VLOOKUP(A1548,'Hospitalisation Details'!A1548:H3890,3,FALSE)</f>
        <v>41.883333333333333</v>
      </c>
    </row>
    <row r="1549" spans="1:17" ht="15.75" customHeight="1" x14ac:dyDescent="0.3">
      <c r="A1549" s="31" t="s">
        <v>2676</v>
      </c>
      <c r="B1549" s="23" t="str">
        <f>VLOOKUP(A1549,'Customer Names'!A1549:D3883,3,FALSE)</f>
        <v xml:space="preserve">  Karen A</v>
      </c>
      <c r="C1549" s="23">
        <f>VLOOKUP(Healthcare!A1549,'Medical Examinations'!A1549:H3883,2,FALSE)</f>
        <v>27.265000000000001</v>
      </c>
      <c r="D1549" s="23">
        <f>VLOOKUP(A1549,'Medical Examinations'!A1549:H3883,3,FALSE)</f>
        <v>5.51</v>
      </c>
      <c r="E1549" s="23" t="str">
        <f>VLOOKUP(A1549,'Medical Examinations'!A1549:H3883,4,FALSE)</f>
        <v>No</v>
      </c>
      <c r="F1549" s="23" t="str">
        <f>VLOOKUP(A1549,'Medical Examinations'!A1549:H3883,5,FALSE)</f>
        <v>No</v>
      </c>
      <c r="G1549" s="23" t="str">
        <f>VLOOKUP(A1549,'Medical Examinations'!A1549:H3883,6,FALSE)</f>
        <v>No</v>
      </c>
      <c r="H1549" s="23">
        <f>VLOOKUP(A1549,'Medical Examinations'!A1549:H3883,7,FALSE)</f>
        <v>1</v>
      </c>
      <c r="I1549" s="23" t="str">
        <f>VLOOKUP(A1549,'Medical Examinations'!A1549:H3883,8,FALSE)</f>
        <v>No</v>
      </c>
      <c r="J1549" s="23" t="str" cm="1">
        <f t="array" ref="J1549">_xlfn.IFS(C1549&lt;18.5,"Under Weight",C1549&lt;25,"Healthy Weight",C1549&lt;30,"Over Weight",C1549&gt;=30,"Obesity")</f>
        <v>Over Weight</v>
      </c>
      <c r="K1549" s="23" t="str" cm="1">
        <f t="array" ref="K1549">_xlfn.IFS(D1549&lt;5.7,"Normal",D1549&lt;=6.5,"Prediabetes",D1549&gt;6.5,"Diabetes")</f>
        <v>Normal</v>
      </c>
      <c r="L1549" s="30" t="str">
        <f>VLOOKUP(A1549,'Hospitalisation Details'!A1549:H3891,2,FALSE)</f>
        <v>20-Sep-1984</v>
      </c>
      <c r="M1549" s="23">
        <f>VLOOKUP(A1549,'Hospitalisation Details'!A1549:H3891,5,FALSE)</f>
        <v>6555.07</v>
      </c>
      <c r="N1549" s="23" t="str">
        <f>VLOOKUP(A1549,'Hospitalisation Details'!A1549:H3891,6,FALSE)</f>
        <v>tier - 2</v>
      </c>
      <c r="O1549" s="23" t="str">
        <f>VLOOKUP(A1549,'Hospitalisation Details'!A1549:H3891,7,FALSE)</f>
        <v>tier - 2</v>
      </c>
      <c r="P1549" s="23" t="str">
        <f>VLOOKUP(A1549,'Hospitalisation Details'!A1549:H3891,8,FALSE)</f>
        <v>R1024</v>
      </c>
      <c r="Q1549" s="26">
        <f>VLOOKUP(A1549,'Hospitalisation Details'!A1549:H3891,3,FALSE)</f>
        <v>38.716666666666669</v>
      </c>
    </row>
    <row r="1550" spans="1:17" ht="15.75" customHeight="1" x14ac:dyDescent="0.3">
      <c r="A1550" s="31" t="s">
        <v>2678</v>
      </c>
      <c r="B1550" s="23" t="str">
        <f>VLOOKUP(A1550,'Customer Names'!A1550:D3884,3,FALSE)</f>
        <v xml:space="preserve">  Thomas R</v>
      </c>
      <c r="C1550" s="23">
        <f>VLOOKUP(Healthcare!A1550,'Medical Examinations'!A1550:H3884,2,FALSE)</f>
        <v>17.059999999999999</v>
      </c>
      <c r="D1550" s="23">
        <f>VLOOKUP(A1550,'Medical Examinations'!A1550:H3884,3,FALSE)</f>
        <v>8.5</v>
      </c>
      <c r="E1550" s="23" t="str">
        <f>VLOOKUP(A1550,'Medical Examinations'!A1550:H3884,4,FALSE)</f>
        <v>No</v>
      </c>
      <c r="F1550" s="23" t="str">
        <f>VLOOKUP(A1550,'Medical Examinations'!A1550:H3884,5,FALSE)</f>
        <v>No</v>
      </c>
      <c r="G1550" s="23" t="str">
        <f>VLOOKUP(A1550,'Medical Examinations'!A1550:H3884,6,FALSE)</f>
        <v>No</v>
      </c>
      <c r="H1550" s="23">
        <f>VLOOKUP(A1550,'Medical Examinations'!A1550:H3884,7,FALSE)</f>
        <v>0</v>
      </c>
      <c r="I1550" s="23" t="str">
        <f>VLOOKUP(A1550,'Medical Examinations'!A1550:H3884,8,FALSE)</f>
        <v>No</v>
      </c>
      <c r="J1550" s="23" t="str" cm="1">
        <f t="array" ref="J1550">_xlfn.IFS(C1550&lt;18.5,"Under Weight",C1550&lt;25,"Healthy Weight",C1550&lt;30,"Over Weight",C1550&gt;=30,"Obesity")</f>
        <v>Under Weight</v>
      </c>
      <c r="K1550" s="23" t="str" cm="1">
        <f t="array" ref="K1550">_xlfn.IFS(D1550&lt;5.7,"Normal",D1550&lt;=6.5,"Prediabetes",D1550&gt;6.5,"Diabetes")</f>
        <v>Diabetes</v>
      </c>
      <c r="L1550" s="30" t="str">
        <f>VLOOKUP(A1550,'Hospitalisation Details'!A1550:H3892,2,FALSE)</f>
        <v>11-Dec-1968</v>
      </c>
      <c r="M1550" s="23">
        <f>VLOOKUP(A1550,'Hospitalisation Details'!A1550:H3892,5,FALSE)</f>
        <v>6552.01</v>
      </c>
      <c r="N1550" s="23" t="str">
        <f>VLOOKUP(A1550,'Hospitalisation Details'!A1550:H3892,6,FALSE)</f>
        <v>tier - 3</v>
      </c>
      <c r="O1550" s="23" t="str">
        <f>VLOOKUP(A1550,'Hospitalisation Details'!A1550:H3892,7,FALSE)</f>
        <v>tier - 2</v>
      </c>
      <c r="P1550" s="23" t="str">
        <f>VLOOKUP(A1550,'Hospitalisation Details'!A1550:H3892,8,FALSE)</f>
        <v>R1013</v>
      </c>
      <c r="Q1550" s="26">
        <f>VLOOKUP(A1550,'Hospitalisation Details'!A1550:H3892,3,FALSE)</f>
        <v>54.491666666666667</v>
      </c>
    </row>
    <row r="1551" spans="1:17" ht="15.75" customHeight="1" x14ac:dyDescent="0.3">
      <c r="A1551" s="31" t="s">
        <v>2680</v>
      </c>
      <c r="B1551" s="23" t="str">
        <f>VLOOKUP(A1551,'Customer Names'!A1551:D3885,3,FALSE)</f>
        <v xml:space="preserve">  Stephanie W</v>
      </c>
      <c r="C1551" s="23">
        <f>VLOOKUP(Healthcare!A1551,'Medical Examinations'!A1551:H3885,2,FALSE)</f>
        <v>36.29</v>
      </c>
      <c r="D1551" s="23">
        <f>VLOOKUP(A1551,'Medical Examinations'!A1551:H3885,3,FALSE)</f>
        <v>6.23</v>
      </c>
      <c r="E1551" s="23" t="str">
        <f>VLOOKUP(A1551,'Medical Examinations'!A1551:H3885,4,FALSE)</f>
        <v>No</v>
      </c>
      <c r="F1551" s="23" t="str">
        <f>VLOOKUP(A1551,'Medical Examinations'!A1551:H3885,5,FALSE)</f>
        <v>No</v>
      </c>
      <c r="G1551" s="23" t="str">
        <f>VLOOKUP(A1551,'Medical Examinations'!A1551:H3885,6,FALSE)</f>
        <v>No</v>
      </c>
      <c r="H1551" s="23">
        <f>VLOOKUP(A1551,'Medical Examinations'!A1551:H3885,7,FALSE)</f>
        <v>0</v>
      </c>
      <c r="I1551" s="23" t="str">
        <f>VLOOKUP(A1551,'Medical Examinations'!A1551:H3885,8,FALSE)</f>
        <v>No</v>
      </c>
      <c r="J1551" s="23" t="str" cm="1">
        <f t="array" ref="J1551">_xlfn.IFS(C1551&lt;18.5,"Under Weight",C1551&lt;25,"Healthy Weight",C1551&lt;30,"Over Weight",C1551&gt;=30,"Obesity")</f>
        <v>Obesity</v>
      </c>
      <c r="K1551" s="23" t="str" cm="1">
        <f t="array" ref="K1551">_xlfn.IFS(D1551&lt;5.7,"Normal",D1551&lt;=6.5,"Prediabetes",D1551&gt;6.5,"Diabetes")</f>
        <v>Prediabetes</v>
      </c>
      <c r="L1551" s="30" t="str">
        <f>VLOOKUP(A1551,'Hospitalisation Details'!A1551:H3893,2,FALSE)</f>
        <v>06-Aug-1989</v>
      </c>
      <c r="M1551" s="23">
        <f>VLOOKUP(A1551,'Hospitalisation Details'!A1551:H3893,5,FALSE)</f>
        <v>6551.75</v>
      </c>
      <c r="N1551" s="23" t="str">
        <f>VLOOKUP(A1551,'Hospitalisation Details'!A1551:H3893,6,FALSE)</f>
        <v>tier - 2</v>
      </c>
      <c r="O1551" s="23" t="str">
        <f>VLOOKUP(A1551,'Hospitalisation Details'!A1551:H3893,7,FALSE)</f>
        <v>tier - 2</v>
      </c>
      <c r="P1551" s="23" t="str">
        <f>VLOOKUP(A1551,'Hospitalisation Details'!A1551:H3893,8,FALSE)</f>
        <v>R1024</v>
      </c>
      <c r="Q1551" s="26">
        <f>VLOOKUP(A1551,'Hospitalisation Details'!A1551:H3893,3,FALSE)</f>
        <v>33.838888888888889</v>
      </c>
    </row>
    <row r="1552" spans="1:17" ht="15.75" customHeight="1" x14ac:dyDescent="0.3">
      <c r="A1552" s="31" t="s">
        <v>2682</v>
      </c>
      <c r="B1552" s="23" t="str">
        <f>VLOOKUP(A1552,'Customer Names'!A1552:D3886,3,FALSE)</f>
        <v xml:space="preserve">  Ezra</v>
      </c>
      <c r="C1552" s="23">
        <f>VLOOKUP(Healthcare!A1552,'Medical Examinations'!A1552:H3886,2,FALSE)</f>
        <v>28.594999999999999</v>
      </c>
      <c r="D1552" s="23">
        <f>VLOOKUP(A1552,'Medical Examinations'!A1552:H3886,3,FALSE)</f>
        <v>8.5299999999999994</v>
      </c>
      <c r="E1552" s="23" t="str">
        <f>VLOOKUP(A1552,'Medical Examinations'!A1552:H3886,4,FALSE)</f>
        <v>Yes</v>
      </c>
      <c r="F1552" s="23" t="str">
        <f>VLOOKUP(A1552,'Medical Examinations'!A1552:H3886,5,FALSE)</f>
        <v>No</v>
      </c>
      <c r="G1552" s="23" t="str">
        <f>VLOOKUP(A1552,'Medical Examinations'!A1552:H3886,6,FALSE)</f>
        <v>No</v>
      </c>
      <c r="H1552" s="23">
        <f>VLOOKUP(A1552,'Medical Examinations'!A1552:H3886,7,FALSE)</f>
        <v>1</v>
      </c>
      <c r="I1552" s="23" t="str">
        <f>VLOOKUP(A1552,'Medical Examinations'!A1552:H3886,8,FALSE)</f>
        <v>No</v>
      </c>
      <c r="J1552" s="23" t="str" cm="1">
        <f t="array" ref="J1552">_xlfn.IFS(C1552&lt;18.5,"Under Weight",C1552&lt;25,"Healthy Weight",C1552&lt;30,"Over Weight",C1552&gt;=30,"Obesity")</f>
        <v>Over Weight</v>
      </c>
      <c r="K1552" s="23" t="str" cm="1">
        <f t="array" ref="K1552">_xlfn.IFS(D1552&lt;5.7,"Normal",D1552&lt;=6.5,"Prediabetes",D1552&gt;6.5,"Diabetes")</f>
        <v>Diabetes</v>
      </c>
      <c r="L1552" s="30" t="str">
        <f>VLOOKUP(A1552,'Hospitalisation Details'!A1552:H3894,2,FALSE)</f>
        <v>18-Dec-1986</v>
      </c>
      <c r="M1552" s="23">
        <f>VLOOKUP(A1552,'Hospitalisation Details'!A1552:H3894,5,FALSE)</f>
        <v>6548.2</v>
      </c>
      <c r="N1552" s="23" t="str">
        <f>VLOOKUP(A1552,'Hospitalisation Details'!A1552:H3894,6,FALSE)</f>
        <v>tier - 2</v>
      </c>
      <c r="O1552" s="23" t="str">
        <f>VLOOKUP(A1552,'Hospitalisation Details'!A1552:H3894,7,FALSE)</f>
        <v>tier - 3</v>
      </c>
      <c r="P1552" s="23" t="str">
        <f>VLOOKUP(A1552,'Hospitalisation Details'!A1552:H3894,8,FALSE)</f>
        <v>R1012</v>
      </c>
      <c r="Q1552" s="26">
        <f>VLOOKUP(A1552,'Hospitalisation Details'!A1552:H3894,3,FALSE)</f>
        <v>36.472222222222221</v>
      </c>
    </row>
    <row r="1553" spans="1:17" ht="15.75" customHeight="1" x14ac:dyDescent="0.3">
      <c r="A1553" s="31" t="s">
        <v>2684</v>
      </c>
      <c r="B1553" s="23" t="str">
        <f>VLOOKUP(A1553,'Customer Names'!A1553:D3887,3,FALSE)</f>
        <v xml:space="preserve">  Jim</v>
      </c>
      <c r="C1553" s="23">
        <f>VLOOKUP(Healthcare!A1553,'Medical Examinations'!A1553:H3887,2,FALSE)</f>
        <v>17.8</v>
      </c>
      <c r="D1553" s="23">
        <f>VLOOKUP(A1553,'Medical Examinations'!A1553:H3887,3,FALSE)</f>
        <v>5.75</v>
      </c>
      <c r="E1553" s="23" t="str">
        <f>VLOOKUP(A1553,'Medical Examinations'!A1553:H3887,4,FALSE)</f>
        <v>Yes</v>
      </c>
      <c r="F1553" s="23" t="str">
        <f>VLOOKUP(A1553,'Medical Examinations'!A1553:H3887,5,FALSE)</f>
        <v>No</v>
      </c>
      <c r="G1553" s="23" t="str">
        <f>VLOOKUP(A1553,'Medical Examinations'!A1553:H3887,6,FALSE)</f>
        <v>Yes</v>
      </c>
      <c r="H1553" s="23">
        <f>VLOOKUP(A1553,'Medical Examinations'!A1553:H3887,7,FALSE)</f>
        <v>1</v>
      </c>
      <c r="I1553" s="23" t="str">
        <f>VLOOKUP(A1553,'Medical Examinations'!A1553:H3887,8,FALSE)</f>
        <v>No</v>
      </c>
      <c r="J1553" s="23" t="str" cm="1">
        <f t="array" ref="J1553">_xlfn.IFS(C1553&lt;18.5,"Under Weight",C1553&lt;25,"Healthy Weight",C1553&lt;30,"Over Weight",C1553&gt;=30,"Obesity")</f>
        <v>Under Weight</v>
      </c>
      <c r="K1553" s="23" t="str" cm="1">
        <f t="array" ref="K1553">_xlfn.IFS(D1553&lt;5.7,"Normal",D1553&lt;=6.5,"Prediabetes",D1553&gt;6.5,"Diabetes")</f>
        <v>Prediabetes</v>
      </c>
      <c r="L1553" s="30" t="str">
        <f>VLOOKUP(A1553,'Hospitalisation Details'!A1553:H3895,2,FALSE)</f>
        <v>03-Dec-1969</v>
      </c>
      <c r="M1553" s="23">
        <f>VLOOKUP(A1553,'Hospitalisation Details'!A1553:H3895,5,FALSE)</f>
        <v>6546.16</v>
      </c>
      <c r="N1553" s="23" t="str">
        <f>VLOOKUP(A1553,'Hospitalisation Details'!A1553:H3895,6,FALSE)</f>
        <v>tier - 2</v>
      </c>
      <c r="O1553" s="23" t="str">
        <f>VLOOKUP(A1553,'Hospitalisation Details'!A1553:H3895,7,FALSE)</f>
        <v>tier - 3</v>
      </c>
      <c r="P1553" s="23" t="str">
        <f>VLOOKUP(A1553,'Hospitalisation Details'!A1553:H3895,8,FALSE)</f>
        <v>R1013</v>
      </c>
      <c r="Q1553" s="26">
        <f>VLOOKUP(A1553,'Hospitalisation Details'!A1553:H3895,3,FALSE)</f>
        <v>53.513888888888886</v>
      </c>
    </row>
    <row r="1554" spans="1:17" ht="15.75" customHeight="1" x14ac:dyDescent="0.3">
      <c r="A1554" s="31" t="s">
        <v>2685</v>
      </c>
      <c r="B1554" s="23" t="str">
        <f>VLOOKUP(A1554,'Customer Names'!A1554:D3888,3,FALSE)</f>
        <v xml:space="preserve">  Ari L</v>
      </c>
      <c r="C1554" s="23">
        <f>VLOOKUP(Healthcare!A1554,'Medical Examinations'!A1554:H3888,2,FALSE)</f>
        <v>21.4</v>
      </c>
      <c r="D1554" s="23">
        <f>VLOOKUP(A1554,'Medical Examinations'!A1554:H3888,3,FALSE)</f>
        <v>5.6</v>
      </c>
      <c r="E1554" s="23" t="str">
        <f>VLOOKUP(A1554,'Medical Examinations'!A1554:H3888,4,FALSE)</f>
        <v>No</v>
      </c>
      <c r="F1554" s="23" t="str">
        <f>VLOOKUP(A1554,'Medical Examinations'!A1554:H3888,5,FALSE)</f>
        <v>No</v>
      </c>
      <c r="G1554" s="23" t="str">
        <f>VLOOKUP(A1554,'Medical Examinations'!A1554:H3888,6,FALSE)</f>
        <v>No</v>
      </c>
      <c r="H1554" s="23">
        <f>VLOOKUP(A1554,'Medical Examinations'!A1554:H3888,7,FALSE)</f>
        <v>0</v>
      </c>
      <c r="I1554" s="23" t="str">
        <f>VLOOKUP(A1554,'Medical Examinations'!A1554:H3888,8,FALSE)</f>
        <v>No</v>
      </c>
      <c r="J1554" s="23" t="str" cm="1">
        <f t="array" ref="J1554">_xlfn.IFS(C1554&lt;18.5,"Under Weight",C1554&lt;25,"Healthy Weight",C1554&lt;30,"Over Weight",C1554&gt;=30,"Obesity")</f>
        <v>Healthy Weight</v>
      </c>
      <c r="K1554" s="23" t="str" cm="1">
        <f t="array" ref="K1554">_xlfn.IFS(D1554&lt;5.7,"Normal",D1554&lt;=6.5,"Prediabetes",D1554&gt;6.5,"Diabetes")</f>
        <v>Normal</v>
      </c>
      <c r="L1554" s="30" t="str">
        <f>VLOOKUP(A1554,'Hospitalisation Details'!A1554:H3896,2,FALSE)</f>
        <v>02-Oct-1982</v>
      </c>
      <c r="M1554" s="23">
        <f>VLOOKUP(A1554,'Hospitalisation Details'!A1554:H3896,5,FALSE)</f>
        <v>6536.68</v>
      </c>
      <c r="N1554" s="23" t="str">
        <f>VLOOKUP(A1554,'Hospitalisation Details'!A1554:H3896,6,FALSE)</f>
        <v>tier - 2</v>
      </c>
      <c r="O1554" s="23" t="str">
        <f>VLOOKUP(A1554,'Hospitalisation Details'!A1554:H3896,7,FALSE)</f>
        <v>tier - 2</v>
      </c>
      <c r="P1554" s="23" t="str">
        <f>VLOOKUP(A1554,'Hospitalisation Details'!A1554:H3896,8,FALSE)</f>
        <v>R1012</v>
      </c>
      <c r="Q1554" s="26">
        <f>VLOOKUP(A1554,'Hospitalisation Details'!A1554:H3896,3,FALSE)</f>
        <v>40.68333333333333</v>
      </c>
    </row>
    <row r="1555" spans="1:17" ht="15.75" customHeight="1" x14ac:dyDescent="0.3">
      <c r="A1555" s="31" t="s">
        <v>2687</v>
      </c>
      <c r="B1555" s="23" t="str">
        <f>VLOOKUP(A1555,'Customer Names'!A1555:D3889,3,FALSE)</f>
        <v xml:space="preserve">  Fanny</v>
      </c>
      <c r="C1555" s="23">
        <f>VLOOKUP(Healthcare!A1555,'Medical Examinations'!A1555:H3889,2,FALSE)</f>
        <v>23.01</v>
      </c>
      <c r="D1555" s="23">
        <f>VLOOKUP(A1555,'Medical Examinations'!A1555:H3889,3,FALSE)</f>
        <v>4.68</v>
      </c>
      <c r="E1555" s="23" t="str">
        <f>VLOOKUP(A1555,'Medical Examinations'!A1555:H3889,4,FALSE)</f>
        <v>No</v>
      </c>
      <c r="F1555" s="23" t="str">
        <f>VLOOKUP(A1555,'Medical Examinations'!A1555:H3889,5,FALSE)</f>
        <v>No</v>
      </c>
      <c r="G1555" s="23" t="str">
        <f>VLOOKUP(A1555,'Medical Examinations'!A1555:H3889,6,FALSE)</f>
        <v>No</v>
      </c>
      <c r="H1555" s="23">
        <f>VLOOKUP(A1555,'Medical Examinations'!A1555:H3889,7,FALSE)</f>
        <v>0</v>
      </c>
      <c r="I1555" s="23" t="str">
        <f>VLOOKUP(A1555,'Medical Examinations'!A1555:H3889,8,FALSE)</f>
        <v>No</v>
      </c>
      <c r="J1555" s="23" t="str" cm="1">
        <f t="array" ref="J1555">_xlfn.IFS(C1555&lt;18.5,"Under Weight",C1555&lt;25,"Healthy Weight",C1555&lt;30,"Over Weight",C1555&gt;=30,"Obesity")</f>
        <v>Healthy Weight</v>
      </c>
      <c r="K1555" s="23" t="str" cm="1">
        <f t="array" ref="K1555">_xlfn.IFS(D1555&lt;5.7,"Normal",D1555&lt;=6.5,"Prediabetes",D1555&gt;6.5,"Diabetes")</f>
        <v>Normal</v>
      </c>
      <c r="L1555" s="30" t="str">
        <f>VLOOKUP(A1555,'Hospitalisation Details'!A1555:H3897,2,FALSE)</f>
        <v>12-Aug-1982</v>
      </c>
      <c r="M1555" s="23">
        <f>VLOOKUP(A1555,'Hospitalisation Details'!A1555:H3897,5,FALSE)</f>
        <v>6532.04</v>
      </c>
      <c r="N1555" s="23" t="str">
        <f>VLOOKUP(A1555,'Hospitalisation Details'!A1555:H3897,6,FALSE)</f>
        <v>tier - 2</v>
      </c>
      <c r="O1555" s="23" t="str">
        <f>VLOOKUP(A1555,'Hospitalisation Details'!A1555:H3897,7,FALSE)</f>
        <v>tier - 1</v>
      </c>
      <c r="P1555" s="23" t="str">
        <f>VLOOKUP(A1555,'Hospitalisation Details'!A1555:H3897,8,FALSE)</f>
        <v>R1013</v>
      </c>
      <c r="Q1555" s="26">
        <f>VLOOKUP(A1555,'Hospitalisation Details'!A1555:H3897,3,FALSE)</f>
        <v>40.822222222222223</v>
      </c>
    </row>
    <row r="1556" spans="1:17" ht="15.75" customHeight="1" x14ac:dyDescent="0.3">
      <c r="A1556" s="31" t="s">
        <v>2689</v>
      </c>
      <c r="B1556" s="23" t="str">
        <f>VLOOKUP(A1556,'Customer Names'!A1556:D3890,3,FALSE)</f>
        <v xml:space="preserve">  Heather</v>
      </c>
      <c r="C1556" s="23">
        <f>VLOOKUP(Healthcare!A1556,'Medical Examinations'!A1556:H3890,2,FALSE)</f>
        <v>19.86</v>
      </c>
      <c r="D1556" s="23">
        <f>VLOOKUP(A1556,'Medical Examinations'!A1556:H3890,3,FALSE)</f>
        <v>5.62</v>
      </c>
      <c r="E1556" s="23" t="str">
        <f>VLOOKUP(A1556,'Medical Examinations'!A1556:H3890,4,FALSE)</f>
        <v>Yes</v>
      </c>
      <c r="F1556" s="23" t="str">
        <f>VLOOKUP(A1556,'Medical Examinations'!A1556:H3890,5,FALSE)</f>
        <v>No</v>
      </c>
      <c r="G1556" s="23" t="str">
        <f>VLOOKUP(A1556,'Medical Examinations'!A1556:H3890,6,FALSE)</f>
        <v>No</v>
      </c>
      <c r="H1556" s="23">
        <f>VLOOKUP(A1556,'Medical Examinations'!A1556:H3890,7,FALSE)</f>
        <v>0</v>
      </c>
      <c r="I1556" s="23" t="str">
        <f>VLOOKUP(A1556,'Medical Examinations'!A1556:H3890,8,FALSE)</f>
        <v>No</v>
      </c>
      <c r="J1556" s="23" t="str" cm="1">
        <f t="array" ref="J1556">_xlfn.IFS(C1556&lt;18.5,"Under Weight",C1556&lt;25,"Healthy Weight",C1556&lt;30,"Over Weight",C1556&gt;=30,"Obesity")</f>
        <v>Healthy Weight</v>
      </c>
      <c r="K1556" s="23" t="str" cm="1">
        <f t="array" ref="K1556">_xlfn.IFS(D1556&lt;5.7,"Normal",D1556&lt;=6.5,"Prediabetes",D1556&gt;6.5,"Diabetes")</f>
        <v>Normal</v>
      </c>
      <c r="L1556" s="30" t="str">
        <f>VLOOKUP(A1556,'Hospitalisation Details'!A1556:H3898,2,FALSE)</f>
        <v>23-Oct-1976</v>
      </c>
      <c r="M1556" s="23">
        <f>VLOOKUP(A1556,'Hospitalisation Details'!A1556:H3898,5,FALSE)</f>
        <v>6529.21</v>
      </c>
      <c r="N1556" s="23" t="str">
        <f>VLOOKUP(A1556,'Hospitalisation Details'!A1556:H3898,6,FALSE)</f>
        <v>tier - 2</v>
      </c>
      <c r="O1556" s="23" t="str">
        <f>VLOOKUP(A1556,'Hospitalisation Details'!A1556:H3898,7,FALSE)</f>
        <v>tier - 1</v>
      </c>
      <c r="P1556" s="23" t="str">
        <f>VLOOKUP(A1556,'Hospitalisation Details'!A1556:H3898,8,FALSE)</f>
        <v>R1013</v>
      </c>
      <c r="Q1556" s="26">
        <f>VLOOKUP(A1556,'Hospitalisation Details'!A1556:H3898,3,FALSE)</f>
        <v>46.625</v>
      </c>
    </row>
    <row r="1557" spans="1:17" ht="15.75" customHeight="1" x14ac:dyDescent="0.3">
      <c r="A1557" s="31" t="s">
        <v>2690</v>
      </c>
      <c r="B1557" s="23" t="str">
        <f>VLOOKUP(A1557,'Customer Names'!A1557:D3891,3,FALSE)</f>
        <v xml:space="preserve">  Peter W</v>
      </c>
      <c r="C1557" s="23">
        <f>VLOOKUP(Healthcare!A1557,'Medical Examinations'!A1557:H3891,2,FALSE)</f>
        <v>33.58</v>
      </c>
      <c r="D1557" s="23">
        <f>VLOOKUP(A1557,'Medical Examinations'!A1557:H3891,3,FALSE)</f>
        <v>5.08</v>
      </c>
      <c r="E1557" s="23" t="str">
        <f>VLOOKUP(A1557,'Medical Examinations'!A1557:H3891,4,FALSE)</f>
        <v>No</v>
      </c>
      <c r="F1557" s="23" t="str">
        <f>VLOOKUP(A1557,'Medical Examinations'!A1557:H3891,5,FALSE)</f>
        <v>No</v>
      </c>
      <c r="G1557" s="23" t="str">
        <f>VLOOKUP(A1557,'Medical Examinations'!A1557:H3891,6,FALSE)</f>
        <v>No</v>
      </c>
      <c r="H1557" s="23">
        <f>VLOOKUP(A1557,'Medical Examinations'!A1557:H3891,7,FALSE)</f>
        <v>0</v>
      </c>
      <c r="I1557" s="23" t="str">
        <f>VLOOKUP(A1557,'Medical Examinations'!A1557:H3891,8,FALSE)</f>
        <v>No</v>
      </c>
      <c r="J1557" s="23" t="str" cm="1">
        <f t="array" ref="J1557">_xlfn.IFS(C1557&lt;18.5,"Under Weight",C1557&lt;25,"Healthy Weight",C1557&lt;30,"Over Weight",C1557&gt;=30,"Obesity")</f>
        <v>Obesity</v>
      </c>
      <c r="K1557" s="23" t="str" cm="1">
        <f t="array" ref="K1557">_xlfn.IFS(D1557&lt;5.7,"Normal",D1557&lt;=6.5,"Prediabetes",D1557&gt;6.5,"Diabetes")</f>
        <v>Normal</v>
      </c>
      <c r="L1557" s="30" t="str">
        <f>VLOOKUP(A1557,'Hospitalisation Details'!A1557:H3899,2,FALSE)</f>
        <v>07-Jul-1994</v>
      </c>
      <c r="M1557" s="23">
        <f>VLOOKUP(A1557,'Hospitalisation Details'!A1557:H3899,5,FALSE)</f>
        <v>6512.24</v>
      </c>
      <c r="N1557" s="23" t="str">
        <f>VLOOKUP(A1557,'Hospitalisation Details'!A1557:H3899,6,FALSE)</f>
        <v>tier - 2</v>
      </c>
      <c r="O1557" s="23" t="str">
        <f>VLOOKUP(A1557,'Hospitalisation Details'!A1557:H3899,7,FALSE)</f>
        <v>tier - 1</v>
      </c>
      <c r="P1557" s="23" t="str">
        <f>VLOOKUP(A1557,'Hospitalisation Details'!A1557:H3899,8,FALSE)</f>
        <v>R1021</v>
      </c>
      <c r="Q1557" s="26">
        <f>VLOOKUP(A1557,'Hospitalisation Details'!A1557:H3899,3,FALSE)</f>
        <v>28.919444444444444</v>
      </c>
    </row>
    <row r="1558" spans="1:17" ht="15.75" customHeight="1" x14ac:dyDescent="0.3">
      <c r="A1558" s="31" t="s">
        <v>2691</v>
      </c>
      <c r="B1558" s="23" t="str">
        <f>VLOOKUP(A1558,'Customer Names'!A1558:D3892,3,FALSE)</f>
        <v xml:space="preserve">  Catherine A</v>
      </c>
      <c r="C1558" s="23">
        <f>VLOOKUP(Healthcare!A1558,'Medical Examinations'!A1558:H3892,2,FALSE)</f>
        <v>29.81</v>
      </c>
      <c r="D1558" s="23">
        <f>VLOOKUP(A1558,'Medical Examinations'!A1558:H3892,3,FALSE)</f>
        <v>5.28</v>
      </c>
      <c r="E1558" s="23" t="str">
        <f>VLOOKUP(A1558,'Medical Examinations'!A1558:H3892,4,FALSE)</f>
        <v>No</v>
      </c>
      <c r="F1558" s="23" t="str">
        <f>VLOOKUP(A1558,'Medical Examinations'!A1558:H3892,5,FALSE)</f>
        <v>No</v>
      </c>
      <c r="G1558" s="23" t="str">
        <f>VLOOKUP(A1558,'Medical Examinations'!A1558:H3892,6,FALSE)</f>
        <v>No</v>
      </c>
      <c r="H1558" s="23">
        <f>VLOOKUP(A1558,'Medical Examinations'!A1558:H3892,7,FALSE)</f>
        <v>0</v>
      </c>
      <c r="I1558" s="23" t="str">
        <f>VLOOKUP(A1558,'Medical Examinations'!A1558:H3892,8,FALSE)</f>
        <v>No</v>
      </c>
      <c r="J1558" s="23" t="str" cm="1">
        <f t="array" ref="J1558">_xlfn.IFS(C1558&lt;18.5,"Under Weight",C1558&lt;25,"Healthy Weight",C1558&lt;30,"Over Weight",C1558&gt;=30,"Obesity")</f>
        <v>Over Weight</v>
      </c>
      <c r="K1558" s="23" t="str" cm="1">
        <f t="array" ref="K1558">_xlfn.IFS(D1558&lt;5.7,"Normal",D1558&lt;=6.5,"Prediabetes",D1558&gt;6.5,"Diabetes")</f>
        <v>Normal</v>
      </c>
      <c r="L1558" s="30" t="str">
        <f>VLOOKUP(A1558,'Hospitalisation Details'!A1558:H3900,2,FALSE)</f>
        <v>28-Aug-1982</v>
      </c>
      <c r="M1558" s="23">
        <f>VLOOKUP(A1558,'Hospitalisation Details'!A1558:H3900,5,FALSE)</f>
        <v>6500.24</v>
      </c>
      <c r="N1558" s="23" t="str">
        <f>VLOOKUP(A1558,'Hospitalisation Details'!A1558:H3900,6,FALSE)</f>
        <v>tier - 2</v>
      </c>
      <c r="O1558" s="23" t="str">
        <f>VLOOKUP(A1558,'Hospitalisation Details'!A1558:H3900,7,FALSE)</f>
        <v>tier - 2</v>
      </c>
      <c r="P1558" s="23" t="str">
        <f>VLOOKUP(A1558,'Hospitalisation Details'!A1558:H3900,8,FALSE)</f>
        <v>R1013</v>
      </c>
      <c r="Q1558" s="26">
        <f>VLOOKUP(A1558,'Hospitalisation Details'!A1558:H3900,3,FALSE)</f>
        <v>40.777777777777779</v>
      </c>
    </row>
    <row r="1559" spans="1:17" ht="15.75" customHeight="1" x14ac:dyDescent="0.3">
      <c r="A1559" s="31" t="s">
        <v>2693</v>
      </c>
      <c r="B1559" s="23" t="str">
        <f>VLOOKUP(A1559,'Customer Names'!A1559:D3893,3,FALSE)</f>
        <v xml:space="preserve">  Kelly A</v>
      </c>
      <c r="C1559" s="23">
        <f>VLOOKUP(Healthcare!A1559,'Medical Examinations'!A1559:H3893,2,FALSE)</f>
        <v>27.4</v>
      </c>
      <c r="D1559" s="23">
        <f>VLOOKUP(A1559,'Medical Examinations'!A1559:H3893,3,FALSE)</f>
        <v>4.6100000000000003</v>
      </c>
      <c r="E1559" s="23" t="str">
        <f>VLOOKUP(A1559,'Medical Examinations'!A1559:H3893,4,FALSE)</f>
        <v>No</v>
      </c>
      <c r="F1559" s="23" t="str">
        <f>VLOOKUP(A1559,'Medical Examinations'!A1559:H3893,5,FALSE)</f>
        <v>No</v>
      </c>
      <c r="G1559" s="23" t="str">
        <f>VLOOKUP(A1559,'Medical Examinations'!A1559:H3893,6,FALSE)</f>
        <v>No</v>
      </c>
      <c r="H1559" s="23">
        <f>VLOOKUP(A1559,'Medical Examinations'!A1559:H3893,7,FALSE)</f>
        <v>0</v>
      </c>
      <c r="I1559" s="23" t="str">
        <f>VLOOKUP(A1559,'Medical Examinations'!A1559:H3893,8,FALSE)</f>
        <v>No</v>
      </c>
      <c r="J1559" s="23" t="str" cm="1">
        <f t="array" ref="J1559">_xlfn.IFS(C1559&lt;18.5,"Under Weight",C1559&lt;25,"Healthy Weight",C1559&lt;30,"Over Weight",C1559&gt;=30,"Obesity")</f>
        <v>Over Weight</v>
      </c>
      <c r="K1559" s="23" t="str" cm="1">
        <f t="array" ref="K1559">_xlfn.IFS(D1559&lt;5.7,"Normal",D1559&lt;=6.5,"Prediabetes",D1559&gt;6.5,"Diabetes")</f>
        <v>Normal</v>
      </c>
      <c r="L1559" s="30" t="str">
        <f>VLOOKUP(A1559,'Hospitalisation Details'!A1559:H3901,2,FALSE)</f>
        <v>09-Oct-1982</v>
      </c>
      <c r="M1559" s="23">
        <f>VLOOKUP(A1559,'Hospitalisation Details'!A1559:H3901,5,FALSE)</f>
        <v>6496.89</v>
      </c>
      <c r="N1559" s="23" t="str">
        <f>VLOOKUP(A1559,'Hospitalisation Details'!A1559:H3901,6,FALSE)</f>
        <v>tier - 2</v>
      </c>
      <c r="O1559" s="23" t="str">
        <f>VLOOKUP(A1559,'Hospitalisation Details'!A1559:H3901,7,FALSE)</f>
        <v>tier - 3</v>
      </c>
      <c r="P1559" s="23" t="str">
        <f>VLOOKUP(A1559,'Hospitalisation Details'!A1559:H3901,8,FALSE)</f>
        <v>R1011</v>
      </c>
      <c r="Q1559" s="26">
        <f>VLOOKUP(A1559,'Hospitalisation Details'!A1559:H3901,3,FALSE)</f>
        <v>40.663888888888891</v>
      </c>
    </row>
    <row r="1560" spans="1:17" ht="15.75" customHeight="1" x14ac:dyDescent="0.3">
      <c r="A1560" s="31" t="s">
        <v>2694</v>
      </c>
      <c r="B1560" s="23" t="str">
        <f>VLOOKUP(A1560,'Customer Names'!A1560:D3894,3,FALSE)</f>
        <v xml:space="preserve">  Janel N</v>
      </c>
      <c r="C1560" s="23">
        <f>VLOOKUP(Healthcare!A1560,'Medical Examinations'!A1560:H3894,2,FALSE)</f>
        <v>17.98</v>
      </c>
      <c r="D1560" s="23">
        <f>VLOOKUP(A1560,'Medical Examinations'!A1560:H3894,3,FALSE)</f>
        <v>6.57</v>
      </c>
      <c r="E1560" s="23" t="str">
        <f>VLOOKUP(A1560,'Medical Examinations'!A1560:H3894,4,FALSE)</f>
        <v>Yes</v>
      </c>
      <c r="F1560" s="23" t="str">
        <f>VLOOKUP(A1560,'Medical Examinations'!A1560:H3894,5,FALSE)</f>
        <v>No</v>
      </c>
      <c r="G1560" s="23" t="str">
        <f>VLOOKUP(A1560,'Medical Examinations'!A1560:H3894,6,FALSE)</f>
        <v>No</v>
      </c>
      <c r="H1560" s="23">
        <f>VLOOKUP(A1560,'Medical Examinations'!A1560:H3894,7,FALSE)</f>
        <v>2</v>
      </c>
      <c r="I1560" s="23" t="str">
        <f>VLOOKUP(A1560,'Medical Examinations'!A1560:H3894,8,FALSE)</f>
        <v>No</v>
      </c>
      <c r="J1560" s="23" t="str" cm="1">
        <f t="array" ref="J1560">_xlfn.IFS(C1560&lt;18.5,"Under Weight",C1560&lt;25,"Healthy Weight",C1560&lt;30,"Over Weight",C1560&gt;=30,"Obesity")</f>
        <v>Under Weight</v>
      </c>
      <c r="K1560" s="23" t="str" cm="1">
        <f t="array" ref="K1560">_xlfn.IFS(D1560&lt;5.7,"Normal",D1560&lt;=6.5,"Prediabetes",D1560&gt;6.5,"Diabetes")</f>
        <v>Diabetes</v>
      </c>
      <c r="L1560" s="30" t="str">
        <f>VLOOKUP(A1560,'Hospitalisation Details'!A1560:H3902,2,FALSE)</f>
        <v>01-Dec-1970</v>
      </c>
      <c r="M1560" s="23">
        <f>VLOOKUP(A1560,'Hospitalisation Details'!A1560:H3902,5,FALSE)</f>
        <v>6481.67</v>
      </c>
      <c r="N1560" s="23" t="str">
        <f>VLOOKUP(A1560,'Hospitalisation Details'!A1560:H3902,6,FALSE)</f>
        <v>tier - 2</v>
      </c>
      <c r="O1560" s="23" t="str">
        <f>VLOOKUP(A1560,'Hospitalisation Details'!A1560:H3902,7,FALSE)</f>
        <v>tier - 2</v>
      </c>
      <c r="P1560" s="23" t="str">
        <f>VLOOKUP(A1560,'Hospitalisation Details'!A1560:H3902,8,FALSE)</f>
        <v>R1013</v>
      </c>
      <c r="Q1560" s="26">
        <f>VLOOKUP(A1560,'Hospitalisation Details'!A1560:H3902,3,FALSE)</f>
        <v>52.519444444444446</v>
      </c>
    </row>
    <row r="1561" spans="1:17" ht="15.75" customHeight="1" x14ac:dyDescent="0.3">
      <c r="A1561" s="31" t="s">
        <v>2696</v>
      </c>
      <c r="B1561" s="23" t="str">
        <f>VLOOKUP(A1561,'Customer Names'!A1561:D3895,3,FALSE)</f>
        <v xml:space="preserve">  Yann Kai</v>
      </c>
      <c r="C1561" s="23">
        <f>VLOOKUP(Healthcare!A1561,'Medical Examinations'!A1561:H3895,2,FALSE)</f>
        <v>37.9</v>
      </c>
      <c r="D1561" s="23">
        <f>VLOOKUP(A1561,'Medical Examinations'!A1561:H3895,3,FALSE)</f>
        <v>5.83</v>
      </c>
      <c r="E1561" s="23" t="str">
        <f>VLOOKUP(A1561,'Medical Examinations'!A1561:H3895,4,FALSE)</f>
        <v>No</v>
      </c>
      <c r="F1561" s="23" t="str">
        <f>VLOOKUP(A1561,'Medical Examinations'!A1561:H3895,5,FALSE)</f>
        <v>No</v>
      </c>
      <c r="G1561" s="23" t="str">
        <f>VLOOKUP(A1561,'Medical Examinations'!A1561:H3895,6,FALSE)</f>
        <v>No</v>
      </c>
      <c r="H1561" s="23">
        <f>VLOOKUP(A1561,'Medical Examinations'!A1561:H3895,7,FALSE)</f>
        <v>0</v>
      </c>
      <c r="I1561" s="23" t="str">
        <f>VLOOKUP(A1561,'Medical Examinations'!A1561:H3895,8,FALSE)</f>
        <v>No</v>
      </c>
      <c r="J1561" s="23" t="str" cm="1">
        <f t="array" ref="J1561">_xlfn.IFS(C1561&lt;18.5,"Under Weight",C1561&lt;25,"Healthy Weight",C1561&lt;30,"Over Weight",C1561&gt;=30,"Obesity")</f>
        <v>Obesity</v>
      </c>
      <c r="K1561" s="23" t="str" cm="1">
        <f t="array" ref="K1561">_xlfn.IFS(D1561&lt;5.7,"Normal",D1561&lt;=6.5,"Prediabetes",D1561&gt;6.5,"Diabetes")</f>
        <v>Prediabetes</v>
      </c>
      <c r="L1561" s="30" t="str">
        <f>VLOOKUP(A1561,'Hospitalisation Details'!A1561:H3903,2,FALSE)</f>
        <v>08-Jun-1980</v>
      </c>
      <c r="M1561" s="23">
        <f>VLOOKUP(A1561,'Hospitalisation Details'!A1561:H3903,5,FALSE)</f>
        <v>6474.01</v>
      </c>
      <c r="N1561" s="23" t="str">
        <f>VLOOKUP(A1561,'Hospitalisation Details'!A1561:H3903,6,FALSE)</f>
        <v>tier - 2</v>
      </c>
      <c r="O1561" s="23" t="str">
        <f>VLOOKUP(A1561,'Hospitalisation Details'!A1561:H3903,7,FALSE)</f>
        <v>tier - 3</v>
      </c>
      <c r="P1561" s="23" t="str">
        <f>VLOOKUP(A1561,'Hospitalisation Details'!A1561:H3903,8,FALSE)</f>
        <v>R1011</v>
      </c>
      <c r="Q1561" s="26">
        <f>VLOOKUP(A1561,'Hospitalisation Details'!A1561:H3903,3,FALSE)</f>
        <v>43</v>
      </c>
    </row>
    <row r="1562" spans="1:17" ht="15.75" customHeight="1" x14ac:dyDescent="0.3">
      <c r="A1562" s="31" t="s">
        <v>2698</v>
      </c>
      <c r="B1562" s="23" t="str">
        <f>VLOOKUP(A1562,'Customer Names'!A1562:D3896,3,FALSE)</f>
        <v xml:space="preserve">  Zachary R</v>
      </c>
      <c r="C1562" s="23">
        <f>VLOOKUP(Healthcare!A1562,'Medical Examinations'!A1562:H3896,2,FALSE)</f>
        <v>25.27</v>
      </c>
      <c r="D1562" s="23">
        <f>VLOOKUP(A1562,'Medical Examinations'!A1562:H3896,3,FALSE)</f>
        <v>6.98</v>
      </c>
      <c r="E1562" s="23" t="str">
        <f>VLOOKUP(A1562,'Medical Examinations'!A1562:H3896,4,FALSE)</f>
        <v>Yes</v>
      </c>
      <c r="F1562" s="23" t="str">
        <f>VLOOKUP(A1562,'Medical Examinations'!A1562:H3896,5,FALSE)</f>
        <v>No</v>
      </c>
      <c r="G1562" s="23" t="str">
        <f>VLOOKUP(A1562,'Medical Examinations'!A1562:H3896,6,FALSE)</f>
        <v>No</v>
      </c>
      <c r="H1562" s="23">
        <f>VLOOKUP(A1562,'Medical Examinations'!A1562:H3896,7,FALSE)</f>
        <v>0</v>
      </c>
      <c r="I1562" s="23" t="str">
        <f>VLOOKUP(A1562,'Medical Examinations'!A1562:H3896,8,FALSE)</f>
        <v>No</v>
      </c>
      <c r="J1562" s="23" t="str" cm="1">
        <f t="array" ref="J1562">_xlfn.IFS(C1562&lt;18.5,"Under Weight",C1562&lt;25,"Healthy Weight",C1562&lt;30,"Over Weight",C1562&gt;=30,"Obesity")</f>
        <v>Over Weight</v>
      </c>
      <c r="K1562" s="23" t="str" cm="1">
        <f t="array" ref="K1562">_xlfn.IFS(D1562&lt;5.7,"Normal",D1562&lt;=6.5,"Prediabetes",D1562&gt;6.5,"Diabetes")</f>
        <v>Diabetes</v>
      </c>
      <c r="L1562" s="30" t="str">
        <f>VLOOKUP(A1562,'Hospitalisation Details'!A1562:H3904,2,FALSE)</f>
        <v>27-Jul-1981</v>
      </c>
      <c r="M1562" s="23">
        <f>VLOOKUP(A1562,'Hospitalisation Details'!A1562:H3904,5,FALSE)</f>
        <v>6473.15</v>
      </c>
      <c r="N1562" s="23" t="str">
        <f>VLOOKUP(A1562,'Hospitalisation Details'!A1562:H3904,6,FALSE)</f>
        <v>tier - 2</v>
      </c>
      <c r="O1562" s="23" t="str">
        <f>VLOOKUP(A1562,'Hospitalisation Details'!A1562:H3904,7,FALSE)</f>
        <v>tier - 2</v>
      </c>
      <c r="P1562" s="23" t="str">
        <f>VLOOKUP(A1562,'Hospitalisation Details'!A1562:H3904,8,FALSE)</f>
        <v>R1013</v>
      </c>
      <c r="Q1562" s="26">
        <f>VLOOKUP(A1562,'Hospitalisation Details'!A1562:H3904,3,FALSE)</f>
        <v>41.863888888888887</v>
      </c>
    </row>
    <row r="1563" spans="1:17" ht="15.75" customHeight="1" x14ac:dyDescent="0.3">
      <c r="A1563" s="31" t="s">
        <v>2700</v>
      </c>
      <c r="B1563" s="23" t="str">
        <f>VLOOKUP(A1563,'Customer Names'!A1563:D3897,3,FALSE)</f>
        <v xml:space="preserve">  Alejandro Sr</v>
      </c>
      <c r="C1563" s="23">
        <f>VLOOKUP(Healthcare!A1563,'Medical Examinations'!A1563:H3897,2,FALSE)</f>
        <v>29.26</v>
      </c>
      <c r="D1563" s="23">
        <f>VLOOKUP(A1563,'Medical Examinations'!A1563:H3897,3,FALSE)</f>
        <v>4.03</v>
      </c>
      <c r="E1563" s="23" t="str">
        <f>VLOOKUP(A1563,'Medical Examinations'!A1563:H3897,4,FALSE)</f>
        <v>No</v>
      </c>
      <c r="F1563" s="23" t="str">
        <f>VLOOKUP(A1563,'Medical Examinations'!A1563:H3897,5,FALSE)</f>
        <v>No</v>
      </c>
      <c r="G1563" s="23" t="str">
        <f>VLOOKUP(A1563,'Medical Examinations'!A1563:H3897,6,FALSE)</f>
        <v>No</v>
      </c>
      <c r="H1563" s="23">
        <f>VLOOKUP(A1563,'Medical Examinations'!A1563:H3897,7,FALSE)</f>
        <v>1</v>
      </c>
      <c r="I1563" s="23" t="str">
        <f>VLOOKUP(A1563,'Medical Examinations'!A1563:H3897,8,FALSE)</f>
        <v>No</v>
      </c>
      <c r="J1563" s="23" t="str" cm="1">
        <f t="array" ref="J1563">_xlfn.IFS(C1563&lt;18.5,"Under Weight",C1563&lt;25,"Healthy Weight",C1563&lt;30,"Over Weight",C1563&gt;=30,"Obesity")</f>
        <v>Over Weight</v>
      </c>
      <c r="K1563" s="23" t="str" cm="1">
        <f t="array" ref="K1563">_xlfn.IFS(D1563&lt;5.7,"Normal",D1563&lt;=6.5,"Prediabetes",D1563&gt;6.5,"Diabetes")</f>
        <v>Normal</v>
      </c>
      <c r="L1563" s="30" t="str">
        <f>VLOOKUP(A1563,'Hospitalisation Details'!A1563:H3905,2,FALSE)</f>
        <v>01-Nov-1984</v>
      </c>
      <c r="M1563" s="23">
        <f>VLOOKUP(A1563,'Hospitalisation Details'!A1563:H3905,5,FALSE)</f>
        <v>6457.84</v>
      </c>
      <c r="N1563" s="23" t="str">
        <f>VLOOKUP(A1563,'Hospitalisation Details'!A1563:H3905,6,FALSE)</f>
        <v>tier - 2</v>
      </c>
      <c r="O1563" s="23" t="str">
        <f>VLOOKUP(A1563,'Hospitalisation Details'!A1563:H3905,7,FALSE)</f>
        <v>tier - 3</v>
      </c>
      <c r="P1563" s="23" t="str">
        <f>VLOOKUP(A1563,'Hospitalisation Details'!A1563:H3905,8,FALSE)</f>
        <v>R1012</v>
      </c>
      <c r="Q1563" s="26">
        <f>VLOOKUP(A1563,'Hospitalisation Details'!A1563:H3905,3,FALSE)</f>
        <v>38.602777777777774</v>
      </c>
    </row>
    <row r="1564" spans="1:17" ht="15.75" customHeight="1" x14ac:dyDescent="0.3">
      <c r="A1564" s="31" t="s">
        <v>2702</v>
      </c>
      <c r="B1564" s="23" t="str">
        <f>VLOOKUP(A1564,'Customer Names'!A1564:D3898,3,FALSE)</f>
        <v xml:space="preserve">  Nicholas R</v>
      </c>
      <c r="C1564" s="23">
        <f>VLOOKUP(Healthcare!A1564,'Medical Examinations'!A1564:H3898,2,FALSE)</f>
        <v>27.835000000000001</v>
      </c>
      <c r="D1564" s="23">
        <f>VLOOKUP(A1564,'Medical Examinations'!A1564:H3898,3,FALSE)</f>
        <v>4.5599999999999996</v>
      </c>
      <c r="E1564" s="23" t="str">
        <f>VLOOKUP(A1564,'Medical Examinations'!A1564:H3898,4,FALSE)</f>
        <v>No</v>
      </c>
      <c r="F1564" s="23" t="str">
        <f>VLOOKUP(A1564,'Medical Examinations'!A1564:H3898,5,FALSE)</f>
        <v>No</v>
      </c>
      <c r="G1564" s="23" t="str">
        <f>VLOOKUP(A1564,'Medical Examinations'!A1564:H3898,6,FALSE)</f>
        <v>No</v>
      </c>
      <c r="H1564" s="23">
        <f>VLOOKUP(A1564,'Medical Examinations'!A1564:H3898,7,FALSE)</f>
        <v>1</v>
      </c>
      <c r="I1564" s="23" t="str">
        <f>VLOOKUP(A1564,'Medical Examinations'!A1564:H3898,8,FALSE)</f>
        <v>No</v>
      </c>
      <c r="J1564" s="23" t="str" cm="1">
        <f t="array" ref="J1564">_xlfn.IFS(C1564&lt;18.5,"Under Weight",C1564&lt;25,"Healthy Weight",C1564&lt;30,"Over Weight",C1564&gt;=30,"Obesity")</f>
        <v>Over Weight</v>
      </c>
      <c r="K1564" s="23" t="str" cm="1">
        <f t="array" ref="K1564">_xlfn.IFS(D1564&lt;5.7,"Normal",D1564&lt;=6.5,"Prediabetes",D1564&gt;6.5,"Diabetes")</f>
        <v>Normal</v>
      </c>
      <c r="L1564" s="30" t="str">
        <f>VLOOKUP(A1564,'Hospitalisation Details'!A1564:H3906,2,FALSE)</f>
        <v>26-Aug-1984</v>
      </c>
      <c r="M1564" s="23">
        <f>VLOOKUP(A1564,'Hospitalisation Details'!A1564:H3906,5,FALSE)</f>
        <v>6455.86</v>
      </c>
      <c r="N1564" s="23" t="str">
        <f>VLOOKUP(A1564,'Hospitalisation Details'!A1564:H3906,6,FALSE)</f>
        <v>tier - 3</v>
      </c>
      <c r="O1564" s="23" t="str">
        <f>VLOOKUP(A1564,'Hospitalisation Details'!A1564:H3906,7,FALSE)</f>
        <v>tier - 3</v>
      </c>
      <c r="P1564" s="23" t="str">
        <f>VLOOKUP(A1564,'Hospitalisation Details'!A1564:H3906,8,FALSE)</f>
        <v>R1012</v>
      </c>
      <c r="Q1564" s="26">
        <f>VLOOKUP(A1564,'Hospitalisation Details'!A1564:H3906,3,FALSE)</f>
        <v>38.783333333333331</v>
      </c>
    </row>
    <row r="1565" spans="1:17" ht="15.75" customHeight="1" x14ac:dyDescent="0.3">
      <c r="A1565" s="31" t="s">
        <v>2704</v>
      </c>
      <c r="B1565" s="23" t="str">
        <f>VLOOKUP(A1565,'Customer Names'!A1565:D3899,3,FALSE)</f>
        <v xml:space="preserve">  Paul</v>
      </c>
      <c r="C1565" s="23">
        <f>VLOOKUP(Healthcare!A1565,'Medical Examinations'!A1565:H3899,2,FALSE)</f>
        <v>46.53</v>
      </c>
      <c r="D1565" s="23">
        <f>VLOOKUP(A1565,'Medical Examinations'!A1565:H3899,3,FALSE)</f>
        <v>5.38</v>
      </c>
      <c r="E1565" s="23" t="str">
        <f>VLOOKUP(A1565,'Medical Examinations'!A1565:H3899,4,FALSE)</f>
        <v>Yes</v>
      </c>
      <c r="F1565" s="23" t="str">
        <f>VLOOKUP(A1565,'Medical Examinations'!A1565:H3899,5,FALSE)</f>
        <v>No</v>
      </c>
      <c r="G1565" s="23" t="str">
        <f>VLOOKUP(A1565,'Medical Examinations'!A1565:H3899,6,FALSE)</f>
        <v>No</v>
      </c>
      <c r="H1565" s="23">
        <f>VLOOKUP(A1565,'Medical Examinations'!A1565:H3899,7,FALSE)</f>
        <v>0</v>
      </c>
      <c r="I1565" s="23" t="str">
        <f>VLOOKUP(A1565,'Medical Examinations'!A1565:H3899,8,FALSE)</f>
        <v>No</v>
      </c>
      <c r="J1565" s="23" t="str" cm="1">
        <f t="array" ref="J1565">_xlfn.IFS(C1565&lt;18.5,"Under Weight",C1565&lt;25,"Healthy Weight",C1565&lt;30,"Over Weight",C1565&gt;=30,"Obesity")</f>
        <v>Obesity</v>
      </c>
      <c r="K1565" s="23" t="str" cm="1">
        <f t="array" ref="K1565">_xlfn.IFS(D1565&lt;5.7,"Normal",D1565&lt;=6.5,"Prediabetes",D1565&gt;6.5,"Diabetes")</f>
        <v>Normal</v>
      </c>
      <c r="L1565" s="30" t="str">
        <f>VLOOKUP(A1565,'Hospitalisation Details'!A1565:H3907,2,FALSE)</f>
        <v>22-Jul-1985</v>
      </c>
      <c r="M1565" s="23">
        <f>VLOOKUP(A1565,'Hospitalisation Details'!A1565:H3907,5,FALSE)</f>
        <v>6435.62</v>
      </c>
      <c r="N1565" s="23" t="str">
        <f>VLOOKUP(A1565,'Hospitalisation Details'!A1565:H3907,6,FALSE)</f>
        <v>tier - 3</v>
      </c>
      <c r="O1565" s="23" t="str">
        <f>VLOOKUP(A1565,'Hospitalisation Details'!A1565:H3907,7,FALSE)</f>
        <v>tier - 2</v>
      </c>
      <c r="P1565" s="23" t="str">
        <f>VLOOKUP(A1565,'Hospitalisation Details'!A1565:H3907,8,FALSE)</f>
        <v>R1013</v>
      </c>
      <c r="Q1565" s="26">
        <f>VLOOKUP(A1565,'Hospitalisation Details'!A1565:H3907,3,FALSE)</f>
        <v>37.87777777777778</v>
      </c>
    </row>
    <row r="1566" spans="1:17" ht="15.75" customHeight="1" x14ac:dyDescent="0.3">
      <c r="A1566" s="31" t="s">
        <v>2705</v>
      </c>
      <c r="B1566" s="23" t="str">
        <f>VLOOKUP(A1566,'Customer Names'!A1566:D3900,3,FALSE)</f>
        <v xml:space="preserve">  Michael D</v>
      </c>
      <c r="C1566" s="23">
        <f>VLOOKUP(Healthcare!A1566,'Medical Examinations'!A1566:H3900,2,FALSE)</f>
        <v>20.58</v>
      </c>
      <c r="D1566" s="23">
        <f>VLOOKUP(A1566,'Medical Examinations'!A1566:H3900,3,FALSE)</f>
        <v>11.04</v>
      </c>
      <c r="E1566" s="23" t="str">
        <f>VLOOKUP(A1566,'Medical Examinations'!A1566:H3900,4,FALSE)</f>
        <v>Yes</v>
      </c>
      <c r="F1566" s="23" t="str">
        <f>VLOOKUP(A1566,'Medical Examinations'!A1566:H3900,5,FALSE)</f>
        <v>No</v>
      </c>
      <c r="G1566" s="23" t="str">
        <f>VLOOKUP(A1566,'Medical Examinations'!A1566:H3900,6,FALSE)</f>
        <v>No</v>
      </c>
      <c r="H1566" s="23">
        <f>VLOOKUP(A1566,'Medical Examinations'!A1566:H3900,7,FALSE)</f>
        <v>1</v>
      </c>
      <c r="I1566" s="23" t="str">
        <f>VLOOKUP(A1566,'Medical Examinations'!A1566:H3900,8,FALSE)</f>
        <v>No</v>
      </c>
      <c r="J1566" s="23" t="str" cm="1">
        <f t="array" ref="J1566">_xlfn.IFS(C1566&lt;18.5,"Under Weight",C1566&lt;25,"Healthy Weight",C1566&lt;30,"Over Weight",C1566&gt;=30,"Obesity")</f>
        <v>Healthy Weight</v>
      </c>
      <c r="K1566" s="23" t="str" cm="1">
        <f t="array" ref="K1566">_xlfn.IFS(D1566&lt;5.7,"Normal",D1566&lt;=6.5,"Prediabetes",D1566&gt;6.5,"Diabetes")</f>
        <v>Diabetes</v>
      </c>
      <c r="L1566" s="30" t="str">
        <f>VLOOKUP(A1566,'Hospitalisation Details'!A1566:H3908,2,FALSE)</f>
        <v>05-Aug-1975</v>
      </c>
      <c r="M1566" s="23">
        <f>VLOOKUP(A1566,'Hospitalisation Details'!A1566:H3908,5,FALSE)</f>
        <v>6423.48</v>
      </c>
      <c r="N1566" s="23" t="str">
        <f>VLOOKUP(A1566,'Hospitalisation Details'!A1566:H3908,6,FALSE)</f>
        <v>tier - 2</v>
      </c>
      <c r="O1566" s="23" t="str">
        <f>VLOOKUP(A1566,'Hospitalisation Details'!A1566:H3908,7,FALSE)</f>
        <v>tier - 3</v>
      </c>
      <c r="P1566" s="23" t="str">
        <f>VLOOKUP(A1566,'Hospitalisation Details'!A1566:H3908,8,FALSE)</f>
        <v>R1013</v>
      </c>
      <c r="Q1566" s="26">
        <f>VLOOKUP(A1566,'Hospitalisation Details'!A1566:H3908,3,FALSE)</f>
        <v>47.841666666666669</v>
      </c>
    </row>
    <row r="1567" spans="1:17" ht="15.75" customHeight="1" x14ac:dyDescent="0.3">
      <c r="A1567" s="31" t="s">
        <v>2707</v>
      </c>
      <c r="B1567" s="23" t="str">
        <f>VLOOKUP(A1567,'Customer Names'!A1567:D3901,3,FALSE)</f>
        <v xml:space="preserve">  Marina</v>
      </c>
      <c r="C1567" s="23">
        <f>VLOOKUP(Healthcare!A1567,'Medical Examinations'!A1567:H3901,2,FALSE)</f>
        <v>19.53</v>
      </c>
      <c r="D1567" s="23">
        <f>VLOOKUP(A1567,'Medical Examinations'!A1567:H3901,3,FALSE)</f>
        <v>6.09</v>
      </c>
      <c r="E1567" s="23" t="str">
        <f>VLOOKUP(A1567,'Medical Examinations'!A1567:H3901,4,FALSE)</f>
        <v>Yes</v>
      </c>
      <c r="F1567" s="23" t="str">
        <f>VLOOKUP(A1567,'Medical Examinations'!A1567:H3901,5,FALSE)</f>
        <v>No</v>
      </c>
      <c r="G1567" s="23" t="str">
        <f>VLOOKUP(A1567,'Medical Examinations'!A1567:H3901,6,FALSE)</f>
        <v>No</v>
      </c>
      <c r="H1567" s="23">
        <f>VLOOKUP(A1567,'Medical Examinations'!A1567:H3901,7,FALSE)</f>
        <v>0</v>
      </c>
      <c r="I1567" s="23" t="str">
        <f>VLOOKUP(A1567,'Medical Examinations'!A1567:H3901,8,FALSE)</f>
        <v>No</v>
      </c>
      <c r="J1567" s="23" t="str" cm="1">
        <f t="array" ref="J1567">_xlfn.IFS(C1567&lt;18.5,"Under Weight",C1567&lt;25,"Healthy Weight",C1567&lt;30,"Over Weight",C1567&gt;=30,"Obesity")</f>
        <v>Healthy Weight</v>
      </c>
      <c r="K1567" s="23" t="str" cm="1">
        <f t="array" ref="K1567">_xlfn.IFS(D1567&lt;5.7,"Normal",D1567&lt;=6.5,"Prediabetes",D1567&gt;6.5,"Diabetes")</f>
        <v>Prediabetes</v>
      </c>
      <c r="L1567" s="30" t="str">
        <f>VLOOKUP(A1567,'Hospitalisation Details'!A1567:H3909,2,FALSE)</f>
        <v>30-Dec-1976</v>
      </c>
      <c r="M1567" s="23">
        <f>VLOOKUP(A1567,'Hospitalisation Details'!A1567:H3909,5,FALSE)</f>
        <v>6417.28</v>
      </c>
      <c r="N1567" s="23" t="str">
        <f>VLOOKUP(A1567,'Hospitalisation Details'!A1567:H3909,6,FALSE)</f>
        <v>tier - 2</v>
      </c>
      <c r="O1567" s="23" t="str">
        <f>VLOOKUP(A1567,'Hospitalisation Details'!A1567:H3909,7,FALSE)</f>
        <v>tier - 3</v>
      </c>
      <c r="P1567" s="23" t="str">
        <f>VLOOKUP(A1567,'Hospitalisation Details'!A1567:H3909,8,FALSE)</f>
        <v>R1013</v>
      </c>
      <c r="Q1567" s="26">
        <f>VLOOKUP(A1567,'Hospitalisation Details'!A1567:H3909,3,FALSE)</f>
        <v>46.43888888888889</v>
      </c>
    </row>
    <row r="1568" spans="1:17" ht="15.75" customHeight="1" x14ac:dyDescent="0.3">
      <c r="A1568" s="31" t="s">
        <v>2709</v>
      </c>
      <c r="B1568" s="23" t="str">
        <f>VLOOKUP(A1568,'Customer Names'!A1568:D3902,3,FALSE)</f>
        <v xml:space="preserve">  Caroline</v>
      </c>
      <c r="C1568" s="23">
        <f>VLOOKUP(Healthcare!A1568,'Medical Examinations'!A1568:H3902,2,FALSE)</f>
        <v>27.7</v>
      </c>
      <c r="D1568" s="23">
        <f>VLOOKUP(A1568,'Medical Examinations'!A1568:H3902,3,FALSE)</f>
        <v>4.71</v>
      </c>
      <c r="E1568" s="23" t="str">
        <f>VLOOKUP(A1568,'Medical Examinations'!A1568:H3902,4,FALSE)</f>
        <v>No</v>
      </c>
      <c r="F1568" s="23" t="str">
        <f>VLOOKUP(A1568,'Medical Examinations'!A1568:H3902,5,FALSE)</f>
        <v>No</v>
      </c>
      <c r="G1568" s="23" t="str">
        <f>VLOOKUP(A1568,'Medical Examinations'!A1568:H3902,6,FALSE)</f>
        <v>No</v>
      </c>
      <c r="H1568" s="23">
        <f>VLOOKUP(A1568,'Medical Examinations'!A1568:H3902,7,FALSE)</f>
        <v>1</v>
      </c>
      <c r="I1568" s="23" t="str">
        <f>VLOOKUP(A1568,'Medical Examinations'!A1568:H3902,8,FALSE)</f>
        <v>No</v>
      </c>
      <c r="J1568" s="23" t="str" cm="1">
        <f t="array" ref="J1568">_xlfn.IFS(C1568&lt;18.5,"Under Weight",C1568&lt;25,"Healthy Weight",C1568&lt;30,"Over Weight",C1568&gt;=30,"Obesity")</f>
        <v>Over Weight</v>
      </c>
      <c r="K1568" s="23" t="str" cm="1">
        <f t="array" ref="K1568">_xlfn.IFS(D1568&lt;5.7,"Normal",D1568&lt;=6.5,"Prediabetes",D1568&gt;6.5,"Diabetes")</f>
        <v>Normal</v>
      </c>
      <c r="L1568" s="30" t="str">
        <f>VLOOKUP(A1568,'Hospitalisation Details'!A1568:H3910,2,FALSE)</f>
        <v>04-Sep-1987</v>
      </c>
      <c r="M1568" s="23">
        <f>VLOOKUP(A1568,'Hospitalisation Details'!A1568:H3910,5,FALSE)</f>
        <v>6414.18</v>
      </c>
      <c r="N1568" s="23" t="str">
        <f>VLOOKUP(A1568,'Hospitalisation Details'!A1568:H3910,6,FALSE)</f>
        <v>tier - 2</v>
      </c>
      <c r="O1568" s="23" t="str">
        <f>VLOOKUP(A1568,'Hospitalisation Details'!A1568:H3910,7,FALSE)</f>
        <v>tier - 2</v>
      </c>
      <c r="P1568" s="23" t="str">
        <f>VLOOKUP(A1568,'Hospitalisation Details'!A1568:H3910,8,FALSE)</f>
        <v>R1011</v>
      </c>
      <c r="Q1568" s="26">
        <f>VLOOKUP(A1568,'Hospitalisation Details'!A1568:H3910,3,FALSE)</f>
        <v>35.761111111111113</v>
      </c>
    </row>
    <row r="1569" spans="1:17" ht="15.75" customHeight="1" x14ac:dyDescent="0.3">
      <c r="A1569" s="31" t="s">
        <v>2710</v>
      </c>
      <c r="B1569" s="23" t="str">
        <f>VLOOKUP(A1569,'Customer Names'!A1569:D3903,3,FALSE)</f>
        <v xml:space="preserve">  Ross P</v>
      </c>
      <c r="C1569" s="23">
        <f>VLOOKUP(Healthcare!A1569,'Medical Examinations'!A1569:H3903,2,FALSE)</f>
        <v>18.920000000000002</v>
      </c>
      <c r="D1569" s="23">
        <f>VLOOKUP(A1569,'Medical Examinations'!A1569:H3903,3,FALSE)</f>
        <v>8.18</v>
      </c>
      <c r="E1569" s="23" t="str">
        <f>VLOOKUP(A1569,'Medical Examinations'!A1569:H3903,4,FALSE)</f>
        <v>No</v>
      </c>
      <c r="F1569" s="23" t="str">
        <f>VLOOKUP(A1569,'Medical Examinations'!A1569:H3903,5,FALSE)</f>
        <v>No</v>
      </c>
      <c r="G1569" s="23" t="str">
        <f>VLOOKUP(A1569,'Medical Examinations'!A1569:H3903,6,FALSE)</f>
        <v>No</v>
      </c>
      <c r="H1569" s="23">
        <f>VLOOKUP(A1569,'Medical Examinations'!A1569:H3903,7,FALSE)</f>
        <v>0</v>
      </c>
      <c r="I1569" s="23" t="str">
        <f>VLOOKUP(A1569,'Medical Examinations'!A1569:H3903,8,FALSE)</f>
        <v>No</v>
      </c>
      <c r="J1569" s="23" t="str" cm="1">
        <f t="array" ref="J1569">_xlfn.IFS(C1569&lt;18.5,"Under Weight",C1569&lt;25,"Healthy Weight",C1569&lt;30,"Over Weight",C1569&gt;=30,"Obesity")</f>
        <v>Healthy Weight</v>
      </c>
      <c r="K1569" s="23" t="str" cm="1">
        <f t="array" ref="K1569">_xlfn.IFS(D1569&lt;5.7,"Normal",D1569&lt;=6.5,"Prediabetes",D1569&gt;6.5,"Diabetes")</f>
        <v>Diabetes</v>
      </c>
      <c r="L1569" s="30" t="str">
        <f>VLOOKUP(A1569,'Hospitalisation Details'!A1569:H3911,2,FALSE)</f>
        <v>22-Aug-1971</v>
      </c>
      <c r="M1569" s="23">
        <f>VLOOKUP(A1569,'Hospitalisation Details'!A1569:H3911,5,FALSE)</f>
        <v>6412.34</v>
      </c>
      <c r="N1569" s="23" t="str">
        <f>VLOOKUP(A1569,'Hospitalisation Details'!A1569:H3911,6,FALSE)</f>
        <v>tier - 2</v>
      </c>
      <c r="O1569" s="23" t="str">
        <f>VLOOKUP(A1569,'Hospitalisation Details'!A1569:H3911,7,FALSE)</f>
        <v>tier - 3</v>
      </c>
      <c r="P1569" s="23" t="str">
        <f>VLOOKUP(A1569,'Hospitalisation Details'!A1569:H3911,8,FALSE)</f>
        <v>R1013</v>
      </c>
      <c r="Q1569" s="26">
        <f>VLOOKUP(A1569,'Hospitalisation Details'!A1569:H3911,3,FALSE)</f>
        <v>51.794444444444444</v>
      </c>
    </row>
    <row r="1570" spans="1:17" ht="15.75" customHeight="1" x14ac:dyDescent="0.3">
      <c r="A1570" s="31" t="s">
        <v>2712</v>
      </c>
      <c r="B1570" s="23" t="str">
        <f>VLOOKUP(A1570,'Customer Names'!A1570:D3904,3,FALSE)</f>
        <v xml:space="preserve">  Aoife</v>
      </c>
      <c r="C1570" s="23">
        <f>VLOOKUP(Healthcare!A1570,'Medical Examinations'!A1570:H3904,2,FALSE)</f>
        <v>17.760000000000002</v>
      </c>
      <c r="D1570" s="23">
        <f>VLOOKUP(A1570,'Medical Examinations'!A1570:H3904,3,FALSE)</f>
        <v>11.18</v>
      </c>
      <c r="E1570" s="23" t="str">
        <f>VLOOKUP(A1570,'Medical Examinations'!A1570:H3904,4,FALSE)</f>
        <v>Yes</v>
      </c>
      <c r="F1570" s="23" t="str">
        <f>VLOOKUP(A1570,'Medical Examinations'!A1570:H3904,5,FALSE)</f>
        <v>No</v>
      </c>
      <c r="G1570" s="23" t="str">
        <f>VLOOKUP(A1570,'Medical Examinations'!A1570:H3904,6,FALSE)</f>
        <v>No</v>
      </c>
      <c r="H1570" s="23">
        <f>VLOOKUP(A1570,'Medical Examinations'!A1570:H3904,7,FALSE)</f>
        <v>2</v>
      </c>
      <c r="I1570" s="23" t="str">
        <f>VLOOKUP(A1570,'Medical Examinations'!A1570:H3904,8,FALSE)</f>
        <v>No</v>
      </c>
      <c r="J1570" s="23" t="str" cm="1">
        <f t="array" ref="J1570">_xlfn.IFS(C1570&lt;18.5,"Under Weight",C1570&lt;25,"Healthy Weight",C1570&lt;30,"Over Weight",C1570&gt;=30,"Obesity")</f>
        <v>Under Weight</v>
      </c>
      <c r="K1570" s="23" t="str" cm="1">
        <f t="array" ref="K1570">_xlfn.IFS(D1570&lt;5.7,"Normal",D1570&lt;=6.5,"Prediabetes",D1570&gt;6.5,"Diabetes")</f>
        <v>Diabetes</v>
      </c>
      <c r="L1570" s="30" t="str">
        <f>VLOOKUP(A1570,'Hospitalisation Details'!A1570:H3912,2,FALSE)</f>
        <v>20-Aug-1970</v>
      </c>
      <c r="M1570" s="23">
        <f>VLOOKUP(A1570,'Hospitalisation Details'!A1570:H3912,5,FALSE)</f>
        <v>6407.05</v>
      </c>
      <c r="N1570" s="23" t="str">
        <f>VLOOKUP(A1570,'Hospitalisation Details'!A1570:H3912,6,FALSE)</f>
        <v>tier - 2</v>
      </c>
      <c r="O1570" s="23" t="str">
        <f>VLOOKUP(A1570,'Hospitalisation Details'!A1570:H3912,7,FALSE)</f>
        <v>tier - 1</v>
      </c>
      <c r="P1570" s="23" t="str">
        <f>VLOOKUP(A1570,'Hospitalisation Details'!A1570:H3912,8,FALSE)</f>
        <v>R1013</v>
      </c>
      <c r="Q1570" s="26">
        <f>VLOOKUP(A1570,'Hospitalisation Details'!A1570:H3912,3,FALSE)</f>
        <v>52.8</v>
      </c>
    </row>
    <row r="1571" spans="1:17" ht="15.75" customHeight="1" x14ac:dyDescent="0.3">
      <c r="A1571" s="31" t="s">
        <v>2714</v>
      </c>
      <c r="B1571" s="23" t="str">
        <f>VLOOKUP(A1571,'Customer Names'!A1571:D3905,3,FALSE)</f>
        <v xml:space="preserve">  Wesley</v>
      </c>
      <c r="C1571" s="23">
        <f>VLOOKUP(Healthcare!A1571,'Medical Examinations'!A1571:H3905,2,FALSE)</f>
        <v>29.83</v>
      </c>
      <c r="D1571" s="23">
        <f>VLOOKUP(A1571,'Medical Examinations'!A1571:H3905,3,FALSE)</f>
        <v>5.03</v>
      </c>
      <c r="E1571" s="23" t="str">
        <f>VLOOKUP(A1571,'Medical Examinations'!A1571:H3905,4,FALSE)</f>
        <v>Yes</v>
      </c>
      <c r="F1571" s="23" t="str">
        <f>VLOOKUP(A1571,'Medical Examinations'!A1571:H3905,5,FALSE)</f>
        <v>No</v>
      </c>
      <c r="G1571" s="23" t="str">
        <f>VLOOKUP(A1571,'Medical Examinations'!A1571:H3905,6,FALSE)</f>
        <v>No</v>
      </c>
      <c r="H1571" s="23">
        <f>VLOOKUP(A1571,'Medical Examinations'!A1571:H3905,7,FALSE)</f>
        <v>0</v>
      </c>
      <c r="I1571" s="23" t="str">
        <f>VLOOKUP(A1571,'Medical Examinations'!A1571:H3905,8,FALSE)</f>
        <v>No</v>
      </c>
      <c r="J1571" s="23" t="str" cm="1">
        <f t="array" ref="J1571">_xlfn.IFS(C1571&lt;18.5,"Under Weight",C1571&lt;25,"Healthy Weight",C1571&lt;30,"Over Weight",C1571&gt;=30,"Obesity")</f>
        <v>Over Weight</v>
      </c>
      <c r="K1571" s="23" t="str" cm="1">
        <f t="array" ref="K1571">_xlfn.IFS(D1571&lt;5.7,"Normal",D1571&lt;=6.5,"Prediabetes",D1571&gt;6.5,"Diabetes")</f>
        <v>Normal</v>
      </c>
      <c r="L1571" s="30" t="str">
        <f>VLOOKUP(A1571,'Hospitalisation Details'!A1571:H3913,2,FALSE)</f>
        <v>10-Dec-1985</v>
      </c>
      <c r="M1571" s="23">
        <f>VLOOKUP(A1571,'Hospitalisation Details'!A1571:H3913,5,FALSE)</f>
        <v>6406.41</v>
      </c>
      <c r="N1571" s="23" t="str">
        <f>VLOOKUP(A1571,'Hospitalisation Details'!A1571:H3913,6,FALSE)</f>
        <v>tier - 1</v>
      </c>
      <c r="O1571" s="23" t="str">
        <f>VLOOKUP(A1571,'Hospitalisation Details'!A1571:H3913,7,FALSE)</f>
        <v>tier - 3</v>
      </c>
      <c r="P1571" s="23" t="str">
        <f>VLOOKUP(A1571,'Hospitalisation Details'!A1571:H3913,8,FALSE)</f>
        <v>R1014</v>
      </c>
      <c r="Q1571" s="26">
        <f>VLOOKUP(A1571,'Hospitalisation Details'!A1571:H3913,3,FALSE)</f>
        <v>37.494444444444447</v>
      </c>
    </row>
    <row r="1572" spans="1:17" ht="15.75" customHeight="1" x14ac:dyDescent="0.3">
      <c r="A1572" s="31" t="s">
        <v>2715</v>
      </c>
      <c r="B1572" s="23" t="str">
        <f>VLOOKUP(A1572,'Customer Names'!A1572:D3906,3,FALSE)</f>
        <v xml:space="preserve">  Rebecca J</v>
      </c>
      <c r="C1572" s="23">
        <f>VLOOKUP(Healthcare!A1572,'Medical Examinations'!A1572:H3906,2,FALSE)</f>
        <v>23.465</v>
      </c>
      <c r="D1572" s="23">
        <f>VLOOKUP(A1572,'Medical Examinations'!A1572:H3906,3,FALSE)</f>
        <v>5.56</v>
      </c>
      <c r="E1572" s="23" t="str">
        <f>VLOOKUP(A1572,'Medical Examinations'!A1572:H3906,4,FALSE)</f>
        <v>No</v>
      </c>
      <c r="F1572" s="23" t="str">
        <f>VLOOKUP(A1572,'Medical Examinations'!A1572:H3906,5,FALSE)</f>
        <v>No</v>
      </c>
      <c r="G1572" s="23" t="str">
        <f>VLOOKUP(A1572,'Medical Examinations'!A1572:H3906,6,FALSE)</f>
        <v>No</v>
      </c>
      <c r="H1572" s="23">
        <f>VLOOKUP(A1572,'Medical Examinations'!A1572:H3906,7,FALSE)</f>
        <v>1</v>
      </c>
      <c r="I1572" s="23" t="str">
        <f>VLOOKUP(A1572,'Medical Examinations'!A1572:H3906,8,FALSE)</f>
        <v>No</v>
      </c>
      <c r="J1572" s="23" t="str" cm="1">
        <f t="array" ref="J1572">_xlfn.IFS(C1572&lt;18.5,"Under Weight",C1572&lt;25,"Healthy Weight",C1572&lt;30,"Over Weight",C1572&gt;=30,"Obesity")</f>
        <v>Healthy Weight</v>
      </c>
      <c r="K1572" s="23" t="str" cm="1">
        <f t="array" ref="K1572">_xlfn.IFS(D1572&lt;5.7,"Normal",D1572&lt;=6.5,"Prediabetes",D1572&gt;6.5,"Diabetes")</f>
        <v>Normal</v>
      </c>
      <c r="L1572" s="30" t="str">
        <f>VLOOKUP(A1572,'Hospitalisation Details'!A1572:H3914,2,FALSE)</f>
        <v>09-Sep-1987</v>
      </c>
      <c r="M1572" s="23">
        <f>VLOOKUP(A1572,'Hospitalisation Details'!A1572:H3914,5,FALSE)</f>
        <v>6402.29</v>
      </c>
      <c r="N1572" s="23" t="str">
        <f>VLOOKUP(A1572,'Hospitalisation Details'!A1572:H3914,6,FALSE)</f>
        <v>tier - 2</v>
      </c>
      <c r="O1572" s="23" t="str">
        <f>VLOOKUP(A1572,'Hospitalisation Details'!A1572:H3914,7,FALSE)</f>
        <v>tier - 3</v>
      </c>
      <c r="P1572" s="23" t="str">
        <f>VLOOKUP(A1572,'Hospitalisation Details'!A1572:H3914,8,FALSE)</f>
        <v>R1024</v>
      </c>
      <c r="Q1572" s="26">
        <f>VLOOKUP(A1572,'Hospitalisation Details'!A1572:H3914,3,FALSE)</f>
        <v>35.74722222222222</v>
      </c>
    </row>
    <row r="1573" spans="1:17" ht="15.75" customHeight="1" x14ac:dyDescent="0.3">
      <c r="A1573" s="31" t="s">
        <v>2716</v>
      </c>
      <c r="B1573" s="23" t="str">
        <f>VLOOKUP(A1573,'Customer Names'!A1573:D3907,3,FALSE)</f>
        <v xml:space="preserve">  Barry P</v>
      </c>
      <c r="C1573" s="23">
        <f>VLOOKUP(Healthcare!A1573,'Medical Examinations'!A1573:H3907,2,FALSE)</f>
        <v>29.355</v>
      </c>
      <c r="D1573" s="23">
        <f>VLOOKUP(A1573,'Medical Examinations'!A1573:H3907,3,FALSE)</f>
        <v>4.33</v>
      </c>
      <c r="E1573" s="23" t="str">
        <f>VLOOKUP(A1573,'Medical Examinations'!A1573:H3907,4,FALSE)</f>
        <v>No</v>
      </c>
      <c r="F1573" s="23" t="str">
        <f>VLOOKUP(A1573,'Medical Examinations'!A1573:H3907,5,FALSE)</f>
        <v>No</v>
      </c>
      <c r="G1573" s="23" t="str">
        <f>VLOOKUP(A1573,'Medical Examinations'!A1573:H3907,6,FALSE)</f>
        <v>No</v>
      </c>
      <c r="H1573" s="23">
        <f>VLOOKUP(A1573,'Medical Examinations'!A1573:H3907,7,FALSE)</f>
        <v>0</v>
      </c>
      <c r="I1573" s="23" t="str">
        <f>VLOOKUP(A1573,'Medical Examinations'!A1573:H3907,8,FALSE)</f>
        <v>No</v>
      </c>
      <c r="J1573" s="23" t="str" cm="1">
        <f t="array" ref="J1573">_xlfn.IFS(C1573&lt;18.5,"Under Weight",C1573&lt;25,"Healthy Weight",C1573&lt;30,"Over Weight",C1573&gt;=30,"Obesity")</f>
        <v>Over Weight</v>
      </c>
      <c r="K1573" s="23" t="str" cm="1">
        <f t="array" ref="K1573">_xlfn.IFS(D1573&lt;5.7,"Normal",D1573&lt;=6.5,"Prediabetes",D1573&gt;6.5,"Diabetes")</f>
        <v>Normal</v>
      </c>
      <c r="L1573" s="30" t="str">
        <f>VLOOKUP(A1573,'Hospitalisation Details'!A1573:H3915,2,FALSE)</f>
        <v>28-Oct-1982</v>
      </c>
      <c r="M1573" s="23">
        <f>VLOOKUP(A1573,'Hospitalisation Details'!A1573:H3915,5,FALSE)</f>
        <v>6393.6</v>
      </c>
      <c r="N1573" s="23" t="str">
        <f>VLOOKUP(A1573,'Hospitalisation Details'!A1573:H3915,6,FALSE)</f>
        <v>tier - 2</v>
      </c>
      <c r="O1573" s="23" t="str">
        <f>VLOOKUP(A1573,'Hospitalisation Details'!A1573:H3915,7,FALSE)</f>
        <v>tier - 1</v>
      </c>
      <c r="P1573" s="23" t="str">
        <f>VLOOKUP(A1573,'Hospitalisation Details'!A1573:H3915,8,FALSE)</f>
        <v>R1012</v>
      </c>
      <c r="Q1573" s="26">
        <f>VLOOKUP(A1573,'Hospitalisation Details'!A1573:H3915,3,FALSE)</f>
        <v>40.611111111111114</v>
      </c>
    </row>
    <row r="1574" spans="1:17" ht="15.75" customHeight="1" x14ac:dyDescent="0.3">
      <c r="A1574" s="31" t="s">
        <v>2718</v>
      </c>
      <c r="B1574" s="23" t="str">
        <f>VLOOKUP(A1574,'Customer Names'!A1574:D3908,3,FALSE)</f>
        <v xml:space="preserve">  Maciej</v>
      </c>
      <c r="C1574" s="23">
        <f>VLOOKUP(Healthcare!A1574,'Medical Examinations'!A1574:H3908,2,FALSE)</f>
        <v>35.49</v>
      </c>
      <c r="D1574" s="23">
        <f>VLOOKUP(A1574,'Medical Examinations'!A1574:H3908,3,FALSE)</f>
        <v>5.21</v>
      </c>
      <c r="E1574" s="23" t="str">
        <f>VLOOKUP(A1574,'Medical Examinations'!A1574:H3908,4,FALSE)</f>
        <v>Yes</v>
      </c>
      <c r="F1574" s="23" t="str">
        <f>VLOOKUP(A1574,'Medical Examinations'!A1574:H3908,5,FALSE)</f>
        <v>No</v>
      </c>
      <c r="G1574" s="23" t="str">
        <f>VLOOKUP(A1574,'Medical Examinations'!A1574:H3908,6,FALSE)</f>
        <v>Yes</v>
      </c>
      <c r="H1574" s="23">
        <f>VLOOKUP(A1574,'Medical Examinations'!A1574:H3908,7,FALSE)</f>
        <v>1</v>
      </c>
      <c r="I1574" s="23" t="str">
        <f>VLOOKUP(A1574,'Medical Examinations'!A1574:H3908,8,FALSE)</f>
        <v>No</v>
      </c>
      <c r="J1574" s="23" t="str" cm="1">
        <f t="array" ref="J1574">_xlfn.IFS(C1574&lt;18.5,"Under Weight",C1574&lt;25,"Healthy Weight",C1574&lt;30,"Over Weight",C1574&gt;=30,"Obesity")</f>
        <v>Obesity</v>
      </c>
      <c r="K1574" s="23" t="str" cm="1">
        <f t="array" ref="K1574">_xlfn.IFS(D1574&lt;5.7,"Normal",D1574&lt;=6.5,"Prediabetes",D1574&gt;6.5,"Diabetes")</f>
        <v>Normal</v>
      </c>
      <c r="L1574" s="30" t="str">
        <f>VLOOKUP(A1574,'Hospitalisation Details'!A1574:H3916,2,FALSE)</f>
        <v>16-Aug-1997</v>
      </c>
      <c r="M1574" s="23">
        <f>VLOOKUP(A1574,'Hospitalisation Details'!A1574:H3916,5,FALSE)</f>
        <v>6389.53</v>
      </c>
      <c r="N1574" s="23" t="str">
        <f>VLOOKUP(A1574,'Hospitalisation Details'!A1574:H3916,6,FALSE)</f>
        <v>tier - 2</v>
      </c>
      <c r="O1574" s="23" t="str">
        <f>VLOOKUP(A1574,'Hospitalisation Details'!A1574:H3916,7,FALSE)</f>
        <v>tier - 2</v>
      </c>
      <c r="P1574" s="23" t="str">
        <f>VLOOKUP(A1574,'Hospitalisation Details'!A1574:H3916,8,FALSE)</f>
        <v>R1021</v>
      </c>
      <c r="Q1574" s="26">
        <f>VLOOKUP(A1574,'Hospitalisation Details'!A1574:H3916,3,FALSE)</f>
        <v>25.81111111111111</v>
      </c>
    </row>
    <row r="1575" spans="1:17" ht="15.75" customHeight="1" x14ac:dyDescent="0.3">
      <c r="A1575" s="31" t="s">
        <v>2720</v>
      </c>
      <c r="B1575" s="23" t="str">
        <f>VLOOKUP(A1575,'Customer Names'!A1575:D3909,3,FALSE)</f>
        <v xml:space="preserve">  Jerry D</v>
      </c>
      <c r="C1575" s="23">
        <f>VLOOKUP(Healthcare!A1575,'Medical Examinations'!A1575:H3909,2,FALSE)</f>
        <v>26.315000000000001</v>
      </c>
      <c r="D1575" s="23">
        <f>VLOOKUP(A1575,'Medical Examinations'!A1575:H3909,3,FALSE)</f>
        <v>5.89</v>
      </c>
      <c r="E1575" s="23" t="str">
        <f>VLOOKUP(A1575,'Medical Examinations'!A1575:H3909,4,FALSE)</f>
        <v>No</v>
      </c>
      <c r="F1575" s="23" t="str">
        <f>VLOOKUP(A1575,'Medical Examinations'!A1575:H3909,5,FALSE)</f>
        <v>No</v>
      </c>
      <c r="G1575" s="23" t="str">
        <f>VLOOKUP(A1575,'Medical Examinations'!A1575:H3909,6,FALSE)</f>
        <v>No</v>
      </c>
      <c r="H1575" s="23">
        <f>VLOOKUP(A1575,'Medical Examinations'!A1575:H3909,7,FALSE)</f>
        <v>0</v>
      </c>
      <c r="I1575" s="23" t="str">
        <f>VLOOKUP(A1575,'Medical Examinations'!A1575:H3909,8,FALSE)</f>
        <v>No</v>
      </c>
      <c r="J1575" s="23" t="str" cm="1">
        <f t="array" ref="J1575">_xlfn.IFS(C1575&lt;18.5,"Under Weight",C1575&lt;25,"Healthy Weight",C1575&lt;30,"Over Weight",C1575&gt;=30,"Obesity")</f>
        <v>Over Weight</v>
      </c>
      <c r="K1575" s="23" t="str" cm="1">
        <f t="array" ref="K1575">_xlfn.IFS(D1575&lt;5.7,"Normal",D1575&lt;=6.5,"Prediabetes",D1575&gt;6.5,"Diabetes")</f>
        <v>Prediabetes</v>
      </c>
      <c r="L1575" s="30" t="str">
        <f>VLOOKUP(A1575,'Hospitalisation Details'!A1575:H3917,2,FALSE)</f>
        <v>06-Aug-1982</v>
      </c>
      <c r="M1575" s="23">
        <f>VLOOKUP(A1575,'Hospitalisation Details'!A1575:H3917,5,FALSE)</f>
        <v>6389.38</v>
      </c>
      <c r="N1575" s="23" t="str">
        <f>VLOOKUP(A1575,'Hospitalisation Details'!A1575:H3917,6,FALSE)</f>
        <v>tier - 1</v>
      </c>
      <c r="O1575" s="23" t="str">
        <f>VLOOKUP(A1575,'Hospitalisation Details'!A1575:H3917,7,FALSE)</f>
        <v>tier - 2</v>
      </c>
      <c r="P1575" s="23" t="str">
        <f>VLOOKUP(A1575,'Hospitalisation Details'!A1575:H3917,8,FALSE)</f>
        <v>R1012</v>
      </c>
      <c r="Q1575" s="26">
        <f>VLOOKUP(A1575,'Hospitalisation Details'!A1575:H3917,3,FALSE)</f>
        <v>40.838888888888889</v>
      </c>
    </row>
    <row r="1576" spans="1:17" ht="15.75" customHeight="1" x14ac:dyDescent="0.3">
      <c r="A1576" s="31" t="s">
        <v>2722</v>
      </c>
      <c r="B1576" s="23" t="str">
        <f>VLOOKUP(A1576,'Customer Names'!A1576:D3910,3,FALSE)</f>
        <v xml:space="preserve">  Eric A</v>
      </c>
      <c r="C1576" s="23">
        <f>VLOOKUP(Healthcare!A1576,'Medical Examinations'!A1576:H3910,2,FALSE)</f>
        <v>19.79</v>
      </c>
      <c r="D1576" s="23">
        <f>VLOOKUP(A1576,'Medical Examinations'!A1576:H3910,3,FALSE)</f>
        <v>4.8099999999999996</v>
      </c>
      <c r="E1576" s="23" t="str">
        <f>VLOOKUP(A1576,'Medical Examinations'!A1576:H3910,4,FALSE)</f>
        <v>Yes</v>
      </c>
      <c r="F1576" s="23" t="str">
        <f>VLOOKUP(A1576,'Medical Examinations'!A1576:H3910,5,FALSE)</f>
        <v>No</v>
      </c>
      <c r="G1576" s="23" t="str">
        <f>VLOOKUP(A1576,'Medical Examinations'!A1576:H3910,6,FALSE)</f>
        <v>No</v>
      </c>
      <c r="H1576" s="23">
        <f>VLOOKUP(A1576,'Medical Examinations'!A1576:H3910,7,FALSE)</f>
        <v>0</v>
      </c>
      <c r="I1576" s="23" t="str">
        <f>VLOOKUP(A1576,'Medical Examinations'!A1576:H3910,8,FALSE)</f>
        <v>No</v>
      </c>
      <c r="J1576" s="23" t="str" cm="1">
        <f t="array" ref="J1576">_xlfn.IFS(C1576&lt;18.5,"Under Weight",C1576&lt;25,"Healthy Weight",C1576&lt;30,"Over Weight",C1576&gt;=30,"Obesity")</f>
        <v>Healthy Weight</v>
      </c>
      <c r="K1576" s="23" t="str" cm="1">
        <f t="array" ref="K1576">_xlfn.IFS(D1576&lt;5.7,"Normal",D1576&lt;=6.5,"Prediabetes",D1576&gt;6.5,"Diabetes")</f>
        <v>Normal</v>
      </c>
      <c r="L1576" s="30" t="str">
        <f>VLOOKUP(A1576,'Hospitalisation Details'!A1576:H3918,2,FALSE)</f>
        <v>18-Nov-1976</v>
      </c>
      <c r="M1576" s="23">
        <f>VLOOKUP(A1576,'Hospitalisation Details'!A1576:H3918,5,FALSE)</f>
        <v>6374.16</v>
      </c>
      <c r="N1576" s="23" t="str">
        <f>VLOOKUP(A1576,'Hospitalisation Details'!A1576:H3918,6,FALSE)</f>
        <v>tier - 2</v>
      </c>
      <c r="O1576" s="23" t="str">
        <f>VLOOKUP(A1576,'Hospitalisation Details'!A1576:H3918,7,FALSE)</f>
        <v>tier - 2</v>
      </c>
      <c r="P1576" s="23" t="str">
        <f>VLOOKUP(A1576,'Hospitalisation Details'!A1576:H3918,8,FALSE)</f>
        <v>R1013</v>
      </c>
      <c r="Q1576" s="26">
        <f>VLOOKUP(A1576,'Hospitalisation Details'!A1576:H3918,3,FALSE)</f>
        <v>46.555555555555557</v>
      </c>
    </row>
    <row r="1577" spans="1:17" ht="15.75" customHeight="1" x14ac:dyDescent="0.3">
      <c r="A1577" s="31" t="s">
        <v>2724</v>
      </c>
      <c r="B1577" s="23" t="str">
        <f>VLOOKUP(A1577,'Customer Names'!A1577:D3911,3,FALSE)</f>
        <v xml:space="preserve">  Cathi</v>
      </c>
      <c r="C1577" s="23">
        <f>VLOOKUP(Healthcare!A1577,'Medical Examinations'!A1577:H3911,2,FALSE)</f>
        <v>40.564999999999998</v>
      </c>
      <c r="D1577" s="23">
        <f>VLOOKUP(A1577,'Medical Examinations'!A1577:H3911,3,FALSE)</f>
        <v>5.66</v>
      </c>
      <c r="E1577" s="23" t="str">
        <f>VLOOKUP(A1577,'Medical Examinations'!A1577:H3911,4,FALSE)</f>
        <v>No</v>
      </c>
      <c r="F1577" s="23" t="str">
        <f>VLOOKUP(A1577,'Medical Examinations'!A1577:H3911,5,FALSE)</f>
        <v>No</v>
      </c>
      <c r="G1577" s="23" t="str">
        <f>VLOOKUP(A1577,'Medical Examinations'!A1577:H3911,6,FALSE)</f>
        <v>No</v>
      </c>
      <c r="H1577" s="23">
        <f>VLOOKUP(A1577,'Medical Examinations'!A1577:H3911,7,FALSE)</f>
        <v>1</v>
      </c>
      <c r="I1577" s="23" t="str">
        <f>VLOOKUP(A1577,'Medical Examinations'!A1577:H3911,8,FALSE)</f>
        <v>No</v>
      </c>
      <c r="J1577" s="23" t="str" cm="1">
        <f t="array" ref="J1577">_xlfn.IFS(C1577&lt;18.5,"Under Weight",C1577&lt;25,"Healthy Weight",C1577&lt;30,"Over Weight",C1577&gt;=30,"Obesity")</f>
        <v>Obesity</v>
      </c>
      <c r="K1577" s="23" t="str" cm="1">
        <f t="array" ref="K1577">_xlfn.IFS(D1577&lt;5.7,"Normal",D1577&lt;=6.5,"Prediabetes",D1577&gt;6.5,"Diabetes")</f>
        <v>Normal</v>
      </c>
      <c r="L1577" s="30" t="str">
        <f>VLOOKUP(A1577,'Hospitalisation Details'!A1577:H3919,2,FALSE)</f>
        <v>13-Aug-1984</v>
      </c>
      <c r="M1577" s="23">
        <f>VLOOKUP(A1577,'Hospitalisation Details'!A1577:H3919,5,FALSE)</f>
        <v>6373.56</v>
      </c>
      <c r="N1577" s="23" t="str">
        <f>VLOOKUP(A1577,'Hospitalisation Details'!A1577:H3919,6,FALSE)</f>
        <v>tier - 2</v>
      </c>
      <c r="O1577" s="23" t="str">
        <f>VLOOKUP(A1577,'Hospitalisation Details'!A1577:H3919,7,FALSE)</f>
        <v>tier - 1</v>
      </c>
      <c r="P1577" s="23" t="str">
        <f>VLOOKUP(A1577,'Hospitalisation Details'!A1577:H3919,8,FALSE)</f>
        <v>R1012</v>
      </c>
      <c r="Q1577" s="26">
        <f>VLOOKUP(A1577,'Hospitalisation Details'!A1577:H3919,3,FALSE)</f>
        <v>38.819444444444443</v>
      </c>
    </row>
    <row r="1578" spans="1:17" ht="15.75" customHeight="1" x14ac:dyDescent="0.3">
      <c r="A1578" s="31" t="s">
        <v>2726</v>
      </c>
      <c r="B1578" s="23" t="str">
        <f>VLOOKUP(A1578,'Customer Names'!A1578:D3912,3,FALSE)</f>
        <v xml:space="preserve">  Alex M</v>
      </c>
      <c r="C1578" s="23">
        <f>VLOOKUP(Healthcare!A1578,'Medical Examinations'!A1578:H3912,2,FALSE)</f>
        <v>18.03</v>
      </c>
      <c r="D1578" s="23">
        <f>VLOOKUP(A1578,'Medical Examinations'!A1578:H3912,3,FALSE)</f>
        <v>10.66</v>
      </c>
      <c r="E1578" s="23" t="str">
        <f>VLOOKUP(A1578,'Medical Examinations'!A1578:H3912,4,FALSE)</f>
        <v>Yes</v>
      </c>
      <c r="F1578" s="23" t="str">
        <f>VLOOKUP(A1578,'Medical Examinations'!A1578:H3912,5,FALSE)</f>
        <v>No</v>
      </c>
      <c r="G1578" s="23" t="str">
        <f>VLOOKUP(A1578,'Medical Examinations'!A1578:H3912,6,FALSE)</f>
        <v>No</v>
      </c>
      <c r="H1578" s="23">
        <f>VLOOKUP(A1578,'Medical Examinations'!A1578:H3912,7,FALSE)</f>
        <v>2</v>
      </c>
      <c r="I1578" s="23" t="str">
        <f>VLOOKUP(A1578,'Medical Examinations'!A1578:H3912,8,FALSE)</f>
        <v>No</v>
      </c>
      <c r="J1578" s="23" t="str" cm="1">
        <f t="array" ref="J1578">_xlfn.IFS(C1578&lt;18.5,"Under Weight",C1578&lt;25,"Healthy Weight",C1578&lt;30,"Over Weight",C1578&gt;=30,"Obesity")</f>
        <v>Under Weight</v>
      </c>
      <c r="K1578" s="23" t="str" cm="1">
        <f t="array" ref="K1578">_xlfn.IFS(D1578&lt;5.7,"Normal",D1578&lt;=6.5,"Prediabetes",D1578&gt;6.5,"Diabetes")</f>
        <v>Diabetes</v>
      </c>
      <c r="L1578" s="30" t="str">
        <f>VLOOKUP(A1578,'Hospitalisation Details'!A1578:H3920,2,FALSE)</f>
        <v>09-Nov-1970</v>
      </c>
      <c r="M1578" s="23">
        <f>VLOOKUP(A1578,'Hospitalisation Details'!A1578:H3920,5,FALSE)</f>
        <v>6367.31</v>
      </c>
      <c r="N1578" s="23" t="str">
        <f>VLOOKUP(A1578,'Hospitalisation Details'!A1578:H3920,6,FALSE)</f>
        <v>tier - 2</v>
      </c>
      <c r="O1578" s="23" t="str">
        <f>VLOOKUP(A1578,'Hospitalisation Details'!A1578:H3920,7,FALSE)</f>
        <v>tier - 1</v>
      </c>
      <c r="P1578" s="23" t="str">
        <f>VLOOKUP(A1578,'Hospitalisation Details'!A1578:H3920,8,FALSE)</f>
        <v>R1013</v>
      </c>
      <c r="Q1578" s="26">
        <f>VLOOKUP(A1578,'Hospitalisation Details'!A1578:H3920,3,FALSE)</f>
        <v>52.580555555555556</v>
      </c>
    </row>
    <row r="1579" spans="1:17" ht="15.75" customHeight="1" x14ac:dyDescent="0.3">
      <c r="A1579" s="31" t="s">
        <v>2728</v>
      </c>
      <c r="B1579" s="23" t="str">
        <f>VLOOKUP(A1579,'Customer Names'!A1579:D3913,3,FALSE)</f>
        <v xml:space="preserve">  Liang</v>
      </c>
      <c r="C1579" s="23">
        <f>VLOOKUP(Healthcare!A1579,'Medical Examinations'!A1579:H3913,2,FALSE)</f>
        <v>34.65</v>
      </c>
      <c r="D1579" s="23">
        <f>VLOOKUP(A1579,'Medical Examinations'!A1579:H3913,3,FALSE)</f>
        <v>5.98</v>
      </c>
      <c r="E1579" s="23" t="str">
        <f>VLOOKUP(A1579,'Medical Examinations'!A1579:H3913,4,FALSE)</f>
        <v>Yes</v>
      </c>
      <c r="F1579" s="23" t="str">
        <f>VLOOKUP(A1579,'Medical Examinations'!A1579:H3913,5,FALSE)</f>
        <v>No</v>
      </c>
      <c r="G1579" s="23" t="str">
        <f>VLOOKUP(A1579,'Medical Examinations'!A1579:H3913,6,FALSE)</f>
        <v>No</v>
      </c>
      <c r="H1579" s="23">
        <f>VLOOKUP(A1579,'Medical Examinations'!A1579:H3913,7,FALSE)</f>
        <v>0</v>
      </c>
      <c r="I1579" s="23" t="str">
        <f>VLOOKUP(A1579,'Medical Examinations'!A1579:H3913,8,FALSE)</f>
        <v>No</v>
      </c>
      <c r="J1579" s="23" t="str" cm="1">
        <f t="array" ref="J1579">_xlfn.IFS(C1579&lt;18.5,"Under Weight",C1579&lt;25,"Healthy Weight",C1579&lt;30,"Over Weight",C1579&gt;=30,"Obesity")</f>
        <v>Obesity</v>
      </c>
      <c r="K1579" s="23" t="str" cm="1">
        <f t="array" ref="K1579">_xlfn.IFS(D1579&lt;5.7,"Normal",D1579&lt;=6.5,"Prediabetes",D1579&gt;6.5,"Diabetes")</f>
        <v>Prediabetes</v>
      </c>
      <c r="L1579" s="30" t="str">
        <f>VLOOKUP(A1579,'Hospitalisation Details'!A1579:H3921,2,FALSE)</f>
        <v>07-Jul-1996</v>
      </c>
      <c r="M1579" s="23">
        <f>VLOOKUP(A1579,'Hospitalisation Details'!A1579:H3921,5,FALSE)</f>
        <v>6361.47</v>
      </c>
      <c r="N1579" s="23" t="str">
        <f>VLOOKUP(A1579,'Hospitalisation Details'!A1579:H3921,6,FALSE)</f>
        <v>tier - 2</v>
      </c>
      <c r="O1579" s="23" t="str">
        <f>VLOOKUP(A1579,'Hospitalisation Details'!A1579:H3921,7,FALSE)</f>
        <v>tier - 3</v>
      </c>
      <c r="P1579" s="23" t="str">
        <f>VLOOKUP(A1579,'Hospitalisation Details'!A1579:H3921,8,FALSE)</f>
        <v>R1021</v>
      </c>
      <c r="Q1579" s="26">
        <f>VLOOKUP(A1579,'Hospitalisation Details'!A1579:H3921,3,FALSE)</f>
        <v>26.919444444444444</v>
      </c>
    </row>
    <row r="1580" spans="1:17" ht="15.75" customHeight="1" x14ac:dyDescent="0.3">
      <c r="A1580" s="31" t="s">
        <v>2730</v>
      </c>
      <c r="B1580" s="23" t="str">
        <f>VLOOKUP(A1580,'Customer Names'!A1580:D3914,3,FALSE)</f>
        <v xml:space="preserve">  Lexy</v>
      </c>
      <c r="C1580" s="23">
        <f>VLOOKUP(Healthcare!A1580,'Medical Examinations'!A1580:H3914,2,FALSE)</f>
        <v>42.94</v>
      </c>
      <c r="D1580" s="23">
        <f>VLOOKUP(A1580,'Medical Examinations'!A1580:H3914,3,FALSE)</f>
        <v>4.34</v>
      </c>
      <c r="E1580" s="23" t="str">
        <f>VLOOKUP(A1580,'Medical Examinations'!A1580:H3914,4,FALSE)</f>
        <v>No</v>
      </c>
      <c r="F1580" s="23" t="str">
        <f>VLOOKUP(A1580,'Medical Examinations'!A1580:H3914,5,FALSE)</f>
        <v>No</v>
      </c>
      <c r="G1580" s="23" t="str">
        <f>VLOOKUP(A1580,'Medical Examinations'!A1580:H3914,6,FALSE)</f>
        <v>No</v>
      </c>
      <c r="H1580" s="23">
        <f>VLOOKUP(A1580,'Medical Examinations'!A1580:H3914,7,FALSE)</f>
        <v>0</v>
      </c>
      <c r="I1580" s="23" t="str">
        <f>VLOOKUP(A1580,'Medical Examinations'!A1580:H3914,8,FALSE)</f>
        <v>No</v>
      </c>
      <c r="J1580" s="23" t="str" cm="1">
        <f t="array" ref="J1580">_xlfn.IFS(C1580&lt;18.5,"Under Weight",C1580&lt;25,"Healthy Weight",C1580&lt;30,"Over Weight",C1580&gt;=30,"Obesity")</f>
        <v>Obesity</v>
      </c>
      <c r="K1580" s="23" t="str" cm="1">
        <f t="array" ref="K1580">_xlfn.IFS(D1580&lt;5.7,"Normal",D1580&lt;=6.5,"Prediabetes",D1580&gt;6.5,"Diabetes")</f>
        <v>Normal</v>
      </c>
      <c r="L1580" s="30" t="str">
        <f>VLOOKUP(A1580,'Hospitalisation Details'!A1580:H3922,2,FALSE)</f>
        <v>24-Jun-1989</v>
      </c>
      <c r="M1580" s="23">
        <f>VLOOKUP(A1580,'Hospitalisation Details'!A1580:H3922,5,FALSE)</f>
        <v>6360.99</v>
      </c>
      <c r="N1580" s="23" t="str">
        <f>VLOOKUP(A1580,'Hospitalisation Details'!A1580:H3922,6,FALSE)</f>
        <v>tier - 2</v>
      </c>
      <c r="O1580" s="23" t="str">
        <f>VLOOKUP(A1580,'Hospitalisation Details'!A1580:H3922,7,FALSE)</f>
        <v>tier - 2</v>
      </c>
      <c r="P1580" s="23" t="str">
        <f>VLOOKUP(A1580,'Hospitalisation Details'!A1580:H3922,8,FALSE)</f>
        <v>R1012</v>
      </c>
      <c r="Q1580" s="26">
        <f>VLOOKUP(A1580,'Hospitalisation Details'!A1580:H3922,3,FALSE)</f>
        <v>33.955555555555556</v>
      </c>
    </row>
    <row r="1581" spans="1:17" ht="15.75" customHeight="1" x14ac:dyDescent="0.3">
      <c r="A1581" s="31" t="s">
        <v>2732</v>
      </c>
      <c r="B1581" s="23" t="str">
        <f>VLOOKUP(A1581,'Customer Names'!A1581:D3915,3,FALSE)</f>
        <v xml:space="preserve">  Michael</v>
      </c>
      <c r="C1581" s="23">
        <f>VLOOKUP(Healthcare!A1581,'Medical Examinations'!A1581:H3915,2,FALSE)</f>
        <v>31.254999999999999</v>
      </c>
      <c r="D1581" s="23">
        <f>VLOOKUP(A1581,'Medical Examinations'!A1581:H3915,3,FALSE)</f>
        <v>5.17</v>
      </c>
      <c r="E1581" s="23" t="str">
        <f>VLOOKUP(A1581,'Medical Examinations'!A1581:H3915,4,FALSE)</f>
        <v>No</v>
      </c>
      <c r="F1581" s="23" t="str">
        <f>VLOOKUP(A1581,'Medical Examinations'!A1581:H3915,5,FALSE)</f>
        <v>No</v>
      </c>
      <c r="G1581" s="23" t="str">
        <f>VLOOKUP(A1581,'Medical Examinations'!A1581:H3915,6,FALSE)</f>
        <v>No</v>
      </c>
      <c r="H1581" s="23">
        <f>VLOOKUP(A1581,'Medical Examinations'!A1581:H3915,7,FALSE)</f>
        <v>0</v>
      </c>
      <c r="I1581" s="23" t="str">
        <f>VLOOKUP(A1581,'Medical Examinations'!A1581:H3915,8,FALSE)</f>
        <v>No</v>
      </c>
      <c r="J1581" s="23" t="str" cm="1">
        <f t="array" ref="J1581">_xlfn.IFS(C1581&lt;18.5,"Under Weight",C1581&lt;25,"Healthy Weight",C1581&lt;30,"Over Weight",C1581&gt;=30,"Obesity")</f>
        <v>Obesity</v>
      </c>
      <c r="K1581" s="23" t="str" cm="1">
        <f t="array" ref="K1581">_xlfn.IFS(D1581&lt;5.7,"Normal",D1581&lt;=6.5,"Prediabetes",D1581&gt;6.5,"Diabetes")</f>
        <v>Normal</v>
      </c>
      <c r="L1581" s="30" t="str">
        <f>VLOOKUP(A1581,'Hospitalisation Details'!A1581:H3923,2,FALSE)</f>
        <v>30-Oct-1980</v>
      </c>
      <c r="M1581" s="23">
        <f>VLOOKUP(A1581,'Hospitalisation Details'!A1581:H3923,5,FALSE)</f>
        <v>6358.78</v>
      </c>
      <c r="N1581" s="23" t="str">
        <f>VLOOKUP(A1581,'Hospitalisation Details'!A1581:H3923,6,FALSE)</f>
        <v>tier - 2</v>
      </c>
      <c r="O1581" s="23" t="str">
        <f>VLOOKUP(A1581,'Hospitalisation Details'!A1581:H3923,7,FALSE)</f>
        <v>tier - 1</v>
      </c>
      <c r="P1581" s="23" t="str">
        <f>VLOOKUP(A1581,'Hospitalisation Details'!A1581:H3923,8,FALSE)</f>
        <v>R1012</v>
      </c>
      <c r="Q1581" s="26">
        <f>VLOOKUP(A1581,'Hospitalisation Details'!A1581:H3923,3,FALSE)</f>
        <v>42.605555555555554</v>
      </c>
    </row>
    <row r="1582" spans="1:17" ht="15.75" customHeight="1" x14ac:dyDescent="0.3">
      <c r="A1582" s="31" t="s">
        <v>2733</v>
      </c>
      <c r="B1582" s="23" t="str">
        <f>VLOOKUP(A1582,'Customer Names'!A1582:D3916,3,FALSE)</f>
        <v xml:space="preserve">  Samuel L</v>
      </c>
      <c r="C1582" s="23">
        <f>VLOOKUP(Healthcare!A1582,'Medical Examinations'!A1582:H3916,2,FALSE)</f>
        <v>45.43</v>
      </c>
      <c r="D1582" s="23">
        <f>VLOOKUP(A1582,'Medical Examinations'!A1582:H3916,3,FALSE)</f>
        <v>4.2300000000000004</v>
      </c>
      <c r="E1582" s="23" t="str">
        <f>VLOOKUP(A1582,'Medical Examinations'!A1582:H3916,4,FALSE)</f>
        <v>Yes</v>
      </c>
      <c r="F1582" s="23" t="str">
        <f>VLOOKUP(A1582,'Medical Examinations'!A1582:H3916,5,FALSE)</f>
        <v>No</v>
      </c>
      <c r="G1582" s="23" t="str">
        <f>VLOOKUP(A1582,'Medical Examinations'!A1582:H3916,6,FALSE)</f>
        <v>Yes</v>
      </c>
      <c r="H1582" s="23">
        <f>VLOOKUP(A1582,'Medical Examinations'!A1582:H3916,7,FALSE)</f>
        <v>1</v>
      </c>
      <c r="I1582" s="23" t="str">
        <f>VLOOKUP(A1582,'Medical Examinations'!A1582:H3916,8,FALSE)</f>
        <v>No</v>
      </c>
      <c r="J1582" s="23" t="str" cm="1">
        <f t="array" ref="J1582">_xlfn.IFS(C1582&lt;18.5,"Under Weight",C1582&lt;25,"Healthy Weight",C1582&lt;30,"Over Weight",C1582&gt;=30,"Obesity")</f>
        <v>Obesity</v>
      </c>
      <c r="K1582" s="23" t="str" cm="1">
        <f t="array" ref="K1582">_xlfn.IFS(D1582&lt;5.7,"Normal",D1582&lt;=6.5,"Prediabetes",D1582&gt;6.5,"Diabetes")</f>
        <v>Normal</v>
      </c>
      <c r="L1582" s="30" t="str">
        <f>VLOOKUP(A1582,'Hospitalisation Details'!A1582:H3924,2,FALSE)</f>
        <v>19-Aug-1983</v>
      </c>
      <c r="M1582" s="23">
        <f>VLOOKUP(A1582,'Hospitalisation Details'!A1582:H3924,5,FALSE)</f>
        <v>6356.27</v>
      </c>
      <c r="N1582" s="23" t="str">
        <f>VLOOKUP(A1582,'Hospitalisation Details'!A1582:H3924,6,FALSE)</f>
        <v>tier - 3</v>
      </c>
      <c r="O1582" s="23" t="str">
        <f>VLOOKUP(A1582,'Hospitalisation Details'!A1582:H3924,7,FALSE)</f>
        <v>tier - 2</v>
      </c>
      <c r="P1582" s="23" t="str">
        <f>VLOOKUP(A1582,'Hospitalisation Details'!A1582:H3924,8,FALSE)</f>
        <v>R1013</v>
      </c>
      <c r="Q1582" s="26">
        <f>VLOOKUP(A1582,'Hospitalisation Details'!A1582:H3924,3,FALSE)</f>
        <v>39.802777777777777</v>
      </c>
    </row>
    <row r="1583" spans="1:17" ht="15.75" customHeight="1" x14ac:dyDescent="0.3">
      <c r="A1583" s="31" t="s">
        <v>2735</v>
      </c>
      <c r="B1583" s="23" t="str">
        <f>VLOOKUP(A1583,'Customer Names'!A1583:D3917,3,FALSE)</f>
        <v xml:space="preserve">  Spencer A</v>
      </c>
      <c r="C1583" s="23">
        <f>VLOOKUP(Healthcare!A1583,'Medical Examinations'!A1583:H3917,2,FALSE)</f>
        <v>32.340000000000003</v>
      </c>
      <c r="D1583" s="23">
        <f>VLOOKUP(A1583,'Medical Examinations'!A1583:H3917,3,FALSE)</f>
        <v>4.88</v>
      </c>
      <c r="E1583" s="23" t="str">
        <f>VLOOKUP(A1583,'Medical Examinations'!A1583:H3917,4,FALSE)</f>
        <v>Yes</v>
      </c>
      <c r="F1583" s="23" t="str">
        <f>VLOOKUP(A1583,'Medical Examinations'!A1583:H3917,5,FALSE)</f>
        <v>No</v>
      </c>
      <c r="G1583" s="23" t="str">
        <f>VLOOKUP(A1583,'Medical Examinations'!A1583:H3917,6,FALSE)</f>
        <v>Yes</v>
      </c>
      <c r="H1583" s="23">
        <f>VLOOKUP(A1583,'Medical Examinations'!A1583:H3917,7,FALSE)</f>
        <v>1</v>
      </c>
      <c r="I1583" s="23" t="str">
        <f>VLOOKUP(A1583,'Medical Examinations'!A1583:H3917,8,FALSE)</f>
        <v>No</v>
      </c>
      <c r="J1583" s="23" t="str" cm="1">
        <f t="array" ref="J1583">_xlfn.IFS(C1583&lt;18.5,"Under Weight",C1583&lt;25,"Healthy Weight",C1583&lt;30,"Over Weight",C1583&gt;=30,"Obesity")</f>
        <v>Obesity</v>
      </c>
      <c r="K1583" s="23" t="str" cm="1">
        <f t="array" ref="K1583">_xlfn.IFS(D1583&lt;5.7,"Normal",D1583&lt;=6.5,"Prediabetes",D1583&gt;6.5,"Diabetes")</f>
        <v>Normal</v>
      </c>
      <c r="L1583" s="30" t="str">
        <f>VLOOKUP(A1583,'Hospitalisation Details'!A1583:H3925,2,FALSE)</f>
        <v>21-Oct-1983</v>
      </c>
      <c r="M1583" s="23">
        <f>VLOOKUP(A1583,'Hospitalisation Details'!A1583:H3925,5,FALSE)</f>
        <v>6338.08</v>
      </c>
      <c r="N1583" s="23" t="str">
        <f>VLOOKUP(A1583,'Hospitalisation Details'!A1583:H3925,6,FALSE)</f>
        <v>tier - 2</v>
      </c>
      <c r="O1583" s="23" t="str">
        <f>VLOOKUP(A1583,'Hospitalisation Details'!A1583:H3925,7,FALSE)</f>
        <v>tier - 1</v>
      </c>
      <c r="P1583" s="23" t="str">
        <f>VLOOKUP(A1583,'Hospitalisation Details'!A1583:H3925,8,FALSE)</f>
        <v>R1013</v>
      </c>
      <c r="Q1583" s="26">
        <f>VLOOKUP(A1583,'Hospitalisation Details'!A1583:H3925,3,FALSE)</f>
        <v>39.630555555555553</v>
      </c>
    </row>
    <row r="1584" spans="1:17" ht="15.75" customHeight="1" x14ac:dyDescent="0.3">
      <c r="A1584" s="31" t="s">
        <v>2737</v>
      </c>
      <c r="B1584" s="23" t="str">
        <f>VLOOKUP(A1584,'Customer Names'!A1584:D3918,3,FALSE)</f>
        <v xml:space="preserve">  Rochelle</v>
      </c>
      <c r="C1584" s="23">
        <f>VLOOKUP(Healthcare!A1584,'Medical Examinations'!A1584:H3918,2,FALSE)</f>
        <v>25.46</v>
      </c>
      <c r="D1584" s="23">
        <f>VLOOKUP(A1584,'Medical Examinations'!A1584:H3918,3,FALSE)</f>
        <v>9.7100000000000009</v>
      </c>
      <c r="E1584" s="23" t="str">
        <f>VLOOKUP(A1584,'Medical Examinations'!A1584:H3918,4,FALSE)</f>
        <v>Yes</v>
      </c>
      <c r="F1584" s="23" t="str">
        <f>VLOOKUP(A1584,'Medical Examinations'!A1584:H3918,5,FALSE)</f>
        <v>No</v>
      </c>
      <c r="G1584" s="23" t="str">
        <f>VLOOKUP(A1584,'Medical Examinations'!A1584:H3918,6,FALSE)</f>
        <v>No</v>
      </c>
      <c r="H1584" s="23">
        <f>VLOOKUP(A1584,'Medical Examinations'!A1584:H3918,7,FALSE)</f>
        <v>1</v>
      </c>
      <c r="I1584" s="23" t="str">
        <f>VLOOKUP(A1584,'Medical Examinations'!A1584:H3918,8,FALSE)</f>
        <v>No</v>
      </c>
      <c r="J1584" s="23" t="str" cm="1">
        <f t="array" ref="J1584">_xlfn.IFS(C1584&lt;18.5,"Under Weight",C1584&lt;25,"Healthy Weight",C1584&lt;30,"Over Weight",C1584&gt;=30,"Obesity")</f>
        <v>Over Weight</v>
      </c>
      <c r="K1584" s="23" t="str" cm="1">
        <f t="array" ref="K1584">_xlfn.IFS(D1584&lt;5.7,"Normal",D1584&lt;=6.5,"Prediabetes",D1584&gt;6.5,"Diabetes")</f>
        <v>Diabetes</v>
      </c>
      <c r="L1584" s="30" t="str">
        <f>VLOOKUP(A1584,'Hospitalisation Details'!A1584:H3926,2,FALSE)</f>
        <v>25-Sep-1986</v>
      </c>
      <c r="M1584" s="23">
        <f>VLOOKUP(A1584,'Hospitalisation Details'!A1584:H3926,5,FALSE)</f>
        <v>6335.64</v>
      </c>
      <c r="N1584" s="23" t="str">
        <f>VLOOKUP(A1584,'Hospitalisation Details'!A1584:H3926,6,FALSE)</f>
        <v>tier - 2</v>
      </c>
      <c r="O1584" s="23" t="str">
        <f>VLOOKUP(A1584,'Hospitalisation Details'!A1584:H3926,7,FALSE)</f>
        <v>tier - 2</v>
      </c>
      <c r="P1584" s="23" t="str">
        <f>VLOOKUP(A1584,'Hospitalisation Details'!A1584:H3926,8,FALSE)</f>
        <v>R1013</v>
      </c>
      <c r="Q1584" s="26">
        <f>VLOOKUP(A1584,'Hospitalisation Details'!A1584:H3926,3,FALSE)</f>
        <v>36.702777777777776</v>
      </c>
    </row>
    <row r="1585" spans="1:17" ht="15.75" customHeight="1" x14ac:dyDescent="0.3">
      <c r="A1585" s="31" t="s">
        <v>2739</v>
      </c>
      <c r="B1585" s="23" t="str">
        <f>VLOOKUP(A1585,'Customer Names'!A1585:D3919,3,FALSE)</f>
        <v xml:space="preserve">  Paula</v>
      </c>
      <c r="C1585" s="23">
        <f>VLOOKUP(Healthcare!A1585,'Medical Examinations'!A1585:H3919,2,FALSE)</f>
        <v>37.145000000000003</v>
      </c>
      <c r="D1585" s="23">
        <f>VLOOKUP(A1585,'Medical Examinations'!A1585:H3919,3,FALSE)</f>
        <v>5.32</v>
      </c>
      <c r="E1585" s="23" t="str">
        <f>VLOOKUP(A1585,'Medical Examinations'!A1585:H3919,4,FALSE)</f>
        <v>No</v>
      </c>
      <c r="F1585" s="23" t="str">
        <f>VLOOKUP(A1585,'Medical Examinations'!A1585:H3919,5,FALSE)</f>
        <v>No</v>
      </c>
      <c r="G1585" s="23" t="str">
        <f>VLOOKUP(A1585,'Medical Examinations'!A1585:H3919,6,FALSE)</f>
        <v>No</v>
      </c>
      <c r="H1585" s="23">
        <f>VLOOKUP(A1585,'Medical Examinations'!A1585:H3919,7,FALSE)</f>
        <v>0</v>
      </c>
      <c r="I1585" s="23" t="str">
        <f>VLOOKUP(A1585,'Medical Examinations'!A1585:H3919,8,FALSE)</f>
        <v>No</v>
      </c>
      <c r="J1585" s="23" t="str" cm="1">
        <f t="array" ref="J1585">_xlfn.IFS(C1585&lt;18.5,"Under Weight",C1585&lt;25,"Healthy Weight",C1585&lt;30,"Over Weight",C1585&gt;=30,"Obesity")</f>
        <v>Obesity</v>
      </c>
      <c r="K1585" s="23" t="str" cm="1">
        <f t="array" ref="K1585">_xlfn.IFS(D1585&lt;5.7,"Normal",D1585&lt;=6.5,"Prediabetes",D1585&gt;6.5,"Diabetes")</f>
        <v>Normal</v>
      </c>
      <c r="L1585" s="30" t="str">
        <f>VLOOKUP(A1585,'Hospitalisation Details'!A1585:H3927,2,FALSE)</f>
        <v>13-Aug-1990</v>
      </c>
      <c r="M1585" s="23">
        <f>VLOOKUP(A1585,'Hospitalisation Details'!A1585:H3927,5,FALSE)</f>
        <v>6334.34</v>
      </c>
      <c r="N1585" s="23" t="str">
        <f>VLOOKUP(A1585,'Hospitalisation Details'!A1585:H3927,6,FALSE)</f>
        <v>tier - 2</v>
      </c>
      <c r="O1585" s="23" t="str">
        <f>VLOOKUP(A1585,'Hospitalisation Details'!A1585:H3927,7,FALSE)</f>
        <v>tier - 2</v>
      </c>
      <c r="P1585" s="23" t="str">
        <f>VLOOKUP(A1585,'Hospitalisation Details'!A1585:H3927,8,FALSE)</f>
        <v>R1024</v>
      </c>
      <c r="Q1585" s="26">
        <f>VLOOKUP(A1585,'Hospitalisation Details'!A1585:H3927,3,FALSE)</f>
        <v>32.819444444444443</v>
      </c>
    </row>
    <row r="1586" spans="1:17" ht="15.75" customHeight="1" x14ac:dyDescent="0.3">
      <c r="A1586" s="31" t="s">
        <v>2741</v>
      </c>
      <c r="B1586" s="23" t="str">
        <f>VLOOKUP(A1586,'Customer Names'!A1586:D3920,3,FALSE)</f>
        <v xml:space="preserve">  Madeline E</v>
      </c>
      <c r="C1586" s="23">
        <f>VLOOKUP(Healthcare!A1586,'Medical Examinations'!A1586:H3920,2,FALSE)</f>
        <v>30.8</v>
      </c>
      <c r="D1586" s="23">
        <f>VLOOKUP(A1586,'Medical Examinations'!A1586:H3920,3,FALSE)</f>
        <v>5.83</v>
      </c>
      <c r="E1586" s="23" t="str">
        <f>VLOOKUP(A1586,'Medical Examinations'!A1586:H3920,4,FALSE)</f>
        <v>Yes</v>
      </c>
      <c r="F1586" s="23" t="str">
        <f>VLOOKUP(A1586,'Medical Examinations'!A1586:H3920,5,FALSE)</f>
        <v>No</v>
      </c>
      <c r="G1586" s="23" t="str">
        <f>VLOOKUP(A1586,'Medical Examinations'!A1586:H3920,6,FALSE)</f>
        <v>No</v>
      </c>
      <c r="H1586" s="23">
        <f>VLOOKUP(A1586,'Medical Examinations'!A1586:H3920,7,FALSE)</f>
        <v>0</v>
      </c>
      <c r="I1586" s="23" t="str">
        <f>VLOOKUP(A1586,'Medical Examinations'!A1586:H3920,8,FALSE)</f>
        <v>No</v>
      </c>
      <c r="J1586" s="23" t="str" cm="1">
        <f t="array" ref="J1586">_xlfn.IFS(C1586&lt;18.5,"Under Weight",C1586&lt;25,"Healthy Weight",C1586&lt;30,"Over Weight",C1586&gt;=30,"Obesity")</f>
        <v>Obesity</v>
      </c>
      <c r="K1586" s="23" t="str" cm="1">
        <f t="array" ref="K1586">_xlfn.IFS(D1586&lt;5.7,"Normal",D1586&lt;=6.5,"Prediabetes",D1586&gt;6.5,"Diabetes")</f>
        <v>Prediabetes</v>
      </c>
      <c r="L1586" s="30" t="str">
        <f>VLOOKUP(A1586,'Hospitalisation Details'!A1586:H3928,2,FALSE)</f>
        <v>15-Dec-1985</v>
      </c>
      <c r="M1586" s="23">
        <f>VLOOKUP(A1586,'Hospitalisation Details'!A1586:H3928,5,FALSE)</f>
        <v>6313.76</v>
      </c>
      <c r="N1586" s="23" t="str">
        <f>VLOOKUP(A1586,'Hospitalisation Details'!A1586:H3928,6,FALSE)</f>
        <v>tier - 2</v>
      </c>
      <c r="O1586" s="23" t="str">
        <f>VLOOKUP(A1586,'Hospitalisation Details'!A1586:H3928,7,FALSE)</f>
        <v>tier - 1</v>
      </c>
      <c r="P1586" s="23" t="str">
        <f>VLOOKUP(A1586,'Hospitalisation Details'!A1586:H3928,8,FALSE)</f>
        <v>R1013</v>
      </c>
      <c r="Q1586" s="26">
        <f>VLOOKUP(A1586,'Hospitalisation Details'!A1586:H3928,3,FALSE)</f>
        <v>37.480555555555554</v>
      </c>
    </row>
    <row r="1587" spans="1:17" ht="15.75" customHeight="1" x14ac:dyDescent="0.3">
      <c r="A1587" s="31" t="s">
        <v>2743</v>
      </c>
      <c r="B1587" s="23" t="str">
        <f>VLOOKUP(A1587,'Customer Names'!A1587:D3921,3,FALSE)</f>
        <v xml:space="preserve">  Maria Isabel</v>
      </c>
      <c r="C1587" s="23">
        <f>VLOOKUP(Healthcare!A1587,'Medical Examinations'!A1587:H3921,2,FALSE)</f>
        <v>29.5</v>
      </c>
      <c r="D1587" s="23">
        <f>VLOOKUP(A1587,'Medical Examinations'!A1587:H3921,3,FALSE)</f>
        <v>5.54</v>
      </c>
      <c r="E1587" s="23" t="str">
        <f>VLOOKUP(A1587,'Medical Examinations'!A1587:H3921,4,FALSE)</f>
        <v>Yes</v>
      </c>
      <c r="F1587" s="23" t="str">
        <f>VLOOKUP(A1587,'Medical Examinations'!A1587:H3921,5,FALSE)</f>
        <v>No</v>
      </c>
      <c r="G1587" s="23" t="str">
        <f>VLOOKUP(A1587,'Medical Examinations'!A1587:H3921,6,FALSE)</f>
        <v>No</v>
      </c>
      <c r="H1587" s="23">
        <f>VLOOKUP(A1587,'Medical Examinations'!A1587:H3921,7,FALSE)</f>
        <v>0</v>
      </c>
      <c r="I1587" s="23" t="str">
        <f>VLOOKUP(A1587,'Medical Examinations'!A1587:H3921,8,FALSE)</f>
        <v>No</v>
      </c>
      <c r="J1587" s="23" t="str" cm="1">
        <f t="array" ref="J1587">_xlfn.IFS(C1587&lt;18.5,"Under Weight",C1587&lt;25,"Healthy Weight",C1587&lt;30,"Over Weight",C1587&gt;=30,"Obesity")</f>
        <v>Over Weight</v>
      </c>
      <c r="K1587" s="23" t="str" cm="1">
        <f t="array" ref="K1587">_xlfn.IFS(D1587&lt;5.7,"Normal",D1587&lt;=6.5,"Prediabetes",D1587&gt;6.5,"Diabetes")</f>
        <v>Normal</v>
      </c>
      <c r="L1587" s="30" t="str">
        <f>VLOOKUP(A1587,'Hospitalisation Details'!A1587:H3929,2,FALSE)</f>
        <v>19-Nov-1985</v>
      </c>
      <c r="M1587" s="23">
        <f>VLOOKUP(A1587,'Hospitalisation Details'!A1587:H3929,5,FALSE)</f>
        <v>6311.95</v>
      </c>
      <c r="N1587" s="23" t="str">
        <f>VLOOKUP(A1587,'Hospitalisation Details'!A1587:H3929,6,FALSE)</f>
        <v>tier - 2</v>
      </c>
      <c r="O1587" s="23" t="str">
        <f>VLOOKUP(A1587,'Hospitalisation Details'!A1587:H3929,7,FALSE)</f>
        <v>tier - 1</v>
      </c>
      <c r="P1587" s="23" t="str">
        <f>VLOOKUP(A1587,'Hospitalisation Details'!A1587:H3929,8,FALSE)</f>
        <v>R1011</v>
      </c>
      <c r="Q1587" s="26">
        <f>VLOOKUP(A1587,'Hospitalisation Details'!A1587:H3929,3,FALSE)</f>
        <v>37.552777777777777</v>
      </c>
    </row>
    <row r="1588" spans="1:17" ht="15.75" customHeight="1" x14ac:dyDescent="0.3">
      <c r="A1588" s="31" t="s">
        <v>2745</v>
      </c>
      <c r="B1588" s="23" t="str">
        <f>VLOOKUP(A1588,'Customer Names'!A1588:D3922,3,FALSE)</f>
        <v xml:space="preserve">  Arthur M</v>
      </c>
      <c r="C1588" s="23">
        <f>VLOOKUP(Healthcare!A1588,'Medical Examinations'!A1588:H3922,2,FALSE)</f>
        <v>43.39</v>
      </c>
      <c r="D1588" s="23">
        <f>VLOOKUP(A1588,'Medical Examinations'!A1588:H3922,3,FALSE)</f>
        <v>5.85</v>
      </c>
      <c r="E1588" s="23" t="str">
        <f>VLOOKUP(A1588,'Medical Examinations'!A1588:H3922,4,FALSE)</f>
        <v>No</v>
      </c>
      <c r="F1588" s="23" t="str">
        <f>VLOOKUP(A1588,'Medical Examinations'!A1588:H3922,5,FALSE)</f>
        <v>yes</v>
      </c>
      <c r="G1588" s="23" t="str">
        <f>VLOOKUP(A1588,'Medical Examinations'!A1588:H3922,6,FALSE)</f>
        <v>No</v>
      </c>
      <c r="H1588" s="23">
        <f>VLOOKUP(A1588,'Medical Examinations'!A1588:H3922,7,FALSE)</f>
        <v>1</v>
      </c>
      <c r="I1588" s="23" t="str">
        <f>VLOOKUP(A1588,'Medical Examinations'!A1588:H3922,8,FALSE)</f>
        <v>No</v>
      </c>
      <c r="J1588" s="23" t="str" cm="1">
        <f t="array" ref="J1588">_xlfn.IFS(C1588&lt;18.5,"Under Weight",C1588&lt;25,"Healthy Weight",C1588&lt;30,"Over Weight",C1588&gt;=30,"Obesity")</f>
        <v>Obesity</v>
      </c>
      <c r="K1588" s="23" t="str" cm="1">
        <f t="array" ref="K1588">_xlfn.IFS(D1588&lt;5.7,"Normal",D1588&lt;=6.5,"Prediabetes",D1588&gt;6.5,"Diabetes")</f>
        <v>Prediabetes</v>
      </c>
      <c r="L1588" s="30" t="str">
        <f>VLOOKUP(A1588,'Hospitalisation Details'!A1588:H3930,2,FALSE)</f>
        <v>27-Jul-2004</v>
      </c>
      <c r="M1588" s="23">
        <f>VLOOKUP(A1588,'Hospitalisation Details'!A1588:H3930,5,FALSE)</f>
        <v>6311.11</v>
      </c>
      <c r="N1588" s="23" t="str">
        <f>VLOOKUP(A1588,'Hospitalisation Details'!A1588:H3930,6,FALSE)</f>
        <v>tier - 2</v>
      </c>
      <c r="O1588" s="23" t="str">
        <f>VLOOKUP(A1588,'Hospitalisation Details'!A1588:H3930,7,FALSE)</f>
        <v>tier - 2</v>
      </c>
      <c r="P1588" s="23" t="str">
        <f>VLOOKUP(A1588,'Hospitalisation Details'!A1588:H3930,8,FALSE)</f>
        <v>R1011</v>
      </c>
      <c r="Q1588" s="26">
        <f>VLOOKUP(A1588,'Hospitalisation Details'!A1588:H3930,3,FALSE)</f>
        <v>18.863888888888887</v>
      </c>
    </row>
    <row r="1589" spans="1:17" ht="15.75" customHeight="1" x14ac:dyDescent="0.3">
      <c r="A1589" s="31" t="s">
        <v>2747</v>
      </c>
      <c r="B1589" s="23" t="str">
        <f>VLOOKUP(A1589,'Customer Names'!A1589:D3923,3,FALSE)</f>
        <v xml:space="preserve">  Joseph R</v>
      </c>
      <c r="C1589" s="23">
        <f>VLOOKUP(Healthcare!A1589,'Medical Examinations'!A1589:H3923,2,FALSE)</f>
        <v>15.08</v>
      </c>
      <c r="D1589" s="23">
        <f>VLOOKUP(A1589,'Medical Examinations'!A1589:H3923,3,FALSE)</f>
        <v>4.8499999999999996</v>
      </c>
      <c r="E1589" s="23" t="str">
        <f>VLOOKUP(A1589,'Medical Examinations'!A1589:H3923,4,FALSE)</f>
        <v>Yes</v>
      </c>
      <c r="F1589" s="23" t="str">
        <f>VLOOKUP(A1589,'Medical Examinations'!A1589:H3923,5,FALSE)</f>
        <v>No</v>
      </c>
      <c r="G1589" s="23" t="str">
        <f>VLOOKUP(A1589,'Medical Examinations'!A1589:H3923,6,FALSE)</f>
        <v>Yes</v>
      </c>
      <c r="H1589" s="23">
        <f>VLOOKUP(A1589,'Medical Examinations'!A1589:H3923,7,FALSE)</f>
        <v>1</v>
      </c>
      <c r="I1589" s="23" t="str">
        <f>VLOOKUP(A1589,'Medical Examinations'!A1589:H3923,8,FALSE)</f>
        <v>No</v>
      </c>
      <c r="J1589" s="23" t="str" cm="1">
        <f t="array" ref="J1589">_xlfn.IFS(C1589&lt;18.5,"Under Weight",C1589&lt;25,"Healthy Weight",C1589&lt;30,"Over Weight",C1589&gt;=30,"Obesity")</f>
        <v>Under Weight</v>
      </c>
      <c r="K1589" s="23" t="str" cm="1">
        <f t="array" ref="K1589">_xlfn.IFS(D1589&lt;5.7,"Normal",D1589&lt;=6.5,"Prediabetes",D1589&gt;6.5,"Diabetes")</f>
        <v>Normal</v>
      </c>
      <c r="L1589" s="30" t="str">
        <f>VLOOKUP(A1589,'Hospitalisation Details'!A1589:H3931,2,FALSE)</f>
        <v>04-Sep-1969</v>
      </c>
      <c r="M1589" s="23">
        <f>VLOOKUP(A1589,'Hospitalisation Details'!A1589:H3931,5,FALSE)</f>
        <v>6305.61</v>
      </c>
      <c r="N1589" s="23" t="str">
        <f>VLOOKUP(A1589,'Hospitalisation Details'!A1589:H3931,6,FALSE)</f>
        <v>tier - 2</v>
      </c>
      <c r="O1589" s="23" t="str">
        <f>VLOOKUP(A1589,'Hospitalisation Details'!A1589:H3931,7,FALSE)</f>
        <v>tier - 2</v>
      </c>
      <c r="P1589" s="23" t="str">
        <f>VLOOKUP(A1589,'Hospitalisation Details'!A1589:H3931,8,FALSE)</f>
        <v>R1012</v>
      </c>
      <c r="Q1589" s="26">
        <f>VLOOKUP(A1589,'Hospitalisation Details'!A1589:H3931,3,FALSE)</f>
        <v>53.761111111111113</v>
      </c>
    </row>
    <row r="1590" spans="1:17" ht="15.75" customHeight="1" x14ac:dyDescent="0.3">
      <c r="A1590" s="31" t="s">
        <v>2749</v>
      </c>
      <c r="B1590" s="23" t="str">
        <f>VLOOKUP(A1590,'Customer Names'!A1590:D3924,3,FALSE)</f>
        <v xml:space="preserve">  Sachiko</v>
      </c>
      <c r="C1590" s="23">
        <f>VLOOKUP(Healthcare!A1590,'Medical Examinations'!A1590:H3924,2,FALSE)</f>
        <v>20.48</v>
      </c>
      <c r="D1590" s="23">
        <f>VLOOKUP(A1590,'Medical Examinations'!A1590:H3924,3,FALSE)</f>
        <v>11.09</v>
      </c>
      <c r="E1590" s="23" t="str">
        <f>VLOOKUP(A1590,'Medical Examinations'!A1590:H3924,4,FALSE)</f>
        <v>No</v>
      </c>
      <c r="F1590" s="23" t="str">
        <f>VLOOKUP(A1590,'Medical Examinations'!A1590:H3924,5,FALSE)</f>
        <v>No</v>
      </c>
      <c r="G1590" s="23" t="str">
        <f>VLOOKUP(A1590,'Medical Examinations'!A1590:H3924,6,FALSE)</f>
        <v>No</v>
      </c>
      <c r="H1590" s="23">
        <f>VLOOKUP(A1590,'Medical Examinations'!A1590:H3924,7,FALSE)</f>
        <v>0</v>
      </c>
      <c r="I1590" s="23" t="str">
        <f>VLOOKUP(A1590,'Medical Examinations'!A1590:H3924,8,FALSE)</f>
        <v>No</v>
      </c>
      <c r="J1590" s="23" t="str" cm="1">
        <f t="array" ref="J1590">_xlfn.IFS(C1590&lt;18.5,"Under Weight",C1590&lt;25,"Healthy Weight",C1590&lt;30,"Over Weight",C1590&gt;=30,"Obesity")</f>
        <v>Healthy Weight</v>
      </c>
      <c r="K1590" s="23" t="str" cm="1">
        <f t="array" ref="K1590">_xlfn.IFS(D1590&lt;5.7,"Normal",D1590&lt;=6.5,"Prediabetes",D1590&gt;6.5,"Diabetes")</f>
        <v>Diabetes</v>
      </c>
      <c r="L1590" s="30" t="str">
        <f>VLOOKUP(A1590,'Hospitalisation Details'!A1590:H3932,2,FALSE)</f>
        <v>17-Sep-1974</v>
      </c>
      <c r="M1590" s="23">
        <f>VLOOKUP(A1590,'Hospitalisation Details'!A1590:H3932,5,FALSE)</f>
        <v>6302.23</v>
      </c>
      <c r="N1590" s="23" t="str">
        <f>VLOOKUP(A1590,'Hospitalisation Details'!A1590:H3932,6,FALSE)</f>
        <v>tier - 2</v>
      </c>
      <c r="O1590" s="23" t="str">
        <f>VLOOKUP(A1590,'Hospitalisation Details'!A1590:H3932,7,FALSE)</f>
        <v>tier - 1</v>
      </c>
      <c r="P1590" s="23" t="str">
        <f>VLOOKUP(A1590,'Hospitalisation Details'!A1590:H3932,8,FALSE)</f>
        <v>R1013</v>
      </c>
      <c r="Q1590" s="26">
        <f>VLOOKUP(A1590,'Hospitalisation Details'!A1590:H3932,3,FALSE)</f>
        <v>48.725000000000001</v>
      </c>
    </row>
    <row r="1591" spans="1:17" ht="15.75" customHeight="1" x14ac:dyDescent="0.3">
      <c r="A1591" s="31" t="s">
        <v>2751</v>
      </c>
      <c r="B1591" s="23" t="str">
        <f>VLOOKUP(A1591,'Customer Names'!A1591:D3925,3,FALSE)</f>
        <v xml:space="preserve">  Christopher</v>
      </c>
      <c r="C1591" s="23">
        <f>VLOOKUP(Healthcare!A1591,'Medical Examinations'!A1591:H3925,2,FALSE)</f>
        <v>34.450000000000003</v>
      </c>
      <c r="D1591" s="23">
        <f>VLOOKUP(A1591,'Medical Examinations'!A1591:H3925,3,FALSE)</f>
        <v>5.58</v>
      </c>
      <c r="E1591" s="23" t="str">
        <f>VLOOKUP(A1591,'Medical Examinations'!A1591:H3925,4,FALSE)</f>
        <v>Yes</v>
      </c>
      <c r="F1591" s="23" t="str">
        <f>VLOOKUP(A1591,'Medical Examinations'!A1591:H3925,5,FALSE)</f>
        <v>No</v>
      </c>
      <c r="G1591" s="23" t="str">
        <f>VLOOKUP(A1591,'Medical Examinations'!A1591:H3925,6,FALSE)</f>
        <v>No</v>
      </c>
      <c r="H1591" s="23">
        <f>VLOOKUP(A1591,'Medical Examinations'!A1591:H3925,7,FALSE)</f>
        <v>0</v>
      </c>
      <c r="I1591" s="23" t="str">
        <f>VLOOKUP(A1591,'Medical Examinations'!A1591:H3925,8,FALSE)</f>
        <v>No</v>
      </c>
      <c r="J1591" s="23" t="str" cm="1">
        <f t="array" ref="J1591">_xlfn.IFS(C1591&lt;18.5,"Under Weight",C1591&lt;25,"Healthy Weight",C1591&lt;30,"Over Weight",C1591&gt;=30,"Obesity")</f>
        <v>Obesity</v>
      </c>
      <c r="K1591" s="23" t="str" cm="1">
        <f t="array" ref="K1591">_xlfn.IFS(D1591&lt;5.7,"Normal",D1591&lt;=6.5,"Prediabetes",D1591&gt;6.5,"Diabetes")</f>
        <v>Normal</v>
      </c>
      <c r="L1591" s="30" t="str">
        <f>VLOOKUP(A1591,'Hospitalisation Details'!A1591:H3933,2,FALSE)</f>
        <v>04-Jul-1996</v>
      </c>
      <c r="M1591" s="23">
        <f>VLOOKUP(A1591,'Hospitalisation Details'!A1591:H3933,5,FALSE)</f>
        <v>6293.63</v>
      </c>
      <c r="N1591" s="23" t="str">
        <f>VLOOKUP(A1591,'Hospitalisation Details'!A1591:H3933,6,FALSE)</f>
        <v>tier - 2</v>
      </c>
      <c r="O1591" s="23" t="str">
        <f>VLOOKUP(A1591,'Hospitalisation Details'!A1591:H3933,7,FALSE)</f>
        <v>tier - 3</v>
      </c>
      <c r="P1591" s="23" t="str">
        <f>VLOOKUP(A1591,'Hospitalisation Details'!A1591:H3933,8,FALSE)</f>
        <v>R1021</v>
      </c>
      <c r="Q1591" s="26">
        <f>VLOOKUP(A1591,'Hospitalisation Details'!A1591:H3933,3,FALSE)</f>
        <v>26.927777777777777</v>
      </c>
    </row>
    <row r="1592" spans="1:17" ht="15.75" customHeight="1" x14ac:dyDescent="0.3">
      <c r="A1592" s="31" t="s">
        <v>2752</v>
      </c>
      <c r="B1592" s="23" t="str">
        <f>VLOOKUP(A1592,'Customer Names'!A1592:D3926,3,FALSE)</f>
        <v xml:space="preserve">  Joseph</v>
      </c>
      <c r="C1592" s="23">
        <f>VLOOKUP(Healthcare!A1592,'Medical Examinations'!A1592:H3926,2,FALSE)</f>
        <v>34.21</v>
      </c>
      <c r="D1592" s="23">
        <f>VLOOKUP(A1592,'Medical Examinations'!A1592:H3926,3,FALSE)</f>
        <v>9.7200000000000006</v>
      </c>
      <c r="E1592" s="23" t="str">
        <f>VLOOKUP(A1592,'Medical Examinations'!A1592:H3926,4,FALSE)</f>
        <v>Yes</v>
      </c>
      <c r="F1592" s="23" t="str">
        <f>VLOOKUP(A1592,'Medical Examinations'!A1592:H3926,5,FALSE)</f>
        <v>No</v>
      </c>
      <c r="G1592" s="23" t="str">
        <f>VLOOKUP(A1592,'Medical Examinations'!A1592:H3926,6,FALSE)</f>
        <v>No</v>
      </c>
      <c r="H1592" s="23">
        <f>VLOOKUP(A1592,'Medical Examinations'!A1592:H3926,7,FALSE)</f>
        <v>0</v>
      </c>
      <c r="I1592" s="23" t="str">
        <f>VLOOKUP(A1592,'Medical Examinations'!A1592:H3926,8,FALSE)</f>
        <v>No</v>
      </c>
      <c r="J1592" s="23" t="str" cm="1">
        <f t="array" ref="J1592">_xlfn.IFS(C1592&lt;18.5,"Under Weight",C1592&lt;25,"Healthy Weight",C1592&lt;30,"Over Weight",C1592&gt;=30,"Obesity")</f>
        <v>Obesity</v>
      </c>
      <c r="K1592" s="23" t="str" cm="1">
        <f t="array" ref="K1592">_xlfn.IFS(D1592&lt;5.7,"Normal",D1592&lt;=6.5,"Prediabetes",D1592&gt;6.5,"Diabetes")</f>
        <v>Diabetes</v>
      </c>
      <c r="L1592" s="30" t="str">
        <f>VLOOKUP(A1592,'Hospitalisation Details'!A1592:H3934,2,FALSE)</f>
        <v>26-Aug-1981</v>
      </c>
      <c r="M1592" s="23">
        <f>VLOOKUP(A1592,'Hospitalisation Details'!A1592:H3934,5,FALSE)</f>
        <v>6289.75</v>
      </c>
      <c r="N1592" s="23" t="str">
        <f>VLOOKUP(A1592,'Hospitalisation Details'!A1592:H3934,6,FALSE)</f>
        <v>tier - 2</v>
      </c>
      <c r="O1592" s="23" t="str">
        <f>VLOOKUP(A1592,'Hospitalisation Details'!A1592:H3934,7,FALSE)</f>
        <v>tier - 3</v>
      </c>
      <c r="P1592" s="23" t="str">
        <f>VLOOKUP(A1592,'Hospitalisation Details'!A1592:H3934,8,FALSE)</f>
        <v>R1013</v>
      </c>
      <c r="Q1592" s="26">
        <f>VLOOKUP(A1592,'Hospitalisation Details'!A1592:H3934,3,FALSE)</f>
        <v>41.783333333333331</v>
      </c>
    </row>
    <row r="1593" spans="1:17" ht="15.75" customHeight="1" x14ac:dyDescent="0.3">
      <c r="A1593" s="31" t="s">
        <v>2753</v>
      </c>
      <c r="B1593" s="23" t="str">
        <f>VLOOKUP(A1593,'Customer Names'!A1593:D3927,3,FALSE)</f>
        <v xml:space="preserve">  Lawrence</v>
      </c>
      <c r="C1593" s="23">
        <f>VLOOKUP(Healthcare!A1593,'Medical Examinations'!A1593:H3927,2,FALSE)</f>
        <v>28.8</v>
      </c>
      <c r="D1593" s="23">
        <f>VLOOKUP(A1593,'Medical Examinations'!A1593:H3927,3,FALSE)</f>
        <v>11.41</v>
      </c>
      <c r="E1593" s="23" t="str">
        <f>VLOOKUP(A1593,'Medical Examinations'!A1593:H3927,4,FALSE)</f>
        <v>Yes</v>
      </c>
      <c r="F1593" s="23" t="str">
        <f>VLOOKUP(A1593,'Medical Examinations'!A1593:H3927,5,FALSE)</f>
        <v>No</v>
      </c>
      <c r="G1593" s="23" t="str">
        <f>VLOOKUP(A1593,'Medical Examinations'!A1593:H3927,6,FALSE)</f>
        <v>No</v>
      </c>
      <c r="H1593" s="23">
        <f>VLOOKUP(A1593,'Medical Examinations'!A1593:H3927,7,FALSE)</f>
        <v>0</v>
      </c>
      <c r="I1593" s="23" t="str">
        <f>VLOOKUP(A1593,'Medical Examinations'!A1593:H3927,8,FALSE)</f>
        <v>No</v>
      </c>
      <c r="J1593" s="23" t="str" cm="1">
        <f t="array" ref="J1593">_xlfn.IFS(C1593&lt;18.5,"Under Weight",C1593&lt;25,"Healthy Weight",C1593&lt;30,"Over Weight",C1593&gt;=30,"Obesity")</f>
        <v>Over Weight</v>
      </c>
      <c r="K1593" s="23" t="str" cm="1">
        <f t="array" ref="K1593">_xlfn.IFS(D1593&lt;5.7,"Normal",D1593&lt;=6.5,"Prediabetes",D1593&gt;6.5,"Diabetes")</f>
        <v>Diabetes</v>
      </c>
      <c r="L1593" s="30" t="str">
        <f>VLOOKUP(A1593,'Hospitalisation Details'!A1593:H3935,2,FALSE)</f>
        <v>24-Nov-1981</v>
      </c>
      <c r="M1593" s="23">
        <f>VLOOKUP(A1593,'Hospitalisation Details'!A1593:H3935,5,FALSE)</f>
        <v>6282.24</v>
      </c>
      <c r="N1593" s="23" t="str">
        <f>VLOOKUP(A1593,'Hospitalisation Details'!A1593:H3935,6,FALSE)</f>
        <v>tier - 2</v>
      </c>
      <c r="O1593" s="23" t="str">
        <f>VLOOKUP(A1593,'Hospitalisation Details'!A1593:H3935,7,FALSE)</f>
        <v>tier - 1</v>
      </c>
      <c r="P1593" s="23" t="str">
        <f>VLOOKUP(A1593,'Hospitalisation Details'!A1593:H3935,8,FALSE)</f>
        <v>R1011</v>
      </c>
      <c r="Q1593" s="26">
        <f>VLOOKUP(A1593,'Hospitalisation Details'!A1593:H3935,3,FALSE)</f>
        <v>41.538888888888891</v>
      </c>
    </row>
    <row r="1594" spans="1:17" ht="15.75" customHeight="1" x14ac:dyDescent="0.3">
      <c r="A1594" s="31" t="s">
        <v>2754</v>
      </c>
      <c r="B1594" s="23" t="str">
        <f>VLOOKUP(A1594,'Customer Names'!A1594:D3928,3,FALSE)</f>
        <v xml:space="preserve">  Katie</v>
      </c>
      <c r="C1594" s="23">
        <f>VLOOKUP(Healthcare!A1594,'Medical Examinations'!A1594:H3928,2,FALSE)</f>
        <v>31.74</v>
      </c>
      <c r="D1594" s="23">
        <f>VLOOKUP(A1594,'Medical Examinations'!A1594:H3928,3,FALSE)</f>
        <v>4.46</v>
      </c>
      <c r="E1594" s="23" t="str">
        <f>VLOOKUP(A1594,'Medical Examinations'!A1594:H3928,4,FALSE)</f>
        <v>No</v>
      </c>
      <c r="F1594" s="23" t="str">
        <f>VLOOKUP(A1594,'Medical Examinations'!A1594:H3928,5,FALSE)</f>
        <v>No</v>
      </c>
      <c r="G1594" s="23" t="str">
        <f>VLOOKUP(A1594,'Medical Examinations'!A1594:H3928,6,FALSE)</f>
        <v>Yes</v>
      </c>
      <c r="H1594" s="23">
        <f>VLOOKUP(A1594,'Medical Examinations'!A1594:H3928,7,FALSE)</f>
        <v>1</v>
      </c>
      <c r="I1594" s="23" t="str">
        <f>VLOOKUP(A1594,'Medical Examinations'!A1594:H3928,8,FALSE)</f>
        <v>No</v>
      </c>
      <c r="J1594" s="23" t="str" cm="1">
        <f t="array" ref="J1594">_xlfn.IFS(C1594&lt;18.5,"Under Weight",C1594&lt;25,"Healthy Weight",C1594&lt;30,"Over Weight",C1594&gt;=30,"Obesity")</f>
        <v>Obesity</v>
      </c>
      <c r="K1594" s="23" t="str" cm="1">
        <f t="array" ref="K1594">_xlfn.IFS(D1594&lt;5.7,"Normal",D1594&lt;=6.5,"Prediabetes",D1594&gt;6.5,"Diabetes")</f>
        <v>Normal</v>
      </c>
      <c r="L1594" s="30" t="str">
        <f>VLOOKUP(A1594,'Hospitalisation Details'!A1594:H3936,2,FALSE)</f>
        <v>16-Oct-1993</v>
      </c>
      <c r="M1594" s="23">
        <f>VLOOKUP(A1594,'Hospitalisation Details'!A1594:H3936,5,FALSE)</f>
        <v>6276.3</v>
      </c>
      <c r="N1594" s="23" t="str">
        <f>VLOOKUP(A1594,'Hospitalisation Details'!A1594:H3936,6,FALSE)</f>
        <v>tier - 2</v>
      </c>
      <c r="O1594" s="23" t="str">
        <f>VLOOKUP(A1594,'Hospitalisation Details'!A1594:H3936,7,FALSE)</f>
        <v>tier - 1</v>
      </c>
      <c r="P1594" s="23" t="str">
        <f>VLOOKUP(A1594,'Hospitalisation Details'!A1594:H3936,8,FALSE)</f>
        <v>R1025</v>
      </c>
      <c r="Q1594" s="26">
        <f>VLOOKUP(A1594,'Hospitalisation Details'!A1594:H3936,3,FALSE)</f>
        <v>29.644444444444446</v>
      </c>
    </row>
    <row r="1595" spans="1:17" ht="15.75" customHeight="1" x14ac:dyDescent="0.3">
      <c r="A1595" s="31" t="s">
        <v>2755</v>
      </c>
      <c r="B1595" s="23" t="str">
        <f>VLOOKUP(A1595,'Customer Names'!A1595:D3929,3,FALSE)</f>
        <v xml:space="preserve">  Ruben</v>
      </c>
      <c r="C1595" s="23">
        <f>VLOOKUP(Healthcare!A1595,'Medical Examinations'!A1595:H3929,2,FALSE)</f>
        <v>21.78</v>
      </c>
      <c r="D1595" s="23">
        <f>VLOOKUP(A1595,'Medical Examinations'!A1595:H3929,3,FALSE)</f>
        <v>9.31</v>
      </c>
      <c r="E1595" s="23" t="str">
        <f>VLOOKUP(A1595,'Medical Examinations'!A1595:H3929,4,FALSE)</f>
        <v>Yes</v>
      </c>
      <c r="F1595" s="23" t="str">
        <f>VLOOKUP(A1595,'Medical Examinations'!A1595:H3929,5,FALSE)</f>
        <v>No</v>
      </c>
      <c r="G1595" s="23" t="str">
        <f>VLOOKUP(A1595,'Medical Examinations'!A1595:H3929,6,FALSE)</f>
        <v>No</v>
      </c>
      <c r="H1595" s="23">
        <f>VLOOKUP(A1595,'Medical Examinations'!A1595:H3929,7,FALSE)</f>
        <v>0</v>
      </c>
      <c r="I1595" s="23" t="str">
        <f>VLOOKUP(A1595,'Medical Examinations'!A1595:H3929,8,FALSE)</f>
        <v>No</v>
      </c>
      <c r="J1595" s="23" t="str" cm="1">
        <f t="array" ref="J1595">_xlfn.IFS(C1595&lt;18.5,"Under Weight",C1595&lt;25,"Healthy Weight",C1595&lt;30,"Over Weight",C1595&gt;=30,"Obesity")</f>
        <v>Healthy Weight</v>
      </c>
      <c r="K1595" s="23" t="str" cm="1">
        <f t="array" ref="K1595">_xlfn.IFS(D1595&lt;5.7,"Normal",D1595&lt;=6.5,"Prediabetes",D1595&gt;6.5,"Diabetes")</f>
        <v>Diabetes</v>
      </c>
      <c r="L1595" s="30" t="str">
        <f>VLOOKUP(A1595,'Hospitalisation Details'!A1595:H3937,2,FALSE)</f>
        <v>30-Jun-1981</v>
      </c>
      <c r="M1595" s="23">
        <f>VLOOKUP(A1595,'Hospitalisation Details'!A1595:H3937,5,FALSE)</f>
        <v>6272.48</v>
      </c>
      <c r="N1595" s="23" t="str">
        <f>VLOOKUP(A1595,'Hospitalisation Details'!A1595:H3937,6,FALSE)</f>
        <v>tier - 1</v>
      </c>
      <c r="O1595" s="23" t="str">
        <f>VLOOKUP(A1595,'Hospitalisation Details'!A1595:H3937,7,FALSE)</f>
        <v>tier - 3</v>
      </c>
      <c r="P1595" s="23" t="str">
        <f>VLOOKUP(A1595,'Hospitalisation Details'!A1595:H3937,8,FALSE)</f>
        <v>R1013</v>
      </c>
      <c r="Q1595" s="26">
        <f>VLOOKUP(A1595,'Hospitalisation Details'!A1595:H3937,3,FALSE)</f>
        <v>41.93888888888889</v>
      </c>
    </row>
    <row r="1596" spans="1:17" ht="15.75" customHeight="1" x14ac:dyDescent="0.3">
      <c r="A1596" s="31" t="s">
        <v>2757</v>
      </c>
      <c r="B1596" s="23" t="str">
        <f>VLOOKUP(A1596,'Customer Names'!A1596:D3930,3,FALSE)</f>
        <v xml:space="preserve">  Sarah</v>
      </c>
      <c r="C1596" s="23">
        <f>VLOOKUP(Healthcare!A1596,'Medical Examinations'!A1596:H3930,2,FALSE)</f>
        <v>23.75</v>
      </c>
      <c r="D1596" s="23">
        <f>VLOOKUP(A1596,'Medical Examinations'!A1596:H3930,3,FALSE)</f>
        <v>5.03</v>
      </c>
      <c r="E1596" s="23" t="str">
        <f>VLOOKUP(A1596,'Medical Examinations'!A1596:H3930,4,FALSE)</f>
        <v>No</v>
      </c>
      <c r="F1596" s="23" t="str">
        <f>VLOOKUP(A1596,'Medical Examinations'!A1596:H3930,5,FALSE)</f>
        <v>No</v>
      </c>
      <c r="G1596" s="23" t="str">
        <f>VLOOKUP(A1596,'Medical Examinations'!A1596:H3930,6,FALSE)</f>
        <v>No</v>
      </c>
      <c r="H1596" s="23">
        <f>VLOOKUP(A1596,'Medical Examinations'!A1596:H3930,7,FALSE)</f>
        <v>1</v>
      </c>
      <c r="I1596" s="23" t="str">
        <f>VLOOKUP(A1596,'Medical Examinations'!A1596:H3930,8,FALSE)</f>
        <v>No</v>
      </c>
      <c r="J1596" s="23" t="str" cm="1">
        <f t="array" ref="J1596">_xlfn.IFS(C1596&lt;18.5,"Under Weight",C1596&lt;25,"Healthy Weight",C1596&lt;30,"Over Weight",C1596&gt;=30,"Obesity")</f>
        <v>Healthy Weight</v>
      </c>
      <c r="K1596" s="23" t="str" cm="1">
        <f t="array" ref="K1596">_xlfn.IFS(D1596&lt;5.7,"Normal",D1596&lt;=6.5,"Prediabetes",D1596&gt;6.5,"Diabetes")</f>
        <v>Normal</v>
      </c>
      <c r="L1596" s="30" t="str">
        <f>VLOOKUP(A1596,'Hospitalisation Details'!A1596:H3938,2,FALSE)</f>
        <v>25-Sep-1984</v>
      </c>
      <c r="M1596" s="23">
        <f>VLOOKUP(A1596,'Hospitalisation Details'!A1596:H3938,5,FALSE)</f>
        <v>6269.33</v>
      </c>
      <c r="N1596" s="23" t="str">
        <f>VLOOKUP(A1596,'Hospitalisation Details'!A1596:H3938,6,FALSE)</f>
        <v>tier - 2</v>
      </c>
      <c r="O1596" s="23" t="str">
        <f>VLOOKUP(A1596,'Hospitalisation Details'!A1596:H3938,7,FALSE)</f>
        <v>tier - 1</v>
      </c>
      <c r="P1596" s="23" t="str">
        <f>VLOOKUP(A1596,'Hospitalisation Details'!A1596:H3938,8,FALSE)</f>
        <v>R1013</v>
      </c>
      <c r="Q1596" s="26">
        <f>VLOOKUP(A1596,'Hospitalisation Details'!A1596:H3938,3,FALSE)</f>
        <v>38.702777777777776</v>
      </c>
    </row>
    <row r="1597" spans="1:17" ht="15.75" customHeight="1" x14ac:dyDescent="0.3">
      <c r="A1597" s="31" t="s">
        <v>2758</v>
      </c>
      <c r="B1597" s="23" t="str">
        <f>VLOOKUP(A1597,'Customer Names'!A1597:D3931,3,FALSE)</f>
        <v xml:space="preserve">  Angela R</v>
      </c>
      <c r="C1597" s="23">
        <f>VLOOKUP(Healthcare!A1597,'Medical Examinations'!A1597:H3931,2,FALSE)</f>
        <v>33.21</v>
      </c>
      <c r="D1597" s="23">
        <f>VLOOKUP(A1597,'Medical Examinations'!A1597:H3931,3,FALSE)</f>
        <v>5.07</v>
      </c>
      <c r="E1597" s="23" t="str">
        <f>VLOOKUP(A1597,'Medical Examinations'!A1597:H3931,4,FALSE)</f>
        <v>Yes</v>
      </c>
      <c r="F1597" s="23" t="str">
        <f>VLOOKUP(A1597,'Medical Examinations'!A1597:H3931,5,FALSE)</f>
        <v>No</v>
      </c>
      <c r="G1597" s="23" t="str">
        <f>VLOOKUP(A1597,'Medical Examinations'!A1597:H3931,6,FALSE)</f>
        <v>No</v>
      </c>
      <c r="H1597" s="23">
        <f>VLOOKUP(A1597,'Medical Examinations'!A1597:H3931,7,FALSE)</f>
        <v>1</v>
      </c>
      <c r="I1597" s="23" t="str">
        <f>VLOOKUP(A1597,'Medical Examinations'!A1597:H3931,8,FALSE)</f>
        <v>No</v>
      </c>
      <c r="J1597" s="23" t="str" cm="1">
        <f t="array" ref="J1597">_xlfn.IFS(C1597&lt;18.5,"Under Weight",C1597&lt;25,"Healthy Weight",C1597&lt;30,"Over Weight",C1597&gt;=30,"Obesity")</f>
        <v>Obesity</v>
      </c>
      <c r="K1597" s="23" t="str" cm="1">
        <f t="array" ref="K1597">_xlfn.IFS(D1597&lt;5.7,"Normal",D1597&lt;=6.5,"Prediabetes",D1597&gt;6.5,"Diabetes")</f>
        <v>Normal</v>
      </c>
      <c r="L1597" s="30" t="str">
        <f>VLOOKUP(A1597,'Hospitalisation Details'!A1597:H3939,2,FALSE)</f>
        <v>17-Oct-1995</v>
      </c>
      <c r="M1597" s="23">
        <f>VLOOKUP(A1597,'Hospitalisation Details'!A1597:H3939,5,FALSE)</f>
        <v>6261.2</v>
      </c>
      <c r="N1597" s="23" t="str">
        <f>VLOOKUP(A1597,'Hospitalisation Details'!A1597:H3939,6,FALSE)</f>
        <v>tier - 2</v>
      </c>
      <c r="O1597" s="23" t="str">
        <f>VLOOKUP(A1597,'Hospitalisation Details'!A1597:H3939,7,FALSE)</f>
        <v>tier - 1</v>
      </c>
      <c r="P1597" s="23" t="str">
        <f>VLOOKUP(A1597,'Hospitalisation Details'!A1597:H3939,8,FALSE)</f>
        <v>R1026</v>
      </c>
      <c r="Q1597" s="26">
        <f>VLOOKUP(A1597,'Hospitalisation Details'!A1597:H3939,3,FALSE)</f>
        <v>27.641666666666666</v>
      </c>
    </row>
    <row r="1598" spans="1:17" ht="15.75" customHeight="1" x14ac:dyDescent="0.3">
      <c r="A1598" s="31" t="s">
        <v>2759</v>
      </c>
      <c r="B1598" s="23" t="str">
        <f>VLOOKUP(A1598,'Customer Names'!A1598:D3932,3,FALSE)</f>
        <v xml:space="preserve">  Chatham</v>
      </c>
      <c r="C1598" s="23">
        <f>VLOOKUP(Healthcare!A1598,'Medical Examinations'!A1598:H3932,2,FALSE)</f>
        <v>17.7</v>
      </c>
      <c r="D1598" s="23">
        <f>VLOOKUP(A1598,'Medical Examinations'!A1598:H3932,3,FALSE)</f>
        <v>10.42</v>
      </c>
      <c r="E1598" s="23" t="str">
        <f>VLOOKUP(A1598,'Medical Examinations'!A1598:H3932,4,FALSE)</f>
        <v>Yes</v>
      </c>
      <c r="F1598" s="23" t="str">
        <f>VLOOKUP(A1598,'Medical Examinations'!A1598:H3932,5,FALSE)</f>
        <v>No</v>
      </c>
      <c r="G1598" s="23" t="str">
        <f>VLOOKUP(A1598,'Medical Examinations'!A1598:H3932,6,FALSE)</f>
        <v>No</v>
      </c>
      <c r="H1598" s="23">
        <f>VLOOKUP(A1598,'Medical Examinations'!A1598:H3932,7,FALSE)</f>
        <v>2</v>
      </c>
      <c r="I1598" s="23" t="str">
        <f>VLOOKUP(A1598,'Medical Examinations'!A1598:H3932,8,FALSE)</f>
        <v>No</v>
      </c>
      <c r="J1598" s="23" t="str" cm="1">
        <f t="array" ref="J1598">_xlfn.IFS(C1598&lt;18.5,"Under Weight",C1598&lt;25,"Healthy Weight",C1598&lt;30,"Over Weight",C1598&gt;=30,"Obesity")</f>
        <v>Under Weight</v>
      </c>
      <c r="K1598" s="23" t="str" cm="1">
        <f t="array" ref="K1598">_xlfn.IFS(D1598&lt;5.7,"Normal",D1598&lt;=6.5,"Prediabetes",D1598&gt;6.5,"Diabetes")</f>
        <v>Diabetes</v>
      </c>
      <c r="L1598" s="30" t="str">
        <f>VLOOKUP(A1598,'Hospitalisation Details'!A1598:H3940,2,FALSE)</f>
        <v>11-Oct-1970</v>
      </c>
      <c r="M1598" s="23">
        <f>VLOOKUP(A1598,'Hospitalisation Details'!A1598:H3940,5,FALSE)</f>
        <v>6255.38</v>
      </c>
      <c r="N1598" s="23" t="str">
        <f>VLOOKUP(A1598,'Hospitalisation Details'!A1598:H3940,6,FALSE)</f>
        <v>tier - 2</v>
      </c>
      <c r="O1598" s="23" t="str">
        <f>VLOOKUP(A1598,'Hospitalisation Details'!A1598:H3940,7,FALSE)</f>
        <v>tier - 2</v>
      </c>
      <c r="P1598" s="23" t="str">
        <f>VLOOKUP(A1598,'Hospitalisation Details'!A1598:H3940,8,FALSE)</f>
        <v>R1013</v>
      </c>
      <c r="Q1598" s="26">
        <f>VLOOKUP(A1598,'Hospitalisation Details'!A1598:H3940,3,FALSE)</f>
        <v>52.658333333333331</v>
      </c>
    </row>
    <row r="1599" spans="1:17" ht="15.75" customHeight="1" x14ac:dyDescent="0.3">
      <c r="A1599" s="31" t="s">
        <v>2761</v>
      </c>
      <c r="B1599" s="23" t="str">
        <f>VLOOKUP(A1599,'Customer Names'!A1599:D3933,3,FALSE)</f>
        <v xml:space="preserve">  Derek</v>
      </c>
      <c r="C1599" s="23">
        <f>VLOOKUP(Healthcare!A1599,'Medical Examinations'!A1599:H3933,2,FALSE)</f>
        <v>17.2</v>
      </c>
      <c r="D1599" s="23">
        <f>VLOOKUP(A1599,'Medical Examinations'!A1599:H3933,3,FALSE)</f>
        <v>6.45</v>
      </c>
      <c r="E1599" s="23" t="str">
        <f>VLOOKUP(A1599,'Medical Examinations'!A1599:H3933,4,FALSE)</f>
        <v>No</v>
      </c>
      <c r="F1599" s="23" t="str">
        <f>VLOOKUP(A1599,'Medical Examinations'!A1599:H3933,5,FALSE)</f>
        <v>No</v>
      </c>
      <c r="G1599" s="23" t="str">
        <f>VLOOKUP(A1599,'Medical Examinations'!A1599:H3933,6,FALSE)</f>
        <v>No</v>
      </c>
      <c r="H1599" s="23">
        <f>VLOOKUP(A1599,'Medical Examinations'!A1599:H3933,7,FALSE)</f>
        <v>2</v>
      </c>
      <c r="I1599" s="23" t="str">
        <f>VLOOKUP(A1599,'Medical Examinations'!A1599:H3933,8,FALSE)</f>
        <v>No</v>
      </c>
      <c r="J1599" s="23" t="str" cm="1">
        <f t="array" ref="J1599">_xlfn.IFS(C1599&lt;18.5,"Under Weight",C1599&lt;25,"Healthy Weight",C1599&lt;30,"Over Weight",C1599&gt;=30,"Obesity")</f>
        <v>Under Weight</v>
      </c>
      <c r="K1599" s="23" t="str" cm="1">
        <f t="array" ref="K1599">_xlfn.IFS(D1599&lt;5.7,"Normal",D1599&lt;=6.5,"Prediabetes",D1599&gt;6.5,"Diabetes")</f>
        <v>Prediabetes</v>
      </c>
      <c r="L1599" s="30" t="str">
        <f>VLOOKUP(A1599,'Hospitalisation Details'!A1599:H3941,2,FALSE)</f>
        <v>08-Sep-1972</v>
      </c>
      <c r="M1599" s="23">
        <f>VLOOKUP(A1599,'Hospitalisation Details'!A1599:H3941,5,FALSE)</f>
        <v>6254.13</v>
      </c>
      <c r="N1599" s="23" t="str">
        <f>VLOOKUP(A1599,'Hospitalisation Details'!A1599:H3941,6,FALSE)</f>
        <v>tier - 2</v>
      </c>
      <c r="O1599" s="23" t="str">
        <f>VLOOKUP(A1599,'Hospitalisation Details'!A1599:H3941,7,FALSE)</f>
        <v>tier - 2</v>
      </c>
      <c r="P1599" s="23" t="str">
        <f>VLOOKUP(A1599,'Hospitalisation Details'!A1599:H3941,8,FALSE)</f>
        <v>R1012</v>
      </c>
      <c r="Q1599" s="26">
        <f>VLOOKUP(A1599,'Hospitalisation Details'!A1599:H3941,3,FALSE)</f>
        <v>50.75</v>
      </c>
    </row>
    <row r="1600" spans="1:17" ht="15.75" customHeight="1" x14ac:dyDescent="0.3">
      <c r="A1600" s="31" t="s">
        <v>2763</v>
      </c>
      <c r="B1600" s="23" t="str">
        <f>VLOOKUP(A1600,'Customer Names'!A1600:D3934,3,FALSE)</f>
        <v xml:space="preserve">  Kalvin J</v>
      </c>
      <c r="C1600" s="23">
        <f>VLOOKUP(Healthcare!A1600,'Medical Examinations'!A1600:H3934,2,FALSE)</f>
        <v>19.21</v>
      </c>
      <c r="D1600" s="23">
        <f>VLOOKUP(A1600,'Medical Examinations'!A1600:H3934,3,FALSE)</f>
        <v>5.52</v>
      </c>
      <c r="E1600" s="23" t="str">
        <f>VLOOKUP(A1600,'Medical Examinations'!A1600:H3934,4,FALSE)</f>
        <v>No</v>
      </c>
      <c r="F1600" s="23" t="str">
        <f>VLOOKUP(A1600,'Medical Examinations'!A1600:H3934,5,FALSE)</f>
        <v>No</v>
      </c>
      <c r="G1600" s="23" t="str">
        <f>VLOOKUP(A1600,'Medical Examinations'!A1600:H3934,6,FALSE)</f>
        <v>No</v>
      </c>
      <c r="H1600" s="23">
        <f>VLOOKUP(A1600,'Medical Examinations'!A1600:H3934,7,FALSE)</f>
        <v>2</v>
      </c>
      <c r="I1600" s="23" t="str">
        <f>VLOOKUP(A1600,'Medical Examinations'!A1600:H3934,8,FALSE)</f>
        <v>No</v>
      </c>
      <c r="J1600" s="23" t="str" cm="1">
        <f t="array" ref="J1600">_xlfn.IFS(C1600&lt;18.5,"Under Weight",C1600&lt;25,"Healthy Weight",C1600&lt;30,"Over Weight",C1600&gt;=30,"Obesity")</f>
        <v>Healthy Weight</v>
      </c>
      <c r="K1600" s="23" t="str" cm="1">
        <f t="array" ref="K1600">_xlfn.IFS(D1600&lt;5.7,"Normal",D1600&lt;=6.5,"Prediabetes",D1600&gt;6.5,"Diabetes")</f>
        <v>Normal</v>
      </c>
      <c r="L1600" s="30" t="str">
        <f>VLOOKUP(A1600,'Hospitalisation Details'!A1600:H3942,2,FALSE)</f>
        <v>11-Nov-1972</v>
      </c>
      <c r="M1600" s="23">
        <f>VLOOKUP(A1600,'Hospitalisation Details'!A1600:H3942,5,FALSE)</f>
        <v>6253.85</v>
      </c>
      <c r="N1600" s="23" t="str">
        <f>VLOOKUP(A1600,'Hospitalisation Details'!A1600:H3942,6,FALSE)</f>
        <v>tier - 2</v>
      </c>
      <c r="O1600" s="23" t="str">
        <f>VLOOKUP(A1600,'Hospitalisation Details'!A1600:H3942,7,FALSE)</f>
        <v>tier - 2</v>
      </c>
      <c r="P1600" s="23" t="str">
        <f>VLOOKUP(A1600,'Hospitalisation Details'!A1600:H3942,8,FALSE)</f>
        <v>R1013</v>
      </c>
      <c r="Q1600" s="26">
        <f>VLOOKUP(A1600,'Hospitalisation Details'!A1600:H3942,3,FALSE)</f>
        <v>50.575000000000003</v>
      </c>
    </row>
    <row r="1601" spans="1:17" ht="15.75" customHeight="1" x14ac:dyDescent="0.3">
      <c r="A1601" s="31" t="s">
        <v>2765</v>
      </c>
      <c r="B1601" s="23" t="str">
        <f>VLOOKUP(A1601,'Customer Names'!A1601:D3935,3,FALSE)</f>
        <v xml:space="preserve">  Dave</v>
      </c>
      <c r="C1601" s="23">
        <f>VLOOKUP(Healthcare!A1601,'Medical Examinations'!A1601:H3935,2,FALSE)</f>
        <v>23.2</v>
      </c>
      <c r="D1601" s="23">
        <f>VLOOKUP(A1601,'Medical Examinations'!A1601:H3935,3,FALSE)</f>
        <v>4.41</v>
      </c>
      <c r="E1601" s="23" t="str">
        <f>VLOOKUP(A1601,'Medical Examinations'!A1601:H3935,4,FALSE)</f>
        <v>No</v>
      </c>
      <c r="F1601" s="23" t="str">
        <f>VLOOKUP(A1601,'Medical Examinations'!A1601:H3935,5,FALSE)</f>
        <v>No</v>
      </c>
      <c r="G1601" s="23" t="str">
        <f>VLOOKUP(A1601,'Medical Examinations'!A1601:H3935,6,FALSE)</f>
        <v>Yes</v>
      </c>
      <c r="H1601" s="23">
        <f>VLOOKUP(A1601,'Medical Examinations'!A1601:H3935,7,FALSE)</f>
        <v>1</v>
      </c>
      <c r="I1601" s="23" t="str">
        <f>VLOOKUP(A1601,'Medical Examinations'!A1601:H3935,8,FALSE)</f>
        <v>No</v>
      </c>
      <c r="J1601" s="23" t="str" cm="1">
        <f t="array" ref="J1601">_xlfn.IFS(C1601&lt;18.5,"Under Weight",C1601&lt;25,"Healthy Weight",C1601&lt;30,"Over Weight",C1601&gt;=30,"Obesity")</f>
        <v>Healthy Weight</v>
      </c>
      <c r="K1601" s="23" t="str" cm="1">
        <f t="array" ref="K1601">_xlfn.IFS(D1601&lt;5.7,"Normal",D1601&lt;=6.5,"Prediabetes",D1601&gt;6.5,"Diabetes")</f>
        <v>Normal</v>
      </c>
      <c r="L1601" s="30" t="str">
        <f>VLOOKUP(A1601,'Hospitalisation Details'!A1601:H3943,2,FALSE)</f>
        <v>10-Oct-1979</v>
      </c>
      <c r="M1601" s="23">
        <f>VLOOKUP(A1601,'Hospitalisation Details'!A1601:H3943,5,FALSE)</f>
        <v>6250.44</v>
      </c>
      <c r="N1601" s="23" t="str">
        <f>VLOOKUP(A1601,'Hospitalisation Details'!A1601:H3943,6,FALSE)</f>
        <v>tier - 2</v>
      </c>
      <c r="O1601" s="23" t="str">
        <f>VLOOKUP(A1601,'Hospitalisation Details'!A1601:H3943,7,FALSE)</f>
        <v>tier - 1</v>
      </c>
      <c r="P1601" s="23" t="str">
        <f>VLOOKUP(A1601,'Hospitalisation Details'!A1601:H3943,8,FALSE)</f>
        <v>R1011</v>
      </c>
      <c r="Q1601" s="26">
        <f>VLOOKUP(A1601,'Hospitalisation Details'!A1601:H3943,3,FALSE)</f>
        <v>43.661111111111111</v>
      </c>
    </row>
    <row r="1602" spans="1:17" ht="15.75" customHeight="1" x14ac:dyDescent="0.3">
      <c r="A1602" s="31" t="s">
        <v>2766</v>
      </c>
      <c r="B1602" s="23" t="str">
        <f>VLOOKUP(A1602,'Customer Names'!A1602:D3936,3,FALSE)</f>
        <v xml:space="preserve">  Barbara G</v>
      </c>
      <c r="C1602" s="23">
        <f>VLOOKUP(Healthcare!A1602,'Medical Examinations'!A1602:H3936,2,FALSE)</f>
        <v>32.5</v>
      </c>
      <c r="D1602" s="23">
        <f>VLOOKUP(A1602,'Medical Examinations'!A1602:H3936,3,FALSE)</f>
        <v>4.6900000000000004</v>
      </c>
      <c r="E1602" s="23" t="str">
        <f>VLOOKUP(A1602,'Medical Examinations'!A1602:H3936,4,FALSE)</f>
        <v>Yes</v>
      </c>
      <c r="F1602" s="23" t="str">
        <f>VLOOKUP(A1602,'Medical Examinations'!A1602:H3936,5,FALSE)</f>
        <v>No</v>
      </c>
      <c r="G1602" s="23" t="str">
        <f>VLOOKUP(A1602,'Medical Examinations'!A1602:H3936,6,FALSE)</f>
        <v>Yes</v>
      </c>
      <c r="H1602" s="23">
        <f>VLOOKUP(A1602,'Medical Examinations'!A1602:H3936,7,FALSE)</f>
        <v>1</v>
      </c>
      <c r="I1602" s="23" t="str">
        <f>VLOOKUP(A1602,'Medical Examinations'!A1602:H3936,8,FALSE)</f>
        <v>No</v>
      </c>
      <c r="J1602" s="23" t="str" cm="1">
        <f t="array" ref="J1602">_xlfn.IFS(C1602&lt;18.5,"Under Weight",C1602&lt;25,"Healthy Weight",C1602&lt;30,"Over Weight",C1602&gt;=30,"Obesity")</f>
        <v>Obesity</v>
      </c>
      <c r="K1602" s="23" t="str" cm="1">
        <f t="array" ref="K1602">_xlfn.IFS(D1602&lt;5.7,"Normal",D1602&lt;=6.5,"Prediabetes",D1602&gt;6.5,"Diabetes")</f>
        <v>Normal</v>
      </c>
      <c r="L1602" s="30" t="str">
        <f>VLOOKUP(A1602,'Hospitalisation Details'!A1602:H3944,2,FALSE)</f>
        <v>11-Aug-1983</v>
      </c>
      <c r="M1602" s="23">
        <f>VLOOKUP(A1602,'Hospitalisation Details'!A1602:H3944,5,FALSE)</f>
        <v>6238.3</v>
      </c>
      <c r="N1602" s="23" t="str">
        <f>VLOOKUP(A1602,'Hospitalisation Details'!A1602:H3944,6,FALSE)</f>
        <v>tier - 2</v>
      </c>
      <c r="O1602" s="23" t="str">
        <f>VLOOKUP(A1602,'Hospitalisation Details'!A1602:H3944,7,FALSE)</f>
        <v>tier - 1</v>
      </c>
      <c r="P1602" s="23" t="str">
        <f>VLOOKUP(A1602,'Hospitalisation Details'!A1602:H3944,8,FALSE)</f>
        <v>R1011</v>
      </c>
      <c r="Q1602" s="26">
        <f>VLOOKUP(A1602,'Hospitalisation Details'!A1602:H3944,3,FALSE)</f>
        <v>39.825000000000003</v>
      </c>
    </row>
    <row r="1603" spans="1:17" ht="15.75" customHeight="1" x14ac:dyDescent="0.3">
      <c r="A1603" s="31" t="s">
        <v>2768</v>
      </c>
      <c r="B1603" s="23" t="str">
        <f>VLOOKUP(A1603,'Customer Names'!A1603:D3937,3,FALSE)</f>
        <v xml:space="preserve">  Skylar</v>
      </c>
      <c r="C1603" s="23">
        <f>VLOOKUP(Healthcare!A1603,'Medical Examinations'!A1603:H3937,2,FALSE)</f>
        <v>20.9</v>
      </c>
      <c r="D1603" s="23">
        <f>VLOOKUP(A1603,'Medical Examinations'!A1603:H3937,3,FALSE)</f>
        <v>6.94</v>
      </c>
      <c r="E1603" s="23" t="str">
        <f>VLOOKUP(A1603,'Medical Examinations'!A1603:H3937,4,FALSE)</f>
        <v>No</v>
      </c>
      <c r="F1603" s="23" t="str">
        <f>VLOOKUP(A1603,'Medical Examinations'!A1603:H3937,5,FALSE)</f>
        <v>No</v>
      </c>
      <c r="G1603" s="23" t="str">
        <f>VLOOKUP(A1603,'Medical Examinations'!A1603:H3937,6,FALSE)</f>
        <v>No</v>
      </c>
      <c r="H1603" s="23">
        <f>VLOOKUP(A1603,'Medical Examinations'!A1603:H3937,7,FALSE)</f>
        <v>0</v>
      </c>
      <c r="I1603" s="23" t="str">
        <f>VLOOKUP(A1603,'Medical Examinations'!A1603:H3937,8,FALSE)</f>
        <v>No</v>
      </c>
      <c r="J1603" s="23" t="str" cm="1">
        <f t="array" ref="J1603">_xlfn.IFS(C1603&lt;18.5,"Under Weight",C1603&lt;25,"Healthy Weight",C1603&lt;30,"Over Weight",C1603&gt;=30,"Obesity")</f>
        <v>Healthy Weight</v>
      </c>
      <c r="K1603" s="23" t="str" cm="1">
        <f t="array" ref="K1603">_xlfn.IFS(D1603&lt;5.7,"Normal",D1603&lt;=6.5,"Prediabetes",D1603&gt;6.5,"Diabetes")</f>
        <v>Diabetes</v>
      </c>
      <c r="L1603" s="30" t="str">
        <f>VLOOKUP(A1603,'Hospitalisation Details'!A1603:H3945,2,FALSE)</f>
        <v>19-Sep-1978</v>
      </c>
      <c r="M1603" s="23">
        <f>VLOOKUP(A1603,'Hospitalisation Details'!A1603:H3945,5,FALSE)</f>
        <v>6236.95</v>
      </c>
      <c r="N1603" s="23" t="str">
        <f>VLOOKUP(A1603,'Hospitalisation Details'!A1603:H3945,6,FALSE)</f>
        <v>tier - 2</v>
      </c>
      <c r="O1603" s="23" t="str">
        <f>VLOOKUP(A1603,'Hospitalisation Details'!A1603:H3945,7,FALSE)</f>
        <v>tier - 2</v>
      </c>
      <c r="P1603" s="23" t="str">
        <f>VLOOKUP(A1603,'Hospitalisation Details'!A1603:H3945,8,FALSE)</f>
        <v>R1013</v>
      </c>
      <c r="Q1603" s="26">
        <f>VLOOKUP(A1603,'Hospitalisation Details'!A1603:H3945,3,FALSE)</f>
        <v>44.719444444444441</v>
      </c>
    </row>
    <row r="1604" spans="1:17" ht="15.75" customHeight="1" x14ac:dyDescent="0.3">
      <c r="A1604" s="31" t="s">
        <v>2769</v>
      </c>
      <c r="B1604" s="23" t="str">
        <f>VLOOKUP(A1604,'Customer Names'!A1604:D3938,3,FALSE)</f>
        <v xml:space="preserve">  Nick</v>
      </c>
      <c r="C1604" s="23">
        <f>VLOOKUP(Healthcare!A1604,'Medical Examinations'!A1604:H3938,2,FALSE)</f>
        <v>19.11</v>
      </c>
      <c r="D1604" s="23">
        <f>VLOOKUP(A1604,'Medical Examinations'!A1604:H3938,3,FALSE)</f>
        <v>4.3499999999999996</v>
      </c>
      <c r="E1604" s="23" t="str">
        <f>VLOOKUP(A1604,'Medical Examinations'!A1604:H3938,4,FALSE)</f>
        <v>No</v>
      </c>
      <c r="F1604" s="23" t="str">
        <f>VLOOKUP(A1604,'Medical Examinations'!A1604:H3938,5,FALSE)</f>
        <v>No</v>
      </c>
      <c r="G1604" s="23" t="str">
        <f>VLOOKUP(A1604,'Medical Examinations'!A1604:H3938,6,FALSE)</f>
        <v>No</v>
      </c>
      <c r="H1604" s="23">
        <f>VLOOKUP(A1604,'Medical Examinations'!A1604:H3938,7,FALSE)</f>
        <v>2</v>
      </c>
      <c r="I1604" s="23" t="str">
        <f>VLOOKUP(A1604,'Medical Examinations'!A1604:H3938,8,FALSE)</f>
        <v>No</v>
      </c>
      <c r="J1604" s="23" t="str" cm="1">
        <f t="array" ref="J1604">_xlfn.IFS(C1604&lt;18.5,"Under Weight",C1604&lt;25,"Healthy Weight",C1604&lt;30,"Over Weight",C1604&gt;=30,"Obesity")</f>
        <v>Healthy Weight</v>
      </c>
      <c r="K1604" s="23" t="str" cm="1">
        <f t="array" ref="K1604">_xlfn.IFS(D1604&lt;5.7,"Normal",D1604&lt;=6.5,"Prediabetes",D1604&gt;6.5,"Diabetes")</f>
        <v>Normal</v>
      </c>
      <c r="L1604" s="30" t="str">
        <f>VLOOKUP(A1604,'Hospitalisation Details'!A1604:H3946,2,FALSE)</f>
        <v>29-Jun-1972</v>
      </c>
      <c r="M1604" s="23">
        <f>VLOOKUP(A1604,'Hospitalisation Details'!A1604:H3946,5,FALSE)</f>
        <v>6219.93</v>
      </c>
      <c r="N1604" s="23" t="str">
        <f>VLOOKUP(A1604,'Hospitalisation Details'!A1604:H3946,6,FALSE)</f>
        <v>tier - 2</v>
      </c>
      <c r="O1604" s="23" t="str">
        <f>VLOOKUP(A1604,'Hospitalisation Details'!A1604:H3946,7,FALSE)</f>
        <v>tier - 2</v>
      </c>
      <c r="P1604" s="23" t="str">
        <f>VLOOKUP(A1604,'Hospitalisation Details'!A1604:H3946,8,FALSE)</f>
        <v>R1013</v>
      </c>
      <c r="Q1604" s="26">
        <f>VLOOKUP(A1604,'Hospitalisation Details'!A1604:H3946,3,FALSE)</f>
        <v>50.94166666666667</v>
      </c>
    </row>
    <row r="1605" spans="1:17" ht="15.75" customHeight="1" x14ac:dyDescent="0.3">
      <c r="A1605" s="31" t="s">
        <v>2770</v>
      </c>
      <c r="B1605" s="23" t="str">
        <f>VLOOKUP(A1605,'Customer Names'!A1605:D3939,3,FALSE)</f>
        <v xml:space="preserve">  Sunny S</v>
      </c>
      <c r="C1605" s="23">
        <f>VLOOKUP(Healthcare!A1605,'Medical Examinations'!A1605:H3939,2,FALSE)</f>
        <v>31.17</v>
      </c>
      <c r="D1605" s="23">
        <f>VLOOKUP(A1605,'Medical Examinations'!A1605:H3939,3,FALSE)</f>
        <v>5.28</v>
      </c>
      <c r="E1605" s="23" t="str">
        <f>VLOOKUP(A1605,'Medical Examinations'!A1605:H3939,4,FALSE)</f>
        <v>No</v>
      </c>
      <c r="F1605" s="23" t="str">
        <f>VLOOKUP(A1605,'Medical Examinations'!A1605:H3939,5,FALSE)</f>
        <v>No</v>
      </c>
      <c r="G1605" s="23" t="str">
        <f>VLOOKUP(A1605,'Medical Examinations'!A1605:H3939,6,FALSE)</f>
        <v>No</v>
      </c>
      <c r="H1605" s="23">
        <f>VLOOKUP(A1605,'Medical Examinations'!A1605:H3939,7,FALSE)</f>
        <v>1</v>
      </c>
      <c r="I1605" s="23" t="str">
        <f>VLOOKUP(A1605,'Medical Examinations'!A1605:H3939,8,FALSE)</f>
        <v>No</v>
      </c>
      <c r="J1605" s="23" t="str" cm="1">
        <f t="array" ref="J1605">_xlfn.IFS(C1605&lt;18.5,"Under Weight",C1605&lt;25,"Healthy Weight",C1605&lt;30,"Over Weight",C1605&gt;=30,"Obesity")</f>
        <v>Obesity</v>
      </c>
      <c r="K1605" s="23" t="str" cm="1">
        <f t="array" ref="K1605">_xlfn.IFS(D1605&lt;5.7,"Normal",D1605&lt;=6.5,"Prediabetes",D1605&gt;6.5,"Diabetes")</f>
        <v>Normal</v>
      </c>
      <c r="L1605" s="30" t="str">
        <f>VLOOKUP(A1605,'Hospitalisation Details'!A1605:H3947,2,FALSE)</f>
        <v>12-Aug-1992</v>
      </c>
      <c r="M1605" s="23">
        <f>VLOOKUP(A1605,'Hospitalisation Details'!A1605:H3947,5,FALSE)</f>
        <v>6208.5</v>
      </c>
      <c r="N1605" s="23" t="str">
        <f>VLOOKUP(A1605,'Hospitalisation Details'!A1605:H3947,6,FALSE)</f>
        <v>tier - 2</v>
      </c>
      <c r="O1605" s="23" t="str">
        <f>VLOOKUP(A1605,'Hospitalisation Details'!A1605:H3947,7,FALSE)</f>
        <v>tier - 1</v>
      </c>
      <c r="P1605" s="23" t="str">
        <f>VLOOKUP(A1605,'Hospitalisation Details'!A1605:H3947,8,FALSE)</f>
        <v>R1021</v>
      </c>
      <c r="Q1605" s="26">
        <f>VLOOKUP(A1605,'Hospitalisation Details'!A1605:H3947,3,FALSE)</f>
        <v>30.822222222222223</v>
      </c>
    </row>
    <row r="1606" spans="1:17" ht="15.75" customHeight="1" x14ac:dyDescent="0.3">
      <c r="A1606" s="31" t="s">
        <v>2772</v>
      </c>
      <c r="B1606" s="23" t="str">
        <f>VLOOKUP(A1606,'Customer Names'!A1606:D3940,3,FALSE)</f>
        <v xml:space="preserve">  Anne-Marie</v>
      </c>
      <c r="C1606" s="23">
        <f>VLOOKUP(Healthcare!A1606,'Medical Examinations'!A1606:H3940,2,FALSE)</f>
        <v>36.08</v>
      </c>
      <c r="D1606" s="23">
        <f>VLOOKUP(A1606,'Medical Examinations'!A1606:H3940,3,FALSE)</f>
        <v>4.29</v>
      </c>
      <c r="E1606" s="23" t="str">
        <f>VLOOKUP(A1606,'Medical Examinations'!A1606:H3940,4,FALSE)</f>
        <v>No</v>
      </c>
      <c r="F1606" s="23" t="str">
        <f>VLOOKUP(A1606,'Medical Examinations'!A1606:H3940,5,FALSE)</f>
        <v>No</v>
      </c>
      <c r="G1606" s="23" t="str">
        <f>VLOOKUP(A1606,'Medical Examinations'!A1606:H3940,6,FALSE)</f>
        <v>No</v>
      </c>
      <c r="H1606" s="23">
        <f>VLOOKUP(A1606,'Medical Examinations'!A1606:H3940,7,FALSE)</f>
        <v>0</v>
      </c>
      <c r="I1606" s="23" t="str">
        <f>VLOOKUP(A1606,'Medical Examinations'!A1606:H3940,8,FALSE)</f>
        <v>No</v>
      </c>
      <c r="J1606" s="23" t="str" cm="1">
        <f t="array" ref="J1606">_xlfn.IFS(C1606&lt;18.5,"Under Weight",C1606&lt;25,"Healthy Weight",C1606&lt;30,"Over Weight",C1606&gt;=30,"Obesity")</f>
        <v>Obesity</v>
      </c>
      <c r="K1606" s="23" t="str" cm="1">
        <f t="array" ref="K1606">_xlfn.IFS(D1606&lt;5.7,"Normal",D1606&lt;=6.5,"Prediabetes",D1606&gt;6.5,"Diabetes")</f>
        <v>Normal</v>
      </c>
      <c r="L1606" s="30" t="str">
        <f>VLOOKUP(A1606,'Hospitalisation Details'!A1606:H3948,2,FALSE)</f>
        <v>10-Sep-1999</v>
      </c>
      <c r="M1606" s="23">
        <f>VLOOKUP(A1606,'Hospitalisation Details'!A1606:H3948,5,FALSE)</f>
        <v>6207.26</v>
      </c>
      <c r="N1606" s="23" t="str">
        <f>VLOOKUP(A1606,'Hospitalisation Details'!A1606:H3948,6,FALSE)</f>
        <v>tier - 2</v>
      </c>
      <c r="O1606" s="23" t="str">
        <f>VLOOKUP(A1606,'Hospitalisation Details'!A1606:H3948,7,FALSE)</f>
        <v>tier - 2</v>
      </c>
      <c r="P1606" s="23" t="str">
        <f>VLOOKUP(A1606,'Hospitalisation Details'!A1606:H3948,8,FALSE)</f>
        <v>R1026</v>
      </c>
      <c r="Q1606" s="26">
        <f>VLOOKUP(A1606,'Hospitalisation Details'!A1606:H3948,3,FALSE)</f>
        <v>23.744444444444444</v>
      </c>
    </row>
    <row r="1607" spans="1:17" ht="15.75" customHeight="1" x14ac:dyDescent="0.3">
      <c r="A1607" s="31" t="s">
        <v>2773</v>
      </c>
      <c r="B1607" s="23" t="str">
        <f>VLOOKUP(A1607,'Customer Names'!A1607:D3941,3,FALSE)</f>
        <v xml:space="preserve">  Nicholas</v>
      </c>
      <c r="C1607" s="23">
        <f>VLOOKUP(Healthcare!A1607,'Medical Examinations'!A1607:H3941,2,FALSE)</f>
        <v>28.024999999999999</v>
      </c>
      <c r="D1607" s="23">
        <f>VLOOKUP(A1607,'Medical Examinations'!A1607:H3941,3,FALSE)</f>
        <v>5.69</v>
      </c>
      <c r="E1607" s="23" t="str">
        <f>VLOOKUP(A1607,'Medical Examinations'!A1607:H3941,4,FALSE)</f>
        <v>Yes</v>
      </c>
      <c r="F1607" s="23" t="str">
        <f>VLOOKUP(A1607,'Medical Examinations'!A1607:H3941,5,FALSE)</f>
        <v>No</v>
      </c>
      <c r="G1607" s="23" t="str">
        <f>VLOOKUP(A1607,'Medical Examinations'!A1607:H3941,6,FALSE)</f>
        <v>No</v>
      </c>
      <c r="H1607" s="23">
        <f>VLOOKUP(A1607,'Medical Examinations'!A1607:H3941,7,FALSE)</f>
        <v>0</v>
      </c>
      <c r="I1607" s="23" t="str">
        <f>VLOOKUP(A1607,'Medical Examinations'!A1607:H3941,8,FALSE)</f>
        <v>No</v>
      </c>
      <c r="J1607" s="23" t="str" cm="1">
        <f t="array" ref="J1607">_xlfn.IFS(C1607&lt;18.5,"Under Weight",C1607&lt;25,"Healthy Weight",C1607&lt;30,"Over Weight",C1607&gt;=30,"Obesity")</f>
        <v>Over Weight</v>
      </c>
      <c r="K1607" s="23" t="str" cm="1">
        <f t="array" ref="K1607">_xlfn.IFS(D1607&lt;5.7,"Normal",D1607&lt;=6.5,"Prediabetes",D1607&gt;6.5,"Diabetes")</f>
        <v>Normal</v>
      </c>
      <c r="L1607" s="30" t="str">
        <f>VLOOKUP(A1607,'Hospitalisation Details'!A1607:H3949,2,FALSE)</f>
        <v>22-Sep-1985</v>
      </c>
      <c r="M1607" s="23">
        <f>VLOOKUP(A1607,'Hospitalisation Details'!A1607:H3949,5,FALSE)</f>
        <v>6203.9</v>
      </c>
      <c r="N1607" s="23" t="str">
        <f>VLOOKUP(A1607,'Hospitalisation Details'!A1607:H3949,6,FALSE)</f>
        <v>tier - 2</v>
      </c>
      <c r="O1607" s="23" t="str">
        <f>VLOOKUP(A1607,'Hospitalisation Details'!A1607:H3949,7,FALSE)</f>
        <v>tier - 2</v>
      </c>
      <c r="P1607" s="23" t="str">
        <f>VLOOKUP(A1607,'Hospitalisation Details'!A1607:H3949,8,FALSE)</f>
        <v>R1012</v>
      </c>
      <c r="Q1607" s="26">
        <f>VLOOKUP(A1607,'Hospitalisation Details'!A1607:H3949,3,FALSE)</f>
        <v>37.711111111111109</v>
      </c>
    </row>
    <row r="1608" spans="1:17" ht="15.75" customHeight="1" x14ac:dyDescent="0.3">
      <c r="A1608" s="31" t="s">
        <v>2774</v>
      </c>
      <c r="B1608" s="23" t="str">
        <f>VLOOKUP(A1608,'Customer Names'!A1608:D3942,3,FALSE)</f>
        <v xml:space="preserve">  Scott M</v>
      </c>
      <c r="C1608" s="23">
        <f>VLOOKUP(Healthcare!A1608,'Medical Examinations'!A1608:H3942,2,FALSE)</f>
        <v>24.32</v>
      </c>
      <c r="D1608" s="23">
        <f>VLOOKUP(A1608,'Medical Examinations'!A1608:H3942,3,FALSE)</f>
        <v>5.56</v>
      </c>
      <c r="E1608" s="23" t="str">
        <f>VLOOKUP(A1608,'Medical Examinations'!A1608:H3942,4,FALSE)</f>
        <v>Yes</v>
      </c>
      <c r="F1608" s="23" t="str">
        <f>VLOOKUP(A1608,'Medical Examinations'!A1608:H3942,5,FALSE)</f>
        <v>No</v>
      </c>
      <c r="G1608" s="23" t="str">
        <f>VLOOKUP(A1608,'Medical Examinations'!A1608:H3942,6,FALSE)</f>
        <v>No</v>
      </c>
      <c r="H1608" s="23">
        <f>VLOOKUP(A1608,'Medical Examinations'!A1608:H3942,7,FALSE)</f>
        <v>0</v>
      </c>
      <c r="I1608" s="23" t="str">
        <f>VLOOKUP(A1608,'Medical Examinations'!A1608:H3942,8,FALSE)</f>
        <v>No</v>
      </c>
      <c r="J1608" s="23" t="str" cm="1">
        <f t="array" ref="J1608">_xlfn.IFS(C1608&lt;18.5,"Under Weight",C1608&lt;25,"Healthy Weight",C1608&lt;30,"Over Weight",C1608&gt;=30,"Obesity")</f>
        <v>Healthy Weight</v>
      </c>
      <c r="K1608" s="23" t="str" cm="1">
        <f t="array" ref="K1608">_xlfn.IFS(D1608&lt;5.7,"Normal",D1608&lt;=6.5,"Prediabetes",D1608&gt;6.5,"Diabetes")</f>
        <v>Normal</v>
      </c>
      <c r="L1608" s="30" t="str">
        <f>VLOOKUP(A1608,'Hospitalisation Details'!A1608:H3950,2,FALSE)</f>
        <v>22-Jul-1985</v>
      </c>
      <c r="M1608" s="23">
        <f>VLOOKUP(A1608,'Hospitalisation Details'!A1608:H3950,5,FALSE)</f>
        <v>6198.75</v>
      </c>
      <c r="N1608" s="23" t="str">
        <f>VLOOKUP(A1608,'Hospitalisation Details'!A1608:H3950,6,FALSE)</f>
        <v>tier - 2</v>
      </c>
      <c r="O1608" s="23" t="str">
        <f>VLOOKUP(A1608,'Hospitalisation Details'!A1608:H3950,7,FALSE)</f>
        <v>tier - 1</v>
      </c>
      <c r="P1608" s="23" t="str">
        <f>VLOOKUP(A1608,'Hospitalisation Details'!A1608:H3950,8,FALSE)</f>
        <v>R1012</v>
      </c>
      <c r="Q1608" s="26">
        <f>VLOOKUP(A1608,'Hospitalisation Details'!A1608:H3950,3,FALSE)</f>
        <v>37.87777777777778</v>
      </c>
    </row>
    <row r="1609" spans="1:17" ht="15.75" customHeight="1" x14ac:dyDescent="0.3">
      <c r="A1609" s="31" t="s">
        <v>2775</v>
      </c>
      <c r="B1609" s="23" t="str">
        <f>VLOOKUP(A1609,'Customer Names'!A1609:D3943,3,FALSE)</f>
        <v xml:space="preserve">  Marisa A</v>
      </c>
      <c r="C1609" s="23">
        <f>VLOOKUP(Healthcare!A1609,'Medical Examinations'!A1609:H3943,2,FALSE)</f>
        <v>38</v>
      </c>
      <c r="D1609" s="23">
        <f>VLOOKUP(A1609,'Medical Examinations'!A1609:H3943,3,FALSE)</f>
        <v>5.41</v>
      </c>
      <c r="E1609" s="23" t="str">
        <f>VLOOKUP(A1609,'Medical Examinations'!A1609:H3943,4,FALSE)</f>
        <v>Yes</v>
      </c>
      <c r="F1609" s="23" t="str">
        <f>VLOOKUP(A1609,'Medical Examinations'!A1609:H3943,5,FALSE)</f>
        <v>No</v>
      </c>
      <c r="G1609" s="23" t="str">
        <f>VLOOKUP(A1609,'Medical Examinations'!A1609:H3943,6,FALSE)</f>
        <v>No</v>
      </c>
      <c r="H1609" s="23">
        <f>VLOOKUP(A1609,'Medical Examinations'!A1609:H3943,7,FALSE)</f>
        <v>1</v>
      </c>
      <c r="I1609" s="23" t="str">
        <f>VLOOKUP(A1609,'Medical Examinations'!A1609:H3943,8,FALSE)</f>
        <v>No</v>
      </c>
      <c r="J1609" s="23" t="str" cm="1">
        <f t="array" ref="J1609">_xlfn.IFS(C1609&lt;18.5,"Under Weight",C1609&lt;25,"Healthy Weight",C1609&lt;30,"Over Weight",C1609&gt;=30,"Obesity")</f>
        <v>Obesity</v>
      </c>
      <c r="K1609" s="23" t="str" cm="1">
        <f t="array" ref="K1609">_xlfn.IFS(D1609&lt;5.7,"Normal",D1609&lt;=6.5,"Prediabetes",D1609&gt;6.5,"Diabetes")</f>
        <v>Normal</v>
      </c>
      <c r="L1609" s="30" t="str">
        <f>VLOOKUP(A1609,'Hospitalisation Details'!A1609:H3951,2,FALSE)</f>
        <v>23-Oct-1988</v>
      </c>
      <c r="M1609" s="23">
        <f>VLOOKUP(A1609,'Hospitalisation Details'!A1609:H3951,5,FALSE)</f>
        <v>6196.45</v>
      </c>
      <c r="N1609" s="23" t="str">
        <f>VLOOKUP(A1609,'Hospitalisation Details'!A1609:H3951,6,FALSE)</f>
        <v>tier - 2</v>
      </c>
      <c r="O1609" s="23" t="str">
        <f>VLOOKUP(A1609,'Hospitalisation Details'!A1609:H3951,7,FALSE)</f>
        <v>tier - 1</v>
      </c>
      <c r="P1609" s="23" t="str">
        <f>VLOOKUP(A1609,'Hospitalisation Details'!A1609:H3951,8,FALSE)</f>
        <v>R1011</v>
      </c>
      <c r="Q1609" s="26">
        <f>VLOOKUP(A1609,'Hospitalisation Details'!A1609:H3951,3,FALSE)</f>
        <v>34.625</v>
      </c>
    </row>
    <row r="1610" spans="1:17" ht="15.75" customHeight="1" x14ac:dyDescent="0.3">
      <c r="A1610" s="31" t="s">
        <v>2777</v>
      </c>
      <c r="B1610" s="23" t="str">
        <f>VLOOKUP(A1610,'Customer Names'!A1610:D3944,3,FALSE)</f>
        <v xml:space="preserve">  Katie</v>
      </c>
      <c r="C1610" s="23">
        <f>VLOOKUP(Healthcare!A1610,'Medical Examinations'!A1610:H3944,2,FALSE)</f>
        <v>31.6</v>
      </c>
      <c r="D1610" s="23">
        <f>VLOOKUP(A1610,'Medical Examinations'!A1610:H3944,3,FALSE)</f>
        <v>10.85</v>
      </c>
      <c r="E1610" s="23" t="str">
        <f>VLOOKUP(A1610,'Medical Examinations'!A1610:H3944,4,FALSE)</f>
        <v>Yes</v>
      </c>
      <c r="F1610" s="23" t="str">
        <f>VLOOKUP(A1610,'Medical Examinations'!A1610:H3944,5,FALSE)</f>
        <v>No</v>
      </c>
      <c r="G1610" s="23" t="str">
        <f>VLOOKUP(A1610,'Medical Examinations'!A1610:H3944,6,FALSE)</f>
        <v>No</v>
      </c>
      <c r="H1610" s="23">
        <f>VLOOKUP(A1610,'Medical Examinations'!A1610:H3944,7,FALSE)</f>
        <v>0</v>
      </c>
      <c r="I1610" s="23" t="str">
        <f>VLOOKUP(A1610,'Medical Examinations'!A1610:H3944,8,FALSE)</f>
        <v>No</v>
      </c>
      <c r="J1610" s="23" t="str" cm="1">
        <f t="array" ref="J1610">_xlfn.IFS(C1610&lt;18.5,"Under Weight",C1610&lt;25,"Healthy Weight",C1610&lt;30,"Over Weight",C1610&gt;=30,"Obesity")</f>
        <v>Obesity</v>
      </c>
      <c r="K1610" s="23" t="str" cm="1">
        <f t="array" ref="K1610">_xlfn.IFS(D1610&lt;5.7,"Normal",D1610&lt;=6.5,"Prediabetes",D1610&gt;6.5,"Diabetes")</f>
        <v>Diabetes</v>
      </c>
      <c r="L1610" s="30" t="str">
        <f>VLOOKUP(A1610,'Hospitalisation Details'!A1610:H3952,2,FALSE)</f>
        <v>01-Oct-1981</v>
      </c>
      <c r="M1610" s="23">
        <f>VLOOKUP(A1610,'Hospitalisation Details'!A1610:H3952,5,FALSE)</f>
        <v>6186.13</v>
      </c>
      <c r="N1610" s="23" t="str">
        <f>VLOOKUP(A1610,'Hospitalisation Details'!A1610:H3952,6,FALSE)</f>
        <v>tier - 2</v>
      </c>
      <c r="O1610" s="23" t="str">
        <f>VLOOKUP(A1610,'Hospitalisation Details'!A1610:H3952,7,FALSE)</f>
        <v>tier - 3</v>
      </c>
      <c r="P1610" s="23" t="str">
        <f>VLOOKUP(A1610,'Hospitalisation Details'!A1610:H3952,8,FALSE)</f>
        <v>R1011</v>
      </c>
      <c r="Q1610" s="26">
        <f>VLOOKUP(A1610,'Hospitalisation Details'!A1610:H3952,3,FALSE)</f>
        <v>41.68611111111111</v>
      </c>
    </row>
    <row r="1611" spans="1:17" ht="15.75" customHeight="1" x14ac:dyDescent="0.3">
      <c r="A1611" s="31" t="s">
        <v>2778</v>
      </c>
      <c r="B1611" s="23" t="str">
        <f>VLOOKUP(A1611,'Customer Names'!A1611:D3945,3,FALSE)</f>
        <v xml:space="preserve">  Amy L</v>
      </c>
      <c r="C1611" s="23">
        <f>VLOOKUP(Healthcare!A1611,'Medical Examinations'!A1611:H3945,2,FALSE)</f>
        <v>31.02</v>
      </c>
      <c r="D1611" s="23">
        <f>VLOOKUP(A1611,'Medical Examinations'!A1611:H3945,3,FALSE)</f>
        <v>11.63</v>
      </c>
      <c r="E1611" s="23" t="str">
        <f>VLOOKUP(A1611,'Medical Examinations'!A1611:H3945,4,FALSE)</f>
        <v>Yes</v>
      </c>
      <c r="F1611" s="23" t="str">
        <f>VLOOKUP(A1611,'Medical Examinations'!A1611:H3945,5,FALSE)</f>
        <v>No</v>
      </c>
      <c r="G1611" s="23" t="str">
        <f>VLOOKUP(A1611,'Medical Examinations'!A1611:H3945,6,FALSE)</f>
        <v>No</v>
      </c>
      <c r="H1611" s="23">
        <f>VLOOKUP(A1611,'Medical Examinations'!A1611:H3945,7,FALSE)</f>
        <v>0</v>
      </c>
      <c r="I1611" s="23" t="str">
        <f>VLOOKUP(A1611,'Medical Examinations'!A1611:H3945,8,FALSE)</f>
        <v>No</v>
      </c>
      <c r="J1611" s="23" t="str" cm="1">
        <f t="array" ref="J1611">_xlfn.IFS(C1611&lt;18.5,"Under Weight",C1611&lt;25,"Healthy Weight",C1611&lt;30,"Over Weight",C1611&gt;=30,"Obesity")</f>
        <v>Obesity</v>
      </c>
      <c r="K1611" s="23" t="str" cm="1">
        <f t="array" ref="K1611">_xlfn.IFS(D1611&lt;5.7,"Normal",D1611&lt;=6.5,"Prediabetes",D1611&gt;6.5,"Diabetes")</f>
        <v>Diabetes</v>
      </c>
      <c r="L1611" s="30" t="str">
        <f>VLOOKUP(A1611,'Hospitalisation Details'!A1611:H3953,2,FALSE)</f>
        <v>22-Nov-1981</v>
      </c>
      <c r="M1611" s="23">
        <f>VLOOKUP(A1611,'Hospitalisation Details'!A1611:H3953,5,FALSE)</f>
        <v>6185.32</v>
      </c>
      <c r="N1611" s="23" t="str">
        <f>VLOOKUP(A1611,'Hospitalisation Details'!A1611:H3953,6,FALSE)</f>
        <v>tier - 2</v>
      </c>
      <c r="O1611" s="23" t="str">
        <f>VLOOKUP(A1611,'Hospitalisation Details'!A1611:H3953,7,FALSE)</f>
        <v>tier - 1</v>
      </c>
      <c r="P1611" s="23" t="str">
        <f>VLOOKUP(A1611,'Hospitalisation Details'!A1611:H3953,8,FALSE)</f>
        <v>R1013</v>
      </c>
      <c r="Q1611" s="26">
        <f>VLOOKUP(A1611,'Hospitalisation Details'!A1611:H3953,3,FALSE)</f>
        <v>41.544444444444444</v>
      </c>
    </row>
    <row r="1612" spans="1:17" ht="15.75" customHeight="1" x14ac:dyDescent="0.3">
      <c r="A1612" s="31" t="s">
        <v>2779</v>
      </c>
      <c r="B1612" s="23" t="str">
        <f>VLOOKUP(A1612,'Customer Names'!A1612:D3946,3,FALSE)</f>
        <v xml:space="preserve">  Jenna M</v>
      </c>
      <c r="C1612" s="23">
        <f>VLOOKUP(Healthcare!A1612,'Medical Examinations'!A1612:H3946,2,FALSE)</f>
        <v>29.26</v>
      </c>
      <c r="D1612" s="23">
        <f>VLOOKUP(A1612,'Medical Examinations'!A1612:H3946,3,FALSE)</f>
        <v>5.68</v>
      </c>
      <c r="E1612" s="23" t="str">
        <f>VLOOKUP(A1612,'Medical Examinations'!A1612:H3946,4,FALSE)</f>
        <v>Yes</v>
      </c>
      <c r="F1612" s="23" t="str">
        <f>VLOOKUP(A1612,'Medical Examinations'!A1612:H3946,5,FALSE)</f>
        <v>No</v>
      </c>
      <c r="G1612" s="23" t="str">
        <f>VLOOKUP(A1612,'Medical Examinations'!A1612:H3946,6,FALSE)</f>
        <v>No</v>
      </c>
      <c r="H1612" s="23">
        <f>VLOOKUP(A1612,'Medical Examinations'!A1612:H3946,7,FALSE)</f>
        <v>1</v>
      </c>
      <c r="I1612" s="23" t="str">
        <f>VLOOKUP(A1612,'Medical Examinations'!A1612:H3946,8,FALSE)</f>
        <v>No</v>
      </c>
      <c r="J1612" s="23" t="str" cm="1">
        <f t="array" ref="J1612">_xlfn.IFS(C1612&lt;18.5,"Under Weight",C1612&lt;25,"Healthy Weight",C1612&lt;30,"Over Weight",C1612&gt;=30,"Obesity")</f>
        <v>Over Weight</v>
      </c>
      <c r="K1612" s="23" t="str" cm="1">
        <f t="array" ref="K1612">_xlfn.IFS(D1612&lt;5.7,"Normal",D1612&lt;=6.5,"Prediabetes",D1612&gt;6.5,"Diabetes")</f>
        <v>Normal</v>
      </c>
      <c r="L1612" s="30" t="str">
        <f>VLOOKUP(A1612,'Hospitalisation Details'!A1612:H3954,2,FALSE)</f>
        <v>01-Nov-1988</v>
      </c>
      <c r="M1612" s="23">
        <f>VLOOKUP(A1612,'Hospitalisation Details'!A1612:H3954,5,FALSE)</f>
        <v>6184.3</v>
      </c>
      <c r="N1612" s="23" t="str">
        <f>VLOOKUP(A1612,'Hospitalisation Details'!A1612:H3954,6,FALSE)</f>
        <v>tier - 2</v>
      </c>
      <c r="O1612" s="23" t="str">
        <f>VLOOKUP(A1612,'Hospitalisation Details'!A1612:H3954,7,FALSE)</f>
        <v>tier - 3</v>
      </c>
      <c r="P1612" s="23" t="str">
        <f>VLOOKUP(A1612,'Hospitalisation Details'!A1612:H3954,8,FALSE)</f>
        <v>R1013</v>
      </c>
      <c r="Q1612" s="26">
        <f>VLOOKUP(A1612,'Hospitalisation Details'!A1612:H3954,3,FALSE)</f>
        <v>34.602777777777774</v>
      </c>
    </row>
    <row r="1613" spans="1:17" ht="15.75" customHeight="1" x14ac:dyDescent="0.3">
      <c r="A1613" s="31" t="s">
        <v>2781</v>
      </c>
      <c r="B1613" s="23" t="str">
        <f>VLOOKUP(A1613,'Customer Names'!A1613:D3947,3,FALSE)</f>
        <v xml:space="preserve">  Elizabeth M</v>
      </c>
      <c r="C1613" s="23">
        <f>VLOOKUP(Healthcare!A1613,'Medical Examinations'!A1613:H3947,2,FALSE)</f>
        <v>15.09</v>
      </c>
      <c r="D1613" s="23">
        <f>VLOOKUP(A1613,'Medical Examinations'!A1613:H3947,3,FALSE)</f>
        <v>7.59</v>
      </c>
      <c r="E1613" s="23" t="str">
        <f>VLOOKUP(A1613,'Medical Examinations'!A1613:H3947,4,FALSE)</f>
        <v>Yes</v>
      </c>
      <c r="F1613" s="23" t="str">
        <f>VLOOKUP(A1613,'Medical Examinations'!A1613:H3947,5,FALSE)</f>
        <v>No</v>
      </c>
      <c r="G1613" s="23" t="str">
        <f>VLOOKUP(A1613,'Medical Examinations'!A1613:H3947,6,FALSE)</f>
        <v>No</v>
      </c>
      <c r="H1613" s="23">
        <f>VLOOKUP(A1613,'Medical Examinations'!A1613:H3947,7,FALSE)</f>
        <v>2</v>
      </c>
      <c r="I1613" s="23" t="str">
        <f>VLOOKUP(A1613,'Medical Examinations'!A1613:H3947,8,FALSE)</f>
        <v>No</v>
      </c>
      <c r="J1613" s="23" t="str" cm="1">
        <f t="array" ref="J1613">_xlfn.IFS(C1613&lt;18.5,"Under Weight",C1613&lt;25,"Healthy Weight",C1613&lt;30,"Over Weight",C1613&gt;=30,"Obesity")</f>
        <v>Under Weight</v>
      </c>
      <c r="K1613" s="23" t="str" cm="1">
        <f t="array" ref="K1613">_xlfn.IFS(D1613&lt;5.7,"Normal",D1613&lt;=6.5,"Prediabetes",D1613&gt;6.5,"Diabetes")</f>
        <v>Diabetes</v>
      </c>
      <c r="L1613" s="30" t="str">
        <f>VLOOKUP(A1613,'Hospitalisation Details'!A1613:H3955,2,FALSE)</f>
        <v>05-Oct-1970</v>
      </c>
      <c r="M1613" s="23">
        <f>VLOOKUP(A1613,'Hospitalisation Details'!A1613:H3955,5,FALSE)</f>
        <v>6183.46</v>
      </c>
      <c r="N1613" s="23" t="str">
        <f>VLOOKUP(A1613,'Hospitalisation Details'!A1613:H3955,6,FALSE)</f>
        <v>tier - 2</v>
      </c>
      <c r="O1613" s="23" t="str">
        <f>VLOOKUP(A1613,'Hospitalisation Details'!A1613:H3955,7,FALSE)</f>
        <v>tier - 2</v>
      </c>
      <c r="P1613" s="23" t="str">
        <f>VLOOKUP(A1613,'Hospitalisation Details'!A1613:H3955,8,FALSE)</f>
        <v>R1012</v>
      </c>
      <c r="Q1613" s="26">
        <f>VLOOKUP(A1613,'Hospitalisation Details'!A1613:H3955,3,FALSE)</f>
        <v>52.674999999999997</v>
      </c>
    </row>
    <row r="1614" spans="1:17" ht="15.75" customHeight="1" x14ac:dyDescent="0.3">
      <c r="A1614" s="31" t="s">
        <v>2782</v>
      </c>
      <c r="B1614" s="23" t="str">
        <f>VLOOKUP(A1614,'Customer Names'!A1614:D3948,3,FALSE)</f>
        <v xml:space="preserve">  Lyazid</v>
      </c>
      <c r="C1614" s="23">
        <f>VLOOKUP(Healthcare!A1614,'Medical Examinations'!A1614:H3948,2,FALSE)</f>
        <v>22.63</v>
      </c>
      <c r="D1614" s="23">
        <f>VLOOKUP(A1614,'Medical Examinations'!A1614:H3948,3,FALSE)</f>
        <v>5.09</v>
      </c>
      <c r="E1614" s="23" t="str">
        <f>VLOOKUP(A1614,'Medical Examinations'!A1614:H3948,4,FALSE)</f>
        <v>Yes</v>
      </c>
      <c r="F1614" s="23" t="str">
        <f>VLOOKUP(A1614,'Medical Examinations'!A1614:H3948,5,FALSE)</f>
        <v>No</v>
      </c>
      <c r="G1614" s="23" t="str">
        <f>VLOOKUP(A1614,'Medical Examinations'!A1614:H3948,6,FALSE)</f>
        <v>No</v>
      </c>
      <c r="H1614" s="23">
        <f>VLOOKUP(A1614,'Medical Examinations'!A1614:H3948,7,FALSE)</f>
        <v>0</v>
      </c>
      <c r="I1614" s="23" t="str">
        <f>VLOOKUP(A1614,'Medical Examinations'!A1614:H3948,8,FALSE)</f>
        <v>No</v>
      </c>
      <c r="J1614" s="23" t="str" cm="1">
        <f t="array" ref="J1614">_xlfn.IFS(C1614&lt;18.5,"Under Weight",C1614&lt;25,"Healthy Weight",C1614&lt;30,"Over Weight",C1614&gt;=30,"Obesity")</f>
        <v>Healthy Weight</v>
      </c>
      <c r="K1614" s="23" t="str" cm="1">
        <f t="array" ref="K1614">_xlfn.IFS(D1614&lt;5.7,"Normal",D1614&lt;=6.5,"Prediabetes",D1614&gt;6.5,"Diabetes")</f>
        <v>Normal</v>
      </c>
      <c r="L1614" s="30" t="str">
        <f>VLOOKUP(A1614,'Hospitalisation Details'!A1614:H3956,2,FALSE)</f>
        <v>09-Aug-1985</v>
      </c>
      <c r="M1614" s="23">
        <f>VLOOKUP(A1614,'Hospitalisation Details'!A1614:H3956,5,FALSE)</f>
        <v>6183.32</v>
      </c>
      <c r="N1614" s="23" t="str">
        <f>VLOOKUP(A1614,'Hospitalisation Details'!A1614:H3956,6,FALSE)</f>
        <v>tier - 2</v>
      </c>
      <c r="O1614" s="23" t="str">
        <f>VLOOKUP(A1614,'Hospitalisation Details'!A1614:H3956,7,FALSE)</f>
        <v>tier - 2</v>
      </c>
      <c r="P1614" s="23" t="str">
        <f>VLOOKUP(A1614,'Hospitalisation Details'!A1614:H3956,8,FALSE)</f>
        <v>R1012</v>
      </c>
      <c r="Q1614" s="26">
        <f>VLOOKUP(A1614,'Hospitalisation Details'!A1614:H3956,3,FALSE)</f>
        <v>37.830555555555556</v>
      </c>
    </row>
    <row r="1615" spans="1:17" ht="15.75" customHeight="1" x14ac:dyDescent="0.3">
      <c r="A1615" s="31" t="s">
        <v>2784</v>
      </c>
      <c r="B1615" s="23" t="str">
        <f>VLOOKUP(A1615,'Customer Names'!A1615:D3949,3,FALSE)</f>
        <v xml:space="preserve">  Lindsey A</v>
      </c>
      <c r="C1615" s="23">
        <f>VLOOKUP(Healthcare!A1615,'Medical Examinations'!A1615:H3949,2,FALSE)</f>
        <v>23.46</v>
      </c>
      <c r="D1615" s="23">
        <f>VLOOKUP(A1615,'Medical Examinations'!A1615:H3949,3,FALSE)</f>
        <v>4.21</v>
      </c>
      <c r="E1615" s="23" t="str">
        <f>VLOOKUP(A1615,'Medical Examinations'!A1615:H3949,4,FALSE)</f>
        <v>No</v>
      </c>
      <c r="F1615" s="23" t="str">
        <f>VLOOKUP(A1615,'Medical Examinations'!A1615:H3949,5,FALSE)</f>
        <v>No</v>
      </c>
      <c r="G1615" s="23" t="str">
        <f>VLOOKUP(A1615,'Medical Examinations'!A1615:H3949,6,FALSE)</f>
        <v>No</v>
      </c>
      <c r="H1615" s="23">
        <f>VLOOKUP(A1615,'Medical Examinations'!A1615:H3949,7,FALSE)</f>
        <v>1</v>
      </c>
      <c r="I1615" s="23" t="str">
        <f>VLOOKUP(A1615,'Medical Examinations'!A1615:H3949,8,FALSE)</f>
        <v>No</v>
      </c>
      <c r="J1615" s="23" t="str" cm="1">
        <f t="array" ref="J1615">_xlfn.IFS(C1615&lt;18.5,"Under Weight",C1615&lt;25,"Healthy Weight",C1615&lt;30,"Over Weight",C1615&gt;=30,"Obesity")</f>
        <v>Healthy Weight</v>
      </c>
      <c r="K1615" s="23" t="str" cm="1">
        <f t="array" ref="K1615">_xlfn.IFS(D1615&lt;5.7,"Normal",D1615&lt;=6.5,"Prediabetes",D1615&gt;6.5,"Diabetes")</f>
        <v>Normal</v>
      </c>
      <c r="L1615" s="30" t="str">
        <f>VLOOKUP(A1615,'Hospitalisation Details'!A1615:H3957,2,FALSE)</f>
        <v>06-Oct-1984</v>
      </c>
      <c r="M1615" s="23">
        <f>VLOOKUP(A1615,'Hospitalisation Details'!A1615:H3957,5,FALSE)</f>
        <v>6170.96</v>
      </c>
      <c r="N1615" s="23" t="str">
        <f>VLOOKUP(A1615,'Hospitalisation Details'!A1615:H3957,6,FALSE)</f>
        <v>tier - 2</v>
      </c>
      <c r="O1615" s="23" t="str">
        <f>VLOOKUP(A1615,'Hospitalisation Details'!A1615:H3957,7,FALSE)</f>
        <v>tier - 1</v>
      </c>
      <c r="P1615" s="23" t="str">
        <f>VLOOKUP(A1615,'Hospitalisation Details'!A1615:H3957,8,FALSE)</f>
        <v>R1013</v>
      </c>
      <c r="Q1615" s="26">
        <f>VLOOKUP(A1615,'Hospitalisation Details'!A1615:H3957,3,FALSE)</f>
        <v>38.672222222222224</v>
      </c>
    </row>
    <row r="1616" spans="1:17" ht="15.75" customHeight="1" x14ac:dyDescent="0.3">
      <c r="A1616" s="31" t="s">
        <v>2786</v>
      </c>
      <c r="B1616" s="23" t="str">
        <f>VLOOKUP(A1616,'Customer Names'!A1616:D3950,3,FALSE)</f>
        <v xml:space="preserve">  Chris</v>
      </c>
      <c r="C1616" s="23">
        <f>VLOOKUP(Healthcare!A1616,'Medical Examinations'!A1616:H3950,2,FALSE)</f>
        <v>22.56</v>
      </c>
      <c r="D1616" s="23">
        <f>VLOOKUP(A1616,'Medical Examinations'!A1616:H3950,3,FALSE)</f>
        <v>4.34</v>
      </c>
      <c r="E1616" s="23" t="str">
        <f>VLOOKUP(A1616,'Medical Examinations'!A1616:H3950,4,FALSE)</f>
        <v>Yes</v>
      </c>
      <c r="F1616" s="23" t="str">
        <f>VLOOKUP(A1616,'Medical Examinations'!A1616:H3950,5,FALSE)</f>
        <v>No</v>
      </c>
      <c r="G1616" s="23" t="str">
        <f>VLOOKUP(A1616,'Medical Examinations'!A1616:H3950,6,FALSE)</f>
        <v>No</v>
      </c>
      <c r="H1616" s="23">
        <f>VLOOKUP(A1616,'Medical Examinations'!A1616:H3950,7,FALSE)</f>
        <v>0</v>
      </c>
      <c r="I1616" s="23" t="str">
        <f>VLOOKUP(A1616,'Medical Examinations'!A1616:H3950,8,FALSE)</f>
        <v>No</v>
      </c>
      <c r="J1616" s="23" t="str" cm="1">
        <f t="array" ref="J1616">_xlfn.IFS(C1616&lt;18.5,"Under Weight",C1616&lt;25,"Healthy Weight",C1616&lt;30,"Over Weight",C1616&gt;=30,"Obesity")</f>
        <v>Healthy Weight</v>
      </c>
      <c r="K1616" s="23" t="str" cm="1">
        <f t="array" ref="K1616">_xlfn.IFS(D1616&lt;5.7,"Normal",D1616&lt;=6.5,"Prediabetes",D1616&gt;6.5,"Diabetes")</f>
        <v>Normal</v>
      </c>
      <c r="L1616" s="30" t="str">
        <f>VLOOKUP(A1616,'Hospitalisation Details'!A1616:H3958,2,FALSE)</f>
        <v>15-Oct-1985</v>
      </c>
      <c r="M1616" s="23">
        <f>VLOOKUP(A1616,'Hospitalisation Details'!A1616:H3958,5,FALSE)</f>
        <v>6159.57</v>
      </c>
      <c r="N1616" s="23" t="str">
        <f>VLOOKUP(A1616,'Hospitalisation Details'!A1616:H3958,6,FALSE)</f>
        <v>tier - 2</v>
      </c>
      <c r="O1616" s="23" t="str">
        <f>VLOOKUP(A1616,'Hospitalisation Details'!A1616:H3958,7,FALSE)</f>
        <v>tier - 1</v>
      </c>
      <c r="P1616" s="23" t="str">
        <f>VLOOKUP(A1616,'Hospitalisation Details'!A1616:H3958,8,FALSE)</f>
        <v>R1012</v>
      </c>
      <c r="Q1616" s="26">
        <f>VLOOKUP(A1616,'Hospitalisation Details'!A1616:H3958,3,FALSE)</f>
        <v>37.647222222222226</v>
      </c>
    </row>
    <row r="1617" spans="1:17" ht="15.75" customHeight="1" x14ac:dyDescent="0.3">
      <c r="A1617" s="31" t="s">
        <v>2787</v>
      </c>
      <c r="B1617" s="23" t="str">
        <f>VLOOKUP(A1617,'Customer Names'!A1617:D3951,3,FALSE)</f>
        <v xml:space="preserve">  Jennifer A</v>
      </c>
      <c r="C1617" s="23">
        <f>VLOOKUP(Healthcare!A1617,'Medical Examinations'!A1617:H3951,2,FALSE)</f>
        <v>19.28</v>
      </c>
      <c r="D1617" s="23">
        <f>VLOOKUP(A1617,'Medical Examinations'!A1617:H3951,3,FALSE)</f>
        <v>11.85</v>
      </c>
      <c r="E1617" s="23" t="str">
        <f>VLOOKUP(A1617,'Medical Examinations'!A1617:H3951,4,FALSE)</f>
        <v>No</v>
      </c>
      <c r="F1617" s="23" t="str">
        <f>VLOOKUP(A1617,'Medical Examinations'!A1617:H3951,5,FALSE)</f>
        <v>No</v>
      </c>
      <c r="G1617" s="23" t="str">
        <f>VLOOKUP(A1617,'Medical Examinations'!A1617:H3951,6,FALSE)</f>
        <v>No</v>
      </c>
      <c r="H1617" s="23">
        <f>VLOOKUP(A1617,'Medical Examinations'!A1617:H3951,7,FALSE)</f>
        <v>2</v>
      </c>
      <c r="I1617" s="23" t="str">
        <f>VLOOKUP(A1617,'Medical Examinations'!A1617:H3951,8,FALSE)</f>
        <v>No</v>
      </c>
      <c r="J1617" s="23" t="str" cm="1">
        <f t="array" ref="J1617">_xlfn.IFS(C1617&lt;18.5,"Under Weight",C1617&lt;25,"Healthy Weight",C1617&lt;30,"Over Weight",C1617&gt;=30,"Obesity")</f>
        <v>Healthy Weight</v>
      </c>
      <c r="K1617" s="23" t="str" cm="1">
        <f t="array" ref="K1617">_xlfn.IFS(D1617&lt;5.7,"Normal",D1617&lt;=6.5,"Prediabetes",D1617&gt;6.5,"Diabetes")</f>
        <v>Diabetes</v>
      </c>
      <c r="L1617" s="30" t="str">
        <f>VLOOKUP(A1617,'Hospitalisation Details'!A1617:H3959,2,FALSE)</f>
        <v>06-Nov-1973</v>
      </c>
      <c r="M1617" s="23">
        <f>VLOOKUP(A1617,'Hospitalisation Details'!A1617:H3959,5,FALSE)</f>
        <v>6152.05</v>
      </c>
      <c r="N1617" s="23" t="str">
        <f>VLOOKUP(A1617,'Hospitalisation Details'!A1617:H3959,6,FALSE)</f>
        <v>tier - 2</v>
      </c>
      <c r="O1617" s="23" t="str">
        <f>VLOOKUP(A1617,'Hospitalisation Details'!A1617:H3959,7,FALSE)</f>
        <v>tier - 3</v>
      </c>
      <c r="P1617" s="23" t="str">
        <f>VLOOKUP(A1617,'Hospitalisation Details'!A1617:H3959,8,FALSE)</f>
        <v>R1013</v>
      </c>
      <c r="Q1617" s="26">
        <f>VLOOKUP(A1617,'Hospitalisation Details'!A1617:H3959,3,FALSE)</f>
        <v>49.588888888888889</v>
      </c>
    </row>
    <row r="1618" spans="1:17" ht="15.75" customHeight="1" x14ac:dyDescent="0.3">
      <c r="A1618" s="31" t="s">
        <v>2789</v>
      </c>
      <c r="B1618" s="23" t="str">
        <f>VLOOKUP(A1618,'Customer Names'!A1618:D3952,3,FALSE)</f>
        <v xml:space="preserve">  Leif S</v>
      </c>
      <c r="C1618" s="23">
        <f>VLOOKUP(Healthcare!A1618,'Medical Examinations'!A1618:H3952,2,FALSE)</f>
        <v>15.37</v>
      </c>
      <c r="D1618" s="23">
        <f>VLOOKUP(A1618,'Medical Examinations'!A1618:H3952,3,FALSE)</f>
        <v>9.61</v>
      </c>
      <c r="E1618" s="23" t="str">
        <f>VLOOKUP(A1618,'Medical Examinations'!A1618:H3952,4,FALSE)</f>
        <v>Yes</v>
      </c>
      <c r="F1618" s="23" t="str">
        <f>VLOOKUP(A1618,'Medical Examinations'!A1618:H3952,5,FALSE)</f>
        <v>No</v>
      </c>
      <c r="G1618" s="23" t="str">
        <f>VLOOKUP(A1618,'Medical Examinations'!A1618:H3952,6,FALSE)</f>
        <v>No</v>
      </c>
      <c r="H1618" s="23">
        <f>VLOOKUP(A1618,'Medical Examinations'!A1618:H3952,7,FALSE)</f>
        <v>2</v>
      </c>
      <c r="I1618" s="23" t="str">
        <f>VLOOKUP(A1618,'Medical Examinations'!A1618:H3952,8,FALSE)</f>
        <v>No</v>
      </c>
      <c r="J1618" s="23" t="str" cm="1">
        <f t="array" ref="J1618">_xlfn.IFS(C1618&lt;18.5,"Under Weight",C1618&lt;25,"Healthy Weight",C1618&lt;30,"Over Weight",C1618&gt;=30,"Obesity")</f>
        <v>Under Weight</v>
      </c>
      <c r="K1618" s="23" t="str" cm="1">
        <f t="array" ref="K1618">_xlfn.IFS(D1618&lt;5.7,"Normal",D1618&lt;=6.5,"Prediabetes",D1618&gt;6.5,"Diabetes")</f>
        <v>Diabetes</v>
      </c>
      <c r="L1618" s="30" t="str">
        <f>VLOOKUP(A1618,'Hospitalisation Details'!A1618:H3960,2,FALSE)</f>
        <v>14-Oct-1970</v>
      </c>
      <c r="M1618" s="23">
        <f>VLOOKUP(A1618,'Hospitalisation Details'!A1618:H3960,5,FALSE)</f>
        <v>6147.12</v>
      </c>
      <c r="N1618" s="23" t="str">
        <f>VLOOKUP(A1618,'Hospitalisation Details'!A1618:H3960,6,FALSE)</f>
        <v>tier - 2</v>
      </c>
      <c r="O1618" s="23" t="str">
        <f>VLOOKUP(A1618,'Hospitalisation Details'!A1618:H3960,7,FALSE)</f>
        <v>tier - 3</v>
      </c>
      <c r="P1618" s="23" t="str">
        <f>VLOOKUP(A1618,'Hospitalisation Details'!A1618:H3960,8,FALSE)</f>
        <v>R1012</v>
      </c>
      <c r="Q1618" s="26">
        <f>VLOOKUP(A1618,'Hospitalisation Details'!A1618:H3960,3,FALSE)</f>
        <v>52.65</v>
      </c>
    </row>
    <row r="1619" spans="1:17" ht="15.75" customHeight="1" x14ac:dyDescent="0.3">
      <c r="A1619" s="31" t="s">
        <v>2791</v>
      </c>
      <c r="B1619" s="23" t="str">
        <f>VLOOKUP(A1619,'Customer Names'!A1619:D3953,3,FALSE)</f>
        <v xml:space="preserve">  Stephanie A</v>
      </c>
      <c r="C1619" s="23">
        <f>VLOOKUP(Healthcare!A1619,'Medical Examinations'!A1619:H3953,2,FALSE)</f>
        <v>18.71</v>
      </c>
      <c r="D1619" s="23">
        <f>VLOOKUP(A1619,'Medical Examinations'!A1619:H3953,3,FALSE)</f>
        <v>5.29</v>
      </c>
      <c r="E1619" s="23" t="str">
        <f>VLOOKUP(A1619,'Medical Examinations'!A1619:H3953,4,FALSE)</f>
        <v>Yes</v>
      </c>
      <c r="F1619" s="23" t="str">
        <f>VLOOKUP(A1619,'Medical Examinations'!A1619:H3953,5,FALSE)</f>
        <v>No</v>
      </c>
      <c r="G1619" s="23" t="str">
        <f>VLOOKUP(A1619,'Medical Examinations'!A1619:H3953,6,FALSE)</f>
        <v>No</v>
      </c>
      <c r="H1619" s="23">
        <f>VLOOKUP(A1619,'Medical Examinations'!A1619:H3953,7,FALSE)</f>
        <v>0</v>
      </c>
      <c r="I1619" s="23" t="str">
        <f>VLOOKUP(A1619,'Medical Examinations'!A1619:H3953,8,FALSE)</f>
        <v>No</v>
      </c>
      <c r="J1619" s="23" t="str" cm="1">
        <f t="array" ref="J1619">_xlfn.IFS(C1619&lt;18.5,"Under Weight",C1619&lt;25,"Healthy Weight",C1619&lt;30,"Over Weight",C1619&gt;=30,"Obesity")</f>
        <v>Healthy Weight</v>
      </c>
      <c r="K1619" s="23" t="str" cm="1">
        <f t="array" ref="K1619">_xlfn.IFS(D1619&lt;5.7,"Normal",D1619&lt;=6.5,"Prediabetes",D1619&gt;6.5,"Diabetes")</f>
        <v>Normal</v>
      </c>
      <c r="L1619" s="30" t="str">
        <f>VLOOKUP(A1619,'Hospitalisation Details'!A1619:H3961,2,FALSE)</f>
        <v>12-Dec-1976</v>
      </c>
      <c r="M1619" s="23">
        <f>VLOOKUP(A1619,'Hospitalisation Details'!A1619:H3961,5,FALSE)</f>
        <v>6139.14</v>
      </c>
      <c r="N1619" s="23" t="str">
        <f>VLOOKUP(A1619,'Hospitalisation Details'!A1619:H3961,6,FALSE)</f>
        <v>tier - 2</v>
      </c>
      <c r="O1619" s="23" t="str">
        <f>VLOOKUP(A1619,'Hospitalisation Details'!A1619:H3961,7,FALSE)</f>
        <v>tier - 3</v>
      </c>
      <c r="P1619" s="23" t="str">
        <f>VLOOKUP(A1619,'Hospitalisation Details'!A1619:H3961,8,FALSE)</f>
        <v>R1013</v>
      </c>
      <c r="Q1619" s="26">
        <f>VLOOKUP(A1619,'Hospitalisation Details'!A1619:H3961,3,FALSE)</f>
        <v>46.488888888888887</v>
      </c>
    </row>
    <row r="1620" spans="1:17" ht="15.75" customHeight="1" x14ac:dyDescent="0.3">
      <c r="A1620" s="31" t="s">
        <v>2792</v>
      </c>
      <c r="B1620" s="23" t="str">
        <f>VLOOKUP(A1620,'Customer Names'!A1620:D3954,3,FALSE)</f>
        <v xml:space="preserve">  Bo</v>
      </c>
      <c r="C1620" s="23">
        <f>VLOOKUP(Healthcare!A1620,'Medical Examinations'!A1620:H3954,2,FALSE)</f>
        <v>20.61</v>
      </c>
      <c r="D1620" s="23">
        <f>VLOOKUP(A1620,'Medical Examinations'!A1620:H3954,3,FALSE)</f>
        <v>6.89</v>
      </c>
      <c r="E1620" s="23" t="str">
        <f>VLOOKUP(A1620,'Medical Examinations'!A1620:H3954,4,FALSE)</f>
        <v>No</v>
      </c>
      <c r="F1620" s="23" t="str">
        <f>VLOOKUP(A1620,'Medical Examinations'!A1620:H3954,5,FALSE)</f>
        <v>No</v>
      </c>
      <c r="G1620" s="23" t="str">
        <f>VLOOKUP(A1620,'Medical Examinations'!A1620:H3954,6,FALSE)</f>
        <v>No</v>
      </c>
      <c r="H1620" s="23">
        <f>VLOOKUP(A1620,'Medical Examinations'!A1620:H3954,7,FALSE)</f>
        <v>0</v>
      </c>
      <c r="I1620" s="23" t="str">
        <f>VLOOKUP(A1620,'Medical Examinations'!A1620:H3954,8,FALSE)</f>
        <v>No</v>
      </c>
      <c r="J1620" s="23" t="str" cm="1">
        <f t="array" ref="J1620">_xlfn.IFS(C1620&lt;18.5,"Under Weight",C1620&lt;25,"Healthy Weight",C1620&lt;30,"Over Weight",C1620&gt;=30,"Obesity")</f>
        <v>Healthy Weight</v>
      </c>
      <c r="K1620" s="23" t="str" cm="1">
        <f t="array" ref="K1620">_xlfn.IFS(D1620&lt;5.7,"Normal",D1620&lt;=6.5,"Prediabetes",D1620&gt;6.5,"Diabetes")</f>
        <v>Diabetes</v>
      </c>
      <c r="L1620" s="30" t="str">
        <f>VLOOKUP(A1620,'Hospitalisation Details'!A1620:H3962,2,FALSE)</f>
        <v>05-Sep-1978</v>
      </c>
      <c r="M1620" s="23">
        <f>VLOOKUP(A1620,'Hospitalisation Details'!A1620:H3962,5,FALSE)</f>
        <v>6138.58</v>
      </c>
      <c r="N1620" s="23" t="str">
        <f>VLOOKUP(A1620,'Hospitalisation Details'!A1620:H3962,6,FALSE)</f>
        <v>tier - 2</v>
      </c>
      <c r="O1620" s="23" t="str">
        <f>VLOOKUP(A1620,'Hospitalisation Details'!A1620:H3962,7,FALSE)</f>
        <v>tier - 1</v>
      </c>
      <c r="P1620" s="23" t="str">
        <f>VLOOKUP(A1620,'Hospitalisation Details'!A1620:H3962,8,FALSE)</f>
        <v>R1013</v>
      </c>
      <c r="Q1620" s="26">
        <f>VLOOKUP(A1620,'Hospitalisation Details'!A1620:H3962,3,FALSE)</f>
        <v>44.758333333333333</v>
      </c>
    </row>
    <row r="1621" spans="1:17" ht="15.75" customHeight="1" x14ac:dyDescent="0.3">
      <c r="A1621" s="31" t="s">
        <v>2794</v>
      </c>
      <c r="B1621" s="23" t="str">
        <f>VLOOKUP(A1621,'Customer Names'!A1621:D3955,3,FALSE)</f>
        <v xml:space="preserve">  Leah</v>
      </c>
      <c r="C1621" s="23">
        <f>VLOOKUP(Healthcare!A1621,'Medical Examinations'!A1621:H3955,2,FALSE)</f>
        <v>15.99</v>
      </c>
      <c r="D1621" s="23">
        <f>VLOOKUP(A1621,'Medical Examinations'!A1621:H3955,3,FALSE)</f>
        <v>4.57</v>
      </c>
      <c r="E1621" s="23" t="str">
        <f>VLOOKUP(A1621,'Medical Examinations'!A1621:H3955,4,FALSE)</f>
        <v>Yes</v>
      </c>
      <c r="F1621" s="23" t="str">
        <f>VLOOKUP(A1621,'Medical Examinations'!A1621:H3955,5,FALSE)</f>
        <v>No</v>
      </c>
      <c r="G1621" s="23" t="str">
        <f>VLOOKUP(A1621,'Medical Examinations'!A1621:H3955,6,FALSE)</f>
        <v>Yes</v>
      </c>
      <c r="H1621" s="23">
        <f>VLOOKUP(A1621,'Medical Examinations'!A1621:H3955,7,FALSE)</f>
        <v>1</v>
      </c>
      <c r="I1621" s="23" t="str">
        <f>VLOOKUP(A1621,'Medical Examinations'!A1621:H3955,8,FALSE)</f>
        <v>No</v>
      </c>
      <c r="J1621" s="23" t="str" cm="1">
        <f t="array" ref="J1621">_xlfn.IFS(C1621&lt;18.5,"Under Weight",C1621&lt;25,"Healthy Weight",C1621&lt;30,"Over Weight",C1621&gt;=30,"Obesity")</f>
        <v>Under Weight</v>
      </c>
      <c r="K1621" s="23" t="str" cm="1">
        <f t="array" ref="K1621">_xlfn.IFS(D1621&lt;5.7,"Normal",D1621&lt;=6.5,"Prediabetes",D1621&gt;6.5,"Diabetes")</f>
        <v>Normal</v>
      </c>
      <c r="L1621" s="30" t="str">
        <f>VLOOKUP(A1621,'Hospitalisation Details'!A1621:H3963,2,FALSE)</f>
        <v>09-Nov-1969</v>
      </c>
      <c r="M1621" s="23">
        <f>VLOOKUP(A1621,'Hospitalisation Details'!A1621:H3963,5,FALSE)</f>
        <v>6138.5</v>
      </c>
      <c r="N1621" s="23" t="str">
        <f>VLOOKUP(A1621,'Hospitalisation Details'!A1621:H3963,6,FALSE)</f>
        <v>tier - 2</v>
      </c>
      <c r="O1621" s="23" t="str">
        <f>VLOOKUP(A1621,'Hospitalisation Details'!A1621:H3963,7,FALSE)</f>
        <v>tier - 2</v>
      </c>
      <c r="P1621" s="23" t="str">
        <f>VLOOKUP(A1621,'Hospitalisation Details'!A1621:H3963,8,FALSE)</f>
        <v>R1011</v>
      </c>
      <c r="Q1621" s="26">
        <f>VLOOKUP(A1621,'Hospitalisation Details'!A1621:H3963,3,FALSE)</f>
        <v>53.580555555555556</v>
      </c>
    </row>
    <row r="1622" spans="1:17" ht="15.75" customHeight="1" x14ac:dyDescent="0.3">
      <c r="A1622" s="31" t="s">
        <v>2796</v>
      </c>
      <c r="B1622" s="23" t="str">
        <f>VLOOKUP(A1622,'Customer Names'!A1622:D3956,3,FALSE)</f>
        <v xml:space="preserve">  Kara Lynne</v>
      </c>
      <c r="C1622" s="23">
        <f>VLOOKUP(Healthcare!A1622,'Medical Examinations'!A1622:H3956,2,FALSE)</f>
        <v>33.155000000000001</v>
      </c>
      <c r="D1622" s="23">
        <f>VLOOKUP(A1622,'Medical Examinations'!A1622:H3956,3,FALSE)</f>
        <v>4.32</v>
      </c>
      <c r="E1622" s="23" t="str">
        <f>VLOOKUP(A1622,'Medical Examinations'!A1622:H3956,4,FALSE)</f>
        <v>No</v>
      </c>
      <c r="F1622" s="23" t="str">
        <f>VLOOKUP(A1622,'Medical Examinations'!A1622:H3956,5,FALSE)</f>
        <v>No</v>
      </c>
      <c r="G1622" s="23" t="str">
        <f>VLOOKUP(A1622,'Medical Examinations'!A1622:H3956,6,FALSE)</f>
        <v>No</v>
      </c>
      <c r="H1622" s="23">
        <f>VLOOKUP(A1622,'Medical Examinations'!A1622:H3956,7,FALSE)</f>
        <v>0</v>
      </c>
      <c r="I1622" s="23" t="str">
        <f>VLOOKUP(A1622,'Medical Examinations'!A1622:H3956,8,FALSE)</f>
        <v>No</v>
      </c>
      <c r="J1622" s="23" t="str" cm="1">
        <f t="array" ref="J1622">_xlfn.IFS(C1622&lt;18.5,"Under Weight",C1622&lt;25,"Healthy Weight",C1622&lt;30,"Over Weight",C1622&gt;=30,"Obesity")</f>
        <v>Obesity</v>
      </c>
      <c r="K1622" s="23" t="str" cm="1">
        <f t="array" ref="K1622">_xlfn.IFS(D1622&lt;5.7,"Normal",D1622&lt;=6.5,"Prediabetes",D1622&gt;6.5,"Diabetes")</f>
        <v>Normal</v>
      </c>
      <c r="L1622" s="30" t="str">
        <f>VLOOKUP(A1622,'Hospitalisation Details'!A1622:H3964,2,FALSE)</f>
        <v>18-Aug-1990</v>
      </c>
      <c r="M1622" s="23">
        <f>VLOOKUP(A1622,'Hospitalisation Details'!A1622:H3964,5,FALSE)</f>
        <v>6128.8</v>
      </c>
      <c r="N1622" s="23" t="str">
        <f>VLOOKUP(A1622,'Hospitalisation Details'!A1622:H3964,6,FALSE)</f>
        <v>tier - 2</v>
      </c>
      <c r="O1622" s="23" t="str">
        <f>VLOOKUP(A1622,'Hospitalisation Details'!A1622:H3964,7,FALSE)</f>
        <v>tier - 3</v>
      </c>
      <c r="P1622" s="23" t="str">
        <f>VLOOKUP(A1622,'Hospitalisation Details'!A1622:H3964,8,FALSE)</f>
        <v>R1012</v>
      </c>
      <c r="Q1622" s="26">
        <f>VLOOKUP(A1622,'Hospitalisation Details'!A1622:H3964,3,FALSE)</f>
        <v>32.805555555555557</v>
      </c>
    </row>
    <row r="1623" spans="1:17" ht="15.75" customHeight="1" x14ac:dyDescent="0.3">
      <c r="A1623" s="31" t="s">
        <v>2798</v>
      </c>
      <c r="B1623" s="23" t="str">
        <f>VLOOKUP(A1623,'Customer Names'!A1623:D3957,3,FALSE)</f>
        <v xml:space="preserve">  Jeffrey</v>
      </c>
      <c r="C1623" s="23">
        <f>VLOOKUP(Healthcare!A1623,'Medical Examinations'!A1623:H3957,2,FALSE)</f>
        <v>26.22</v>
      </c>
      <c r="D1623" s="23">
        <f>VLOOKUP(A1623,'Medical Examinations'!A1623:H3957,3,FALSE)</f>
        <v>5.57</v>
      </c>
      <c r="E1623" s="23" t="str">
        <f>VLOOKUP(A1623,'Medical Examinations'!A1623:H3957,4,FALSE)</f>
        <v>Yes</v>
      </c>
      <c r="F1623" s="23" t="str">
        <f>VLOOKUP(A1623,'Medical Examinations'!A1623:H3957,5,FALSE)</f>
        <v>No</v>
      </c>
      <c r="G1623" s="23" t="str">
        <f>VLOOKUP(A1623,'Medical Examinations'!A1623:H3957,6,FALSE)</f>
        <v>Yes</v>
      </c>
      <c r="H1623" s="23">
        <f>VLOOKUP(A1623,'Medical Examinations'!A1623:H3957,7,FALSE)</f>
        <v>1</v>
      </c>
      <c r="I1623" s="23" t="str">
        <f>VLOOKUP(A1623,'Medical Examinations'!A1623:H3957,8,FALSE)</f>
        <v>No</v>
      </c>
      <c r="J1623" s="23" t="str" cm="1">
        <f t="array" ref="J1623">_xlfn.IFS(C1623&lt;18.5,"Under Weight",C1623&lt;25,"Healthy Weight",C1623&lt;30,"Over Weight",C1623&gt;=30,"Obesity")</f>
        <v>Over Weight</v>
      </c>
      <c r="K1623" s="23" t="str" cm="1">
        <f t="array" ref="K1623">_xlfn.IFS(D1623&lt;5.7,"Normal",D1623&lt;=6.5,"Prediabetes",D1623&gt;6.5,"Diabetes")</f>
        <v>Normal</v>
      </c>
      <c r="L1623" s="30" t="str">
        <f>VLOOKUP(A1623,'Hospitalisation Details'!A1623:H3965,2,FALSE)</f>
        <v>16-Nov-1983</v>
      </c>
      <c r="M1623" s="23">
        <f>VLOOKUP(A1623,'Hospitalisation Details'!A1623:H3965,5,FALSE)</f>
        <v>6123.57</v>
      </c>
      <c r="N1623" s="23" t="str">
        <f>VLOOKUP(A1623,'Hospitalisation Details'!A1623:H3965,6,FALSE)</f>
        <v>tier - 3</v>
      </c>
      <c r="O1623" s="23" t="str">
        <f>VLOOKUP(A1623,'Hospitalisation Details'!A1623:H3965,7,FALSE)</f>
        <v>tier - 2</v>
      </c>
      <c r="P1623" s="23" t="str">
        <f>VLOOKUP(A1623,'Hospitalisation Details'!A1623:H3965,8,FALSE)</f>
        <v>R1012</v>
      </c>
      <c r="Q1623" s="26">
        <f>VLOOKUP(A1623,'Hospitalisation Details'!A1623:H3965,3,FALSE)</f>
        <v>39.56111111111111</v>
      </c>
    </row>
    <row r="1624" spans="1:17" ht="15.75" customHeight="1" x14ac:dyDescent="0.3">
      <c r="A1624" s="31" t="s">
        <v>2799</v>
      </c>
      <c r="B1624" s="23" t="str">
        <f>VLOOKUP(A1624,'Customer Names'!A1624:D3958,3,FALSE)</f>
        <v xml:space="preserve">  Justin</v>
      </c>
      <c r="C1624" s="23">
        <f>VLOOKUP(Healthcare!A1624,'Medical Examinations'!A1624:H3958,2,FALSE)</f>
        <v>21.85</v>
      </c>
      <c r="D1624" s="23">
        <f>VLOOKUP(A1624,'Medical Examinations'!A1624:H3958,3,FALSE)</f>
        <v>5.26</v>
      </c>
      <c r="E1624" s="23" t="str">
        <f>VLOOKUP(A1624,'Medical Examinations'!A1624:H3958,4,FALSE)</f>
        <v>Yes</v>
      </c>
      <c r="F1624" s="23" t="str">
        <f>VLOOKUP(A1624,'Medical Examinations'!A1624:H3958,5,FALSE)</f>
        <v>No</v>
      </c>
      <c r="G1624" s="23" t="str">
        <f>VLOOKUP(A1624,'Medical Examinations'!A1624:H3958,6,FALSE)</f>
        <v>Yes</v>
      </c>
      <c r="H1624" s="23">
        <f>VLOOKUP(A1624,'Medical Examinations'!A1624:H3958,7,FALSE)</f>
        <v>1</v>
      </c>
      <c r="I1624" s="23" t="str">
        <f>VLOOKUP(A1624,'Medical Examinations'!A1624:H3958,8,FALSE)</f>
        <v>No</v>
      </c>
      <c r="J1624" s="23" t="str" cm="1">
        <f t="array" ref="J1624">_xlfn.IFS(C1624&lt;18.5,"Under Weight",C1624&lt;25,"Healthy Weight",C1624&lt;30,"Over Weight",C1624&gt;=30,"Obesity")</f>
        <v>Healthy Weight</v>
      </c>
      <c r="K1624" s="23" t="str" cm="1">
        <f t="array" ref="K1624">_xlfn.IFS(D1624&lt;5.7,"Normal",D1624&lt;=6.5,"Prediabetes",D1624&gt;6.5,"Diabetes")</f>
        <v>Normal</v>
      </c>
      <c r="L1624" s="30" t="str">
        <f>VLOOKUP(A1624,'Hospitalisation Details'!A1624:H3966,2,FALSE)</f>
        <v>11-Aug-1983</v>
      </c>
      <c r="M1624" s="23">
        <f>VLOOKUP(A1624,'Hospitalisation Details'!A1624:H3966,5,FALSE)</f>
        <v>6117.49</v>
      </c>
      <c r="N1624" s="23" t="str">
        <f>VLOOKUP(A1624,'Hospitalisation Details'!A1624:H3966,6,FALSE)</f>
        <v>tier - 2</v>
      </c>
      <c r="O1624" s="23" t="str">
        <f>VLOOKUP(A1624,'Hospitalisation Details'!A1624:H3966,7,FALSE)</f>
        <v>tier - 3</v>
      </c>
      <c r="P1624" s="23" t="str">
        <f>VLOOKUP(A1624,'Hospitalisation Details'!A1624:H3966,8,FALSE)</f>
        <v>R1012</v>
      </c>
      <c r="Q1624" s="26">
        <f>VLOOKUP(A1624,'Hospitalisation Details'!A1624:H3966,3,FALSE)</f>
        <v>39.825000000000003</v>
      </c>
    </row>
    <row r="1625" spans="1:17" ht="15.75" customHeight="1" x14ac:dyDescent="0.3">
      <c r="A1625" s="31" t="s">
        <v>2800</v>
      </c>
      <c r="B1625" s="23" t="str">
        <f>VLOOKUP(A1625,'Customer Names'!A1625:D3959,3,FALSE)</f>
        <v xml:space="preserve">  Emily</v>
      </c>
      <c r="C1625" s="23">
        <f>VLOOKUP(Healthcare!A1625,'Medical Examinations'!A1625:H3959,2,FALSE)</f>
        <v>30.495000000000001</v>
      </c>
      <c r="D1625" s="23">
        <f>VLOOKUP(A1625,'Medical Examinations'!A1625:H3959,3,FALSE)</f>
        <v>6.25</v>
      </c>
      <c r="E1625" s="23" t="str">
        <f>VLOOKUP(A1625,'Medical Examinations'!A1625:H3959,4,FALSE)</f>
        <v>No</v>
      </c>
      <c r="F1625" s="23" t="str">
        <f>VLOOKUP(A1625,'Medical Examinations'!A1625:H3959,5,FALSE)</f>
        <v>No</v>
      </c>
      <c r="G1625" s="23" t="str">
        <f>VLOOKUP(A1625,'Medical Examinations'!A1625:H3959,6,FALSE)</f>
        <v>No</v>
      </c>
      <c r="H1625" s="23">
        <f>VLOOKUP(A1625,'Medical Examinations'!A1625:H3959,7,FALSE)</f>
        <v>0</v>
      </c>
      <c r="I1625" s="23" t="str">
        <f>VLOOKUP(A1625,'Medical Examinations'!A1625:H3959,8,FALSE)</f>
        <v>No</v>
      </c>
      <c r="J1625" s="23" t="str" cm="1">
        <f t="array" ref="J1625">_xlfn.IFS(C1625&lt;18.5,"Under Weight",C1625&lt;25,"Healthy Weight",C1625&lt;30,"Over Weight",C1625&gt;=30,"Obesity")</f>
        <v>Obesity</v>
      </c>
      <c r="K1625" s="23" t="str" cm="1">
        <f t="array" ref="K1625">_xlfn.IFS(D1625&lt;5.7,"Normal",D1625&lt;=6.5,"Prediabetes",D1625&gt;6.5,"Diabetes")</f>
        <v>Prediabetes</v>
      </c>
      <c r="L1625" s="30" t="str">
        <f>VLOOKUP(A1625,'Hospitalisation Details'!A1625:H3967,2,FALSE)</f>
        <v>25-Jul-1991</v>
      </c>
      <c r="M1625" s="23">
        <f>VLOOKUP(A1625,'Hospitalisation Details'!A1625:H3967,5,FALSE)</f>
        <v>6113.23</v>
      </c>
      <c r="N1625" s="23" t="str">
        <f>VLOOKUP(A1625,'Hospitalisation Details'!A1625:H3967,6,FALSE)</f>
        <v>tier - 2</v>
      </c>
      <c r="O1625" s="23" t="str">
        <f>VLOOKUP(A1625,'Hospitalisation Details'!A1625:H3967,7,FALSE)</f>
        <v>tier - 2</v>
      </c>
      <c r="P1625" s="23" t="str">
        <f>VLOOKUP(A1625,'Hospitalisation Details'!A1625:H3967,8,FALSE)</f>
        <v>R1024</v>
      </c>
      <c r="Q1625" s="26">
        <f>VLOOKUP(A1625,'Hospitalisation Details'!A1625:H3967,3,FALSE)</f>
        <v>31.869444444444444</v>
      </c>
    </row>
    <row r="1626" spans="1:17" ht="15.75" customHeight="1" x14ac:dyDescent="0.3">
      <c r="A1626" s="31" t="s">
        <v>2801</v>
      </c>
      <c r="B1626" s="23" t="str">
        <f>VLOOKUP(A1626,'Customer Names'!A1626:D3960,3,FALSE)</f>
        <v xml:space="preserve">  Rebecca</v>
      </c>
      <c r="C1626" s="23">
        <f>VLOOKUP(Healthcare!A1626,'Medical Examinations'!A1626:H3960,2,FALSE)</f>
        <v>34.104999999999997</v>
      </c>
      <c r="D1626" s="23">
        <f>VLOOKUP(A1626,'Medical Examinations'!A1626:H3960,3,FALSE)</f>
        <v>5.67</v>
      </c>
      <c r="E1626" s="23" t="str">
        <f>VLOOKUP(A1626,'Medical Examinations'!A1626:H3960,4,FALSE)</f>
        <v>Yes</v>
      </c>
      <c r="F1626" s="23" t="str">
        <f>VLOOKUP(A1626,'Medical Examinations'!A1626:H3960,5,FALSE)</f>
        <v>No</v>
      </c>
      <c r="G1626" s="23" t="str">
        <f>VLOOKUP(A1626,'Medical Examinations'!A1626:H3960,6,FALSE)</f>
        <v>No</v>
      </c>
      <c r="H1626" s="23">
        <f>VLOOKUP(A1626,'Medical Examinations'!A1626:H3960,7,FALSE)</f>
        <v>0</v>
      </c>
      <c r="I1626" s="23" t="str">
        <f>VLOOKUP(A1626,'Medical Examinations'!A1626:H3960,8,FALSE)</f>
        <v>No</v>
      </c>
      <c r="J1626" s="23" t="str" cm="1">
        <f t="array" ref="J1626">_xlfn.IFS(C1626&lt;18.5,"Under Weight",C1626&lt;25,"Healthy Weight",C1626&lt;30,"Over Weight",C1626&gt;=30,"Obesity")</f>
        <v>Obesity</v>
      </c>
      <c r="K1626" s="23" t="str" cm="1">
        <f t="array" ref="K1626">_xlfn.IFS(D1626&lt;5.7,"Normal",D1626&lt;=6.5,"Prediabetes",D1626&gt;6.5,"Diabetes")</f>
        <v>Normal</v>
      </c>
      <c r="L1626" s="30" t="str">
        <f>VLOOKUP(A1626,'Hospitalisation Details'!A1626:H3968,2,FALSE)</f>
        <v>21-Jul-1985</v>
      </c>
      <c r="M1626" s="23">
        <f>VLOOKUP(A1626,'Hospitalisation Details'!A1626:H3968,5,FALSE)</f>
        <v>6112.35</v>
      </c>
      <c r="N1626" s="23" t="str">
        <f>VLOOKUP(A1626,'Hospitalisation Details'!A1626:H3968,6,FALSE)</f>
        <v>tier - 2</v>
      </c>
      <c r="O1626" s="23" t="str">
        <f>VLOOKUP(A1626,'Hospitalisation Details'!A1626:H3968,7,FALSE)</f>
        <v>tier - 1</v>
      </c>
      <c r="P1626" s="23" t="str">
        <f>VLOOKUP(A1626,'Hospitalisation Details'!A1626:H3968,8,FALSE)</f>
        <v>R1012</v>
      </c>
      <c r="Q1626" s="26">
        <f>VLOOKUP(A1626,'Hospitalisation Details'!A1626:H3968,3,FALSE)</f>
        <v>37.880555555555553</v>
      </c>
    </row>
    <row r="1627" spans="1:17" ht="15.75" customHeight="1" x14ac:dyDescent="0.3">
      <c r="A1627" s="31" t="s">
        <v>2802</v>
      </c>
      <c r="B1627" s="23" t="str">
        <f>VLOOKUP(A1627,'Customer Names'!A1627:D3961,3,FALSE)</f>
        <v xml:space="preserve">  Allie</v>
      </c>
      <c r="C1627" s="23">
        <f>VLOOKUP(Healthcare!A1627,'Medical Examinations'!A1627:H3961,2,FALSE)</f>
        <v>32.770000000000003</v>
      </c>
      <c r="D1627" s="23">
        <f>VLOOKUP(A1627,'Medical Examinations'!A1627:H3961,3,FALSE)</f>
        <v>4.42</v>
      </c>
      <c r="E1627" s="23" t="str">
        <f>VLOOKUP(A1627,'Medical Examinations'!A1627:H3961,4,FALSE)</f>
        <v>Yes</v>
      </c>
      <c r="F1627" s="23" t="str">
        <f>VLOOKUP(A1627,'Medical Examinations'!A1627:H3961,5,FALSE)</f>
        <v>No</v>
      </c>
      <c r="G1627" s="23" t="str">
        <f>VLOOKUP(A1627,'Medical Examinations'!A1627:H3961,6,FALSE)</f>
        <v>No</v>
      </c>
      <c r="H1627" s="23">
        <f>VLOOKUP(A1627,'Medical Examinations'!A1627:H3961,7,FALSE)</f>
        <v>1</v>
      </c>
      <c r="I1627" s="23" t="str">
        <f>VLOOKUP(A1627,'Medical Examinations'!A1627:H3961,8,FALSE)</f>
        <v>No</v>
      </c>
      <c r="J1627" s="23" t="str" cm="1">
        <f t="array" ref="J1627">_xlfn.IFS(C1627&lt;18.5,"Under Weight",C1627&lt;25,"Healthy Weight",C1627&lt;30,"Over Weight",C1627&gt;=30,"Obesity")</f>
        <v>Obesity</v>
      </c>
      <c r="K1627" s="23" t="str" cm="1">
        <f t="array" ref="K1627">_xlfn.IFS(D1627&lt;5.7,"Normal",D1627&lt;=6.5,"Prediabetes",D1627&gt;6.5,"Diabetes")</f>
        <v>Normal</v>
      </c>
      <c r="L1627" s="30" t="str">
        <f>VLOOKUP(A1627,'Hospitalisation Details'!A1627:H3969,2,FALSE)</f>
        <v>09-Sep-1995</v>
      </c>
      <c r="M1627" s="23">
        <f>VLOOKUP(A1627,'Hospitalisation Details'!A1627:H3969,5,FALSE)</f>
        <v>6111.95</v>
      </c>
      <c r="N1627" s="23" t="str">
        <f>VLOOKUP(A1627,'Hospitalisation Details'!A1627:H3969,6,FALSE)</f>
        <v>tier - 2</v>
      </c>
      <c r="O1627" s="23" t="str">
        <f>VLOOKUP(A1627,'Hospitalisation Details'!A1627:H3969,7,FALSE)</f>
        <v>tier - 3</v>
      </c>
      <c r="P1627" s="23" t="str">
        <f>VLOOKUP(A1627,'Hospitalisation Details'!A1627:H3969,8,FALSE)</f>
        <v>R1026</v>
      </c>
      <c r="Q1627" s="26">
        <f>VLOOKUP(A1627,'Hospitalisation Details'!A1627:H3969,3,FALSE)</f>
        <v>27.747222222222224</v>
      </c>
    </row>
    <row r="1628" spans="1:17" ht="15.75" customHeight="1" x14ac:dyDescent="0.3">
      <c r="A1628" s="31" t="s">
        <v>2804</v>
      </c>
      <c r="B1628" s="23" t="str">
        <f>VLOOKUP(A1628,'Customer Names'!A1628:D3962,3,FALSE)</f>
        <v xml:space="preserve">  Trasi</v>
      </c>
      <c r="C1628" s="23">
        <f>VLOOKUP(Healthcare!A1628,'Medical Examinations'!A1628:H3962,2,FALSE)</f>
        <v>16.850000000000001</v>
      </c>
      <c r="D1628" s="23">
        <f>VLOOKUP(A1628,'Medical Examinations'!A1628:H3962,3,FALSE)</f>
        <v>11.75</v>
      </c>
      <c r="E1628" s="23" t="str">
        <f>VLOOKUP(A1628,'Medical Examinations'!A1628:H3962,4,FALSE)</f>
        <v>Yes</v>
      </c>
      <c r="F1628" s="23" t="str">
        <f>VLOOKUP(A1628,'Medical Examinations'!A1628:H3962,5,FALSE)</f>
        <v>No</v>
      </c>
      <c r="G1628" s="23" t="str">
        <f>VLOOKUP(A1628,'Medical Examinations'!A1628:H3962,6,FALSE)</f>
        <v>No</v>
      </c>
      <c r="H1628" s="23">
        <f>VLOOKUP(A1628,'Medical Examinations'!A1628:H3962,7,FALSE)</f>
        <v>2</v>
      </c>
      <c r="I1628" s="23" t="str">
        <f>VLOOKUP(A1628,'Medical Examinations'!A1628:H3962,8,FALSE)</f>
        <v>No</v>
      </c>
      <c r="J1628" s="23" t="str" cm="1">
        <f t="array" ref="J1628">_xlfn.IFS(C1628&lt;18.5,"Under Weight",C1628&lt;25,"Healthy Weight",C1628&lt;30,"Over Weight",C1628&gt;=30,"Obesity")</f>
        <v>Under Weight</v>
      </c>
      <c r="K1628" s="23" t="str" cm="1">
        <f t="array" ref="K1628">_xlfn.IFS(D1628&lt;5.7,"Normal",D1628&lt;=6.5,"Prediabetes",D1628&gt;6.5,"Diabetes")</f>
        <v>Diabetes</v>
      </c>
      <c r="L1628" s="30" t="str">
        <f>VLOOKUP(A1628,'Hospitalisation Details'!A1628:H3970,2,FALSE)</f>
        <v>09-Jun-1970</v>
      </c>
      <c r="M1628" s="23">
        <f>VLOOKUP(A1628,'Hospitalisation Details'!A1628:H3970,5,FALSE)</f>
        <v>6098.38</v>
      </c>
      <c r="N1628" s="23" t="str">
        <f>VLOOKUP(A1628,'Hospitalisation Details'!A1628:H3970,6,FALSE)</f>
        <v>tier - 2</v>
      </c>
      <c r="O1628" s="23" t="str">
        <f>VLOOKUP(A1628,'Hospitalisation Details'!A1628:H3970,7,FALSE)</f>
        <v>tier - 2</v>
      </c>
      <c r="P1628" s="23" t="str">
        <f>VLOOKUP(A1628,'Hospitalisation Details'!A1628:H3970,8,FALSE)</f>
        <v>R1013</v>
      </c>
      <c r="Q1628" s="26">
        <f>VLOOKUP(A1628,'Hospitalisation Details'!A1628:H3970,3,FALSE)</f>
        <v>52.99722222222222</v>
      </c>
    </row>
    <row r="1629" spans="1:17" ht="15.75" customHeight="1" x14ac:dyDescent="0.3">
      <c r="A1629" s="31" t="s">
        <v>2806</v>
      </c>
      <c r="B1629" s="23" t="str">
        <f>VLOOKUP(A1629,'Customer Names'!A1629:D3963,3,FALSE)</f>
        <v xml:space="preserve">  Kevin</v>
      </c>
      <c r="C1629" s="23">
        <f>VLOOKUP(Healthcare!A1629,'Medical Examinations'!A1629:H3963,2,FALSE)</f>
        <v>34.700000000000003</v>
      </c>
      <c r="D1629" s="23">
        <f>VLOOKUP(A1629,'Medical Examinations'!A1629:H3963,3,FALSE)</f>
        <v>6.06</v>
      </c>
      <c r="E1629" s="23" t="str">
        <f>VLOOKUP(A1629,'Medical Examinations'!A1629:H3963,4,FALSE)</f>
        <v>No</v>
      </c>
      <c r="F1629" s="23" t="str">
        <f>VLOOKUP(A1629,'Medical Examinations'!A1629:H3963,5,FALSE)</f>
        <v>No</v>
      </c>
      <c r="G1629" s="23" t="str">
        <f>VLOOKUP(A1629,'Medical Examinations'!A1629:H3963,6,FALSE)</f>
        <v>No</v>
      </c>
      <c r="H1629" s="23">
        <f>VLOOKUP(A1629,'Medical Examinations'!A1629:H3963,7,FALSE)</f>
        <v>1</v>
      </c>
      <c r="I1629" s="23" t="str">
        <f>VLOOKUP(A1629,'Medical Examinations'!A1629:H3963,8,FALSE)</f>
        <v>No</v>
      </c>
      <c r="J1629" s="23" t="str" cm="1">
        <f t="array" ref="J1629">_xlfn.IFS(C1629&lt;18.5,"Under Weight",C1629&lt;25,"Healthy Weight",C1629&lt;30,"Over Weight",C1629&gt;=30,"Obesity")</f>
        <v>Obesity</v>
      </c>
      <c r="K1629" s="23" t="str" cm="1">
        <f t="array" ref="K1629">_xlfn.IFS(D1629&lt;5.7,"Normal",D1629&lt;=6.5,"Prediabetes",D1629&gt;6.5,"Diabetes")</f>
        <v>Prediabetes</v>
      </c>
      <c r="L1629" s="30" t="str">
        <f>VLOOKUP(A1629,'Hospitalisation Details'!A1629:H3971,2,FALSE)</f>
        <v>25-Jul-1984</v>
      </c>
      <c r="M1629" s="23">
        <f>VLOOKUP(A1629,'Hospitalisation Details'!A1629:H3971,5,FALSE)</f>
        <v>6082.41</v>
      </c>
      <c r="N1629" s="23" t="str">
        <f>VLOOKUP(A1629,'Hospitalisation Details'!A1629:H3971,6,FALSE)</f>
        <v>tier - 1</v>
      </c>
      <c r="O1629" s="23" t="str">
        <f>VLOOKUP(A1629,'Hospitalisation Details'!A1629:H3971,7,FALSE)</f>
        <v>tier - 2</v>
      </c>
      <c r="P1629" s="23" t="str">
        <f>VLOOKUP(A1629,'Hospitalisation Details'!A1629:H3971,8,FALSE)</f>
        <v>R1011</v>
      </c>
      <c r="Q1629" s="26">
        <f>VLOOKUP(A1629,'Hospitalisation Details'!A1629:H3971,3,FALSE)</f>
        <v>38.869444444444447</v>
      </c>
    </row>
    <row r="1630" spans="1:17" ht="15.75" customHeight="1" x14ac:dyDescent="0.3">
      <c r="A1630" s="31" t="s">
        <v>2807</v>
      </c>
      <c r="B1630" s="23" t="str">
        <f>VLOOKUP(A1630,'Customer Names'!A1630:D3964,3,FALSE)</f>
        <v xml:space="preserve">  Fernando</v>
      </c>
      <c r="C1630" s="23">
        <f>VLOOKUP(Healthcare!A1630,'Medical Examinations'!A1630:H3964,2,FALSE)</f>
        <v>37.049999999999997</v>
      </c>
      <c r="D1630" s="23">
        <f>VLOOKUP(A1630,'Medical Examinations'!A1630:H3964,3,FALSE)</f>
        <v>5.48</v>
      </c>
      <c r="E1630" s="23" t="str">
        <f>VLOOKUP(A1630,'Medical Examinations'!A1630:H3964,4,FALSE)</f>
        <v>No</v>
      </c>
      <c r="F1630" s="23" t="str">
        <f>VLOOKUP(A1630,'Medical Examinations'!A1630:H3964,5,FALSE)</f>
        <v>No</v>
      </c>
      <c r="G1630" s="23" t="str">
        <f>VLOOKUP(A1630,'Medical Examinations'!A1630:H3964,6,FALSE)</f>
        <v>No</v>
      </c>
      <c r="H1630" s="23">
        <f>VLOOKUP(A1630,'Medical Examinations'!A1630:H3964,7,FALSE)</f>
        <v>1</v>
      </c>
      <c r="I1630" s="23" t="str">
        <f>VLOOKUP(A1630,'Medical Examinations'!A1630:H3964,8,FALSE)</f>
        <v>No</v>
      </c>
      <c r="J1630" s="23" t="str" cm="1">
        <f t="array" ref="J1630">_xlfn.IFS(C1630&lt;18.5,"Under Weight",C1630&lt;25,"Healthy Weight",C1630&lt;30,"Over Weight",C1630&gt;=30,"Obesity")</f>
        <v>Obesity</v>
      </c>
      <c r="K1630" s="23" t="str" cm="1">
        <f t="array" ref="K1630">_xlfn.IFS(D1630&lt;5.7,"Normal",D1630&lt;=6.5,"Prediabetes",D1630&gt;6.5,"Diabetes")</f>
        <v>Normal</v>
      </c>
      <c r="L1630" s="30" t="str">
        <f>VLOOKUP(A1630,'Hospitalisation Details'!A1630:H3972,2,FALSE)</f>
        <v>14-Oct-1984</v>
      </c>
      <c r="M1630" s="23">
        <f>VLOOKUP(A1630,'Hospitalisation Details'!A1630:H3972,5,FALSE)</f>
        <v>6079.67</v>
      </c>
      <c r="N1630" s="23" t="str">
        <f>VLOOKUP(A1630,'Hospitalisation Details'!A1630:H3972,6,FALSE)</f>
        <v>tier - 1</v>
      </c>
      <c r="O1630" s="23" t="str">
        <f>VLOOKUP(A1630,'Hospitalisation Details'!A1630:H3972,7,FALSE)</f>
        <v>tier - 1</v>
      </c>
      <c r="P1630" s="23" t="str">
        <f>VLOOKUP(A1630,'Hospitalisation Details'!A1630:H3972,8,FALSE)</f>
        <v>R1014</v>
      </c>
      <c r="Q1630" s="26">
        <f>VLOOKUP(A1630,'Hospitalisation Details'!A1630:H3972,3,FALSE)</f>
        <v>38.65</v>
      </c>
    </row>
    <row r="1631" spans="1:17" ht="15.75" customHeight="1" x14ac:dyDescent="0.3">
      <c r="A1631" s="31" t="s">
        <v>2809</v>
      </c>
      <c r="B1631" s="23" t="str">
        <f>VLOOKUP(A1631,'Customer Names'!A1631:D3965,3,FALSE)</f>
        <v xml:space="preserve">  Ieva</v>
      </c>
      <c r="C1631" s="23">
        <f>VLOOKUP(Healthcare!A1631,'Medical Examinations'!A1631:H3965,2,FALSE)</f>
        <v>18.78</v>
      </c>
      <c r="D1631" s="23">
        <f>VLOOKUP(A1631,'Medical Examinations'!A1631:H3965,3,FALSE)</f>
        <v>4.45</v>
      </c>
      <c r="E1631" s="23" t="str">
        <f>VLOOKUP(A1631,'Medical Examinations'!A1631:H3965,4,FALSE)</f>
        <v>No</v>
      </c>
      <c r="F1631" s="23" t="str">
        <f>VLOOKUP(A1631,'Medical Examinations'!A1631:H3965,5,FALSE)</f>
        <v>No</v>
      </c>
      <c r="G1631" s="23" t="str">
        <f>VLOOKUP(A1631,'Medical Examinations'!A1631:H3965,6,FALSE)</f>
        <v>Yes</v>
      </c>
      <c r="H1631" s="23">
        <f>VLOOKUP(A1631,'Medical Examinations'!A1631:H3965,7,FALSE)</f>
        <v>1</v>
      </c>
      <c r="I1631" s="23" t="str">
        <f>VLOOKUP(A1631,'Medical Examinations'!A1631:H3965,8,FALSE)</f>
        <v>No</v>
      </c>
      <c r="J1631" s="23" t="str" cm="1">
        <f t="array" ref="J1631">_xlfn.IFS(C1631&lt;18.5,"Under Weight",C1631&lt;25,"Healthy Weight",C1631&lt;30,"Over Weight",C1631&gt;=30,"Obesity")</f>
        <v>Healthy Weight</v>
      </c>
      <c r="K1631" s="23" t="str" cm="1">
        <f t="array" ref="K1631">_xlfn.IFS(D1631&lt;5.7,"Normal",D1631&lt;=6.5,"Prediabetes",D1631&gt;6.5,"Diabetes")</f>
        <v>Normal</v>
      </c>
      <c r="L1631" s="30" t="str">
        <f>VLOOKUP(A1631,'Hospitalisation Details'!A1631:H3973,2,FALSE)</f>
        <v>08-Aug-1979</v>
      </c>
      <c r="M1631" s="23">
        <f>VLOOKUP(A1631,'Hospitalisation Details'!A1631:H3973,5,FALSE)</f>
        <v>6074.37</v>
      </c>
      <c r="N1631" s="23" t="str">
        <f>VLOOKUP(A1631,'Hospitalisation Details'!A1631:H3973,6,FALSE)</f>
        <v>tier - 2</v>
      </c>
      <c r="O1631" s="23" t="str">
        <f>VLOOKUP(A1631,'Hospitalisation Details'!A1631:H3973,7,FALSE)</f>
        <v>tier - 2</v>
      </c>
      <c r="P1631" s="23" t="str">
        <f>VLOOKUP(A1631,'Hospitalisation Details'!A1631:H3973,8,FALSE)</f>
        <v>R1012</v>
      </c>
      <c r="Q1631" s="26">
        <f>VLOOKUP(A1631,'Hospitalisation Details'!A1631:H3973,3,FALSE)</f>
        <v>43.833333333333336</v>
      </c>
    </row>
    <row r="1632" spans="1:17" ht="15.75" customHeight="1" x14ac:dyDescent="0.3">
      <c r="A1632" s="31" t="s">
        <v>2811</v>
      </c>
      <c r="B1632" s="23" t="str">
        <f>VLOOKUP(A1632,'Customer Names'!A1632:D3966,3,FALSE)</f>
        <v xml:space="preserve">  Chris</v>
      </c>
      <c r="C1632" s="23">
        <f>VLOOKUP(Healthcare!A1632,'Medical Examinations'!A1632:H3966,2,FALSE)</f>
        <v>28.024999999999999</v>
      </c>
      <c r="D1632" s="23">
        <f>VLOOKUP(A1632,'Medical Examinations'!A1632:H3966,3,FALSE)</f>
        <v>5</v>
      </c>
      <c r="E1632" s="23" t="str">
        <f>VLOOKUP(A1632,'Medical Examinations'!A1632:H3966,4,FALSE)</f>
        <v>No</v>
      </c>
      <c r="F1632" s="23" t="str">
        <f>VLOOKUP(A1632,'Medical Examinations'!A1632:H3966,5,FALSE)</f>
        <v>No</v>
      </c>
      <c r="G1632" s="23" t="str">
        <f>VLOOKUP(A1632,'Medical Examinations'!A1632:H3966,6,FALSE)</f>
        <v>No</v>
      </c>
      <c r="H1632" s="23">
        <f>VLOOKUP(A1632,'Medical Examinations'!A1632:H3966,7,FALSE)</f>
        <v>1</v>
      </c>
      <c r="I1632" s="23" t="str">
        <f>VLOOKUP(A1632,'Medical Examinations'!A1632:H3966,8,FALSE)</f>
        <v>No</v>
      </c>
      <c r="J1632" s="23" t="str" cm="1">
        <f t="array" ref="J1632">_xlfn.IFS(C1632&lt;18.5,"Under Weight",C1632&lt;25,"Healthy Weight",C1632&lt;30,"Over Weight",C1632&gt;=30,"Obesity")</f>
        <v>Over Weight</v>
      </c>
      <c r="K1632" s="23" t="str" cm="1">
        <f t="array" ref="K1632">_xlfn.IFS(D1632&lt;5.7,"Normal",D1632&lt;=6.5,"Prediabetes",D1632&gt;6.5,"Diabetes")</f>
        <v>Normal</v>
      </c>
      <c r="L1632" s="30" t="str">
        <f>VLOOKUP(A1632,'Hospitalisation Details'!A1632:H3974,2,FALSE)</f>
        <v>21-Sep-1984</v>
      </c>
      <c r="M1632" s="23">
        <f>VLOOKUP(A1632,'Hospitalisation Details'!A1632:H3974,5,FALSE)</f>
        <v>6067.13</v>
      </c>
      <c r="N1632" s="23" t="str">
        <f>VLOOKUP(A1632,'Hospitalisation Details'!A1632:H3974,6,FALSE)</f>
        <v>tier - 3</v>
      </c>
      <c r="O1632" s="23" t="str">
        <f>VLOOKUP(A1632,'Hospitalisation Details'!A1632:H3974,7,FALSE)</f>
        <v>tier - 1</v>
      </c>
      <c r="P1632" s="23" t="str">
        <f>VLOOKUP(A1632,'Hospitalisation Details'!A1632:H3974,8,FALSE)</f>
        <v>R1016</v>
      </c>
      <c r="Q1632" s="26">
        <f>VLOOKUP(A1632,'Hospitalisation Details'!A1632:H3974,3,FALSE)</f>
        <v>38.713888888888889</v>
      </c>
    </row>
    <row r="1633" spans="1:17" ht="15.75" customHeight="1" x14ac:dyDescent="0.3">
      <c r="A1633" s="31" t="s">
        <v>2812</v>
      </c>
      <c r="B1633" s="23" t="str">
        <f>VLOOKUP(A1633,'Customer Names'!A1633:D3967,3,FALSE)</f>
        <v xml:space="preserve">  Drew L</v>
      </c>
      <c r="C1633" s="23">
        <f>VLOOKUP(Healthcare!A1633,'Medical Examinations'!A1633:H3967,2,FALSE)</f>
        <v>35.090000000000003</v>
      </c>
      <c r="D1633" s="23">
        <f>VLOOKUP(A1633,'Medical Examinations'!A1633:H3967,3,FALSE)</f>
        <v>5.84</v>
      </c>
      <c r="E1633" s="23" t="str">
        <f>VLOOKUP(A1633,'Medical Examinations'!A1633:H3967,4,FALSE)</f>
        <v>No</v>
      </c>
      <c r="F1633" s="23" t="str">
        <f>VLOOKUP(A1633,'Medical Examinations'!A1633:H3967,5,FALSE)</f>
        <v>No</v>
      </c>
      <c r="G1633" s="23" t="str">
        <f>VLOOKUP(A1633,'Medical Examinations'!A1633:H3967,6,FALSE)</f>
        <v>No</v>
      </c>
      <c r="H1633" s="23">
        <f>VLOOKUP(A1633,'Medical Examinations'!A1633:H3967,7,FALSE)</f>
        <v>0</v>
      </c>
      <c r="I1633" s="23" t="str">
        <f>VLOOKUP(A1633,'Medical Examinations'!A1633:H3967,8,FALSE)</f>
        <v>No</v>
      </c>
      <c r="J1633" s="23" t="str" cm="1">
        <f t="array" ref="J1633">_xlfn.IFS(C1633&lt;18.5,"Under Weight",C1633&lt;25,"Healthy Weight",C1633&lt;30,"Over Weight",C1633&gt;=30,"Obesity")</f>
        <v>Obesity</v>
      </c>
      <c r="K1633" s="23" t="str" cm="1">
        <f t="array" ref="K1633">_xlfn.IFS(D1633&lt;5.7,"Normal",D1633&lt;=6.5,"Prediabetes",D1633&gt;6.5,"Diabetes")</f>
        <v>Prediabetes</v>
      </c>
      <c r="L1633" s="30" t="str">
        <f>VLOOKUP(A1633,'Hospitalisation Details'!A1633:H3975,2,FALSE)</f>
        <v>08-Nov-1994</v>
      </c>
      <c r="M1633" s="23">
        <f>VLOOKUP(A1633,'Hospitalisation Details'!A1633:H3975,5,FALSE)</f>
        <v>6064.37</v>
      </c>
      <c r="N1633" s="23" t="str">
        <f>VLOOKUP(A1633,'Hospitalisation Details'!A1633:H3975,6,FALSE)</f>
        <v>tier - 2</v>
      </c>
      <c r="O1633" s="23" t="str">
        <f>VLOOKUP(A1633,'Hospitalisation Details'!A1633:H3975,7,FALSE)</f>
        <v>tier - 2</v>
      </c>
      <c r="P1633" s="23" t="str">
        <f>VLOOKUP(A1633,'Hospitalisation Details'!A1633:H3975,8,FALSE)</f>
        <v>R1011</v>
      </c>
      <c r="Q1633" s="26">
        <f>VLOOKUP(A1633,'Hospitalisation Details'!A1633:H3975,3,FALSE)</f>
        <v>28.583333333333332</v>
      </c>
    </row>
    <row r="1634" spans="1:17" ht="15.75" customHeight="1" x14ac:dyDescent="0.3">
      <c r="A1634" s="31" t="s">
        <v>2814</v>
      </c>
      <c r="B1634" s="23" t="str">
        <f>VLOOKUP(A1634,'Customer Names'!A1634:D3968,3,FALSE)</f>
        <v xml:space="preserve">  Christina</v>
      </c>
      <c r="C1634" s="23">
        <f>VLOOKUP(Healthcare!A1634,'Medical Examinations'!A1634:H3968,2,FALSE)</f>
        <v>34.42</v>
      </c>
      <c r="D1634" s="23">
        <f>VLOOKUP(A1634,'Medical Examinations'!A1634:H3968,3,FALSE)</f>
        <v>5.21</v>
      </c>
      <c r="E1634" s="23" t="str">
        <f>VLOOKUP(A1634,'Medical Examinations'!A1634:H3968,4,FALSE)</f>
        <v>Yes</v>
      </c>
      <c r="F1634" s="23" t="str">
        <f>VLOOKUP(A1634,'Medical Examinations'!A1634:H3968,5,FALSE)</f>
        <v>No</v>
      </c>
      <c r="G1634" s="23" t="str">
        <f>VLOOKUP(A1634,'Medical Examinations'!A1634:H3968,6,FALSE)</f>
        <v>No</v>
      </c>
      <c r="H1634" s="23">
        <f>VLOOKUP(A1634,'Medical Examinations'!A1634:H3968,7,FALSE)</f>
        <v>0</v>
      </c>
      <c r="I1634" s="23" t="str">
        <f>VLOOKUP(A1634,'Medical Examinations'!A1634:H3968,8,FALSE)</f>
        <v>No</v>
      </c>
      <c r="J1634" s="23" t="str" cm="1">
        <f t="array" ref="J1634">_xlfn.IFS(C1634&lt;18.5,"Under Weight",C1634&lt;25,"Healthy Weight",C1634&lt;30,"Over Weight",C1634&gt;=30,"Obesity")</f>
        <v>Obesity</v>
      </c>
      <c r="K1634" s="23" t="str" cm="1">
        <f t="array" ref="K1634">_xlfn.IFS(D1634&lt;5.7,"Normal",D1634&lt;=6.5,"Prediabetes",D1634&gt;6.5,"Diabetes")</f>
        <v>Normal</v>
      </c>
      <c r="L1634" s="30" t="str">
        <f>VLOOKUP(A1634,'Hospitalisation Details'!A1634:H3976,2,FALSE)</f>
        <v>28-Jul-1996</v>
      </c>
      <c r="M1634" s="23">
        <f>VLOOKUP(A1634,'Hospitalisation Details'!A1634:H3976,5,FALSE)</f>
        <v>6061.8</v>
      </c>
      <c r="N1634" s="23" t="str">
        <f>VLOOKUP(A1634,'Hospitalisation Details'!A1634:H3976,6,FALSE)</f>
        <v>tier - 2</v>
      </c>
      <c r="O1634" s="23" t="str">
        <f>VLOOKUP(A1634,'Hospitalisation Details'!A1634:H3976,7,FALSE)</f>
        <v>tier - 3</v>
      </c>
      <c r="P1634" s="23" t="str">
        <f>VLOOKUP(A1634,'Hospitalisation Details'!A1634:H3976,8,FALSE)</f>
        <v>R1012</v>
      </c>
      <c r="Q1634" s="26">
        <f>VLOOKUP(A1634,'Hospitalisation Details'!A1634:H3976,3,FALSE)</f>
        <v>26.861111111111111</v>
      </c>
    </row>
    <row r="1635" spans="1:17" ht="15.75" customHeight="1" x14ac:dyDescent="0.3">
      <c r="A1635" s="31" t="s">
        <v>2815</v>
      </c>
      <c r="B1635" s="23" t="str">
        <f>VLOOKUP(A1635,'Customer Names'!A1635:D3969,3,FALSE)</f>
        <v xml:space="preserve">  Alexander G</v>
      </c>
      <c r="C1635" s="23">
        <f>VLOOKUP(Healthcare!A1635,'Medical Examinations'!A1635:H3969,2,FALSE)</f>
        <v>29.4</v>
      </c>
      <c r="D1635" s="23">
        <f>VLOOKUP(A1635,'Medical Examinations'!A1635:H3969,3,FALSE)</f>
        <v>4.26</v>
      </c>
      <c r="E1635" s="23" t="str">
        <f>VLOOKUP(A1635,'Medical Examinations'!A1635:H3969,4,FALSE)</f>
        <v>No</v>
      </c>
      <c r="F1635" s="23" t="str">
        <f>VLOOKUP(A1635,'Medical Examinations'!A1635:H3969,5,FALSE)</f>
        <v>No</v>
      </c>
      <c r="G1635" s="23" t="str">
        <f>VLOOKUP(A1635,'Medical Examinations'!A1635:H3969,6,FALSE)</f>
        <v>No</v>
      </c>
      <c r="H1635" s="23">
        <f>VLOOKUP(A1635,'Medical Examinations'!A1635:H3969,7,FALSE)</f>
        <v>0</v>
      </c>
      <c r="I1635" s="23" t="str">
        <f>VLOOKUP(A1635,'Medical Examinations'!A1635:H3969,8,FALSE)</f>
        <v>No</v>
      </c>
      <c r="J1635" s="23" t="str" cm="1">
        <f t="array" ref="J1635">_xlfn.IFS(C1635&lt;18.5,"Under Weight",C1635&lt;25,"Healthy Weight",C1635&lt;30,"Over Weight",C1635&gt;=30,"Obesity")</f>
        <v>Over Weight</v>
      </c>
      <c r="K1635" s="23" t="str" cm="1">
        <f t="array" ref="K1635">_xlfn.IFS(D1635&lt;5.7,"Normal",D1635&lt;=6.5,"Prediabetes",D1635&gt;6.5,"Diabetes")</f>
        <v>Normal</v>
      </c>
      <c r="L1635" s="30" t="str">
        <f>VLOOKUP(A1635,'Hospitalisation Details'!A1635:H3977,2,FALSE)</f>
        <v>16-Aug-1989</v>
      </c>
      <c r="M1635" s="23">
        <f>VLOOKUP(A1635,'Hospitalisation Details'!A1635:H3977,5,FALSE)</f>
        <v>6059.17</v>
      </c>
      <c r="N1635" s="23" t="str">
        <f>VLOOKUP(A1635,'Hospitalisation Details'!A1635:H3977,6,FALSE)</f>
        <v>tier - 2</v>
      </c>
      <c r="O1635" s="23" t="str">
        <f>VLOOKUP(A1635,'Hospitalisation Details'!A1635:H3977,7,FALSE)</f>
        <v>tier - 1</v>
      </c>
      <c r="P1635" s="23" t="str">
        <f>VLOOKUP(A1635,'Hospitalisation Details'!A1635:H3977,8,FALSE)</f>
        <v>R1011</v>
      </c>
      <c r="Q1635" s="26">
        <f>VLOOKUP(A1635,'Hospitalisation Details'!A1635:H3977,3,FALSE)</f>
        <v>33.81111111111111</v>
      </c>
    </row>
    <row r="1636" spans="1:17" ht="15.75" customHeight="1" x14ac:dyDescent="0.3">
      <c r="A1636" s="31" t="s">
        <v>2817</v>
      </c>
      <c r="B1636" s="23" t="str">
        <f>VLOOKUP(A1636,'Customer Names'!A1636:D3970,3,FALSE)</f>
        <v xml:space="preserve">  Meaghan</v>
      </c>
      <c r="C1636" s="23">
        <f>VLOOKUP(Healthcare!A1636,'Medical Examinations'!A1636:H3970,2,FALSE)</f>
        <v>21.31</v>
      </c>
      <c r="D1636" s="23">
        <f>VLOOKUP(A1636,'Medical Examinations'!A1636:H3970,3,FALSE)</f>
        <v>4.17</v>
      </c>
      <c r="E1636" s="23" t="str">
        <f>VLOOKUP(A1636,'Medical Examinations'!A1636:H3970,4,FALSE)</f>
        <v>No</v>
      </c>
      <c r="F1636" s="23" t="str">
        <f>VLOOKUP(A1636,'Medical Examinations'!A1636:H3970,5,FALSE)</f>
        <v>No</v>
      </c>
      <c r="G1636" s="23" t="str">
        <f>VLOOKUP(A1636,'Medical Examinations'!A1636:H3970,6,FALSE)</f>
        <v>No</v>
      </c>
      <c r="H1636" s="23">
        <f>VLOOKUP(A1636,'Medical Examinations'!A1636:H3970,7,FALSE)</f>
        <v>0</v>
      </c>
      <c r="I1636" s="23" t="str">
        <f>VLOOKUP(A1636,'Medical Examinations'!A1636:H3970,8,FALSE)</f>
        <v>No</v>
      </c>
      <c r="J1636" s="23" t="str" cm="1">
        <f t="array" ref="J1636">_xlfn.IFS(C1636&lt;18.5,"Under Weight",C1636&lt;25,"Healthy Weight",C1636&lt;30,"Over Weight",C1636&gt;=30,"Obesity")</f>
        <v>Healthy Weight</v>
      </c>
      <c r="K1636" s="23" t="str" cm="1">
        <f t="array" ref="K1636">_xlfn.IFS(D1636&lt;5.7,"Normal",D1636&lt;=6.5,"Prediabetes",D1636&gt;6.5,"Diabetes")</f>
        <v>Normal</v>
      </c>
      <c r="L1636" s="30" t="str">
        <f>VLOOKUP(A1636,'Hospitalisation Details'!A1636:H3978,2,FALSE)</f>
        <v>08-Aug-1980</v>
      </c>
      <c r="M1636" s="23">
        <f>VLOOKUP(A1636,'Hospitalisation Details'!A1636:H3978,5,FALSE)</f>
        <v>5993.62</v>
      </c>
      <c r="N1636" s="23" t="str">
        <f>VLOOKUP(A1636,'Hospitalisation Details'!A1636:H3978,6,FALSE)</f>
        <v>tier - 2</v>
      </c>
      <c r="O1636" s="23" t="str">
        <f>VLOOKUP(A1636,'Hospitalisation Details'!A1636:H3978,7,FALSE)</f>
        <v>tier - 3</v>
      </c>
      <c r="P1636" s="23" t="str">
        <f>VLOOKUP(A1636,'Hospitalisation Details'!A1636:H3978,8,FALSE)</f>
        <v>R1013</v>
      </c>
      <c r="Q1636" s="26">
        <f>VLOOKUP(A1636,'Hospitalisation Details'!A1636:H3978,3,FALSE)</f>
        <v>42.833333333333336</v>
      </c>
    </row>
    <row r="1637" spans="1:17" ht="15.75" customHeight="1" x14ac:dyDescent="0.3">
      <c r="A1637" s="31" t="s">
        <v>2819</v>
      </c>
      <c r="B1637" s="23" t="str">
        <f>VLOOKUP(A1637,'Customer Names'!A1637:D3971,3,FALSE)</f>
        <v xml:space="preserve">  Kristin</v>
      </c>
      <c r="C1637" s="23">
        <f>VLOOKUP(Healthcare!A1637,'Medical Examinations'!A1637:H3971,2,FALSE)</f>
        <v>19.559999999999999</v>
      </c>
      <c r="D1637" s="23">
        <f>VLOOKUP(A1637,'Medical Examinations'!A1637:H3971,3,FALSE)</f>
        <v>11.96</v>
      </c>
      <c r="E1637" s="23" t="str">
        <f>VLOOKUP(A1637,'Medical Examinations'!A1637:H3971,4,FALSE)</f>
        <v>No</v>
      </c>
      <c r="F1637" s="23" t="str">
        <f>VLOOKUP(A1637,'Medical Examinations'!A1637:H3971,5,FALSE)</f>
        <v>No</v>
      </c>
      <c r="G1637" s="23" t="str">
        <f>VLOOKUP(A1637,'Medical Examinations'!A1637:H3971,6,FALSE)</f>
        <v>No</v>
      </c>
      <c r="H1637" s="23">
        <f>VLOOKUP(A1637,'Medical Examinations'!A1637:H3971,7,FALSE)</f>
        <v>0</v>
      </c>
      <c r="I1637" s="23" t="str">
        <f>VLOOKUP(A1637,'Medical Examinations'!A1637:H3971,8,FALSE)</f>
        <v>No</v>
      </c>
      <c r="J1637" s="23" t="str" cm="1">
        <f t="array" ref="J1637">_xlfn.IFS(C1637&lt;18.5,"Under Weight",C1637&lt;25,"Healthy Weight",C1637&lt;30,"Over Weight",C1637&gt;=30,"Obesity")</f>
        <v>Healthy Weight</v>
      </c>
      <c r="K1637" s="23" t="str" cm="1">
        <f t="array" ref="K1637">_xlfn.IFS(D1637&lt;5.7,"Normal",D1637&lt;=6.5,"Prediabetes",D1637&gt;6.5,"Diabetes")</f>
        <v>Diabetes</v>
      </c>
      <c r="L1637" s="30" t="str">
        <f>VLOOKUP(A1637,'Hospitalisation Details'!A1637:H3979,2,FALSE)</f>
        <v>17-Aug-1974</v>
      </c>
      <c r="M1637" s="23">
        <f>VLOOKUP(A1637,'Hospitalisation Details'!A1637:H3979,5,FALSE)</f>
        <v>5990.17</v>
      </c>
      <c r="N1637" s="23" t="str">
        <f>VLOOKUP(A1637,'Hospitalisation Details'!A1637:H3979,6,FALSE)</f>
        <v>tier - 2</v>
      </c>
      <c r="O1637" s="23" t="str">
        <f>VLOOKUP(A1637,'Hospitalisation Details'!A1637:H3979,7,FALSE)</f>
        <v>tier - 2</v>
      </c>
      <c r="P1637" s="23" t="str">
        <f>VLOOKUP(A1637,'Hospitalisation Details'!A1637:H3979,8,FALSE)</f>
        <v>R1013</v>
      </c>
      <c r="Q1637" s="26">
        <f>VLOOKUP(A1637,'Hospitalisation Details'!A1637:H3979,3,FALSE)</f>
        <v>48.80833333333333</v>
      </c>
    </row>
    <row r="1638" spans="1:17" ht="15.75" customHeight="1" x14ac:dyDescent="0.3">
      <c r="A1638" s="31" t="s">
        <v>2820</v>
      </c>
      <c r="B1638" s="23" t="str">
        <f>VLOOKUP(A1638,'Customer Names'!A1638:D3972,3,FALSE)</f>
        <v xml:space="preserve">  Andrea K</v>
      </c>
      <c r="C1638" s="23">
        <f>VLOOKUP(Healthcare!A1638,'Medical Examinations'!A1638:H3972,2,FALSE)</f>
        <v>37.335000000000001</v>
      </c>
      <c r="D1638" s="23">
        <f>VLOOKUP(A1638,'Medical Examinations'!A1638:H3972,3,FALSE)</f>
        <v>6.26</v>
      </c>
      <c r="E1638" s="23" t="str">
        <f>VLOOKUP(A1638,'Medical Examinations'!A1638:H3972,4,FALSE)</f>
        <v>Yes</v>
      </c>
      <c r="F1638" s="23" t="str">
        <f>VLOOKUP(A1638,'Medical Examinations'!A1638:H3972,5,FALSE)</f>
        <v>No</v>
      </c>
      <c r="G1638" s="23" t="str">
        <f>VLOOKUP(A1638,'Medical Examinations'!A1638:H3972,6,FALSE)</f>
        <v>No</v>
      </c>
      <c r="H1638" s="23">
        <f>VLOOKUP(A1638,'Medical Examinations'!A1638:H3972,7,FALSE)</f>
        <v>1</v>
      </c>
      <c r="I1638" s="23" t="str">
        <f>VLOOKUP(A1638,'Medical Examinations'!A1638:H3972,8,FALSE)</f>
        <v>No</v>
      </c>
      <c r="J1638" s="23" t="str" cm="1">
        <f t="array" ref="J1638">_xlfn.IFS(C1638&lt;18.5,"Under Weight",C1638&lt;25,"Healthy Weight",C1638&lt;30,"Over Weight",C1638&gt;=30,"Obesity")</f>
        <v>Obesity</v>
      </c>
      <c r="K1638" s="23" t="str" cm="1">
        <f t="array" ref="K1638">_xlfn.IFS(D1638&lt;5.7,"Normal",D1638&lt;=6.5,"Prediabetes",D1638&gt;6.5,"Diabetes")</f>
        <v>Prediabetes</v>
      </c>
      <c r="L1638" s="30" t="str">
        <f>VLOOKUP(A1638,'Hospitalisation Details'!A1638:H3980,2,FALSE)</f>
        <v>10-Jun-1988</v>
      </c>
      <c r="M1638" s="23">
        <f>VLOOKUP(A1638,'Hospitalisation Details'!A1638:H3980,5,FALSE)</f>
        <v>5989.52</v>
      </c>
      <c r="N1638" s="23" t="str">
        <f>VLOOKUP(A1638,'Hospitalisation Details'!A1638:H3980,6,FALSE)</f>
        <v>tier - 2</v>
      </c>
      <c r="O1638" s="23" t="str">
        <f>VLOOKUP(A1638,'Hospitalisation Details'!A1638:H3980,7,FALSE)</f>
        <v>tier - 1</v>
      </c>
      <c r="P1638" s="23" t="str">
        <f>VLOOKUP(A1638,'Hospitalisation Details'!A1638:H3980,8,FALSE)</f>
        <v>R1012</v>
      </c>
      <c r="Q1638" s="26">
        <f>VLOOKUP(A1638,'Hospitalisation Details'!A1638:H3980,3,FALSE)</f>
        <v>34.994444444444447</v>
      </c>
    </row>
    <row r="1639" spans="1:17" ht="15.75" customHeight="1" x14ac:dyDescent="0.3">
      <c r="A1639" s="31" t="s">
        <v>2822</v>
      </c>
      <c r="B1639" s="23" t="str">
        <f>VLOOKUP(A1639,'Customer Names'!A1639:D3973,3,FALSE)</f>
        <v xml:space="preserve">  Kris</v>
      </c>
      <c r="C1639" s="23">
        <f>VLOOKUP(Healthcare!A1639,'Medical Examinations'!A1639:H3973,2,FALSE)</f>
        <v>19.53</v>
      </c>
      <c r="D1639" s="23">
        <f>VLOOKUP(A1639,'Medical Examinations'!A1639:H3973,3,FALSE)</f>
        <v>11.68</v>
      </c>
      <c r="E1639" s="23" t="str">
        <f>VLOOKUP(A1639,'Medical Examinations'!A1639:H3973,4,FALSE)</f>
        <v>No</v>
      </c>
      <c r="F1639" s="23" t="str">
        <f>VLOOKUP(A1639,'Medical Examinations'!A1639:H3973,5,FALSE)</f>
        <v>No</v>
      </c>
      <c r="G1639" s="23" t="str">
        <f>VLOOKUP(A1639,'Medical Examinations'!A1639:H3973,6,FALSE)</f>
        <v>No</v>
      </c>
      <c r="H1639" s="23">
        <f>VLOOKUP(A1639,'Medical Examinations'!A1639:H3973,7,FALSE)</f>
        <v>0</v>
      </c>
      <c r="I1639" s="23" t="str">
        <f>VLOOKUP(A1639,'Medical Examinations'!A1639:H3973,8,FALSE)</f>
        <v>No</v>
      </c>
      <c r="J1639" s="23" t="str" cm="1">
        <f t="array" ref="J1639">_xlfn.IFS(C1639&lt;18.5,"Under Weight",C1639&lt;25,"Healthy Weight",C1639&lt;30,"Over Weight",C1639&gt;=30,"Obesity")</f>
        <v>Healthy Weight</v>
      </c>
      <c r="K1639" s="23" t="str" cm="1">
        <f t="array" ref="K1639">_xlfn.IFS(D1639&lt;5.7,"Normal",D1639&lt;=6.5,"Prediabetes",D1639&gt;6.5,"Diabetes")</f>
        <v>Diabetes</v>
      </c>
      <c r="L1639" s="30" t="str">
        <f>VLOOKUP(A1639,'Hospitalisation Details'!A1639:H3981,2,FALSE)</f>
        <v>11-Oct-1974</v>
      </c>
      <c r="M1639" s="23">
        <f>VLOOKUP(A1639,'Hospitalisation Details'!A1639:H3981,5,FALSE)</f>
        <v>5979.99</v>
      </c>
      <c r="N1639" s="23" t="str">
        <f>VLOOKUP(A1639,'Hospitalisation Details'!A1639:H3981,6,FALSE)</f>
        <v>tier - 2</v>
      </c>
      <c r="O1639" s="23" t="str">
        <f>VLOOKUP(A1639,'Hospitalisation Details'!A1639:H3981,7,FALSE)</f>
        <v>tier - 3</v>
      </c>
      <c r="P1639" s="23" t="str">
        <f>VLOOKUP(A1639,'Hospitalisation Details'!A1639:H3981,8,FALSE)</f>
        <v>R1013</v>
      </c>
      <c r="Q1639" s="26">
        <f>VLOOKUP(A1639,'Hospitalisation Details'!A1639:H3981,3,FALSE)</f>
        <v>48.658333333333331</v>
      </c>
    </row>
    <row r="1640" spans="1:17" ht="15.75" customHeight="1" x14ac:dyDescent="0.3">
      <c r="A1640" s="31" t="s">
        <v>2824</v>
      </c>
      <c r="B1640" s="23" t="str">
        <f>VLOOKUP(A1640,'Customer Names'!A1640:D3974,3,FALSE)</f>
        <v xml:space="preserve">  Alden W</v>
      </c>
      <c r="C1640" s="23">
        <f>VLOOKUP(Healthcare!A1640,'Medical Examinations'!A1640:H3974,2,FALSE)</f>
        <v>34.1</v>
      </c>
      <c r="D1640" s="23">
        <f>VLOOKUP(A1640,'Medical Examinations'!A1640:H3974,3,FALSE)</f>
        <v>5.16</v>
      </c>
      <c r="E1640" s="23" t="str">
        <f>VLOOKUP(A1640,'Medical Examinations'!A1640:H3974,4,FALSE)</f>
        <v>No</v>
      </c>
      <c r="F1640" s="23" t="str">
        <f>VLOOKUP(A1640,'Medical Examinations'!A1640:H3974,5,FALSE)</f>
        <v>No</v>
      </c>
      <c r="G1640" s="23" t="str">
        <f>VLOOKUP(A1640,'Medical Examinations'!A1640:H3974,6,FALSE)</f>
        <v>No</v>
      </c>
      <c r="H1640" s="23">
        <f>VLOOKUP(A1640,'Medical Examinations'!A1640:H3974,7,FALSE)</f>
        <v>0</v>
      </c>
      <c r="I1640" s="23" t="str">
        <f>VLOOKUP(A1640,'Medical Examinations'!A1640:H3974,8,FALSE)</f>
        <v>No</v>
      </c>
      <c r="J1640" s="23" t="str" cm="1">
        <f t="array" ref="J1640">_xlfn.IFS(C1640&lt;18.5,"Under Weight",C1640&lt;25,"Healthy Weight",C1640&lt;30,"Over Weight",C1640&gt;=30,"Obesity")</f>
        <v>Obesity</v>
      </c>
      <c r="K1640" s="23" t="str" cm="1">
        <f t="array" ref="K1640">_xlfn.IFS(D1640&lt;5.7,"Normal",D1640&lt;=6.5,"Prediabetes",D1640&gt;6.5,"Diabetes")</f>
        <v>Normal</v>
      </c>
      <c r="L1640" s="30" t="str">
        <f>VLOOKUP(A1640,'Hospitalisation Details'!A1640:H3982,2,FALSE)</f>
        <v>10-Oct-1980</v>
      </c>
      <c r="M1640" s="23">
        <f>VLOOKUP(A1640,'Hospitalisation Details'!A1640:H3982,5,FALSE)</f>
        <v>5979.73</v>
      </c>
      <c r="N1640" s="23" t="str">
        <f>VLOOKUP(A1640,'Hospitalisation Details'!A1640:H3982,6,FALSE)</f>
        <v>tier - 2</v>
      </c>
      <c r="O1640" s="23" t="str">
        <f>VLOOKUP(A1640,'Hospitalisation Details'!A1640:H3982,7,FALSE)</f>
        <v>tier - 2</v>
      </c>
      <c r="P1640" s="23" t="str">
        <f>VLOOKUP(A1640,'Hospitalisation Details'!A1640:H3982,8,FALSE)</f>
        <v>R1011</v>
      </c>
      <c r="Q1640" s="26">
        <f>VLOOKUP(A1640,'Hospitalisation Details'!A1640:H3982,3,FALSE)</f>
        <v>42.661111111111111</v>
      </c>
    </row>
    <row r="1641" spans="1:17" ht="15.75" customHeight="1" x14ac:dyDescent="0.3">
      <c r="A1641" s="31" t="s">
        <v>2826</v>
      </c>
      <c r="B1641" s="23" t="str">
        <f>VLOOKUP(A1641,'Customer Names'!A1641:D3975,3,FALSE)</f>
        <v xml:space="preserve">  Suzanne M</v>
      </c>
      <c r="C1641" s="23">
        <f>VLOOKUP(Healthcare!A1641,'Medical Examinations'!A1641:H3975,2,FALSE)</f>
        <v>16.5</v>
      </c>
      <c r="D1641" s="23">
        <f>VLOOKUP(A1641,'Medical Examinations'!A1641:H3975,3,FALSE)</f>
        <v>6.9</v>
      </c>
      <c r="E1641" s="23" t="str">
        <f>VLOOKUP(A1641,'Medical Examinations'!A1641:H3975,4,FALSE)</f>
        <v>Yes</v>
      </c>
      <c r="F1641" s="23" t="str">
        <f>VLOOKUP(A1641,'Medical Examinations'!A1641:H3975,5,FALSE)</f>
        <v>No</v>
      </c>
      <c r="G1641" s="23" t="str">
        <f>VLOOKUP(A1641,'Medical Examinations'!A1641:H3975,6,FALSE)</f>
        <v>No</v>
      </c>
      <c r="H1641" s="23">
        <f>VLOOKUP(A1641,'Medical Examinations'!A1641:H3975,7,FALSE)</f>
        <v>2</v>
      </c>
      <c r="I1641" s="23" t="str">
        <f>VLOOKUP(A1641,'Medical Examinations'!A1641:H3975,8,FALSE)</f>
        <v>No</v>
      </c>
      <c r="J1641" s="23" t="str" cm="1">
        <f t="array" ref="J1641">_xlfn.IFS(C1641&lt;18.5,"Under Weight",C1641&lt;25,"Healthy Weight",C1641&lt;30,"Over Weight",C1641&gt;=30,"Obesity")</f>
        <v>Under Weight</v>
      </c>
      <c r="K1641" s="23" t="str" cm="1">
        <f t="array" ref="K1641">_xlfn.IFS(D1641&lt;5.7,"Normal",D1641&lt;=6.5,"Prediabetes",D1641&gt;6.5,"Diabetes")</f>
        <v>Diabetes</v>
      </c>
      <c r="L1641" s="30" t="str">
        <f>VLOOKUP(A1641,'Hospitalisation Details'!A1641:H3983,2,FALSE)</f>
        <v>25-Jun-1970</v>
      </c>
      <c r="M1641" s="23">
        <f>VLOOKUP(A1641,'Hospitalisation Details'!A1641:H3983,5,FALSE)</f>
        <v>5979.66</v>
      </c>
      <c r="N1641" s="23" t="str">
        <f>VLOOKUP(A1641,'Hospitalisation Details'!A1641:H3983,6,FALSE)</f>
        <v>tier - 2</v>
      </c>
      <c r="O1641" s="23" t="str">
        <f>VLOOKUP(A1641,'Hospitalisation Details'!A1641:H3983,7,FALSE)</f>
        <v>tier - 3</v>
      </c>
      <c r="P1641" s="23" t="str">
        <f>VLOOKUP(A1641,'Hospitalisation Details'!A1641:H3983,8,FALSE)</f>
        <v>R1013</v>
      </c>
      <c r="Q1641" s="26">
        <f>VLOOKUP(A1641,'Hospitalisation Details'!A1641:H3983,3,FALSE)</f>
        <v>52.952777777777776</v>
      </c>
    </row>
    <row r="1642" spans="1:17" ht="15.75" customHeight="1" x14ac:dyDescent="0.3">
      <c r="A1642" s="31" t="s">
        <v>2828</v>
      </c>
      <c r="B1642" s="23" t="str">
        <f>VLOOKUP(A1642,'Customer Names'!A1642:D3976,3,FALSE)</f>
        <v xml:space="preserve">  Heidi Z</v>
      </c>
      <c r="C1642" s="23">
        <f>VLOOKUP(Healthcare!A1642,'Medical Examinations'!A1642:H3976,2,FALSE)</f>
        <v>30.69</v>
      </c>
      <c r="D1642" s="23">
        <f>VLOOKUP(A1642,'Medical Examinations'!A1642:H3976,3,FALSE)</f>
        <v>4.83</v>
      </c>
      <c r="E1642" s="23" t="str">
        <f>VLOOKUP(A1642,'Medical Examinations'!A1642:H3976,4,FALSE)</f>
        <v>No</v>
      </c>
      <c r="F1642" s="23" t="str">
        <f>VLOOKUP(A1642,'Medical Examinations'!A1642:H3976,5,FALSE)</f>
        <v>No</v>
      </c>
      <c r="G1642" s="23" t="str">
        <f>VLOOKUP(A1642,'Medical Examinations'!A1642:H3976,6,FALSE)</f>
        <v>No</v>
      </c>
      <c r="H1642" s="23">
        <f>VLOOKUP(A1642,'Medical Examinations'!A1642:H3976,7,FALSE)</f>
        <v>1</v>
      </c>
      <c r="I1642" s="23" t="str">
        <f>VLOOKUP(A1642,'Medical Examinations'!A1642:H3976,8,FALSE)</f>
        <v>No</v>
      </c>
      <c r="J1642" s="23" t="str" cm="1">
        <f t="array" ref="J1642">_xlfn.IFS(C1642&lt;18.5,"Under Weight",C1642&lt;25,"Healthy Weight",C1642&lt;30,"Over Weight",C1642&gt;=30,"Obesity")</f>
        <v>Obesity</v>
      </c>
      <c r="K1642" s="23" t="str" cm="1">
        <f t="array" ref="K1642">_xlfn.IFS(D1642&lt;5.7,"Normal",D1642&lt;=6.5,"Prediabetes",D1642&gt;6.5,"Diabetes")</f>
        <v>Normal</v>
      </c>
      <c r="L1642" s="30" t="str">
        <f>VLOOKUP(A1642,'Hospitalisation Details'!A1642:H3984,2,FALSE)</f>
        <v>11-Nov-1984</v>
      </c>
      <c r="M1642" s="23">
        <f>VLOOKUP(A1642,'Hospitalisation Details'!A1642:H3984,5,FALSE)</f>
        <v>5976.83</v>
      </c>
      <c r="N1642" s="23" t="str">
        <f>VLOOKUP(A1642,'Hospitalisation Details'!A1642:H3984,6,FALSE)</f>
        <v>tier - 2</v>
      </c>
      <c r="O1642" s="23" t="str">
        <f>VLOOKUP(A1642,'Hospitalisation Details'!A1642:H3984,7,FALSE)</f>
        <v>tier - 2</v>
      </c>
      <c r="P1642" s="23" t="str">
        <f>VLOOKUP(A1642,'Hospitalisation Details'!A1642:H3984,8,FALSE)</f>
        <v>R1013</v>
      </c>
      <c r="Q1642" s="26">
        <f>VLOOKUP(A1642,'Hospitalisation Details'!A1642:H3984,3,FALSE)</f>
        <v>38.575000000000003</v>
      </c>
    </row>
    <row r="1643" spans="1:17" ht="15.75" customHeight="1" x14ac:dyDescent="0.3">
      <c r="A1643" s="31" t="s">
        <v>2830</v>
      </c>
      <c r="B1643" s="23" t="str">
        <f>VLOOKUP(A1643,'Customer Names'!A1643:D3977,3,FALSE)</f>
        <v xml:space="preserve">  Carolyn</v>
      </c>
      <c r="C1643" s="23">
        <f>VLOOKUP(Healthcare!A1643,'Medical Examinations'!A1643:H3977,2,FALSE)</f>
        <v>28.93</v>
      </c>
      <c r="D1643" s="23">
        <f>VLOOKUP(A1643,'Medical Examinations'!A1643:H3977,3,FALSE)</f>
        <v>4.87</v>
      </c>
      <c r="E1643" s="23" t="str">
        <f>VLOOKUP(A1643,'Medical Examinations'!A1643:H3977,4,FALSE)</f>
        <v>No</v>
      </c>
      <c r="F1643" s="23" t="str">
        <f>VLOOKUP(A1643,'Medical Examinations'!A1643:H3977,5,FALSE)</f>
        <v>No</v>
      </c>
      <c r="G1643" s="23" t="str">
        <f>VLOOKUP(A1643,'Medical Examinations'!A1643:H3977,6,FALSE)</f>
        <v>No</v>
      </c>
      <c r="H1643" s="23">
        <f>VLOOKUP(A1643,'Medical Examinations'!A1643:H3977,7,FALSE)</f>
        <v>1</v>
      </c>
      <c r="I1643" s="23" t="str">
        <f>VLOOKUP(A1643,'Medical Examinations'!A1643:H3977,8,FALSE)</f>
        <v>No</v>
      </c>
      <c r="J1643" s="23" t="str" cm="1">
        <f t="array" ref="J1643">_xlfn.IFS(C1643&lt;18.5,"Under Weight",C1643&lt;25,"Healthy Weight",C1643&lt;30,"Over Weight",C1643&gt;=30,"Obesity")</f>
        <v>Over Weight</v>
      </c>
      <c r="K1643" s="23" t="str" cm="1">
        <f t="array" ref="K1643">_xlfn.IFS(D1643&lt;5.7,"Normal",D1643&lt;=6.5,"Prediabetes",D1643&gt;6.5,"Diabetes")</f>
        <v>Normal</v>
      </c>
      <c r="L1643" s="30" t="str">
        <f>VLOOKUP(A1643,'Hospitalisation Details'!A1643:H3985,2,FALSE)</f>
        <v>19-Sep-1984</v>
      </c>
      <c r="M1643" s="23">
        <f>VLOOKUP(A1643,'Hospitalisation Details'!A1643:H3985,5,FALSE)</f>
        <v>5974.38</v>
      </c>
      <c r="N1643" s="23" t="str">
        <f>VLOOKUP(A1643,'Hospitalisation Details'!A1643:H3985,6,FALSE)</f>
        <v>tier - 2</v>
      </c>
      <c r="O1643" s="23" t="str">
        <f>VLOOKUP(A1643,'Hospitalisation Details'!A1643:H3985,7,FALSE)</f>
        <v>tier - 3</v>
      </c>
      <c r="P1643" s="23" t="str">
        <f>VLOOKUP(A1643,'Hospitalisation Details'!A1643:H3985,8,FALSE)</f>
        <v>R1013</v>
      </c>
      <c r="Q1643" s="26">
        <f>VLOOKUP(A1643,'Hospitalisation Details'!A1643:H3985,3,FALSE)</f>
        <v>38.719444444444441</v>
      </c>
    </row>
    <row r="1644" spans="1:17" ht="15.75" customHeight="1" x14ac:dyDescent="0.3">
      <c r="A1644" s="31" t="s">
        <v>2831</v>
      </c>
      <c r="B1644" s="23" t="str">
        <f>VLOOKUP(A1644,'Customer Names'!A1644:D3978,3,FALSE)</f>
        <v xml:space="preserve">  Sabine</v>
      </c>
      <c r="C1644" s="23">
        <f>VLOOKUP(Healthcare!A1644,'Medical Examinations'!A1644:H3978,2,FALSE)</f>
        <v>38.9</v>
      </c>
      <c r="D1644" s="23">
        <f>VLOOKUP(A1644,'Medical Examinations'!A1644:H3978,3,FALSE)</f>
        <v>4.28</v>
      </c>
      <c r="E1644" s="23" t="str">
        <f>VLOOKUP(A1644,'Medical Examinations'!A1644:H3978,4,FALSE)</f>
        <v>No</v>
      </c>
      <c r="F1644" s="23" t="str">
        <f>VLOOKUP(A1644,'Medical Examinations'!A1644:H3978,5,FALSE)</f>
        <v>No</v>
      </c>
      <c r="G1644" s="23" t="str">
        <f>VLOOKUP(A1644,'Medical Examinations'!A1644:H3978,6,FALSE)</f>
        <v>No</v>
      </c>
      <c r="H1644" s="23">
        <f>VLOOKUP(A1644,'Medical Examinations'!A1644:H3978,7,FALSE)</f>
        <v>0</v>
      </c>
      <c r="I1644" s="23" t="str">
        <f>VLOOKUP(A1644,'Medical Examinations'!A1644:H3978,8,FALSE)</f>
        <v>No</v>
      </c>
      <c r="J1644" s="23" t="str" cm="1">
        <f t="array" ref="J1644">_xlfn.IFS(C1644&lt;18.5,"Under Weight",C1644&lt;25,"Healthy Weight",C1644&lt;30,"Over Weight",C1644&gt;=30,"Obesity")</f>
        <v>Obesity</v>
      </c>
      <c r="K1644" s="23" t="str" cm="1">
        <f t="array" ref="K1644">_xlfn.IFS(D1644&lt;5.7,"Normal",D1644&lt;=6.5,"Prediabetes",D1644&gt;6.5,"Diabetes")</f>
        <v>Normal</v>
      </c>
      <c r="L1644" s="30" t="str">
        <f>VLOOKUP(A1644,'Hospitalisation Details'!A1644:H3986,2,FALSE)</f>
        <v>22-Jul-1989</v>
      </c>
      <c r="M1644" s="23">
        <f>VLOOKUP(A1644,'Hospitalisation Details'!A1644:H3986,5,FALSE)</f>
        <v>5972.38</v>
      </c>
      <c r="N1644" s="23" t="str">
        <f>VLOOKUP(A1644,'Hospitalisation Details'!A1644:H3986,6,FALSE)</f>
        <v>tier - 2</v>
      </c>
      <c r="O1644" s="23" t="str">
        <f>VLOOKUP(A1644,'Hospitalisation Details'!A1644:H3986,7,FALSE)</f>
        <v>tier - 2</v>
      </c>
      <c r="P1644" s="23" t="str">
        <f>VLOOKUP(A1644,'Hospitalisation Details'!A1644:H3986,8,FALSE)</f>
        <v>R1011</v>
      </c>
      <c r="Q1644" s="26">
        <f>VLOOKUP(A1644,'Hospitalisation Details'!A1644:H3986,3,FALSE)</f>
        <v>33.87777777777778</v>
      </c>
    </row>
    <row r="1645" spans="1:17" ht="15.75" customHeight="1" x14ac:dyDescent="0.3">
      <c r="A1645" s="31" t="s">
        <v>2832</v>
      </c>
      <c r="B1645" s="23" t="str">
        <f>VLOOKUP(A1645,'Customer Names'!A1645:D3979,3,FALSE)</f>
        <v xml:space="preserve">  Bobby</v>
      </c>
      <c r="C1645" s="23">
        <f>VLOOKUP(Healthcare!A1645,'Medical Examinations'!A1645:H3979,2,FALSE)</f>
        <v>26.9</v>
      </c>
      <c r="D1645" s="23">
        <f>VLOOKUP(A1645,'Medical Examinations'!A1645:H3979,3,FALSE)</f>
        <v>4.07</v>
      </c>
      <c r="E1645" s="23" t="str">
        <f>VLOOKUP(A1645,'Medical Examinations'!A1645:H3979,4,FALSE)</f>
        <v>No</v>
      </c>
      <c r="F1645" s="23" t="str">
        <f>VLOOKUP(A1645,'Medical Examinations'!A1645:H3979,5,FALSE)</f>
        <v>No</v>
      </c>
      <c r="G1645" s="23" t="str">
        <f>VLOOKUP(A1645,'Medical Examinations'!A1645:H3979,6,FALSE)</f>
        <v>No</v>
      </c>
      <c r="H1645" s="23">
        <f>VLOOKUP(A1645,'Medical Examinations'!A1645:H3979,7,FALSE)</f>
        <v>0</v>
      </c>
      <c r="I1645" s="23" t="str">
        <f>VLOOKUP(A1645,'Medical Examinations'!A1645:H3979,8,FALSE)</f>
        <v>No</v>
      </c>
      <c r="J1645" s="23" t="str" cm="1">
        <f t="array" ref="J1645">_xlfn.IFS(C1645&lt;18.5,"Under Weight",C1645&lt;25,"Healthy Weight",C1645&lt;30,"Over Weight",C1645&gt;=30,"Obesity")</f>
        <v>Over Weight</v>
      </c>
      <c r="K1645" s="23" t="str" cm="1">
        <f t="array" ref="K1645">_xlfn.IFS(D1645&lt;5.7,"Normal",D1645&lt;=6.5,"Prediabetes",D1645&gt;6.5,"Diabetes")</f>
        <v>Normal</v>
      </c>
      <c r="L1645" s="30" t="str">
        <f>VLOOKUP(A1645,'Hospitalisation Details'!A1645:H3987,2,FALSE)</f>
        <v>21-Jul-1980</v>
      </c>
      <c r="M1645" s="23">
        <f>VLOOKUP(A1645,'Hospitalisation Details'!A1645:H3987,5,FALSE)</f>
        <v>5969.72</v>
      </c>
      <c r="N1645" s="23" t="str">
        <f>VLOOKUP(A1645,'Hospitalisation Details'!A1645:H3987,6,FALSE)</f>
        <v>tier - 3</v>
      </c>
      <c r="O1645" s="23" t="str">
        <f>VLOOKUP(A1645,'Hospitalisation Details'!A1645:H3987,7,FALSE)</f>
        <v>tier - 3</v>
      </c>
      <c r="P1645" s="23" t="str">
        <f>VLOOKUP(A1645,'Hospitalisation Details'!A1645:H3987,8,FALSE)</f>
        <v>R1011</v>
      </c>
      <c r="Q1645" s="26">
        <f>VLOOKUP(A1645,'Hospitalisation Details'!A1645:H3987,3,FALSE)</f>
        <v>42.880555555555553</v>
      </c>
    </row>
    <row r="1646" spans="1:17" ht="15.75" customHeight="1" x14ac:dyDescent="0.3">
      <c r="A1646" s="31" t="s">
        <v>2833</v>
      </c>
      <c r="B1646" s="23" t="str">
        <f>VLOOKUP(A1646,'Customer Names'!A1646:D3980,3,FALSE)</f>
        <v xml:space="preserve">  Fan</v>
      </c>
      <c r="C1646" s="23">
        <f>VLOOKUP(Healthcare!A1646,'Medical Examinations'!A1646:H3980,2,FALSE)</f>
        <v>24.86</v>
      </c>
      <c r="D1646" s="23">
        <f>VLOOKUP(A1646,'Medical Examinations'!A1646:H3980,3,FALSE)</f>
        <v>6.23</v>
      </c>
      <c r="E1646" s="23" t="str">
        <f>VLOOKUP(A1646,'Medical Examinations'!A1646:H3980,4,FALSE)</f>
        <v>No</v>
      </c>
      <c r="F1646" s="23" t="str">
        <f>VLOOKUP(A1646,'Medical Examinations'!A1646:H3980,5,FALSE)</f>
        <v>No</v>
      </c>
      <c r="G1646" s="23" t="str">
        <f>VLOOKUP(A1646,'Medical Examinations'!A1646:H3980,6,FALSE)</f>
        <v>No</v>
      </c>
      <c r="H1646" s="23">
        <f>VLOOKUP(A1646,'Medical Examinations'!A1646:H3980,7,FALSE)</f>
        <v>0</v>
      </c>
      <c r="I1646" s="23" t="str">
        <f>VLOOKUP(A1646,'Medical Examinations'!A1646:H3980,8,FALSE)</f>
        <v>No</v>
      </c>
      <c r="J1646" s="23" t="str" cm="1">
        <f t="array" ref="J1646">_xlfn.IFS(C1646&lt;18.5,"Under Weight",C1646&lt;25,"Healthy Weight",C1646&lt;30,"Over Weight",C1646&gt;=30,"Obesity")</f>
        <v>Healthy Weight</v>
      </c>
      <c r="K1646" s="23" t="str" cm="1">
        <f t="array" ref="K1646">_xlfn.IFS(D1646&lt;5.7,"Normal",D1646&lt;=6.5,"Prediabetes",D1646&gt;6.5,"Diabetes")</f>
        <v>Prediabetes</v>
      </c>
      <c r="L1646" s="30" t="str">
        <f>VLOOKUP(A1646,'Hospitalisation Details'!A1646:H3988,2,FALSE)</f>
        <v>05-Aug-1980</v>
      </c>
      <c r="M1646" s="23">
        <f>VLOOKUP(A1646,'Hospitalisation Details'!A1646:H3988,5,FALSE)</f>
        <v>5966.89</v>
      </c>
      <c r="N1646" s="23" t="str">
        <f>VLOOKUP(A1646,'Hospitalisation Details'!A1646:H3988,6,FALSE)</f>
        <v>tier - 2</v>
      </c>
      <c r="O1646" s="23" t="str">
        <f>VLOOKUP(A1646,'Hospitalisation Details'!A1646:H3988,7,FALSE)</f>
        <v>tier - 3</v>
      </c>
      <c r="P1646" s="23" t="str">
        <f>VLOOKUP(A1646,'Hospitalisation Details'!A1646:H3988,8,FALSE)</f>
        <v>R1013</v>
      </c>
      <c r="Q1646" s="26">
        <f>VLOOKUP(A1646,'Hospitalisation Details'!A1646:H3988,3,FALSE)</f>
        <v>42.841666666666669</v>
      </c>
    </row>
    <row r="1647" spans="1:17" ht="15.75" customHeight="1" x14ac:dyDescent="0.3">
      <c r="A1647" s="31" t="s">
        <v>2835</v>
      </c>
      <c r="B1647" s="23" t="str">
        <f>VLOOKUP(A1647,'Customer Names'!A1647:D3981,3,FALSE)</f>
        <v xml:space="preserve">  Rachel M</v>
      </c>
      <c r="C1647" s="23">
        <f>VLOOKUP(Healthcare!A1647,'Medical Examinations'!A1647:H3981,2,FALSE)</f>
        <v>39.14</v>
      </c>
      <c r="D1647" s="23">
        <f>VLOOKUP(A1647,'Medical Examinations'!A1647:H3981,3,FALSE)</f>
        <v>6.24</v>
      </c>
      <c r="E1647" s="23" t="str">
        <f>VLOOKUP(A1647,'Medical Examinations'!A1647:H3981,4,FALSE)</f>
        <v>No</v>
      </c>
      <c r="F1647" s="23" t="str">
        <f>VLOOKUP(A1647,'Medical Examinations'!A1647:H3981,5,FALSE)</f>
        <v>yes</v>
      </c>
      <c r="G1647" s="23" t="str">
        <f>VLOOKUP(A1647,'Medical Examinations'!A1647:H3981,6,FALSE)</f>
        <v>No</v>
      </c>
      <c r="H1647" s="23">
        <f>VLOOKUP(A1647,'Medical Examinations'!A1647:H3981,7,FALSE)</f>
        <v>1</v>
      </c>
      <c r="I1647" s="23" t="str">
        <f>VLOOKUP(A1647,'Medical Examinations'!A1647:H3981,8,FALSE)</f>
        <v>No</v>
      </c>
      <c r="J1647" s="23" t="str" cm="1">
        <f t="array" ref="J1647">_xlfn.IFS(C1647&lt;18.5,"Under Weight",C1647&lt;25,"Healthy Weight",C1647&lt;30,"Over Weight",C1647&gt;=30,"Obesity")</f>
        <v>Obesity</v>
      </c>
      <c r="K1647" s="23" t="str" cm="1">
        <f t="array" ref="K1647">_xlfn.IFS(D1647&lt;5.7,"Normal",D1647&lt;=6.5,"Prediabetes",D1647&gt;6.5,"Diabetes")</f>
        <v>Prediabetes</v>
      </c>
      <c r="L1647" s="30" t="str">
        <f>VLOOKUP(A1647,'Hospitalisation Details'!A1647:H3989,2,FALSE)</f>
        <v>15-Jul-2004</v>
      </c>
      <c r="M1647" s="23">
        <f>VLOOKUP(A1647,'Hospitalisation Details'!A1647:H3989,5,FALSE)</f>
        <v>5960.91</v>
      </c>
      <c r="N1647" s="23" t="str">
        <f>VLOOKUP(A1647,'Hospitalisation Details'!A1647:H3989,6,FALSE)</f>
        <v>tier - 2</v>
      </c>
      <c r="O1647" s="23" t="str">
        <f>VLOOKUP(A1647,'Hospitalisation Details'!A1647:H3989,7,FALSE)</f>
        <v>tier - 1</v>
      </c>
      <c r="P1647" s="23" t="str">
        <f>VLOOKUP(A1647,'Hospitalisation Details'!A1647:H3989,8,FALSE)</f>
        <v>R1026</v>
      </c>
      <c r="Q1647" s="26">
        <f>VLOOKUP(A1647,'Hospitalisation Details'!A1647:H3989,3,FALSE)</f>
        <v>18.897222222222222</v>
      </c>
    </row>
    <row r="1648" spans="1:17" ht="15.75" customHeight="1" x14ac:dyDescent="0.3">
      <c r="A1648" s="31" t="s">
        <v>2836</v>
      </c>
      <c r="B1648" s="23" t="str">
        <f>VLOOKUP(A1648,'Customer Names'!A1648:D3982,3,FALSE)</f>
        <v xml:space="preserve">  Greg</v>
      </c>
      <c r="C1648" s="23">
        <f>VLOOKUP(Healthcare!A1648,'Medical Examinations'!A1648:H3982,2,FALSE)</f>
        <v>39.799999999999997</v>
      </c>
      <c r="D1648" s="23">
        <f>VLOOKUP(A1648,'Medical Examinations'!A1648:H3982,3,FALSE)</f>
        <v>6.17</v>
      </c>
      <c r="E1648" s="23" t="str">
        <f>VLOOKUP(A1648,'Medical Examinations'!A1648:H3982,4,FALSE)</f>
        <v>No</v>
      </c>
      <c r="F1648" s="23" t="str">
        <f>VLOOKUP(A1648,'Medical Examinations'!A1648:H3982,5,FALSE)</f>
        <v>No</v>
      </c>
      <c r="G1648" s="23" t="str">
        <f>VLOOKUP(A1648,'Medical Examinations'!A1648:H3982,6,FALSE)</f>
        <v>Yes</v>
      </c>
      <c r="H1648" s="23">
        <f>VLOOKUP(A1648,'Medical Examinations'!A1648:H3982,7,FALSE)</f>
        <v>1</v>
      </c>
      <c r="I1648" s="23" t="str">
        <f>VLOOKUP(A1648,'Medical Examinations'!A1648:H3982,8,FALSE)</f>
        <v>No</v>
      </c>
      <c r="J1648" s="23" t="str" cm="1">
        <f t="array" ref="J1648">_xlfn.IFS(C1648&lt;18.5,"Under Weight",C1648&lt;25,"Healthy Weight",C1648&lt;30,"Over Weight",C1648&gt;=30,"Obesity")</f>
        <v>Obesity</v>
      </c>
      <c r="K1648" s="23" t="str" cm="1">
        <f t="array" ref="K1648">_xlfn.IFS(D1648&lt;5.7,"Normal",D1648&lt;=6.5,"Prediabetes",D1648&gt;6.5,"Diabetes")</f>
        <v>Prediabetes</v>
      </c>
      <c r="L1648" s="30" t="str">
        <f>VLOOKUP(A1648,'Hospitalisation Details'!A1648:H3990,2,FALSE)</f>
        <v>13-Aug-2003</v>
      </c>
      <c r="M1648" s="23">
        <f>VLOOKUP(A1648,'Hospitalisation Details'!A1648:H3990,5,FALSE)</f>
        <v>5957.35</v>
      </c>
      <c r="N1648" s="23" t="str">
        <f>VLOOKUP(A1648,'Hospitalisation Details'!A1648:H3990,6,FALSE)</f>
        <v>tier - 2</v>
      </c>
      <c r="O1648" s="23" t="str">
        <f>VLOOKUP(A1648,'Hospitalisation Details'!A1648:H3990,7,FALSE)</f>
        <v>tier - 2</v>
      </c>
      <c r="P1648" s="23" t="str">
        <f>VLOOKUP(A1648,'Hospitalisation Details'!A1648:H3990,8,FALSE)</f>
        <v>R1012</v>
      </c>
      <c r="Q1648" s="26">
        <f>VLOOKUP(A1648,'Hospitalisation Details'!A1648:H3990,3,FALSE)</f>
        <v>19.819444444444443</v>
      </c>
    </row>
    <row r="1649" spans="1:17" ht="15.75" customHeight="1" x14ac:dyDescent="0.3">
      <c r="A1649" s="31" t="s">
        <v>2837</v>
      </c>
      <c r="B1649" s="23" t="str">
        <f>VLOOKUP(A1649,'Customer Names'!A1649:D3983,3,FALSE)</f>
        <v xml:space="preserve">  Dan</v>
      </c>
      <c r="C1649" s="23">
        <f>VLOOKUP(Healthcare!A1649,'Medical Examinations'!A1649:H3983,2,FALSE)</f>
        <v>34.32</v>
      </c>
      <c r="D1649" s="23">
        <f>VLOOKUP(A1649,'Medical Examinations'!A1649:H3983,3,FALSE)</f>
        <v>5.16</v>
      </c>
      <c r="E1649" s="23" t="str">
        <f>VLOOKUP(A1649,'Medical Examinations'!A1649:H3983,4,FALSE)</f>
        <v>No</v>
      </c>
      <c r="F1649" s="23" t="str">
        <f>VLOOKUP(A1649,'Medical Examinations'!A1649:H3983,5,FALSE)</f>
        <v>No</v>
      </c>
      <c r="G1649" s="23" t="str">
        <f>VLOOKUP(A1649,'Medical Examinations'!A1649:H3983,6,FALSE)</f>
        <v>No</v>
      </c>
      <c r="H1649" s="23">
        <f>VLOOKUP(A1649,'Medical Examinations'!A1649:H3983,7,FALSE)</f>
        <v>1</v>
      </c>
      <c r="I1649" s="23" t="str">
        <f>VLOOKUP(A1649,'Medical Examinations'!A1649:H3983,8,FALSE)</f>
        <v>No</v>
      </c>
      <c r="J1649" s="23" t="str" cm="1">
        <f t="array" ref="J1649">_xlfn.IFS(C1649&lt;18.5,"Under Weight",C1649&lt;25,"Healthy Weight",C1649&lt;30,"Over Weight",C1649&gt;=30,"Obesity")</f>
        <v>Obesity</v>
      </c>
      <c r="K1649" s="23" t="str" cm="1">
        <f t="array" ref="K1649">_xlfn.IFS(D1649&lt;5.7,"Normal",D1649&lt;=6.5,"Prediabetes",D1649&gt;6.5,"Diabetes")</f>
        <v>Normal</v>
      </c>
      <c r="L1649" s="30" t="str">
        <f>VLOOKUP(A1649,'Hospitalisation Details'!A1649:H3991,2,FALSE)</f>
        <v>14-Jul-1987</v>
      </c>
      <c r="M1649" s="23">
        <f>VLOOKUP(A1649,'Hospitalisation Details'!A1649:H3991,5,FALSE)</f>
        <v>5934.38</v>
      </c>
      <c r="N1649" s="23" t="str">
        <f>VLOOKUP(A1649,'Hospitalisation Details'!A1649:H3991,6,FALSE)</f>
        <v>tier - 3</v>
      </c>
      <c r="O1649" s="23" t="str">
        <f>VLOOKUP(A1649,'Hospitalisation Details'!A1649:H3991,7,FALSE)</f>
        <v>tier - 2</v>
      </c>
      <c r="P1649" s="23" t="str">
        <f>VLOOKUP(A1649,'Hospitalisation Details'!A1649:H3991,8,FALSE)</f>
        <v>R1013</v>
      </c>
      <c r="Q1649" s="26">
        <f>VLOOKUP(A1649,'Hospitalisation Details'!A1649:H3991,3,FALSE)</f>
        <v>35.9</v>
      </c>
    </row>
    <row r="1650" spans="1:17" ht="15.75" customHeight="1" x14ac:dyDescent="0.3">
      <c r="A1650" s="31" t="s">
        <v>2838</v>
      </c>
      <c r="B1650" s="23" t="str">
        <f>VLOOKUP(A1650,'Customer Names'!A1650:D3984,3,FALSE)</f>
        <v xml:space="preserve">  Jennifer A</v>
      </c>
      <c r="C1650" s="23">
        <f>VLOOKUP(Healthcare!A1650,'Medical Examinations'!A1650:H3984,2,FALSE)</f>
        <v>32.51</v>
      </c>
      <c r="D1650" s="23">
        <f>VLOOKUP(A1650,'Medical Examinations'!A1650:H3984,3,FALSE)</f>
        <v>4.3</v>
      </c>
      <c r="E1650" s="23" t="str">
        <f>VLOOKUP(A1650,'Medical Examinations'!A1650:H3984,4,FALSE)</f>
        <v>No</v>
      </c>
      <c r="F1650" s="23" t="str">
        <f>VLOOKUP(A1650,'Medical Examinations'!A1650:H3984,5,FALSE)</f>
        <v>No</v>
      </c>
      <c r="G1650" s="23" t="str">
        <f>VLOOKUP(A1650,'Medical Examinations'!A1650:H3984,6,FALSE)</f>
        <v>No</v>
      </c>
      <c r="H1650" s="23">
        <f>VLOOKUP(A1650,'Medical Examinations'!A1650:H3984,7,FALSE)</f>
        <v>0</v>
      </c>
      <c r="I1650" s="23" t="str">
        <f>VLOOKUP(A1650,'Medical Examinations'!A1650:H3984,8,FALSE)</f>
        <v>No</v>
      </c>
      <c r="J1650" s="23" t="str" cm="1">
        <f t="array" ref="J1650">_xlfn.IFS(C1650&lt;18.5,"Under Weight",C1650&lt;25,"Healthy Weight",C1650&lt;30,"Over Weight",C1650&gt;=30,"Obesity")</f>
        <v>Obesity</v>
      </c>
      <c r="K1650" s="23" t="str" cm="1">
        <f t="array" ref="K1650">_xlfn.IFS(D1650&lt;5.7,"Normal",D1650&lt;=6.5,"Prediabetes",D1650&gt;6.5,"Diabetes")</f>
        <v>Normal</v>
      </c>
      <c r="L1650" s="30" t="str">
        <f>VLOOKUP(A1650,'Hospitalisation Details'!A1650:H3992,2,FALSE)</f>
        <v>30-Jul-1994</v>
      </c>
      <c r="M1650" s="23">
        <f>VLOOKUP(A1650,'Hospitalisation Details'!A1650:H3992,5,FALSE)</f>
        <v>5927.65</v>
      </c>
      <c r="N1650" s="23" t="str">
        <f>VLOOKUP(A1650,'Hospitalisation Details'!A1650:H3992,6,FALSE)</f>
        <v>tier - 2</v>
      </c>
      <c r="O1650" s="23" t="str">
        <f>VLOOKUP(A1650,'Hospitalisation Details'!A1650:H3992,7,FALSE)</f>
        <v>tier - 1</v>
      </c>
      <c r="P1650" s="23" t="str">
        <f>VLOOKUP(A1650,'Hospitalisation Details'!A1650:H3992,8,FALSE)</f>
        <v>R1012</v>
      </c>
      <c r="Q1650" s="26">
        <f>VLOOKUP(A1650,'Hospitalisation Details'!A1650:H3992,3,FALSE)</f>
        <v>28.855555555555554</v>
      </c>
    </row>
    <row r="1651" spans="1:17" ht="15.75" customHeight="1" x14ac:dyDescent="0.3">
      <c r="A1651" s="31" t="s">
        <v>2839</v>
      </c>
      <c r="B1651" s="23" t="str">
        <f>VLOOKUP(A1651,'Customer Names'!A1651:D3985,3,FALSE)</f>
        <v xml:space="preserve">  Jessica</v>
      </c>
      <c r="C1651" s="23">
        <f>VLOOKUP(Healthcare!A1651,'Medical Examinations'!A1651:H3985,2,FALSE)</f>
        <v>30.71</v>
      </c>
      <c r="D1651" s="23">
        <f>VLOOKUP(A1651,'Medical Examinations'!A1651:H3985,3,FALSE)</f>
        <v>6.14</v>
      </c>
      <c r="E1651" s="23" t="str">
        <f>VLOOKUP(A1651,'Medical Examinations'!A1651:H3985,4,FALSE)</f>
        <v>No</v>
      </c>
      <c r="F1651" s="23" t="str">
        <f>VLOOKUP(A1651,'Medical Examinations'!A1651:H3985,5,FALSE)</f>
        <v>No</v>
      </c>
      <c r="G1651" s="23" t="str">
        <f>VLOOKUP(A1651,'Medical Examinations'!A1651:H3985,6,FALSE)</f>
        <v>Yes</v>
      </c>
      <c r="H1651" s="23">
        <f>VLOOKUP(A1651,'Medical Examinations'!A1651:H3985,7,FALSE)</f>
        <v>1</v>
      </c>
      <c r="I1651" s="23" t="str">
        <f>VLOOKUP(A1651,'Medical Examinations'!A1651:H3985,8,FALSE)</f>
        <v>No</v>
      </c>
      <c r="J1651" s="23" t="str" cm="1">
        <f t="array" ref="J1651">_xlfn.IFS(C1651&lt;18.5,"Under Weight",C1651&lt;25,"Healthy Weight",C1651&lt;30,"Over Weight",C1651&gt;=30,"Obesity")</f>
        <v>Obesity</v>
      </c>
      <c r="K1651" s="23" t="str" cm="1">
        <f t="array" ref="K1651">_xlfn.IFS(D1651&lt;5.7,"Normal",D1651&lt;=6.5,"Prediabetes",D1651&gt;6.5,"Diabetes")</f>
        <v>Prediabetes</v>
      </c>
      <c r="L1651" s="30" t="str">
        <f>VLOOKUP(A1651,'Hospitalisation Details'!A1651:H3993,2,FALSE)</f>
        <v>13-Aug-1993</v>
      </c>
      <c r="M1651" s="23">
        <f>VLOOKUP(A1651,'Hospitalisation Details'!A1651:H3993,5,FALSE)</f>
        <v>5926.93</v>
      </c>
      <c r="N1651" s="23" t="str">
        <f>VLOOKUP(A1651,'Hospitalisation Details'!A1651:H3993,6,FALSE)</f>
        <v>tier - 2</v>
      </c>
      <c r="O1651" s="23" t="str">
        <f>VLOOKUP(A1651,'Hospitalisation Details'!A1651:H3993,7,FALSE)</f>
        <v>tier - 2</v>
      </c>
      <c r="P1651" s="23" t="str">
        <f>VLOOKUP(A1651,'Hospitalisation Details'!A1651:H3993,8,FALSE)</f>
        <v>R1025</v>
      </c>
      <c r="Q1651" s="26">
        <f>VLOOKUP(A1651,'Hospitalisation Details'!A1651:H3993,3,FALSE)</f>
        <v>29.819444444444443</v>
      </c>
    </row>
    <row r="1652" spans="1:17" ht="15.75" customHeight="1" x14ac:dyDescent="0.3">
      <c r="A1652" s="31" t="s">
        <v>2840</v>
      </c>
      <c r="B1652" s="23" t="str">
        <f>VLOOKUP(A1652,'Customer Names'!A1652:D3986,3,FALSE)</f>
        <v xml:space="preserve">  Chaiwat</v>
      </c>
      <c r="C1652" s="23">
        <f>VLOOKUP(Healthcare!A1652,'Medical Examinations'!A1652:H3986,2,FALSE)</f>
        <v>28.9</v>
      </c>
      <c r="D1652" s="23">
        <f>VLOOKUP(A1652,'Medical Examinations'!A1652:H3986,3,FALSE)</f>
        <v>5.36</v>
      </c>
      <c r="E1652" s="23" t="str">
        <f>VLOOKUP(A1652,'Medical Examinations'!A1652:H3986,4,FALSE)</f>
        <v>No</v>
      </c>
      <c r="F1652" s="23" t="str">
        <f>VLOOKUP(A1652,'Medical Examinations'!A1652:H3986,5,FALSE)</f>
        <v>No</v>
      </c>
      <c r="G1652" s="23" t="str">
        <f>VLOOKUP(A1652,'Medical Examinations'!A1652:H3986,6,FALSE)</f>
        <v>No</v>
      </c>
      <c r="H1652" s="23">
        <f>VLOOKUP(A1652,'Medical Examinations'!A1652:H3986,7,FALSE)</f>
        <v>1</v>
      </c>
      <c r="I1652" s="23" t="str">
        <f>VLOOKUP(A1652,'Medical Examinations'!A1652:H3986,8,FALSE)</f>
        <v>No</v>
      </c>
      <c r="J1652" s="23" t="str" cm="1">
        <f t="array" ref="J1652">_xlfn.IFS(C1652&lt;18.5,"Under Weight",C1652&lt;25,"Healthy Weight",C1652&lt;30,"Over Weight",C1652&gt;=30,"Obesity")</f>
        <v>Over Weight</v>
      </c>
      <c r="K1652" s="23" t="str" cm="1">
        <f t="array" ref="K1652">_xlfn.IFS(D1652&lt;5.7,"Normal",D1652&lt;=6.5,"Prediabetes",D1652&gt;6.5,"Diabetes")</f>
        <v>Normal</v>
      </c>
      <c r="L1652" s="30" t="str">
        <f>VLOOKUP(A1652,'Hospitalisation Details'!A1652:H3994,2,FALSE)</f>
        <v>29-Jul-1987</v>
      </c>
      <c r="M1652" s="23">
        <f>VLOOKUP(A1652,'Hospitalisation Details'!A1652:H3994,5,FALSE)</f>
        <v>5926.85</v>
      </c>
      <c r="N1652" s="23" t="str">
        <f>VLOOKUP(A1652,'Hospitalisation Details'!A1652:H3994,6,FALSE)</f>
        <v>tier - 3</v>
      </c>
      <c r="O1652" s="23" t="str">
        <f>VLOOKUP(A1652,'Hospitalisation Details'!A1652:H3994,7,FALSE)</f>
        <v>tier - 3</v>
      </c>
      <c r="P1652" s="23" t="str">
        <f>VLOOKUP(A1652,'Hospitalisation Details'!A1652:H3994,8,FALSE)</f>
        <v>R1011</v>
      </c>
      <c r="Q1652" s="26">
        <f>VLOOKUP(A1652,'Hospitalisation Details'!A1652:H3994,3,FALSE)</f>
        <v>35.858333333333334</v>
      </c>
    </row>
    <row r="1653" spans="1:17" ht="15.75" customHeight="1" x14ac:dyDescent="0.3">
      <c r="A1653" s="31" t="s">
        <v>2842</v>
      </c>
      <c r="B1653" s="23" t="str">
        <f>VLOOKUP(A1653,'Customer Names'!A1653:D3987,3,FALSE)</f>
        <v xml:space="preserve">  Kerri</v>
      </c>
      <c r="C1653" s="23">
        <f>VLOOKUP(Healthcare!A1653,'Medical Examinations'!A1653:H3987,2,FALSE)</f>
        <v>36.19</v>
      </c>
      <c r="D1653" s="23">
        <f>VLOOKUP(A1653,'Medical Examinations'!A1653:H3987,3,FALSE)</f>
        <v>4.3</v>
      </c>
      <c r="E1653" s="23" t="str">
        <f>VLOOKUP(A1653,'Medical Examinations'!A1653:H3987,4,FALSE)</f>
        <v>No</v>
      </c>
      <c r="F1653" s="23" t="str">
        <f>VLOOKUP(A1653,'Medical Examinations'!A1653:H3987,5,FALSE)</f>
        <v>No</v>
      </c>
      <c r="G1653" s="23" t="str">
        <f>VLOOKUP(A1653,'Medical Examinations'!A1653:H3987,6,FALSE)</f>
        <v>No</v>
      </c>
      <c r="H1653" s="23">
        <f>VLOOKUP(A1653,'Medical Examinations'!A1653:H3987,7,FALSE)</f>
        <v>0</v>
      </c>
      <c r="I1653" s="23" t="str">
        <f>VLOOKUP(A1653,'Medical Examinations'!A1653:H3987,8,FALSE)</f>
        <v>No</v>
      </c>
      <c r="J1653" s="23" t="str" cm="1">
        <f t="array" ref="J1653">_xlfn.IFS(C1653&lt;18.5,"Under Weight",C1653&lt;25,"Healthy Weight",C1653&lt;30,"Over Weight",C1653&gt;=30,"Obesity")</f>
        <v>Obesity</v>
      </c>
      <c r="K1653" s="23" t="str" cm="1">
        <f t="array" ref="K1653">_xlfn.IFS(D1653&lt;5.7,"Normal",D1653&lt;=6.5,"Prediabetes",D1653&gt;6.5,"Diabetes")</f>
        <v>Normal</v>
      </c>
      <c r="L1653" s="30" t="str">
        <f>VLOOKUP(A1653,'Hospitalisation Details'!A1653:H3995,2,FALSE)</f>
        <v>21-Dec-1982</v>
      </c>
      <c r="M1653" s="23">
        <f>VLOOKUP(A1653,'Hospitalisation Details'!A1653:H3995,5,FALSE)</f>
        <v>5920.1</v>
      </c>
      <c r="N1653" s="23" t="str">
        <f>VLOOKUP(A1653,'Hospitalisation Details'!A1653:H3995,6,FALSE)</f>
        <v>tier - 2</v>
      </c>
      <c r="O1653" s="23" t="str">
        <f>VLOOKUP(A1653,'Hospitalisation Details'!A1653:H3995,7,FALSE)</f>
        <v>tier - 1</v>
      </c>
      <c r="P1653" s="23" t="str">
        <f>VLOOKUP(A1653,'Hospitalisation Details'!A1653:H3995,8,FALSE)</f>
        <v>R1013</v>
      </c>
      <c r="Q1653" s="26">
        <f>VLOOKUP(A1653,'Hospitalisation Details'!A1653:H3995,3,FALSE)</f>
        <v>40.463888888888889</v>
      </c>
    </row>
    <row r="1654" spans="1:17" ht="15.75" customHeight="1" x14ac:dyDescent="0.3">
      <c r="A1654" s="31" t="s">
        <v>2844</v>
      </c>
      <c r="B1654" s="23" t="str">
        <f>VLOOKUP(A1654,'Customer Names'!A1654:D3988,3,FALSE)</f>
        <v xml:space="preserve">  Lisa</v>
      </c>
      <c r="C1654" s="23">
        <f>VLOOKUP(Healthcare!A1654,'Medical Examinations'!A1654:H3988,2,FALSE)</f>
        <v>29.6</v>
      </c>
      <c r="D1654" s="23">
        <f>VLOOKUP(A1654,'Medical Examinations'!A1654:H3988,3,FALSE)</f>
        <v>4.09</v>
      </c>
      <c r="E1654" s="23" t="str">
        <f>VLOOKUP(A1654,'Medical Examinations'!A1654:H3988,4,FALSE)</f>
        <v>No</v>
      </c>
      <c r="F1654" s="23" t="str">
        <f>VLOOKUP(A1654,'Medical Examinations'!A1654:H3988,5,FALSE)</f>
        <v>No</v>
      </c>
      <c r="G1654" s="23" t="str">
        <f>VLOOKUP(A1654,'Medical Examinations'!A1654:H3988,6,FALSE)</f>
        <v>No</v>
      </c>
      <c r="H1654" s="23">
        <f>VLOOKUP(A1654,'Medical Examinations'!A1654:H3988,7,FALSE)</f>
        <v>0</v>
      </c>
      <c r="I1654" s="23" t="str">
        <f>VLOOKUP(A1654,'Medical Examinations'!A1654:H3988,8,FALSE)</f>
        <v>No</v>
      </c>
      <c r="J1654" s="23" t="str" cm="1">
        <f t="array" ref="J1654">_xlfn.IFS(C1654&lt;18.5,"Under Weight",C1654&lt;25,"Healthy Weight",C1654&lt;30,"Over Weight",C1654&gt;=30,"Obesity")</f>
        <v>Over Weight</v>
      </c>
      <c r="K1654" s="23" t="str" cm="1">
        <f t="array" ref="K1654">_xlfn.IFS(D1654&lt;5.7,"Normal",D1654&lt;=6.5,"Prediabetes",D1654&gt;6.5,"Diabetes")</f>
        <v>Normal</v>
      </c>
      <c r="L1654" s="30" t="str">
        <f>VLOOKUP(A1654,'Hospitalisation Details'!A1654:H3996,2,FALSE)</f>
        <v>08-Jul-1982</v>
      </c>
      <c r="M1654" s="23">
        <f>VLOOKUP(A1654,'Hospitalisation Details'!A1654:H3996,5,FALSE)</f>
        <v>5910.94</v>
      </c>
      <c r="N1654" s="23" t="str">
        <f>VLOOKUP(A1654,'Hospitalisation Details'!A1654:H3996,6,FALSE)</f>
        <v>tier - 2</v>
      </c>
      <c r="O1654" s="23" t="str">
        <f>VLOOKUP(A1654,'Hospitalisation Details'!A1654:H3996,7,FALSE)</f>
        <v>tier - 1</v>
      </c>
      <c r="P1654" s="23" t="str">
        <f>VLOOKUP(A1654,'Hospitalisation Details'!A1654:H3996,8,FALSE)</f>
        <v>R1011</v>
      </c>
      <c r="Q1654" s="26">
        <f>VLOOKUP(A1654,'Hospitalisation Details'!A1654:H3996,3,FALSE)</f>
        <v>40.916666666666664</v>
      </c>
    </row>
    <row r="1655" spans="1:17" ht="15.75" customHeight="1" x14ac:dyDescent="0.3">
      <c r="A1655" s="31" t="s">
        <v>2845</v>
      </c>
      <c r="B1655" s="23" t="str">
        <f>VLOOKUP(A1655,'Customer Names'!A1655:D3989,3,FALSE)</f>
        <v xml:space="preserve">  Nicholas G</v>
      </c>
      <c r="C1655" s="23">
        <f>VLOOKUP(Healthcare!A1655,'Medical Examinations'!A1655:H3989,2,FALSE)</f>
        <v>30.95</v>
      </c>
      <c r="D1655" s="23">
        <f>VLOOKUP(A1655,'Medical Examinations'!A1655:H3989,3,FALSE)</f>
        <v>6.27</v>
      </c>
      <c r="E1655" s="23" t="str">
        <f>VLOOKUP(A1655,'Medical Examinations'!A1655:H3989,4,FALSE)</f>
        <v>No</v>
      </c>
      <c r="F1655" s="23" t="str">
        <f>VLOOKUP(A1655,'Medical Examinations'!A1655:H3989,5,FALSE)</f>
        <v>No</v>
      </c>
      <c r="G1655" s="23" t="str">
        <f>VLOOKUP(A1655,'Medical Examinations'!A1655:H3989,6,FALSE)</f>
        <v>Yes</v>
      </c>
      <c r="H1655" s="23">
        <f>VLOOKUP(A1655,'Medical Examinations'!A1655:H3989,7,FALSE)</f>
        <v>1</v>
      </c>
      <c r="I1655" s="23" t="str">
        <f>VLOOKUP(A1655,'Medical Examinations'!A1655:H3989,8,FALSE)</f>
        <v>No</v>
      </c>
      <c r="J1655" s="23" t="str" cm="1">
        <f t="array" ref="J1655">_xlfn.IFS(C1655&lt;18.5,"Under Weight",C1655&lt;25,"Healthy Weight",C1655&lt;30,"Over Weight",C1655&gt;=30,"Obesity")</f>
        <v>Obesity</v>
      </c>
      <c r="K1655" s="23" t="str" cm="1">
        <f t="array" ref="K1655">_xlfn.IFS(D1655&lt;5.7,"Normal",D1655&lt;=6.5,"Prediabetes",D1655&gt;6.5,"Diabetes")</f>
        <v>Prediabetes</v>
      </c>
      <c r="L1655" s="30" t="str">
        <f>VLOOKUP(A1655,'Hospitalisation Details'!A1655:H3997,2,FALSE)</f>
        <v>19-Oct-1993</v>
      </c>
      <c r="M1655" s="23">
        <f>VLOOKUP(A1655,'Hospitalisation Details'!A1655:H3997,5,FALSE)</f>
        <v>5877.02</v>
      </c>
      <c r="N1655" s="23" t="str">
        <f>VLOOKUP(A1655,'Hospitalisation Details'!A1655:H3997,6,FALSE)</f>
        <v>tier - 2</v>
      </c>
      <c r="O1655" s="23" t="str">
        <f>VLOOKUP(A1655,'Hospitalisation Details'!A1655:H3997,7,FALSE)</f>
        <v>tier - 2</v>
      </c>
      <c r="P1655" s="23" t="str">
        <f>VLOOKUP(A1655,'Hospitalisation Details'!A1655:H3997,8,FALSE)</f>
        <v>R1021</v>
      </c>
      <c r="Q1655" s="26">
        <f>VLOOKUP(A1655,'Hospitalisation Details'!A1655:H3997,3,FALSE)</f>
        <v>29.636111111111113</v>
      </c>
    </row>
    <row r="1656" spans="1:17" ht="15.75" customHeight="1" x14ac:dyDescent="0.3">
      <c r="A1656" s="31" t="s">
        <v>2847</v>
      </c>
      <c r="B1656" s="23" t="str">
        <f>VLOOKUP(A1656,'Customer Names'!A1656:D3990,3,FALSE)</f>
        <v xml:space="preserve">  Vasilis S</v>
      </c>
      <c r="C1656" s="23">
        <f>VLOOKUP(Healthcare!A1656,'Medical Examinations'!A1656:H3990,2,FALSE)</f>
        <v>19.95</v>
      </c>
      <c r="D1656" s="23">
        <f>VLOOKUP(A1656,'Medical Examinations'!A1656:H3990,3,FALSE)</f>
        <v>5.39</v>
      </c>
      <c r="E1656" s="23" t="str">
        <f>VLOOKUP(A1656,'Medical Examinations'!A1656:H3990,4,FALSE)</f>
        <v>No</v>
      </c>
      <c r="F1656" s="23" t="str">
        <f>VLOOKUP(A1656,'Medical Examinations'!A1656:H3990,5,FALSE)</f>
        <v>No</v>
      </c>
      <c r="G1656" s="23" t="str">
        <f>VLOOKUP(A1656,'Medical Examinations'!A1656:H3990,6,FALSE)</f>
        <v>No</v>
      </c>
      <c r="H1656" s="23">
        <f>VLOOKUP(A1656,'Medical Examinations'!A1656:H3990,7,FALSE)</f>
        <v>1</v>
      </c>
      <c r="I1656" s="23" t="str">
        <f>VLOOKUP(A1656,'Medical Examinations'!A1656:H3990,8,FALSE)</f>
        <v>No</v>
      </c>
      <c r="J1656" s="23" t="str" cm="1">
        <f t="array" ref="J1656">_xlfn.IFS(C1656&lt;18.5,"Under Weight",C1656&lt;25,"Healthy Weight",C1656&lt;30,"Over Weight",C1656&gt;=30,"Obesity")</f>
        <v>Healthy Weight</v>
      </c>
      <c r="K1656" s="23" t="str" cm="1">
        <f t="array" ref="K1656">_xlfn.IFS(D1656&lt;5.7,"Normal",D1656&lt;=6.5,"Prediabetes",D1656&gt;6.5,"Diabetes")</f>
        <v>Normal</v>
      </c>
      <c r="L1656" s="30" t="str">
        <f>VLOOKUP(A1656,'Hospitalisation Details'!A1656:H3998,2,FALSE)</f>
        <v>22-Nov-1984</v>
      </c>
      <c r="M1656" s="23">
        <f>VLOOKUP(A1656,'Hospitalisation Details'!A1656:H3998,5,FALSE)</f>
        <v>5855.9</v>
      </c>
      <c r="N1656" s="23" t="str">
        <f>VLOOKUP(A1656,'Hospitalisation Details'!A1656:H3998,6,FALSE)</f>
        <v>tier - 2</v>
      </c>
      <c r="O1656" s="23" t="str">
        <f>VLOOKUP(A1656,'Hospitalisation Details'!A1656:H3998,7,FALSE)</f>
        <v>tier - 3</v>
      </c>
      <c r="P1656" s="23" t="str">
        <f>VLOOKUP(A1656,'Hospitalisation Details'!A1656:H3998,8,FALSE)</f>
        <v>R1012</v>
      </c>
      <c r="Q1656" s="26">
        <f>VLOOKUP(A1656,'Hospitalisation Details'!A1656:H3998,3,FALSE)</f>
        <v>38.544444444444444</v>
      </c>
    </row>
    <row r="1657" spans="1:17" ht="15.75" customHeight="1" x14ac:dyDescent="0.3">
      <c r="A1657" s="31" t="s">
        <v>2849</v>
      </c>
      <c r="B1657" s="23" t="str">
        <f>VLOOKUP(A1657,'Customer Names'!A1657:D3991,3,FALSE)</f>
        <v xml:space="preserve">  Michael P</v>
      </c>
      <c r="C1657" s="23">
        <f>VLOOKUP(Healthcare!A1657,'Medical Examinations'!A1657:H3991,2,FALSE)</f>
        <v>23.65</v>
      </c>
      <c r="D1657" s="23">
        <f>VLOOKUP(A1657,'Medical Examinations'!A1657:H3991,3,FALSE)</f>
        <v>5.75</v>
      </c>
      <c r="E1657" s="23" t="str">
        <f>VLOOKUP(A1657,'Medical Examinations'!A1657:H3991,4,FALSE)</f>
        <v>Yes</v>
      </c>
      <c r="F1657" s="23" t="str">
        <f>VLOOKUP(A1657,'Medical Examinations'!A1657:H3991,5,FALSE)</f>
        <v>No</v>
      </c>
      <c r="G1657" s="23" t="str">
        <f>VLOOKUP(A1657,'Medical Examinations'!A1657:H3991,6,FALSE)</f>
        <v>No</v>
      </c>
      <c r="H1657" s="23">
        <f>VLOOKUP(A1657,'Medical Examinations'!A1657:H3991,7,FALSE)</f>
        <v>0</v>
      </c>
      <c r="I1657" s="23" t="str">
        <f>VLOOKUP(A1657,'Medical Examinations'!A1657:H3991,8,FALSE)</f>
        <v>No</v>
      </c>
      <c r="J1657" s="23" t="str" cm="1">
        <f t="array" ref="J1657">_xlfn.IFS(C1657&lt;18.5,"Under Weight",C1657&lt;25,"Healthy Weight",C1657&lt;30,"Over Weight",C1657&gt;=30,"Obesity")</f>
        <v>Healthy Weight</v>
      </c>
      <c r="K1657" s="23" t="str" cm="1">
        <f t="array" ref="K1657">_xlfn.IFS(D1657&lt;5.7,"Normal",D1657&lt;=6.5,"Prediabetes",D1657&gt;6.5,"Diabetes")</f>
        <v>Prediabetes</v>
      </c>
      <c r="L1657" s="30" t="str">
        <f>VLOOKUP(A1657,'Hospitalisation Details'!A1657:H3999,2,FALSE)</f>
        <v>18-Jun-1985</v>
      </c>
      <c r="M1657" s="23">
        <f>VLOOKUP(A1657,'Hospitalisation Details'!A1657:H3999,5,FALSE)</f>
        <v>5847.24</v>
      </c>
      <c r="N1657" s="23" t="str">
        <f>VLOOKUP(A1657,'Hospitalisation Details'!A1657:H3999,6,FALSE)</f>
        <v>tier - 2</v>
      </c>
      <c r="O1657" s="23" t="str">
        <f>VLOOKUP(A1657,'Hospitalisation Details'!A1657:H3999,7,FALSE)</f>
        <v>tier - 1</v>
      </c>
      <c r="P1657" s="23" t="str">
        <f>VLOOKUP(A1657,'Hospitalisation Details'!A1657:H3999,8,FALSE)</f>
        <v>R1013</v>
      </c>
      <c r="Q1657" s="26">
        <f>VLOOKUP(A1657,'Hospitalisation Details'!A1657:H3999,3,FALSE)</f>
        <v>37.972222222222221</v>
      </c>
    </row>
    <row r="1658" spans="1:17" ht="15.75" customHeight="1" x14ac:dyDescent="0.3">
      <c r="A1658" s="31" t="s">
        <v>2850</v>
      </c>
      <c r="B1658" s="23" t="str">
        <f>VLOOKUP(A1658,'Customer Names'!A1658:D3992,3,FALSE)</f>
        <v xml:space="preserve">  Colleen C</v>
      </c>
      <c r="C1658" s="23">
        <f>VLOOKUP(Healthcare!A1658,'Medical Examinations'!A1658:H3992,2,FALSE)</f>
        <v>43.34</v>
      </c>
      <c r="D1658" s="23">
        <f>VLOOKUP(A1658,'Medical Examinations'!A1658:H3992,3,FALSE)</f>
        <v>4.91</v>
      </c>
      <c r="E1658" s="23" t="str">
        <f>VLOOKUP(A1658,'Medical Examinations'!A1658:H3992,4,FALSE)</f>
        <v>No</v>
      </c>
      <c r="F1658" s="23" t="str">
        <f>VLOOKUP(A1658,'Medical Examinations'!A1658:H3992,5,FALSE)</f>
        <v>No</v>
      </c>
      <c r="G1658" s="23" t="str">
        <f>VLOOKUP(A1658,'Medical Examinations'!A1658:H3992,6,FALSE)</f>
        <v>No</v>
      </c>
      <c r="H1658" s="23">
        <f>VLOOKUP(A1658,'Medical Examinations'!A1658:H3992,7,FALSE)</f>
        <v>1</v>
      </c>
      <c r="I1658" s="23" t="str">
        <f>VLOOKUP(A1658,'Medical Examinations'!A1658:H3992,8,FALSE)</f>
        <v>No</v>
      </c>
      <c r="J1658" s="23" t="str" cm="1">
        <f t="array" ref="J1658">_xlfn.IFS(C1658&lt;18.5,"Under Weight",C1658&lt;25,"Healthy Weight",C1658&lt;30,"Over Weight",C1658&gt;=30,"Obesity")</f>
        <v>Obesity</v>
      </c>
      <c r="K1658" s="23" t="str" cm="1">
        <f t="array" ref="K1658">_xlfn.IFS(D1658&lt;5.7,"Normal",D1658&lt;=6.5,"Prediabetes",D1658&gt;6.5,"Diabetes")</f>
        <v>Normal</v>
      </c>
      <c r="L1658" s="30" t="str">
        <f>VLOOKUP(A1658,'Hospitalisation Details'!A1658:H4000,2,FALSE)</f>
        <v>30-Sep-1987</v>
      </c>
      <c r="M1658" s="23">
        <f>VLOOKUP(A1658,'Hospitalisation Details'!A1658:H4000,5,FALSE)</f>
        <v>5846.92</v>
      </c>
      <c r="N1658" s="23" t="str">
        <f>VLOOKUP(A1658,'Hospitalisation Details'!A1658:H4000,6,FALSE)</f>
        <v>tier - 2</v>
      </c>
      <c r="O1658" s="23" t="str">
        <f>VLOOKUP(A1658,'Hospitalisation Details'!A1658:H4000,7,FALSE)</f>
        <v>tier - 2</v>
      </c>
      <c r="P1658" s="23" t="str">
        <f>VLOOKUP(A1658,'Hospitalisation Details'!A1658:H4000,8,FALSE)</f>
        <v>R1013</v>
      </c>
      <c r="Q1658" s="26">
        <f>VLOOKUP(A1658,'Hospitalisation Details'!A1658:H4000,3,FALSE)</f>
        <v>35.68888888888889</v>
      </c>
    </row>
    <row r="1659" spans="1:17" ht="15.75" customHeight="1" x14ac:dyDescent="0.3">
      <c r="A1659" s="31" t="s">
        <v>2852</v>
      </c>
      <c r="B1659" s="23" t="str">
        <f>VLOOKUP(A1659,'Customer Names'!A1659:D3993,3,FALSE)</f>
        <v xml:space="preserve">  Annika</v>
      </c>
      <c r="C1659" s="23">
        <f>VLOOKUP(Healthcare!A1659,'Medical Examinations'!A1659:H3993,2,FALSE)</f>
        <v>31.98</v>
      </c>
      <c r="D1659" s="23">
        <f>VLOOKUP(A1659,'Medical Examinations'!A1659:H3993,3,FALSE)</f>
        <v>4.46</v>
      </c>
      <c r="E1659" s="23" t="str">
        <f>VLOOKUP(A1659,'Medical Examinations'!A1659:H3993,4,FALSE)</f>
        <v>Yes</v>
      </c>
      <c r="F1659" s="23" t="str">
        <f>VLOOKUP(A1659,'Medical Examinations'!A1659:H3993,5,FALSE)</f>
        <v>No</v>
      </c>
      <c r="G1659" s="23" t="str">
        <f>VLOOKUP(A1659,'Medical Examinations'!A1659:H3993,6,FALSE)</f>
        <v>No</v>
      </c>
      <c r="H1659" s="23">
        <f>VLOOKUP(A1659,'Medical Examinations'!A1659:H3993,7,FALSE)</f>
        <v>1</v>
      </c>
      <c r="I1659" s="23" t="str">
        <f>VLOOKUP(A1659,'Medical Examinations'!A1659:H3993,8,FALSE)</f>
        <v>No</v>
      </c>
      <c r="J1659" s="23" t="str" cm="1">
        <f t="array" ref="J1659">_xlfn.IFS(C1659&lt;18.5,"Under Weight",C1659&lt;25,"Healthy Weight",C1659&lt;30,"Over Weight",C1659&gt;=30,"Obesity")</f>
        <v>Obesity</v>
      </c>
      <c r="K1659" s="23" t="str" cm="1">
        <f t="array" ref="K1659">_xlfn.IFS(D1659&lt;5.7,"Normal",D1659&lt;=6.5,"Prediabetes",D1659&gt;6.5,"Diabetes")</f>
        <v>Normal</v>
      </c>
      <c r="L1659" s="30" t="str">
        <f>VLOOKUP(A1659,'Hospitalisation Details'!A1659:H4001,2,FALSE)</f>
        <v>20-Aug-1995</v>
      </c>
      <c r="M1659" s="23">
        <f>VLOOKUP(A1659,'Hospitalisation Details'!A1659:H4001,5,FALSE)</f>
        <v>5843.99</v>
      </c>
      <c r="N1659" s="23" t="str">
        <f>VLOOKUP(A1659,'Hospitalisation Details'!A1659:H4001,6,FALSE)</f>
        <v>tier - 2</v>
      </c>
      <c r="O1659" s="23" t="str">
        <f>VLOOKUP(A1659,'Hospitalisation Details'!A1659:H4001,7,FALSE)</f>
        <v>tier - 2</v>
      </c>
      <c r="P1659" s="23" t="str">
        <f>VLOOKUP(A1659,'Hospitalisation Details'!A1659:H4001,8,FALSE)</f>
        <v>R1025</v>
      </c>
      <c r="Q1659" s="26">
        <f>VLOOKUP(A1659,'Hospitalisation Details'!A1659:H4001,3,FALSE)</f>
        <v>27.8</v>
      </c>
    </row>
    <row r="1660" spans="1:17" ht="15.75" customHeight="1" x14ac:dyDescent="0.3">
      <c r="A1660" s="31" t="s">
        <v>2854</v>
      </c>
      <c r="B1660" s="23" t="str">
        <f>VLOOKUP(A1660,'Customer Names'!A1660:D3994,3,FALSE)</f>
        <v xml:space="preserve">  Kelly</v>
      </c>
      <c r="C1660" s="23">
        <f>VLOOKUP(Healthcare!A1660,'Medical Examinations'!A1660:H3994,2,FALSE)</f>
        <v>35.86</v>
      </c>
      <c r="D1660" s="23">
        <f>VLOOKUP(A1660,'Medical Examinations'!A1660:H3994,3,FALSE)</f>
        <v>6.22</v>
      </c>
      <c r="E1660" s="23" t="str">
        <f>VLOOKUP(A1660,'Medical Examinations'!A1660:H3994,4,FALSE)</f>
        <v>No</v>
      </c>
      <c r="F1660" s="23" t="str">
        <f>VLOOKUP(A1660,'Medical Examinations'!A1660:H3994,5,FALSE)</f>
        <v>No</v>
      </c>
      <c r="G1660" s="23" t="str">
        <f>VLOOKUP(A1660,'Medical Examinations'!A1660:H3994,6,FALSE)</f>
        <v>No</v>
      </c>
      <c r="H1660" s="23">
        <f>VLOOKUP(A1660,'Medical Examinations'!A1660:H3994,7,FALSE)</f>
        <v>1</v>
      </c>
      <c r="I1660" s="23" t="str">
        <f>VLOOKUP(A1660,'Medical Examinations'!A1660:H3994,8,FALSE)</f>
        <v>No</v>
      </c>
      <c r="J1660" s="23" t="str" cm="1">
        <f t="array" ref="J1660">_xlfn.IFS(C1660&lt;18.5,"Under Weight",C1660&lt;25,"Healthy Weight",C1660&lt;30,"Over Weight",C1660&gt;=30,"Obesity")</f>
        <v>Obesity</v>
      </c>
      <c r="K1660" s="23" t="str" cm="1">
        <f t="array" ref="K1660">_xlfn.IFS(D1660&lt;5.7,"Normal",D1660&lt;=6.5,"Prediabetes",D1660&gt;6.5,"Diabetes")</f>
        <v>Prediabetes</v>
      </c>
      <c r="L1660" s="30" t="str">
        <f>VLOOKUP(A1660,'Hospitalisation Details'!A1660:H4002,2,FALSE)</f>
        <v>27-Jul-1987</v>
      </c>
      <c r="M1660" s="23">
        <f>VLOOKUP(A1660,'Hospitalisation Details'!A1660:H4002,5,FALSE)</f>
        <v>5836.52</v>
      </c>
      <c r="N1660" s="23" t="str">
        <f>VLOOKUP(A1660,'Hospitalisation Details'!A1660:H4002,6,FALSE)</f>
        <v>tier - 2</v>
      </c>
      <c r="O1660" s="23" t="str">
        <f>VLOOKUP(A1660,'Hospitalisation Details'!A1660:H4002,7,FALSE)</f>
        <v>tier - 3</v>
      </c>
      <c r="P1660" s="23" t="str">
        <f>VLOOKUP(A1660,'Hospitalisation Details'!A1660:H4002,8,FALSE)</f>
        <v>R1013</v>
      </c>
      <c r="Q1660" s="26">
        <f>VLOOKUP(A1660,'Hospitalisation Details'!A1660:H4002,3,FALSE)</f>
        <v>35.863888888888887</v>
      </c>
    </row>
    <row r="1661" spans="1:17" ht="15.75" customHeight="1" x14ac:dyDescent="0.3">
      <c r="A1661" s="31" t="s">
        <v>2855</v>
      </c>
      <c r="B1661" s="23" t="str">
        <f>VLOOKUP(A1661,'Customer Names'!A1661:D3995,3,FALSE)</f>
        <v xml:space="preserve">  Nicholas C</v>
      </c>
      <c r="C1661" s="23">
        <f>VLOOKUP(Healthcare!A1661,'Medical Examinations'!A1661:H3995,2,FALSE)</f>
        <v>15.2</v>
      </c>
      <c r="D1661" s="23">
        <f>VLOOKUP(A1661,'Medical Examinations'!A1661:H3995,3,FALSE)</f>
        <v>8.82</v>
      </c>
      <c r="E1661" s="23" t="str">
        <f>VLOOKUP(A1661,'Medical Examinations'!A1661:H3995,4,FALSE)</f>
        <v>No</v>
      </c>
      <c r="F1661" s="23" t="str">
        <f>VLOOKUP(A1661,'Medical Examinations'!A1661:H3995,5,FALSE)</f>
        <v>No</v>
      </c>
      <c r="G1661" s="23" t="str">
        <f>VLOOKUP(A1661,'Medical Examinations'!A1661:H3995,6,FALSE)</f>
        <v>No</v>
      </c>
      <c r="H1661" s="23">
        <f>VLOOKUP(A1661,'Medical Examinations'!A1661:H3995,7,FALSE)</f>
        <v>0</v>
      </c>
      <c r="I1661" s="23" t="str">
        <f>VLOOKUP(A1661,'Medical Examinations'!A1661:H3995,8,FALSE)</f>
        <v>No</v>
      </c>
      <c r="J1661" s="23" t="str" cm="1">
        <f t="array" ref="J1661">_xlfn.IFS(C1661&lt;18.5,"Under Weight",C1661&lt;25,"Healthy Weight",C1661&lt;30,"Over Weight",C1661&gt;=30,"Obesity")</f>
        <v>Under Weight</v>
      </c>
      <c r="K1661" s="23" t="str" cm="1">
        <f t="array" ref="K1661">_xlfn.IFS(D1661&lt;5.7,"Normal",D1661&lt;=6.5,"Prediabetes",D1661&gt;6.5,"Diabetes")</f>
        <v>Diabetes</v>
      </c>
      <c r="L1661" s="30" t="str">
        <f>VLOOKUP(A1661,'Hospitalisation Details'!A1661:H4003,2,FALSE)</f>
        <v>27-Sep-1971</v>
      </c>
      <c r="M1661" s="23">
        <f>VLOOKUP(A1661,'Hospitalisation Details'!A1661:H4003,5,FALSE)</f>
        <v>5832.6</v>
      </c>
      <c r="N1661" s="23" t="str">
        <f>VLOOKUP(A1661,'Hospitalisation Details'!A1661:H4003,6,FALSE)</f>
        <v>tier - 2</v>
      </c>
      <c r="O1661" s="23" t="str">
        <f>VLOOKUP(A1661,'Hospitalisation Details'!A1661:H4003,7,FALSE)</f>
        <v>tier - 3</v>
      </c>
      <c r="P1661" s="23" t="str">
        <f>VLOOKUP(A1661,'Hospitalisation Details'!A1661:H4003,8,FALSE)</f>
        <v>R1012</v>
      </c>
      <c r="Q1661" s="26">
        <f>VLOOKUP(A1661,'Hospitalisation Details'!A1661:H4003,3,FALSE)</f>
        <v>51.697222222222223</v>
      </c>
    </row>
    <row r="1662" spans="1:17" ht="15.75" customHeight="1" x14ac:dyDescent="0.3">
      <c r="A1662" s="31" t="s">
        <v>2857</v>
      </c>
      <c r="B1662" s="23" t="str">
        <f>VLOOKUP(A1662,'Customer Names'!A1662:D3996,3,FALSE)</f>
        <v xml:space="preserve">  Kelly K</v>
      </c>
      <c r="C1662" s="23">
        <f>VLOOKUP(Healthcare!A1662,'Medical Examinations'!A1662:H3996,2,FALSE)</f>
        <v>37.200000000000003</v>
      </c>
      <c r="D1662" s="23">
        <f>VLOOKUP(A1662,'Medical Examinations'!A1662:H3996,3,FALSE)</f>
        <v>10.14</v>
      </c>
      <c r="E1662" s="23" t="str">
        <f>VLOOKUP(A1662,'Medical Examinations'!A1662:H3996,4,FALSE)</f>
        <v>No</v>
      </c>
      <c r="F1662" s="23" t="str">
        <f>VLOOKUP(A1662,'Medical Examinations'!A1662:H3996,5,FALSE)</f>
        <v>No</v>
      </c>
      <c r="G1662" s="23" t="str">
        <f>VLOOKUP(A1662,'Medical Examinations'!A1662:H3996,6,FALSE)</f>
        <v>No</v>
      </c>
      <c r="H1662" s="23">
        <f>VLOOKUP(A1662,'Medical Examinations'!A1662:H3996,7,FALSE)</f>
        <v>0</v>
      </c>
      <c r="I1662" s="23" t="str">
        <f>VLOOKUP(A1662,'Medical Examinations'!A1662:H3996,8,FALSE)</f>
        <v>No</v>
      </c>
      <c r="J1662" s="23" t="str" cm="1">
        <f t="array" ref="J1662">_xlfn.IFS(C1662&lt;18.5,"Under Weight",C1662&lt;25,"Healthy Weight",C1662&lt;30,"Over Weight",C1662&gt;=30,"Obesity")</f>
        <v>Obesity</v>
      </c>
      <c r="K1662" s="23" t="str" cm="1">
        <f t="array" ref="K1662">_xlfn.IFS(D1662&lt;5.7,"Normal",D1662&lt;=6.5,"Prediabetes",D1662&gt;6.5,"Diabetes")</f>
        <v>Diabetes</v>
      </c>
      <c r="L1662" s="30" t="str">
        <f>VLOOKUP(A1662,'Hospitalisation Details'!A1662:H4004,2,FALSE)</f>
        <v>22-Jul-2002</v>
      </c>
      <c r="M1662" s="23">
        <f>VLOOKUP(A1662,'Hospitalisation Details'!A1662:H4004,5,FALSE)</f>
        <v>5816.58</v>
      </c>
      <c r="N1662" s="23" t="str">
        <f>VLOOKUP(A1662,'Hospitalisation Details'!A1662:H4004,6,FALSE)</f>
        <v>tier - 2</v>
      </c>
      <c r="O1662" s="23" t="str">
        <f>VLOOKUP(A1662,'Hospitalisation Details'!A1662:H4004,7,FALSE)</f>
        <v>tier - 2</v>
      </c>
      <c r="P1662" s="23" t="str">
        <f>VLOOKUP(A1662,'Hospitalisation Details'!A1662:H4004,8,FALSE)</f>
        <v>R1026</v>
      </c>
      <c r="Q1662" s="26">
        <f>VLOOKUP(A1662,'Hospitalisation Details'!A1662:H4004,3,FALSE)</f>
        <v>20.877777777777776</v>
      </c>
    </row>
    <row r="1663" spans="1:17" ht="15.75" customHeight="1" x14ac:dyDescent="0.3">
      <c r="A1663" s="31" t="s">
        <v>2859</v>
      </c>
      <c r="B1663" s="23" t="str">
        <f>VLOOKUP(A1663,'Customer Names'!A1663:D3997,3,FALSE)</f>
        <v xml:space="preserve">  Andrew</v>
      </c>
      <c r="C1663" s="23">
        <f>VLOOKUP(Healthcare!A1663,'Medical Examinations'!A1663:H3997,2,FALSE)</f>
        <v>17.91</v>
      </c>
      <c r="D1663" s="23">
        <f>VLOOKUP(A1663,'Medical Examinations'!A1663:H3997,3,FALSE)</f>
        <v>4.66</v>
      </c>
      <c r="E1663" s="23" t="str">
        <f>VLOOKUP(A1663,'Medical Examinations'!A1663:H3997,4,FALSE)</f>
        <v>No</v>
      </c>
      <c r="F1663" s="23" t="str">
        <f>VLOOKUP(A1663,'Medical Examinations'!A1663:H3997,5,FALSE)</f>
        <v>No</v>
      </c>
      <c r="G1663" s="23" t="str">
        <f>VLOOKUP(A1663,'Medical Examinations'!A1663:H3997,6,FALSE)</f>
        <v>No</v>
      </c>
      <c r="H1663" s="23">
        <f>VLOOKUP(A1663,'Medical Examinations'!A1663:H3997,7,FALSE)</f>
        <v>2</v>
      </c>
      <c r="I1663" s="23" t="str">
        <f>VLOOKUP(A1663,'Medical Examinations'!A1663:H3997,8,FALSE)</f>
        <v>No</v>
      </c>
      <c r="J1663" s="23" t="str" cm="1">
        <f t="array" ref="J1663">_xlfn.IFS(C1663&lt;18.5,"Under Weight",C1663&lt;25,"Healthy Weight",C1663&lt;30,"Over Weight",C1663&gt;=30,"Obesity")</f>
        <v>Under Weight</v>
      </c>
      <c r="K1663" s="23" t="str" cm="1">
        <f t="array" ref="K1663">_xlfn.IFS(D1663&lt;5.7,"Normal",D1663&lt;=6.5,"Prediabetes",D1663&gt;6.5,"Diabetes")</f>
        <v>Normal</v>
      </c>
      <c r="L1663" s="30" t="str">
        <f>VLOOKUP(A1663,'Hospitalisation Details'!A1663:H4005,2,FALSE)</f>
        <v>02-Nov-1972</v>
      </c>
      <c r="M1663" s="23">
        <f>VLOOKUP(A1663,'Hospitalisation Details'!A1663:H4005,5,FALSE)</f>
        <v>5812.9</v>
      </c>
      <c r="N1663" s="23" t="str">
        <f>VLOOKUP(A1663,'Hospitalisation Details'!A1663:H4005,6,FALSE)</f>
        <v>tier - 2</v>
      </c>
      <c r="O1663" s="23" t="str">
        <f>VLOOKUP(A1663,'Hospitalisation Details'!A1663:H4005,7,FALSE)</f>
        <v>tier - 2</v>
      </c>
      <c r="P1663" s="23" t="str">
        <f>VLOOKUP(A1663,'Hospitalisation Details'!A1663:H4005,8,FALSE)</f>
        <v>R1013</v>
      </c>
      <c r="Q1663" s="26">
        <f>VLOOKUP(A1663,'Hospitalisation Details'!A1663:H4005,3,FALSE)</f>
        <v>50.6</v>
      </c>
    </row>
    <row r="1664" spans="1:17" ht="15.75" customHeight="1" x14ac:dyDescent="0.3">
      <c r="A1664" s="31" t="s">
        <v>2860</v>
      </c>
      <c r="B1664" s="23" t="str">
        <f>VLOOKUP(A1664,'Customer Names'!A1664:D3998,3,FALSE)</f>
        <v xml:space="preserve">  Hannah</v>
      </c>
      <c r="C1664" s="23">
        <f>VLOOKUP(Healthcare!A1664,'Medical Examinations'!A1664:H3998,2,FALSE)</f>
        <v>20.76</v>
      </c>
      <c r="D1664" s="23">
        <f>VLOOKUP(A1664,'Medical Examinations'!A1664:H3998,3,FALSE)</f>
        <v>6.26</v>
      </c>
      <c r="E1664" s="23" t="str">
        <f>VLOOKUP(A1664,'Medical Examinations'!A1664:H3998,4,FALSE)</f>
        <v>No</v>
      </c>
      <c r="F1664" s="23" t="str">
        <f>VLOOKUP(A1664,'Medical Examinations'!A1664:H3998,5,FALSE)</f>
        <v>No</v>
      </c>
      <c r="G1664" s="23" t="str">
        <f>VLOOKUP(A1664,'Medical Examinations'!A1664:H3998,6,FALSE)</f>
        <v>No</v>
      </c>
      <c r="H1664" s="23">
        <f>VLOOKUP(A1664,'Medical Examinations'!A1664:H3998,7,FALSE)</f>
        <v>0</v>
      </c>
      <c r="I1664" s="23" t="str">
        <f>VLOOKUP(A1664,'Medical Examinations'!A1664:H3998,8,FALSE)</f>
        <v>No</v>
      </c>
      <c r="J1664" s="23" t="str" cm="1">
        <f t="array" ref="J1664">_xlfn.IFS(C1664&lt;18.5,"Under Weight",C1664&lt;25,"Healthy Weight",C1664&lt;30,"Over Weight",C1664&gt;=30,"Obesity")</f>
        <v>Healthy Weight</v>
      </c>
      <c r="K1664" s="23" t="str" cm="1">
        <f t="array" ref="K1664">_xlfn.IFS(D1664&lt;5.7,"Normal",D1664&lt;=6.5,"Prediabetes",D1664&gt;6.5,"Diabetes")</f>
        <v>Prediabetes</v>
      </c>
      <c r="L1664" s="30" t="str">
        <f>VLOOKUP(A1664,'Hospitalisation Details'!A1664:H4006,2,FALSE)</f>
        <v>18-Sep-1980</v>
      </c>
      <c r="M1664" s="23">
        <f>VLOOKUP(A1664,'Hospitalisation Details'!A1664:H4006,5,FALSE)</f>
        <v>5807.06</v>
      </c>
      <c r="N1664" s="23" t="str">
        <f>VLOOKUP(A1664,'Hospitalisation Details'!A1664:H4006,6,FALSE)</f>
        <v>tier - 2</v>
      </c>
      <c r="O1664" s="23" t="str">
        <f>VLOOKUP(A1664,'Hospitalisation Details'!A1664:H4006,7,FALSE)</f>
        <v>tier - 3</v>
      </c>
      <c r="P1664" s="23" t="str">
        <f>VLOOKUP(A1664,'Hospitalisation Details'!A1664:H4006,8,FALSE)</f>
        <v>R1013</v>
      </c>
      <c r="Q1664" s="26">
        <f>VLOOKUP(A1664,'Hospitalisation Details'!A1664:H4006,3,FALSE)</f>
        <v>42.722222222222221</v>
      </c>
    </row>
    <row r="1665" spans="1:17" ht="15.75" customHeight="1" x14ac:dyDescent="0.3">
      <c r="A1665" s="31" t="s">
        <v>2862</v>
      </c>
      <c r="B1665" s="23" t="str">
        <f>VLOOKUP(A1665,'Customer Names'!A1665:D3999,3,FALSE)</f>
        <v xml:space="preserve">  Patricio Sr</v>
      </c>
      <c r="C1665" s="23">
        <f>VLOOKUP(Healthcare!A1665,'Medical Examinations'!A1665:H3999,2,FALSE)</f>
        <v>38.99</v>
      </c>
      <c r="D1665" s="23">
        <f>VLOOKUP(A1665,'Medical Examinations'!A1665:H3999,3,FALSE)</f>
        <v>5.21</v>
      </c>
      <c r="E1665" s="23" t="str">
        <f>VLOOKUP(A1665,'Medical Examinations'!A1665:H3999,4,FALSE)</f>
        <v>No</v>
      </c>
      <c r="F1665" s="23" t="str">
        <f>VLOOKUP(A1665,'Medical Examinations'!A1665:H3999,5,FALSE)</f>
        <v>yes</v>
      </c>
      <c r="G1665" s="23" t="str">
        <f>VLOOKUP(A1665,'Medical Examinations'!A1665:H3999,6,FALSE)</f>
        <v>No</v>
      </c>
      <c r="H1665" s="23">
        <f>VLOOKUP(A1665,'Medical Examinations'!A1665:H3999,7,FALSE)</f>
        <v>1</v>
      </c>
      <c r="I1665" s="23" t="str">
        <f>VLOOKUP(A1665,'Medical Examinations'!A1665:H3999,8,FALSE)</f>
        <v>No</v>
      </c>
      <c r="J1665" s="23" t="str" cm="1">
        <f t="array" ref="J1665">_xlfn.IFS(C1665&lt;18.5,"Under Weight",C1665&lt;25,"Healthy Weight",C1665&lt;30,"Over Weight",C1665&gt;=30,"Obesity")</f>
        <v>Obesity</v>
      </c>
      <c r="K1665" s="23" t="str" cm="1">
        <f t="array" ref="K1665">_xlfn.IFS(D1665&lt;5.7,"Normal",D1665&lt;=6.5,"Prediabetes",D1665&gt;6.5,"Diabetes")</f>
        <v>Normal</v>
      </c>
      <c r="L1665" s="30" t="str">
        <f>VLOOKUP(A1665,'Hospitalisation Details'!A1665:H4007,2,FALSE)</f>
        <v>01-Nov-2004</v>
      </c>
      <c r="M1665" s="23">
        <f>VLOOKUP(A1665,'Hospitalisation Details'!A1665:H4007,5,FALSE)</f>
        <v>5778.71</v>
      </c>
      <c r="N1665" s="23" t="str">
        <f>VLOOKUP(A1665,'Hospitalisation Details'!A1665:H4007,6,FALSE)</f>
        <v>tier - 2</v>
      </c>
      <c r="O1665" s="23" t="str">
        <f>VLOOKUP(A1665,'Hospitalisation Details'!A1665:H4007,7,FALSE)</f>
        <v>tier - 3</v>
      </c>
      <c r="P1665" s="23" t="str">
        <f>VLOOKUP(A1665,'Hospitalisation Details'!A1665:H4007,8,FALSE)</f>
        <v>R1022</v>
      </c>
      <c r="Q1665" s="26">
        <f>VLOOKUP(A1665,'Hospitalisation Details'!A1665:H4007,3,FALSE)</f>
        <v>18.602777777777778</v>
      </c>
    </row>
    <row r="1666" spans="1:17" ht="15.75" customHeight="1" x14ac:dyDescent="0.3">
      <c r="A1666" s="31" t="s">
        <v>2864</v>
      </c>
      <c r="B1666" s="23" t="str">
        <f>VLOOKUP(A1666,'Customer Names'!A1666:D4000,3,FALSE)</f>
        <v xml:space="preserve">  Robert B</v>
      </c>
      <c r="C1666" s="23">
        <f>VLOOKUP(Healthcare!A1666,'Medical Examinations'!A1666:H4000,2,FALSE)</f>
        <v>42.655000000000001</v>
      </c>
      <c r="D1666" s="23">
        <f>VLOOKUP(A1666,'Medical Examinations'!A1666:H4000,3,FALSE)</f>
        <v>5.94</v>
      </c>
      <c r="E1666" s="23" t="str">
        <f>VLOOKUP(A1666,'Medical Examinations'!A1666:H4000,4,FALSE)</f>
        <v>Yes</v>
      </c>
      <c r="F1666" s="23" t="str">
        <f>VLOOKUP(A1666,'Medical Examinations'!A1666:H4000,5,FALSE)</f>
        <v>No</v>
      </c>
      <c r="G1666" s="23" t="str">
        <f>VLOOKUP(A1666,'Medical Examinations'!A1666:H4000,6,FALSE)</f>
        <v>Yes</v>
      </c>
      <c r="H1666" s="23">
        <f>VLOOKUP(A1666,'Medical Examinations'!A1666:H4000,7,FALSE)</f>
        <v>1</v>
      </c>
      <c r="I1666" s="23" t="str">
        <f>VLOOKUP(A1666,'Medical Examinations'!A1666:H4000,8,FALSE)</f>
        <v>No</v>
      </c>
      <c r="J1666" s="23" t="str" cm="1">
        <f t="array" ref="J1666">_xlfn.IFS(C1666&lt;18.5,"Under Weight",C1666&lt;25,"Healthy Weight",C1666&lt;30,"Over Weight",C1666&gt;=30,"Obesity")</f>
        <v>Obesity</v>
      </c>
      <c r="K1666" s="23" t="str" cm="1">
        <f t="array" ref="K1666">_xlfn.IFS(D1666&lt;5.7,"Normal",D1666&lt;=6.5,"Prediabetes",D1666&gt;6.5,"Diabetes")</f>
        <v>Prediabetes</v>
      </c>
      <c r="L1666" s="30" t="str">
        <f>VLOOKUP(A1666,'Hospitalisation Details'!A1666:H4008,2,FALSE)</f>
        <v>30-Aug-1983</v>
      </c>
      <c r="M1666" s="23">
        <f>VLOOKUP(A1666,'Hospitalisation Details'!A1666:H4008,5,FALSE)</f>
        <v>5757.41</v>
      </c>
      <c r="N1666" s="23" t="str">
        <f>VLOOKUP(A1666,'Hospitalisation Details'!A1666:H4008,6,FALSE)</f>
        <v>tier - 2</v>
      </c>
      <c r="O1666" s="23" t="str">
        <f>VLOOKUP(A1666,'Hospitalisation Details'!A1666:H4008,7,FALSE)</f>
        <v>tier - 3</v>
      </c>
      <c r="P1666" s="23" t="str">
        <f>VLOOKUP(A1666,'Hospitalisation Details'!A1666:H4008,8,FALSE)</f>
        <v>R1019</v>
      </c>
      <c r="Q1666" s="26">
        <f>VLOOKUP(A1666,'Hospitalisation Details'!A1666:H4008,3,FALSE)</f>
        <v>39.772222222222226</v>
      </c>
    </row>
    <row r="1667" spans="1:17" ht="15.75" customHeight="1" x14ac:dyDescent="0.3">
      <c r="A1667" s="31" t="s">
        <v>2866</v>
      </c>
      <c r="B1667" s="23" t="str">
        <f>VLOOKUP(A1667,'Customer Names'!A1667:D4001,3,FALSE)</f>
        <v xml:space="preserve">  Benjamin M</v>
      </c>
      <c r="C1667" s="23">
        <f>VLOOKUP(Healthcare!A1667,'Medical Examinations'!A1667:H4001,2,FALSE)</f>
        <v>30.57</v>
      </c>
      <c r="D1667" s="23">
        <f>VLOOKUP(A1667,'Medical Examinations'!A1667:H4001,3,FALSE)</f>
        <v>5.34</v>
      </c>
      <c r="E1667" s="23" t="str">
        <f>VLOOKUP(A1667,'Medical Examinations'!A1667:H4001,4,FALSE)</f>
        <v>No</v>
      </c>
      <c r="F1667" s="23" t="str">
        <f>VLOOKUP(A1667,'Medical Examinations'!A1667:H4001,5,FALSE)</f>
        <v>No</v>
      </c>
      <c r="G1667" s="23" t="str">
        <f>VLOOKUP(A1667,'Medical Examinations'!A1667:H4001,6,FALSE)</f>
        <v>Yes</v>
      </c>
      <c r="H1667" s="23">
        <f>VLOOKUP(A1667,'Medical Examinations'!A1667:H4001,7,FALSE)</f>
        <v>1</v>
      </c>
      <c r="I1667" s="23" t="str">
        <f>VLOOKUP(A1667,'Medical Examinations'!A1667:H4001,8,FALSE)</f>
        <v>No</v>
      </c>
      <c r="J1667" s="23" t="str" cm="1">
        <f t="array" ref="J1667">_xlfn.IFS(C1667&lt;18.5,"Under Weight",C1667&lt;25,"Healthy Weight",C1667&lt;30,"Over Weight",C1667&gt;=30,"Obesity")</f>
        <v>Obesity</v>
      </c>
      <c r="K1667" s="23" t="str" cm="1">
        <f t="array" ref="K1667">_xlfn.IFS(D1667&lt;5.7,"Normal",D1667&lt;=6.5,"Prediabetes",D1667&gt;6.5,"Diabetes")</f>
        <v>Normal</v>
      </c>
      <c r="L1667" s="30" t="str">
        <f>VLOOKUP(A1667,'Hospitalisation Details'!A1667:H4009,2,FALSE)</f>
        <v>10-Jun-1993</v>
      </c>
      <c r="M1667" s="23">
        <f>VLOOKUP(A1667,'Hospitalisation Details'!A1667:H4009,5,FALSE)</f>
        <v>5748.13</v>
      </c>
      <c r="N1667" s="23" t="str">
        <f>VLOOKUP(A1667,'Hospitalisation Details'!A1667:H4009,6,FALSE)</f>
        <v>tier - 2</v>
      </c>
      <c r="O1667" s="23" t="str">
        <f>VLOOKUP(A1667,'Hospitalisation Details'!A1667:H4009,7,FALSE)</f>
        <v>tier - 1</v>
      </c>
      <c r="P1667" s="23" t="str">
        <f>VLOOKUP(A1667,'Hospitalisation Details'!A1667:H4009,8,FALSE)</f>
        <v>R1021</v>
      </c>
      <c r="Q1667" s="26">
        <f>VLOOKUP(A1667,'Hospitalisation Details'!A1667:H4009,3,FALSE)</f>
        <v>29.994444444444444</v>
      </c>
    </row>
    <row r="1668" spans="1:17" ht="15.75" customHeight="1" x14ac:dyDescent="0.3">
      <c r="A1668" s="31" t="s">
        <v>2868</v>
      </c>
      <c r="B1668" s="23" t="str">
        <f>VLOOKUP(A1668,'Customer Names'!A1668:D4002,3,FALSE)</f>
        <v xml:space="preserve">  Robert</v>
      </c>
      <c r="C1668" s="23">
        <f>VLOOKUP(Healthcare!A1668,'Medical Examinations'!A1668:H4002,2,FALSE)</f>
        <v>17.7</v>
      </c>
      <c r="D1668" s="23">
        <f>VLOOKUP(A1668,'Medical Examinations'!A1668:H4002,3,FALSE)</f>
        <v>6.38</v>
      </c>
      <c r="E1668" s="23" t="str">
        <f>VLOOKUP(A1668,'Medical Examinations'!A1668:H4002,4,FALSE)</f>
        <v>No</v>
      </c>
      <c r="F1668" s="23" t="str">
        <f>VLOOKUP(A1668,'Medical Examinations'!A1668:H4002,5,FALSE)</f>
        <v>No</v>
      </c>
      <c r="G1668" s="23" t="str">
        <f>VLOOKUP(A1668,'Medical Examinations'!A1668:H4002,6,FALSE)</f>
        <v>No</v>
      </c>
      <c r="H1668" s="23">
        <f>VLOOKUP(A1668,'Medical Examinations'!A1668:H4002,7,FALSE)</f>
        <v>2</v>
      </c>
      <c r="I1668" s="23" t="str">
        <f>VLOOKUP(A1668,'Medical Examinations'!A1668:H4002,8,FALSE)</f>
        <v>No</v>
      </c>
      <c r="J1668" s="23" t="str" cm="1">
        <f t="array" ref="J1668">_xlfn.IFS(C1668&lt;18.5,"Under Weight",C1668&lt;25,"Healthy Weight",C1668&lt;30,"Over Weight",C1668&gt;=30,"Obesity")</f>
        <v>Under Weight</v>
      </c>
      <c r="K1668" s="23" t="str" cm="1">
        <f t="array" ref="K1668">_xlfn.IFS(D1668&lt;5.7,"Normal",D1668&lt;=6.5,"Prediabetes",D1668&gt;6.5,"Diabetes")</f>
        <v>Prediabetes</v>
      </c>
      <c r="L1668" s="30" t="str">
        <f>VLOOKUP(A1668,'Hospitalisation Details'!A1668:H4010,2,FALSE)</f>
        <v>21-Aug-1972</v>
      </c>
      <c r="M1668" s="23">
        <f>VLOOKUP(A1668,'Hospitalisation Details'!A1668:H4010,5,FALSE)</f>
        <v>5741.67</v>
      </c>
      <c r="N1668" s="23" t="str">
        <f>VLOOKUP(A1668,'Hospitalisation Details'!A1668:H4010,6,FALSE)</f>
        <v>tier - 2</v>
      </c>
      <c r="O1668" s="23" t="str">
        <f>VLOOKUP(A1668,'Hospitalisation Details'!A1668:H4010,7,FALSE)</f>
        <v>tier - 3</v>
      </c>
      <c r="P1668" s="23" t="str">
        <f>VLOOKUP(A1668,'Hospitalisation Details'!A1668:H4010,8,FALSE)</f>
        <v>R1013</v>
      </c>
      <c r="Q1668" s="26">
        <f>VLOOKUP(A1668,'Hospitalisation Details'!A1668:H4010,3,FALSE)</f>
        <v>50.797222222222224</v>
      </c>
    </row>
    <row r="1669" spans="1:17" ht="15.75" customHeight="1" x14ac:dyDescent="0.3">
      <c r="A1669" s="31" t="s">
        <v>2869</v>
      </c>
      <c r="B1669" s="23" t="str">
        <f>VLOOKUP(A1669,'Customer Names'!A1669:D4003,3,FALSE)</f>
        <v xml:space="preserve">  Eric R</v>
      </c>
      <c r="C1669" s="23">
        <f>VLOOKUP(Healthcare!A1669,'Medical Examinations'!A1669:H4003,2,FALSE)</f>
        <v>34.770000000000003</v>
      </c>
      <c r="D1669" s="23">
        <f>VLOOKUP(A1669,'Medical Examinations'!A1669:H4003,3,FALSE)</f>
        <v>4.47</v>
      </c>
      <c r="E1669" s="23" t="str">
        <f>VLOOKUP(A1669,'Medical Examinations'!A1669:H4003,4,FALSE)</f>
        <v>No</v>
      </c>
      <c r="F1669" s="23" t="str">
        <f>VLOOKUP(A1669,'Medical Examinations'!A1669:H4003,5,FALSE)</f>
        <v>No</v>
      </c>
      <c r="G1669" s="23" t="str">
        <f>VLOOKUP(A1669,'Medical Examinations'!A1669:H4003,6,FALSE)</f>
        <v>No</v>
      </c>
      <c r="H1669" s="23">
        <f>VLOOKUP(A1669,'Medical Examinations'!A1669:H4003,7,FALSE)</f>
        <v>1</v>
      </c>
      <c r="I1669" s="23" t="str">
        <f>VLOOKUP(A1669,'Medical Examinations'!A1669:H4003,8,FALSE)</f>
        <v>No</v>
      </c>
      <c r="J1669" s="23" t="str" cm="1">
        <f t="array" ref="J1669">_xlfn.IFS(C1669&lt;18.5,"Under Weight",C1669&lt;25,"Healthy Weight",C1669&lt;30,"Over Weight",C1669&gt;=30,"Obesity")</f>
        <v>Obesity</v>
      </c>
      <c r="K1669" s="23" t="str" cm="1">
        <f t="array" ref="K1669">_xlfn.IFS(D1669&lt;5.7,"Normal",D1669&lt;=6.5,"Prediabetes",D1669&gt;6.5,"Diabetes")</f>
        <v>Normal</v>
      </c>
      <c r="L1669" s="30" t="str">
        <f>VLOOKUP(A1669,'Hospitalisation Details'!A1669:H4011,2,FALSE)</f>
        <v>19-Oct-1987</v>
      </c>
      <c r="M1669" s="23">
        <f>VLOOKUP(A1669,'Hospitalisation Details'!A1669:H4011,5,FALSE)</f>
        <v>5729.01</v>
      </c>
      <c r="N1669" s="23" t="str">
        <f>VLOOKUP(A1669,'Hospitalisation Details'!A1669:H4011,6,FALSE)</f>
        <v>tier - 1</v>
      </c>
      <c r="O1669" s="23" t="str">
        <f>VLOOKUP(A1669,'Hospitalisation Details'!A1669:H4011,7,FALSE)</f>
        <v>tier - 2</v>
      </c>
      <c r="P1669" s="23" t="str">
        <f>VLOOKUP(A1669,'Hospitalisation Details'!A1669:H4011,8,FALSE)</f>
        <v>R1012</v>
      </c>
      <c r="Q1669" s="26">
        <f>VLOOKUP(A1669,'Hospitalisation Details'!A1669:H4011,3,FALSE)</f>
        <v>35.636111111111113</v>
      </c>
    </row>
    <row r="1670" spans="1:17" ht="15.75" customHeight="1" x14ac:dyDescent="0.3">
      <c r="A1670" s="31" t="s">
        <v>2871</v>
      </c>
      <c r="B1670" s="23" t="str">
        <f>VLOOKUP(A1670,'Customer Names'!A1670:D4004,3,FALSE)</f>
        <v xml:space="preserve">  Matthew</v>
      </c>
      <c r="C1670" s="23">
        <f>VLOOKUP(Healthcare!A1670,'Medical Examinations'!A1670:H4004,2,FALSE)</f>
        <v>16.88</v>
      </c>
      <c r="D1670" s="23">
        <f>VLOOKUP(A1670,'Medical Examinations'!A1670:H4004,3,FALSE)</f>
        <v>9.9600000000000009</v>
      </c>
      <c r="E1670" s="23" t="str">
        <f>VLOOKUP(A1670,'Medical Examinations'!A1670:H4004,4,FALSE)</f>
        <v>No</v>
      </c>
      <c r="F1670" s="23" t="str">
        <f>VLOOKUP(A1670,'Medical Examinations'!A1670:H4004,5,FALSE)</f>
        <v>No</v>
      </c>
      <c r="G1670" s="23" t="str">
        <f>VLOOKUP(A1670,'Medical Examinations'!A1670:H4004,6,FALSE)</f>
        <v>No</v>
      </c>
      <c r="H1670" s="23">
        <f>VLOOKUP(A1670,'Medical Examinations'!A1670:H4004,7,FALSE)</f>
        <v>0</v>
      </c>
      <c r="I1670" s="23" t="str">
        <f>VLOOKUP(A1670,'Medical Examinations'!A1670:H4004,8,FALSE)</f>
        <v>No</v>
      </c>
      <c r="J1670" s="23" t="str" cm="1">
        <f t="array" ref="J1670">_xlfn.IFS(C1670&lt;18.5,"Under Weight",C1670&lt;25,"Healthy Weight",C1670&lt;30,"Over Weight",C1670&gt;=30,"Obesity")</f>
        <v>Under Weight</v>
      </c>
      <c r="K1670" s="23" t="str" cm="1">
        <f t="array" ref="K1670">_xlfn.IFS(D1670&lt;5.7,"Normal",D1670&lt;=6.5,"Prediabetes",D1670&gt;6.5,"Diabetes")</f>
        <v>Diabetes</v>
      </c>
      <c r="L1670" s="30" t="str">
        <f>VLOOKUP(A1670,'Hospitalisation Details'!A1670:H4012,2,FALSE)</f>
        <v>18-Dec-1971</v>
      </c>
      <c r="M1670" s="23">
        <f>VLOOKUP(A1670,'Hospitalisation Details'!A1670:H4012,5,FALSE)</f>
        <v>5720.38</v>
      </c>
      <c r="N1670" s="23" t="str">
        <f>VLOOKUP(A1670,'Hospitalisation Details'!A1670:H4012,6,FALSE)</f>
        <v>tier - 2</v>
      </c>
      <c r="O1670" s="23" t="str">
        <f>VLOOKUP(A1670,'Hospitalisation Details'!A1670:H4012,7,FALSE)</f>
        <v>tier - 1</v>
      </c>
      <c r="P1670" s="23" t="str">
        <f>VLOOKUP(A1670,'Hospitalisation Details'!A1670:H4012,8,FALSE)</f>
        <v>R1013</v>
      </c>
      <c r="Q1670" s="26">
        <f>VLOOKUP(A1670,'Hospitalisation Details'!A1670:H4012,3,FALSE)</f>
        <v>51.472222222222221</v>
      </c>
    </row>
    <row r="1671" spans="1:17" ht="15.75" customHeight="1" x14ac:dyDescent="0.3">
      <c r="A1671" s="31" t="s">
        <v>2872</v>
      </c>
      <c r="B1671" s="23" t="str">
        <f>VLOOKUP(A1671,'Customer Names'!A1671:D4005,3,FALSE)</f>
        <v xml:space="preserve">  Bob R</v>
      </c>
      <c r="C1671" s="23">
        <f>VLOOKUP(Healthcare!A1671,'Medical Examinations'!A1671:H4005,2,FALSE)</f>
        <v>40.26</v>
      </c>
      <c r="D1671" s="23">
        <f>VLOOKUP(A1671,'Medical Examinations'!A1671:H4005,3,FALSE)</f>
        <v>9.92</v>
      </c>
      <c r="E1671" s="23" t="str">
        <f>VLOOKUP(A1671,'Medical Examinations'!A1671:H4005,4,FALSE)</f>
        <v>Yes</v>
      </c>
      <c r="F1671" s="23" t="str">
        <f>VLOOKUP(A1671,'Medical Examinations'!A1671:H4005,5,FALSE)</f>
        <v>No</v>
      </c>
      <c r="G1671" s="23" t="str">
        <f>VLOOKUP(A1671,'Medical Examinations'!A1671:H4005,6,FALSE)</f>
        <v>No</v>
      </c>
      <c r="H1671" s="23">
        <f>VLOOKUP(A1671,'Medical Examinations'!A1671:H4005,7,FALSE)</f>
        <v>0</v>
      </c>
      <c r="I1671" s="23" t="str">
        <f>VLOOKUP(A1671,'Medical Examinations'!A1671:H4005,8,FALSE)</f>
        <v>No</v>
      </c>
      <c r="J1671" s="23" t="str" cm="1">
        <f t="array" ref="J1671">_xlfn.IFS(C1671&lt;18.5,"Under Weight",C1671&lt;25,"Healthy Weight",C1671&lt;30,"Over Weight",C1671&gt;=30,"Obesity")</f>
        <v>Obesity</v>
      </c>
      <c r="K1671" s="23" t="str" cm="1">
        <f t="array" ref="K1671">_xlfn.IFS(D1671&lt;5.7,"Normal",D1671&lt;=6.5,"Prediabetes",D1671&gt;6.5,"Diabetes")</f>
        <v>Diabetes</v>
      </c>
      <c r="L1671" s="30" t="str">
        <f>VLOOKUP(A1671,'Hospitalisation Details'!A1671:H4013,2,FALSE)</f>
        <v>30-Aug-1981</v>
      </c>
      <c r="M1671" s="23">
        <f>VLOOKUP(A1671,'Hospitalisation Details'!A1671:H4013,5,FALSE)</f>
        <v>5709.16</v>
      </c>
      <c r="N1671" s="23" t="str">
        <f>VLOOKUP(A1671,'Hospitalisation Details'!A1671:H4013,6,FALSE)</f>
        <v>tier - 3</v>
      </c>
      <c r="O1671" s="23" t="str">
        <f>VLOOKUP(A1671,'Hospitalisation Details'!A1671:H4013,7,FALSE)</f>
        <v>tier - 3</v>
      </c>
      <c r="P1671" s="23" t="str">
        <f>VLOOKUP(A1671,'Hospitalisation Details'!A1671:H4013,8,FALSE)</f>
        <v>R1013</v>
      </c>
      <c r="Q1671" s="26">
        <f>VLOOKUP(A1671,'Hospitalisation Details'!A1671:H4013,3,FALSE)</f>
        <v>41.772222222222226</v>
      </c>
    </row>
    <row r="1672" spans="1:17" ht="15.75" customHeight="1" x14ac:dyDescent="0.3">
      <c r="A1672" s="31" t="s">
        <v>2874</v>
      </c>
      <c r="B1672" s="23" t="str">
        <f>VLOOKUP(A1672,'Customer Names'!A1672:D4006,3,FALSE)</f>
        <v xml:space="preserve">  Stephanie J</v>
      </c>
      <c r="C1672" s="23">
        <f>VLOOKUP(Healthcare!A1672,'Medical Examinations'!A1672:H4006,2,FALSE)</f>
        <v>25.6</v>
      </c>
      <c r="D1672" s="23">
        <f>VLOOKUP(A1672,'Medical Examinations'!A1672:H4006,3,FALSE)</f>
        <v>6.03</v>
      </c>
      <c r="E1672" s="23" t="str">
        <f>VLOOKUP(A1672,'Medical Examinations'!A1672:H4006,4,FALSE)</f>
        <v>No</v>
      </c>
      <c r="F1672" s="23" t="str">
        <f>VLOOKUP(A1672,'Medical Examinations'!A1672:H4006,5,FALSE)</f>
        <v>No</v>
      </c>
      <c r="G1672" s="23" t="str">
        <f>VLOOKUP(A1672,'Medical Examinations'!A1672:H4006,6,FALSE)</f>
        <v>Yes</v>
      </c>
      <c r="H1672" s="23">
        <f>VLOOKUP(A1672,'Medical Examinations'!A1672:H4006,7,FALSE)</f>
        <v>1</v>
      </c>
      <c r="I1672" s="23" t="str">
        <f>VLOOKUP(A1672,'Medical Examinations'!A1672:H4006,8,FALSE)</f>
        <v>No</v>
      </c>
      <c r="J1672" s="23" t="str" cm="1">
        <f t="array" ref="J1672">_xlfn.IFS(C1672&lt;18.5,"Under Weight",C1672&lt;25,"Healthy Weight",C1672&lt;30,"Over Weight",C1672&gt;=30,"Obesity")</f>
        <v>Over Weight</v>
      </c>
      <c r="K1672" s="23" t="str" cm="1">
        <f t="array" ref="K1672">_xlfn.IFS(D1672&lt;5.7,"Normal",D1672&lt;=6.5,"Prediabetes",D1672&gt;6.5,"Diabetes")</f>
        <v>Prediabetes</v>
      </c>
      <c r="L1672" s="30" t="str">
        <f>VLOOKUP(A1672,'Hospitalisation Details'!A1672:H4014,2,FALSE)</f>
        <v>03-Nov-1993</v>
      </c>
      <c r="M1672" s="23">
        <f>VLOOKUP(A1672,'Hospitalisation Details'!A1672:H4014,5,FALSE)</f>
        <v>5708.87</v>
      </c>
      <c r="N1672" s="23" t="str">
        <f>VLOOKUP(A1672,'Hospitalisation Details'!A1672:H4014,6,FALSE)</f>
        <v>tier - 2</v>
      </c>
      <c r="O1672" s="23" t="str">
        <f>VLOOKUP(A1672,'Hospitalisation Details'!A1672:H4014,7,FALSE)</f>
        <v>tier - 1</v>
      </c>
      <c r="P1672" s="23" t="str">
        <f>VLOOKUP(A1672,'Hospitalisation Details'!A1672:H4014,8,FALSE)</f>
        <v>R1011</v>
      </c>
      <c r="Q1672" s="26">
        <f>VLOOKUP(A1672,'Hospitalisation Details'!A1672:H4014,3,FALSE)</f>
        <v>29.597222222222221</v>
      </c>
    </row>
    <row r="1673" spans="1:17" ht="15.75" customHeight="1" x14ac:dyDescent="0.3">
      <c r="A1673" s="31" t="s">
        <v>2876</v>
      </c>
      <c r="B1673" s="23" t="str">
        <f>VLOOKUP(A1673,'Customer Names'!A1673:D4007,3,FALSE)</f>
        <v xml:space="preserve">  Jake</v>
      </c>
      <c r="C1673" s="23">
        <f>VLOOKUP(Healthcare!A1673,'Medical Examinations'!A1673:H4007,2,FALSE)</f>
        <v>33.549999999999997</v>
      </c>
      <c r="D1673" s="23">
        <f>VLOOKUP(A1673,'Medical Examinations'!A1673:H4007,3,FALSE)</f>
        <v>10.9</v>
      </c>
      <c r="E1673" s="23" t="str">
        <f>VLOOKUP(A1673,'Medical Examinations'!A1673:H4007,4,FALSE)</f>
        <v>Yes</v>
      </c>
      <c r="F1673" s="23" t="str">
        <f>VLOOKUP(A1673,'Medical Examinations'!A1673:H4007,5,FALSE)</f>
        <v>No</v>
      </c>
      <c r="G1673" s="23" t="str">
        <f>VLOOKUP(A1673,'Medical Examinations'!A1673:H4007,6,FALSE)</f>
        <v>No</v>
      </c>
      <c r="H1673" s="23">
        <f>VLOOKUP(A1673,'Medical Examinations'!A1673:H4007,7,FALSE)</f>
        <v>0</v>
      </c>
      <c r="I1673" s="23" t="str">
        <f>VLOOKUP(A1673,'Medical Examinations'!A1673:H4007,8,FALSE)</f>
        <v>No</v>
      </c>
      <c r="J1673" s="23" t="str" cm="1">
        <f t="array" ref="J1673">_xlfn.IFS(C1673&lt;18.5,"Under Weight",C1673&lt;25,"Healthy Weight",C1673&lt;30,"Over Weight",C1673&gt;=30,"Obesity")</f>
        <v>Obesity</v>
      </c>
      <c r="K1673" s="23" t="str" cm="1">
        <f t="array" ref="K1673">_xlfn.IFS(D1673&lt;5.7,"Normal",D1673&lt;=6.5,"Prediabetes",D1673&gt;6.5,"Diabetes")</f>
        <v>Diabetes</v>
      </c>
      <c r="L1673" s="30" t="str">
        <f>VLOOKUP(A1673,'Hospitalisation Details'!A1673:H4015,2,FALSE)</f>
        <v>15-Jun-1981</v>
      </c>
      <c r="M1673" s="23">
        <f>VLOOKUP(A1673,'Hospitalisation Details'!A1673:H4015,5,FALSE)</f>
        <v>5699.84</v>
      </c>
      <c r="N1673" s="23" t="str">
        <f>VLOOKUP(A1673,'Hospitalisation Details'!A1673:H4015,6,FALSE)</f>
        <v>tier - 2</v>
      </c>
      <c r="O1673" s="23" t="str">
        <f>VLOOKUP(A1673,'Hospitalisation Details'!A1673:H4015,7,FALSE)</f>
        <v>tier - 3</v>
      </c>
      <c r="P1673" s="23" t="str">
        <f>VLOOKUP(A1673,'Hospitalisation Details'!A1673:H4015,8,FALSE)</f>
        <v>R1013</v>
      </c>
      <c r="Q1673" s="26">
        <f>VLOOKUP(A1673,'Hospitalisation Details'!A1673:H4015,3,FALSE)</f>
        <v>41.980555555555554</v>
      </c>
    </row>
    <row r="1674" spans="1:17" ht="15.75" customHeight="1" x14ac:dyDescent="0.3">
      <c r="A1674" s="31" t="s">
        <v>2877</v>
      </c>
      <c r="B1674" s="23" t="str">
        <f>VLOOKUP(A1674,'Customer Names'!A1674:D4008,3,FALSE)</f>
        <v xml:space="preserve">  Alison L</v>
      </c>
      <c r="C1674" s="23">
        <f>VLOOKUP(Healthcare!A1674,'Medical Examinations'!A1674:H4008,2,FALSE)</f>
        <v>16.690000000000001</v>
      </c>
      <c r="D1674" s="23">
        <f>VLOOKUP(A1674,'Medical Examinations'!A1674:H4008,3,FALSE)</f>
        <v>10.66</v>
      </c>
      <c r="E1674" s="23" t="str">
        <f>VLOOKUP(A1674,'Medical Examinations'!A1674:H4008,4,FALSE)</f>
        <v>No</v>
      </c>
      <c r="F1674" s="23" t="str">
        <f>VLOOKUP(A1674,'Medical Examinations'!A1674:H4008,5,FALSE)</f>
        <v>No</v>
      </c>
      <c r="G1674" s="23" t="str">
        <f>VLOOKUP(A1674,'Medical Examinations'!A1674:H4008,6,FALSE)</f>
        <v>No</v>
      </c>
      <c r="H1674" s="23">
        <f>VLOOKUP(A1674,'Medical Examinations'!A1674:H4008,7,FALSE)</f>
        <v>0</v>
      </c>
      <c r="I1674" s="23" t="str">
        <f>VLOOKUP(A1674,'Medical Examinations'!A1674:H4008,8,FALSE)</f>
        <v>No</v>
      </c>
      <c r="J1674" s="23" t="str" cm="1">
        <f t="array" ref="J1674">_xlfn.IFS(C1674&lt;18.5,"Under Weight",C1674&lt;25,"Healthy Weight",C1674&lt;30,"Over Weight",C1674&gt;=30,"Obesity")</f>
        <v>Under Weight</v>
      </c>
      <c r="K1674" s="23" t="str" cm="1">
        <f t="array" ref="K1674">_xlfn.IFS(D1674&lt;5.7,"Normal",D1674&lt;=6.5,"Prediabetes",D1674&gt;6.5,"Diabetes")</f>
        <v>Diabetes</v>
      </c>
      <c r="L1674" s="30" t="str">
        <f>VLOOKUP(A1674,'Hospitalisation Details'!A1674:H4016,2,FALSE)</f>
        <v>06-Jul-1974</v>
      </c>
      <c r="M1674" s="23">
        <f>VLOOKUP(A1674,'Hospitalisation Details'!A1674:H4016,5,FALSE)</f>
        <v>5698.74</v>
      </c>
      <c r="N1674" s="23" t="str">
        <f>VLOOKUP(A1674,'Hospitalisation Details'!A1674:H4016,6,FALSE)</f>
        <v>tier - 2</v>
      </c>
      <c r="O1674" s="23" t="str">
        <f>VLOOKUP(A1674,'Hospitalisation Details'!A1674:H4016,7,FALSE)</f>
        <v>tier - 2</v>
      </c>
      <c r="P1674" s="23" t="str">
        <f>VLOOKUP(A1674,'Hospitalisation Details'!A1674:H4016,8,FALSE)</f>
        <v>R1012</v>
      </c>
      <c r="Q1674" s="26">
        <f>VLOOKUP(A1674,'Hospitalisation Details'!A1674:H4016,3,FALSE)</f>
        <v>48.922222222222224</v>
      </c>
    </row>
    <row r="1675" spans="1:17" ht="15.75" customHeight="1" x14ac:dyDescent="0.3">
      <c r="A1675" s="31" t="s">
        <v>2878</v>
      </c>
      <c r="B1675" s="23" t="str">
        <f>VLOOKUP(A1675,'Customer Names'!A1675:D4009,3,FALSE)</f>
        <v xml:space="preserve">  Lindsay M</v>
      </c>
      <c r="C1675" s="23">
        <f>VLOOKUP(Healthcare!A1675,'Medical Examinations'!A1675:H4009,2,FALSE)</f>
        <v>19.95</v>
      </c>
      <c r="D1675" s="23">
        <f>VLOOKUP(A1675,'Medical Examinations'!A1675:H4009,3,FALSE)</f>
        <v>4.05</v>
      </c>
      <c r="E1675" s="23" t="str">
        <f>VLOOKUP(A1675,'Medical Examinations'!A1675:H4009,4,FALSE)</f>
        <v>No</v>
      </c>
      <c r="F1675" s="23" t="str">
        <f>VLOOKUP(A1675,'Medical Examinations'!A1675:H4009,5,FALSE)</f>
        <v>No</v>
      </c>
      <c r="G1675" s="23" t="str">
        <f>VLOOKUP(A1675,'Medical Examinations'!A1675:H4009,6,FALSE)</f>
        <v>No</v>
      </c>
      <c r="H1675" s="23">
        <f>VLOOKUP(A1675,'Medical Examinations'!A1675:H4009,7,FALSE)</f>
        <v>1</v>
      </c>
      <c r="I1675" s="23" t="str">
        <f>VLOOKUP(A1675,'Medical Examinations'!A1675:H4009,8,FALSE)</f>
        <v>No</v>
      </c>
      <c r="J1675" s="23" t="str" cm="1">
        <f t="array" ref="J1675">_xlfn.IFS(C1675&lt;18.5,"Under Weight",C1675&lt;25,"Healthy Weight",C1675&lt;30,"Over Weight",C1675&gt;=30,"Obesity")</f>
        <v>Healthy Weight</v>
      </c>
      <c r="K1675" s="23" t="str" cm="1">
        <f t="array" ref="K1675">_xlfn.IFS(D1675&lt;5.7,"Normal",D1675&lt;=6.5,"Prediabetes",D1675&gt;6.5,"Diabetes")</f>
        <v>Normal</v>
      </c>
      <c r="L1675" s="30" t="str">
        <f>VLOOKUP(A1675,'Hospitalisation Details'!A1675:H4017,2,FALSE)</f>
        <v>03-Nov-1992</v>
      </c>
      <c r="M1675" s="23">
        <f>VLOOKUP(A1675,'Hospitalisation Details'!A1675:H4017,5,FALSE)</f>
        <v>5693.43</v>
      </c>
      <c r="N1675" s="23" t="str">
        <f>VLOOKUP(A1675,'Hospitalisation Details'!A1675:H4017,6,FALSE)</f>
        <v>tier - 2</v>
      </c>
      <c r="O1675" s="23" t="str">
        <f>VLOOKUP(A1675,'Hospitalisation Details'!A1675:H4017,7,FALSE)</f>
        <v>tier - 3</v>
      </c>
      <c r="P1675" s="23" t="str">
        <f>VLOOKUP(A1675,'Hospitalisation Details'!A1675:H4017,8,FALSE)</f>
        <v>R1012</v>
      </c>
      <c r="Q1675" s="26">
        <f>VLOOKUP(A1675,'Hospitalisation Details'!A1675:H4017,3,FALSE)</f>
        <v>30.597222222222221</v>
      </c>
    </row>
    <row r="1676" spans="1:17" ht="15.75" customHeight="1" x14ac:dyDescent="0.3">
      <c r="A1676" s="31" t="s">
        <v>2879</v>
      </c>
      <c r="B1676" s="23" t="str">
        <f>VLOOKUP(A1676,'Customer Names'!A1676:D4010,3,FALSE)</f>
        <v xml:space="preserve">  Guillaume</v>
      </c>
      <c r="C1676" s="23">
        <f>VLOOKUP(Healthcare!A1676,'Medical Examinations'!A1676:H4010,2,FALSE)</f>
        <v>17.55</v>
      </c>
      <c r="D1676" s="23">
        <f>VLOOKUP(A1676,'Medical Examinations'!A1676:H4010,3,FALSE)</f>
        <v>4.2300000000000004</v>
      </c>
      <c r="E1676" s="23" t="str">
        <f>VLOOKUP(A1676,'Medical Examinations'!A1676:H4010,4,FALSE)</f>
        <v>No</v>
      </c>
      <c r="F1676" s="23" t="str">
        <f>VLOOKUP(A1676,'Medical Examinations'!A1676:H4010,5,FALSE)</f>
        <v>No</v>
      </c>
      <c r="G1676" s="23" t="str">
        <f>VLOOKUP(A1676,'Medical Examinations'!A1676:H4010,6,FALSE)</f>
        <v>No</v>
      </c>
      <c r="H1676" s="23">
        <f>VLOOKUP(A1676,'Medical Examinations'!A1676:H4010,7,FALSE)</f>
        <v>2</v>
      </c>
      <c r="I1676" s="23" t="str">
        <f>VLOOKUP(A1676,'Medical Examinations'!A1676:H4010,8,FALSE)</f>
        <v>No</v>
      </c>
      <c r="J1676" s="23" t="str" cm="1">
        <f t="array" ref="J1676">_xlfn.IFS(C1676&lt;18.5,"Under Weight",C1676&lt;25,"Healthy Weight",C1676&lt;30,"Over Weight",C1676&gt;=30,"Obesity")</f>
        <v>Under Weight</v>
      </c>
      <c r="K1676" s="23" t="str" cm="1">
        <f t="array" ref="K1676">_xlfn.IFS(D1676&lt;5.7,"Normal",D1676&lt;=6.5,"Prediabetes",D1676&gt;6.5,"Diabetes")</f>
        <v>Normal</v>
      </c>
      <c r="L1676" s="30" t="str">
        <f>VLOOKUP(A1676,'Hospitalisation Details'!A1676:H4018,2,FALSE)</f>
        <v>28-Oct-1972</v>
      </c>
      <c r="M1676" s="23">
        <f>VLOOKUP(A1676,'Hospitalisation Details'!A1676:H4018,5,FALSE)</f>
        <v>5690.79</v>
      </c>
      <c r="N1676" s="23" t="str">
        <f>VLOOKUP(A1676,'Hospitalisation Details'!A1676:H4018,6,FALSE)</f>
        <v>tier - 2</v>
      </c>
      <c r="O1676" s="23" t="str">
        <f>VLOOKUP(A1676,'Hospitalisation Details'!A1676:H4018,7,FALSE)</f>
        <v>tier - 1</v>
      </c>
      <c r="P1676" s="23" t="str">
        <f>VLOOKUP(A1676,'Hospitalisation Details'!A1676:H4018,8,FALSE)</f>
        <v>R1013</v>
      </c>
      <c r="Q1676" s="26">
        <f>VLOOKUP(A1676,'Hospitalisation Details'!A1676:H4018,3,FALSE)</f>
        <v>50.611111111111114</v>
      </c>
    </row>
    <row r="1677" spans="1:17" ht="15.75" customHeight="1" x14ac:dyDescent="0.3">
      <c r="A1677" s="31" t="s">
        <v>2881</v>
      </c>
      <c r="B1677" s="23" t="str">
        <f>VLOOKUP(A1677,'Customer Names'!A1677:D4011,3,FALSE)</f>
        <v xml:space="preserve">  Kaylee</v>
      </c>
      <c r="C1677" s="23">
        <f>VLOOKUP(Healthcare!A1677,'Medical Examinations'!A1677:H4011,2,FALSE)</f>
        <v>22.01</v>
      </c>
      <c r="D1677" s="23">
        <f>VLOOKUP(A1677,'Medical Examinations'!A1677:H4011,3,FALSE)</f>
        <v>5.01</v>
      </c>
      <c r="E1677" s="23" t="str">
        <f>VLOOKUP(A1677,'Medical Examinations'!A1677:H4011,4,FALSE)</f>
        <v>No</v>
      </c>
      <c r="F1677" s="23" t="str">
        <f>VLOOKUP(A1677,'Medical Examinations'!A1677:H4011,5,FALSE)</f>
        <v>No</v>
      </c>
      <c r="G1677" s="23" t="str">
        <f>VLOOKUP(A1677,'Medical Examinations'!A1677:H4011,6,FALSE)</f>
        <v>No</v>
      </c>
      <c r="H1677" s="23">
        <f>VLOOKUP(A1677,'Medical Examinations'!A1677:H4011,7,FALSE)</f>
        <v>1</v>
      </c>
      <c r="I1677" s="23" t="str">
        <f>VLOOKUP(A1677,'Medical Examinations'!A1677:H4011,8,FALSE)</f>
        <v>No</v>
      </c>
      <c r="J1677" s="23" t="str" cm="1">
        <f t="array" ref="J1677">_xlfn.IFS(C1677&lt;18.5,"Under Weight",C1677&lt;25,"Healthy Weight",C1677&lt;30,"Over Weight",C1677&gt;=30,"Obesity")</f>
        <v>Healthy Weight</v>
      </c>
      <c r="K1677" s="23" t="str" cm="1">
        <f t="array" ref="K1677">_xlfn.IFS(D1677&lt;5.7,"Normal",D1677&lt;=6.5,"Prediabetes",D1677&gt;6.5,"Diabetes")</f>
        <v>Normal</v>
      </c>
      <c r="L1677" s="30" t="str">
        <f>VLOOKUP(A1677,'Hospitalisation Details'!A1677:H4019,2,FALSE)</f>
        <v>12-Aug-1984</v>
      </c>
      <c r="M1677" s="23">
        <f>VLOOKUP(A1677,'Hospitalisation Details'!A1677:H4019,5,FALSE)</f>
        <v>5679.13</v>
      </c>
      <c r="N1677" s="23" t="str">
        <f>VLOOKUP(A1677,'Hospitalisation Details'!A1677:H4019,6,FALSE)</f>
        <v>tier - 2</v>
      </c>
      <c r="O1677" s="23" t="str">
        <f>VLOOKUP(A1677,'Hospitalisation Details'!A1677:H4019,7,FALSE)</f>
        <v>tier - 2</v>
      </c>
      <c r="P1677" s="23" t="str">
        <f>VLOOKUP(A1677,'Hospitalisation Details'!A1677:H4019,8,FALSE)</f>
        <v>R1013</v>
      </c>
      <c r="Q1677" s="26">
        <f>VLOOKUP(A1677,'Hospitalisation Details'!A1677:H4019,3,FALSE)</f>
        <v>38.822222222222223</v>
      </c>
    </row>
    <row r="1678" spans="1:17" ht="15.75" customHeight="1" x14ac:dyDescent="0.3">
      <c r="A1678" s="31" t="s">
        <v>2883</v>
      </c>
      <c r="B1678" s="23" t="str">
        <f>VLOOKUP(A1678,'Customer Names'!A1678:D4012,3,FALSE)</f>
        <v xml:space="preserve">  Theresa</v>
      </c>
      <c r="C1678" s="23">
        <f>VLOOKUP(Healthcare!A1678,'Medical Examinations'!A1678:H4012,2,FALSE)</f>
        <v>41.8</v>
      </c>
      <c r="D1678" s="23">
        <f>VLOOKUP(A1678,'Medical Examinations'!A1678:H4012,3,FALSE)</f>
        <v>5.82</v>
      </c>
      <c r="E1678" s="23" t="str">
        <f>VLOOKUP(A1678,'Medical Examinations'!A1678:H4012,4,FALSE)</f>
        <v>Yes</v>
      </c>
      <c r="F1678" s="23" t="str">
        <f>VLOOKUP(A1678,'Medical Examinations'!A1678:H4012,5,FALSE)</f>
        <v>No</v>
      </c>
      <c r="G1678" s="23" t="str">
        <f>VLOOKUP(A1678,'Medical Examinations'!A1678:H4012,6,FALSE)</f>
        <v>Yes</v>
      </c>
      <c r="H1678" s="23">
        <f>VLOOKUP(A1678,'Medical Examinations'!A1678:H4012,7,FALSE)</f>
        <v>1</v>
      </c>
      <c r="I1678" s="23" t="str">
        <f>VLOOKUP(A1678,'Medical Examinations'!A1678:H4012,8,FALSE)</f>
        <v>No</v>
      </c>
      <c r="J1678" s="23" t="str" cm="1">
        <f t="array" ref="J1678">_xlfn.IFS(C1678&lt;18.5,"Under Weight",C1678&lt;25,"Healthy Weight",C1678&lt;30,"Over Weight",C1678&gt;=30,"Obesity")</f>
        <v>Obesity</v>
      </c>
      <c r="K1678" s="23" t="str" cm="1">
        <f t="array" ref="K1678">_xlfn.IFS(D1678&lt;5.7,"Normal",D1678&lt;=6.5,"Prediabetes",D1678&gt;6.5,"Diabetes")</f>
        <v>Prediabetes</v>
      </c>
      <c r="L1678" s="30" t="str">
        <f>VLOOKUP(A1678,'Hospitalisation Details'!A1678:H4020,2,FALSE)</f>
        <v>03-Sep-1983</v>
      </c>
      <c r="M1678" s="23">
        <f>VLOOKUP(A1678,'Hospitalisation Details'!A1678:H4020,5,FALSE)</f>
        <v>5662.23</v>
      </c>
      <c r="N1678" s="23" t="str">
        <f>VLOOKUP(A1678,'Hospitalisation Details'!A1678:H4020,6,FALSE)</f>
        <v>tier - 2</v>
      </c>
      <c r="O1678" s="23" t="str">
        <f>VLOOKUP(A1678,'Hospitalisation Details'!A1678:H4020,7,FALSE)</f>
        <v>tier - 1</v>
      </c>
      <c r="P1678" s="23" t="str">
        <f>VLOOKUP(A1678,'Hospitalisation Details'!A1678:H4020,8,FALSE)</f>
        <v>R1013</v>
      </c>
      <c r="Q1678" s="26">
        <f>VLOOKUP(A1678,'Hospitalisation Details'!A1678:H4020,3,FALSE)</f>
        <v>39.763888888888886</v>
      </c>
    </row>
    <row r="1679" spans="1:17" ht="15.75" customHeight="1" x14ac:dyDescent="0.3">
      <c r="A1679" s="31" t="s">
        <v>2885</v>
      </c>
      <c r="B1679" s="23" t="str">
        <f>VLOOKUP(A1679,'Customer Names'!A1679:D4013,3,FALSE)</f>
        <v xml:space="preserve">  Travis G</v>
      </c>
      <c r="C1679" s="23">
        <f>VLOOKUP(Healthcare!A1679,'Medical Examinations'!A1679:H4013,2,FALSE)</f>
        <v>19.170000000000002</v>
      </c>
      <c r="D1679" s="23">
        <f>VLOOKUP(A1679,'Medical Examinations'!A1679:H4013,3,FALSE)</f>
        <v>7.94</v>
      </c>
      <c r="E1679" s="23" t="str">
        <f>VLOOKUP(A1679,'Medical Examinations'!A1679:H4013,4,FALSE)</f>
        <v>No</v>
      </c>
      <c r="F1679" s="23" t="str">
        <f>VLOOKUP(A1679,'Medical Examinations'!A1679:H4013,5,FALSE)</f>
        <v>No</v>
      </c>
      <c r="G1679" s="23" t="str">
        <f>VLOOKUP(A1679,'Medical Examinations'!A1679:H4013,6,FALSE)</f>
        <v>No</v>
      </c>
      <c r="H1679" s="23">
        <f>VLOOKUP(A1679,'Medical Examinations'!A1679:H4013,7,FALSE)</f>
        <v>0</v>
      </c>
      <c r="I1679" s="23" t="str">
        <f>VLOOKUP(A1679,'Medical Examinations'!A1679:H4013,8,FALSE)</f>
        <v>No</v>
      </c>
      <c r="J1679" s="23" t="str" cm="1">
        <f t="array" ref="J1679">_xlfn.IFS(C1679&lt;18.5,"Under Weight",C1679&lt;25,"Healthy Weight",C1679&lt;30,"Over Weight",C1679&gt;=30,"Obesity")</f>
        <v>Healthy Weight</v>
      </c>
      <c r="K1679" s="23" t="str" cm="1">
        <f t="array" ref="K1679">_xlfn.IFS(D1679&lt;5.7,"Normal",D1679&lt;=6.5,"Prediabetes",D1679&gt;6.5,"Diabetes")</f>
        <v>Diabetes</v>
      </c>
      <c r="L1679" s="30" t="str">
        <f>VLOOKUP(A1679,'Hospitalisation Details'!A1679:H4021,2,FALSE)</f>
        <v>27-Sep-1978</v>
      </c>
      <c r="M1679" s="23">
        <f>VLOOKUP(A1679,'Hospitalisation Details'!A1679:H4021,5,FALSE)</f>
        <v>5650.14</v>
      </c>
      <c r="N1679" s="23" t="str">
        <f>VLOOKUP(A1679,'Hospitalisation Details'!A1679:H4021,6,FALSE)</f>
        <v>tier - 2</v>
      </c>
      <c r="O1679" s="23" t="str">
        <f>VLOOKUP(A1679,'Hospitalisation Details'!A1679:H4021,7,FALSE)</f>
        <v>tier - 1</v>
      </c>
      <c r="P1679" s="23" t="str">
        <f>VLOOKUP(A1679,'Hospitalisation Details'!A1679:H4021,8,FALSE)</f>
        <v>R1013</v>
      </c>
      <c r="Q1679" s="26">
        <f>VLOOKUP(A1679,'Hospitalisation Details'!A1679:H4021,3,FALSE)</f>
        <v>44.697222222222223</v>
      </c>
    </row>
    <row r="1680" spans="1:17" ht="15.75" customHeight="1" x14ac:dyDescent="0.3">
      <c r="A1680" s="31" t="s">
        <v>2887</v>
      </c>
      <c r="B1680" s="23" t="str">
        <f>VLOOKUP(A1680,'Customer Names'!A1680:D4014,3,FALSE)</f>
        <v xml:space="preserve">  Emma L</v>
      </c>
      <c r="C1680" s="23">
        <f>VLOOKUP(Healthcare!A1680,'Medical Examinations'!A1680:H4014,2,FALSE)</f>
        <v>32.799999999999997</v>
      </c>
      <c r="D1680" s="23">
        <f>VLOOKUP(A1680,'Medical Examinations'!A1680:H4014,3,FALSE)</f>
        <v>6.16</v>
      </c>
      <c r="E1680" s="23" t="str">
        <f>VLOOKUP(A1680,'Medical Examinations'!A1680:H4014,4,FALSE)</f>
        <v>Yes</v>
      </c>
      <c r="F1680" s="23" t="str">
        <f>VLOOKUP(A1680,'Medical Examinations'!A1680:H4014,5,FALSE)</f>
        <v>No</v>
      </c>
      <c r="G1680" s="23" t="str">
        <f>VLOOKUP(A1680,'Medical Examinations'!A1680:H4014,6,FALSE)</f>
        <v>Yes</v>
      </c>
      <c r="H1680" s="23">
        <f>VLOOKUP(A1680,'Medical Examinations'!A1680:H4014,7,FALSE)</f>
        <v>1</v>
      </c>
      <c r="I1680" s="23" t="str">
        <f>VLOOKUP(A1680,'Medical Examinations'!A1680:H4014,8,FALSE)</f>
        <v>No</v>
      </c>
      <c r="J1680" s="23" t="str" cm="1">
        <f t="array" ref="J1680">_xlfn.IFS(C1680&lt;18.5,"Under Weight",C1680&lt;25,"Healthy Weight",C1680&lt;30,"Over Weight",C1680&gt;=30,"Obesity")</f>
        <v>Obesity</v>
      </c>
      <c r="K1680" s="23" t="str" cm="1">
        <f t="array" ref="K1680">_xlfn.IFS(D1680&lt;5.7,"Normal",D1680&lt;=6.5,"Prediabetes",D1680&gt;6.5,"Diabetes")</f>
        <v>Prediabetes</v>
      </c>
      <c r="L1680" s="30" t="str">
        <f>VLOOKUP(A1680,'Hospitalisation Details'!A1680:H4022,2,FALSE)</f>
        <v>08-Jun-1983</v>
      </c>
      <c r="M1680" s="23">
        <f>VLOOKUP(A1680,'Hospitalisation Details'!A1680:H4022,5,FALSE)</f>
        <v>5649.72</v>
      </c>
      <c r="N1680" s="23" t="str">
        <f>VLOOKUP(A1680,'Hospitalisation Details'!A1680:H4022,6,FALSE)</f>
        <v>tier - 2</v>
      </c>
      <c r="O1680" s="23" t="str">
        <f>VLOOKUP(A1680,'Hospitalisation Details'!A1680:H4022,7,FALSE)</f>
        <v>tier - 3</v>
      </c>
      <c r="P1680" s="23" t="str">
        <f>VLOOKUP(A1680,'Hospitalisation Details'!A1680:H4022,8,FALSE)</f>
        <v>R1011</v>
      </c>
      <c r="Q1680" s="26">
        <f>VLOOKUP(A1680,'Hospitalisation Details'!A1680:H4022,3,FALSE)</f>
        <v>40</v>
      </c>
    </row>
    <row r="1681" spans="1:17" ht="15.75" customHeight="1" x14ac:dyDescent="0.3">
      <c r="A1681" s="31" t="s">
        <v>2889</v>
      </c>
      <c r="B1681" s="23" t="str">
        <f>VLOOKUP(A1681,'Customer Names'!A1681:D4015,3,FALSE)</f>
        <v xml:space="preserve">  Linda</v>
      </c>
      <c r="C1681" s="23">
        <f>VLOOKUP(Healthcare!A1681,'Medical Examinations'!A1681:H4015,2,FALSE)</f>
        <v>35.814999999999998</v>
      </c>
      <c r="D1681" s="23">
        <f>VLOOKUP(A1681,'Medical Examinations'!A1681:H4015,3,FALSE)</f>
        <v>4.1500000000000004</v>
      </c>
      <c r="E1681" s="23" t="str">
        <f>VLOOKUP(A1681,'Medical Examinations'!A1681:H4015,4,FALSE)</f>
        <v>No</v>
      </c>
      <c r="F1681" s="23" t="str">
        <f>VLOOKUP(A1681,'Medical Examinations'!A1681:H4015,5,FALSE)</f>
        <v>No</v>
      </c>
      <c r="G1681" s="23" t="str">
        <f>VLOOKUP(A1681,'Medical Examinations'!A1681:H4015,6,FALSE)</f>
        <v>No</v>
      </c>
      <c r="H1681" s="23">
        <f>VLOOKUP(A1681,'Medical Examinations'!A1681:H4015,7,FALSE)</f>
        <v>1</v>
      </c>
      <c r="I1681" s="23" t="str">
        <f>VLOOKUP(A1681,'Medical Examinations'!A1681:H4015,8,FALSE)</f>
        <v>No</v>
      </c>
      <c r="J1681" s="23" t="str" cm="1">
        <f t="array" ref="J1681">_xlfn.IFS(C1681&lt;18.5,"Under Weight",C1681&lt;25,"Healthy Weight",C1681&lt;30,"Over Weight",C1681&gt;=30,"Obesity")</f>
        <v>Obesity</v>
      </c>
      <c r="K1681" s="23" t="str" cm="1">
        <f t="array" ref="K1681">_xlfn.IFS(D1681&lt;5.7,"Normal",D1681&lt;=6.5,"Prediabetes",D1681&gt;6.5,"Diabetes")</f>
        <v>Normal</v>
      </c>
      <c r="L1681" s="30" t="str">
        <f>VLOOKUP(A1681,'Hospitalisation Details'!A1681:H4023,2,FALSE)</f>
        <v>09-Dec-1987</v>
      </c>
      <c r="M1681" s="23">
        <f>VLOOKUP(A1681,'Hospitalisation Details'!A1681:H4023,5,FALSE)</f>
        <v>5630.46</v>
      </c>
      <c r="N1681" s="23" t="str">
        <f>VLOOKUP(A1681,'Hospitalisation Details'!A1681:H4023,6,FALSE)</f>
        <v>tier - 2</v>
      </c>
      <c r="O1681" s="23" t="str">
        <f>VLOOKUP(A1681,'Hospitalisation Details'!A1681:H4023,7,FALSE)</f>
        <v>tier - 3</v>
      </c>
      <c r="P1681" s="23" t="str">
        <f>VLOOKUP(A1681,'Hospitalisation Details'!A1681:H4023,8,FALSE)</f>
        <v>R1012</v>
      </c>
      <c r="Q1681" s="26">
        <f>VLOOKUP(A1681,'Hospitalisation Details'!A1681:H4023,3,FALSE)</f>
        <v>35.49722222222222</v>
      </c>
    </row>
    <row r="1682" spans="1:17" ht="15.75" customHeight="1" x14ac:dyDescent="0.3">
      <c r="A1682" s="31" t="s">
        <v>2891</v>
      </c>
      <c r="B1682" s="23" t="str">
        <f>VLOOKUP(A1682,'Customer Names'!A1682:D4016,3,FALSE)</f>
        <v xml:space="preserve">  Owen R</v>
      </c>
      <c r="C1682" s="23">
        <f>VLOOKUP(Healthcare!A1682,'Medical Examinations'!A1682:H4016,2,FALSE)</f>
        <v>24.3</v>
      </c>
      <c r="D1682" s="23">
        <f>VLOOKUP(A1682,'Medical Examinations'!A1682:H4016,3,FALSE)</f>
        <v>6.23</v>
      </c>
      <c r="E1682" s="23" t="str">
        <f>VLOOKUP(A1682,'Medical Examinations'!A1682:H4016,4,FALSE)</f>
        <v>No</v>
      </c>
      <c r="F1682" s="23" t="str">
        <f>VLOOKUP(A1682,'Medical Examinations'!A1682:H4016,5,FALSE)</f>
        <v>No</v>
      </c>
      <c r="G1682" s="23" t="str">
        <f>VLOOKUP(A1682,'Medical Examinations'!A1682:H4016,6,FALSE)</f>
        <v>No</v>
      </c>
      <c r="H1682" s="23">
        <f>VLOOKUP(A1682,'Medical Examinations'!A1682:H4016,7,FALSE)</f>
        <v>0</v>
      </c>
      <c r="I1682" s="23" t="str">
        <f>VLOOKUP(A1682,'Medical Examinations'!A1682:H4016,8,FALSE)</f>
        <v>No</v>
      </c>
      <c r="J1682" s="23" t="str" cm="1">
        <f t="array" ref="J1682">_xlfn.IFS(C1682&lt;18.5,"Under Weight",C1682&lt;25,"Healthy Weight",C1682&lt;30,"Over Weight",C1682&gt;=30,"Obesity")</f>
        <v>Healthy Weight</v>
      </c>
      <c r="K1682" s="23" t="str" cm="1">
        <f t="array" ref="K1682">_xlfn.IFS(D1682&lt;5.7,"Normal",D1682&lt;=6.5,"Prediabetes",D1682&gt;6.5,"Diabetes")</f>
        <v>Prediabetes</v>
      </c>
      <c r="L1682" s="30" t="str">
        <f>VLOOKUP(A1682,'Hospitalisation Details'!A1682:H4024,2,FALSE)</f>
        <v>15-Nov-1994</v>
      </c>
      <c r="M1682" s="23">
        <f>VLOOKUP(A1682,'Hospitalisation Details'!A1682:H4024,5,FALSE)</f>
        <v>5615.37</v>
      </c>
      <c r="N1682" s="23" t="str">
        <f>VLOOKUP(A1682,'Hospitalisation Details'!A1682:H4024,6,FALSE)</f>
        <v>tier - 2</v>
      </c>
      <c r="O1682" s="23" t="str">
        <f>VLOOKUP(A1682,'Hospitalisation Details'!A1682:H4024,7,FALSE)</f>
        <v>tier - 3</v>
      </c>
      <c r="P1682" s="23" t="str">
        <f>VLOOKUP(A1682,'Hospitalisation Details'!A1682:H4024,8,FALSE)</f>
        <v>R1011</v>
      </c>
      <c r="Q1682" s="26">
        <f>VLOOKUP(A1682,'Hospitalisation Details'!A1682:H4024,3,FALSE)</f>
        <v>28.56388888888889</v>
      </c>
    </row>
    <row r="1683" spans="1:17" ht="15.75" customHeight="1" x14ac:dyDescent="0.3">
      <c r="A1683" s="31" t="s">
        <v>2893</v>
      </c>
      <c r="B1683" s="23" t="str">
        <f>VLOOKUP(A1683,'Customer Names'!A1683:D4017,3,FALSE)</f>
        <v xml:space="preserve">  Jacob</v>
      </c>
      <c r="C1683" s="23">
        <f>VLOOKUP(Healthcare!A1683,'Medical Examinations'!A1683:H4017,2,FALSE)</f>
        <v>19.059999999999999</v>
      </c>
      <c r="D1683" s="23">
        <f>VLOOKUP(A1683,'Medical Examinations'!A1683:H4017,3,FALSE)</f>
        <v>7.41</v>
      </c>
      <c r="E1683" s="23" t="str">
        <f>VLOOKUP(A1683,'Medical Examinations'!A1683:H4017,4,FALSE)</f>
        <v>No</v>
      </c>
      <c r="F1683" s="23" t="str">
        <f>VLOOKUP(A1683,'Medical Examinations'!A1683:H4017,5,FALSE)</f>
        <v>No</v>
      </c>
      <c r="G1683" s="23" t="str">
        <f>VLOOKUP(A1683,'Medical Examinations'!A1683:H4017,6,FALSE)</f>
        <v>No</v>
      </c>
      <c r="H1683" s="23">
        <f>VLOOKUP(A1683,'Medical Examinations'!A1683:H4017,7,FALSE)</f>
        <v>0</v>
      </c>
      <c r="I1683" s="23" t="str">
        <f>VLOOKUP(A1683,'Medical Examinations'!A1683:H4017,8,FALSE)</f>
        <v>No</v>
      </c>
      <c r="J1683" s="23" t="str" cm="1">
        <f t="array" ref="J1683">_xlfn.IFS(C1683&lt;18.5,"Under Weight",C1683&lt;25,"Healthy Weight",C1683&lt;30,"Over Weight",C1683&gt;=30,"Obesity")</f>
        <v>Healthy Weight</v>
      </c>
      <c r="K1683" s="23" t="str" cm="1">
        <f t="array" ref="K1683">_xlfn.IFS(D1683&lt;5.7,"Normal",D1683&lt;=6.5,"Prediabetes",D1683&gt;6.5,"Diabetes")</f>
        <v>Diabetes</v>
      </c>
      <c r="L1683" s="30" t="str">
        <f>VLOOKUP(A1683,'Hospitalisation Details'!A1683:H4025,2,FALSE)</f>
        <v>11-Sep-1978</v>
      </c>
      <c r="M1683" s="23">
        <f>VLOOKUP(A1683,'Hospitalisation Details'!A1683:H4025,5,FALSE)</f>
        <v>5612.83</v>
      </c>
      <c r="N1683" s="23" t="str">
        <f>VLOOKUP(A1683,'Hospitalisation Details'!A1683:H4025,6,FALSE)</f>
        <v>tier - 2</v>
      </c>
      <c r="O1683" s="23" t="str">
        <f>VLOOKUP(A1683,'Hospitalisation Details'!A1683:H4025,7,FALSE)</f>
        <v>tier - 3</v>
      </c>
      <c r="P1683" s="23" t="str">
        <f>VLOOKUP(A1683,'Hospitalisation Details'!A1683:H4025,8,FALSE)</f>
        <v>R1013</v>
      </c>
      <c r="Q1683" s="26">
        <f>VLOOKUP(A1683,'Hospitalisation Details'!A1683:H4025,3,FALSE)</f>
        <v>44.741666666666667</v>
      </c>
    </row>
    <row r="1684" spans="1:17" ht="15.75" customHeight="1" x14ac:dyDescent="0.3">
      <c r="A1684" s="31" t="s">
        <v>2894</v>
      </c>
      <c r="B1684" s="23" t="str">
        <f>VLOOKUP(A1684,'Customer Names'!A1684:D4018,3,FALSE)</f>
        <v xml:space="preserve">  Jacqueline</v>
      </c>
      <c r="C1684" s="23">
        <f>VLOOKUP(Healthcare!A1684,'Medical Examinations'!A1684:H4018,2,FALSE)</f>
        <v>33.25</v>
      </c>
      <c r="D1684" s="23">
        <f>VLOOKUP(A1684,'Medical Examinations'!A1684:H4018,3,FALSE)</f>
        <v>5.62</v>
      </c>
      <c r="E1684" s="23" t="str">
        <f>VLOOKUP(A1684,'Medical Examinations'!A1684:H4018,4,FALSE)</f>
        <v>Yes</v>
      </c>
      <c r="F1684" s="23" t="str">
        <f>VLOOKUP(A1684,'Medical Examinations'!A1684:H4018,5,FALSE)</f>
        <v>No</v>
      </c>
      <c r="G1684" s="23" t="str">
        <f>VLOOKUP(A1684,'Medical Examinations'!A1684:H4018,6,FALSE)</f>
        <v>No</v>
      </c>
      <c r="H1684" s="23">
        <f>VLOOKUP(A1684,'Medical Examinations'!A1684:H4018,7,FALSE)</f>
        <v>1</v>
      </c>
      <c r="I1684" s="23" t="str">
        <f>VLOOKUP(A1684,'Medical Examinations'!A1684:H4018,8,FALSE)</f>
        <v>No</v>
      </c>
      <c r="J1684" s="23" t="str" cm="1">
        <f t="array" ref="J1684">_xlfn.IFS(C1684&lt;18.5,"Under Weight",C1684&lt;25,"Healthy Weight",C1684&lt;30,"Over Weight",C1684&gt;=30,"Obesity")</f>
        <v>Obesity</v>
      </c>
      <c r="K1684" s="23" t="str" cm="1">
        <f t="array" ref="K1684">_xlfn.IFS(D1684&lt;5.7,"Normal",D1684&lt;=6.5,"Prediabetes",D1684&gt;6.5,"Diabetes")</f>
        <v>Normal</v>
      </c>
      <c r="L1684" s="30" t="str">
        <f>VLOOKUP(A1684,'Hospitalisation Details'!A1684:H4026,2,FALSE)</f>
        <v>18-Nov-1988</v>
      </c>
      <c r="M1684" s="23">
        <f>VLOOKUP(A1684,'Hospitalisation Details'!A1684:H4026,5,FALSE)</f>
        <v>5594.85</v>
      </c>
      <c r="N1684" s="23" t="str">
        <f>VLOOKUP(A1684,'Hospitalisation Details'!A1684:H4026,6,FALSE)</f>
        <v>tier - 2</v>
      </c>
      <c r="O1684" s="23" t="str">
        <f>VLOOKUP(A1684,'Hospitalisation Details'!A1684:H4026,7,FALSE)</f>
        <v>tier - 3</v>
      </c>
      <c r="P1684" s="23" t="str">
        <f>VLOOKUP(A1684,'Hospitalisation Details'!A1684:H4026,8,FALSE)</f>
        <v>R1024</v>
      </c>
      <c r="Q1684" s="26">
        <f>VLOOKUP(A1684,'Hospitalisation Details'!A1684:H4026,3,FALSE)</f>
        <v>34.555555555555557</v>
      </c>
    </row>
    <row r="1685" spans="1:17" ht="15.75" customHeight="1" x14ac:dyDescent="0.3">
      <c r="A1685" s="31" t="s">
        <v>2896</v>
      </c>
      <c r="B1685" s="23" t="str">
        <f>VLOOKUP(A1685,'Customer Names'!A1685:D4019,3,FALSE)</f>
        <v xml:space="preserve">  Yefeng</v>
      </c>
      <c r="C1685" s="23">
        <f>VLOOKUP(Healthcare!A1685,'Medical Examinations'!A1685:H4019,2,FALSE)</f>
        <v>21.37</v>
      </c>
      <c r="D1685" s="23">
        <f>VLOOKUP(A1685,'Medical Examinations'!A1685:H4019,3,FALSE)</f>
        <v>4.54</v>
      </c>
      <c r="E1685" s="23" t="str">
        <f>VLOOKUP(A1685,'Medical Examinations'!A1685:H4019,4,FALSE)</f>
        <v>Yes</v>
      </c>
      <c r="F1685" s="23" t="str">
        <f>VLOOKUP(A1685,'Medical Examinations'!A1685:H4019,5,FALSE)</f>
        <v>No</v>
      </c>
      <c r="G1685" s="23" t="str">
        <f>VLOOKUP(A1685,'Medical Examinations'!A1685:H4019,6,FALSE)</f>
        <v>Yes</v>
      </c>
      <c r="H1685" s="23">
        <f>VLOOKUP(A1685,'Medical Examinations'!A1685:H4019,7,FALSE)</f>
        <v>1</v>
      </c>
      <c r="I1685" s="23" t="str">
        <f>VLOOKUP(A1685,'Medical Examinations'!A1685:H4019,8,FALSE)</f>
        <v>No</v>
      </c>
      <c r="J1685" s="23" t="str" cm="1">
        <f t="array" ref="J1685">_xlfn.IFS(C1685&lt;18.5,"Under Weight",C1685&lt;25,"Healthy Weight",C1685&lt;30,"Over Weight",C1685&gt;=30,"Obesity")</f>
        <v>Healthy Weight</v>
      </c>
      <c r="K1685" s="23" t="str" cm="1">
        <f t="array" ref="K1685">_xlfn.IFS(D1685&lt;5.7,"Normal",D1685&lt;=6.5,"Prediabetes",D1685&gt;6.5,"Diabetes")</f>
        <v>Normal</v>
      </c>
      <c r="L1685" s="30" t="str">
        <f>VLOOKUP(A1685,'Hospitalisation Details'!A1685:H4027,2,FALSE)</f>
        <v>03-Oct-1983</v>
      </c>
      <c r="M1685" s="23">
        <f>VLOOKUP(A1685,'Hospitalisation Details'!A1685:H4027,5,FALSE)</f>
        <v>5587.59</v>
      </c>
      <c r="N1685" s="23" t="str">
        <f>VLOOKUP(A1685,'Hospitalisation Details'!A1685:H4027,6,FALSE)</f>
        <v>tier - 2</v>
      </c>
      <c r="O1685" s="23" t="str">
        <f>VLOOKUP(A1685,'Hospitalisation Details'!A1685:H4027,7,FALSE)</f>
        <v>tier - 1</v>
      </c>
      <c r="P1685" s="23" t="str">
        <f>VLOOKUP(A1685,'Hospitalisation Details'!A1685:H4027,8,FALSE)</f>
        <v>R1013</v>
      </c>
      <c r="Q1685" s="26">
        <f>VLOOKUP(A1685,'Hospitalisation Details'!A1685:H4027,3,FALSE)</f>
        <v>39.680555555555557</v>
      </c>
    </row>
    <row r="1686" spans="1:17" ht="15.75" customHeight="1" x14ac:dyDescent="0.3">
      <c r="A1686" s="31" t="s">
        <v>2898</v>
      </c>
      <c r="B1686" s="23" t="str">
        <f>VLOOKUP(A1686,'Customer Names'!A1686:D4020,3,FALSE)</f>
        <v xml:space="preserve">  Thomas J</v>
      </c>
      <c r="C1686" s="23">
        <f>VLOOKUP(Healthcare!A1686,'Medical Examinations'!A1686:H4020,2,FALSE)</f>
        <v>34.43</v>
      </c>
      <c r="D1686" s="23">
        <f>VLOOKUP(A1686,'Medical Examinations'!A1686:H4020,3,FALSE)</f>
        <v>8.6199999999999992</v>
      </c>
      <c r="E1686" s="23" t="str">
        <f>VLOOKUP(A1686,'Medical Examinations'!A1686:H4020,4,FALSE)</f>
        <v>Yes</v>
      </c>
      <c r="F1686" s="23" t="str">
        <f>VLOOKUP(A1686,'Medical Examinations'!A1686:H4020,5,FALSE)</f>
        <v>No</v>
      </c>
      <c r="G1686" s="23" t="str">
        <f>VLOOKUP(A1686,'Medical Examinations'!A1686:H4020,6,FALSE)</f>
        <v>No</v>
      </c>
      <c r="H1686" s="23">
        <f>VLOOKUP(A1686,'Medical Examinations'!A1686:H4020,7,FALSE)</f>
        <v>1</v>
      </c>
      <c r="I1686" s="23" t="str">
        <f>VLOOKUP(A1686,'Medical Examinations'!A1686:H4020,8,FALSE)</f>
        <v>No</v>
      </c>
      <c r="J1686" s="23" t="str" cm="1">
        <f t="array" ref="J1686">_xlfn.IFS(C1686&lt;18.5,"Under Weight",C1686&lt;25,"Healthy Weight",C1686&lt;30,"Over Weight",C1686&gt;=30,"Obesity")</f>
        <v>Obesity</v>
      </c>
      <c r="K1686" s="23" t="str" cm="1">
        <f t="array" ref="K1686">_xlfn.IFS(D1686&lt;5.7,"Normal",D1686&lt;=6.5,"Prediabetes",D1686&gt;6.5,"Diabetes")</f>
        <v>Diabetes</v>
      </c>
      <c r="L1686" s="30" t="str">
        <f>VLOOKUP(A1686,'Hospitalisation Details'!A1686:H4028,2,FALSE)</f>
        <v>21-Nov-1986</v>
      </c>
      <c r="M1686" s="23">
        <f>VLOOKUP(A1686,'Hospitalisation Details'!A1686:H4028,5,FALSE)</f>
        <v>5584.31</v>
      </c>
      <c r="N1686" s="23" t="str">
        <f>VLOOKUP(A1686,'Hospitalisation Details'!A1686:H4028,6,FALSE)</f>
        <v>tier - 3</v>
      </c>
      <c r="O1686" s="23" t="str">
        <f>VLOOKUP(A1686,'Hospitalisation Details'!A1686:H4028,7,FALSE)</f>
        <v>tier - 1</v>
      </c>
      <c r="P1686" s="23" t="str">
        <f>VLOOKUP(A1686,'Hospitalisation Details'!A1686:H4028,8,FALSE)</f>
        <v>R1013</v>
      </c>
      <c r="Q1686" s="26">
        <f>VLOOKUP(A1686,'Hospitalisation Details'!A1686:H4028,3,FALSE)</f>
        <v>36.547222222222224</v>
      </c>
    </row>
    <row r="1687" spans="1:17" ht="15.75" customHeight="1" x14ac:dyDescent="0.3">
      <c r="A1687" s="31" t="s">
        <v>2899</v>
      </c>
      <c r="B1687" s="23" t="str">
        <f>VLOOKUP(A1687,'Customer Names'!A1687:D4021,3,FALSE)</f>
        <v xml:space="preserve">  Ken</v>
      </c>
      <c r="C1687" s="23">
        <f>VLOOKUP(Healthcare!A1687,'Medical Examinations'!A1687:H4021,2,FALSE)</f>
        <v>20.86</v>
      </c>
      <c r="D1687" s="23">
        <f>VLOOKUP(A1687,'Medical Examinations'!A1687:H4021,3,FALSE)</f>
        <v>4.3600000000000003</v>
      </c>
      <c r="E1687" s="23" t="str">
        <f>VLOOKUP(A1687,'Medical Examinations'!A1687:H4021,4,FALSE)</f>
        <v>Yes</v>
      </c>
      <c r="F1687" s="23" t="str">
        <f>VLOOKUP(A1687,'Medical Examinations'!A1687:H4021,5,FALSE)</f>
        <v>No</v>
      </c>
      <c r="G1687" s="23" t="str">
        <f>VLOOKUP(A1687,'Medical Examinations'!A1687:H4021,6,FALSE)</f>
        <v>No</v>
      </c>
      <c r="H1687" s="23">
        <f>VLOOKUP(A1687,'Medical Examinations'!A1687:H4021,7,FALSE)</f>
        <v>0</v>
      </c>
      <c r="I1687" s="23" t="str">
        <f>VLOOKUP(A1687,'Medical Examinations'!A1687:H4021,8,FALSE)</f>
        <v>No</v>
      </c>
      <c r="J1687" s="23" t="str" cm="1">
        <f t="array" ref="J1687">_xlfn.IFS(C1687&lt;18.5,"Under Weight",C1687&lt;25,"Healthy Weight",C1687&lt;30,"Over Weight",C1687&gt;=30,"Obesity")</f>
        <v>Healthy Weight</v>
      </c>
      <c r="K1687" s="23" t="str" cm="1">
        <f t="array" ref="K1687">_xlfn.IFS(D1687&lt;5.7,"Normal",D1687&lt;=6.5,"Prediabetes",D1687&gt;6.5,"Diabetes")</f>
        <v>Normal</v>
      </c>
      <c r="L1687" s="30" t="str">
        <f>VLOOKUP(A1687,'Hospitalisation Details'!A1687:H4029,2,FALSE)</f>
        <v>05-Sep-1985</v>
      </c>
      <c r="M1687" s="23">
        <f>VLOOKUP(A1687,'Hospitalisation Details'!A1687:H4029,5,FALSE)</f>
        <v>5582.95</v>
      </c>
      <c r="N1687" s="23" t="str">
        <f>VLOOKUP(A1687,'Hospitalisation Details'!A1687:H4029,6,FALSE)</f>
        <v>tier - 2</v>
      </c>
      <c r="O1687" s="23" t="str">
        <f>VLOOKUP(A1687,'Hospitalisation Details'!A1687:H4029,7,FALSE)</f>
        <v>tier - 1</v>
      </c>
      <c r="P1687" s="23" t="str">
        <f>VLOOKUP(A1687,'Hospitalisation Details'!A1687:H4029,8,FALSE)</f>
        <v>R1012</v>
      </c>
      <c r="Q1687" s="26">
        <f>VLOOKUP(A1687,'Hospitalisation Details'!A1687:H4029,3,FALSE)</f>
        <v>37.758333333333333</v>
      </c>
    </row>
    <row r="1688" spans="1:17" ht="15.75" customHeight="1" x14ac:dyDescent="0.3">
      <c r="A1688" s="31" t="s">
        <v>2901</v>
      </c>
      <c r="B1688" s="23" t="str">
        <f>VLOOKUP(A1688,'Customer Names'!A1688:D4022,3,FALSE)</f>
        <v xml:space="preserve">  Annie E</v>
      </c>
      <c r="C1688" s="23">
        <f>VLOOKUP(Healthcare!A1688,'Medical Examinations'!A1688:H4022,2,FALSE)</f>
        <v>18.34</v>
      </c>
      <c r="D1688" s="23">
        <f>VLOOKUP(A1688,'Medical Examinations'!A1688:H4022,3,FALSE)</f>
        <v>10.01</v>
      </c>
      <c r="E1688" s="23" t="str">
        <f>VLOOKUP(A1688,'Medical Examinations'!A1688:H4022,4,FALSE)</f>
        <v>No</v>
      </c>
      <c r="F1688" s="23" t="str">
        <f>VLOOKUP(A1688,'Medical Examinations'!A1688:H4022,5,FALSE)</f>
        <v>No</v>
      </c>
      <c r="G1688" s="23" t="str">
        <f>VLOOKUP(A1688,'Medical Examinations'!A1688:H4022,6,FALSE)</f>
        <v>No</v>
      </c>
      <c r="H1688" s="23">
        <f>VLOOKUP(A1688,'Medical Examinations'!A1688:H4022,7,FALSE)</f>
        <v>0</v>
      </c>
      <c r="I1688" s="23" t="str">
        <f>VLOOKUP(A1688,'Medical Examinations'!A1688:H4022,8,FALSE)</f>
        <v>No</v>
      </c>
      <c r="J1688" s="23" t="str" cm="1">
        <f t="array" ref="J1688">_xlfn.IFS(C1688&lt;18.5,"Under Weight",C1688&lt;25,"Healthy Weight",C1688&lt;30,"Over Weight",C1688&gt;=30,"Obesity")</f>
        <v>Under Weight</v>
      </c>
      <c r="K1688" s="23" t="str" cm="1">
        <f t="array" ref="K1688">_xlfn.IFS(D1688&lt;5.7,"Normal",D1688&lt;=6.5,"Prediabetes",D1688&gt;6.5,"Diabetes")</f>
        <v>Diabetes</v>
      </c>
      <c r="L1688" s="30" t="str">
        <f>VLOOKUP(A1688,'Hospitalisation Details'!A1688:H4030,2,FALSE)</f>
        <v>18-Sep-1974</v>
      </c>
      <c r="M1688" s="23">
        <f>VLOOKUP(A1688,'Hospitalisation Details'!A1688:H4030,5,FALSE)</f>
        <v>5576.35</v>
      </c>
      <c r="N1688" s="23" t="str">
        <f>VLOOKUP(A1688,'Hospitalisation Details'!A1688:H4030,6,FALSE)</f>
        <v>tier - 2</v>
      </c>
      <c r="O1688" s="23" t="str">
        <f>VLOOKUP(A1688,'Hospitalisation Details'!A1688:H4030,7,FALSE)</f>
        <v>tier - 3</v>
      </c>
      <c r="P1688" s="23" t="str">
        <f>VLOOKUP(A1688,'Hospitalisation Details'!A1688:H4030,8,FALSE)</f>
        <v>R1013</v>
      </c>
      <c r="Q1688" s="26">
        <f>VLOOKUP(A1688,'Hospitalisation Details'!A1688:H4030,3,FALSE)</f>
        <v>48.722222222222221</v>
      </c>
    </row>
    <row r="1689" spans="1:17" ht="15.75" customHeight="1" x14ac:dyDescent="0.3">
      <c r="A1689" s="31" t="s">
        <v>2903</v>
      </c>
      <c r="B1689" s="23" t="str">
        <f>VLOOKUP(A1689,'Customer Names'!A1689:D4023,3,FALSE)</f>
        <v xml:space="preserve">  Noel K</v>
      </c>
      <c r="C1689" s="23">
        <f>VLOOKUP(Healthcare!A1689,'Medical Examinations'!A1689:H4023,2,FALSE)</f>
        <v>34.15</v>
      </c>
      <c r="D1689" s="23">
        <f>VLOOKUP(A1689,'Medical Examinations'!A1689:H4023,3,FALSE)</f>
        <v>5.42</v>
      </c>
      <c r="E1689" s="23" t="str">
        <f>VLOOKUP(A1689,'Medical Examinations'!A1689:H4023,4,FALSE)</f>
        <v>No</v>
      </c>
      <c r="F1689" s="23" t="str">
        <f>VLOOKUP(A1689,'Medical Examinations'!A1689:H4023,5,FALSE)</f>
        <v>No</v>
      </c>
      <c r="G1689" s="23" t="str">
        <f>VLOOKUP(A1689,'Medical Examinations'!A1689:H4023,6,FALSE)</f>
        <v>No</v>
      </c>
      <c r="H1689" s="23">
        <f>VLOOKUP(A1689,'Medical Examinations'!A1689:H4023,7,FALSE)</f>
        <v>0</v>
      </c>
      <c r="I1689" s="23" t="str">
        <f>VLOOKUP(A1689,'Medical Examinations'!A1689:H4023,8,FALSE)</f>
        <v>No</v>
      </c>
      <c r="J1689" s="23" t="str" cm="1">
        <f t="array" ref="J1689">_xlfn.IFS(C1689&lt;18.5,"Under Weight",C1689&lt;25,"Healthy Weight",C1689&lt;30,"Over Weight",C1689&gt;=30,"Obesity")</f>
        <v>Obesity</v>
      </c>
      <c r="K1689" s="23" t="str" cm="1">
        <f t="array" ref="K1689">_xlfn.IFS(D1689&lt;5.7,"Normal",D1689&lt;=6.5,"Prediabetes",D1689&gt;6.5,"Diabetes")</f>
        <v>Normal</v>
      </c>
      <c r="L1689" s="30" t="str">
        <f>VLOOKUP(A1689,'Hospitalisation Details'!A1689:H4031,2,FALSE)</f>
        <v>22-Sep-1999</v>
      </c>
      <c r="M1689" s="23">
        <f>VLOOKUP(A1689,'Hospitalisation Details'!A1689:H4031,5,FALSE)</f>
        <v>5552.61</v>
      </c>
      <c r="N1689" s="23" t="str">
        <f>VLOOKUP(A1689,'Hospitalisation Details'!A1689:H4031,6,FALSE)</f>
        <v>tier - 2</v>
      </c>
      <c r="O1689" s="23" t="str">
        <f>VLOOKUP(A1689,'Hospitalisation Details'!A1689:H4031,7,FALSE)</f>
        <v>tier - 3</v>
      </c>
      <c r="P1689" s="23" t="str">
        <f>VLOOKUP(A1689,'Hospitalisation Details'!A1689:H4031,8,FALSE)</f>
        <v>R1026</v>
      </c>
      <c r="Q1689" s="26">
        <f>VLOOKUP(A1689,'Hospitalisation Details'!A1689:H4031,3,FALSE)</f>
        <v>23.711111111111112</v>
      </c>
    </row>
    <row r="1690" spans="1:17" ht="15.75" customHeight="1" x14ac:dyDescent="0.3">
      <c r="A1690" s="31" t="s">
        <v>2905</v>
      </c>
      <c r="B1690" s="23" t="str">
        <f>VLOOKUP(A1690,'Customer Names'!A1690:D4024,3,FALSE)</f>
        <v xml:space="preserve">  Mark S</v>
      </c>
      <c r="C1690" s="23">
        <f>VLOOKUP(Healthcare!A1690,'Medical Examinations'!A1690:H4024,2,FALSE)</f>
        <v>18.350000000000001</v>
      </c>
      <c r="D1690" s="23">
        <f>VLOOKUP(A1690,'Medical Examinations'!A1690:H4024,3,FALSE)</f>
        <v>5.12</v>
      </c>
      <c r="E1690" s="23" t="str">
        <f>VLOOKUP(A1690,'Medical Examinations'!A1690:H4024,4,FALSE)</f>
        <v>No</v>
      </c>
      <c r="F1690" s="23" t="str">
        <f>VLOOKUP(A1690,'Medical Examinations'!A1690:H4024,5,FALSE)</f>
        <v>No</v>
      </c>
      <c r="G1690" s="23" t="str">
        <f>VLOOKUP(A1690,'Medical Examinations'!A1690:H4024,6,FALSE)</f>
        <v>No</v>
      </c>
      <c r="H1690" s="23">
        <f>VLOOKUP(A1690,'Medical Examinations'!A1690:H4024,7,FALSE)</f>
        <v>0</v>
      </c>
      <c r="I1690" s="23" t="str">
        <f>VLOOKUP(A1690,'Medical Examinations'!A1690:H4024,8,FALSE)</f>
        <v>No</v>
      </c>
      <c r="J1690" s="23" t="str" cm="1">
        <f t="array" ref="J1690">_xlfn.IFS(C1690&lt;18.5,"Under Weight",C1690&lt;25,"Healthy Weight",C1690&lt;30,"Over Weight",C1690&gt;=30,"Obesity")</f>
        <v>Under Weight</v>
      </c>
      <c r="K1690" s="23" t="str" cm="1">
        <f t="array" ref="K1690">_xlfn.IFS(D1690&lt;5.7,"Normal",D1690&lt;=6.5,"Prediabetes",D1690&gt;6.5,"Diabetes")</f>
        <v>Normal</v>
      </c>
      <c r="L1690" s="30" t="str">
        <f>VLOOKUP(A1690,'Hospitalisation Details'!A1690:H4032,2,FALSE)</f>
        <v>07-Dec-1980</v>
      </c>
      <c r="M1690" s="23">
        <f>VLOOKUP(A1690,'Hospitalisation Details'!A1690:H4032,5,FALSE)</f>
        <v>5540.35</v>
      </c>
      <c r="N1690" s="23" t="str">
        <f>VLOOKUP(A1690,'Hospitalisation Details'!A1690:H4032,6,FALSE)</f>
        <v>tier - 2</v>
      </c>
      <c r="O1690" s="23" t="str">
        <f>VLOOKUP(A1690,'Hospitalisation Details'!A1690:H4032,7,FALSE)</f>
        <v>tier - 2</v>
      </c>
      <c r="P1690" s="23" t="str">
        <f>VLOOKUP(A1690,'Hospitalisation Details'!A1690:H4032,8,FALSE)</f>
        <v>R1012</v>
      </c>
      <c r="Q1690" s="26">
        <f>VLOOKUP(A1690,'Hospitalisation Details'!A1690:H4032,3,FALSE)</f>
        <v>42.50277777777778</v>
      </c>
    </row>
    <row r="1691" spans="1:17" ht="15.75" customHeight="1" x14ac:dyDescent="0.3">
      <c r="A1691" s="31" t="s">
        <v>2906</v>
      </c>
      <c r="B1691" s="23" t="str">
        <f>VLOOKUP(A1691,'Customer Names'!A1691:D4025,3,FALSE)</f>
        <v xml:space="preserve">  Federica</v>
      </c>
      <c r="C1691" s="23">
        <f>VLOOKUP(Healthcare!A1691,'Medical Examinations'!A1691:H4025,2,FALSE)</f>
        <v>22.13</v>
      </c>
      <c r="D1691" s="23">
        <f>VLOOKUP(A1691,'Medical Examinations'!A1691:H4025,3,FALSE)</f>
        <v>9.1999999999999993</v>
      </c>
      <c r="E1691" s="23" t="str">
        <f>VLOOKUP(A1691,'Medical Examinations'!A1691:H4025,4,FALSE)</f>
        <v>Yes</v>
      </c>
      <c r="F1691" s="23" t="str">
        <f>VLOOKUP(A1691,'Medical Examinations'!A1691:H4025,5,FALSE)</f>
        <v>No</v>
      </c>
      <c r="G1691" s="23" t="str">
        <f>VLOOKUP(A1691,'Medical Examinations'!A1691:H4025,6,FALSE)</f>
        <v>No</v>
      </c>
      <c r="H1691" s="23">
        <f>VLOOKUP(A1691,'Medical Examinations'!A1691:H4025,7,FALSE)</f>
        <v>0</v>
      </c>
      <c r="I1691" s="23" t="str">
        <f>VLOOKUP(A1691,'Medical Examinations'!A1691:H4025,8,FALSE)</f>
        <v>No</v>
      </c>
      <c r="J1691" s="23" t="str" cm="1">
        <f t="array" ref="J1691">_xlfn.IFS(C1691&lt;18.5,"Under Weight",C1691&lt;25,"Healthy Weight",C1691&lt;30,"Over Weight",C1691&gt;=30,"Obesity")</f>
        <v>Healthy Weight</v>
      </c>
      <c r="K1691" s="23" t="str" cm="1">
        <f t="array" ref="K1691">_xlfn.IFS(D1691&lt;5.7,"Normal",D1691&lt;=6.5,"Prediabetes",D1691&gt;6.5,"Diabetes")</f>
        <v>Diabetes</v>
      </c>
      <c r="L1691" s="30" t="str">
        <f>VLOOKUP(A1691,'Hospitalisation Details'!A1691:H4033,2,FALSE)</f>
        <v>07-Nov-1981</v>
      </c>
      <c r="M1691" s="23">
        <f>VLOOKUP(A1691,'Hospitalisation Details'!A1691:H4033,5,FALSE)</f>
        <v>5539.4</v>
      </c>
      <c r="N1691" s="23" t="str">
        <f>VLOOKUP(A1691,'Hospitalisation Details'!A1691:H4033,6,FALSE)</f>
        <v>tier - 2</v>
      </c>
      <c r="O1691" s="23" t="str">
        <f>VLOOKUP(A1691,'Hospitalisation Details'!A1691:H4033,7,FALSE)</f>
        <v>tier - 2</v>
      </c>
      <c r="P1691" s="23" t="str">
        <f>VLOOKUP(A1691,'Hospitalisation Details'!A1691:H4033,8,FALSE)</f>
        <v>R1013</v>
      </c>
      <c r="Q1691" s="26">
        <f>VLOOKUP(A1691,'Hospitalisation Details'!A1691:H4033,3,FALSE)</f>
        <v>41.586111111111109</v>
      </c>
    </row>
    <row r="1692" spans="1:17" ht="15.75" customHeight="1" x14ac:dyDescent="0.3">
      <c r="A1692" s="31" t="s">
        <v>2908</v>
      </c>
      <c r="B1692" s="23" t="str">
        <f>VLOOKUP(A1692,'Customer Names'!A1692:D4026,3,FALSE)</f>
        <v xml:space="preserve">  Pamela L</v>
      </c>
      <c r="C1692" s="23">
        <f>VLOOKUP(Healthcare!A1692,'Medical Examinations'!A1692:H4026,2,FALSE)</f>
        <v>22.51</v>
      </c>
      <c r="D1692" s="23">
        <f>VLOOKUP(A1692,'Medical Examinations'!A1692:H4026,3,FALSE)</f>
        <v>6.08</v>
      </c>
      <c r="E1692" s="23" t="str">
        <f>VLOOKUP(A1692,'Medical Examinations'!A1692:H4026,4,FALSE)</f>
        <v>Yes</v>
      </c>
      <c r="F1692" s="23" t="str">
        <f>VLOOKUP(A1692,'Medical Examinations'!A1692:H4026,5,FALSE)</f>
        <v>No</v>
      </c>
      <c r="G1692" s="23" t="str">
        <f>VLOOKUP(A1692,'Medical Examinations'!A1692:H4026,6,FALSE)</f>
        <v>No</v>
      </c>
      <c r="H1692" s="23">
        <f>VLOOKUP(A1692,'Medical Examinations'!A1692:H4026,7,FALSE)</f>
        <v>1</v>
      </c>
      <c r="I1692" s="23" t="str">
        <f>VLOOKUP(A1692,'Medical Examinations'!A1692:H4026,8,FALSE)</f>
        <v>No</v>
      </c>
      <c r="J1692" s="23" t="str" cm="1">
        <f t="array" ref="J1692">_xlfn.IFS(C1692&lt;18.5,"Under Weight",C1692&lt;25,"Healthy Weight",C1692&lt;30,"Over Weight",C1692&gt;=30,"Obesity")</f>
        <v>Healthy Weight</v>
      </c>
      <c r="K1692" s="23" t="str" cm="1">
        <f t="array" ref="K1692">_xlfn.IFS(D1692&lt;5.7,"Normal",D1692&lt;=6.5,"Prediabetes",D1692&gt;6.5,"Diabetes")</f>
        <v>Prediabetes</v>
      </c>
      <c r="L1692" s="30" t="str">
        <f>VLOOKUP(A1692,'Hospitalisation Details'!A1692:H4034,2,FALSE)</f>
        <v>29-Jul-1988</v>
      </c>
      <c r="M1692" s="23">
        <f>VLOOKUP(A1692,'Hospitalisation Details'!A1692:H4034,5,FALSE)</f>
        <v>5503.36</v>
      </c>
      <c r="N1692" s="23" t="str">
        <f>VLOOKUP(A1692,'Hospitalisation Details'!A1692:H4034,6,FALSE)</f>
        <v>tier - 2</v>
      </c>
      <c r="O1692" s="23" t="str">
        <f>VLOOKUP(A1692,'Hospitalisation Details'!A1692:H4034,7,FALSE)</f>
        <v>tier - 2</v>
      </c>
      <c r="P1692" s="23" t="str">
        <f>VLOOKUP(A1692,'Hospitalisation Details'!A1692:H4034,8,FALSE)</f>
        <v>R1012</v>
      </c>
      <c r="Q1692" s="26">
        <f>VLOOKUP(A1692,'Hospitalisation Details'!A1692:H4034,3,FALSE)</f>
        <v>34.858333333333334</v>
      </c>
    </row>
    <row r="1693" spans="1:17" ht="15.75" customHeight="1" x14ac:dyDescent="0.3">
      <c r="A1693" s="31" t="s">
        <v>2910</v>
      </c>
      <c r="B1693" s="23" t="str">
        <f>VLOOKUP(A1693,'Customer Names'!A1693:D4027,3,FALSE)</f>
        <v xml:space="preserve">  Andrew W</v>
      </c>
      <c r="C1693" s="23">
        <f>VLOOKUP(Healthcare!A1693,'Medical Examinations'!A1693:H4027,2,FALSE)</f>
        <v>31</v>
      </c>
      <c r="D1693" s="23">
        <f>VLOOKUP(A1693,'Medical Examinations'!A1693:H4027,3,FALSE)</f>
        <v>4.7699999999999996</v>
      </c>
      <c r="E1693" s="23" t="str">
        <f>VLOOKUP(A1693,'Medical Examinations'!A1693:H4027,4,FALSE)</f>
        <v>No</v>
      </c>
      <c r="F1693" s="23" t="str">
        <f>VLOOKUP(A1693,'Medical Examinations'!A1693:H4027,5,FALSE)</f>
        <v>No</v>
      </c>
      <c r="G1693" s="23" t="str">
        <f>VLOOKUP(A1693,'Medical Examinations'!A1693:H4027,6,FALSE)</f>
        <v>No</v>
      </c>
      <c r="H1693" s="23">
        <f>VLOOKUP(A1693,'Medical Examinations'!A1693:H4027,7,FALSE)</f>
        <v>1</v>
      </c>
      <c r="I1693" s="23" t="str">
        <f>VLOOKUP(A1693,'Medical Examinations'!A1693:H4027,8,FALSE)</f>
        <v>No</v>
      </c>
      <c r="J1693" s="23" t="str" cm="1">
        <f t="array" ref="J1693">_xlfn.IFS(C1693&lt;18.5,"Under Weight",C1693&lt;25,"Healthy Weight",C1693&lt;30,"Over Weight",C1693&gt;=30,"Obesity")</f>
        <v>Obesity</v>
      </c>
      <c r="K1693" s="23" t="str" cm="1">
        <f t="array" ref="K1693">_xlfn.IFS(D1693&lt;5.7,"Normal",D1693&lt;=6.5,"Prediabetes",D1693&gt;6.5,"Diabetes")</f>
        <v>Normal</v>
      </c>
      <c r="L1693" s="30" t="str">
        <f>VLOOKUP(A1693,'Hospitalisation Details'!A1693:H4035,2,FALSE)</f>
        <v>17-Aug-1984</v>
      </c>
      <c r="M1693" s="23">
        <f>VLOOKUP(A1693,'Hospitalisation Details'!A1693:H4035,5,FALSE)</f>
        <v>5488.26</v>
      </c>
      <c r="N1693" s="23" t="str">
        <f>VLOOKUP(A1693,'Hospitalisation Details'!A1693:H4035,6,FALSE)</f>
        <v>tier - 2</v>
      </c>
      <c r="O1693" s="23" t="str">
        <f>VLOOKUP(A1693,'Hospitalisation Details'!A1693:H4035,7,FALSE)</f>
        <v>tier - 3</v>
      </c>
      <c r="P1693" s="23" t="str">
        <f>VLOOKUP(A1693,'Hospitalisation Details'!A1693:H4035,8,FALSE)</f>
        <v>R1011</v>
      </c>
      <c r="Q1693" s="26">
        <f>VLOOKUP(A1693,'Hospitalisation Details'!A1693:H4035,3,FALSE)</f>
        <v>38.80833333333333</v>
      </c>
    </row>
    <row r="1694" spans="1:17" ht="15.75" customHeight="1" x14ac:dyDescent="0.3">
      <c r="A1694" s="31" t="s">
        <v>2911</v>
      </c>
      <c r="B1694" s="23" t="str">
        <f>VLOOKUP(A1694,'Customer Names'!A1694:D4028,3,FALSE)</f>
        <v xml:space="preserve">  Randall</v>
      </c>
      <c r="C1694" s="23">
        <f>VLOOKUP(Healthcare!A1694,'Medical Examinations'!A1694:H4028,2,FALSE)</f>
        <v>28.27</v>
      </c>
      <c r="D1694" s="23">
        <f>VLOOKUP(A1694,'Medical Examinations'!A1694:H4028,3,FALSE)</f>
        <v>4.62</v>
      </c>
      <c r="E1694" s="23" t="str">
        <f>VLOOKUP(A1694,'Medical Examinations'!A1694:H4028,4,FALSE)</f>
        <v>No</v>
      </c>
      <c r="F1694" s="23" t="str">
        <f>VLOOKUP(A1694,'Medical Examinations'!A1694:H4028,5,FALSE)</f>
        <v>No</v>
      </c>
      <c r="G1694" s="23" t="str">
        <f>VLOOKUP(A1694,'Medical Examinations'!A1694:H4028,6,FALSE)</f>
        <v>No</v>
      </c>
      <c r="H1694" s="23">
        <f>VLOOKUP(A1694,'Medical Examinations'!A1694:H4028,7,FALSE)</f>
        <v>1</v>
      </c>
      <c r="I1694" s="23" t="str">
        <f>VLOOKUP(A1694,'Medical Examinations'!A1694:H4028,8,FALSE)</f>
        <v>No</v>
      </c>
      <c r="J1694" s="23" t="str" cm="1">
        <f t="array" ref="J1694">_xlfn.IFS(C1694&lt;18.5,"Under Weight",C1694&lt;25,"Healthy Weight",C1694&lt;30,"Over Weight",C1694&gt;=30,"Obesity")</f>
        <v>Over Weight</v>
      </c>
      <c r="K1694" s="23" t="str" cm="1">
        <f t="array" ref="K1694">_xlfn.IFS(D1694&lt;5.7,"Normal",D1694&lt;=6.5,"Prediabetes",D1694&gt;6.5,"Diabetes")</f>
        <v>Normal</v>
      </c>
      <c r="L1694" s="30" t="str">
        <f>VLOOKUP(A1694,'Hospitalisation Details'!A1694:H4036,2,FALSE)</f>
        <v>26-Aug-1984</v>
      </c>
      <c r="M1694" s="23">
        <f>VLOOKUP(A1694,'Hospitalisation Details'!A1694:H4036,5,FALSE)</f>
        <v>5484.47</v>
      </c>
      <c r="N1694" s="23" t="str">
        <f>VLOOKUP(A1694,'Hospitalisation Details'!A1694:H4036,6,FALSE)</f>
        <v>tier - 2</v>
      </c>
      <c r="O1694" s="23" t="str">
        <f>VLOOKUP(A1694,'Hospitalisation Details'!A1694:H4036,7,FALSE)</f>
        <v>tier - 2</v>
      </c>
      <c r="P1694" s="23" t="str">
        <f>VLOOKUP(A1694,'Hospitalisation Details'!A1694:H4036,8,FALSE)</f>
        <v>R1013</v>
      </c>
      <c r="Q1694" s="26">
        <f>VLOOKUP(A1694,'Hospitalisation Details'!A1694:H4036,3,FALSE)</f>
        <v>38.783333333333331</v>
      </c>
    </row>
    <row r="1695" spans="1:17" ht="15.75" customHeight="1" x14ac:dyDescent="0.3">
      <c r="A1695" s="31" t="s">
        <v>2913</v>
      </c>
      <c r="B1695" s="23" t="str">
        <f>VLOOKUP(A1695,'Customer Names'!A1695:D4029,3,FALSE)</f>
        <v xml:space="preserve">  Tracy L</v>
      </c>
      <c r="C1695" s="23">
        <f>VLOOKUP(Healthcare!A1695,'Medical Examinations'!A1695:H4029,2,FALSE)</f>
        <v>29.92</v>
      </c>
      <c r="D1695" s="23">
        <f>VLOOKUP(A1695,'Medical Examinations'!A1695:H4029,3,FALSE)</f>
        <v>9.07</v>
      </c>
      <c r="E1695" s="23" t="str">
        <f>VLOOKUP(A1695,'Medical Examinations'!A1695:H4029,4,FALSE)</f>
        <v>Yes</v>
      </c>
      <c r="F1695" s="23" t="str">
        <f>VLOOKUP(A1695,'Medical Examinations'!A1695:H4029,5,FALSE)</f>
        <v>No</v>
      </c>
      <c r="G1695" s="23" t="str">
        <f>VLOOKUP(A1695,'Medical Examinations'!A1695:H4029,6,FALSE)</f>
        <v>No</v>
      </c>
      <c r="H1695" s="23">
        <f>VLOOKUP(A1695,'Medical Examinations'!A1695:H4029,7,FALSE)</f>
        <v>1</v>
      </c>
      <c r="I1695" s="23" t="str">
        <f>VLOOKUP(A1695,'Medical Examinations'!A1695:H4029,8,FALSE)</f>
        <v>No</v>
      </c>
      <c r="J1695" s="23" t="str" cm="1">
        <f t="array" ref="J1695">_xlfn.IFS(C1695&lt;18.5,"Under Weight",C1695&lt;25,"Healthy Weight",C1695&lt;30,"Over Weight",C1695&gt;=30,"Obesity")</f>
        <v>Over Weight</v>
      </c>
      <c r="K1695" s="23" t="str" cm="1">
        <f t="array" ref="K1695">_xlfn.IFS(D1695&lt;5.7,"Normal",D1695&lt;=6.5,"Prediabetes",D1695&gt;6.5,"Diabetes")</f>
        <v>Diabetes</v>
      </c>
      <c r="L1695" s="30" t="str">
        <f>VLOOKUP(A1695,'Hospitalisation Details'!A1695:H4037,2,FALSE)</f>
        <v>30-Sep-1986</v>
      </c>
      <c r="M1695" s="23">
        <f>VLOOKUP(A1695,'Hospitalisation Details'!A1695:H4037,5,FALSE)</f>
        <v>5478.04</v>
      </c>
      <c r="N1695" s="23" t="str">
        <f>VLOOKUP(A1695,'Hospitalisation Details'!A1695:H4037,6,FALSE)</f>
        <v>tier - 2</v>
      </c>
      <c r="O1695" s="23" t="str">
        <f>VLOOKUP(A1695,'Hospitalisation Details'!A1695:H4037,7,FALSE)</f>
        <v>tier - 3</v>
      </c>
      <c r="P1695" s="23" t="str">
        <f>VLOOKUP(A1695,'Hospitalisation Details'!A1695:H4037,8,FALSE)</f>
        <v>R1013</v>
      </c>
      <c r="Q1695" s="26">
        <f>VLOOKUP(A1695,'Hospitalisation Details'!A1695:H4037,3,FALSE)</f>
        <v>36.68888888888889</v>
      </c>
    </row>
    <row r="1696" spans="1:17" ht="15.75" customHeight="1" x14ac:dyDescent="0.3">
      <c r="A1696" s="31" t="s">
        <v>2914</v>
      </c>
      <c r="B1696" s="23" t="str">
        <f>VLOOKUP(A1696,'Customer Names'!A1696:D4030,3,FALSE)</f>
        <v xml:space="preserve">  Azelie</v>
      </c>
      <c r="C1696" s="23">
        <f>VLOOKUP(Healthcare!A1696,'Medical Examinations'!A1696:H4030,2,FALSE)</f>
        <v>25.9</v>
      </c>
      <c r="D1696" s="23">
        <f>VLOOKUP(A1696,'Medical Examinations'!A1696:H4030,3,FALSE)</f>
        <v>9.1199999999999992</v>
      </c>
      <c r="E1696" s="23" t="str">
        <f>VLOOKUP(A1696,'Medical Examinations'!A1696:H4030,4,FALSE)</f>
        <v>Yes</v>
      </c>
      <c r="F1696" s="23" t="str">
        <f>VLOOKUP(A1696,'Medical Examinations'!A1696:H4030,5,FALSE)</f>
        <v>No</v>
      </c>
      <c r="G1696" s="23" t="str">
        <f>VLOOKUP(A1696,'Medical Examinations'!A1696:H4030,6,FALSE)</f>
        <v>No</v>
      </c>
      <c r="H1696" s="23">
        <f>VLOOKUP(A1696,'Medical Examinations'!A1696:H4030,7,FALSE)</f>
        <v>1</v>
      </c>
      <c r="I1696" s="23" t="str">
        <f>VLOOKUP(A1696,'Medical Examinations'!A1696:H4030,8,FALSE)</f>
        <v>No</v>
      </c>
      <c r="J1696" s="23" t="str" cm="1">
        <f t="array" ref="J1696">_xlfn.IFS(C1696&lt;18.5,"Under Weight",C1696&lt;25,"Healthy Weight",C1696&lt;30,"Over Weight",C1696&gt;=30,"Obesity")</f>
        <v>Over Weight</v>
      </c>
      <c r="K1696" s="23" t="str" cm="1">
        <f t="array" ref="K1696">_xlfn.IFS(D1696&lt;5.7,"Normal",D1696&lt;=6.5,"Prediabetes",D1696&gt;6.5,"Diabetes")</f>
        <v>Diabetes</v>
      </c>
      <c r="L1696" s="30" t="str">
        <f>VLOOKUP(A1696,'Hospitalisation Details'!A1696:H4038,2,FALSE)</f>
        <v>12-Jul-1986</v>
      </c>
      <c r="M1696" s="23">
        <f>VLOOKUP(A1696,'Hospitalisation Details'!A1696:H4038,5,FALSE)</f>
        <v>5472.45</v>
      </c>
      <c r="N1696" s="23" t="str">
        <f>VLOOKUP(A1696,'Hospitalisation Details'!A1696:H4038,6,FALSE)</f>
        <v>tier - 2</v>
      </c>
      <c r="O1696" s="23" t="str">
        <f>VLOOKUP(A1696,'Hospitalisation Details'!A1696:H4038,7,FALSE)</f>
        <v>tier - 3</v>
      </c>
      <c r="P1696" s="23" t="str">
        <f>VLOOKUP(A1696,'Hospitalisation Details'!A1696:H4038,8,FALSE)</f>
        <v>R1011</v>
      </c>
      <c r="Q1696" s="26">
        <f>VLOOKUP(A1696,'Hospitalisation Details'!A1696:H4038,3,FALSE)</f>
        <v>36.905555555555559</v>
      </c>
    </row>
    <row r="1697" spans="1:17" ht="15.75" customHeight="1" x14ac:dyDescent="0.3">
      <c r="A1697" s="31" t="s">
        <v>2916</v>
      </c>
      <c r="B1697" s="23" t="str">
        <f>VLOOKUP(A1697,'Customer Names'!A1697:D4031,3,FALSE)</f>
        <v xml:space="preserve">  Monica M</v>
      </c>
      <c r="C1697" s="23">
        <f>VLOOKUP(Healthcare!A1697,'Medical Examinations'!A1697:H4031,2,FALSE)</f>
        <v>27.74</v>
      </c>
      <c r="D1697" s="23">
        <f>VLOOKUP(A1697,'Medical Examinations'!A1697:H4031,3,FALSE)</f>
        <v>7.32</v>
      </c>
      <c r="E1697" s="23" t="str">
        <f>VLOOKUP(A1697,'Medical Examinations'!A1697:H4031,4,FALSE)</f>
        <v>Yes</v>
      </c>
      <c r="F1697" s="23" t="str">
        <f>VLOOKUP(A1697,'Medical Examinations'!A1697:H4031,5,FALSE)</f>
        <v>No</v>
      </c>
      <c r="G1697" s="23" t="str">
        <f>VLOOKUP(A1697,'Medical Examinations'!A1697:H4031,6,FALSE)</f>
        <v>No</v>
      </c>
      <c r="H1697" s="23">
        <f>VLOOKUP(A1697,'Medical Examinations'!A1697:H4031,7,FALSE)</f>
        <v>1</v>
      </c>
      <c r="I1697" s="23" t="str">
        <f>VLOOKUP(A1697,'Medical Examinations'!A1697:H4031,8,FALSE)</f>
        <v>No</v>
      </c>
      <c r="J1697" s="23" t="str" cm="1">
        <f t="array" ref="J1697">_xlfn.IFS(C1697&lt;18.5,"Under Weight",C1697&lt;25,"Healthy Weight",C1697&lt;30,"Over Weight",C1697&gt;=30,"Obesity")</f>
        <v>Over Weight</v>
      </c>
      <c r="K1697" s="23" t="str" cm="1">
        <f t="array" ref="K1697">_xlfn.IFS(D1697&lt;5.7,"Normal",D1697&lt;=6.5,"Prediabetes",D1697&gt;6.5,"Diabetes")</f>
        <v>Diabetes</v>
      </c>
      <c r="L1697" s="30" t="str">
        <f>VLOOKUP(A1697,'Hospitalisation Details'!A1697:H4039,2,FALSE)</f>
        <v>02-Dec-1986</v>
      </c>
      <c r="M1697" s="23">
        <f>VLOOKUP(A1697,'Hospitalisation Details'!A1697:H4039,5,FALSE)</f>
        <v>5469.01</v>
      </c>
      <c r="N1697" s="23" t="str">
        <f>VLOOKUP(A1697,'Hospitalisation Details'!A1697:H4039,6,FALSE)</f>
        <v>tier - 2</v>
      </c>
      <c r="O1697" s="23" t="str">
        <f>VLOOKUP(A1697,'Hospitalisation Details'!A1697:H4039,7,FALSE)</f>
        <v>tier - 2</v>
      </c>
      <c r="P1697" s="23" t="str">
        <f>VLOOKUP(A1697,'Hospitalisation Details'!A1697:H4039,8,FALSE)</f>
        <v>R1024</v>
      </c>
      <c r="Q1697" s="26">
        <f>VLOOKUP(A1697,'Hospitalisation Details'!A1697:H4039,3,FALSE)</f>
        <v>36.516666666666666</v>
      </c>
    </row>
    <row r="1698" spans="1:17" ht="15.75" customHeight="1" x14ac:dyDescent="0.3">
      <c r="A1698" s="31" t="s">
        <v>2918</v>
      </c>
      <c r="B1698" s="23" t="str">
        <f>VLOOKUP(A1698,'Customer Names'!A1698:D4032,3,FALSE)</f>
        <v xml:space="preserve">  Katarina K</v>
      </c>
      <c r="C1698" s="23">
        <f>VLOOKUP(Healthcare!A1698,'Medical Examinations'!A1698:H4032,2,FALSE)</f>
        <v>17.260000000000002</v>
      </c>
      <c r="D1698" s="23">
        <f>VLOOKUP(A1698,'Medical Examinations'!A1698:H4032,3,FALSE)</f>
        <v>11.73</v>
      </c>
      <c r="E1698" s="23" t="str">
        <f>VLOOKUP(A1698,'Medical Examinations'!A1698:H4032,4,FALSE)</f>
        <v>No</v>
      </c>
      <c r="F1698" s="23" t="str">
        <f>VLOOKUP(A1698,'Medical Examinations'!A1698:H4032,5,FALSE)</f>
        <v>No</v>
      </c>
      <c r="G1698" s="23" t="str">
        <f>VLOOKUP(A1698,'Medical Examinations'!A1698:H4032,6,FALSE)</f>
        <v>No</v>
      </c>
      <c r="H1698" s="23">
        <f>VLOOKUP(A1698,'Medical Examinations'!A1698:H4032,7,FALSE)</f>
        <v>2</v>
      </c>
      <c r="I1698" s="23" t="str">
        <f>VLOOKUP(A1698,'Medical Examinations'!A1698:H4032,8,FALSE)</f>
        <v>No</v>
      </c>
      <c r="J1698" s="23" t="str" cm="1">
        <f t="array" ref="J1698">_xlfn.IFS(C1698&lt;18.5,"Under Weight",C1698&lt;25,"Healthy Weight",C1698&lt;30,"Over Weight",C1698&gt;=30,"Obesity")</f>
        <v>Under Weight</v>
      </c>
      <c r="K1698" s="23" t="str" cm="1">
        <f t="array" ref="K1698">_xlfn.IFS(D1698&lt;5.7,"Normal",D1698&lt;=6.5,"Prediabetes",D1698&gt;6.5,"Diabetes")</f>
        <v>Diabetes</v>
      </c>
      <c r="L1698" s="30" t="str">
        <f>VLOOKUP(A1698,'Hospitalisation Details'!A1698:H4040,2,FALSE)</f>
        <v>24-Oct-1973</v>
      </c>
      <c r="M1698" s="23">
        <f>VLOOKUP(A1698,'Hospitalisation Details'!A1698:H4040,5,FALSE)</f>
        <v>5466.88</v>
      </c>
      <c r="N1698" s="23" t="str">
        <f>VLOOKUP(A1698,'Hospitalisation Details'!A1698:H4040,6,FALSE)</f>
        <v>tier - 2</v>
      </c>
      <c r="O1698" s="23" t="str">
        <f>VLOOKUP(A1698,'Hospitalisation Details'!A1698:H4040,7,FALSE)</f>
        <v>tier - 2</v>
      </c>
      <c r="P1698" s="23" t="str">
        <f>VLOOKUP(A1698,'Hospitalisation Details'!A1698:H4040,8,FALSE)</f>
        <v>R1013</v>
      </c>
      <c r="Q1698" s="26">
        <f>VLOOKUP(A1698,'Hospitalisation Details'!A1698:H4040,3,FALSE)</f>
        <v>49.62222222222222</v>
      </c>
    </row>
    <row r="1699" spans="1:17" ht="15.75" customHeight="1" x14ac:dyDescent="0.3">
      <c r="A1699" s="31" t="s">
        <v>2920</v>
      </c>
      <c r="B1699" s="23" t="str">
        <f>VLOOKUP(A1699,'Customer Names'!A1699:D4033,3,FALSE)</f>
        <v xml:space="preserve">  Jamie L</v>
      </c>
      <c r="C1699" s="23">
        <f>VLOOKUP(Healthcare!A1699,'Medical Examinations'!A1699:H4033,2,FALSE)</f>
        <v>19.855</v>
      </c>
      <c r="D1699" s="23">
        <f>VLOOKUP(A1699,'Medical Examinations'!A1699:H4033,3,FALSE)</f>
        <v>6.64</v>
      </c>
      <c r="E1699" s="23" t="str">
        <f>VLOOKUP(A1699,'Medical Examinations'!A1699:H4033,4,FALSE)</f>
        <v>Yes</v>
      </c>
      <c r="F1699" s="23" t="str">
        <f>VLOOKUP(A1699,'Medical Examinations'!A1699:H4033,5,FALSE)</f>
        <v>No</v>
      </c>
      <c r="G1699" s="23" t="str">
        <f>VLOOKUP(A1699,'Medical Examinations'!A1699:H4033,6,FALSE)</f>
        <v>No</v>
      </c>
      <c r="H1699" s="23">
        <f>VLOOKUP(A1699,'Medical Examinations'!A1699:H4033,7,FALSE)</f>
        <v>1</v>
      </c>
      <c r="I1699" s="23" t="str">
        <f>VLOOKUP(A1699,'Medical Examinations'!A1699:H4033,8,FALSE)</f>
        <v>No</v>
      </c>
      <c r="J1699" s="23" t="str" cm="1">
        <f t="array" ref="J1699">_xlfn.IFS(C1699&lt;18.5,"Under Weight",C1699&lt;25,"Healthy Weight",C1699&lt;30,"Over Weight",C1699&gt;=30,"Obesity")</f>
        <v>Healthy Weight</v>
      </c>
      <c r="K1699" s="23" t="str" cm="1">
        <f t="array" ref="K1699">_xlfn.IFS(D1699&lt;5.7,"Normal",D1699&lt;=6.5,"Prediabetes",D1699&gt;6.5,"Diabetes")</f>
        <v>Diabetes</v>
      </c>
      <c r="L1699" s="30" t="str">
        <f>VLOOKUP(A1699,'Hospitalisation Details'!A1699:H4041,2,FALSE)</f>
        <v>25-Dec-1986</v>
      </c>
      <c r="M1699" s="23">
        <f>VLOOKUP(A1699,'Hospitalisation Details'!A1699:H4041,5,FALSE)</f>
        <v>5458.05</v>
      </c>
      <c r="N1699" s="23" t="str">
        <f>VLOOKUP(A1699,'Hospitalisation Details'!A1699:H4041,6,FALSE)</f>
        <v>tier - 2</v>
      </c>
      <c r="O1699" s="23" t="str">
        <f>VLOOKUP(A1699,'Hospitalisation Details'!A1699:H4041,7,FALSE)</f>
        <v>tier - 2</v>
      </c>
      <c r="P1699" s="23" t="str">
        <f>VLOOKUP(A1699,'Hospitalisation Details'!A1699:H4041,8,FALSE)</f>
        <v>R1024</v>
      </c>
      <c r="Q1699" s="26">
        <f>VLOOKUP(A1699,'Hospitalisation Details'!A1699:H4041,3,FALSE)</f>
        <v>36.452777777777776</v>
      </c>
    </row>
    <row r="1700" spans="1:17" ht="15.75" customHeight="1" x14ac:dyDescent="0.3">
      <c r="A1700" s="31" t="s">
        <v>2921</v>
      </c>
      <c r="B1700" s="23" t="str">
        <f>VLOOKUP(A1700,'Customer Names'!A1700:D4034,3,FALSE)</f>
        <v xml:space="preserve">  Brian</v>
      </c>
      <c r="C1700" s="23">
        <f>VLOOKUP(Healthcare!A1700,'Medical Examinations'!A1700:H4034,2,FALSE)</f>
        <v>41.69</v>
      </c>
      <c r="D1700" s="23">
        <f>VLOOKUP(A1700,'Medical Examinations'!A1700:H4034,3,FALSE)</f>
        <v>5.78</v>
      </c>
      <c r="E1700" s="23" t="str">
        <f>VLOOKUP(A1700,'Medical Examinations'!A1700:H4034,4,FALSE)</f>
        <v>No</v>
      </c>
      <c r="F1700" s="23" t="str">
        <f>VLOOKUP(A1700,'Medical Examinations'!A1700:H4034,5,FALSE)</f>
        <v>No</v>
      </c>
      <c r="G1700" s="23" t="str">
        <f>VLOOKUP(A1700,'Medical Examinations'!A1700:H4034,6,FALSE)</f>
        <v>No</v>
      </c>
      <c r="H1700" s="23">
        <f>VLOOKUP(A1700,'Medical Examinations'!A1700:H4034,7,FALSE)</f>
        <v>0</v>
      </c>
      <c r="I1700" s="23" t="str">
        <f>VLOOKUP(A1700,'Medical Examinations'!A1700:H4034,8,FALSE)</f>
        <v>No</v>
      </c>
      <c r="J1700" s="23" t="str" cm="1">
        <f t="array" ref="J1700">_xlfn.IFS(C1700&lt;18.5,"Under Weight",C1700&lt;25,"Healthy Weight",C1700&lt;30,"Over Weight",C1700&gt;=30,"Obesity")</f>
        <v>Obesity</v>
      </c>
      <c r="K1700" s="23" t="str" cm="1">
        <f t="array" ref="K1700">_xlfn.IFS(D1700&lt;5.7,"Normal",D1700&lt;=6.5,"Prediabetes",D1700&gt;6.5,"Diabetes")</f>
        <v>Prediabetes</v>
      </c>
      <c r="L1700" s="30" t="str">
        <f>VLOOKUP(A1700,'Hospitalisation Details'!A1700:H4042,2,FALSE)</f>
        <v>25-Aug-1982</v>
      </c>
      <c r="M1700" s="23">
        <f>VLOOKUP(A1700,'Hospitalisation Details'!A1700:H4042,5,FALSE)</f>
        <v>5438.75</v>
      </c>
      <c r="N1700" s="23" t="str">
        <f>VLOOKUP(A1700,'Hospitalisation Details'!A1700:H4042,6,FALSE)</f>
        <v>tier - 3</v>
      </c>
      <c r="O1700" s="23" t="str">
        <f>VLOOKUP(A1700,'Hospitalisation Details'!A1700:H4042,7,FALSE)</f>
        <v>tier - 2</v>
      </c>
      <c r="P1700" s="23" t="str">
        <f>VLOOKUP(A1700,'Hospitalisation Details'!A1700:H4042,8,FALSE)</f>
        <v>R1013</v>
      </c>
      <c r="Q1700" s="26">
        <f>VLOOKUP(A1700,'Hospitalisation Details'!A1700:H4042,3,FALSE)</f>
        <v>40.786111111111111</v>
      </c>
    </row>
    <row r="1701" spans="1:17" ht="15.75" customHeight="1" x14ac:dyDescent="0.3">
      <c r="A1701" s="31" t="s">
        <v>2922</v>
      </c>
      <c r="B1701" s="23" t="str">
        <f>VLOOKUP(A1701,'Customer Names'!A1701:D4035,3,FALSE)</f>
        <v xml:space="preserve">  Stacey L</v>
      </c>
      <c r="C1701" s="23">
        <f>VLOOKUP(Healthcare!A1701,'Medical Examinations'!A1701:H4035,2,FALSE)</f>
        <v>16.12</v>
      </c>
      <c r="D1701" s="23">
        <f>VLOOKUP(A1701,'Medical Examinations'!A1701:H4035,3,FALSE)</f>
        <v>10.45</v>
      </c>
      <c r="E1701" s="23" t="str">
        <f>VLOOKUP(A1701,'Medical Examinations'!A1701:H4035,4,FALSE)</f>
        <v>No</v>
      </c>
      <c r="F1701" s="23" t="str">
        <f>VLOOKUP(A1701,'Medical Examinations'!A1701:H4035,5,FALSE)</f>
        <v>No</v>
      </c>
      <c r="G1701" s="23" t="str">
        <f>VLOOKUP(A1701,'Medical Examinations'!A1701:H4035,6,FALSE)</f>
        <v>No</v>
      </c>
      <c r="H1701" s="23">
        <f>VLOOKUP(A1701,'Medical Examinations'!A1701:H4035,7,FALSE)</f>
        <v>0</v>
      </c>
      <c r="I1701" s="23" t="str">
        <f>VLOOKUP(A1701,'Medical Examinations'!A1701:H4035,8,FALSE)</f>
        <v>No</v>
      </c>
      <c r="J1701" s="23" t="str" cm="1">
        <f t="array" ref="J1701">_xlfn.IFS(C1701&lt;18.5,"Under Weight",C1701&lt;25,"Healthy Weight",C1701&lt;30,"Over Weight",C1701&gt;=30,"Obesity")</f>
        <v>Under Weight</v>
      </c>
      <c r="K1701" s="23" t="str" cm="1">
        <f t="array" ref="K1701">_xlfn.IFS(D1701&lt;5.7,"Normal",D1701&lt;=6.5,"Prediabetes",D1701&gt;6.5,"Diabetes")</f>
        <v>Diabetes</v>
      </c>
      <c r="L1701" s="30" t="str">
        <f>VLOOKUP(A1701,'Hospitalisation Details'!A1701:H4043,2,FALSE)</f>
        <v>08-Jun-1978</v>
      </c>
      <c r="M1701" s="23">
        <f>VLOOKUP(A1701,'Hospitalisation Details'!A1701:H4043,5,FALSE)</f>
        <v>5428.98</v>
      </c>
      <c r="N1701" s="23" t="str">
        <f>VLOOKUP(A1701,'Hospitalisation Details'!A1701:H4043,6,FALSE)</f>
        <v>tier - 2</v>
      </c>
      <c r="O1701" s="23" t="str">
        <f>VLOOKUP(A1701,'Hospitalisation Details'!A1701:H4043,7,FALSE)</f>
        <v>tier - 2</v>
      </c>
      <c r="P1701" s="23" t="str">
        <f>VLOOKUP(A1701,'Hospitalisation Details'!A1701:H4043,8,FALSE)</f>
        <v>R1012</v>
      </c>
      <c r="Q1701" s="26">
        <f>VLOOKUP(A1701,'Hospitalisation Details'!A1701:H4043,3,FALSE)</f>
        <v>45</v>
      </c>
    </row>
    <row r="1702" spans="1:17" ht="15.75" customHeight="1" x14ac:dyDescent="0.3">
      <c r="A1702" s="31" t="s">
        <v>2924</v>
      </c>
      <c r="B1702" s="23" t="str">
        <f>VLOOKUP(A1702,'Customer Names'!A1702:D4036,3,FALSE)</f>
        <v xml:space="preserve">  Stephen</v>
      </c>
      <c r="C1702" s="23">
        <f>VLOOKUP(Healthcare!A1702,'Medical Examinations'!A1702:H4036,2,FALSE)</f>
        <v>37.43</v>
      </c>
      <c r="D1702" s="23">
        <f>VLOOKUP(A1702,'Medical Examinations'!A1702:H4036,3,FALSE)</f>
        <v>4.5199999999999996</v>
      </c>
      <c r="E1702" s="23" t="str">
        <f>VLOOKUP(A1702,'Medical Examinations'!A1702:H4036,4,FALSE)</f>
        <v>No</v>
      </c>
      <c r="F1702" s="23" t="str">
        <f>VLOOKUP(A1702,'Medical Examinations'!A1702:H4036,5,FALSE)</f>
        <v>No</v>
      </c>
      <c r="G1702" s="23" t="str">
        <f>VLOOKUP(A1702,'Medical Examinations'!A1702:H4036,6,FALSE)</f>
        <v>No</v>
      </c>
      <c r="H1702" s="23">
        <f>VLOOKUP(A1702,'Medical Examinations'!A1702:H4036,7,FALSE)</f>
        <v>1</v>
      </c>
      <c r="I1702" s="23" t="str">
        <f>VLOOKUP(A1702,'Medical Examinations'!A1702:H4036,8,FALSE)</f>
        <v>No</v>
      </c>
      <c r="J1702" s="23" t="str" cm="1">
        <f t="array" ref="J1702">_xlfn.IFS(C1702&lt;18.5,"Under Weight",C1702&lt;25,"Healthy Weight",C1702&lt;30,"Over Weight",C1702&gt;=30,"Obesity")</f>
        <v>Obesity</v>
      </c>
      <c r="K1702" s="23" t="str" cm="1">
        <f t="array" ref="K1702">_xlfn.IFS(D1702&lt;5.7,"Normal",D1702&lt;=6.5,"Prediabetes",D1702&gt;6.5,"Diabetes")</f>
        <v>Normal</v>
      </c>
      <c r="L1702" s="30" t="str">
        <f>VLOOKUP(A1702,'Hospitalisation Details'!A1702:H4044,2,FALSE)</f>
        <v>17-Sep-1992</v>
      </c>
      <c r="M1702" s="23">
        <f>VLOOKUP(A1702,'Hospitalisation Details'!A1702:H4044,5,FALSE)</f>
        <v>5428.73</v>
      </c>
      <c r="N1702" s="23" t="str">
        <f>VLOOKUP(A1702,'Hospitalisation Details'!A1702:H4044,6,FALSE)</f>
        <v>tier - 3</v>
      </c>
      <c r="O1702" s="23" t="str">
        <f>VLOOKUP(A1702,'Hospitalisation Details'!A1702:H4044,7,FALSE)</f>
        <v>tier - 1</v>
      </c>
      <c r="P1702" s="23" t="str">
        <f>VLOOKUP(A1702,'Hospitalisation Details'!A1702:H4044,8,FALSE)</f>
        <v>R1017</v>
      </c>
      <c r="Q1702" s="26">
        <f>VLOOKUP(A1702,'Hospitalisation Details'!A1702:H4044,3,FALSE)</f>
        <v>30.725000000000001</v>
      </c>
    </row>
    <row r="1703" spans="1:17" ht="15.75" customHeight="1" x14ac:dyDescent="0.3">
      <c r="A1703" s="31" t="s">
        <v>2925</v>
      </c>
      <c r="B1703" s="23" t="str">
        <f>VLOOKUP(A1703,'Customer Names'!A1703:D4037,3,FALSE)</f>
        <v xml:space="preserve">  Joshua</v>
      </c>
      <c r="C1703" s="23">
        <f>VLOOKUP(Healthcare!A1703,'Medical Examinations'!A1703:H4037,2,FALSE)</f>
        <v>31.065000000000001</v>
      </c>
      <c r="D1703" s="23">
        <f>VLOOKUP(A1703,'Medical Examinations'!A1703:H4037,3,FALSE)</f>
        <v>5.71</v>
      </c>
      <c r="E1703" s="23" t="str">
        <f>VLOOKUP(A1703,'Medical Examinations'!A1703:H4037,4,FALSE)</f>
        <v>No</v>
      </c>
      <c r="F1703" s="23" t="str">
        <f>VLOOKUP(A1703,'Medical Examinations'!A1703:H4037,5,FALSE)</f>
        <v>No</v>
      </c>
      <c r="G1703" s="23" t="str">
        <f>VLOOKUP(A1703,'Medical Examinations'!A1703:H4037,6,FALSE)</f>
        <v>No</v>
      </c>
      <c r="H1703" s="23">
        <f>VLOOKUP(A1703,'Medical Examinations'!A1703:H4037,7,FALSE)</f>
        <v>0</v>
      </c>
      <c r="I1703" s="23" t="str">
        <f>VLOOKUP(A1703,'Medical Examinations'!A1703:H4037,8,FALSE)</f>
        <v>No</v>
      </c>
      <c r="J1703" s="23" t="str" cm="1">
        <f t="array" ref="J1703">_xlfn.IFS(C1703&lt;18.5,"Under Weight",C1703&lt;25,"Healthy Weight",C1703&lt;30,"Over Weight",C1703&gt;=30,"Obesity")</f>
        <v>Obesity</v>
      </c>
      <c r="K1703" s="23" t="str" cm="1">
        <f t="array" ref="K1703">_xlfn.IFS(D1703&lt;5.7,"Normal",D1703&lt;=6.5,"Prediabetes",D1703&gt;6.5,"Diabetes")</f>
        <v>Prediabetes</v>
      </c>
      <c r="L1703" s="30" t="str">
        <f>VLOOKUP(A1703,'Hospitalisation Details'!A1703:H4045,2,FALSE)</f>
        <v>06-Jul-1991</v>
      </c>
      <c r="M1703" s="23">
        <f>VLOOKUP(A1703,'Hospitalisation Details'!A1703:H4045,5,FALSE)</f>
        <v>5425.02</v>
      </c>
      <c r="N1703" s="23" t="str">
        <f>VLOOKUP(A1703,'Hospitalisation Details'!A1703:H4045,6,FALSE)</f>
        <v>tier - 2</v>
      </c>
      <c r="O1703" s="23" t="str">
        <f>VLOOKUP(A1703,'Hospitalisation Details'!A1703:H4045,7,FALSE)</f>
        <v>tier - 1</v>
      </c>
      <c r="P1703" s="23" t="str">
        <f>VLOOKUP(A1703,'Hospitalisation Details'!A1703:H4045,8,FALSE)</f>
        <v>R1012</v>
      </c>
      <c r="Q1703" s="26">
        <f>VLOOKUP(A1703,'Hospitalisation Details'!A1703:H4045,3,FALSE)</f>
        <v>31.922222222222221</v>
      </c>
    </row>
    <row r="1704" spans="1:17" ht="15.75" customHeight="1" x14ac:dyDescent="0.3">
      <c r="A1704" s="31" t="s">
        <v>2926</v>
      </c>
      <c r="B1704" s="23" t="str">
        <f>VLOOKUP(A1704,'Customer Names'!A1704:D4038,3,FALSE)</f>
        <v xml:space="preserve">  Josh</v>
      </c>
      <c r="C1704" s="23">
        <f>VLOOKUP(Healthcare!A1704,'Medical Examinations'!A1704:H4038,2,FALSE)</f>
        <v>25.08</v>
      </c>
      <c r="D1704" s="23">
        <f>VLOOKUP(A1704,'Medical Examinations'!A1704:H4038,3,FALSE)</f>
        <v>4.7699999999999996</v>
      </c>
      <c r="E1704" s="23" t="str">
        <f>VLOOKUP(A1704,'Medical Examinations'!A1704:H4038,4,FALSE)</f>
        <v>No</v>
      </c>
      <c r="F1704" s="23" t="str">
        <f>VLOOKUP(A1704,'Medical Examinations'!A1704:H4038,5,FALSE)</f>
        <v>No</v>
      </c>
      <c r="G1704" s="23" t="str">
        <f>VLOOKUP(A1704,'Medical Examinations'!A1704:H4038,6,FALSE)</f>
        <v>No</v>
      </c>
      <c r="H1704" s="23">
        <f>VLOOKUP(A1704,'Medical Examinations'!A1704:H4038,7,FALSE)</f>
        <v>0</v>
      </c>
      <c r="I1704" s="23" t="str">
        <f>VLOOKUP(A1704,'Medical Examinations'!A1704:H4038,8,FALSE)</f>
        <v>No</v>
      </c>
      <c r="J1704" s="23" t="str" cm="1">
        <f t="array" ref="J1704">_xlfn.IFS(C1704&lt;18.5,"Under Weight",C1704&lt;25,"Healthy Weight",C1704&lt;30,"Over Weight",C1704&gt;=30,"Obesity")</f>
        <v>Over Weight</v>
      </c>
      <c r="K1704" s="23" t="str" cm="1">
        <f t="array" ref="K1704">_xlfn.IFS(D1704&lt;5.7,"Normal",D1704&lt;=6.5,"Prediabetes",D1704&gt;6.5,"Diabetes")</f>
        <v>Normal</v>
      </c>
      <c r="L1704" s="30" t="str">
        <f>VLOOKUP(A1704,'Hospitalisation Details'!A1704:H4046,2,FALSE)</f>
        <v>27-Sep-1982</v>
      </c>
      <c r="M1704" s="23">
        <f>VLOOKUP(A1704,'Hospitalisation Details'!A1704:H4046,5,FALSE)</f>
        <v>5415.66</v>
      </c>
      <c r="N1704" s="23" t="str">
        <f>VLOOKUP(A1704,'Hospitalisation Details'!A1704:H4046,6,FALSE)</f>
        <v>tier - 2</v>
      </c>
      <c r="O1704" s="23" t="str">
        <f>VLOOKUP(A1704,'Hospitalisation Details'!A1704:H4046,7,FALSE)</f>
        <v>tier - 3</v>
      </c>
      <c r="P1704" s="23" t="str">
        <f>VLOOKUP(A1704,'Hospitalisation Details'!A1704:H4046,8,FALSE)</f>
        <v>R1013</v>
      </c>
      <c r="Q1704" s="26">
        <f>VLOOKUP(A1704,'Hospitalisation Details'!A1704:H4046,3,FALSE)</f>
        <v>40.697222222222223</v>
      </c>
    </row>
    <row r="1705" spans="1:17" ht="15.75" customHeight="1" x14ac:dyDescent="0.3">
      <c r="A1705" s="31" t="s">
        <v>2927</v>
      </c>
      <c r="B1705" s="23" t="str">
        <f>VLOOKUP(A1705,'Customer Names'!A1705:D4039,3,FALSE)</f>
        <v xml:space="preserve">  Heather</v>
      </c>
      <c r="C1705" s="23">
        <f>VLOOKUP(Healthcare!A1705,'Medical Examinations'!A1705:H4039,2,FALSE)</f>
        <v>15.2</v>
      </c>
      <c r="D1705" s="23">
        <f>VLOOKUP(A1705,'Medical Examinations'!A1705:H4039,3,FALSE)</f>
        <v>7.81</v>
      </c>
      <c r="E1705" s="23" t="str">
        <f>VLOOKUP(A1705,'Medical Examinations'!A1705:H4039,4,FALSE)</f>
        <v>Yes</v>
      </c>
      <c r="F1705" s="23" t="str">
        <f>VLOOKUP(A1705,'Medical Examinations'!A1705:H4039,5,FALSE)</f>
        <v>No</v>
      </c>
      <c r="G1705" s="23" t="str">
        <f>VLOOKUP(A1705,'Medical Examinations'!A1705:H4039,6,FALSE)</f>
        <v>No</v>
      </c>
      <c r="H1705" s="23">
        <f>VLOOKUP(A1705,'Medical Examinations'!A1705:H4039,7,FALSE)</f>
        <v>1</v>
      </c>
      <c r="I1705" s="23" t="str">
        <f>VLOOKUP(A1705,'Medical Examinations'!A1705:H4039,8,FALSE)</f>
        <v>No</v>
      </c>
      <c r="J1705" s="23" t="str" cm="1">
        <f t="array" ref="J1705">_xlfn.IFS(C1705&lt;18.5,"Under Weight",C1705&lt;25,"Healthy Weight",C1705&lt;30,"Over Weight",C1705&gt;=30,"Obesity")</f>
        <v>Under Weight</v>
      </c>
      <c r="K1705" s="23" t="str" cm="1">
        <f t="array" ref="K1705">_xlfn.IFS(D1705&lt;5.7,"Normal",D1705&lt;=6.5,"Prediabetes",D1705&gt;6.5,"Diabetes")</f>
        <v>Diabetes</v>
      </c>
      <c r="L1705" s="30" t="str">
        <f>VLOOKUP(A1705,'Hospitalisation Details'!A1705:H4047,2,FALSE)</f>
        <v>27-Sep-1975</v>
      </c>
      <c r="M1705" s="23">
        <f>VLOOKUP(A1705,'Hospitalisation Details'!A1705:H4047,5,FALSE)</f>
        <v>5411.99</v>
      </c>
      <c r="N1705" s="23" t="str">
        <f>VLOOKUP(A1705,'Hospitalisation Details'!A1705:H4047,6,FALSE)</f>
        <v>tier - 2</v>
      </c>
      <c r="O1705" s="23" t="str">
        <f>VLOOKUP(A1705,'Hospitalisation Details'!A1705:H4047,7,FALSE)</f>
        <v>tier - 3</v>
      </c>
      <c r="P1705" s="23" t="str">
        <f>VLOOKUP(A1705,'Hospitalisation Details'!A1705:H4047,8,FALSE)</f>
        <v>R1012</v>
      </c>
      <c r="Q1705" s="26">
        <f>VLOOKUP(A1705,'Hospitalisation Details'!A1705:H4047,3,FALSE)</f>
        <v>47.697222222222223</v>
      </c>
    </row>
    <row r="1706" spans="1:17" ht="15.75" customHeight="1" x14ac:dyDescent="0.3">
      <c r="A1706" s="31" t="s">
        <v>2928</v>
      </c>
      <c r="B1706" s="23" t="str">
        <f>VLOOKUP(A1706,'Customer Names'!A1706:D4040,3,FALSE)</f>
        <v xml:space="preserve">  James C</v>
      </c>
      <c r="C1706" s="23">
        <f>VLOOKUP(Healthcare!A1706,'Medical Examinations'!A1706:H4040,2,FALSE)</f>
        <v>22.34</v>
      </c>
      <c r="D1706" s="23">
        <f>VLOOKUP(A1706,'Medical Examinations'!A1706:H4040,3,FALSE)</f>
        <v>5.19</v>
      </c>
      <c r="E1706" s="23" t="str">
        <f>VLOOKUP(A1706,'Medical Examinations'!A1706:H4040,4,FALSE)</f>
        <v>Yes</v>
      </c>
      <c r="F1706" s="23" t="str">
        <f>VLOOKUP(A1706,'Medical Examinations'!A1706:H4040,5,FALSE)</f>
        <v>No</v>
      </c>
      <c r="G1706" s="23" t="str">
        <f>VLOOKUP(A1706,'Medical Examinations'!A1706:H4040,6,FALSE)</f>
        <v>No</v>
      </c>
      <c r="H1706" s="23">
        <f>VLOOKUP(A1706,'Medical Examinations'!A1706:H4040,7,FALSE)</f>
        <v>0</v>
      </c>
      <c r="I1706" s="23" t="str">
        <f>VLOOKUP(A1706,'Medical Examinations'!A1706:H4040,8,FALSE)</f>
        <v>No</v>
      </c>
      <c r="J1706" s="23" t="str" cm="1">
        <f t="array" ref="J1706">_xlfn.IFS(C1706&lt;18.5,"Under Weight",C1706&lt;25,"Healthy Weight",C1706&lt;30,"Over Weight",C1706&gt;=30,"Obesity")</f>
        <v>Healthy Weight</v>
      </c>
      <c r="K1706" s="23" t="str" cm="1">
        <f t="array" ref="K1706">_xlfn.IFS(D1706&lt;5.7,"Normal",D1706&lt;=6.5,"Prediabetes",D1706&gt;6.5,"Diabetes")</f>
        <v>Normal</v>
      </c>
      <c r="L1706" s="30" t="str">
        <f>VLOOKUP(A1706,'Hospitalisation Details'!A1706:H4048,2,FALSE)</f>
        <v>23-Dec-1985</v>
      </c>
      <c r="M1706" s="23">
        <f>VLOOKUP(A1706,'Hospitalisation Details'!A1706:H4048,5,FALSE)</f>
        <v>5402.89</v>
      </c>
      <c r="N1706" s="23" t="str">
        <f>VLOOKUP(A1706,'Hospitalisation Details'!A1706:H4048,6,FALSE)</f>
        <v>tier - 2</v>
      </c>
      <c r="O1706" s="23" t="str">
        <f>VLOOKUP(A1706,'Hospitalisation Details'!A1706:H4048,7,FALSE)</f>
        <v>tier - 1</v>
      </c>
      <c r="P1706" s="23" t="str">
        <f>VLOOKUP(A1706,'Hospitalisation Details'!A1706:H4048,8,FALSE)</f>
        <v>R1013</v>
      </c>
      <c r="Q1706" s="26">
        <f>VLOOKUP(A1706,'Hospitalisation Details'!A1706:H4048,3,FALSE)</f>
        <v>37.458333333333336</v>
      </c>
    </row>
    <row r="1707" spans="1:17" ht="15.75" customHeight="1" x14ac:dyDescent="0.3">
      <c r="A1707" s="31" t="s">
        <v>2930</v>
      </c>
      <c r="B1707" s="23" t="str">
        <f>VLOOKUP(A1707,'Customer Names'!A1707:D4041,3,FALSE)</f>
        <v xml:space="preserve">  Kim</v>
      </c>
      <c r="C1707" s="23">
        <f>VLOOKUP(Healthcare!A1707,'Medical Examinations'!A1707:H4041,2,FALSE)</f>
        <v>40.15</v>
      </c>
      <c r="D1707" s="23">
        <f>VLOOKUP(A1707,'Medical Examinations'!A1707:H4041,3,FALSE)</f>
        <v>5.93</v>
      </c>
      <c r="E1707" s="23" t="str">
        <f>VLOOKUP(A1707,'Medical Examinations'!A1707:H4041,4,FALSE)</f>
        <v>No</v>
      </c>
      <c r="F1707" s="23" t="str">
        <f>VLOOKUP(A1707,'Medical Examinations'!A1707:H4041,5,FALSE)</f>
        <v>No</v>
      </c>
      <c r="G1707" s="23" t="str">
        <f>VLOOKUP(A1707,'Medical Examinations'!A1707:H4041,6,FALSE)</f>
        <v>No</v>
      </c>
      <c r="H1707" s="23">
        <f>VLOOKUP(A1707,'Medical Examinations'!A1707:H4041,7,FALSE)</f>
        <v>1</v>
      </c>
      <c r="I1707" s="23" t="str">
        <f>VLOOKUP(A1707,'Medical Examinations'!A1707:H4041,8,FALSE)</f>
        <v>No</v>
      </c>
      <c r="J1707" s="23" t="str" cm="1">
        <f t="array" ref="J1707">_xlfn.IFS(C1707&lt;18.5,"Under Weight",C1707&lt;25,"Healthy Weight",C1707&lt;30,"Over Weight",C1707&gt;=30,"Obesity")</f>
        <v>Obesity</v>
      </c>
      <c r="K1707" s="23" t="str" cm="1">
        <f t="array" ref="K1707">_xlfn.IFS(D1707&lt;5.7,"Normal",D1707&lt;=6.5,"Prediabetes",D1707&gt;6.5,"Diabetes")</f>
        <v>Prediabetes</v>
      </c>
      <c r="L1707" s="30" t="str">
        <f>VLOOKUP(A1707,'Hospitalisation Details'!A1707:H4049,2,FALSE)</f>
        <v>01-Aug-1984</v>
      </c>
      <c r="M1707" s="23">
        <f>VLOOKUP(A1707,'Hospitalisation Details'!A1707:H4049,5,FALSE)</f>
        <v>5400.98</v>
      </c>
      <c r="N1707" s="23" t="str">
        <f>VLOOKUP(A1707,'Hospitalisation Details'!A1707:H4049,6,FALSE)</f>
        <v>tier - 2</v>
      </c>
      <c r="O1707" s="23" t="str">
        <f>VLOOKUP(A1707,'Hospitalisation Details'!A1707:H4049,7,FALSE)</f>
        <v>tier - 2</v>
      </c>
      <c r="P1707" s="23" t="str">
        <f>VLOOKUP(A1707,'Hospitalisation Details'!A1707:H4049,8,FALSE)</f>
        <v>R1013</v>
      </c>
      <c r="Q1707" s="26">
        <f>VLOOKUP(A1707,'Hospitalisation Details'!A1707:H4049,3,FALSE)</f>
        <v>38.852777777777774</v>
      </c>
    </row>
    <row r="1708" spans="1:17" ht="15.75" customHeight="1" x14ac:dyDescent="0.3">
      <c r="A1708" s="31" t="s">
        <v>2932</v>
      </c>
      <c r="B1708" s="23" t="str">
        <f>VLOOKUP(A1708,'Customer Names'!A1708:D4042,3,FALSE)</f>
        <v xml:space="preserve">  Marie E</v>
      </c>
      <c r="C1708" s="23">
        <f>VLOOKUP(Healthcare!A1708,'Medical Examinations'!A1708:H4042,2,FALSE)</f>
        <v>37.729999999999997</v>
      </c>
      <c r="D1708" s="23">
        <f>VLOOKUP(A1708,'Medical Examinations'!A1708:H4042,3,FALSE)</f>
        <v>6.29</v>
      </c>
      <c r="E1708" s="23" t="str">
        <f>VLOOKUP(A1708,'Medical Examinations'!A1708:H4042,4,FALSE)</f>
        <v>No</v>
      </c>
      <c r="F1708" s="23" t="str">
        <f>VLOOKUP(A1708,'Medical Examinations'!A1708:H4042,5,FALSE)</f>
        <v>No</v>
      </c>
      <c r="G1708" s="23" t="str">
        <f>VLOOKUP(A1708,'Medical Examinations'!A1708:H4042,6,FALSE)</f>
        <v>No</v>
      </c>
      <c r="H1708" s="23">
        <f>VLOOKUP(A1708,'Medical Examinations'!A1708:H4042,7,FALSE)</f>
        <v>1</v>
      </c>
      <c r="I1708" s="23" t="str">
        <f>VLOOKUP(A1708,'Medical Examinations'!A1708:H4042,8,FALSE)</f>
        <v>No</v>
      </c>
      <c r="J1708" s="23" t="str" cm="1">
        <f t="array" ref="J1708">_xlfn.IFS(C1708&lt;18.5,"Under Weight",C1708&lt;25,"Healthy Weight",C1708&lt;30,"Over Weight",C1708&gt;=30,"Obesity")</f>
        <v>Obesity</v>
      </c>
      <c r="K1708" s="23" t="str" cm="1">
        <f t="array" ref="K1708">_xlfn.IFS(D1708&lt;5.7,"Normal",D1708&lt;=6.5,"Prediabetes",D1708&gt;6.5,"Diabetes")</f>
        <v>Prediabetes</v>
      </c>
      <c r="L1708" s="30" t="str">
        <f>VLOOKUP(A1708,'Hospitalisation Details'!A1708:H4050,2,FALSE)</f>
        <v>03-Sep-1984</v>
      </c>
      <c r="M1708" s="23">
        <f>VLOOKUP(A1708,'Hospitalisation Details'!A1708:H4050,5,FALSE)</f>
        <v>5397.62</v>
      </c>
      <c r="N1708" s="23" t="str">
        <f>VLOOKUP(A1708,'Hospitalisation Details'!A1708:H4050,6,FALSE)</f>
        <v>tier - 2</v>
      </c>
      <c r="O1708" s="23" t="str">
        <f>VLOOKUP(A1708,'Hospitalisation Details'!A1708:H4050,7,FALSE)</f>
        <v>tier - 2</v>
      </c>
      <c r="P1708" s="23" t="str">
        <f>VLOOKUP(A1708,'Hospitalisation Details'!A1708:H4050,8,FALSE)</f>
        <v>R1013</v>
      </c>
      <c r="Q1708" s="26">
        <f>VLOOKUP(A1708,'Hospitalisation Details'!A1708:H4050,3,FALSE)</f>
        <v>38.763888888888886</v>
      </c>
    </row>
    <row r="1709" spans="1:17" ht="15.75" customHeight="1" x14ac:dyDescent="0.3">
      <c r="A1709" s="31" t="s">
        <v>2933</v>
      </c>
      <c r="B1709" s="23" t="str">
        <f>VLOOKUP(A1709,'Customer Names'!A1709:D4043,3,FALSE)</f>
        <v xml:space="preserve">  Dariusz</v>
      </c>
      <c r="C1709" s="23">
        <f>VLOOKUP(Healthcare!A1709,'Medical Examinations'!A1709:H4043,2,FALSE)</f>
        <v>25.35</v>
      </c>
      <c r="D1709" s="23">
        <f>VLOOKUP(A1709,'Medical Examinations'!A1709:H4043,3,FALSE)</f>
        <v>4.9000000000000004</v>
      </c>
      <c r="E1709" s="23" t="str">
        <f>VLOOKUP(A1709,'Medical Examinations'!A1709:H4043,4,FALSE)</f>
        <v>No</v>
      </c>
      <c r="F1709" s="23" t="str">
        <f>VLOOKUP(A1709,'Medical Examinations'!A1709:H4043,5,FALSE)</f>
        <v>No</v>
      </c>
      <c r="G1709" s="23" t="str">
        <f>VLOOKUP(A1709,'Medical Examinations'!A1709:H4043,6,FALSE)</f>
        <v>No</v>
      </c>
      <c r="H1709" s="23">
        <f>VLOOKUP(A1709,'Medical Examinations'!A1709:H4043,7,FALSE)</f>
        <v>0</v>
      </c>
      <c r="I1709" s="23" t="str">
        <f>VLOOKUP(A1709,'Medical Examinations'!A1709:H4043,8,FALSE)</f>
        <v>No</v>
      </c>
      <c r="J1709" s="23" t="str" cm="1">
        <f t="array" ref="J1709">_xlfn.IFS(C1709&lt;18.5,"Under Weight",C1709&lt;25,"Healthy Weight",C1709&lt;30,"Over Weight",C1709&gt;=30,"Obesity")</f>
        <v>Over Weight</v>
      </c>
      <c r="K1709" s="23" t="str" cm="1">
        <f t="array" ref="K1709">_xlfn.IFS(D1709&lt;5.7,"Normal",D1709&lt;=6.5,"Prediabetes",D1709&gt;6.5,"Diabetes")</f>
        <v>Normal</v>
      </c>
      <c r="L1709" s="30" t="str">
        <f>VLOOKUP(A1709,'Hospitalisation Details'!A1709:H4051,2,FALSE)</f>
        <v>06-Nov-1989</v>
      </c>
      <c r="M1709" s="23">
        <f>VLOOKUP(A1709,'Hospitalisation Details'!A1709:H4051,5,FALSE)</f>
        <v>5396.44</v>
      </c>
      <c r="N1709" s="23" t="str">
        <f>VLOOKUP(A1709,'Hospitalisation Details'!A1709:H4051,6,FALSE)</f>
        <v>tier - 2</v>
      </c>
      <c r="O1709" s="23" t="str">
        <f>VLOOKUP(A1709,'Hospitalisation Details'!A1709:H4051,7,FALSE)</f>
        <v>tier - 3</v>
      </c>
      <c r="P1709" s="23" t="str">
        <f>VLOOKUP(A1709,'Hospitalisation Details'!A1709:H4051,8,FALSE)</f>
        <v>R1013</v>
      </c>
      <c r="Q1709" s="26">
        <f>VLOOKUP(A1709,'Hospitalisation Details'!A1709:H4051,3,FALSE)</f>
        <v>33.588888888888889</v>
      </c>
    </row>
    <row r="1710" spans="1:17" ht="15.75" customHeight="1" x14ac:dyDescent="0.3">
      <c r="A1710" s="31" t="s">
        <v>2935</v>
      </c>
      <c r="B1710" s="23" t="str">
        <f>VLOOKUP(A1710,'Customer Names'!A1710:D4044,3,FALSE)</f>
        <v xml:space="preserve">  Jessica E</v>
      </c>
      <c r="C1710" s="23">
        <f>VLOOKUP(Healthcare!A1710,'Medical Examinations'!A1710:H4044,2,FALSE)</f>
        <v>26.41</v>
      </c>
      <c r="D1710" s="23">
        <f>VLOOKUP(A1710,'Medical Examinations'!A1710:H4044,3,FALSE)</f>
        <v>5.07</v>
      </c>
      <c r="E1710" s="23" t="str">
        <f>VLOOKUP(A1710,'Medical Examinations'!A1710:H4044,4,FALSE)</f>
        <v>Yes</v>
      </c>
      <c r="F1710" s="23" t="str">
        <f>VLOOKUP(A1710,'Medical Examinations'!A1710:H4044,5,FALSE)</f>
        <v>No</v>
      </c>
      <c r="G1710" s="23" t="str">
        <f>VLOOKUP(A1710,'Medical Examinations'!A1710:H4044,6,FALSE)</f>
        <v>No</v>
      </c>
      <c r="H1710" s="23">
        <f>VLOOKUP(A1710,'Medical Examinations'!A1710:H4044,7,FALSE)</f>
        <v>1</v>
      </c>
      <c r="I1710" s="23" t="str">
        <f>VLOOKUP(A1710,'Medical Examinations'!A1710:H4044,8,FALSE)</f>
        <v>No</v>
      </c>
      <c r="J1710" s="23" t="str" cm="1">
        <f t="array" ref="J1710">_xlfn.IFS(C1710&lt;18.5,"Under Weight",C1710&lt;25,"Healthy Weight",C1710&lt;30,"Over Weight",C1710&gt;=30,"Obesity")</f>
        <v>Over Weight</v>
      </c>
      <c r="K1710" s="23" t="str" cm="1">
        <f t="array" ref="K1710">_xlfn.IFS(D1710&lt;5.7,"Normal",D1710&lt;=6.5,"Prediabetes",D1710&gt;6.5,"Diabetes")</f>
        <v>Normal</v>
      </c>
      <c r="L1710" s="30" t="str">
        <f>VLOOKUP(A1710,'Hospitalisation Details'!A1710:H4052,2,FALSE)</f>
        <v>08-Aug-1988</v>
      </c>
      <c r="M1710" s="23">
        <f>VLOOKUP(A1710,'Hospitalisation Details'!A1710:H4052,5,FALSE)</f>
        <v>5385.34</v>
      </c>
      <c r="N1710" s="23" t="str">
        <f>VLOOKUP(A1710,'Hospitalisation Details'!A1710:H4052,6,FALSE)</f>
        <v>tier - 2</v>
      </c>
      <c r="O1710" s="23" t="str">
        <f>VLOOKUP(A1710,'Hospitalisation Details'!A1710:H4052,7,FALSE)</f>
        <v>tier - 3</v>
      </c>
      <c r="P1710" s="23" t="str">
        <f>VLOOKUP(A1710,'Hospitalisation Details'!A1710:H4052,8,FALSE)</f>
        <v>R1012</v>
      </c>
      <c r="Q1710" s="26">
        <f>VLOOKUP(A1710,'Hospitalisation Details'!A1710:H4052,3,FALSE)</f>
        <v>34.833333333333336</v>
      </c>
    </row>
    <row r="1711" spans="1:17" ht="15.75" customHeight="1" x14ac:dyDescent="0.3">
      <c r="A1711" s="31" t="s">
        <v>2936</v>
      </c>
      <c r="B1711" s="23" t="str">
        <f>VLOOKUP(A1711,'Customer Names'!A1711:D4045,3,FALSE)</f>
        <v xml:space="preserve">  Kristen</v>
      </c>
      <c r="C1711" s="23">
        <f>VLOOKUP(Healthcare!A1711,'Medical Examinations'!A1711:H4045,2,FALSE)</f>
        <v>27.6</v>
      </c>
      <c r="D1711" s="23">
        <f>VLOOKUP(A1711,'Medical Examinations'!A1711:H4045,3,FALSE)</f>
        <v>5.33</v>
      </c>
      <c r="E1711" s="23" t="str">
        <f>VLOOKUP(A1711,'Medical Examinations'!A1711:H4045,4,FALSE)</f>
        <v>No</v>
      </c>
      <c r="F1711" s="23" t="str">
        <f>VLOOKUP(A1711,'Medical Examinations'!A1711:H4045,5,FALSE)</f>
        <v>No</v>
      </c>
      <c r="G1711" s="23" t="str">
        <f>VLOOKUP(A1711,'Medical Examinations'!A1711:H4045,6,FALSE)</f>
        <v>No</v>
      </c>
      <c r="H1711" s="23">
        <f>VLOOKUP(A1711,'Medical Examinations'!A1711:H4045,7,FALSE)</f>
        <v>1</v>
      </c>
      <c r="I1711" s="23" t="str">
        <f>VLOOKUP(A1711,'Medical Examinations'!A1711:H4045,8,FALSE)</f>
        <v>No</v>
      </c>
      <c r="J1711" s="23" t="str" cm="1">
        <f t="array" ref="J1711">_xlfn.IFS(C1711&lt;18.5,"Under Weight",C1711&lt;25,"Healthy Weight",C1711&lt;30,"Over Weight",C1711&gt;=30,"Obesity")</f>
        <v>Over Weight</v>
      </c>
      <c r="K1711" s="23" t="str" cm="1">
        <f t="array" ref="K1711">_xlfn.IFS(D1711&lt;5.7,"Normal",D1711&lt;=6.5,"Prediabetes",D1711&gt;6.5,"Diabetes")</f>
        <v>Normal</v>
      </c>
      <c r="L1711" s="30" t="str">
        <f>VLOOKUP(A1711,'Hospitalisation Details'!A1711:H4053,2,FALSE)</f>
        <v>01-Jun-1984</v>
      </c>
      <c r="M1711" s="23">
        <f>VLOOKUP(A1711,'Hospitalisation Details'!A1711:H4053,5,FALSE)</f>
        <v>5383.54</v>
      </c>
      <c r="N1711" s="23" t="str">
        <f>VLOOKUP(A1711,'Hospitalisation Details'!A1711:H4053,6,FALSE)</f>
        <v>tier - 2</v>
      </c>
      <c r="O1711" s="23" t="str">
        <f>VLOOKUP(A1711,'Hospitalisation Details'!A1711:H4053,7,FALSE)</f>
        <v>tier - 3</v>
      </c>
      <c r="P1711" s="23" t="str">
        <f>VLOOKUP(A1711,'Hospitalisation Details'!A1711:H4053,8,FALSE)</f>
        <v>R1011</v>
      </c>
      <c r="Q1711" s="26">
        <f>VLOOKUP(A1711,'Hospitalisation Details'!A1711:H4053,3,FALSE)</f>
        <v>39.019444444444446</v>
      </c>
    </row>
    <row r="1712" spans="1:17" ht="15.75" customHeight="1" x14ac:dyDescent="0.3">
      <c r="A1712" s="31" t="s">
        <v>2938</v>
      </c>
      <c r="B1712" s="23" t="str">
        <f>VLOOKUP(A1712,'Customer Names'!A1712:D4046,3,FALSE)</f>
        <v xml:space="preserve">  Jose Guadalupe P</v>
      </c>
      <c r="C1712" s="23">
        <f>VLOOKUP(Healthcare!A1712,'Medical Examinations'!A1712:H4046,2,FALSE)</f>
        <v>33.82</v>
      </c>
      <c r="D1712" s="23">
        <f>VLOOKUP(A1712,'Medical Examinations'!A1712:H4046,3,FALSE)</f>
        <v>8.93</v>
      </c>
      <c r="E1712" s="23" t="str">
        <f>VLOOKUP(A1712,'Medical Examinations'!A1712:H4046,4,FALSE)</f>
        <v>Yes</v>
      </c>
      <c r="F1712" s="23" t="str">
        <f>VLOOKUP(A1712,'Medical Examinations'!A1712:H4046,5,FALSE)</f>
        <v>No</v>
      </c>
      <c r="G1712" s="23" t="str">
        <f>VLOOKUP(A1712,'Medical Examinations'!A1712:H4046,6,FALSE)</f>
        <v>No</v>
      </c>
      <c r="H1712" s="23">
        <f>VLOOKUP(A1712,'Medical Examinations'!A1712:H4046,7,FALSE)</f>
        <v>1</v>
      </c>
      <c r="I1712" s="23" t="str">
        <f>VLOOKUP(A1712,'Medical Examinations'!A1712:H4046,8,FALSE)</f>
        <v>No</v>
      </c>
      <c r="J1712" s="23" t="str" cm="1">
        <f t="array" ref="J1712">_xlfn.IFS(C1712&lt;18.5,"Under Weight",C1712&lt;25,"Healthy Weight",C1712&lt;30,"Over Weight",C1712&gt;=30,"Obesity")</f>
        <v>Obesity</v>
      </c>
      <c r="K1712" s="23" t="str" cm="1">
        <f t="array" ref="K1712">_xlfn.IFS(D1712&lt;5.7,"Normal",D1712&lt;=6.5,"Prediabetes",D1712&gt;6.5,"Diabetes")</f>
        <v>Diabetes</v>
      </c>
      <c r="L1712" s="30" t="str">
        <f>VLOOKUP(A1712,'Hospitalisation Details'!A1712:H4054,2,FALSE)</f>
        <v>22-Jul-1986</v>
      </c>
      <c r="M1712" s="23">
        <f>VLOOKUP(A1712,'Hospitalisation Details'!A1712:H4054,5,FALSE)</f>
        <v>5377.46</v>
      </c>
      <c r="N1712" s="23" t="str">
        <f>VLOOKUP(A1712,'Hospitalisation Details'!A1712:H4054,6,FALSE)</f>
        <v>tier - 2</v>
      </c>
      <c r="O1712" s="23" t="str">
        <f>VLOOKUP(A1712,'Hospitalisation Details'!A1712:H4054,7,FALSE)</f>
        <v>tier - 3</v>
      </c>
      <c r="P1712" s="23" t="str">
        <f>VLOOKUP(A1712,'Hospitalisation Details'!A1712:H4054,8,FALSE)</f>
        <v>R1012</v>
      </c>
      <c r="Q1712" s="26">
        <f>VLOOKUP(A1712,'Hospitalisation Details'!A1712:H4054,3,FALSE)</f>
        <v>36.87777777777778</v>
      </c>
    </row>
    <row r="1713" spans="1:17" ht="15.75" customHeight="1" x14ac:dyDescent="0.3">
      <c r="A1713" s="31" t="s">
        <v>2940</v>
      </c>
      <c r="B1713" s="23" t="str">
        <f>VLOOKUP(A1713,'Customer Names'!A1713:D4047,3,FALSE)</f>
        <v xml:space="preserve">  Cynthia</v>
      </c>
      <c r="C1713" s="23">
        <f>VLOOKUP(Healthcare!A1713,'Medical Examinations'!A1713:H4047,2,FALSE)</f>
        <v>32.9</v>
      </c>
      <c r="D1713" s="23">
        <f>VLOOKUP(A1713,'Medical Examinations'!A1713:H4047,3,FALSE)</f>
        <v>4.3499999999999996</v>
      </c>
      <c r="E1713" s="23" t="str">
        <f>VLOOKUP(A1713,'Medical Examinations'!A1713:H4047,4,FALSE)</f>
        <v>No</v>
      </c>
      <c r="F1713" s="23" t="str">
        <f>VLOOKUP(A1713,'Medical Examinations'!A1713:H4047,5,FALSE)</f>
        <v>No</v>
      </c>
      <c r="G1713" s="23" t="str">
        <f>VLOOKUP(A1713,'Medical Examinations'!A1713:H4047,6,FALSE)</f>
        <v>No</v>
      </c>
      <c r="H1713" s="23">
        <f>VLOOKUP(A1713,'Medical Examinations'!A1713:H4047,7,FALSE)</f>
        <v>0</v>
      </c>
      <c r="I1713" s="23" t="str">
        <f>VLOOKUP(A1713,'Medical Examinations'!A1713:H4047,8,FALSE)</f>
        <v>No</v>
      </c>
      <c r="J1713" s="23" t="str" cm="1">
        <f t="array" ref="J1713">_xlfn.IFS(C1713&lt;18.5,"Under Weight",C1713&lt;25,"Healthy Weight",C1713&lt;30,"Over Weight",C1713&gt;=30,"Obesity")</f>
        <v>Obesity</v>
      </c>
      <c r="K1713" s="23" t="str" cm="1">
        <f t="array" ref="K1713">_xlfn.IFS(D1713&lt;5.7,"Normal",D1713&lt;=6.5,"Prediabetes",D1713&gt;6.5,"Diabetes")</f>
        <v>Normal</v>
      </c>
      <c r="L1713" s="30" t="str">
        <f>VLOOKUP(A1713,'Hospitalisation Details'!A1713:H4055,2,FALSE)</f>
        <v>18-Nov-1989</v>
      </c>
      <c r="M1713" s="23">
        <f>VLOOKUP(A1713,'Hospitalisation Details'!A1713:H4055,5,FALSE)</f>
        <v>5375.04</v>
      </c>
      <c r="N1713" s="23" t="str">
        <f>VLOOKUP(A1713,'Hospitalisation Details'!A1713:H4055,6,FALSE)</f>
        <v>tier - 2</v>
      </c>
      <c r="O1713" s="23" t="str">
        <f>VLOOKUP(A1713,'Hospitalisation Details'!A1713:H4055,7,FALSE)</f>
        <v>tier - 1</v>
      </c>
      <c r="P1713" s="23" t="str">
        <f>VLOOKUP(A1713,'Hospitalisation Details'!A1713:H4055,8,FALSE)</f>
        <v>R1011</v>
      </c>
      <c r="Q1713" s="26">
        <f>VLOOKUP(A1713,'Hospitalisation Details'!A1713:H4055,3,FALSE)</f>
        <v>33.555555555555557</v>
      </c>
    </row>
    <row r="1714" spans="1:17" ht="15.75" customHeight="1" x14ac:dyDescent="0.3">
      <c r="A1714" s="31" t="s">
        <v>2941</v>
      </c>
      <c r="B1714" s="23" t="str">
        <f>VLOOKUP(A1714,'Customer Names'!A1714:D4048,3,FALSE)</f>
        <v xml:space="preserve">  Tyler</v>
      </c>
      <c r="C1714" s="23">
        <f>VLOOKUP(Healthcare!A1714,'Medical Examinations'!A1714:H4048,2,FALSE)</f>
        <v>30.875</v>
      </c>
      <c r="D1714" s="23">
        <f>VLOOKUP(A1714,'Medical Examinations'!A1714:H4048,3,FALSE)</f>
        <v>9.5399999999999991</v>
      </c>
      <c r="E1714" s="23" t="str">
        <f>VLOOKUP(A1714,'Medical Examinations'!A1714:H4048,4,FALSE)</f>
        <v>Yes</v>
      </c>
      <c r="F1714" s="23" t="str">
        <f>VLOOKUP(A1714,'Medical Examinations'!A1714:H4048,5,FALSE)</f>
        <v>No</v>
      </c>
      <c r="G1714" s="23" t="str">
        <f>VLOOKUP(A1714,'Medical Examinations'!A1714:H4048,6,FALSE)</f>
        <v>No</v>
      </c>
      <c r="H1714" s="23">
        <f>VLOOKUP(A1714,'Medical Examinations'!A1714:H4048,7,FALSE)</f>
        <v>1</v>
      </c>
      <c r="I1714" s="23" t="str">
        <f>VLOOKUP(A1714,'Medical Examinations'!A1714:H4048,8,FALSE)</f>
        <v>No</v>
      </c>
      <c r="J1714" s="23" t="str" cm="1">
        <f t="array" ref="J1714">_xlfn.IFS(C1714&lt;18.5,"Under Weight",C1714&lt;25,"Healthy Weight",C1714&lt;30,"Over Weight",C1714&gt;=30,"Obesity")</f>
        <v>Obesity</v>
      </c>
      <c r="K1714" s="23" t="str" cm="1">
        <f t="array" ref="K1714">_xlfn.IFS(D1714&lt;5.7,"Normal",D1714&lt;=6.5,"Prediabetes",D1714&gt;6.5,"Diabetes")</f>
        <v>Diabetes</v>
      </c>
      <c r="L1714" s="30" t="str">
        <f>VLOOKUP(A1714,'Hospitalisation Details'!A1714:H4056,2,FALSE)</f>
        <v>01-Jun-1986</v>
      </c>
      <c r="M1714" s="23">
        <f>VLOOKUP(A1714,'Hospitalisation Details'!A1714:H4056,5,FALSE)</f>
        <v>5373.36</v>
      </c>
      <c r="N1714" s="23" t="str">
        <f>VLOOKUP(A1714,'Hospitalisation Details'!A1714:H4056,6,FALSE)</f>
        <v>tier - 2</v>
      </c>
      <c r="O1714" s="23" t="str">
        <f>VLOOKUP(A1714,'Hospitalisation Details'!A1714:H4056,7,FALSE)</f>
        <v>tier - 2</v>
      </c>
      <c r="P1714" s="23" t="str">
        <f>VLOOKUP(A1714,'Hospitalisation Details'!A1714:H4056,8,FALSE)</f>
        <v>R1012</v>
      </c>
      <c r="Q1714" s="26">
        <f>VLOOKUP(A1714,'Hospitalisation Details'!A1714:H4056,3,FALSE)</f>
        <v>37.019444444444446</v>
      </c>
    </row>
    <row r="1715" spans="1:17" ht="15.75" customHeight="1" x14ac:dyDescent="0.3">
      <c r="A1715" s="31" t="s">
        <v>2942</v>
      </c>
      <c r="B1715" s="23" t="str">
        <f>VLOOKUP(A1715,'Customer Names'!A1715:D4049,3,FALSE)</f>
        <v xml:space="preserve">  Holly J</v>
      </c>
      <c r="C1715" s="23">
        <f>VLOOKUP(Healthcare!A1715,'Medical Examinations'!A1715:H4049,2,FALSE)</f>
        <v>32.64</v>
      </c>
      <c r="D1715" s="23">
        <f>VLOOKUP(A1715,'Medical Examinations'!A1715:H4049,3,FALSE)</f>
        <v>5.91</v>
      </c>
      <c r="E1715" s="23" t="str">
        <f>VLOOKUP(A1715,'Medical Examinations'!A1715:H4049,4,FALSE)</f>
        <v>No</v>
      </c>
      <c r="F1715" s="23" t="str">
        <f>VLOOKUP(A1715,'Medical Examinations'!A1715:H4049,5,FALSE)</f>
        <v>No</v>
      </c>
      <c r="G1715" s="23" t="str">
        <f>VLOOKUP(A1715,'Medical Examinations'!A1715:H4049,6,FALSE)</f>
        <v>No</v>
      </c>
      <c r="H1715" s="23">
        <f>VLOOKUP(A1715,'Medical Examinations'!A1715:H4049,7,FALSE)</f>
        <v>0</v>
      </c>
      <c r="I1715" s="23" t="str">
        <f>VLOOKUP(A1715,'Medical Examinations'!A1715:H4049,8,FALSE)</f>
        <v>No</v>
      </c>
      <c r="J1715" s="23" t="str" cm="1">
        <f t="array" ref="J1715">_xlfn.IFS(C1715&lt;18.5,"Under Weight",C1715&lt;25,"Healthy Weight",C1715&lt;30,"Over Weight",C1715&gt;=30,"Obesity")</f>
        <v>Obesity</v>
      </c>
      <c r="K1715" s="23" t="str" cm="1">
        <f t="array" ref="K1715">_xlfn.IFS(D1715&lt;5.7,"Normal",D1715&lt;=6.5,"Prediabetes",D1715&gt;6.5,"Diabetes")</f>
        <v>Prediabetes</v>
      </c>
      <c r="L1715" s="30" t="str">
        <f>VLOOKUP(A1715,'Hospitalisation Details'!A1715:H4057,2,FALSE)</f>
        <v>07-Dec-1994</v>
      </c>
      <c r="M1715" s="23">
        <f>VLOOKUP(A1715,'Hospitalisation Details'!A1715:H4057,5,FALSE)</f>
        <v>5364.66</v>
      </c>
      <c r="N1715" s="23" t="str">
        <f>VLOOKUP(A1715,'Hospitalisation Details'!A1715:H4057,6,FALSE)</f>
        <v>tier - 2</v>
      </c>
      <c r="O1715" s="23" t="str">
        <f>VLOOKUP(A1715,'Hospitalisation Details'!A1715:H4057,7,FALSE)</f>
        <v>tier - 1</v>
      </c>
      <c r="P1715" s="23" t="str">
        <f>VLOOKUP(A1715,'Hospitalisation Details'!A1715:H4057,8,FALSE)</f>
        <v>R1011</v>
      </c>
      <c r="Q1715" s="26">
        <f>VLOOKUP(A1715,'Hospitalisation Details'!A1715:H4057,3,FALSE)</f>
        <v>28.502777777777776</v>
      </c>
    </row>
    <row r="1716" spans="1:17" ht="15.75" customHeight="1" x14ac:dyDescent="0.3">
      <c r="A1716" s="31" t="s">
        <v>2944</v>
      </c>
      <c r="B1716" s="23" t="str">
        <f>VLOOKUP(A1716,'Customer Names'!A1716:D4050,3,FALSE)</f>
        <v xml:space="preserve">  Kristen</v>
      </c>
      <c r="C1716" s="23">
        <f>VLOOKUP(Healthcare!A1716,'Medical Examinations'!A1716:H4050,2,FALSE)</f>
        <v>22.135000000000002</v>
      </c>
      <c r="D1716" s="23">
        <f>VLOOKUP(A1716,'Medical Examinations'!A1716:H4050,3,FALSE)</f>
        <v>5.0999999999999996</v>
      </c>
      <c r="E1716" s="23" t="str">
        <f>VLOOKUP(A1716,'Medical Examinations'!A1716:H4050,4,FALSE)</f>
        <v>No</v>
      </c>
      <c r="F1716" s="23" t="str">
        <f>VLOOKUP(A1716,'Medical Examinations'!A1716:H4050,5,FALSE)</f>
        <v>No</v>
      </c>
      <c r="G1716" s="23" t="str">
        <f>VLOOKUP(A1716,'Medical Examinations'!A1716:H4050,6,FALSE)</f>
        <v>No</v>
      </c>
      <c r="H1716" s="23">
        <f>VLOOKUP(A1716,'Medical Examinations'!A1716:H4050,7,FALSE)</f>
        <v>0</v>
      </c>
      <c r="I1716" s="23" t="str">
        <f>VLOOKUP(A1716,'Medical Examinations'!A1716:H4050,8,FALSE)</f>
        <v>No</v>
      </c>
      <c r="J1716" s="23" t="str" cm="1">
        <f t="array" ref="J1716">_xlfn.IFS(C1716&lt;18.5,"Under Weight",C1716&lt;25,"Healthy Weight",C1716&lt;30,"Over Weight",C1716&gt;=30,"Obesity")</f>
        <v>Healthy Weight</v>
      </c>
      <c r="K1716" s="23" t="str" cm="1">
        <f t="array" ref="K1716">_xlfn.IFS(D1716&lt;5.7,"Normal",D1716&lt;=6.5,"Prediabetes",D1716&gt;6.5,"Diabetes")</f>
        <v>Normal</v>
      </c>
      <c r="L1716" s="30" t="str">
        <f>VLOOKUP(A1716,'Hospitalisation Details'!A1716:H4058,2,FALSE)</f>
        <v>07-Nov-1989</v>
      </c>
      <c r="M1716" s="23">
        <f>VLOOKUP(A1716,'Hospitalisation Details'!A1716:H4058,5,FALSE)</f>
        <v>5354.07</v>
      </c>
      <c r="N1716" s="23" t="str">
        <f>VLOOKUP(A1716,'Hospitalisation Details'!A1716:H4058,6,FALSE)</f>
        <v>tier - 2</v>
      </c>
      <c r="O1716" s="23" t="str">
        <f>VLOOKUP(A1716,'Hospitalisation Details'!A1716:H4058,7,FALSE)</f>
        <v>tier - 3</v>
      </c>
      <c r="P1716" s="23" t="str">
        <f>VLOOKUP(A1716,'Hospitalisation Details'!A1716:H4058,8,FALSE)</f>
        <v>R1024</v>
      </c>
      <c r="Q1716" s="26">
        <f>VLOOKUP(A1716,'Hospitalisation Details'!A1716:H4058,3,FALSE)</f>
        <v>33.586111111111109</v>
      </c>
    </row>
    <row r="1717" spans="1:17" ht="15.75" customHeight="1" x14ac:dyDescent="0.3">
      <c r="A1717" s="31" t="s">
        <v>2945</v>
      </c>
      <c r="B1717" s="23" t="str">
        <f>VLOOKUP(A1717,'Customer Names'!A1717:D4051,3,FALSE)</f>
        <v xml:space="preserve">  Thomas</v>
      </c>
      <c r="C1717" s="23">
        <f>VLOOKUP(Healthcare!A1717,'Medical Examinations'!A1717:H4051,2,FALSE)</f>
        <v>16.53</v>
      </c>
      <c r="D1717" s="23">
        <f>VLOOKUP(A1717,'Medical Examinations'!A1717:H4051,3,FALSE)</f>
        <v>5.08</v>
      </c>
      <c r="E1717" s="23" t="str">
        <f>VLOOKUP(A1717,'Medical Examinations'!A1717:H4051,4,FALSE)</f>
        <v>No</v>
      </c>
      <c r="F1717" s="23" t="str">
        <f>VLOOKUP(A1717,'Medical Examinations'!A1717:H4051,5,FALSE)</f>
        <v>No</v>
      </c>
      <c r="G1717" s="23" t="str">
        <f>VLOOKUP(A1717,'Medical Examinations'!A1717:H4051,6,FALSE)</f>
        <v>No</v>
      </c>
      <c r="H1717" s="23">
        <f>VLOOKUP(A1717,'Medical Examinations'!A1717:H4051,7,FALSE)</f>
        <v>2</v>
      </c>
      <c r="I1717" s="23" t="str">
        <f>VLOOKUP(A1717,'Medical Examinations'!A1717:H4051,8,FALSE)</f>
        <v>No</v>
      </c>
      <c r="J1717" s="23" t="str" cm="1">
        <f t="array" ref="J1717">_xlfn.IFS(C1717&lt;18.5,"Under Weight",C1717&lt;25,"Healthy Weight",C1717&lt;30,"Over Weight",C1717&gt;=30,"Obesity")</f>
        <v>Under Weight</v>
      </c>
      <c r="K1717" s="23" t="str" cm="1">
        <f t="array" ref="K1717">_xlfn.IFS(D1717&lt;5.7,"Normal",D1717&lt;=6.5,"Prediabetes",D1717&gt;6.5,"Diabetes")</f>
        <v>Normal</v>
      </c>
      <c r="L1717" s="30" t="str">
        <f>VLOOKUP(A1717,'Hospitalisation Details'!A1717:H4059,2,FALSE)</f>
        <v>15-Dec-1972</v>
      </c>
      <c r="M1717" s="23">
        <f>VLOOKUP(A1717,'Hospitalisation Details'!A1717:H4059,5,FALSE)</f>
        <v>5344.81</v>
      </c>
      <c r="N1717" s="23" t="str">
        <f>VLOOKUP(A1717,'Hospitalisation Details'!A1717:H4059,6,FALSE)</f>
        <v>tier - 2</v>
      </c>
      <c r="O1717" s="23" t="str">
        <f>VLOOKUP(A1717,'Hospitalisation Details'!A1717:H4059,7,FALSE)</f>
        <v>tier - 3</v>
      </c>
      <c r="P1717" s="23" t="str">
        <f>VLOOKUP(A1717,'Hospitalisation Details'!A1717:H4059,8,FALSE)</f>
        <v>R1013</v>
      </c>
      <c r="Q1717" s="26">
        <f>VLOOKUP(A1717,'Hospitalisation Details'!A1717:H4059,3,FALSE)</f>
        <v>50.480555555555554</v>
      </c>
    </row>
    <row r="1718" spans="1:17" ht="15.75" customHeight="1" x14ac:dyDescent="0.3">
      <c r="A1718" s="31" t="s">
        <v>2946</v>
      </c>
      <c r="B1718" s="23" t="str">
        <f>VLOOKUP(A1718,'Customer Names'!A1718:D4052,3,FALSE)</f>
        <v xml:space="preserve">  Tricity M</v>
      </c>
      <c r="C1718" s="23">
        <f>VLOOKUP(Healthcare!A1718,'Medical Examinations'!A1718:H4052,2,FALSE)</f>
        <v>32.774999999999999</v>
      </c>
      <c r="D1718" s="23">
        <f>VLOOKUP(A1718,'Medical Examinations'!A1718:H4052,3,FALSE)</f>
        <v>4.75</v>
      </c>
      <c r="E1718" s="23" t="str">
        <f>VLOOKUP(A1718,'Medical Examinations'!A1718:H4052,4,FALSE)</f>
        <v>No</v>
      </c>
      <c r="F1718" s="23" t="str">
        <f>VLOOKUP(A1718,'Medical Examinations'!A1718:H4052,5,FALSE)</f>
        <v>No</v>
      </c>
      <c r="G1718" s="23" t="str">
        <f>VLOOKUP(A1718,'Medical Examinations'!A1718:H4052,6,FALSE)</f>
        <v>No</v>
      </c>
      <c r="H1718" s="23">
        <f>VLOOKUP(A1718,'Medical Examinations'!A1718:H4052,7,FALSE)</f>
        <v>0</v>
      </c>
      <c r="I1718" s="23" t="str">
        <f>VLOOKUP(A1718,'Medical Examinations'!A1718:H4052,8,FALSE)</f>
        <v>No</v>
      </c>
      <c r="J1718" s="23" t="str" cm="1">
        <f t="array" ref="J1718">_xlfn.IFS(C1718&lt;18.5,"Under Weight",C1718&lt;25,"Healthy Weight",C1718&lt;30,"Over Weight",C1718&gt;=30,"Obesity")</f>
        <v>Obesity</v>
      </c>
      <c r="K1718" s="23" t="str" cm="1">
        <f t="array" ref="K1718">_xlfn.IFS(D1718&lt;5.7,"Normal",D1718&lt;=6.5,"Prediabetes",D1718&gt;6.5,"Diabetes")</f>
        <v>Normal</v>
      </c>
      <c r="L1718" s="30" t="str">
        <f>VLOOKUP(A1718,'Hospitalisation Details'!A1718:H4060,2,FALSE)</f>
        <v>28-Aug-1991</v>
      </c>
      <c r="M1718" s="23">
        <f>VLOOKUP(A1718,'Hospitalisation Details'!A1718:H4060,5,FALSE)</f>
        <v>5327.4</v>
      </c>
      <c r="N1718" s="23" t="str">
        <f>VLOOKUP(A1718,'Hospitalisation Details'!A1718:H4060,6,FALSE)</f>
        <v>tier - 2</v>
      </c>
      <c r="O1718" s="23" t="str">
        <f>VLOOKUP(A1718,'Hospitalisation Details'!A1718:H4060,7,FALSE)</f>
        <v>tier - 1</v>
      </c>
      <c r="P1718" s="23" t="str">
        <f>VLOOKUP(A1718,'Hospitalisation Details'!A1718:H4060,8,FALSE)</f>
        <v>R1012</v>
      </c>
      <c r="Q1718" s="26">
        <f>VLOOKUP(A1718,'Hospitalisation Details'!A1718:H4060,3,FALSE)</f>
        <v>31.777777777777779</v>
      </c>
    </row>
    <row r="1719" spans="1:17" ht="15.75" customHeight="1" x14ac:dyDescent="0.3">
      <c r="A1719" s="31" t="s">
        <v>2948</v>
      </c>
      <c r="B1719" s="23" t="str">
        <f>VLOOKUP(A1719,'Customer Names'!A1719:D4053,3,FALSE)</f>
        <v xml:space="preserve">  Sarah A</v>
      </c>
      <c r="C1719" s="23">
        <f>VLOOKUP(Healthcare!A1719,'Medical Examinations'!A1719:H4053,2,FALSE)</f>
        <v>30.9</v>
      </c>
      <c r="D1719" s="23">
        <f>VLOOKUP(A1719,'Medical Examinations'!A1719:H4053,3,FALSE)</f>
        <v>6.05</v>
      </c>
      <c r="E1719" s="23" t="str">
        <f>VLOOKUP(A1719,'Medical Examinations'!A1719:H4053,4,FALSE)</f>
        <v>No</v>
      </c>
      <c r="F1719" s="23" t="str">
        <f>VLOOKUP(A1719,'Medical Examinations'!A1719:H4053,5,FALSE)</f>
        <v>No</v>
      </c>
      <c r="G1719" s="23" t="str">
        <f>VLOOKUP(A1719,'Medical Examinations'!A1719:H4053,6,FALSE)</f>
        <v>No</v>
      </c>
      <c r="H1719" s="23">
        <f>VLOOKUP(A1719,'Medical Examinations'!A1719:H4053,7,FALSE)</f>
        <v>1</v>
      </c>
      <c r="I1719" s="23" t="str">
        <f>VLOOKUP(A1719,'Medical Examinations'!A1719:H4053,8,FALSE)</f>
        <v>No</v>
      </c>
      <c r="J1719" s="23" t="str" cm="1">
        <f t="array" ref="J1719">_xlfn.IFS(C1719&lt;18.5,"Under Weight",C1719&lt;25,"Healthy Weight",C1719&lt;30,"Over Weight",C1719&gt;=30,"Obesity")</f>
        <v>Obesity</v>
      </c>
      <c r="K1719" s="23" t="str" cm="1">
        <f t="array" ref="K1719">_xlfn.IFS(D1719&lt;5.7,"Normal",D1719&lt;=6.5,"Prediabetes",D1719&gt;6.5,"Diabetes")</f>
        <v>Prediabetes</v>
      </c>
      <c r="L1719" s="30" t="str">
        <f>VLOOKUP(A1719,'Hospitalisation Details'!A1719:H4061,2,FALSE)</f>
        <v>18-Jun-1992</v>
      </c>
      <c r="M1719" s="23">
        <f>VLOOKUP(A1719,'Hospitalisation Details'!A1719:H4061,5,FALSE)</f>
        <v>5325.65</v>
      </c>
      <c r="N1719" s="23" t="str">
        <f>VLOOKUP(A1719,'Hospitalisation Details'!A1719:H4061,6,FALSE)</f>
        <v>tier - 2</v>
      </c>
      <c r="O1719" s="23" t="str">
        <f>VLOOKUP(A1719,'Hospitalisation Details'!A1719:H4061,7,FALSE)</f>
        <v>tier - 1</v>
      </c>
      <c r="P1719" s="23" t="str">
        <f>VLOOKUP(A1719,'Hospitalisation Details'!A1719:H4061,8,FALSE)</f>
        <v>R1011</v>
      </c>
      <c r="Q1719" s="26">
        <f>VLOOKUP(A1719,'Hospitalisation Details'!A1719:H4061,3,FALSE)</f>
        <v>30.972222222222221</v>
      </c>
    </row>
    <row r="1720" spans="1:17" ht="15.75" customHeight="1" x14ac:dyDescent="0.3">
      <c r="A1720" s="31" t="s">
        <v>2950</v>
      </c>
      <c r="B1720" s="23" t="str">
        <f>VLOOKUP(A1720,'Customer Names'!A1720:D4054,3,FALSE)</f>
        <v xml:space="preserve">  Lisa M</v>
      </c>
      <c r="C1720" s="23">
        <f>VLOOKUP(Healthcare!A1720,'Medical Examinations'!A1720:H4054,2,FALSE)</f>
        <v>15.58</v>
      </c>
      <c r="D1720" s="23">
        <f>VLOOKUP(A1720,'Medical Examinations'!A1720:H4054,3,FALSE)</f>
        <v>11.56</v>
      </c>
      <c r="E1720" s="23" t="str">
        <f>VLOOKUP(A1720,'Medical Examinations'!A1720:H4054,4,FALSE)</f>
        <v>No</v>
      </c>
      <c r="F1720" s="23" t="str">
        <f>VLOOKUP(A1720,'Medical Examinations'!A1720:H4054,5,FALSE)</f>
        <v>No</v>
      </c>
      <c r="G1720" s="23" t="str">
        <f>VLOOKUP(A1720,'Medical Examinations'!A1720:H4054,6,FALSE)</f>
        <v>No</v>
      </c>
      <c r="H1720" s="23">
        <f>VLOOKUP(A1720,'Medical Examinations'!A1720:H4054,7,FALSE)</f>
        <v>0</v>
      </c>
      <c r="I1720" s="23" t="str">
        <f>VLOOKUP(A1720,'Medical Examinations'!A1720:H4054,8,FALSE)</f>
        <v>No</v>
      </c>
      <c r="J1720" s="23" t="str" cm="1">
        <f t="array" ref="J1720">_xlfn.IFS(C1720&lt;18.5,"Under Weight",C1720&lt;25,"Healthy Weight",C1720&lt;30,"Over Weight",C1720&gt;=30,"Obesity")</f>
        <v>Under Weight</v>
      </c>
      <c r="K1720" s="23" t="str" cm="1">
        <f t="array" ref="K1720">_xlfn.IFS(D1720&lt;5.7,"Normal",D1720&lt;=6.5,"Prediabetes",D1720&gt;6.5,"Diabetes")</f>
        <v>Diabetes</v>
      </c>
      <c r="L1720" s="30" t="str">
        <f>VLOOKUP(A1720,'Hospitalisation Details'!A1720:H4062,2,FALSE)</f>
        <v>02-Sep-1974</v>
      </c>
      <c r="M1720" s="23">
        <f>VLOOKUP(A1720,'Hospitalisation Details'!A1720:H4062,5,FALSE)</f>
        <v>5322.24</v>
      </c>
      <c r="N1720" s="23" t="str">
        <f>VLOOKUP(A1720,'Hospitalisation Details'!A1720:H4062,6,FALSE)</f>
        <v>tier - 2</v>
      </c>
      <c r="O1720" s="23" t="str">
        <f>VLOOKUP(A1720,'Hospitalisation Details'!A1720:H4062,7,FALSE)</f>
        <v>tier - 1</v>
      </c>
      <c r="P1720" s="23" t="str">
        <f>VLOOKUP(A1720,'Hospitalisation Details'!A1720:H4062,8,FALSE)</f>
        <v>R1012</v>
      </c>
      <c r="Q1720" s="26">
        <f>VLOOKUP(A1720,'Hospitalisation Details'!A1720:H4062,3,FALSE)</f>
        <v>48.766666666666666</v>
      </c>
    </row>
    <row r="1721" spans="1:17" ht="15.75" customHeight="1" x14ac:dyDescent="0.3">
      <c r="A1721" s="31" t="s">
        <v>2951</v>
      </c>
      <c r="B1721" s="23" t="str">
        <f>VLOOKUP(A1721,'Customer Names'!A1721:D4055,3,FALSE)</f>
        <v xml:space="preserve">  Tracy A</v>
      </c>
      <c r="C1721" s="23">
        <f>VLOOKUP(Healthcare!A1721,'Medical Examinations'!A1721:H4055,2,FALSE)</f>
        <v>26.315000000000001</v>
      </c>
      <c r="D1721" s="23">
        <f>VLOOKUP(A1721,'Medical Examinations'!A1721:H4055,3,FALSE)</f>
        <v>5.76</v>
      </c>
      <c r="E1721" s="23" t="str">
        <f>VLOOKUP(A1721,'Medical Examinations'!A1721:H4055,4,FALSE)</f>
        <v>No</v>
      </c>
      <c r="F1721" s="23" t="str">
        <f>VLOOKUP(A1721,'Medical Examinations'!A1721:H4055,5,FALSE)</f>
        <v>No</v>
      </c>
      <c r="G1721" s="23" t="str">
        <f>VLOOKUP(A1721,'Medical Examinations'!A1721:H4055,6,FALSE)</f>
        <v>No</v>
      </c>
      <c r="H1721" s="23">
        <f>VLOOKUP(A1721,'Medical Examinations'!A1721:H4055,7,FALSE)</f>
        <v>0</v>
      </c>
      <c r="I1721" s="23" t="str">
        <f>VLOOKUP(A1721,'Medical Examinations'!A1721:H4055,8,FALSE)</f>
        <v>No</v>
      </c>
      <c r="J1721" s="23" t="str" cm="1">
        <f t="array" ref="J1721">_xlfn.IFS(C1721&lt;18.5,"Under Weight",C1721&lt;25,"Healthy Weight",C1721&lt;30,"Over Weight",C1721&gt;=30,"Obesity")</f>
        <v>Over Weight</v>
      </c>
      <c r="K1721" s="23" t="str" cm="1">
        <f t="array" ref="K1721">_xlfn.IFS(D1721&lt;5.7,"Normal",D1721&lt;=6.5,"Prediabetes",D1721&gt;6.5,"Diabetes")</f>
        <v>Prediabetes</v>
      </c>
      <c r="L1721" s="30" t="str">
        <f>VLOOKUP(A1721,'Hospitalisation Details'!A1721:H4063,2,FALSE)</f>
        <v>13-Nov-1994</v>
      </c>
      <c r="M1721" s="23">
        <f>VLOOKUP(A1721,'Hospitalisation Details'!A1721:H4063,5,FALSE)</f>
        <v>5312.17</v>
      </c>
      <c r="N1721" s="23" t="str">
        <f>VLOOKUP(A1721,'Hospitalisation Details'!A1721:H4063,6,FALSE)</f>
        <v>tier - 2</v>
      </c>
      <c r="O1721" s="23" t="str">
        <f>VLOOKUP(A1721,'Hospitalisation Details'!A1721:H4063,7,FALSE)</f>
        <v>tier - 2</v>
      </c>
      <c r="P1721" s="23" t="str">
        <f>VLOOKUP(A1721,'Hospitalisation Details'!A1721:H4063,8,FALSE)</f>
        <v>R1012</v>
      </c>
      <c r="Q1721" s="26">
        <f>VLOOKUP(A1721,'Hospitalisation Details'!A1721:H4063,3,FALSE)</f>
        <v>28.569444444444443</v>
      </c>
    </row>
    <row r="1722" spans="1:17" ht="15.75" customHeight="1" x14ac:dyDescent="0.3">
      <c r="A1722" s="31" t="s">
        <v>2953</v>
      </c>
      <c r="B1722" s="23" t="str">
        <f>VLOOKUP(A1722,'Customer Names'!A1722:D4056,3,FALSE)</f>
        <v xml:space="preserve">  Patrick</v>
      </c>
      <c r="C1722" s="23">
        <f>VLOOKUP(Healthcare!A1722,'Medical Examinations'!A1722:H4056,2,FALSE)</f>
        <v>35.61</v>
      </c>
      <c r="D1722" s="23">
        <f>VLOOKUP(A1722,'Medical Examinations'!A1722:H4056,3,FALSE)</f>
        <v>5.65</v>
      </c>
      <c r="E1722" s="23" t="str">
        <f>VLOOKUP(A1722,'Medical Examinations'!A1722:H4056,4,FALSE)</f>
        <v>No</v>
      </c>
      <c r="F1722" s="23" t="str">
        <f>VLOOKUP(A1722,'Medical Examinations'!A1722:H4056,5,FALSE)</f>
        <v>yes</v>
      </c>
      <c r="G1722" s="23" t="str">
        <f>VLOOKUP(A1722,'Medical Examinations'!A1722:H4056,6,FALSE)</f>
        <v>No</v>
      </c>
      <c r="H1722" s="23">
        <f>VLOOKUP(A1722,'Medical Examinations'!A1722:H4056,7,FALSE)</f>
        <v>1</v>
      </c>
      <c r="I1722" s="23" t="str">
        <f>VLOOKUP(A1722,'Medical Examinations'!A1722:H4056,8,FALSE)</f>
        <v>No</v>
      </c>
      <c r="J1722" s="23" t="str" cm="1">
        <f t="array" ref="J1722">_xlfn.IFS(C1722&lt;18.5,"Under Weight",C1722&lt;25,"Healthy Weight",C1722&lt;30,"Over Weight",C1722&gt;=30,"Obesity")</f>
        <v>Obesity</v>
      </c>
      <c r="K1722" s="23" t="str" cm="1">
        <f t="array" ref="K1722">_xlfn.IFS(D1722&lt;5.7,"Normal",D1722&lt;=6.5,"Prediabetes",D1722&gt;6.5,"Diabetes")</f>
        <v>Normal</v>
      </c>
      <c r="L1722" s="30" t="str">
        <f>VLOOKUP(A1722,'Hospitalisation Details'!A1722:H4064,2,FALSE)</f>
        <v>09-Sep-2000</v>
      </c>
      <c r="M1722" s="23">
        <f>VLOOKUP(A1722,'Hospitalisation Details'!A1722:H4064,5,FALSE)</f>
        <v>5306.7</v>
      </c>
      <c r="N1722" s="23" t="str">
        <f>VLOOKUP(A1722,'Hospitalisation Details'!A1722:H4064,6,FALSE)</f>
        <v>tier - 2</v>
      </c>
      <c r="O1722" s="23" t="str">
        <f>VLOOKUP(A1722,'Hospitalisation Details'!A1722:H4064,7,FALSE)</f>
        <v>tier - 3</v>
      </c>
      <c r="P1722" s="23" t="str">
        <f>VLOOKUP(A1722,'Hospitalisation Details'!A1722:H4064,8,FALSE)</f>
        <v>R1012</v>
      </c>
      <c r="Q1722" s="26">
        <f>VLOOKUP(A1722,'Hospitalisation Details'!A1722:H4064,3,FALSE)</f>
        <v>22.747222222222224</v>
      </c>
    </row>
    <row r="1723" spans="1:17" ht="15.75" customHeight="1" x14ac:dyDescent="0.3">
      <c r="A1723" s="31" t="s">
        <v>2954</v>
      </c>
      <c r="B1723" s="23" t="str">
        <f>VLOOKUP(A1723,'Customer Names'!A1723:D4057,3,FALSE)</f>
        <v xml:space="preserve">  Trent</v>
      </c>
      <c r="C1723" s="23">
        <f>VLOOKUP(Healthcare!A1723,'Medical Examinations'!A1723:H4057,2,FALSE)</f>
        <v>37.56</v>
      </c>
      <c r="D1723" s="23">
        <f>VLOOKUP(A1723,'Medical Examinations'!A1723:H4057,3,FALSE)</f>
        <v>5.88</v>
      </c>
      <c r="E1723" s="23" t="str">
        <f>VLOOKUP(A1723,'Medical Examinations'!A1723:H4057,4,FALSE)</f>
        <v>No</v>
      </c>
      <c r="F1723" s="23" t="str">
        <f>VLOOKUP(A1723,'Medical Examinations'!A1723:H4057,5,FALSE)</f>
        <v>yes</v>
      </c>
      <c r="G1723" s="23" t="str">
        <f>VLOOKUP(A1723,'Medical Examinations'!A1723:H4057,6,FALSE)</f>
        <v>No</v>
      </c>
      <c r="H1723" s="23">
        <f>VLOOKUP(A1723,'Medical Examinations'!A1723:H4057,7,FALSE)</f>
        <v>1</v>
      </c>
      <c r="I1723" s="23" t="str">
        <f>VLOOKUP(A1723,'Medical Examinations'!A1723:H4057,8,FALSE)</f>
        <v>No</v>
      </c>
      <c r="J1723" s="23" t="str" cm="1">
        <f t="array" ref="J1723">_xlfn.IFS(C1723&lt;18.5,"Under Weight",C1723&lt;25,"Healthy Weight",C1723&lt;30,"Over Weight",C1723&gt;=30,"Obesity")</f>
        <v>Obesity</v>
      </c>
      <c r="K1723" s="23" t="str" cm="1">
        <f t="array" ref="K1723">_xlfn.IFS(D1723&lt;5.7,"Normal",D1723&lt;=6.5,"Prediabetes",D1723&gt;6.5,"Diabetes")</f>
        <v>Prediabetes</v>
      </c>
      <c r="L1723" s="30" t="str">
        <f>VLOOKUP(A1723,'Hospitalisation Details'!A1723:H4065,2,FALSE)</f>
        <v>22-Aug-2004</v>
      </c>
      <c r="M1723" s="23">
        <f>VLOOKUP(A1723,'Hospitalisation Details'!A1723:H4065,5,FALSE)</f>
        <v>5293.67</v>
      </c>
      <c r="N1723" s="23" t="str">
        <f>VLOOKUP(A1723,'Hospitalisation Details'!A1723:H4065,6,FALSE)</f>
        <v>tier - 2</v>
      </c>
      <c r="O1723" s="23" t="str">
        <f>VLOOKUP(A1723,'Hospitalisation Details'!A1723:H4065,7,FALSE)</f>
        <v>tier - 2</v>
      </c>
      <c r="P1723" s="23" t="str">
        <f>VLOOKUP(A1723,'Hospitalisation Details'!A1723:H4065,8,FALSE)</f>
        <v>R1022</v>
      </c>
      <c r="Q1723" s="26">
        <f>VLOOKUP(A1723,'Hospitalisation Details'!A1723:H4065,3,FALSE)</f>
        <v>18.794444444444444</v>
      </c>
    </row>
    <row r="1724" spans="1:17" ht="15.75" customHeight="1" x14ac:dyDescent="0.3">
      <c r="A1724" s="31" t="s">
        <v>2956</v>
      </c>
      <c r="B1724" s="23" t="str">
        <f>VLOOKUP(A1724,'Customer Names'!A1724:D4058,3,FALSE)</f>
        <v xml:space="preserve">  Julie</v>
      </c>
      <c r="C1724" s="23">
        <f>VLOOKUP(Healthcare!A1724,'Medical Examinations'!A1724:H4058,2,FALSE)</f>
        <v>15.49</v>
      </c>
      <c r="D1724" s="23">
        <f>VLOOKUP(A1724,'Medical Examinations'!A1724:H4058,3,FALSE)</f>
        <v>9.6</v>
      </c>
      <c r="E1724" s="23" t="str">
        <f>VLOOKUP(A1724,'Medical Examinations'!A1724:H4058,4,FALSE)</f>
        <v>No</v>
      </c>
      <c r="F1724" s="23" t="str">
        <f>VLOOKUP(A1724,'Medical Examinations'!A1724:H4058,5,FALSE)</f>
        <v>No</v>
      </c>
      <c r="G1724" s="23" t="str">
        <f>VLOOKUP(A1724,'Medical Examinations'!A1724:H4058,6,FALSE)</f>
        <v>No</v>
      </c>
      <c r="H1724" s="23">
        <f>VLOOKUP(A1724,'Medical Examinations'!A1724:H4058,7,FALSE)</f>
        <v>0</v>
      </c>
      <c r="I1724" s="23" t="str">
        <f>VLOOKUP(A1724,'Medical Examinations'!A1724:H4058,8,FALSE)</f>
        <v>No</v>
      </c>
      <c r="J1724" s="23" t="str" cm="1">
        <f t="array" ref="J1724">_xlfn.IFS(C1724&lt;18.5,"Under Weight",C1724&lt;25,"Healthy Weight",C1724&lt;30,"Over Weight",C1724&gt;=30,"Obesity")</f>
        <v>Under Weight</v>
      </c>
      <c r="K1724" s="23" t="str" cm="1">
        <f t="array" ref="K1724">_xlfn.IFS(D1724&lt;5.7,"Normal",D1724&lt;=6.5,"Prediabetes",D1724&gt;6.5,"Diabetes")</f>
        <v>Diabetes</v>
      </c>
      <c r="L1724" s="30" t="str">
        <f>VLOOKUP(A1724,'Hospitalisation Details'!A1724:H4066,2,FALSE)</f>
        <v>12-Nov-1974</v>
      </c>
      <c r="M1724" s="23">
        <f>VLOOKUP(A1724,'Hospitalisation Details'!A1724:H4066,5,FALSE)</f>
        <v>5291.71</v>
      </c>
      <c r="N1724" s="23" t="str">
        <f>VLOOKUP(A1724,'Hospitalisation Details'!A1724:H4066,6,FALSE)</f>
        <v>tier - 2</v>
      </c>
      <c r="O1724" s="23" t="str">
        <f>VLOOKUP(A1724,'Hospitalisation Details'!A1724:H4066,7,FALSE)</f>
        <v>tier - 2</v>
      </c>
      <c r="P1724" s="23" t="str">
        <f>VLOOKUP(A1724,'Hospitalisation Details'!A1724:H4066,8,FALSE)</f>
        <v>R1012</v>
      </c>
      <c r="Q1724" s="26">
        <f>VLOOKUP(A1724,'Hospitalisation Details'!A1724:H4066,3,FALSE)</f>
        <v>48.572222222222223</v>
      </c>
    </row>
    <row r="1725" spans="1:17" ht="15.75" customHeight="1" x14ac:dyDescent="0.3">
      <c r="A1725" s="31" t="s">
        <v>2958</v>
      </c>
      <c r="B1725" s="23" t="str">
        <f>VLOOKUP(A1725,'Customer Names'!A1725:D4059,3,FALSE)</f>
        <v xml:space="preserve">  Sawomir</v>
      </c>
      <c r="C1725" s="23">
        <f>VLOOKUP(Healthcare!A1725,'Medical Examinations'!A1725:H4059,2,FALSE)</f>
        <v>23.48</v>
      </c>
      <c r="D1725" s="23">
        <f>VLOOKUP(A1725,'Medical Examinations'!A1725:H4059,3,FALSE)</f>
        <v>6.24</v>
      </c>
      <c r="E1725" s="23" t="str">
        <f>VLOOKUP(A1725,'Medical Examinations'!A1725:H4059,4,FALSE)</f>
        <v>No</v>
      </c>
      <c r="F1725" s="23" t="str">
        <f>VLOOKUP(A1725,'Medical Examinations'!A1725:H4059,5,FALSE)</f>
        <v>No</v>
      </c>
      <c r="G1725" s="23" t="str">
        <f>VLOOKUP(A1725,'Medical Examinations'!A1725:H4059,6,FALSE)</f>
        <v>No</v>
      </c>
      <c r="H1725" s="23">
        <f>VLOOKUP(A1725,'Medical Examinations'!A1725:H4059,7,FALSE)</f>
        <v>1</v>
      </c>
      <c r="I1725" s="23" t="str">
        <f>VLOOKUP(A1725,'Medical Examinations'!A1725:H4059,8,FALSE)</f>
        <v>No</v>
      </c>
      <c r="J1725" s="23" t="str" cm="1">
        <f t="array" ref="J1725">_xlfn.IFS(C1725&lt;18.5,"Under Weight",C1725&lt;25,"Healthy Weight",C1725&lt;30,"Over Weight",C1725&gt;=30,"Obesity")</f>
        <v>Healthy Weight</v>
      </c>
      <c r="K1725" s="23" t="str" cm="1">
        <f t="array" ref="K1725">_xlfn.IFS(D1725&lt;5.7,"Normal",D1725&lt;=6.5,"Prediabetes",D1725&gt;6.5,"Diabetes")</f>
        <v>Prediabetes</v>
      </c>
      <c r="L1725" s="30" t="str">
        <f>VLOOKUP(A1725,'Hospitalisation Details'!A1725:H4067,2,FALSE)</f>
        <v>01-Sep-1987</v>
      </c>
      <c r="M1725" s="23">
        <f>VLOOKUP(A1725,'Hospitalisation Details'!A1725:H4067,5,FALSE)</f>
        <v>5275.86</v>
      </c>
      <c r="N1725" s="23" t="str">
        <f>VLOOKUP(A1725,'Hospitalisation Details'!A1725:H4067,6,FALSE)</f>
        <v>tier - 2</v>
      </c>
      <c r="O1725" s="23" t="str">
        <f>VLOOKUP(A1725,'Hospitalisation Details'!A1725:H4067,7,FALSE)</f>
        <v>tier - 2</v>
      </c>
      <c r="P1725" s="23" t="str">
        <f>VLOOKUP(A1725,'Hospitalisation Details'!A1725:H4067,8,FALSE)</f>
        <v>R1013</v>
      </c>
      <c r="Q1725" s="26">
        <f>VLOOKUP(A1725,'Hospitalisation Details'!A1725:H4067,3,FALSE)</f>
        <v>35.769444444444446</v>
      </c>
    </row>
    <row r="1726" spans="1:17" ht="15.75" customHeight="1" x14ac:dyDescent="0.3">
      <c r="A1726" s="31" t="s">
        <v>2960</v>
      </c>
      <c r="B1726" s="23" t="str">
        <f>VLOOKUP(A1726,'Customer Names'!A1726:D4060,3,FALSE)</f>
        <v xml:space="preserve">  Micah</v>
      </c>
      <c r="C1726" s="23">
        <f>VLOOKUP(Healthcare!A1726,'Medical Examinations'!A1726:H4060,2,FALSE)</f>
        <v>30.02</v>
      </c>
      <c r="D1726" s="23">
        <f>VLOOKUP(A1726,'Medical Examinations'!A1726:H4060,3,FALSE)</f>
        <v>7.63</v>
      </c>
      <c r="E1726" s="23" t="str">
        <f>VLOOKUP(A1726,'Medical Examinations'!A1726:H4060,4,FALSE)</f>
        <v>Yes</v>
      </c>
      <c r="F1726" s="23" t="str">
        <f>VLOOKUP(A1726,'Medical Examinations'!A1726:H4060,5,FALSE)</f>
        <v>No</v>
      </c>
      <c r="G1726" s="23" t="str">
        <f>VLOOKUP(A1726,'Medical Examinations'!A1726:H4060,6,FALSE)</f>
        <v>No</v>
      </c>
      <c r="H1726" s="23">
        <f>VLOOKUP(A1726,'Medical Examinations'!A1726:H4060,7,FALSE)</f>
        <v>1</v>
      </c>
      <c r="I1726" s="23" t="str">
        <f>VLOOKUP(A1726,'Medical Examinations'!A1726:H4060,8,FALSE)</f>
        <v>No</v>
      </c>
      <c r="J1726" s="23" t="str" cm="1">
        <f t="array" ref="J1726">_xlfn.IFS(C1726&lt;18.5,"Under Weight",C1726&lt;25,"Healthy Weight",C1726&lt;30,"Over Weight",C1726&gt;=30,"Obesity")</f>
        <v>Obesity</v>
      </c>
      <c r="K1726" s="23" t="str" cm="1">
        <f t="array" ref="K1726">_xlfn.IFS(D1726&lt;5.7,"Normal",D1726&lt;=6.5,"Prediabetes",D1726&gt;6.5,"Diabetes")</f>
        <v>Diabetes</v>
      </c>
      <c r="L1726" s="30" t="str">
        <f>VLOOKUP(A1726,'Hospitalisation Details'!A1726:H4068,2,FALSE)</f>
        <v>20-Oct-1986</v>
      </c>
      <c r="M1726" s="23">
        <f>VLOOKUP(A1726,'Hospitalisation Details'!A1726:H4068,5,FALSE)</f>
        <v>5272.18</v>
      </c>
      <c r="N1726" s="23" t="str">
        <f>VLOOKUP(A1726,'Hospitalisation Details'!A1726:H4068,6,FALSE)</f>
        <v>tier - 2</v>
      </c>
      <c r="O1726" s="23" t="str">
        <f>VLOOKUP(A1726,'Hospitalisation Details'!A1726:H4068,7,FALSE)</f>
        <v>tier - 3</v>
      </c>
      <c r="P1726" s="23" t="str">
        <f>VLOOKUP(A1726,'Hospitalisation Details'!A1726:H4068,8,FALSE)</f>
        <v>R1012</v>
      </c>
      <c r="Q1726" s="26">
        <f>VLOOKUP(A1726,'Hospitalisation Details'!A1726:H4068,3,FALSE)</f>
        <v>36.633333333333333</v>
      </c>
    </row>
    <row r="1727" spans="1:17" ht="15.75" customHeight="1" x14ac:dyDescent="0.3">
      <c r="A1727" s="31" t="s">
        <v>2962</v>
      </c>
      <c r="B1727" s="23" t="str">
        <f>VLOOKUP(A1727,'Customer Names'!A1727:D4061,3,FALSE)</f>
        <v xml:space="preserve">  Kelly H</v>
      </c>
      <c r="C1727" s="23">
        <f>VLOOKUP(Healthcare!A1727,'Medical Examinations'!A1727:H4061,2,FALSE)</f>
        <v>26.885000000000002</v>
      </c>
      <c r="D1727" s="23">
        <f>VLOOKUP(A1727,'Medical Examinations'!A1727:H4061,3,FALSE)</f>
        <v>8.66</v>
      </c>
      <c r="E1727" s="23" t="str">
        <f>VLOOKUP(A1727,'Medical Examinations'!A1727:H4061,4,FALSE)</f>
        <v>Yes</v>
      </c>
      <c r="F1727" s="23" t="str">
        <f>VLOOKUP(A1727,'Medical Examinations'!A1727:H4061,5,FALSE)</f>
        <v>No</v>
      </c>
      <c r="G1727" s="23" t="str">
        <f>VLOOKUP(A1727,'Medical Examinations'!A1727:H4061,6,FALSE)</f>
        <v>No</v>
      </c>
      <c r="H1727" s="23">
        <f>VLOOKUP(A1727,'Medical Examinations'!A1727:H4061,7,FALSE)</f>
        <v>1</v>
      </c>
      <c r="I1727" s="23" t="str">
        <f>VLOOKUP(A1727,'Medical Examinations'!A1727:H4061,8,FALSE)</f>
        <v>No</v>
      </c>
      <c r="J1727" s="23" t="str" cm="1">
        <f t="array" ref="J1727">_xlfn.IFS(C1727&lt;18.5,"Under Weight",C1727&lt;25,"Healthy Weight",C1727&lt;30,"Over Weight",C1727&gt;=30,"Obesity")</f>
        <v>Over Weight</v>
      </c>
      <c r="K1727" s="23" t="str" cm="1">
        <f t="array" ref="K1727">_xlfn.IFS(D1727&lt;5.7,"Normal",D1727&lt;=6.5,"Prediabetes",D1727&gt;6.5,"Diabetes")</f>
        <v>Diabetes</v>
      </c>
      <c r="L1727" s="30" t="str">
        <f>VLOOKUP(A1727,'Hospitalisation Details'!A1727:H4069,2,FALSE)</f>
        <v>20-Sep-1986</v>
      </c>
      <c r="M1727" s="23">
        <f>VLOOKUP(A1727,'Hospitalisation Details'!A1727:H4069,5,FALSE)</f>
        <v>5267.82</v>
      </c>
      <c r="N1727" s="23" t="str">
        <f>VLOOKUP(A1727,'Hospitalisation Details'!A1727:H4069,6,FALSE)</f>
        <v>tier - 2</v>
      </c>
      <c r="O1727" s="23" t="str">
        <f>VLOOKUP(A1727,'Hospitalisation Details'!A1727:H4069,7,FALSE)</f>
        <v>tier - 2</v>
      </c>
      <c r="P1727" s="23" t="str">
        <f>VLOOKUP(A1727,'Hospitalisation Details'!A1727:H4069,8,FALSE)</f>
        <v>R1012</v>
      </c>
      <c r="Q1727" s="26">
        <f>VLOOKUP(A1727,'Hospitalisation Details'!A1727:H4069,3,FALSE)</f>
        <v>36.716666666666669</v>
      </c>
    </row>
    <row r="1728" spans="1:17" ht="15.75" customHeight="1" x14ac:dyDescent="0.3">
      <c r="A1728" s="31" t="s">
        <v>2964</v>
      </c>
      <c r="B1728" s="23" t="str">
        <f>VLOOKUP(A1728,'Customer Names'!A1728:D4062,3,FALSE)</f>
        <v xml:space="preserve">  Lindsay M</v>
      </c>
      <c r="C1728" s="23">
        <f>VLOOKUP(Healthcare!A1728,'Medical Examinations'!A1728:H4062,2,FALSE)</f>
        <v>25.84</v>
      </c>
      <c r="D1728" s="23">
        <f>VLOOKUP(A1728,'Medical Examinations'!A1728:H4062,3,FALSE)</f>
        <v>8.5500000000000007</v>
      </c>
      <c r="E1728" s="23" t="str">
        <f>VLOOKUP(A1728,'Medical Examinations'!A1728:H4062,4,FALSE)</f>
        <v>Yes</v>
      </c>
      <c r="F1728" s="23" t="str">
        <f>VLOOKUP(A1728,'Medical Examinations'!A1728:H4062,5,FALSE)</f>
        <v>No</v>
      </c>
      <c r="G1728" s="23" t="str">
        <f>VLOOKUP(A1728,'Medical Examinations'!A1728:H4062,6,FALSE)</f>
        <v>No</v>
      </c>
      <c r="H1728" s="23">
        <f>VLOOKUP(A1728,'Medical Examinations'!A1728:H4062,7,FALSE)</f>
        <v>1</v>
      </c>
      <c r="I1728" s="23" t="str">
        <f>VLOOKUP(A1728,'Medical Examinations'!A1728:H4062,8,FALSE)</f>
        <v>No</v>
      </c>
      <c r="J1728" s="23" t="str" cm="1">
        <f t="array" ref="J1728">_xlfn.IFS(C1728&lt;18.5,"Under Weight",C1728&lt;25,"Healthy Weight",C1728&lt;30,"Over Weight",C1728&gt;=30,"Obesity")</f>
        <v>Over Weight</v>
      </c>
      <c r="K1728" s="23" t="str" cm="1">
        <f t="array" ref="K1728">_xlfn.IFS(D1728&lt;5.7,"Normal",D1728&lt;=6.5,"Prediabetes",D1728&gt;6.5,"Diabetes")</f>
        <v>Diabetes</v>
      </c>
      <c r="L1728" s="30" t="str">
        <f>VLOOKUP(A1728,'Hospitalisation Details'!A1728:H4070,2,FALSE)</f>
        <v>25-Oct-1986</v>
      </c>
      <c r="M1728" s="23">
        <f>VLOOKUP(A1728,'Hospitalisation Details'!A1728:H4070,5,FALSE)</f>
        <v>5266.37</v>
      </c>
      <c r="N1728" s="23" t="str">
        <f>VLOOKUP(A1728,'Hospitalisation Details'!A1728:H4070,6,FALSE)</f>
        <v>tier - 2</v>
      </c>
      <c r="O1728" s="23" t="str">
        <f>VLOOKUP(A1728,'Hospitalisation Details'!A1728:H4070,7,FALSE)</f>
        <v>tier - 2</v>
      </c>
      <c r="P1728" s="23" t="str">
        <f>VLOOKUP(A1728,'Hospitalisation Details'!A1728:H4070,8,FALSE)</f>
        <v>R1012</v>
      </c>
      <c r="Q1728" s="26">
        <f>VLOOKUP(A1728,'Hospitalisation Details'!A1728:H4070,3,FALSE)</f>
        <v>36.619444444444447</v>
      </c>
    </row>
    <row r="1729" spans="1:17" ht="15.75" customHeight="1" x14ac:dyDescent="0.3">
      <c r="A1729" s="31" t="s">
        <v>2965</v>
      </c>
      <c r="B1729" s="23" t="str">
        <f>VLOOKUP(A1729,'Customer Names'!A1729:D4063,3,FALSE)</f>
        <v xml:space="preserve">  Austen G</v>
      </c>
      <c r="C1729" s="23">
        <f>VLOOKUP(Healthcare!A1729,'Medical Examinations'!A1729:H4063,2,FALSE)</f>
        <v>27.454999999999998</v>
      </c>
      <c r="D1729" s="23">
        <f>VLOOKUP(A1729,'Medical Examinations'!A1729:H4063,3,FALSE)</f>
        <v>4.54</v>
      </c>
      <c r="E1729" s="23" t="str">
        <f>VLOOKUP(A1729,'Medical Examinations'!A1729:H4063,4,FALSE)</f>
        <v>No</v>
      </c>
      <c r="F1729" s="23" t="str">
        <f>VLOOKUP(A1729,'Medical Examinations'!A1729:H4063,5,FALSE)</f>
        <v>No</v>
      </c>
      <c r="G1729" s="23" t="str">
        <f>VLOOKUP(A1729,'Medical Examinations'!A1729:H4063,6,FALSE)</f>
        <v>No</v>
      </c>
      <c r="H1729" s="23">
        <f>VLOOKUP(A1729,'Medical Examinations'!A1729:H4063,7,FALSE)</f>
        <v>0</v>
      </c>
      <c r="I1729" s="23" t="str">
        <f>VLOOKUP(A1729,'Medical Examinations'!A1729:H4063,8,FALSE)</f>
        <v>No</v>
      </c>
      <c r="J1729" s="23" t="str" cm="1">
        <f t="array" ref="J1729">_xlfn.IFS(C1729&lt;18.5,"Under Weight",C1729&lt;25,"Healthy Weight",C1729&lt;30,"Over Weight",C1729&gt;=30,"Obesity")</f>
        <v>Over Weight</v>
      </c>
      <c r="K1729" s="23" t="str" cm="1">
        <f t="array" ref="K1729">_xlfn.IFS(D1729&lt;5.7,"Normal",D1729&lt;=6.5,"Prediabetes",D1729&gt;6.5,"Diabetes")</f>
        <v>Normal</v>
      </c>
      <c r="L1729" s="30" t="str">
        <f>VLOOKUP(A1729,'Hospitalisation Details'!A1729:H4071,2,FALSE)</f>
        <v>19-Jul-1989</v>
      </c>
      <c r="M1729" s="23">
        <f>VLOOKUP(A1729,'Hospitalisation Details'!A1729:H4071,5,FALSE)</f>
        <v>5261.47</v>
      </c>
      <c r="N1729" s="23" t="str">
        <f>VLOOKUP(A1729,'Hospitalisation Details'!A1729:H4071,6,FALSE)</f>
        <v>tier - 2</v>
      </c>
      <c r="O1729" s="23" t="str">
        <f>VLOOKUP(A1729,'Hospitalisation Details'!A1729:H4071,7,FALSE)</f>
        <v>tier - 2</v>
      </c>
      <c r="P1729" s="23" t="str">
        <f>VLOOKUP(A1729,'Hospitalisation Details'!A1729:H4071,8,FALSE)</f>
        <v>R1012</v>
      </c>
      <c r="Q1729" s="26">
        <f>VLOOKUP(A1729,'Hospitalisation Details'!A1729:H4071,3,FALSE)</f>
        <v>33.886111111111113</v>
      </c>
    </row>
    <row r="1730" spans="1:17" ht="15.75" customHeight="1" x14ac:dyDescent="0.3">
      <c r="A1730" s="31" t="s">
        <v>2967</v>
      </c>
      <c r="B1730" s="23" t="str">
        <f>VLOOKUP(A1730,'Customer Names'!A1730:D4064,3,FALSE)</f>
        <v xml:space="preserve">  Tory J</v>
      </c>
      <c r="C1730" s="23">
        <f>VLOOKUP(Healthcare!A1730,'Medical Examinations'!A1730:H4064,2,FALSE)</f>
        <v>24.605</v>
      </c>
      <c r="D1730" s="23">
        <f>VLOOKUP(A1730,'Medical Examinations'!A1730:H4064,3,FALSE)</f>
        <v>5.7</v>
      </c>
      <c r="E1730" s="23" t="str">
        <f>VLOOKUP(A1730,'Medical Examinations'!A1730:H4064,4,FALSE)</f>
        <v>No</v>
      </c>
      <c r="F1730" s="23" t="str">
        <f>VLOOKUP(A1730,'Medical Examinations'!A1730:H4064,5,FALSE)</f>
        <v>No</v>
      </c>
      <c r="G1730" s="23" t="str">
        <f>VLOOKUP(A1730,'Medical Examinations'!A1730:H4064,6,FALSE)</f>
        <v>No</v>
      </c>
      <c r="H1730" s="23">
        <f>VLOOKUP(A1730,'Medical Examinations'!A1730:H4064,7,FALSE)</f>
        <v>0</v>
      </c>
      <c r="I1730" s="23" t="str">
        <f>VLOOKUP(A1730,'Medical Examinations'!A1730:H4064,8,FALSE)</f>
        <v>No</v>
      </c>
      <c r="J1730" s="23" t="str" cm="1">
        <f t="array" ref="J1730">_xlfn.IFS(C1730&lt;18.5,"Under Weight",C1730&lt;25,"Healthy Weight",C1730&lt;30,"Over Weight",C1730&gt;=30,"Obesity")</f>
        <v>Healthy Weight</v>
      </c>
      <c r="K1730" s="23" t="str" cm="1">
        <f t="array" ref="K1730">_xlfn.IFS(D1730&lt;5.7,"Normal",D1730&lt;=6.5,"Prediabetes",D1730&gt;6.5,"Diabetes")</f>
        <v>Prediabetes</v>
      </c>
      <c r="L1730" s="30" t="str">
        <f>VLOOKUP(A1730,'Hospitalisation Details'!A1730:H4072,2,FALSE)</f>
        <v>25-Nov-1989</v>
      </c>
      <c r="M1730" s="23">
        <f>VLOOKUP(A1730,'Hospitalisation Details'!A1730:H4072,5,FALSE)</f>
        <v>5257.51</v>
      </c>
      <c r="N1730" s="23" t="str">
        <f>VLOOKUP(A1730,'Hospitalisation Details'!A1730:H4072,6,FALSE)</f>
        <v>tier - 2</v>
      </c>
      <c r="O1730" s="23" t="str">
        <f>VLOOKUP(A1730,'Hospitalisation Details'!A1730:H4072,7,FALSE)</f>
        <v>tier - 2</v>
      </c>
      <c r="P1730" s="23" t="str">
        <f>VLOOKUP(A1730,'Hospitalisation Details'!A1730:H4072,8,FALSE)</f>
        <v>R1012</v>
      </c>
      <c r="Q1730" s="26">
        <f>VLOOKUP(A1730,'Hospitalisation Details'!A1730:H4072,3,FALSE)</f>
        <v>33.536111111111111</v>
      </c>
    </row>
    <row r="1731" spans="1:17" ht="15.75" customHeight="1" x14ac:dyDescent="0.3">
      <c r="A1731" s="31" t="s">
        <v>2969</v>
      </c>
      <c r="B1731" s="23" t="str">
        <f>VLOOKUP(A1731,'Customer Names'!A1731:D4065,3,FALSE)</f>
        <v xml:space="preserve">  Robert J</v>
      </c>
      <c r="C1731" s="23">
        <f>VLOOKUP(Healthcare!A1731,'Medical Examinations'!A1731:H4065,2,FALSE)</f>
        <v>30.8</v>
      </c>
      <c r="D1731" s="23">
        <f>VLOOKUP(A1731,'Medical Examinations'!A1731:H4065,3,FALSE)</f>
        <v>5.07</v>
      </c>
      <c r="E1731" s="23" t="str">
        <f>VLOOKUP(A1731,'Medical Examinations'!A1731:H4065,4,FALSE)</f>
        <v>No</v>
      </c>
      <c r="F1731" s="23" t="str">
        <f>VLOOKUP(A1731,'Medical Examinations'!A1731:H4065,5,FALSE)</f>
        <v>No</v>
      </c>
      <c r="G1731" s="23" t="str">
        <f>VLOOKUP(A1731,'Medical Examinations'!A1731:H4065,6,FALSE)</f>
        <v>No</v>
      </c>
      <c r="H1731" s="23">
        <f>VLOOKUP(A1731,'Medical Examinations'!A1731:H4065,7,FALSE)</f>
        <v>0</v>
      </c>
      <c r="I1731" s="23" t="str">
        <f>VLOOKUP(A1731,'Medical Examinations'!A1731:H4065,8,FALSE)</f>
        <v>No</v>
      </c>
      <c r="J1731" s="23" t="str" cm="1">
        <f t="array" ref="J1731">_xlfn.IFS(C1731&lt;18.5,"Under Weight",C1731&lt;25,"Healthy Weight",C1731&lt;30,"Over Weight",C1731&gt;=30,"Obesity")</f>
        <v>Obesity</v>
      </c>
      <c r="K1731" s="23" t="str" cm="1">
        <f t="array" ref="K1731">_xlfn.IFS(D1731&lt;5.7,"Normal",D1731&lt;=6.5,"Prediabetes",D1731&gt;6.5,"Diabetes")</f>
        <v>Normal</v>
      </c>
      <c r="L1731" s="30" t="str">
        <f>VLOOKUP(A1731,'Hospitalisation Details'!A1731:H4073,2,FALSE)</f>
        <v>06-Jul-1990</v>
      </c>
      <c r="M1731" s="23">
        <f>VLOOKUP(A1731,'Hospitalisation Details'!A1731:H4073,5,FALSE)</f>
        <v>5253.52</v>
      </c>
      <c r="N1731" s="23" t="str">
        <f>VLOOKUP(A1731,'Hospitalisation Details'!A1731:H4073,6,FALSE)</f>
        <v>tier - 3</v>
      </c>
      <c r="O1731" s="23" t="str">
        <f>VLOOKUP(A1731,'Hospitalisation Details'!A1731:H4073,7,FALSE)</f>
        <v>tier - 3</v>
      </c>
      <c r="P1731" s="23" t="str">
        <f>VLOOKUP(A1731,'Hospitalisation Details'!A1731:H4073,8,FALSE)</f>
        <v>R1011</v>
      </c>
      <c r="Q1731" s="26">
        <f>VLOOKUP(A1731,'Hospitalisation Details'!A1731:H4073,3,FALSE)</f>
        <v>32.922222222222224</v>
      </c>
    </row>
    <row r="1732" spans="1:17" ht="15.75" customHeight="1" x14ac:dyDescent="0.3">
      <c r="A1732" s="31" t="s">
        <v>2971</v>
      </c>
      <c r="B1732" s="23" t="str">
        <f>VLOOKUP(A1732,'Customer Names'!A1732:D4066,3,FALSE)</f>
        <v xml:space="preserve">  Steph</v>
      </c>
      <c r="C1732" s="23">
        <f>VLOOKUP(Healthcare!A1732,'Medical Examinations'!A1732:H4066,2,FALSE)</f>
        <v>34.799999999999997</v>
      </c>
      <c r="D1732" s="23">
        <f>VLOOKUP(A1732,'Medical Examinations'!A1732:H4066,3,FALSE)</f>
        <v>4.38</v>
      </c>
      <c r="E1732" s="23" t="str">
        <f>VLOOKUP(A1732,'Medical Examinations'!A1732:H4066,4,FALSE)</f>
        <v>No</v>
      </c>
      <c r="F1732" s="23" t="str">
        <f>VLOOKUP(A1732,'Medical Examinations'!A1732:H4066,5,FALSE)</f>
        <v>No</v>
      </c>
      <c r="G1732" s="23" t="str">
        <f>VLOOKUP(A1732,'Medical Examinations'!A1732:H4066,6,FALSE)</f>
        <v>No</v>
      </c>
      <c r="H1732" s="23">
        <f>VLOOKUP(A1732,'Medical Examinations'!A1732:H4066,7,FALSE)</f>
        <v>1</v>
      </c>
      <c r="I1732" s="23" t="str">
        <f>VLOOKUP(A1732,'Medical Examinations'!A1732:H4066,8,FALSE)</f>
        <v>No</v>
      </c>
      <c r="J1732" s="23" t="str" cm="1">
        <f t="array" ref="J1732">_xlfn.IFS(C1732&lt;18.5,"Under Weight",C1732&lt;25,"Healthy Weight",C1732&lt;30,"Over Weight",C1732&gt;=30,"Obesity")</f>
        <v>Obesity</v>
      </c>
      <c r="K1732" s="23" t="str" cm="1">
        <f t="array" ref="K1732">_xlfn.IFS(D1732&lt;5.7,"Normal",D1732&lt;=6.5,"Prediabetes",D1732&gt;6.5,"Diabetes")</f>
        <v>Normal</v>
      </c>
      <c r="L1732" s="30" t="str">
        <f>VLOOKUP(A1732,'Hospitalisation Details'!A1732:H4074,2,FALSE)</f>
        <v>09-Sep-1987</v>
      </c>
      <c r="M1732" s="23">
        <f>VLOOKUP(A1732,'Hospitalisation Details'!A1732:H4074,5,FALSE)</f>
        <v>5246.05</v>
      </c>
      <c r="N1732" s="23" t="str">
        <f>VLOOKUP(A1732,'Hospitalisation Details'!A1732:H4074,6,FALSE)</f>
        <v>tier - 2</v>
      </c>
      <c r="O1732" s="23" t="str">
        <f>VLOOKUP(A1732,'Hospitalisation Details'!A1732:H4074,7,FALSE)</f>
        <v>tier - 3</v>
      </c>
      <c r="P1732" s="23" t="str">
        <f>VLOOKUP(A1732,'Hospitalisation Details'!A1732:H4074,8,FALSE)</f>
        <v>R1011</v>
      </c>
      <c r="Q1732" s="26">
        <f>VLOOKUP(A1732,'Hospitalisation Details'!A1732:H4074,3,FALSE)</f>
        <v>35.74722222222222</v>
      </c>
    </row>
    <row r="1733" spans="1:17" ht="15.75" customHeight="1" x14ac:dyDescent="0.3">
      <c r="A1733" s="31" t="s">
        <v>2973</v>
      </c>
      <c r="B1733" s="23" t="str">
        <f>VLOOKUP(A1733,'Customer Names'!A1733:D4067,3,FALSE)</f>
        <v xml:space="preserve">  Kate</v>
      </c>
      <c r="C1733" s="23">
        <f>VLOOKUP(Healthcare!A1733,'Medical Examinations'!A1733:H4067,2,FALSE)</f>
        <v>34.21</v>
      </c>
      <c r="D1733" s="23">
        <f>VLOOKUP(A1733,'Medical Examinations'!A1733:H4067,3,FALSE)</f>
        <v>4.54</v>
      </c>
      <c r="E1733" s="23" t="str">
        <f>VLOOKUP(A1733,'Medical Examinations'!A1733:H4067,4,FALSE)</f>
        <v>No</v>
      </c>
      <c r="F1733" s="23" t="str">
        <f>VLOOKUP(A1733,'Medical Examinations'!A1733:H4067,5,FALSE)</f>
        <v>No</v>
      </c>
      <c r="G1733" s="23" t="str">
        <f>VLOOKUP(A1733,'Medical Examinations'!A1733:H4067,6,FALSE)</f>
        <v>No</v>
      </c>
      <c r="H1733" s="23">
        <f>VLOOKUP(A1733,'Medical Examinations'!A1733:H4067,7,FALSE)</f>
        <v>1</v>
      </c>
      <c r="I1733" s="23" t="str">
        <f>VLOOKUP(A1733,'Medical Examinations'!A1733:H4067,8,FALSE)</f>
        <v>No</v>
      </c>
      <c r="J1733" s="23" t="str" cm="1">
        <f t="array" ref="J1733">_xlfn.IFS(C1733&lt;18.5,"Under Weight",C1733&lt;25,"Healthy Weight",C1733&lt;30,"Over Weight",C1733&gt;=30,"Obesity")</f>
        <v>Obesity</v>
      </c>
      <c r="K1733" s="23" t="str" cm="1">
        <f t="array" ref="K1733">_xlfn.IFS(D1733&lt;5.7,"Normal",D1733&lt;=6.5,"Prediabetes",D1733&gt;6.5,"Diabetes")</f>
        <v>Normal</v>
      </c>
      <c r="L1733" s="30" t="str">
        <f>VLOOKUP(A1733,'Hospitalisation Details'!A1733:H4075,2,FALSE)</f>
        <v>05-Jul-1987</v>
      </c>
      <c r="M1733" s="23">
        <f>VLOOKUP(A1733,'Hospitalisation Details'!A1733:H4075,5,FALSE)</f>
        <v>5245.23</v>
      </c>
      <c r="N1733" s="23" t="str">
        <f>VLOOKUP(A1733,'Hospitalisation Details'!A1733:H4075,6,FALSE)</f>
        <v>tier - 2</v>
      </c>
      <c r="O1733" s="23" t="str">
        <f>VLOOKUP(A1733,'Hospitalisation Details'!A1733:H4075,7,FALSE)</f>
        <v>tier - 2</v>
      </c>
      <c r="P1733" s="23" t="str">
        <f>VLOOKUP(A1733,'Hospitalisation Details'!A1733:H4075,8,FALSE)</f>
        <v>R1013</v>
      </c>
      <c r="Q1733" s="26">
        <f>VLOOKUP(A1733,'Hospitalisation Details'!A1733:H4075,3,FALSE)</f>
        <v>35.924999999999997</v>
      </c>
    </row>
    <row r="1734" spans="1:17" ht="15.75" customHeight="1" x14ac:dyDescent="0.3">
      <c r="A1734" s="31" t="s">
        <v>2974</v>
      </c>
      <c r="B1734" s="23" t="str">
        <f>VLOOKUP(A1734,'Customer Names'!A1734:D4068,3,FALSE)</f>
        <v xml:space="preserve">  Kristina</v>
      </c>
      <c r="C1734" s="23">
        <f>VLOOKUP(Healthcare!A1734,'Medical Examinations'!A1734:H4068,2,FALSE)</f>
        <v>31</v>
      </c>
      <c r="D1734" s="23">
        <f>VLOOKUP(A1734,'Medical Examinations'!A1734:H4068,3,FALSE)</f>
        <v>5.38</v>
      </c>
      <c r="E1734" s="23" t="str">
        <f>VLOOKUP(A1734,'Medical Examinations'!A1734:H4068,4,FALSE)</f>
        <v>No</v>
      </c>
      <c r="F1734" s="23" t="str">
        <f>VLOOKUP(A1734,'Medical Examinations'!A1734:H4068,5,FALSE)</f>
        <v>No</v>
      </c>
      <c r="G1734" s="23" t="str">
        <f>VLOOKUP(A1734,'Medical Examinations'!A1734:H4068,6,FALSE)</f>
        <v>No</v>
      </c>
      <c r="H1734" s="23">
        <f>VLOOKUP(A1734,'Medical Examinations'!A1734:H4068,7,FALSE)</f>
        <v>1</v>
      </c>
      <c r="I1734" s="23" t="str">
        <f>VLOOKUP(A1734,'Medical Examinations'!A1734:H4068,8,FALSE)</f>
        <v>No</v>
      </c>
      <c r="J1734" s="23" t="str" cm="1">
        <f t="array" ref="J1734">_xlfn.IFS(C1734&lt;18.5,"Under Weight",C1734&lt;25,"Healthy Weight",C1734&lt;30,"Over Weight",C1734&gt;=30,"Obesity")</f>
        <v>Obesity</v>
      </c>
      <c r="K1734" s="23" t="str" cm="1">
        <f t="array" ref="K1734">_xlfn.IFS(D1734&lt;5.7,"Normal",D1734&lt;=6.5,"Prediabetes",D1734&gt;6.5,"Diabetes")</f>
        <v>Normal</v>
      </c>
      <c r="L1734" s="30" t="str">
        <f>VLOOKUP(A1734,'Hospitalisation Details'!A1734:H4076,2,FALSE)</f>
        <v>26-Dec-1987</v>
      </c>
      <c r="M1734" s="23">
        <f>VLOOKUP(A1734,'Hospitalisation Details'!A1734:H4076,5,FALSE)</f>
        <v>5240.7700000000004</v>
      </c>
      <c r="N1734" s="23" t="str">
        <f>VLOOKUP(A1734,'Hospitalisation Details'!A1734:H4076,6,FALSE)</f>
        <v>tier - 2</v>
      </c>
      <c r="O1734" s="23" t="str">
        <f>VLOOKUP(A1734,'Hospitalisation Details'!A1734:H4076,7,FALSE)</f>
        <v>tier - 2</v>
      </c>
      <c r="P1734" s="23" t="str">
        <f>VLOOKUP(A1734,'Hospitalisation Details'!A1734:H4076,8,FALSE)</f>
        <v>R1011</v>
      </c>
      <c r="Q1734" s="26">
        <f>VLOOKUP(A1734,'Hospitalisation Details'!A1734:H4076,3,FALSE)</f>
        <v>35.450000000000003</v>
      </c>
    </row>
    <row r="1735" spans="1:17" ht="15.75" customHeight="1" x14ac:dyDescent="0.3">
      <c r="A1735" s="31" t="s">
        <v>2976</v>
      </c>
      <c r="B1735" s="23" t="str">
        <f>VLOOKUP(A1735,'Customer Names'!A1735:D4069,3,FALSE)</f>
        <v xml:space="preserve">  Flo</v>
      </c>
      <c r="C1735" s="23">
        <f>VLOOKUP(Healthcare!A1735,'Medical Examinations'!A1735:H4069,2,FALSE)</f>
        <v>26.125</v>
      </c>
      <c r="D1735" s="23">
        <f>VLOOKUP(A1735,'Medical Examinations'!A1735:H4069,3,FALSE)</f>
        <v>5.55</v>
      </c>
      <c r="E1735" s="23" t="str">
        <f>VLOOKUP(A1735,'Medical Examinations'!A1735:H4069,4,FALSE)</f>
        <v>No</v>
      </c>
      <c r="F1735" s="23" t="str">
        <f>VLOOKUP(A1735,'Medical Examinations'!A1735:H4069,5,FALSE)</f>
        <v>No</v>
      </c>
      <c r="G1735" s="23" t="str">
        <f>VLOOKUP(A1735,'Medical Examinations'!A1735:H4069,6,FALSE)</f>
        <v>No</v>
      </c>
      <c r="H1735" s="23">
        <f>VLOOKUP(A1735,'Medical Examinations'!A1735:H4069,7,FALSE)</f>
        <v>1</v>
      </c>
      <c r="I1735" s="23" t="str">
        <f>VLOOKUP(A1735,'Medical Examinations'!A1735:H4069,8,FALSE)</f>
        <v>No</v>
      </c>
      <c r="J1735" s="23" t="str" cm="1">
        <f t="array" ref="J1735">_xlfn.IFS(C1735&lt;18.5,"Under Weight",C1735&lt;25,"Healthy Weight",C1735&lt;30,"Over Weight",C1735&gt;=30,"Obesity")</f>
        <v>Over Weight</v>
      </c>
      <c r="K1735" s="23" t="str" cm="1">
        <f t="array" ref="K1735">_xlfn.IFS(D1735&lt;5.7,"Normal",D1735&lt;=6.5,"Prediabetes",D1735&gt;6.5,"Diabetes")</f>
        <v>Normal</v>
      </c>
      <c r="L1735" s="30" t="str">
        <f>VLOOKUP(A1735,'Hospitalisation Details'!A1735:H4077,2,FALSE)</f>
        <v>29-Jun-1987</v>
      </c>
      <c r="M1735" s="23">
        <f>VLOOKUP(A1735,'Hospitalisation Details'!A1735:H4077,5,FALSE)</f>
        <v>5227.99</v>
      </c>
      <c r="N1735" s="23" t="str">
        <f>VLOOKUP(A1735,'Hospitalisation Details'!A1735:H4077,6,FALSE)</f>
        <v>tier - 2</v>
      </c>
      <c r="O1735" s="23" t="str">
        <f>VLOOKUP(A1735,'Hospitalisation Details'!A1735:H4077,7,FALSE)</f>
        <v>tier - 1</v>
      </c>
      <c r="P1735" s="23" t="str">
        <f>VLOOKUP(A1735,'Hospitalisation Details'!A1735:H4077,8,FALSE)</f>
        <v>R1024</v>
      </c>
      <c r="Q1735" s="26">
        <f>VLOOKUP(A1735,'Hospitalisation Details'!A1735:H4077,3,FALSE)</f>
        <v>35.94166666666667</v>
      </c>
    </row>
    <row r="1736" spans="1:17" ht="15.75" customHeight="1" x14ac:dyDescent="0.3">
      <c r="A1736" s="31" t="s">
        <v>2978</v>
      </c>
      <c r="B1736" s="23" t="str">
        <f>VLOOKUP(A1736,'Customer Names'!A1736:D4070,3,FALSE)</f>
        <v xml:space="preserve">  Sarah P</v>
      </c>
      <c r="C1736" s="23">
        <f>VLOOKUP(Healthcare!A1736,'Medical Examinations'!A1736:H4070,2,FALSE)</f>
        <v>30.13</v>
      </c>
      <c r="D1736" s="23">
        <f>VLOOKUP(A1736,'Medical Examinations'!A1736:H4070,3,FALSE)</f>
        <v>4.03</v>
      </c>
      <c r="E1736" s="23" t="str">
        <f>VLOOKUP(A1736,'Medical Examinations'!A1736:H4070,4,FALSE)</f>
        <v>Yes</v>
      </c>
      <c r="F1736" s="23" t="str">
        <f>VLOOKUP(A1736,'Medical Examinations'!A1736:H4070,5,FALSE)</f>
        <v>No</v>
      </c>
      <c r="G1736" s="23" t="str">
        <f>VLOOKUP(A1736,'Medical Examinations'!A1736:H4070,6,FALSE)</f>
        <v>No</v>
      </c>
      <c r="H1736" s="23">
        <f>VLOOKUP(A1736,'Medical Examinations'!A1736:H4070,7,FALSE)</f>
        <v>1</v>
      </c>
      <c r="I1736" s="23" t="str">
        <f>VLOOKUP(A1736,'Medical Examinations'!A1736:H4070,8,FALSE)</f>
        <v>No</v>
      </c>
      <c r="J1736" s="23" t="str" cm="1">
        <f t="array" ref="J1736">_xlfn.IFS(C1736&lt;18.5,"Under Weight",C1736&lt;25,"Healthy Weight",C1736&lt;30,"Over Weight",C1736&gt;=30,"Obesity")</f>
        <v>Obesity</v>
      </c>
      <c r="K1736" s="23" t="str" cm="1">
        <f t="array" ref="K1736">_xlfn.IFS(D1736&lt;5.7,"Normal",D1736&lt;=6.5,"Prediabetes",D1736&gt;6.5,"Diabetes")</f>
        <v>Normal</v>
      </c>
      <c r="L1736" s="30" t="str">
        <f>VLOOKUP(A1736,'Hospitalisation Details'!A1736:H4078,2,FALSE)</f>
        <v>06-Jun-1995</v>
      </c>
      <c r="M1736" s="23">
        <f>VLOOKUP(A1736,'Hospitalisation Details'!A1736:H4078,5,FALSE)</f>
        <v>5216.4799999999996</v>
      </c>
      <c r="N1736" s="23" t="str">
        <f>VLOOKUP(A1736,'Hospitalisation Details'!A1736:H4078,6,FALSE)</f>
        <v>tier - 2</v>
      </c>
      <c r="O1736" s="23" t="str">
        <f>VLOOKUP(A1736,'Hospitalisation Details'!A1736:H4078,7,FALSE)</f>
        <v>tier - 2</v>
      </c>
      <c r="P1736" s="23" t="str">
        <f>VLOOKUP(A1736,'Hospitalisation Details'!A1736:H4078,8,FALSE)</f>
        <v>R1025</v>
      </c>
      <c r="Q1736" s="26">
        <f>VLOOKUP(A1736,'Hospitalisation Details'!A1736:H4078,3,FALSE)</f>
        <v>28.005555555555556</v>
      </c>
    </row>
    <row r="1737" spans="1:17" ht="15.75" customHeight="1" x14ac:dyDescent="0.3">
      <c r="A1737" s="31" t="s">
        <v>2980</v>
      </c>
      <c r="B1737" s="23" t="str">
        <f>VLOOKUP(A1737,'Customer Names'!A1737:D4071,3,FALSE)</f>
        <v xml:space="preserve">  Anabel</v>
      </c>
      <c r="C1737" s="23">
        <f>VLOOKUP(Healthcare!A1737,'Medical Examinations'!A1737:H4071,2,FALSE)</f>
        <v>34.19</v>
      </c>
      <c r="D1737" s="23">
        <f>VLOOKUP(A1737,'Medical Examinations'!A1737:H4071,3,FALSE)</f>
        <v>4.1900000000000004</v>
      </c>
      <c r="E1737" s="23" t="str">
        <f>VLOOKUP(A1737,'Medical Examinations'!A1737:H4071,4,FALSE)</f>
        <v>No</v>
      </c>
      <c r="F1737" s="23" t="str">
        <f>VLOOKUP(A1737,'Medical Examinations'!A1737:H4071,5,FALSE)</f>
        <v>No</v>
      </c>
      <c r="G1737" s="23" t="str">
        <f>VLOOKUP(A1737,'Medical Examinations'!A1737:H4071,6,FALSE)</f>
        <v>No</v>
      </c>
      <c r="H1737" s="23">
        <f>VLOOKUP(A1737,'Medical Examinations'!A1737:H4071,7,FALSE)</f>
        <v>0</v>
      </c>
      <c r="I1737" s="23" t="str">
        <f>VLOOKUP(A1737,'Medical Examinations'!A1737:H4071,8,FALSE)</f>
        <v>No</v>
      </c>
      <c r="J1737" s="23" t="str" cm="1">
        <f t="array" ref="J1737">_xlfn.IFS(C1737&lt;18.5,"Under Weight",C1737&lt;25,"Healthy Weight",C1737&lt;30,"Over Weight",C1737&gt;=30,"Obesity")</f>
        <v>Obesity</v>
      </c>
      <c r="K1737" s="23" t="str" cm="1">
        <f t="array" ref="K1737">_xlfn.IFS(D1737&lt;5.7,"Normal",D1737&lt;=6.5,"Prediabetes",D1737&gt;6.5,"Diabetes")</f>
        <v>Normal</v>
      </c>
      <c r="L1737" s="30" t="str">
        <f>VLOOKUP(A1737,'Hospitalisation Details'!A1737:H4079,2,FALSE)</f>
        <v>01-Dec-1999</v>
      </c>
      <c r="M1737" s="23">
        <f>VLOOKUP(A1737,'Hospitalisation Details'!A1737:H4079,5,FALSE)</f>
        <v>5213.22</v>
      </c>
      <c r="N1737" s="23" t="str">
        <f>VLOOKUP(A1737,'Hospitalisation Details'!A1737:H4079,6,FALSE)</f>
        <v>tier - 2</v>
      </c>
      <c r="O1737" s="23" t="str">
        <f>VLOOKUP(A1737,'Hospitalisation Details'!A1737:H4079,7,FALSE)</f>
        <v>tier - 1</v>
      </c>
      <c r="P1737" s="23" t="str">
        <f>VLOOKUP(A1737,'Hospitalisation Details'!A1737:H4079,8,FALSE)</f>
        <v>R1012</v>
      </c>
      <c r="Q1737" s="26">
        <f>VLOOKUP(A1737,'Hospitalisation Details'!A1737:H4079,3,FALSE)</f>
        <v>23.519444444444446</v>
      </c>
    </row>
    <row r="1738" spans="1:17" ht="15.75" customHeight="1" x14ac:dyDescent="0.3">
      <c r="A1738" s="31" t="s">
        <v>2982</v>
      </c>
      <c r="B1738" s="23" t="str">
        <f>VLOOKUP(A1738,'Customer Names'!A1738:D4072,3,FALSE)</f>
        <v xml:space="preserve">  Ian</v>
      </c>
      <c r="C1738" s="23">
        <f>VLOOKUP(Healthcare!A1738,'Medical Examinations'!A1738:H4072,2,FALSE)</f>
        <v>22.515000000000001</v>
      </c>
      <c r="D1738" s="23">
        <f>VLOOKUP(A1738,'Medical Examinations'!A1738:H4072,3,FALSE)</f>
        <v>4.37</v>
      </c>
      <c r="E1738" s="23" t="str">
        <f>VLOOKUP(A1738,'Medical Examinations'!A1738:H4072,4,FALSE)</f>
        <v>No</v>
      </c>
      <c r="F1738" s="23" t="str">
        <f>VLOOKUP(A1738,'Medical Examinations'!A1738:H4072,5,FALSE)</f>
        <v>No</v>
      </c>
      <c r="G1738" s="23" t="str">
        <f>VLOOKUP(A1738,'Medical Examinations'!A1738:H4072,6,FALSE)</f>
        <v>Yes</v>
      </c>
      <c r="H1738" s="23">
        <f>VLOOKUP(A1738,'Medical Examinations'!A1738:H4072,7,FALSE)</f>
        <v>1</v>
      </c>
      <c r="I1738" s="23" t="str">
        <f>VLOOKUP(A1738,'Medical Examinations'!A1738:H4072,8,FALSE)</f>
        <v>No</v>
      </c>
      <c r="J1738" s="23" t="str" cm="1">
        <f t="array" ref="J1738">_xlfn.IFS(C1738&lt;18.5,"Under Weight",C1738&lt;25,"Healthy Weight",C1738&lt;30,"Over Weight",C1738&gt;=30,"Obesity")</f>
        <v>Healthy Weight</v>
      </c>
      <c r="K1738" s="23" t="str" cm="1">
        <f t="array" ref="K1738">_xlfn.IFS(D1738&lt;5.7,"Normal",D1738&lt;=6.5,"Prediabetes",D1738&gt;6.5,"Diabetes")</f>
        <v>Normal</v>
      </c>
      <c r="L1738" s="30" t="str">
        <f>VLOOKUP(A1738,'Hospitalisation Details'!A1738:H4080,2,FALSE)</f>
        <v>17-Jun-1993</v>
      </c>
      <c r="M1738" s="23">
        <f>VLOOKUP(A1738,'Hospitalisation Details'!A1738:H4080,5,FALSE)</f>
        <v>5209.58</v>
      </c>
      <c r="N1738" s="23" t="str">
        <f>VLOOKUP(A1738,'Hospitalisation Details'!A1738:H4080,6,FALSE)</f>
        <v>tier - 3</v>
      </c>
      <c r="O1738" s="23" t="str">
        <f>VLOOKUP(A1738,'Hospitalisation Details'!A1738:H4080,7,FALSE)</f>
        <v>tier - 3</v>
      </c>
      <c r="P1738" s="23" t="str">
        <f>VLOOKUP(A1738,'Hospitalisation Details'!A1738:H4080,8,FALSE)</f>
        <v>R1017</v>
      </c>
      <c r="Q1738" s="26">
        <f>VLOOKUP(A1738,'Hospitalisation Details'!A1738:H4080,3,FALSE)</f>
        <v>29.975000000000001</v>
      </c>
    </row>
    <row r="1739" spans="1:17" ht="15.75" customHeight="1" x14ac:dyDescent="0.3">
      <c r="A1739" s="31" t="s">
        <v>2984</v>
      </c>
      <c r="B1739" s="23" t="str">
        <f>VLOOKUP(A1739,'Customer Names'!A1739:D4073,3,FALSE)</f>
        <v xml:space="preserve">  Alex</v>
      </c>
      <c r="C1739" s="23">
        <f>VLOOKUP(Healthcare!A1739,'Medical Examinations'!A1739:H4073,2,FALSE)</f>
        <v>18.239999999999998</v>
      </c>
      <c r="D1739" s="23">
        <f>VLOOKUP(A1739,'Medical Examinations'!A1739:H4073,3,FALSE)</f>
        <v>5.31</v>
      </c>
      <c r="E1739" s="23" t="str">
        <f>VLOOKUP(A1739,'Medical Examinations'!A1739:H4073,4,FALSE)</f>
        <v>Yes</v>
      </c>
      <c r="F1739" s="23" t="str">
        <f>VLOOKUP(A1739,'Medical Examinations'!A1739:H4073,5,FALSE)</f>
        <v>No</v>
      </c>
      <c r="G1739" s="23" t="str">
        <f>VLOOKUP(A1739,'Medical Examinations'!A1739:H4073,6,FALSE)</f>
        <v>Yes</v>
      </c>
      <c r="H1739" s="23">
        <f>VLOOKUP(A1739,'Medical Examinations'!A1739:H4073,7,FALSE)</f>
        <v>1</v>
      </c>
      <c r="I1739" s="23" t="str">
        <f>VLOOKUP(A1739,'Medical Examinations'!A1739:H4073,8,FALSE)</f>
        <v>No</v>
      </c>
      <c r="J1739" s="23" t="str" cm="1">
        <f t="array" ref="J1739">_xlfn.IFS(C1739&lt;18.5,"Under Weight",C1739&lt;25,"Healthy Weight",C1739&lt;30,"Over Weight",C1739&gt;=30,"Obesity")</f>
        <v>Under Weight</v>
      </c>
      <c r="K1739" s="23" t="str" cm="1">
        <f t="array" ref="K1739">_xlfn.IFS(D1739&lt;5.7,"Normal",D1739&lt;=6.5,"Prediabetes",D1739&gt;6.5,"Diabetes")</f>
        <v>Normal</v>
      </c>
      <c r="L1739" s="30" t="str">
        <f>VLOOKUP(A1739,'Hospitalisation Details'!A1739:H4081,2,FALSE)</f>
        <v>24-Oct-1983</v>
      </c>
      <c r="M1739" s="23">
        <f>VLOOKUP(A1739,'Hospitalisation Details'!A1739:H4081,5,FALSE)</f>
        <v>5207.97</v>
      </c>
      <c r="N1739" s="23" t="str">
        <f>VLOOKUP(A1739,'Hospitalisation Details'!A1739:H4081,6,FALSE)</f>
        <v>tier - 2</v>
      </c>
      <c r="O1739" s="23" t="str">
        <f>VLOOKUP(A1739,'Hospitalisation Details'!A1739:H4081,7,FALSE)</f>
        <v>tier - 2</v>
      </c>
      <c r="P1739" s="23" t="str">
        <f>VLOOKUP(A1739,'Hospitalisation Details'!A1739:H4081,8,FALSE)</f>
        <v>R1012</v>
      </c>
      <c r="Q1739" s="26">
        <f>VLOOKUP(A1739,'Hospitalisation Details'!A1739:H4081,3,FALSE)</f>
        <v>39.62222222222222</v>
      </c>
    </row>
    <row r="1740" spans="1:17" ht="15.75" customHeight="1" x14ac:dyDescent="0.3">
      <c r="A1740" s="31" t="s">
        <v>2985</v>
      </c>
      <c r="B1740" s="23" t="str">
        <f>VLOOKUP(A1740,'Customer Names'!A1740:D4074,3,FALSE)</f>
        <v xml:space="preserve">  Richard J</v>
      </c>
      <c r="C1740" s="23">
        <f>VLOOKUP(Healthcare!A1740,'Medical Examinations'!A1740:H4074,2,FALSE)</f>
        <v>37.28</v>
      </c>
      <c r="D1740" s="23">
        <f>VLOOKUP(A1740,'Medical Examinations'!A1740:H4074,3,FALSE)</f>
        <v>4.66</v>
      </c>
      <c r="E1740" s="23" t="str">
        <f>VLOOKUP(A1740,'Medical Examinations'!A1740:H4074,4,FALSE)</f>
        <v>No</v>
      </c>
      <c r="F1740" s="23" t="str">
        <f>VLOOKUP(A1740,'Medical Examinations'!A1740:H4074,5,FALSE)</f>
        <v>yes</v>
      </c>
      <c r="G1740" s="23" t="str">
        <f>VLOOKUP(A1740,'Medical Examinations'!A1740:H4074,6,FALSE)</f>
        <v>No</v>
      </c>
      <c r="H1740" s="23">
        <f>VLOOKUP(A1740,'Medical Examinations'!A1740:H4074,7,FALSE)</f>
        <v>1</v>
      </c>
      <c r="I1740" s="23" t="str">
        <f>VLOOKUP(A1740,'Medical Examinations'!A1740:H4074,8,FALSE)</f>
        <v>No</v>
      </c>
      <c r="J1740" s="23" t="str" cm="1">
        <f t="array" ref="J1740">_xlfn.IFS(C1740&lt;18.5,"Under Weight",C1740&lt;25,"Healthy Weight",C1740&lt;30,"Over Weight",C1740&gt;=30,"Obesity")</f>
        <v>Obesity</v>
      </c>
      <c r="K1740" s="23" t="str" cm="1">
        <f t="array" ref="K1740">_xlfn.IFS(D1740&lt;5.7,"Normal",D1740&lt;=6.5,"Prediabetes",D1740&gt;6.5,"Diabetes")</f>
        <v>Normal</v>
      </c>
      <c r="L1740" s="30" t="str">
        <f>VLOOKUP(A1740,'Hospitalisation Details'!A1740:H4082,2,FALSE)</f>
        <v>06-Jun-2004</v>
      </c>
      <c r="M1740" s="23">
        <f>VLOOKUP(A1740,'Hospitalisation Details'!A1740:H4082,5,FALSE)</f>
        <v>5198.6899999999996</v>
      </c>
      <c r="N1740" s="23" t="str">
        <f>VLOOKUP(A1740,'Hospitalisation Details'!A1740:H4082,6,FALSE)</f>
        <v>tier - 2</v>
      </c>
      <c r="O1740" s="23" t="str">
        <f>VLOOKUP(A1740,'Hospitalisation Details'!A1740:H4082,7,FALSE)</f>
        <v>tier - 2</v>
      </c>
      <c r="P1740" s="23" t="str">
        <f>VLOOKUP(A1740,'Hospitalisation Details'!A1740:H4082,8,FALSE)</f>
        <v>R1022</v>
      </c>
      <c r="Q1740" s="26">
        <f>VLOOKUP(A1740,'Hospitalisation Details'!A1740:H4082,3,FALSE)</f>
        <v>19.005555555555556</v>
      </c>
    </row>
    <row r="1741" spans="1:17" ht="15.75" customHeight="1" x14ac:dyDescent="0.3">
      <c r="A1741" s="31" t="s">
        <v>2987</v>
      </c>
      <c r="B1741" s="23" t="str">
        <f>VLOOKUP(A1741,'Customer Names'!A1741:D4075,3,FALSE)</f>
        <v xml:space="preserve">  Jacqueline N</v>
      </c>
      <c r="C1741" s="23">
        <f>VLOOKUP(Healthcare!A1741,'Medical Examinations'!A1741:H4075,2,FALSE)</f>
        <v>18.2</v>
      </c>
      <c r="D1741" s="23">
        <f>VLOOKUP(A1741,'Medical Examinations'!A1741:H4075,3,FALSE)</f>
        <v>6.19</v>
      </c>
      <c r="E1741" s="23" t="str">
        <f>VLOOKUP(A1741,'Medical Examinations'!A1741:H4075,4,FALSE)</f>
        <v>No</v>
      </c>
      <c r="F1741" s="23" t="str">
        <f>VLOOKUP(A1741,'Medical Examinations'!A1741:H4075,5,FALSE)</f>
        <v>No</v>
      </c>
      <c r="G1741" s="23" t="str">
        <f>VLOOKUP(A1741,'Medical Examinations'!A1741:H4075,6,FALSE)</f>
        <v>Yes</v>
      </c>
      <c r="H1741" s="23">
        <f>VLOOKUP(A1741,'Medical Examinations'!A1741:H4075,7,FALSE)</f>
        <v>1</v>
      </c>
      <c r="I1741" s="23" t="str">
        <f>VLOOKUP(A1741,'Medical Examinations'!A1741:H4075,8,FALSE)</f>
        <v>No</v>
      </c>
      <c r="J1741" s="23" t="str" cm="1">
        <f t="array" ref="J1741">_xlfn.IFS(C1741&lt;18.5,"Under Weight",C1741&lt;25,"Healthy Weight",C1741&lt;30,"Over Weight",C1741&gt;=30,"Obesity")</f>
        <v>Under Weight</v>
      </c>
      <c r="K1741" s="23" t="str" cm="1">
        <f t="array" ref="K1741">_xlfn.IFS(D1741&lt;5.7,"Normal",D1741&lt;=6.5,"Prediabetes",D1741&gt;6.5,"Diabetes")</f>
        <v>Prediabetes</v>
      </c>
      <c r="L1741" s="30" t="str">
        <f>VLOOKUP(A1741,'Hospitalisation Details'!A1741:H4083,2,FALSE)</f>
        <v>12-Sep-1979</v>
      </c>
      <c r="M1741" s="23">
        <f>VLOOKUP(A1741,'Hospitalisation Details'!A1741:H4083,5,FALSE)</f>
        <v>5195.58</v>
      </c>
      <c r="N1741" s="23" t="str">
        <f>VLOOKUP(A1741,'Hospitalisation Details'!A1741:H4083,6,FALSE)</f>
        <v>tier - 2</v>
      </c>
      <c r="O1741" s="23" t="str">
        <f>VLOOKUP(A1741,'Hospitalisation Details'!A1741:H4083,7,FALSE)</f>
        <v>tier - 2</v>
      </c>
      <c r="P1741" s="23" t="str">
        <f>VLOOKUP(A1741,'Hospitalisation Details'!A1741:H4083,8,FALSE)</f>
        <v>R1013</v>
      </c>
      <c r="Q1741" s="26">
        <f>VLOOKUP(A1741,'Hospitalisation Details'!A1741:H4083,3,FALSE)</f>
        <v>43.738888888888887</v>
      </c>
    </row>
    <row r="1742" spans="1:17" ht="15.75" customHeight="1" x14ac:dyDescent="0.3">
      <c r="A1742" s="31" t="s">
        <v>2989</v>
      </c>
      <c r="B1742" s="23" t="str">
        <f>VLOOKUP(A1742,'Customer Names'!A1742:D4076,3,FALSE)</f>
        <v xml:space="preserve">  Cindy</v>
      </c>
      <c r="C1742" s="23">
        <f>VLOOKUP(Healthcare!A1742,'Medical Examinations'!A1742:H4076,2,FALSE)</f>
        <v>20.53</v>
      </c>
      <c r="D1742" s="23">
        <f>VLOOKUP(A1742,'Medical Examinations'!A1742:H4076,3,FALSE)</f>
        <v>4.8600000000000003</v>
      </c>
      <c r="E1742" s="23" t="str">
        <f>VLOOKUP(A1742,'Medical Examinations'!A1742:H4076,4,FALSE)</f>
        <v>No</v>
      </c>
      <c r="F1742" s="23" t="str">
        <f>VLOOKUP(A1742,'Medical Examinations'!A1742:H4076,5,FALSE)</f>
        <v>No</v>
      </c>
      <c r="G1742" s="23" t="str">
        <f>VLOOKUP(A1742,'Medical Examinations'!A1742:H4076,6,FALSE)</f>
        <v>No</v>
      </c>
      <c r="H1742" s="23">
        <f>VLOOKUP(A1742,'Medical Examinations'!A1742:H4076,7,FALSE)</f>
        <v>1</v>
      </c>
      <c r="I1742" s="23" t="str">
        <f>VLOOKUP(A1742,'Medical Examinations'!A1742:H4076,8,FALSE)</f>
        <v>No</v>
      </c>
      <c r="J1742" s="23" t="str" cm="1">
        <f t="array" ref="J1742">_xlfn.IFS(C1742&lt;18.5,"Under Weight",C1742&lt;25,"Healthy Weight",C1742&lt;30,"Over Weight",C1742&gt;=30,"Obesity")</f>
        <v>Healthy Weight</v>
      </c>
      <c r="K1742" s="23" t="str" cm="1">
        <f t="array" ref="K1742">_xlfn.IFS(D1742&lt;5.7,"Normal",D1742&lt;=6.5,"Prediabetes",D1742&gt;6.5,"Diabetes")</f>
        <v>Normal</v>
      </c>
      <c r="L1742" s="30" t="str">
        <f>VLOOKUP(A1742,'Hospitalisation Details'!A1742:H4084,2,FALSE)</f>
        <v>16-Oct-1984</v>
      </c>
      <c r="M1742" s="23">
        <f>VLOOKUP(A1742,'Hospitalisation Details'!A1742:H4084,5,FALSE)</f>
        <v>5177.12</v>
      </c>
      <c r="N1742" s="23" t="str">
        <f>VLOOKUP(A1742,'Hospitalisation Details'!A1742:H4084,6,FALSE)</f>
        <v>tier - 2</v>
      </c>
      <c r="O1742" s="23" t="str">
        <f>VLOOKUP(A1742,'Hospitalisation Details'!A1742:H4084,7,FALSE)</f>
        <v>tier - 1</v>
      </c>
      <c r="P1742" s="23" t="str">
        <f>VLOOKUP(A1742,'Hospitalisation Details'!A1742:H4084,8,FALSE)</f>
        <v>R1013</v>
      </c>
      <c r="Q1742" s="26">
        <f>VLOOKUP(A1742,'Hospitalisation Details'!A1742:H4084,3,FALSE)</f>
        <v>38.644444444444446</v>
      </c>
    </row>
    <row r="1743" spans="1:17" ht="15.75" customHeight="1" x14ac:dyDescent="0.3">
      <c r="A1743" s="31" t="s">
        <v>2991</v>
      </c>
      <c r="B1743" s="23" t="str">
        <f>VLOOKUP(A1743,'Customer Names'!A1743:D4077,3,FALSE)</f>
        <v xml:space="preserve">  Marcia</v>
      </c>
      <c r="C1743" s="23">
        <f>VLOOKUP(Healthcare!A1743,'Medical Examinations'!A1743:H4077,2,FALSE)</f>
        <v>23.79</v>
      </c>
      <c r="D1743" s="23">
        <f>VLOOKUP(A1743,'Medical Examinations'!A1743:H4077,3,FALSE)</f>
        <v>4.74</v>
      </c>
      <c r="E1743" s="23" t="str">
        <f>VLOOKUP(A1743,'Medical Examinations'!A1743:H4077,4,FALSE)</f>
        <v>No</v>
      </c>
      <c r="F1743" s="23" t="str">
        <f>VLOOKUP(A1743,'Medical Examinations'!A1743:H4077,5,FALSE)</f>
        <v>No</v>
      </c>
      <c r="G1743" s="23" t="str">
        <f>VLOOKUP(A1743,'Medical Examinations'!A1743:H4077,6,FALSE)</f>
        <v>No</v>
      </c>
      <c r="H1743" s="23">
        <f>VLOOKUP(A1743,'Medical Examinations'!A1743:H4077,7,FALSE)</f>
        <v>0</v>
      </c>
      <c r="I1743" s="23" t="str">
        <f>VLOOKUP(A1743,'Medical Examinations'!A1743:H4077,8,FALSE)</f>
        <v>No</v>
      </c>
      <c r="J1743" s="23" t="str" cm="1">
        <f t="array" ref="J1743">_xlfn.IFS(C1743&lt;18.5,"Under Weight",C1743&lt;25,"Healthy Weight",C1743&lt;30,"Over Weight",C1743&gt;=30,"Obesity")</f>
        <v>Healthy Weight</v>
      </c>
      <c r="K1743" s="23" t="str" cm="1">
        <f t="array" ref="K1743">_xlfn.IFS(D1743&lt;5.7,"Normal",D1743&lt;=6.5,"Prediabetes",D1743&gt;6.5,"Diabetes")</f>
        <v>Normal</v>
      </c>
      <c r="L1743" s="30" t="str">
        <f>VLOOKUP(A1743,'Hospitalisation Details'!A1743:H4085,2,FALSE)</f>
        <v>29-Aug-1991</v>
      </c>
      <c r="M1743" s="23">
        <f>VLOOKUP(A1743,'Hospitalisation Details'!A1743:H4085,5,FALSE)</f>
        <v>5166.96</v>
      </c>
      <c r="N1743" s="23" t="str">
        <f>VLOOKUP(A1743,'Hospitalisation Details'!A1743:H4085,6,FALSE)</f>
        <v>tier - 2</v>
      </c>
      <c r="O1743" s="23" t="str">
        <f>VLOOKUP(A1743,'Hospitalisation Details'!A1743:H4085,7,FALSE)</f>
        <v>tier - 2</v>
      </c>
      <c r="P1743" s="23" t="str">
        <f>VLOOKUP(A1743,'Hospitalisation Details'!A1743:H4085,8,FALSE)</f>
        <v>R1012</v>
      </c>
      <c r="Q1743" s="26">
        <f>VLOOKUP(A1743,'Hospitalisation Details'!A1743:H4085,3,FALSE)</f>
        <v>31.774999999999999</v>
      </c>
    </row>
    <row r="1744" spans="1:17" ht="15.75" customHeight="1" x14ac:dyDescent="0.3">
      <c r="A1744" s="31" t="s">
        <v>2993</v>
      </c>
      <c r="B1744" s="23" t="str">
        <f>VLOOKUP(A1744,'Customer Names'!A1744:D4078,3,FALSE)</f>
        <v xml:space="preserve">  Samantha R</v>
      </c>
      <c r="C1744" s="23">
        <f>VLOOKUP(Healthcare!A1744,'Medical Examinations'!A1744:H4078,2,FALSE)</f>
        <v>29.8</v>
      </c>
      <c r="D1744" s="23">
        <f>VLOOKUP(A1744,'Medical Examinations'!A1744:H4078,3,FALSE)</f>
        <v>6.03</v>
      </c>
      <c r="E1744" s="23" t="str">
        <f>VLOOKUP(A1744,'Medical Examinations'!A1744:H4078,4,FALSE)</f>
        <v>No</v>
      </c>
      <c r="F1744" s="23" t="str">
        <f>VLOOKUP(A1744,'Medical Examinations'!A1744:H4078,5,FALSE)</f>
        <v>No</v>
      </c>
      <c r="G1744" s="23" t="str">
        <f>VLOOKUP(A1744,'Medical Examinations'!A1744:H4078,6,FALSE)</f>
        <v>No</v>
      </c>
      <c r="H1744" s="23">
        <f>VLOOKUP(A1744,'Medical Examinations'!A1744:H4078,7,FALSE)</f>
        <v>0</v>
      </c>
      <c r="I1744" s="23" t="str">
        <f>VLOOKUP(A1744,'Medical Examinations'!A1744:H4078,8,FALSE)</f>
        <v>No</v>
      </c>
      <c r="J1744" s="23" t="str" cm="1">
        <f t="array" ref="J1744">_xlfn.IFS(C1744&lt;18.5,"Under Weight",C1744&lt;25,"Healthy Weight",C1744&lt;30,"Over Weight",C1744&gt;=30,"Obesity")</f>
        <v>Over Weight</v>
      </c>
      <c r="K1744" s="23" t="str" cm="1">
        <f t="array" ref="K1744">_xlfn.IFS(D1744&lt;5.7,"Normal",D1744&lt;=6.5,"Prediabetes",D1744&gt;6.5,"Diabetes")</f>
        <v>Prediabetes</v>
      </c>
      <c r="L1744" s="30" t="str">
        <f>VLOOKUP(A1744,'Hospitalisation Details'!A1744:H4086,2,FALSE)</f>
        <v>09-Oct-1990</v>
      </c>
      <c r="M1744" s="23">
        <f>VLOOKUP(A1744,'Hospitalisation Details'!A1744:H4086,5,FALSE)</f>
        <v>5152.13</v>
      </c>
      <c r="N1744" s="23" t="str">
        <f>VLOOKUP(A1744,'Hospitalisation Details'!A1744:H4086,6,FALSE)</f>
        <v>tier - 2</v>
      </c>
      <c r="O1744" s="23" t="str">
        <f>VLOOKUP(A1744,'Hospitalisation Details'!A1744:H4086,7,FALSE)</f>
        <v>tier - 2</v>
      </c>
      <c r="P1744" s="23" t="str">
        <f>VLOOKUP(A1744,'Hospitalisation Details'!A1744:H4086,8,FALSE)</f>
        <v>R1011</v>
      </c>
      <c r="Q1744" s="26">
        <f>VLOOKUP(A1744,'Hospitalisation Details'!A1744:H4086,3,FALSE)</f>
        <v>32.663888888888891</v>
      </c>
    </row>
    <row r="1745" spans="1:17" ht="15.75" customHeight="1" x14ac:dyDescent="0.3">
      <c r="A1745" s="31" t="s">
        <v>2995</v>
      </c>
      <c r="B1745" s="23" t="str">
        <f>VLOOKUP(A1745,'Customer Names'!A1745:D4079,3,FALSE)</f>
        <v xml:space="preserve">  Katie</v>
      </c>
      <c r="C1745" s="23">
        <f>VLOOKUP(Healthcare!A1745,'Medical Examinations'!A1745:H4079,2,FALSE)</f>
        <v>31.54</v>
      </c>
      <c r="D1745" s="23">
        <f>VLOOKUP(A1745,'Medical Examinations'!A1745:H4079,3,FALSE)</f>
        <v>4.71</v>
      </c>
      <c r="E1745" s="23" t="str">
        <f>VLOOKUP(A1745,'Medical Examinations'!A1745:H4079,4,FALSE)</f>
        <v>No</v>
      </c>
      <c r="F1745" s="23" t="str">
        <f>VLOOKUP(A1745,'Medical Examinations'!A1745:H4079,5,FALSE)</f>
        <v>No</v>
      </c>
      <c r="G1745" s="23" t="str">
        <f>VLOOKUP(A1745,'Medical Examinations'!A1745:H4079,6,FALSE)</f>
        <v>No</v>
      </c>
      <c r="H1745" s="23">
        <f>VLOOKUP(A1745,'Medical Examinations'!A1745:H4079,7,FALSE)</f>
        <v>0</v>
      </c>
      <c r="I1745" s="23" t="str">
        <f>VLOOKUP(A1745,'Medical Examinations'!A1745:H4079,8,FALSE)</f>
        <v>No</v>
      </c>
      <c r="J1745" s="23" t="str" cm="1">
        <f t="array" ref="J1745">_xlfn.IFS(C1745&lt;18.5,"Under Weight",C1745&lt;25,"Healthy Weight",C1745&lt;30,"Over Weight",C1745&gt;=30,"Obesity")</f>
        <v>Obesity</v>
      </c>
      <c r="K1745" s="23" t="str" cm="1">
        <f t="array" ref="K1745">_xlfn.IFS(D1745&lt;5.7,"Normal",D1745&lt;=6.5,"Prediabetes",D1745&gt;6.5,"Diabetes")</f>
        <v>Normal</v>
      </c>
      <c r="L1745" s="30" t="str">
        <f>VLOOKUP(A1745,'Hospitalisation Details'!A1745:H4087,2,FALSE)</f>
        <v>22-Aug-1990</v>
      </c>
      <c r="M1745" s="23">
        <f>VLOOKUP(A1745,'Hospitalisation Details'!A1745:H4087,5,FALSE)</f>
        <v>5148.55</v>
      </c>
      <c r="N1745" s="23" t="str">
        <f>VLOOKUP(A1745,'Hospitalisation Details'!A1745:H4087,6,FALSE)</f>
        <v>tier - 2</v>
      </c>
      <c r="O1745" s="23" t="str">
        <f>VLOOKUP(A1745,'Hospitalisation Details'!A1745:H4087,7,FALSE)</f>
        <v>tier - 2</v>
      </c>
      <c r="P1745" s="23" t="str">
        <f>VLOOKUP(A1745,'Hospitalisation Details'!A1745:H4087,8,FALSE)</f>
        <v>R1024</v>
      </c>
      <c r="Q1745" s="26">
        <f>VLOOKUP(A1745,'Hospitalisation Details'!A1745:H4087,3,FALSE)</f>
        <v>32.794444444444444</v>
      </c>
    </row>
    <row r="1746" spans="1:17" ht="15.75" customHeight="1" x14ac:dyDescent="0.3">
      <c r="A1746" s="31" t="s">
        <v>2996</v>
      </c>
      <c r="B1746" s="23" t="str">
        <f>VLOOKUP(A1746,'Customer Names'!A1746:D4080,3,FALSE)</f>
        <v xml:space="preserve">  John P</v>
      </c>
      <c r="C1746" s="23">
        <f>VLOOKUP(Healthcare!A1746,'Medical Examinations'!A1746:H4080,2,FALSE)</f>
        <v>20.82</v>
      </c>
      <c r="D1746" s="23">
        <f>VLOOKUP(A1746,'Medical Examinations'!A1746:H4080,3,FALSE)</f>
        <v>5.55</v>
      </c>
      <c r="E1746" s="23" t="str">
        <f>VLOOKUP(A1746,'Medical Examinations'!A1746:H4080,4,FALSE)</f>
        <v>No</v>
      </c>
      <c r="F1746" s="23" t="str">
        <f>VLOOKUP(A1746,'Medical Examinations'!A1746:H4080,5,FALSE)</f>
        <v>No</v>
      </c>
      <c r="G1746" s="23" t="str">
        <f>VLOOKUP(A1746,'Medical Examinations'!A1746:H4080,6,FALSE)</f>
        <v>No</v>
      </c>
      <c r="H1746" s="23">
        <f>VLOOKUP(A1746,'Medical Examinations'!A1746:H4080,7,FALSE)</f>
        <v>1</v>
      </c>
      <c r="I1746" s="23" t="str">
        <f>VLOOKUP(A1746,'Medical Examinations'!A1746:H4080,8,FALSE)</f>
        <v>No</v>
      </c>
      <c r="J1746" s="23" t="str" cm="1">
        <f t="array" ref="J1746">_xlfn.IFS(C1746&lt;18.5,"Under Weight",C1746&lt;25,"Healthy Weight",C1746&lt;30,"Over Weight",C1746&gt;=30,"Obesity")</f>
        <v>Healthy Weight</v>
      </c>
      <c r="K1746" s="23" t="str" cm="1">
        <f t="array" ref="K1746">_xlfn.IFS(D1746&lt;5.7,"Normal",D1746&lt;=6.5,"Prediabetes",D1746&gt;6.5,"Diabetes")</f>
        <v>Normal</v>
      </c>
      <c r="L1746" s="30" t="str">
        <f>VLOOKUP(A1746,'Hospitalisation Details'!A1746:H4088,2,FALSE)</f>
        <v>22-Aug-1984</v>
      </c>
      <c r="M1746" s="23">
        <f>VLOOKUP(A1746,'Hospitalisation Details'!A1746:H4088,5,FALSE)</f>
        <v>5144.18</v>
      </c>
      <c r="N1746" s="23" t="str">
        <f>VLOOKUP(A1746,'Hospitalisation Details'!A1746:H4088,6,FALSE)</f>
        <v>tier - 2</v>
      </c>
      <c r="O1746" s="23" t="str">
        <f>VLOOKUP(A1746,'Hospitalisation Details'!A1746:H4088,7,FALSE)</f>
        <v>tier - 1</v>
      </c>
      <c r="P1746" s="23" t="str">
        <f>VLOOKUP(A1746,'Hospitalisation Details'!A1746:H4088,8,FALSE)</f>
        <v>R1013</v>
      </c>
      <c r="Q1746" s="26">
        <f>VLOOKUP(A1746,'Hospitalisation Details'!A1746:H4088,3,FALSE)</f>
        <v>38.794444444444444</v>
      </c>
    </row>
    <row r="1747" spans="1:17" ht="15.75" customHeight="1" x14ac:dyDescent="0.3">
      <c r="A1747" s="31" t="s">
        <v>2997</v>
      </c>
      <c r="B1747" s="23" t="str">
        <f>VLOOKUP(A1747,'Customer Names'!A1747:D4081,3,FALSE)</f>
        <v xml:space="preserve">  Rachel</v>
      </c>
      <c r="C1747" s="23">
        <f>VLOOKUP(Healthcare!A1747,'Medical Examinations'!A1747:H4081,2,FALSE)</f>
        <v>38.83</v>
      </c>
      <c r="D1747" s="23">
        <f>VLOOKUP(A1747,'Medical Examinations'!A1747:H4081,3,FALSE)</f>
        <v>4.78</v>
      </c>
      <c r="E1747" s="23" t="str">
        <f>VLOOKUP(A1747,'Medical Examinations'!A1747:H4081,4,FALSE)</f>
        <v>No</v>
      </c>
      <c r="F1747" s="23" t="str">
        <f>VLOOKUP(A1747,'Medical Examinations'!A1747:H4081,5,FALSE)</f>
        <v>No</v>
      </c>
      <c r="G1747" s="23" t="str">
        <f>VLOOKUP(A1747,'Medical Examinations'!A1747:H4081,6,FALSE)</f>
        <v>Yes</v>
      </c>
      <c r="H1747" s="23">
        <f>VLOOKUP(A1747,'Medical Examinations'!A1747:H4081,7,FALSE)</f>
        <v>1</v>
      </c>
      <c r="I1747" s="23" t="str">
        <f>VLOOKUP(A1747,'Medical Examinations'!A1747:H4081,8,FALSE)</f>
        <v>No</v>
      </c>
      <c r="J1747" s="23" t="str" cm="1">
        <f t="array" ref="J1747">_xlfn.IFS(C1747&lt;18.5,"Under Weight",C1747&lt;25,"Healthy Weight",C1747&lt;30,"Over Weight",C1747&gt;=30,"Obesity")</f>
        <v>Obesity</v>
      </c>
      <c r="K1747" s="23" t="str" cm="1">
        <f t="array" ref="K1747">_xlfn.IFS(D1747&lt;5.7,"Normal",D1747&lt;=6.5,"Prediabetes",D1747&gt;6.5,"Diabetes")</f>
        <v>Normal</v>
      </c>
      <c r="L1747" s="30" t="str">
        <f>VLOOKUP(A1747,'Hospitalisation Details'!A1747:H4089,2,FALSE)</f>
        <v>10-Dec-1993</v>
      </c>
      <c r="M1747" s="23">
        <f>VLOOKUP(A1747,'Hospitalisation Details'!A1747:H4089,5,FALSE)</f>
        <v>5138.26</v>
      </c>
      <c r="N1747" s="23" t="str">
        <f>VLOOKUP(A1747,'Hospitalisation Details'!A1747:H4089,6,FALSE)</f>
        <v>tier - 2</v>
      </c>
      <c r="O1747" s="23" t="str">
        <f>VLOOKUP(A1747,'Hospitalisation Details'!A1747:H4089,7,FALSE)</f>
        <v>tier - 2</v>
      </c>
      <c r="P1747" s="23" t="str">
        <f>VLOOKUP(A1747,'Hospitalisation Details'!A1747:H4089,8,FALSE)</f>
        <v>R1013</v>
      </c>
      <c r="Q1747" s="26">
        <f>VLOOKUP(A1747,'Hospitalisation Details'!A1747:H4089,3,FALSE)</f>
        <v>29.494444444444444</v>
      </c>
    </row>
    <row r="1748" spans="1:17" ht="15.75" customHeight="1" x14ac:dyDescent="0.3">
      <c r="A1748" s="31" t="s">
        <v>2998</v>
      </c>
      <c r="B1748" s="23" t="str">
        <f>VLOOKUP(A1748,'Customer Names'!A1748:D4082,3,FALSE)</f>
        <v xml:space="preserve">  Isabelle</v>
      </c>
      <c r="C1748" s="23">
        <f>VLOOKUP(Healthcare!A1748,'Medical Examinations'!A1748:H4082,2,FALSE)</f>
        <v>23.44</v>
      </c>
      <c r="D1748" s="23">
        <f>VLOOKUP(A1748,'Medical Examinations'!A1748:H4082,3,FALSE)</f>
        <v>4.6500000000000004</v>
      </c>
      <c r="E1748" s="23" t="str">
        <f>VLOOKUP(A1748,'Medical Examinations'!A1748:H4082,4,FALSE)</f>
        <v>Yes</v>
      </c>
      <c r="F1748" s="23" t="str">
        <f>VLOOKUP(A1748,'Medical Examinations'!A1748:H4082,5,FALSE)</f>
        <v>No</v>
      </c>
      <c r="G1748" s="23" t="str">
        <f>VLOOKUP(A1748,'Medical Examinations'!A1748:H4082,6,FALSE)</f>
        <v>No</v>
      </c>
      <c r="H1748" s="23">
        <f>VLOOKUP(A1748,'Medical Examinations'!A1748:H4082,7,FALSE)</f>
        <v>1</v>
      </c>
      <c r="I1748" s="23" t="str">
        <f>VLOOKUP(A1748,'Medical Examinations'!A1748:H4082,8,FALSE)</f>
        <v>No</v>
      </c>
      <c r="J1748" s="23" t="str" cm="1">
        <f t="array" ref="J1748">_xlfn.IFS(C1748&lt;18.5,"Under Weight",C1748&lt;25,"Healthy Weight",C1748&lt;30,"Over Weight",C1748&gt;=30,"Obesity")</f>
        <v>Healthy Weight</v>
      </c>
      <c r="K1748" s="23" t="str" cm="1">
        <f t="array" ref="K1748">_xlfn.IFS(D1748&lt;5.7,"Normal",D1748&lt;=6.5,"Prediabetes",D1748&gt;6.5,"Diabetes")</f>
        <v>Normal</v>
      </c>
      <c r="L1748" s="30" t="str">
        <f>VLOOKUP(A1748,'Hospitalisation Details'!A1748:H4090,2,FALSE)</f>
        <v>15-Sep-1988</v>
      </c>
      <c r="M1748" s="23">
        <f>VLOOKUP(A1748,'Hospitalisation Details'!A1748:H4090,5,FALSE)</f>
        <v>5136.75</v>
      </c>
      <c r="N1748" s="23" t="str">
        <f>VLOOKUP(A1748,'Hospitalisation Details'!A1748:H4090,6,FALSE)</f>
        <v>tier - 2</v>
      </c>
      <c r="O1748" s="23" t="str">
        <f>VLOOKUP(A1748,'Hospitalisation Details'!A1748:H4090,7,FALSE)</f>
        <v>tier - 1</v>
      </c>
      <c r="P1748" s="23" t="str">
        <f>VLOOKUP(A1748,'Hospitalisation Details'!A1748:H4090,8,FALSE)</f>
        <v>R1013</v>
      </c>
      <c r="Q1748" s="26">
        <f>VLOOKUP(A1748,'Hospitalisation Details'!A1748:H4090,3,FALSE)</f>
        <v>34.730555555555554</v>
      </c>
    </row>
    <row r="1749" spans="1:17" ht="15.75" customHeight="1" x14ac:dyDescent="0.3">
      <c r="A1749" s="31" t="s">
        <v>3000</v>
      </c>
      <c r="B1749" s="23" t="str">
        <f>VLOOKUP(A1749,'Customer Names'!A1749:D4083,3,FALSE)</f>
        <v xml:space="preserve">  Neil</v>
      </c>
      <c r="C1749" s="23">
        <f>VLOOKUP(Healthcare!A1749,'Medical Examinations'!A1749:H4083,2,FALSE)</f>
        <v>24.13</v>
      </c>
      <c r="D1749" s="23">
        <f>VLOOKUP(A1749,'Medical Examinations'!A1749:H4083,3,FALSE)</f>
        <v>5.2</v>
      </c>
      <c r="E1749" s="23" t="str">
        <f>VLOOKUP(A1749,'Medical Examinations'!A1749:H4083,4,FALSE)</f>
        <v>No</v>
      </c>
      <c r="F1749" s="23" t="str">
        <f>VLOOKUP(A1749,'Medical Examinations'!A1749:H4083,5,FALSE)</f>
        <v>No</v>
      </c>
      <c r="G1749" s="23" t="str">
        <f>VLOOKUP(A1749,'Medical Examinations'!A1749:H4083,6,FALSE)</f>
        <v>No</v>
      </c>
      <c r="H1749" s="23">
        <f>VLOOKUP(A1749,'Medical Examinations'!A1749:H4083,7,FALSE)</f>
        <v>1</v>
      </c>
      <c r="I1749" s="23" t="str">
        <f>VLOOKUP(A1749,'Medical Examinations'!A1749:H4083,8,FALSE)</f>
        <v>No</v>
      </c>
      <c r="J1749" s="23" t="str" cm="1">
        <f t="array" ref="J1749">_xlfn.IFS(C1749&lt;18.5,"Under Weight",C1749&lt;25,"Healthy Weight",C1749&lt;30,"Over Weight",C1749&gt;=30,"Obesity")</f>
        <v>Healthy Weight</v>
      </c>
      <c r="K1749" s="23" t="str" cm="1">
        <f t="array" ref="K1749">_xlfn.IFS(D1749&lt;5.7,"Normal",D1749&lt;=6.5,"Prediabetes",D1749&gt;6.5,"Diabetes")</f>
        <v>Normal</v>
      </c>
      <c r="L1749" s="30" t="str">
        <f>VLOOKUP(A1749,'Hospitalisation Details'!A1749:H4091,2,FALSE)</f>
        <v>13-Sep-1987</v>
      </c>
      <c r="M1749" s="23">
        <f>VLOOKUP(A1749,'Hospitalisation Details'!A1749:H4091,5,FALSE)</f>
        <v>5125.22</v>
      </c>
      <c r="N1749" s="23" t="str">
        <f>VLOOKUP(A1749,'Hospitalisation Details'!A1749:H4091,6,FALSE)</f>
        <v>tier - 1</v>
      </c>
      <c r="O1749" s="23" t="str">
        <f>VLOOKUP(A1749,'Hospitalisation Details'!A1749:H4091,7,FALSE)</f>
        <v>tier - 2</v>
      </c>
      <c r="P1749" s="23" t="str">
        <f>VLOOKUP(A1749,'Hospitalisation Details'!A1749:H4091,8,FALSE)</f>
        <v>R1012</v>
      </c>
      <c r="Q1749" s="26">
        <f>VLOOKUP(A1749,'Hospitalisation Details'!A1749:H4091,3,FALSE)</f>
        <v>35.736111111111114</v>
      </c>
    </row>
    <row r="1750" spans="1:17" ht="15.75" customHeight="1" x14ac:dyDescent="0.3">
      <c r="A1750" s="31" t="s">
        <v>3002</v>
      </c>
      <c r="B1750" s="23" t="str">
        <f>VLOOKUP(A1750,'Customer Names'!A1750:D4084,3,FALSE)</f>
        <v xml:space="preserve">  Tom</v>
      </c>
      <c r="C1750" s="23">
        <f>VLOOKUP(Healthcare!A1750,'Medical Examinations'!A1750:H4084,2,FALSE)</f>
        <v>42.13</v>
      </c>
      <c r="D1750" s="23">
        <f>VLOOKUP(A1750,'Medical Examinations'!A1750:H4084,3,FALSE)</f>
        <v>4.54</v>
      </c>
      <c r="E1750" s="23" t="str">
        <f>VLOOKUP(A1750,'Medical Examinations'!A1750:H4084,4,FALSE)</f>
        <v>Yes</v>
      </c>
      <c r="F1750" s="23" t="str">
        <f>VLOOKUP(A1750,'Medical Examinations'!A1750:H4084,5,FALSE)</f>
        <v>No</v>
      </c>
      <c r="G1750" s="23" t="str">
        <f>VLOOKUP(A1750,'Medical Examinations'!A1750:H4084,6,FALSE)</f>
        <v>No</v>
      </c>
      <c r="H1750" s="23">
        <f>VLOOKUP(A1750,'Medical Examinations'!A1750:H4084,7,FALSE)</f>
        <v>1</v>
      </c>
      <c r="I1750" s="23" t="str">
        <f>VLOOKUP(A1750,'Medical Examinations'!A1750:H4084,8,FALSE)</f>
        <v>No</v>
      </c>
      <c r="J1750" s="23" t="str" cm="1">
        <f t="array" ref="J1750">_xlfn.IFS(C1750&lt;18.5,"Under Weight",C1750&lt;25,"Healthy Weight",C1750&lt;30,"Over Weight",C1750&gt;=30,"Obesity")</f>
        <v>Obesity</v>
      </c>
      <c r="K1750" s="23" t="str" cm="1">
        <f t="array" ref="K1750">_xlfn.IFS(D1750&lt;5.7,"Normal",D1750&lt;=6.5,"Prediabetes",D1750&gt;6.5,"Diabetes")</f>
        <v>Normal</v>
      </c>
      <c r="L1750" s="30" t="str">
        <f>VLOOKUP(A1750,'Hospitalisation Details'!A1750:H4092,2,FALSE)</f>
        <v>01-Nov-1988</v>
      </c>
      <c r="M1750" s="23">
        <f>VLOOKUP(A1750,'Hospitalisation Details'!A1750:H4092,5,FALSE)</f>
        <v>5124.1899999999996</v>
      </c>
      <c r="N1750" s="23" t="str">
        <f>VLOOKUP(A1750,'Hospitalisation Details'!A1750:H4092,6,FALSE)</f>
        <v>tier - 2</v>
      </c>
      <c r="O1750" s="23" t="str">
        <f>VLOOKUP(A1750,'Hospitalisation Details'!A1750:H4092,7,FALSE)</f>
        <v>tier - 3</v>
      </c>
      <c r="P1750" s="23" t="str">
        <f>VLOOKUP(A1750,'Hospitalisation Details'!A1750:H4092,8,FALSE)</f>
        <v>R1013</v>
      </c>
      <c r="Q1750" s="26">
        <f>VLOOKUP(A1750,'Hospitalisation Details'!A1750:H4092,3,FALSE)</f>
        <v>34.602777777777774</v>
      </c>
    </row>
    <row r="1751" spans="1:17" ht="15.75" customHeight="1" x14ac:dyDescent="0.3">
      <c r="A1751" s="31" t="s">
        <v>3003</v>
      </c>
      <c r="B1751" s="23" t="str">
        <f>VLOOKUP(A1751,'Customer Names'!A1751:D4085,3,FALSE)</f>
        <v xml:space="preserve">  Nathan</v>
      </c>
      <c r="C1751" s="23">
        <f>VLOOKUP(Healthcare!A1751,'Medical Examinations'!A1751:H4085,2,FALSE)</f>
        <v>17.86</v>
      </c>
      <c r="D1751" s="23">
        <f>VLOOKUP(A1751,'Medical Examinations'!A1751:H4085,3,FALSE)</f>
        <v>4.1100000000000003</v>
      </c>
      <c r="E1751" s="23" t="str">
        <f>VLOOKUP(A1751,'Medical Examinations'!A1751:H4085,4,FALSE)</f>
        <v>No</v>
      </c>
      <c r="F1751" s="23" t="str">
        <f>VLOOKUP(A1751,'Medical Examinations'!A1751:H4085,5,FALSE)</f>
        <v>No</v>
      </c>
      <c r="G1751" s="23" t="str">
        <f>VLOOKUP(A1751,'Medical Examinations'!A1751:H4085,6,FALSE)</f>
        <v>No</v>
      </c>
      <c r="H1751" s="23">
        <f>VLOOKUP(A1751,'Medical Examinations'!A1751:H4085,7,FALSE)</f>
        <v>1</v>
      </c>
      <c r="I1751" s="23" t="str">
        <f>VLOOKUP(A1751,'Medical Examinations'!A1751:H4085,8,FALSE)</f>
        <v>No</v>
      </c>
      <c r="J1751" s="23" t="str" cm="1">
        <f t="array" ref="J1751">_xlfn.IFS(C1751&lt;18.5,"Under Weight",C1751&lt;25,"Healthy Weight",C1751&lt;30,"Over Weight",C1751&gt;=30,"Obesity")</f>
        <v>Under Weight</v>
      </c>
      <c r="K1751" s="23" t="str" cm="1">
        <f t="array" ref="K1751">_xlfn.IFS(D1751&lt;5.7,"Normal",D1751&lt;=6.5,"Prediabetes",D1751&gt;6.5,"Diabetes")</f>
        <v>Normal</v>
      </c>
      <c r="L1751" s="30" t="str">
        <f>VLOOKUP(A1751,'Hospitalisation Details'!A1751:H4093,2,FALSE)</f>
        <v>18-Nov-1987</v>
      </c>
      <c r="M1751" s="23">
        <f>VLOOKUP(A1751,'Hospitalisation Details'!A1751:H4093,5,FALSE)</f>
        <v>5116.5</v>
      </c>
      <c r="N1751" s="23" t="str">
        <f>VLOOKUP(A1751,'Hospitalisation Details'!A1751:H4093,6,FALSE)</f>
        <v>tier - 2</v>
      </c>
      <c r="O1751" s="23" t="str">
        <f>VLOOKUP(A1751,'Hospitalisation Details'!A1751:H4093,7,FALSE)</f>
        <v>tier - 2</v>
      </c>
      <c r="P1751" s="23" t="str">
        <f>VLOOKUP(A1751,'Hospitalisation Details'!A1751:H4093,8,FALSE)</f>
        <v>R1012</v>
      </c>
      <c r="Q1751" s="26">
        <f>VLOOKUP(A1751,'Hospitalisation Details'!A1751:H4093,3,FALSE)</f>
        <v>35.555555555555557</v>
      </c>
    </row>
    <row r="1752" spans="1:17" ht="15.75" customHeight="1" x14ac:dyDescent="0.3">
      <c r="A1752" s="31" t="s">
        <v>3005</v>
      </c>
      <c r="B1752" s="23" t="str">
        <f>VLOOKUP(A1752,'Customer Names'!A1752:D4086,3,FALSE)</f>
        <v xml:space="preserve">  Kelli N</v>
      </c>
      <c r="C1752" s="23">
        <f>VLOOKUP(Healthcare!A1752,'Medical Examinations'!A1752:H4086,2,FALSE)</f>
        <v>32.78</v>
      </c>
      <c r="D1752" s="23">
        <f>VLOOKUP(A1752,'Medical Examinations'!A1752:H4086,3,FALSE)</f>
        <v>4.63</v>
      </c>
      <c r="E1752" s="23" t="str">
        <f>VLOOKUP(A1752,'Medical Examinations'!A1752:H4086,4,FALSE)</f>
        <v>No</v>
      </c>
      <c r="F1752" s="23" t="str">
        <f>VLOOKUP(A1752,'Medical Examinations'!A1752:H4086,5,FALSE)</f>
        <v>No</v>
      </c>
      <c r="G1752" s="23" t="str">
        <f>VLOOKUP(A1752,'Medical Examinations'!A1752:H4086,6,FALSE)</f>
        <v>No</v>
      </c>
      <c r="H1752" s="23">
        <f>VLOOKUP(A1752,'Medical Examinations'!A1752:H4086,7,FALSE)</f>
        <v>0</v>
      </c>
      <c r="I1752" s="23" t="str">
        <f>VLOOKUP(A1752,'Medical Examinations'!A1752:H4086,8,FALSE)</f>
        <v>No</v>
      </c>
      <c r="J1752" s="23" t="str" cm="1">
        <f t="array" ref="J1752">_xlfn.IFS(C1752&lt;18.5,"Under Weight",C1752&lt;25,"Healthy Weight",C1752&lt;30,"Over Weight",C1752&gt;=30,"Obesity")</f>
        <v>Obesity</v>
      </c>
      <c r="K1752" s="23" t="str" cm="1">
        <f t="array" ref="K1752">_xlfn.IFS(D1752&lt;5.7,"Normal",D1752&lt;=6.5,"Prediabetes",D1752&gt;6.5,"Diabetes")</f>
        <v>Normal</v>
      </c>
      <c r="L1752" s="30" t="str">
        <f>VLOOKUP(A1752,'Hospitalisation Details'!A1752:H4094,2,FALSE)</f>
        <v>19-Jun-1999</v>
      </c>
      <c r="M1752" s="23">
        <f>VLOOKUP(A1752,'Hospitalisation Details'!A1752:H4094,5,FALSE)</f>
        <v>5087.92</v>
      </c>
      <c r="N1752" s="23" t="str">
        <f>VLOOKUP(A1752,'Hospitalisation Details'!A1752:H4094,6,FALSE)</f>
        <v>tier - 2</v>
      </c>
      <c r="O1752" s="23" t="str">
        <f>VLOOKUP(A1752,'Hospitalisation Details'!A1752:H4094,7,FALSE)</f>
        <v>tier - 2</v>
      </c>
      <c r="P1752" s="23" t="str">
        <f>VLOOKUP(A1752,'Hospitalisation Details'!A1752:H4094,8,FALSE)</f>
        <v>R1026</v>
      </c>
      <c r="Q1752" s="26">
        <f>VLOOKUP(A1752,'Hospitalisation Details'!A1752:H4094,3,FALSE)</f>
        <v>23.969444444444445</v>
      </c>
    </row>
    <row r="1753" spans="1:17" ht="15.75" customHeight="1" x14ac:dyDescent="0.3">
      <c r="A1753" s="31" t="s">
        <v>3007</v>
      </c>
      <c r="B1753" s="23" t="str">
        <f>VLOOKUP(A1753,'Customer Names'!A1753:D4087,3,FALSE)</f>
        <v xml:space="preserve">  Scott M</v>
      </c>
      <c r="C1753" s="23">
        <f>VLOOKUP(Healthcare!A1753,'Medical Examinations'!A1753:H4087,2,FALSE)</f>
        <v>23.9</v>
      </c>
      <c r="D1753" s="23">
        <f>VLOOKUP(A1753,'Medical Examinations'!A1753:H4087,3,FALSE)</f>
        <v>6.06</v>
      </c>
      <c r="E1753" s="23" t="str">
        <f>VLOOKUP(A1753,'Medical Examinations'!A1753:H4087,4,FALSE)</f>
        <v>Yes</v>
      </c>
      <c r="F1753" s="23" t="str">
        <f>VLOOKUP(A1753,'Medical Examinations'!A1753:H4087,5,FALSE)</f>
        <v>No</v>
      </c>
      <c r="G1753" s="23" t="str">
        <f>VLOOKUP(A1753,'Medical Examinations'!A1753:H4087,6,FALSE)</f>
        <v>Yes</v>
      </c>
      <c r="H1753" s="23">
        <f>VLOOKUP(A1753,'Medical Examinations'!A1753:H4087,7,FALSE)</f>
        <v>1</v>
      </c>
      <c r="I1753" s="23" t="str">
        <f>VLOOKUP(A1753,'Medical Examinations'!A1753:H4087,8,FALSE)</f>
        <v>No</v>
      </c>
      <c r="J1753" s="23" t="str" cm="1">
        <f t="array" ref="J1753">_xlfn.IFS(C1753&lt;18.5,"Under Weight",C1753&lt;25,"Healthy Weight",C1753&lt;30,"Over Weight",C1753&gt;=30,"Obesity")</f>
        <v>Healthy Weight</v>
      </c>
      <c r="K1753" s="23" t="str" cm="1">
        <f t="array" ref="K1753">_xlfn.IFS(D1753&lt;5.7,"Normal",D1753&lt;=6.5,"Prediabetes",D1753&gt;6.5,"Diabetes")</f>
        <v>Prediabetes</v>
      </c>
      <c r="L1753" s="30" t="str">
        <f>VLOOKUP(A1753,'Hospitalisation Details'!A1753:H4095,2,FALSE)</f>
        <v>14-Jul-1997</v>
      </c>
      <c r="M1753" s="23">
        <f>VLOOKUP(A1753,'Hospitalisation Details'!A1753:H4095,5,FALSE)</f>
        <v>5080.1000000000004</v>
      </c>
      <c r="N1753" s="23" t="str">
        <f>VLOOKUP(A1753,'Hospitalisation Details'!A1753:H4095,6,FALSE)</f>
        <v>tier - 3</v>
      </c>
      <c r="O1753" s="23" t="str">
        <f>VLOOKUP(A1753,'Hospitalisation Details'!A1753:H4095,7,FALSE)</f>
        <v>tier - 2</v>
      </c>
      <c r="P1753" s="23" t="str">
        <f>VLOOKUP(A1753,'Hospitalisation Details'!A1753:H4095,8,FALSE)</f>
        <v>R1011</v>
      </c>
      <c r="Q1753" s="26">
        <f>VLOOKUP(A1753,'Hospitalisation Details'!A1753:H4095,3,FALSE)</f>
        <v>25.9</v>
      </c>
    </row>
    <row r="1754" spans="1:17" ht="15.75" customHeight="1" x14ac:dyDescent="0.3">
      <c r="A1754" s="31" t="s">
        <v>3008</v>
      </c>
      <c r="B1754" s="23" t="str">
        <f>VLOOKUP(A1754,'Customer Names'!A1754:D4088,3,FALSE)</f>
        <v xml:space="preserve">  Grant A</v>
      </c>
      <c r="C1754" s="23">
        <f>VLOOKUP(Healthcare!A1754,'Medical Examinations'!A1754:H4088,2,FALSE)</f>
        <v>15.47</v>
      </c>
      <c r="D1754" s="23">
        <f>VLOOKUP(A1754,'Medical Examinations'!A1754:H4088,3,FALSE)</f>
        <v>8.43</v>
      </c>
      <c r="E1754" s="23" t="str">
        <f>VLOOKUP(A1754,'Medical Examinations'!A1754:H4088,4,FALSE)</f>
        <v>No</v>
      </c>
      <c r="F1754" s="23" t="str">
        <f>VLOOKUP(A1754,'Medical Examinations'!A1754:H4088,5,FALSE)</f>
        <v>No</v>
      </c>
      <c r="G1754" s="23" t="str">
        <f>VLOOKUP(A1754,'Medical Examinations'!A1754:H4088,6,FALSE)</f>
        <v>No</v>
      </c>
      <c r="H1754" s="23">
        <f>VLOOKUP(A1754,'Medical Examinations'!A1754:H4088,7,FALSE)</f>
        <v>0</v>
      </c>
      <c r="I1754" s="23" t="str">
        <f>VLOOKUP(A1754,'Medical Examinations'!A1754:H4088,8,FALSE)</f>
        <v>No</v>
      </c>
      <c r="J1754" s="23" t="str" cm="1">
        <f t="array" ref="J1754">_xlfn.IFS(C1754&lt;18.5,"Under Weight",C1754&lt;25,"Healthy Weight",C1754&lt;30,"Over Weight",C1754&gt;=30,"Obesity")</f>
        <v>Under Weight</v>
      </c>
      <c r="K1754" s="23" t="str" cm="1">
        <f t="array" ref="K1754">_xlfn.IFS(D1754&lt;5.7,"Normal",D1754&lt;=6.5,"Prediabetes",D1754&gt;6.5,"Diabetes")</f>
        <v>Diabetes</v>
      </c>
      <c r="L1754" s="30" t="str">
        <f>VLOOKUP(A1754,'Hospitalisation Details'!A1754:H4096,2,FALSE)</f>
        <v>22-Nov-1978</v>
      </c>
      <c r="M1754" s="23">
        <f>VLOOKUP(A1754,'Hospitalisation Details'!A1754:H4096,5,FALSE)</f>
        <v>5077.1899999999996</v>
      </c>
      <c r="N1754" s="23" t="str">
        <f>VLOOKUP(A1754,'Hospitalisation Details'!A1754:H4096,6,FALSE)</f>
        <v>tier - 2</v>
      </c>
      <c r="O1754" s="23" t="str">
        <f>VLOOKUP(A1754,'Hospitalisation Details'!A1754:H4096,7,FALSE)</f>
        <v>tier - 3</v>
      </c>
      <c r="P1754" s="23" t="str">
        <f>VLOOKUP(A1754,'Hospitalisation Details'!A1754:H4096,8,FALSE)</f>
        <v>R1012</v>
      </c>
      <c r="Q1754" s="26">
        <f>VLOOKUP(A1754,'Hospitalisation Details'!A1754:H4096,3,FALSE)</f>
        <v>44.544444444444444</v>
      </c>
    </row>
    <row r="1755" spans="1:17" ht="15.75" customHeight="1" x14ac:dyDescent="0.3">
      <c r="A1755" s="31" t="s">
        <v>3010</v>
      </c>
      <c r="B1755" s="23" t="str">
        <f>VLOOKUP(A1755,'Customer Names'!A1755:D4089,3,FALSE)</f>
        <v xml:space="preserve">  Jonathan C</v>
      </c>
      <c r="C1755" s="23">
        <f>VLOOKUP(Healthcare!A1755,'Medical Examinations'!A1755:H4089,2,FALSE)</f>
        <v>28.54</v>
      </c>
      <c r="D1755" s="23">
        <f>VLOOKUP(A1755,'Medical Examinations'!A1755:H4089,3,FALSE)</f>
        <v>5.51</v>
      </c>
      <c r="E1755" s="23" t="str">
        <f>VLOOKUP(A1755,'Medical Examinations'!A1755:H4089,4,FALSE)</f>
        <v>No</v>
      </c>
      <c r="F1755" s="23" t="str">
        <f>VLOOKUP(A1755,'Medical Examinations'!A1755:H4089,5,FALSE)</f>
        <v>No</v>
      </c>
      <c r="G1755" s="23" t="str">
        <f>VLOOKUP(A1755,'Medical Examinations'!A1755:H4089,6,FALSE)</f>
        <v>Yes</v>
      </c>
      <c r="H1755" s="23">
        <f>VLOOKUP(A1755,'Medical Examinations'!A1755:H4089,7,FALSE)</f>
        <v>1</v>
      </c>
      <c r="I1755" s="23" t="str">
        <f>VLOOKUP(A1755,'Medical Examinations'!A1755:H4089,8,FALSE)</f>
        <v>No</v>
      </c>
      <c r="J1755" s="23" t="str" cm="1">
        <f t="array" ref="J1755">_xlfn.IFS(C1755&lt;18.5,"Under Weight",C1755&lt;25,"Healthy Weight",C1755&lt;30,"Over Weight",C1755&gt;=30,"Obesity")</f>
        <v>Over Weight</v>
      </c>
      <c r="K1755" s="23" t="str" cm="1">
        <f t="array" ref="K1755">_xlfn.IFS(D1755&lt;5.7,"Normal",D1755&lt;=6.5,"Prediabetes",D1755&gt;6.5,"Diabetes")</f>
        <v>Normal</v>
      </c>
      <c r="L1755" s="30" t="str">
        <f>VLOOKUP(A1755,'Hospitalisation Details'!A1755:H4097,2,FALSE)</f>
        <v>11-Jun-1993</v>
      </c>
      <c r="M1755" s="23">
        <f>VLOOKUP(A1755,'Hospitalisation Details'!A1755:H4097,5,FALSE)</f>
        <v>5059.5600000000004</v>
      </c>
      <c r="N1755" s="23" t="str">
        <f>VLOOKUP(A1755,'Hospitalisation Details'!A1755:H4097,6,FALSE)</f>
        <v>tier - 2</v>
      </c>
      <c r="O1755" s="23" t="str">
        <f>VLOOKUP(A1755,'Hospitalisation Details'!A1755:H4097,7,FALSE)</f>
        <v>tier - 1</v>
      </c>
      <c r="P1755" s="23" t="str">
        <f>VLOOKUP(A1755,'Hospitalisation Details'!A1755:H4097,8,FALSE)</f>
        <v>R1021</v>
      </c>
      <c r="Q1755" s="26">
        <f>VLOOKUP(A1755,'Hospitalisation Details'!A1755:H4097,3,FALSE)</f>
        <v>29.991666666666667</v>
      </c>
    </row>
    <row r="1756" spans="1:17" ht="15.75" customHeight="1" x14ac:dyDescent="0.3">
      <c r="A1756" s="31" t="s">
        <v>3012</v>
      </c>
      <c r="B1756" s="23" t="str">
        <f>VLOOKUP(A1756,'Customer Names'!A1756:D4090,3,FALSE)</f>
        <v xml:space="preserve">  Rachael M</v>
      </c>
      <c r="C1756" s="23">
        <f>VLOOKUP(Healthcare!A1756,'Medical Examinations'!A1756:H4090,2,FALSE)</f>
        <v>18.54</v>
      </c>
      <c r="D1756" s="23">
        <f>VLOOKUP(A1756,'Medical Examinations'!A1756:H4090,3,FALSE)</f>
        <v>4.95</v>
      </c>
      <c r="E1756" s="23" t="str">
        <f>VLOOKUP(A1756,'Medical Examinations'!A1756:H4090,4,FALSE)</f>
        <v>No</v>
      </c>
      <c r="F1756" s="23" t="str">
        <f>VLOOKUP(A1756,'Medical Examinations'!A1756:H4090,5,FALSE)</f>
        <v>No</v>
      </c>
      <c r="G1756" s="23" t="str">
        <f>VLOOKUP(A1756,'Medical Examinations'!A1756:H4090,6,FALSE)</f>
        <v>No</v>
      </c>
      <c r="H1756" s="23">
        <f>VLOOKUP(A1756,'Medical Examinations'!A1756:H4090,7,FALSE)</f>
        <v>0</v>
      </c>
      <c r="I1756" s="23" t="str">
        <f>VLOOKUP(A1756,'Medical Examinations'!A1756:H4090,8,FALSE)</f>
        <v>No</v>
      </c>
      <c r="J1756" s="23" t="str" cm="1">
        <f t="array" ref="J1756">_xlfn.IFS(C1756&lt;18.5,"Under Weight",C1756&lt;25,"Healthy Weight",C1756&lt;30,"Over Weight",C1756&gt;=30,"Obesity")</f>
        <v>Healthy Weight</v>
      </c>
      <c r="K1756" s="23" t="str" cm="1">
        <f t="array" ref="K1756">_xlfn.IFS(D1756&lt;5.7,"Normal",D1756&lt;=6.5,"Prediabetes",D1756&gt;6.5,"Diabetes")</f>
        <v>Normal</v>
      </c>
      <c r="L1756" s="30" t="str">
        <f>VLOOKUP(A1756,'Hospitalisation Details'!A1756:H4098,2,FALSE)</f>
        <v>07-Sep-1980</v>
      </c>
      <c r="M1756" s="23">
        <f>VLOOKUP(A1756,'Hospitalisation Details'!A1756:H4098,5,FALSE)</f>
        <v>5054.05</v>
      </c>
      <c r="N1756" s="23" t="str">
        <f>VLOOKUP(A1756,'Hospitalisation Details'!A1756:H4098,6,FALSE)</f>
        <v>tier - 2</v>
      </c>
      <c r="O1756" s="23" t="str">
        <f>VLOOKUP(A1756,'Hospitalisation Details'!A1756:H4098,7,FALSE)</f>
        <v>tier - 2</v>
      </c>
      <c r="P1756" s="23" t="str">
        <f>VLOOKUP(A1756,'Hospitalisation Details'!A1756:H4098,8,FALSE)</f>
        <v>R1013</v>
      </c>
      <c r="Q1756" s="26">
        <f>VLOOKUP(A1756,'Hospitalisation Details'!A1756:H4098,3,FALSE)</f>
        <v>42.75277777777778</v>
      </c>
    </row>
    <row r="1757" spans="1:17" ht="15.75" customHeight="1" x14ac:dyDescent="0.3">
      <c r="A1757" s="31" t="s">
        <v>3014</v>
      </c>
      <c r="B1757" s="23" t="str">
        <f>VLOOKUP(A1757,'Customer Names'!A1757:D4091,3,FALSE)</f>
        <v xml:space="preserve">  Pilar</v>
      </c>
      <c r="C1757" s="23">
        <f>VLOOKUP(Healthcare!A1757,'Medical Examinations'!A1757:H4091,2,FALSE)</f>
        <v>32.18</v>
      </c>
      <c r="D1757" s="23">
        <f>VLOOKUP(A1757,'Medical Examinations'!A1757:H4091,3,FALSE)</f>
        <v>6.44</v>
      </c>
      <c r="E1757" s="23" t="str">
        <f>VLOOKUP(A1757,'Medical Examinations'!A1757:H4091,4,FALSE)</f>
        <v>Yes</v>
      </c>
      <c r="F1757" s="23" t="str">
        <f>VLOOKUP(A1757,'Medical Examinations'!A1757:H4091,5,FALSE)</f>
        <v>No</v>
      </c>
      <c r="G1757" s="23" t="str">
        <f>VLOOKUP(A1757,'Medical Examinations'!A1757:H4091,6,FALSE)</f>
        <v>Yes</v>
      </c>
      <c r="H1757" s="23">
        <f>VLOOKUP(A1757,'Medical Examinations'!A1757:H4091,7,FALSE)</f>
        <v>1</v>
      </c>
      <c r="I1757" s="23" t="str">
        <f>VLOOKUP(A1757,'Medical Examinations'!A1757:H4091,8,FALSE)</f>
        <v>No</v>
      </c>
      <c r="J1757" s="23" t="str" cm="1">
        <f t="array" ref="J1757">_xlfn.IFS(C1757&lt;18.5,"Under Weight",C1757&lt;25,"Healthy Weight",C1757&lt;30,"Over Weight",C1757&gt;=30,"Obesity")</f>
        <v>Obesity</v>
      </c>
      <c r="K1757" s="23" t="str" cm="1">
        <f t="array" ref="K1757">_xlfn.IFS(D1757&lt;5.7,"Normal",D1757&lt;=6.5,"Prediabetes",D1757&gt;6.5,"Diabetes")</f>
        <v>Prediabetes</v>
      </c>
      <c r="L1757" s="30" t="str">
        <f>VLOOKUP(A1757,'Hospitalisation Details'!A1757:H4099,2,FALSE)</f>
        <v>29-Jul-1997</v>
      </c>
      <c r="M1757" s="23">
        <f>VLOOKUP(A1757,'Hospitalisation Details'!A1757:H4099,5,FALSE)</f>
        <v>5045.1499999999996</v>
      </c>
      <c r="N1757" s="23" t="str">
        <f>VLOOKUP(A1757,'Hospitalisation Details'!A1757:H4099,6,FALSE)</f>
        <v>tier - 2</v>
      </c>
      <c r="O1757" s="23" t="str">
        <f>VLOOKUP(A1757,'Hospitalisation Details'!A1757:H4099,7,FALSE)</f>
        <v>tier - 2</v>
      </c>
      <c r="P1757" s="23" t="str">
        <f>VLOOKUP(A1757,'Hospitalisation Details'!A1757:H4099,8,FALSE)</f>
        <v>R1012</v>
      </c>
      <c r="Q1757" s="26">
        <f>VLOOKUP(A1757,'Hospitalisation Details'!A1757:H4099,3,FALSE)</f>
        <v>25.858333333333334</v>
      </c>
    </row>
    <row r="1758" spans="1:17" ht="15.75" customHeight="1" x14ac:dyDescent="0.3">
      <c r="A1758" s="31" t="s">
        <v>3016</v>
      </c>
      <c r="B1758" s="23" t="str">
        <f>VLOOKUP(A1758,'Customer Names'!A1758:D4092,3,FALSE)</f>
        <v xml:space="preserve">  Kyle M</v>
      </c>
      <c r="C1758" s="23">
        <f>VLOOKUP(Healthcare!A1758,'Medical Examinations'!A1758:H4092,2,FALSE)</f>
        <v>37.380000000000003</v>
      </c>
      <c r="D1758" s="23">
        <f>VLOOKUP(A1758,'Medical Examinations'!A1758:H4092,3,FALSE)</f>
        <v>6.05</v>
      </c>
      <c r="E1758" s="23" t="str">
        <f>VLOOKUP(A1758,'Medical Examinations'!A1758:H4092,4,FALSE)</f>
        <v>Yes</v>
      </c>
      <c r="F1758" s="23" t="str">
        <f>VLOOKUP(A1758,'Medical Examinations'!A1758:H4092,5,FALSE)</f>
        <v>No</v>
      </c>
      <c r="G1758" s="23" t="str">
        <f>VLOOKUP(A1758,'Medical Examinations'!A1758:H4092,6,FALSE)</f>
        <v>No</v>
      </c>
      <c r="H1758" s="23">
        <f>VLOOKUP(A1758,'Medical Examinations'!A1758:H4092,7,FALSE)</f>
        <v>0</v>
      </c>
      <c r="I1758" s="23" t="str">
        <f>VLOOKUP(A1758,'Medical Examinations'!A1758:H4092,8,FALSE)</f>
        <v>No</v>
      </c>
      <c r="J1758" s="23" t="str" cm="1">
        <f t="array" ref="J1758">_xlfn.IFS(C1758&lt;18.5,"Under Weight",C1758&lt;25,"Healthy Weight",C1758&lt;30,"Over Weight",C1758&gt;=30,"Obesity")</f>
        <v>Obesity</v>
      </c>
      <c r="K1758" s="23" t="str" cm="1">
        <f t="array" ref="K1758">_xlfn.IFS(D1758&lt;5.7,"Normal",D1758&lt;=6.5,"Prediabetes",D1758&gt;6.5,"Diabetes")</f>
        <v>Prediabetes</v>
      </c>
      <c r="L1758" s="30" t="str">
        <f>VLOOKUP(A1758,'Hospitalisation Details'!A1758:H4100,2,FALSE)</f>
        <v>16-Oct-2001</v>
      </c>
      <c r="M1758" s="23">
        <f>VLOOKUP(A1758,'Hospitalisation Details'!A1758:H4100,5,FALSE)</f>
        <v>5043.13</v>
      </c>
      <c r="N1758" s="23" t="str">
        <f>VLOOKUP(A1758,'Hospitalisation Details'!A1758:H4100,6,FALSE)</f>
        <v>tier - 2</v>
      </c>
      <c r="O1758" s="23" t="str">
        <f>VLOOKUP(A1758,'Hospitalisation Details'!A1758:H4100,7,FALSE)</f>
        <v>tier - 3</v>
      </c>
      <c r="P1758" s="23" t="str">
        <f>VLOOKUP(A1758,'Hospitalisation Details'!A1758:H4100,8,FALSE)</f>
        <v>R1011</v>
      </c>
      <c r="Q1758" s="26">
        <f>VLOOKUP(A1758,'Hospitalisation Details'!A1758:H4100,3,FALSE)</f>
        <v>21.644444444444446</v>
      </c>
    </row>
    <row r="1759" spans="1:17" ht="15.75" customHeight="1" x14ac:dyDescent="0.3">
      <c r="A1759" s="31" t="s">
        <v>3018</v>
      </c>
      <c r="B1759" s="23" t="str">
        <f>VLOOKUP(A1759,'Customer Names'!A1759:D4093,3,FALSE)</f>
        <v xml:space="preserve">  Christie</v>
      </c>
      <c r="C1759" s="23">
        <f>VLOOKUP(Healthcare!A1759,'Medical Examinations'!A1759:H4093,2,FALSE)</f>
        <v>31.12</v>
      </c>
      <c r="D1759" s="23">
        <f>VLOOKUP(A1759,'Medical Examinations'!A1759:H4093,3,FALSE)</f>
        <v>4.76</v>
      </c>
      <c r="E1759" s="23" t="str">
        <f>VLOOKUP(A1759,'Medical Examinations'!A1759:H4093,4,FALSE)</f>
        <v>Yes</v>
      </c>
      <c r="F1759" s="23" t="str">
        <f>VLOOKUP(A1759,'Medical Examinations'!A1759:H4093,5,FALSE)</f>
        <v>No</v>
      </c>
      <c r="G1759" s="23" t="str">
        <f>VLOOKUP(A1759,'Medical Examinations'!A1759:H4093,6,FALSE)</f>
        <v>Yes</v>
      </c>
      <c r="H1759" s="23">
        <f>VLOOKUP(A1759,'Medical Examinations'!A1759:H4093,7,FALSE)</f>
        <v>1</v>
      </c>
      <c r="I1759" s="23" t="str">
        <f>VLOOKUP(A1759,'Medical Examinations'!A1759:H4093,8,FALSE)</f>
        <v>No</v>
      </c>
      <c r="J1759" s="23" t="str" cm="1">
        <f t="array" ref="J1759">_xlfn.IFS(C1759&lt;18.5,"Under Weight",C1759&lt;25,"Healthy Weight",C1759&lt;30,"Over Weight",C1759&gt;=30,"Obesity")</f>
        <v>Obesity</v>
      </c>
      <c r="K1759" s="23" t="str" cm="1">
        <f t="array" ref="K1759">_xlfn.IFS(D1759&lt;5.7,"Normal",D1759&lt;=6.5,"Prediabetes",D1759&gt;6.5,"Diabetes")</f>
        <v>Normal</v>
      </c>
      <c r="L1759" s="30" t="str">
        <f>VLOOKUP(A1759,'Hospitalisation Details'!A1759:H4101,2,FALSE)</f>
        <v>04-Dec-1997</v>
      </c>
      <c r="M1759" s="23">
        <f>VLOOKUP(A1759,'Hospitalisation Details'!A1759:H4101,5,FALSE)</f>
        <v>5038.57</v>
      </c>
      <c r="N1759" s="23" t="str">
        <f>VLOOKUP(A1759,'Hospitalisation Details'!A1759:H4101,6,FALSE)</f>
        <v>tier - 2</v>
      </c>
      <c r="O1759" s="23" t="str">
        <f>VLOOKUP(A1759,'Hospitalisation Details'!A1759:H4101,7,FALSE)</f>
        <v>tier - 2</v>
      </c>
      <c r="P1759" s="23" t="str">
        <f>VLOOKUP(A1759,'Hospitalisation Details'!A1759:H4101,8,FALSE)</f>
        <v>R1025</v>
      </c>
      <c r="Q1759" s="26">
        <f>VLOOKUP(A1759,'Hospitalisation Details'!A1759:H4101,3,FALSE)</f>
        <v>25.511111111111113</v>
      </c>
    </row>
    <row r="1760" spans="1:17" ht="15.75" customHeight="1" x14ac:dyDescent="0.3">
      <c r="A1760" s="31" t="s">
        <v>3020</v>
      </c>
      <c r="B1760" s="23" t="str">
        <f>VLOOKUP(A1760,'Customer Names'!A1760:D4094,3,FALSE)</f>
        <v xml:space="preserve">  David A</v>
      </c>
      <c r="C1760" s="23">
        <f>VLOOKUP(Healthcare!A1760,'Medical Examinations'!A1760:H4094,2,FALSE)</f>
        <v>22.01</v>
      </c>
      <c r="D1760" s="23">
        <f>VLOOKUP(A1760,'Medical Examinations'!A1760:H4094,3,FALSE)</f>
        <v>6.72</v>
      </c>
      <c r="E1760" s="23" t="str">
        <f>VLOOKUP(A1760,'Medical Examinations'!A1760:H4094,4,FALSE)</f>
        <v>Yes</v>
      </c>
      <c r="F1760" s="23" t="str">
        <f>VLOOKUP(A1760,'Medical Examinations'!A1760:H4094,5,FALSE)</f>
        <v>No</v>
      </c>
      <c r="G1760" s="23" t="str">
        <f>VLOOKUP(A1760,'Medical Examinations'!A1760:H4094,6,FALSE)</f>
        <v>No</v>
      </c>
      <c r="H1760" s="23">
        <f>VLOOKUP(A1760,'Medical Examinations'!A1760:H4094,7,FALSE)</f>
        <v>1</v>
      </c>
      <c r="I1760" s="23" t="str">
        <f>VLOOKUP(A1760,'Medical Examinations'!A1760:H4094,8,FALSE)</f>
        <v>No</v>
      </c>
      <c r="J1760" s="23" t="str" cm="1">
        <f t="array" ref="J1760">_xlfn.IFS(C1760&lt;18.5,"Under Weight",C1760&lt;25,"Healthy Weight",C1760&lt;30,"Over Weight",C1760&gt;=30,"Obesity")</f>
        <v>Healthy Weight</v>
      </c>
      <c r="K1760" s="23" t="str" cm="1">
        <f t="array" ref="K1760">_xlfn.IFS(D1760&lt;5.7,"Normal",D1760&lt;=6.5,"Prediabetes",D1760&gt;6.5,"Diabetes")</f>
        <v>Diabetes</v>
      </c>
      <c r="L1760" s="30" t="str">
        <f>VLOOKUP(A1760,'Hospitalisation Details'!A1760:H4102,2,FALSE)</f>
        <v>29-Jun-1986</v>
      </c>
      <c r="M1760" s="23">
        <f>VLOOKUP(A1760,'Hospitalisation Details'!A1760:H4102,5,FALSE)</f>
        <v>5034.1000000000004</v>
      </c>
      <c r="N1760" s="23" t="str">
        <f>VLOOKUP(A1760,'Hospitalisation Details'!A1760:H4102,6,FALSE)</f>
        <v>tier - 2</v>
      </c>
      <c r="O1760" s="23" t="str">
        <f>VLOOKUP(A1760,'Hospitalisation Details'!A1760:H4102,7,FALSE)</f>
        <v>tier - 2</v>
      </c>
      <c r="P1760" s="23" t="str">
        <f>VLOOKUP(A1760,'Hospitalisation Details'!A1760:H4102,8,FALSE)</f>
        <v>R1013</v>
      </c>
      <c r="Q1760" s="26">
        <f>VLOOKUP(A1760,'Hospitalisation Details'!A1760:H4102,3,FALSE)</f>
        <v>36.94166666666667</v>
      </c>
    </row>
    <row r="1761" spans="1:17" ht="15.75" customHeight="1" x14ac:dyDescent="0.3">
      <c r="A1761" s="31" t="s">
        <v>3022</v>
      </c>
      <c r="B1761" s="23" t="str">
        <f>VLOOKUP(A1761,'Customer Names'!A1761:D4095,3,FALSE)</f>
        <v xml:space="preserve">  Masahiro</v>
      </c>
      <c r="C1761" s="23">
        <f>VLOOKUP(Healthcare!A1761,'Medical Examinations'!A1761:H4095,2,FALSE)</f>
        <v>27.645</v>
      </c>
      <c r="D1761" s="23">
        <f>VLOOKUP(A1761,'Medical Examinations'!A1761:H4095,3,FALSE)</f>
        <v>5.7</v>
      </c>
      <c r="E1761" s="23" t="str">
        <f>VLOOKUP(A1761,'Medical Examinations'!A1761:H4095,4,FALSE)</f>
        <v>No</v>
      </c>
      <c r="F1761" s="23" t="str">
        <f>VLOOKUP(A1761,'Medical Examinations'!A1761:H4095,5,FALSE)</f>
        <v>No</v>
      </c>
      <c r="G1761" s="23" t="str">
        <f>VLOOKUP(A1761,'Medical Examinations'!A1761:H4095,6,FALSE)</f>
        <v>No</v>
      </c>
      <c r="H1761" s="23">
        <f>VLOOKUP(A1761,'Medical Examinations'!A1761:H4095,7,FALSE)</f>
        <v>0</v>
      </c>
      <c r="I1761" s="23" t="str">
        <f>VLOOKUP(A1761,'Medical Examinations'!A1761:H4095,8,FALSE)</f>
        <v>No</v>
      </c>
      <c r="J1761" s="23" t="str" cm="1">
        <f t="array" ref="J1761">_xlfn.IFS(C1761&lt;18.5,"Under Weight",C1761&lt;25,"Healthy Weight",C1761&lt;30,"Over Weight",C1761&gt;=30,"Obesity")</f>
        <v>Over Weight</v>
      </c>
      <c r="K1761" s="23" t="str" cm="1">
        <f t="array" ref="K1761">_xlfn.IFS(D1761&lt;5.7,"Normal",D1761&lt;=6.5,"Prediabetes",D1761&gt;6.5,"Diabetes")</f>
        <v>Prediabetes</v>
      </c>
      <c r="L1761" s="30" t="str">
        <f>VLOOKUP(A1761,'Hospitalisation Details'!A1761:H4103,2,FALSE)</f>
        <v>10-Sep-1991</v>
      </c>
      <c r="M1761" s="23">
        <f>VLOOKUP(A1761,'Hospitalisation Details'!A1761:H4103,5,FALSE)</f>
        <v>5031.2700000000004</v>
      </c>
      <c r="N1761" s="23" t="str">
        <f>VLOOKUP(A1761,'Hospitalisation Details'!A1761:H4103,6,FALSE)</f>
        <v>tier - 3</v>
      </c>
      <c r="O1761" s="23" t="str">
        <f>VLOOKUP(A1761,'Hospitalisation Details'!A1761:H4103,7,FALSE)</f>
        <v>tier - 1</v>
      </c>
      <c r="P1761" s="23" t="str">
        <f>VLOOKUP(A1761,'Hospitalisation Details'!A1761:H4103,8,FALSE)</f>
        <v>R1016</v>
      </c>
      <c r="Q1761" s="26">
        <f>VLOOKUP(A1761,'Hospitalisation Details'!A1761:H4103,3,FALSE)</f>
        <v>31.744444444444444</v>
      </c>
    </row>
    <row r="1762" spans="1:17" ht="15.75" customHeight="1" x14ac:dyDescent="0.3">
      <c r="A1762" s="31" t="s">
        <v>3024</v>
      </c>
      <c r="B1762" s="23" t="str">
        <f>VLOOKUP(A1762,'Customer Names'!A1762:D4096,3,FALSE)</f>
        <v xml:space="preserve">  Logan B</v>
      </c>
      <c r="C1762" s="23">
        <f>VLOOKUP(Healthcare!A1762,'Medical Examinations'!A1762:H4096,2,FALSE)</f>
        <v>29.64</v>
      </c>
      <c r="D1762" s="23">
        <f>VLOOKUP(A1762,'Medical Examinations'!A1762:H4096,3,FALSE)</f>
        <v>5.31</v>
      </c>
      <c r="E1762" s="23" t="str">
        <f>VLOOKUP(A1762,'Medical Examinations'!A1762:H4096,4,FALSE)</f>
        <v>Yes</v>
      </c>
      <c r="F1762" s="23" t="str">
        <f>VLOOKUP(A1762,'Medical Examinations'!A1762:H4096,5,FALSE)</f>
        <v>No</v>
      </c>
      <c r="G1762" s="23" t="str">
        <f>VLOOKUP(A1762,'Medical Examinations'!A1762:H4096,6,FALSE)</f>
        <v>No</v>
      </c>
      <c r="H1762" s="23">
        <f>VLOOKUP(A1762,'Medical Examinations'!A1762:H4096,7,FALSE)</f>
        <v>0</v>
      </c>
      <c r="I1762" s="23" t="str">
        <f>VLOOKUP(A1762,'Medical Examinations'!A1762:H4096,8,FALSE)</f>
        <v>No</v>
      </c>
      <c r="J1762" s="23" t="str" cm="1">
        <f t="array" ref="J1762">_xlfn.IFS(C1762&lt;18.5,"Under Weight",C1762&lt;25,"Healthy Weight",C1762&lt;30,"Over Weight",C1762&gt;=30,"Obesity")</f>
        <v>Over Weight</v>
      </c>
      <c r="K1762" s="23" t="str" cm="1">
        <f t="array" ref="K1762">_xlfn.IFS(D1762&lt;5.7,"Normal",D1762&lt;=6.5,"Prediabetes",D1762&gt;6.5,"Diabetes")</f>
        <v>Normal</v>
      </c>
      <c r="L1762" s="30" t="str">
        <f>VLOOKUP(A1762,'Hospitalisation Details'!A1762:H4104,2,FALSE)</f>
        <v>28-Dec-1985</v>
      </c>
      <c r="M1762" s="23">
        <f>VLOOKUP(A1762,'Hospitalisation Details'!A1762:H4104,5,FALSE)</f>
        <v>5028.1499999999996</v>
      </c>
      <c r="N1762" s="23" t="str">
        <f>VLOOKUP(A1762,'Hospitalisation Details'!A1762:H4104,6,FALSE)</f>
        <v>tier - 1</v>
      </c>
      <c r="O1762" s="23" t="str">
        <f>VLOOKUP(A1762,'Hospitalisation Details'!A1762:H4104,7,FALSE)</f>
        <v>tier - 2</v>
      </c>
      <c r="P1762" s="23" t="str">
        <f>VLOOKUP(A1762,'Hospitalisation Details'!A1762:H4104,8,FALSE)</f>
        <v>R1012</v>
      </c>
      <c r="Q1762" s="26">
        <f>VLOOKUP(A1762,'Hospitalisation Details'!A1762:H4104,3,FALSE)</f>
        <v>37.444444444444443</v>
      </c>
    </row>
    <row r="1763" spans="1:17" ht="15.75" customHeight="1" x14ac:dyDescent="0.3">
      <c r="A1763" s="31" t="s">
        <v>3026</v>
      </c>
      <c r="B1763" s="23" t="str">
        <f>VLOOKUP(A1763,'Customer Names'!A1763:D4097,3,FALSE)</f>
        <v xml:space="preserve">  Stephanie L</v>
      </c>
      <c r="C1763" s="23">
        <f>VLOOKUP(Healthcare!A1763,'Medical Examinations'!A1763:H4097,2,FALSE)</f>
        <v>33.700000000000003</v>
      </c>
      <c r="D1763" s="23">
        <f>VLOOKUP(A1763,'Medical Examinations'!A1763:H4097,3,FALSE)</f>
        <v>4.32</v>
      </c>
      <c r="E1763" s="23" t="str">
        <f>VLOOKUP(A1763,'Medical Examinations'!A1763:H4097,4,FALSE)</f>
        <v>Yes</v>
      </c>
      <c r="F1763" s="23" t="str">
        <f>VLOOKUP(A1763,'Medical Examinations'!A1763:H4097,5,FALSE)</f>
        <v>No</v>
      </c>
      <c r="G1763" s="23" t="str">
        <f>VLOOKUP(A1763,'Medical Examinations'!A1763:H4097,6,FALSE)</f>
        <v>No</v>
      </c>
      <c r="H1763" s="23">
        <f>VLOOKUP(A1763,'Medical Examinations'!A1763:H4097,7,FALSE)</f>
        <v>1</v>
      </c>
      <c r="I1763" s="23" t="str">
        <f>VLOOKUP(A1763,'Medical Examinations'!A1763:H4097,8,FALSE)</f>
        <v>No</v>
      </c>
      <c r="J1763" s="23" t="str" cm="1">
        <f t="array" ref="J1763">_xlfn.IFS(C1763&lt;18.5,"Under Weight",C1763&lt;25,"Healthy Weight",C1763&lt;30,"Over Weight",C1763&gt;=30,"Obesity")</f>
        <v>Obesity</v>
      </c>
      <c r="K1763" s="23" t="str" cm="1">
        <f t="array" ref="K1763">_xlfn.IFS(D1763&lt;5.7,"Normal",D1763&lt;=6.5,"Prediabetes",D1763&gt;6.5,"Diabetes")</f>
        <v>Normal</v>
      </c>
      <c r="L1763" s="30" t="str">
        <f>VLOOKUP(A1763,'Hospitalisation Details'!A1763:H4105,2,FALSE)</f>
        <v>09-Nov-1988</v>
      </c>
      <c r="M1763" s="23">
        <f>VLOOKUP(A1763,'Hospitalisation Details'!A1763:H4105,5,FALSE)</f>
        <v>5012.47</v>
      </c>
      <c r="N1763" s="23" t="str">
        <f>VLOOKUP(A1763,'Hospitalisation Details'!A1763:H4105,6,FALSE)</f>
        <v>tier - 2</v>
      </c>
      <c r="O1763" s="23" t="str">
        <f>VLOOKUP(A1763,'Hospitalisation Details'!A1763:H4105,7,FALSE)</f>
        <v>tier - 3</v>
      </c>
      <c r="P1763" s="23" t="str">
        <f>VLOOKUP(A1763,'Hospitalisation Details'!A1763:H4105,8,FALSE)</f>
        <v>R1011</v>
      </c>
      <c r="Q1763" s="26">
        <f>VLOOKUP(A1763,'Hospitalisation Details'!A1763:H4105,3,FALSE)</f>
        <v>34.580555555555556</v>
      </c>
    </row>
    <row r="1764" spans="1:17" ht="15.75" customHeight="1" x14ac:dyDescent="0.3">
      <c r="A1764" s="31" t="s">
        <v>3028</v>
      </c>
      <c r="B1764" s="23" t="str">
        <f>VLOOKUP(A1764,'Customer Names'!A1764:D4098,3,FALSE)</f>
        <v xml:space="preserve">  Angela H</v>
      </c>
      <c r="C1764" s="23">
        <f>VLOOKUP(Healthcare!A1764,'Medical Examinations'!A1764:H4098,2,FALSE)</f>
        <v>27.5</v>
      </c>
      <c r="D1764" s="23">
        <f>VLOOKUP(A1764,'Medical Examinations'!A1764:H4098,3,FALSE)</f>
        <v>4.2300000000000004</v>
      </c>
      <c r="E1764" s="23" t="str">
        <f>VLOOKUP(A1764,'Medical Examinations'!A1764:H4098,4,FALSE)</f>
        <v>Yes</v>
      </c>
      <c r="F1764" s="23" t="str">
        <f>VLOOKUP(A1764,'Medical Examinations'!A1764:H4098,5,FALSE)</f>
        <v>No</v>
      </c>
      <c r="G1764" s="23" t="str">
        <f>VLOOKUP(A1764,'Medical Examinations'!A1764:H4098,6,FALSE)</f>
        <v>No</v>
      </c>
      <c r="H1764" s="23">
        <f>VLOOKUP(A1764,'Medical Examinations'!A1764:H4098,7,FALSE)</f>
        <v>1</v>
      </c>
      <c r="I1764" s="23" t="str">
        <f>VLOOKUP(A1764,'Medical Examinations'!A1764:H4098,8,FALSE)</f>
        <v>No</v>
      </c>
      <c r="J1764" s="23" t="str" cm="1">
        <f t="array" ref="J1764">_xlfn.IFS(C1764&lt;18.5,"Under Weight",C1764&lt;25,"Healthy Weight",C1764&lt;30,"Over Weight",C1764&gt;=30,"Obesity")</f>
        <v>Over Weight</v>
      </c>
      <c r="K1764" s="23" t="str" cm="1">
        <f t="array" ref="K1764">_xlfn.IFS(D1764&lt;5.7,"Normal",D1764&lt;=6.5,"Prediabetes",D1764&gt;6.5,"Diabetes")</f>
        <v>Normal</v>
      </c>
      <c r="L1764" s="30" t="str">
        <f>VLOOKUP(A1764,'Hospitalisation Details'!A1764:H4106,2,FALSE)</f>
        <v>08-Jul-1988</v>
      </c>
      <c r="M1764" s="23">
        <f>VLOOKUP(A1764,'Hospitalisation Details'!A1764:H4106,5,FALSE)</f>
        <v>5003.8500000000004</v>
      </c>
      <c r="N1764" s="23" t="str">
        <f>VLOOKUP(A1764,'Hospitalisation Details'!A1764:H4106,6,FALSE)</f>
        <v>tier - 2</v>
      </c>
      <c r="O1764" s="23" t="str">
        <f>VLOOKUP(A1764,'Hospitalisation Details'!A1764:H4106,7,FALSE)</f>
        <v>tier - 3</v>
      </c>
      <c r="P1764" s="23" t="str">
        <f>VLOOKUP(A1764,'Hospitalisation Details'!A1764:H4106,8,FALSE)</f>
        <v>R1011</v>
      </c>
      <c r="Q1764" s="26">
        <f>VLOOKUP(A1764,'Hospitalisation Details'!A1764:H4106,3,FALSE)</f>
        <v>34.916666666666664</v>
      </c>
    </row>
    <row r="1765" spans="1:17" ht="15.75" customHeight="1" x14ac:dyDescent="0.3">
      <c r="A1765" s="31" t="s">
        <v>3030</v>
      </c>
      <c r="B1765" s="23" t="str">
        <f>VLOOKUP(A1765,'Customer Names'!A1765:D4099,3,FALSE)</f>
        <v xml:space="preserve">  Britt K</v>
      </c>
      <c r="C1765" s="23">
        <f>VLOOKUP(Healthcare!A1765,'Medical Examinations'!A1765:H4099,2,FALSE)</f>
        <v>16.12</v>
      </c>
      <c r="D1765" s="23">
        <f>VLOOKUP(A1765,'Medical Examinations'!A1765:H4099,3,FALSE)</f>
        <v>6.09</v>
      </c>
      <c r="E1765" s="23" t="str">
        <f>VLOOKUP(A1765,'Medical Examinations'!A1765:H4099,4,FALSE)</f>
        <v>No</v>
      </c>
      <c r="F1765" s="23" t="str">
        <f>VLOOKUP(A1765,'Medical Examinations'!A1765:H4099,5,FALSE)</f>
        <v>No</v>
      </c>
      <c r="G1765" s="23" t="str">
        <f>VLOOKUP(A1765,'Medical Examinations'!A1765:H4099,6,FALSE)</f>
        <v>No</v>
      </c>
      <c r="H1765" s="23">
        <f>VLOOKUP(A1765,'Medical Examinations'!A1765:H4099,7,FALSE)</f>
        <v>0</v>
      </c>
      <c r="I1765" s="23" t="str">
        <f>VLOOKUP(A1765,'Medical Examinations'!A1765:H4099,8,FALSE)</f>
        <v>No</v>
      </c>
      <c r="J1765" s="23" t="str" cm="1">
        <f t="array" ref="J1765">_xlfn.IFS(C1765&lt;18.5,"Under Weight",C1765&lt;25,"Healthy Weight",C1765&lt;30,"Over Weight",C1765&gt;=30,"Obesity")</f>
        <v>Under Weight</v>
      </c>
      <c r="K1765" s="23" t="str" cm="1">
        <f t="array" ref="K1765">_xlfn.IFS(D1765&lt;5.7,"Normal",D1765&lt;=6.5,"Prediabetes",D1765&gt;6.5,"Diabetes")</f>
        <v>Prediabetes</v>
      </c>
      <c r="L1765" s="30" t="str">
        <f>VLOOKUP(A1765,'Hospitalisation Details'!A1765:H4107,2,FALSE)</f>
        <v>09-Jun-1977</v>
      </c>
      <c r="M1765" s="23">
        <f>VLOOKUP(A1765,'Hospitalisation Details'!A1765:H4107,5,FALSE)</f>
        <v>5003.7700000000004</v>
      </c>
      <c r="N1765" s="23" t="str">
        <f>VLOOKUP(A1765,'Hospitalisation Details'!A1765:H4107,6,FALSE)</f>
        <v>tier - 2</v>
      </c>
      <c r="O1765" s="23" t="str">
        <f>VLOOKUP(A1765,'Hospitalisation Details'!A1765:H4107,7,FALSE)</f>
        <v>tier - 3</v>
      </c>
      <c r="P1765" s="23" t="str">
        <f>VLOOKUP(A1765,'Hospitalisation Details'!A1765:H4107,8,FALSE)</f>
        <v>R1013</v>
      </c>
      <c r="Q1765" s="26">
        <f>VLOOKUP(A1765,'Hospitalisation Details'!A1765:H4107,3,FALSE)</f>
        <v>45.99722222222222</v>
      </c>
    </row>
    <row r="1766" spans="1:17" ht="15.75" customHeight="1" x14ac:dyDescent="0.3">
      <c r="A1766" s="31" t="s">
        <v>3032</v>
      </c>
      <c r="B1766" s="23" t="str">
        <f>VLOOKUP(A1766,'Customer Names'!A1766:D4100,3,FALSE)</f>
        <v xml:space="preserve">  Joyce R</v>
      </c>
      <c r="C1766" s="23">
        <f>VLOOKUP(Healthcare!A1766,'Medical Examinations'!A1766:H4100,2,FALSE)</f>
        <v>26.73</v>
      </c>
      <c r="D1766" s="23">
        <f>VLOOKUP(A1766,'Medical Examinations'!A1766:H4100,3,FALSE)</f>
        <v>4.74</v>
      </c>
      <c r="E1766" s="23" t="str">
        <f>VLOOKUP(A1766,'Medical Examinations'!A1766:H4100,4,FALSE)</f>
        <v>Yes</v>
      </c>
      <c r="F1766" s="23" t="str">
        <f>VLOOKUP(A1766,'Medical Examinations'!A1766:H4100,5,FALSE)</f>
        <v>No</v>
      </c>
      <c r="G1766" s="23" t="str">
        <f>VLOOKUP(A1766,'Medical Examinations'!A1766:H4100,6,FALSE)</f>
        <v>No</v>
      </c>
      <c r="H1766" s="23">
        <f>VLOOKUP(A1766,'Medical Examinations'!A1766:H4100,7,FALSE)</f>
        <v>1</v>
      </c>
      <c r="I1766" s="23" t="str">
        <f>VLOOKUP(A1766,'Medical Examinations'!A1766:H4100,8,FALSE)</f>
        <v>No</v>
      </c>
      <c r="J1766" s="23" t="str" cm="1">
        <f t="array" ref="J1766">_xlfn.IFS(C1766&lt;18.5,"Under Weight",C1766&lt;25,"Healthy Weight",C1766&lt;30,"Over Weight",C1766&gt;=30,"Obesity")</f>
        <v>Over Weight</v>
      </c>
      <c r="K1766" s="23" t="str" cm="1">
        <f t="array" ref="K1766">_xlfn.IFS(D1766&lt;5.7,"Normal",D1766&lt;=6.5,"Prediabetes",D1766&gt;6.5,"Diabetes")</f>
        <v>Normal</v>
      </c>
      <c r="L1766" s="30" t="str">
        <f>VLOOKUP(A1766,'Hospitalisation Details'!A1766:H4108,2,FALSE)</f>
        <v>04-Sep-1988</v>
      </c>
      <c r="M1766" s="23">
        <f>VLOOKUP(A1766,'Hospitalisation Details'!A1766:H4108,5,FALSE)</f>
        <v>5002.78</v>
      </c>
      <c r="N1766" s="23" t="str">
        <f>VLOOKUP(A1766,'Hospitalisation Details'!A1766:H4108,6,FALSE)</f>
        <v>tier - 2</v>
      </c>
      <c r="O1766" s="23" t="str">
        <f>VLOOKUP(A1766,'Hospitalisation Details'!A1766:H4108,7,FALSE)</f>
        <v>tier - 2</v>
      </c>
      <c r="P1766" s="23" t="str">
        <f>VLOOKUP(A1766,'Hospitalisation Details'!A1766:H4108,8,FALSE)</f>
        <v>R1013</v>
      </c>
      <c r="Q1766" s="26">
        <f>VLOOKUP(A1766,'Hospitalisation Details'!A1766:H4108,3,FALSE)</f>
        <v>34.761111111111113</v>
      </c>
    </row>
    <row r="1767" spans="1:17" ht="15.75" customHeight="1" x14ac:dyDescent="0.3">
      <c r="A1767" s="31" t="s">
        <v>3034</v>
      </c>
      <c r="B1767" s="23" t="str">
        <f>VLOOKUP(A1767,'Customer Names'!A1767:D4101,3,FALSE)</f>
        <v xml:space="preserve">  Ben</v>
      </c>
      <c r="C1767" s="23">
        <f>VLOOKUP(Healthcare!A1767,'Medical Examinations'!A1767:H4101,2,FALSE)</f>
        <v>37.25</v>
      </c>
      <c r="D1767" s="23">
        <f>VLOOKUP(A1767,'Medical Examinations'!A1767:H4101,3,FALSE)</f>
        <v>6.23</v>
      </c>
      <c r="E1767" s="23" t="str">
        <f>VLOOKUP(A1767,'Medical Examinations'!A1767:H4101,4,FALSE)</f>
        <v>Yes</v>
      </c>
      <c r="F1767" s="23" t="str">
        <f>VLOOKUP(A1767,'Medical Examinations'!A1767:H4101,5,FALSE)</f>
        <v>No</v>
      </c>
      <c r="G1767" s="23" t="str">
        <f>VLOOKUP(A1767,'Medical Examinations'!A1767:H4101,6,FALSE)</f>
        <v>No</v>
      </c>
      <c r="H1767" s="23">
        <f>VLOOKUP(A1767,'Medical Examinations'!A1767:H4101,7,FALSE)</f>
        <v>0</v>
      </c>
      <c r="I1767" s="23" t="str">
        <f>VLOOKUP(A1767,'Medical Examinations'!A1767:H4101,8,FALSE)</f>
        <v>No</v>
      </c>
      <c r="J1767" s="23" t="str" cm="1">
        <f t="array" ref="J1767">_xlfn.IFS(C1767&lt;18.5,"Under Weight",C1767&lt;25,"Healthy Weight",C1767&lt;30,"Over Weight",C1767&gt;=30,"Obesity")</f>
        <v>Obesity</v>
      </c>
      <c r="K1767" s="23" t="str" cm="1">
        <f t="array" ref="K1767">_xlfn.IFS(D1767&lt;5.7,"Normal",D1767&lt;=6.5,"Prediabetes",D1767&gt;6.5,"Diabetes")</f>
        <v>Prediabetes</v>
      </c>
      <c r="L1767" s="30" t="str">
        <f>VLOOKUP(A1767,'Hospitalisation Details'!A1767:H4109,2,FALSE)</f>
        <v>05-Oct-2001</v>
      </c>
      <c r="M1767" s="23">
        <f>VLOOKUP(A1767,'Hospitalisation Details'!A1767:H4109,5,FALSE)</f>
        <v>4999.04</v>
      </c>
      <c r="N1767" s="23" t="str">
        <f>VLOOKUP(A1767,'Hospitalisation Details'!A1767:H4109,6,FALSE)</f>
        <v>tier - 2</v>
      </c>
      <c r="O1767" s="23" t="str">
        <f>VLOOKUP(A1767,'Hospitalisation Details'!A1767:H4109,7,FALSE)</f>
        <v>tier - 2</v>
      </c>
      <c r="P1767" s="23" t="str">
        <f>VLOOKUP(A1767,'Hospitalisation Details'!A1767:H4109,8,FALSE)</f>
        <v>R1011</v>
      </c>
      <c r="Q1767" s="26">
        <f>VLOOKUP(A1767,'Hospitalisation Details'!A1767:H4109,3,FALSE)</f>
        <v>21.675000000000001</v>
      </c>
    </row>
    <row r="1768" spans="1:17" ht="15.75" customHeight="1" x14ac:dyDescent="0.3">
      <c r="A1768" s="31" t="s">
        <v>3035</v>
      </c>
      <c r="B1768" s="23" t="str">
        <f>VLOOKUP(A1768,'Customer Names'!A1768:D4102,3,FALSE)</f>
        <v xml:space="preserve">  Sarah M</v>
      </c>
      <c r="C1768" s="23">
        <f>VLOOKUP(Healthcare!A1768,'Medical Examinations'!A1768:H4102,2,FALSE)</f>
        <v>23.56</v>
      </c>
      <c r="D1768" s="23">
        <f>VLOOKUP(A1768,'Medical Examinations'!A1768:H4102,3,FALSE)</f>
        <v>5.45</v>
      </c>
      <c r="E1768" s="23" t="str">
        <f>VLOOKUP(A1768,'Medical Examinations'!A1768:H4102,4,FALSE)</f>
        <v>Yes</v>
      </c>
      <c r="F1768" s="23" t="str">
        <f>VLOOKUP(A1768,'Medical Examinations'!A1768:H4102,5,FALSE)</f>
        <v>No</v>
      </c>
      <c r="G1768" s="23" t="str">
        <f>VLOOKUP(A1768,'Medical Examinations'!A1768:H4102,6,FALSE)</f>
        <v>No</v>
      </c>
      <c r="H1768" s="23">
        <f>VLOOKUP(A1768,'Medical Examinations'!A1768:H4102,7,FALSE)</f>
        <v>1</v>
      </c>
      <c r="I1768" s="23" t="str">
        <f>VLOOKUP(A1768,'Medical Examinations'!A1768:H4102,8,FALSE)</f>
        <v>No</v>
      </c>
      <c r="J1768" s="23" t="str" cm="1">
        <f t="array" ref="J1768">_xlfn.IFS(C1768&lt;18.5,"Under Weight",C1768&lt;25,"Healthy Weight",C1768&lt;30,"Over Weight",C1768&gt;=30,"Obesity")</f>
        <v>Healthy Weight</v>
      </c>
      <c r="K1768" s="23" t="str" cm="1">
        <f t="array" ref="K1768">_xlfn.IFS(D1768&lt;5.7,"Normal",D1768&lt;=6.5,"Prediabetes",D1768&gt;6.5,"Diabetes")</f>
        <v>Normal</v>
      </c>
      <c r="L1768" s="30" t="str">
        <f>VLOOKUP(A1768,'Hospitalisation Details'!A1768:H4110,2,FALSE)</f>
        <v>24-Jun-1988</v>
      </c>
      <c r="M1768" s="23">
        <f>VLOOKUP(A1768,'Hospitalisation Details'!A1768:H4110,5,FALSE)</f>
        <v>4992.38</v>
      </c>
      <c r="N1768" s="23" t="str">
        <f>VLOOKUP(A1768,'Hospitalisation Details'!A1768:H4110,6,FALSE)</f>
        <v>tier - 2</v>
      </c>
      <c r="O1768" s="23" t="str">
        <f>VLOOKUP(A1768,'Hospitalisation Details'!A1768:H4110,7,FALSE)</f>
        <v>tier - 3</v>
      </c>
      <c r="P1768" s="23" t="str">
        <f>VLOOKUP(A1768,'Hospitalisation Details'!A1768:H4110,8,FALSE)</f>
        <v>R1024</v>
      </c>
      <c r="Q1768" s="26">
        <f>VLOOKUP(A1768,'Hospitalisation Details'!A1768:H4110,3,FALSE)</f>
        <v>34.955555555555556</v>
      </c>
    </row>
    <row r="1769" spans="1:17" ht="15.75" customHeight="1" x14ac:dyDescent="0.3">
      <c r="A1769" s="31" t="s">
        <v>3036</v>
      </c>
      <c r="B1769" s="23" t="str">
        <f>VLOOKUP(A1769,'Customer Names'!A1769:D4103,3,FALSE)</f>
        <v xml:space="preserve">  Sarah</v>
      </c>
      <c r="C1769" s="23">
        <f>VLOOKUP(Healthcare!A1769,'Medical Examinations'!A1769:H4103,2,FALSE)</f>
        <v>15.84</v>
      </c>
      <c r="D1769" s="23">
        <f>VLOOKUP(A1769,'Medical Examinations'!A1769:H4103,3,FALSE)</f>
        <v>10.34</v>
      </c>
      <c r="E1769" s="23" t="str">
        <f>VLOOKUP(A1769,'Medical Examinations'!A1769:H4103,4,FALSE)</f>
        <v>No</v>
      </c>
      <c r="F1769" s="23" t="str">
        <f>VLOOKUP(A1769,'Medical Examinations'!A1769:H4103,5,FALSE)</f>
        <v>No</v>
      </c>
      <c r="G1769" s="23" t="str">
        <f>VLOOKUP(A1769,'Medical Examinations'!A1769:H4103,6,FALSE)</f>
        <v>No</v>
      </c>
      <c r="H1769" s="23">
        <f>VLOOKUP(A1769,'Medical Examinations'!A1769:H4103,7,FALSE)</f>
        <v>2</v>
      </c>
      <c r="I1769" s="23" t="str">
        <f>VLOOKUP(A1769,'Medical Examinations'!A1769:H4103,8,FALSE)</f>
        <v>No</v>
      </c>
      <c r="J1769" s="23" t="str" cm="1">
        <f t="array" ref="J1769">_xlfn.IFS(C1769&lt;18.5,"Under Weight",C1769&lt;25,"Healthy Weight",C1769&lt;30,"Over Weight",C1769&gt;=30,"Obesity")</f>
        <v>Under Weight</v>
      </c>
      <c r="K1769" s="23" t="str" cm="1">
        <f t="array" ref="K1769">_xlfn.IFS(D1769&lt;5.7,"Normal",D1769&lt;=6.5,"Prediabetes",D1769&gt;6.5,"Diabetes")</f>
        <v>Diabetes</v>
      </c>
      <c r="L1769" s="30" t="str">
        <f>VLOOKUP(A1769,'Hospitalisation Details'!A1769:H4111,2,FALSE)</f>
        <v>07-Nov-1973</v>
      </c>
      <c r="M1769" s="23">
        <f>VLOOKUP(A1769,'Hospitalisation Details'!A1769:H4111,5,FALSE)</f>
        <v>4985.22</v>
      </c>
      <c r="N1769" s="23" t="str">
        <f>VLOOKUP(A1769,'Hospitalisation Details'!A1769:H4111,6,FALSE)</f>
        <v>tier - 2</v>
      </c>
      <c r="O1769" s="23" t="str">
        <f>VLOOKUP(A1769,'Hospitalisation Details'!A1769:H4111,7,FALSE)</f>
        <v>tier - 3</v>
      </c>
      <c r="P1769" s="23" t="str">
        <f>VLOOKUP(A1769,'Hospitalisation Details'!A1769:H4111,8,FALSE)</f>
        <v>R1013</v>
      </c>
      <c r="Q1769" s="26">
        <f>VLOOKUP(A1769,'Hospitalisation Details'!A1769:H4111,3,FALSE)</f>
        <v>49.586111111111109</v>
      </c>
    </row>
    <row r="1770" spans="1:17" ht="15.75" customHeight="1" x14ac:dyDescent="0.3">
      <c r="A1770" s="31" t="s">
        <v>3037</v>
      </c>
      <c r="B1770" s="23" t="str">
        <f>VLOOKUP(A1770,'Customer Names'!A1770:D4104,3,FALSE)</f>
        <v xml:space="preserve">  Katie</v>
      </c>
      <c r="C1770" s="23">
        <f>VLOOKUP(Healthcare!A1770,'Medical Examinations'!A1770:H4104,2,FALSE)</f>
        <v>36.630000000000003</v>
      </c>
      <c r="D1770" s="23">
        <f>VLOOKUP(A1770,'Medical Examinations'!A1770:H4104,3,FALSE)</f>
        <v>5.15</v>
      </c>
      <c r="E1770" s="23" t="str">
        <f>VLOOKUP(A1770,'Medical Examinations'!A1770:H4104,4,FALSE)</f>
        <v>No</v>
      </c>
      <c r="F1770" s="23" t="str">
        <f>VLOOKUP(A1770,'Medical Examinations'!A1770:H4104,5,FALSE)</f>
        <v>No</v>
      </c>
      <c r="G1770" s="23" t="str">
        <f>VLOOKUP(A1770,'Medical Examinations'!A1770:H4104,6,FALSE)</f>
        <v>No</v>
      </c>
      <c r="H1770" s="23">
        <f>VLOOKUP(A1770,'Medical Examinations'!A1770:H4104,7,FALSE)</f>
        <v>0</v>
      </c>
      <c r="I1770" s="23" t="str">
        <f>VLOOKUP(A1770,'Medical Examinations'!A1770:H4104,8,FALSE)</f>
        <v>No</v>
      </c>
      <c r="J1770" s="23" t="str" cm="1">
        <f t="array" ref="J1770">_xlfn.IFS(C1770&lt;18.5,"Under Weight",C1770&lt;25,"Healthy Weight",C1770&lt;30,"Over Weight",C1770&gt;=30,"Obesity")</f>
        <v>Obesity</v>
      </c>
      <c r="K1770" s="23" t="str" cm="1">
        <f t="array" ref="K1770">_xlfn.IFS(D1770&lt;5.7,"Normal",D1770&lt;=6.5,"Prediabetes",D1770&gt;6.5,"Diabetes")</f>
        <v>Normal</v>
      </c>
      <c r="L1770" s="30" t="str">
        <f>VLOOKUP(A1770,'Hospitalisation Details'!A1770:H4112,2,FALSE)</f>
        <v>30-Aug-1991</v>
      </c>
      <c r="M1770" s="23">
        <f>VLOOKUP(A1770,'Hospitalisation Details'!A1770:H4112,5,FALSE)</f>
        <v>4949.76</v>
      </c>
      <c r="N1770" s="23" t="str">
        <f>VLOOKUP(A1770,'Hospitalisation Details'!A1770:H4112,6,FALSE)</f>
        <v>tier - 2</v>
      </c>
      <c r="O1770" s="23" t="str">
        <f>VLOOKUP(A1770,'Hospitalisation Details'!A1770:H4112,7,FALSE)</f>
        <v>tier - 1</v>
      </c>
      <c r="P1770" s="23" t="str">
        <f>VLOOKUP(A1770,'Hospitalisation Details'!A1770:H4112,8,FALSE)</f>
        <v>R1013</v>
      </c>
      <c r="Q1770" s="26">
        <f>VLOOKUP(A1770,'Hospitalisation Details'!A1770:H4112,3,FALSE)</f>
        <v>31.772222222222222</v>
      </c>
    </row>
    <row r="1771" spans="1:17" ht="15.75" customHeight="1" x14ac:dyDescent="0.3">
      <c r="A1771" s="31" t="s">
        <v>3038</v>
      </c>
      <c r="B1771" s="23" t="str">
        <f>VLOOKUP(A1771,'Customer Names'!A1771:D4105,3,FALSE)</f>
        <v xml:space="preserve">  Michaela L</v>
      </c>
      <c r="C1771" s="23">
        <f>VLOOKUP(Healthcare!A1771,'Medical Examinations'!A1771:H4105,2,FALSE)</f>
        <v>16.47</v>
      </c>
      <c r="D1771" s="23">
        <f>VLOOKUP(A1771,'Medical Examinations'!A1771:H4105,3,FALSE)</f>
        <v>11.72</v>
      </c>
      <c r="E1771" s="23" t="str">
        <f>VLOOKUP(A1771,'Medical Examinations'!A1771:H4105,4,FALSE)</f>
        <v>No</v>
      </c>
      <c r="F1771" s="23" t="str">
        <f>VLOOKUP(A1771,'Medical Examinations'!A1771:H4105,5,FALSE)</f>
        <v>No</v>
      </c>
      <c r="G1771" s="23" t="str">
        <f>VLOOKUP(A1771,'Medical Examinations'!A1771:H4105,6,FALSE)</f>
        <v>No</v>
      </c>
      <c r="H1771" s="23">
        <f>VLOOKUP(A1771,'Medical Examinations'!A1771:H4105,7,FALSE)</f>
        <v>0</v>
      </c>
      <c r="I1771" s="23" t="str">
        <f>VLOOKUP(A1771,'Medical Examinations'!A1771:H4105,8,FALSE)</f>
        <v>No</v>
      </c>
      <c r="J1771" s="23" t="str" cm="1">
        <f t="array" ref="J1771">_xlfn.IFS(C1771&lt;18.5,"Under Weight",C1771&lt;25,"Healthy Weight",C1771&lt;30,"Over Weight",C1771&gt;=30,"Obesity")</f>
        <v>Under Weight</v>
      </c>
      <c r="K1771" s="23" t="str" cm="1">
        <f t="array" ref="K1771">_xlfn.IFS(D1771&lt;5.7,"Normal",D1771&lt;=6.5,"Prediabetes",D1771&gt;6.5,"Diabetes")</f>
        <v>Diabetes</v>
      </c>
      <c r="L1771" s="30" t="str">
        <f>VLOOKUP(A1771,'Hospitalisation Details'!A1771:H4113,2,FALSE)</f>
        <v>26-Jun-1974</v>
      </c>
      <c r="M1771" s="23">
        <f>VLOOKUP(A1771,'Hospitalisation Details'!A1771:H4113,5,FALSE)</f>
        <v>4942.0600000000004</v>
      </c>
      <c r="N1771" s="23" t="str">
        <f>VLOOKUP(A1771,'Hospitalisation Details'!A1771:H4113,6,FALSE)</f>
        <v>tier - 2</v>
      </c>
      <c r="O1771" s="23" t="str">
        <f>VLOOKUP(A1771,'Hospitalisation Details'!A1771:H4113,7,FALSE)</f>
        <v>tier - 2</v>
      </c>
      <c r="P1771" s="23" t="str">
        <f>VLOOKUP(A1771,'Hospitalisation Details'!A1771:H4113,8,FALSE)</f>
        <v>R1013</v>
      </c>
      <c r="Q1771" s="26">
        <f>VLOOKUP(A1771,'Hospitalisation Details'!A1771:H4113,3,FALSE)</f>
        <v>48.95</v>
      </c>
    </row>
    <row r="1772" spans="1:17" ht="15.75" customHeight="1" x14ac:dyDescent="0.3">
      <c r="A1772" s="31" t="s">
        <v>3040</v>
      </c>
      <c r="B1772" s="23" t="str">
        <f>VLOOKUP(A1772,'Customer Names'!A1772:D4106,3,FALSE)</f>
        <v xml:space="preserve">  Shalaleh</v>
      </c>
      <c r="C1772" s="23">
        <f>VLOOKUP(Healthcare!A1772,'Medical Examinations'!A1772:H4106,2,FALSE)</f>
        <v>25.8</v>
      </c>
      <c r="D1772" s="23">
        <f>VLOOKUP(A1772,'Medical Examinations'!A1772:H4106,3,FALSE)</f>
        <v>5.29</v>
      </c>
      <c r="E1772" s="23" t="str">
        <f>VLOOKUP(A1772,'Medical Examinations'!A1772:H4106,4,FALSE)</f>
        <v>No</v>
      </c>
      <c r="F1772" s="23" t="str">
        <f>VLOOKUP(A1772,'Medical Examinations'!A1772:H4106,5,FALSE)</f>
        <v>No</v>
      </c>
      <c r="G1772" s="23" t="str">
        <f>VLOOKUP(A1772,'Medical Examinations'!A1772:H4106,6,FALSE)</f>
        <v>No</v>
      </c>
      <c r="H1772" s="23">
        <f>VLOOKUP(A1772,'Medical Examinations'!A1772:H4106,7,FALSE)</f>
        <v>0</v>
      </c>
      <c r="I1772" s="23" t="str">
        <f>VLOOKUP(A1772,'Medical Examinations'!A1772:H4106,8,FALSE)</f>
        <v>No</v>
      </c>
      <c r="J1772" s="23" t="str" cm="1">
        <f t="array" ref="J1772">_xlfn.IFS(C1772&lt;18.5,"Under Weight",C1772&lt;25,"Healthy Weight",C1772&lt;30,"Over Weight",C1772&gt;=30,"Obesity")</f>
        <v>Over Weight</v>
      </c>
      <c r="K1772" s="23" t="str" cm="1">
        <f t="array" ref="K1772">_xlfn.IFS(D1772&lt;5.7,"Normal",D1772&lt;=6.5,"Prediabetes",D1772&gt;6.5,"Diabetes")</f>
        <v>Normal</v>
      </c>
      <c r="L1772" s="30" t="str">
        <f>VLOOKUP(A1772,'Hospitalisation Details'!A1772:H4114,2,FALSE)</f>
        <v>27-Nov-1991</v>
      </c>
      <c r="M1772" s="23">
        <f>VLOOKUP(A1772,'Hospitalisation Details'!A1772:H4114,5,FALSE)</f>
        <v>4934.71</v>
      </c>
      <c r="N1772" s="23" t="str">
        <f>VLOOKUP(A1772,'Hospitalisation Details'!A1772:H4114,6,FALSE)</f>
        <v>tier - 2</v>
      </c>
      <c r="O1772" s="23" t="str">
        <f>VLOOKUP(A1772,'Hospitalisation Details'!A1772:H4114,7,FALSE)</f>
        <v>tier - 3</v>
      </c>
      <c r="P1772" s="23" t="str">
        <f>VLOOKUP(A1772,'Hospitalisation Details'!A1772:H4114,8,FALSE)</f>
        <v>R1011</v>
      </c>
      <c r="Q1772" s="26">
        <f>VLOOKUP(A1772,'Hospitalisation Details'!A1772:H4114,3,FALSE)</f>
        <v>31.530555555555555</v>
      </c>
    </row>
    <row r="1773" spans="1:17" ht="15.75" customHeight="1" x14ac:dyDescent="0.3">
      <c r="A1773" s="31" t="s">
        <v>3042</v>
      </c>
      <c r="B1773" s="23" t="str">
        <f>VLOOKUP(A1773,'Customer Names'!A1773:D4107,3,FALSE)</f>
        <v xml:space="preserve">  Karen</v>
      </c>
      <c r="C1773" s="23">
        <f>VLOOKUP(Healthcare!A1773,'Medical Examinations'!A1773:H4107,2,FALSE)</f>
        <v>23.6</v>
      </c>
      <c r="D1773" s="23">
        <f>VLOOKUP(A1773,'Medical Examinations'!A1773:H4107,3,FALSE)</f>
        <v>4.33</v>
      </c>
      <c r="E1773" s="23" t="str">
        <f>VLOOKUP(A1773,'Medical Examinations'!A1773:H4107,4,FALSE)</f>
        <v>No</v>
      </c>
      <c r="F1773" s="23" t="str">
        <f>VLOOKUP(A1773,'Medical Examinations'!A1773:H4107,5,FALSE)</f>
        <v>No</v>
      </c>
      <c r="G1773" s="23" t="str">
        <f>VLOOKUP(A1773,'Medical Examinations'!A1773:H4107,6,FALSE)</f>
        <v>No</v>
      </c>
      <c r="H1773" s="23">
        <f>VLOOKUP(A1773,'Medical Examinations'!A1773:H4107,7,FALSE)</f>
        <v>0</v>
      </c>
      <c r="I1773" s="23" t="str">
        <f>VLOOKUP(A1773,'Medical Examinations'!A1773:H4107,8,FALSE)</f>
        <v>No</v>
      </c>
      <c r="J1773" s="23" t="str" cm="1">
        <f t="array" ref="J1773">_xlfn.IFS(C1773&lt;18.5,"Under Weight",C1773&lt;25,"Healthy Weight",C1773&lt;30,"Over Weight",C1773&gt;=30,"Obesity")</f>
        <v>Healthy Weight</v>
      </c>
      <c r="K1773" s="23" t="str" cm="1">
        <f t="array" ref="K1773">_xlfn.IFS(D1773&lt;5.7,"Normal",D1773&lt;=6.5,"Prediabetes",D1773&gt;6.5,"Diabetes")</f>
        <v>Normal</v>
      </c>
      <c r="L1773" s="30" t="str">
        <f>VLOOKUP(A1773,'Hospitalisation Details'!A1773:H4115,2,FALSE)</f>
        <v>23-Aug-1991</v>
      </c>
      <c r="M1773" s="23">
        <f>VLOOKUP(A1773,'Hospitalisation Details'!A1773:H4115,5,FALSE)</f>
        <v>4931.6499999999996</v>
      </c>
      <c r="N1773" s="23" t="str">
        <f>VLOOKUP(A1773,'Hospitalisation Details'!A1773:H4115,6,FALSE)</f>
        <v>tier - 2</v>
      </c>
      <c r="O1773" s="23" t="str">
        <f>VLOOKUP(A1773,'Hospitalisation Details'!A1773:H4115,7,FALSE)</f>
        <v>tier - 3</v>
      </c>
      <c r="P1773" s="23" t="str">
        <f>VLOOKUP(A1773,'Hospitalisation Details'!A1773:H4115,8,FALSE)</f>
        <v>R1011</v>
      </c>
      <c r="Q1773" s="26">
        <f>VLOOKUP(A1773,'Hospitalisation Details'!A1773:H4115,3,FALSE)</f>
        <v>31.791666666666668</v>
      </c>
    </row>
    <row r="1774" spans="1:17" ht="15.75" customHeight="1" x14ac:dyDescent="0.3">
      <c r="A1774" s="31" t="s">
        <v>3043</v>
      </c>
      <c r="B1774" s="23" t="str">
        <f>VLOOKUP(A1774,'Customer Names'!A1774:D4108,3,FALSE)</f>
        <v xml:space="preserve">  Zuzana</v>
      </c>
      <c r="C1774" s="23">
        <f>VLOOKUP(Healthcare!A1774,'Medical Examinations'!A1774:H4108,2,FALSE)</f>
        <v>32.11</v>
      </c>
      <c r="D1774" s="23">
        <f>VLOOKUP(A1774,'Medical Examinations'!A1774:H4108,3,FALSE)</f>
        <v>6.24</v>
      </c>
      <c r="E1774" s="23" t="str">
        <f>VLOOKUP(A1774,'Medical Examinations'!A1774:H4108,4,FALSE)</f>
        <v>No</v>
      </c>
      <c r="F1774" s="23" t="str">
        <f>VLOOKUP(A1774,'Medical Examinations'!A1774:H4108,5,FALSE)</f>
        <v>No</v>
      </c>
      <c r="G1774" s="23" t="str">
        <f>VLOOKUP(A1774,'Medical Examinations'!A1774:H4108,6,FALSE)</f>
        <v>Yes</v>
      </c>
      <c r="H1774" s="23">
        <f>VLOOKUP(A1774,'Medical Examinations'!A1774:H4108,7,FALSE)</f>
        <v>1</v>
      </c>
      <c r="I1774" s="23" t="str">
        <f>VLOOKUP(A1774,'Medical Examinations'!A1774:H4108,8,FALSE)</f>
        <v>No</v>
      </c>
      <c r="J1774" s="23" t="str" cm="1">
        <f t="array" ref="J1774">_xlfn.IFS(C1774&lt;18.5,"Under Weight",C1774&lt;25,"Healthy Weight",C1774&lt;30,"Over Weight",C1774&gt;=30,"Obesity")</f>
        <v>Obesity</v>
      </c>
      <c r="K1774" s="23" t="str" cm="1">
        <f t="array" ref="K1774">_xlfn.IFS(D1774&lt;5.7,"Normal",D1774&lt;=6.5,"Prediabetes",D1774&gt;6.5,"Diabetes")</f>
        <v>Prediabetes</v>
      </c>
      <c r="L1774" s="30" t="str">
        <f>VLOOKUP(A1774,'Hospitalisation Details'!A1774:H4116,2,FALSE)</f>
        <v>10-Aug-1993</v>
      </c>
      <c r="M1774" s="23">
        <f>VLOOKUP(A1774,'Hospitalisation Details'!A1774:H4116,5,FALSE)</f>
        <v>4922.92</v>
      </c>
      <c r="N1774" s="23" t="str">
        <f>VLOOKUP(A1774,'Hospitalisation Details'!A1774:H4116,6,FALSE)</f>
        <v>tier - 2</v>
      </c>
      <c r="O1774" s="23" t="str">
        <f>VLOOKUP(A1774,'Hospitalisation Details'!A1774:H4116,7,FALSE)</f>
        <v>tier - 2</v>
      </c>
      <c r="P1774" s="23" t="str">
        <f>VLOOKUP(A1774,'Hospitalisation Details'!A1774:H4116,8,FALSE)</f>
        <v>R1012</v>
      </c>
      <c r="Q1774" s="26">
        <f>VLOOKUP(A1774,'Hospitalisation Details'!A1774:H4116,3,FALSE)</f>
        <v>29.827777777777779</v>
      </c>
    </row>
    <row r="1775" spans="1:17" ht="15.75" customHeight="1" x14ac:dyDescent="0.3">
      <c r="A1775" s="31" t="s">
        <v>3045</v>
      </c>
      <c r="B1775" s="23" t="str">
        <f>VLOOKUP(A1775,'Customer Names'!A1775:D4109,3,FALSE)</f>
        <v xml:space="preserve">  Daniel J</v>
      </c>
      <c r="C1775" s="23">
        <f>VLOOKUP(Healthcare!A1775,'Medical Examinations'!A1775:H4109,2,FALSE)</f>
        <v>30.114999999999998</v>
      </c>
      <c r="D1775" s="23">
        <f>VLOOKUP(A1775,'Medical Examinations'!A1775:H4109,3,FALSE)</f>
        <v>11.61</v>
      </c>
      <c r="E1775" s="23" t="str">
        <f>VLOOKUP(A1775,'Medical Examinations'!A1775:H4109,4,FALSE)</f>
        <v>No</v>
      </c>
      <c r="F1775" s="23" t="str">
        <f>VLOOKUP(A1775,'Medical Examinations'!A1775:H4109,5,FALSE)</f>
        <v>No</v>
      </c>
      <c r="G1775" s="23" t="str">
        <f>VLOOKUP(A1775,'Medical Examinations'!A1775:H4109,6,FALSE)</f>
        <v>No</v>
      </c>
      <c r="H1775" s="23">
        <f>VLOOKUP(A1775,'Medical Examinations'!A1775:H4109,7,FALSE)</f>
        <v>0</v>
      </c>
      <c r="I1775" s="23" t="str">
        <f>VLOOKUP(A1775,'Medical Examinations'!A1775:H4109,8,FALSE)</f>
        <v>No</v>
      </c>
      <c r="J1775" s="23" t="str" cm="1">
        <f t="array" ref="J1775">_xlfn.IFS(C1775&lt;18.5,"Under Weight",C1775&lt;25,"Healthy Weight",C1775&lt;30,"Over Weight",C1775&gt;=30,"Obesity")</f>
        <v>Obesity</v>
      </c>
      <c r="K1775" s="23" t="str" cm="1">
        <f t="array" ref="K1775">_xlfn.IFS(D1775&lt;5.7,"Normal",D1775&lt;=6.5,"Prediabetes",D1775&gt;6.5,"Diabetes")</f>
        <v>Diabetes</v>
      </c>
      <c r="L1775" s="30" t="str">
        <f>VLOOKUP(A1775,'Hospitalisation Details'!A1775:H4117,2,FALSE)</f>
        <v>21-Aug-2002</v>
      </c>
      <c r="M1775" s="23">
        <f>VLOOKUP(A1775,'Hospitalisation Details'!A1775:H4117,5,FALSE)</f>
        <v>4915.0600000000004</v>
      </c>
      <c r="N1775" s="23" t="str">
        <f>VLOOKUP(A1775,'Hospitalisation Details'!A1775:H4117,6,FALSE)</f>
        <v>tier - 2</v>
      </c>
      <c r="O1775" s="23" t="str">
        <f>VLOOKUP(A1775,'Hospitalisation Details'!A1775:H4117,7,FALSE)</f>
        <v>tier - 1</v>
      </c>
      <c r="P1775" s="23" t="str">
        <f>VLOOKUP(A1775,'Hospitalisation Details'!A1775:H4117,8,FALSE)</f>
        <v>R1017</v>
      </c>
      <c r="Q1775" s="26">
        <f>VLOOKUP(A1775,'Hospitalisation Details'!A1775:H4117,3,FALSE)</f>
        <v>20.797222222222221</v>
      </c>
    </row>
    <row r="1776" spans="1:17" ht="15.75" customHeight="1" x14ac:dyDescent="0.3">
      <c r="A1776" s="31" t="s">
        <v>3046</v>
      </c>
      <c r="B1776" s="23" t="str">
        <f>VLOOKUP(A1776,'Customer Names'!A1776:D4110,3,FALSE)</f>
        <v xml:space="preserve">  Alexandra</v>
      </c>
      <c r="C1776" s="23">
        <f>VLOOKUP(Healthcare!A1776,'Medical Examinations'!A1776:H4110,2,FALSE)</f>
        <v>20.28</v>
      </c>
      <c r="D1776" s="23">
        <f>VLOOKUP(A1776,'Medical Examinations'!A1776:H4110,3,FALSE)</f>
        <v>11.07</v>
      </c>
      <c r="E1776" s="23" t="str">
        <f>VLOOKUP(A1776,'Medical Examinations'!A1776:H4110,4,FALSE)</f>
        <v>Yes</v>
      </c>
      <c r="F1776" s="23" t="str">
        <f>VLOOKUP(A1776,'Medical Examinations'!A1776:H4110,5,FALSE)</f>
        <v>No</v>
      </c>
      <c r="G1776" s="23" t="str">
        <f>VLOOKUP(A1776,'Medical Examinations'!A1776:H4110,6,FALSE)</f>
        <v>No</v>
      </c>
      <c r="H1776" s="23">
        <f>VLOOKUP(A1776,'Medical Examinations'!A1776:H4110,7,FALSE)</f>
        <v>0</v>
      </c>
      <c r="I1776" s="23" t="str">
        <f>VLOOKUP(A1776,'Medical Examinations'!A1776:H4110,8,FALSE)</f>
        <v>No</v>
      </c>
      <c r="J1776" s="23" t="str" cm="1">
        <f t="array" ref="J1776">_xlfn.IFS(C1776&lt;18.5,"Under Weight",C1776&lt;25,"Healthy Weight",C1776&lt;30,"Over Weight",C1776&gt;=30,"Obesity")</f>
        <v>Healthy Weight</v>
      </c>
      <c r="K1776" s="23" t="str" cm="1">
        <f t="array" ref="K1776">_xlfn.IFS(D1776&lt;5.7,"Normal",D1776&lt;=6.5,"Prediabetes",D1776&gt;6.5,"Diabetes")</f>
        <v>Diabetes</v>
      </c>
      <c r="L1776" s="30" t="str">
        <f>VLOOKUP(A1776,'Hospitalisation Details'!A1776:H4118,2,FALSE)</f>
        <v>18-Oct-1981</v>
      </c>
      <c r="M1776" s="23">
        <f>VLOOKUP(A1776,'Hospitalisation Details'!A1776:H4118,5,FALSE)</f>
        <v>4911.8900000000003</v>
      </c>
      <c r="N1776" s="23" t="str">
        <f>VLOOKUP(A1776,'Hospitalisation Details'!A1776:H4118,6,FALSE)</f>
        <v>tier - 2</v>
      </c>
      <c r="O1776" s="23" t="str">
        <f>VLOOKUP(A1776,'Hospitalisation Details'!A1776:H4118,7,FALSE)</f>
        <v>tier - 3</v>
      </c>
      <c r="P1776" s="23" t="str">
        <f>VLOOKUP(A1776,'Hospitalisation Details'!A1776:H4118,8,FALSE)</f>
        <v>R1013</v>
      </c>
      <c r="Q1776" s="26">
        <f>VLOOKUP(A1776,'Hospitalisation Details'!A1776:H4118,3,FALSE)</f>
        <v>41.638888888888886</v>
      </c>
    </row>
    <row r="1777" spans="1:17" ht="15.75" customHeight="1" x14ac:dyDescent="0.3">
      <c r="A1777" s="31" t="s">
        <v>3047</v>
      </c>
      <c r="B1777" s="23" t="str">
        <f>VLOOKUP(A1777,'Customer Names'!A1777:D4111,3,FALSE)</f>
        <v xml:space="preserve">  Jessica</v>
      </c>
      <c r="C1777" s="23">
        <f>VLOOKUP(Healthcare!A1777,'Medical Examinations'!A1777:H4111,2,FALSE)</f>
        <v>20.234999999999999</v>
      </c>
      <c r="D1777" s="23">
        <f>VLOOKUP(A1777,'Medical Examinations'!A1777:H4111,3,FALSE)</f>
        <v>5.19</v>
      </c>
      <c r="E1777" s="23" t="str">
        <f>VLOOKUP(A1777,'Medical Examinations'!A1777:H4111,4,FALSE)</f>
        <v>No</v>
      </c>
      <c r="F1777" s="23" t="str">
        <f>VLOOKUP(A1777,'Medical Examinations'!A1777:H4111,5,FALSE)</f>
        <v>No</v>
      </c>
      <c r="G1777" s="23" t="str">
        <f>VLOOKUP(A1777,'Medical Examinations'!A1777:H4111,6,FALSE)</f>
        <v>Yes</v>
      </c>
      <c r="H1777" s="23">
        <f>VLOOKUP(A1777,'Medical Examinations'!A1777:H4111,7,FALSE)</f>
        <v>1</v>
      </c>
      <c r="I1777" s="23" t="str">
        <f>VLOOKUP(A1777,'Medical Examinations'!A1777:H4111,8,FALSE)</f>
        <v>No</v>
      </c>
      <c r="J1777" s="23" t="str" cm="1">
        <f t="array" ref="J1777">_xlfn.IFS(C1777&lt;18.5,"Under Weight",C1777&lt;25,"Healthy Weight",C1777&lt;30,"Over Weight",C1777&gt;=30,"Obesity")</f>
        <v>Healthy Weight</v>
      </c>
      <c r="K1777" s="23" t="str" cm="1">
        <f t="array" ref="K1777">_xlfn.IFS(D1777&lt;5.7,"Normal",D1777&lt;=6.5,"Prediabetes",D1777&gt;6.5,"Diabetes")</f>
        <v>Normal</v>
      </c>
      <c r="L1777" s="30" t="str">
        <f>VLOOKUP(A1777,'Hospitalisation Details'!A1777:H4119,2,FALSE)</f>
        <v>10-Jul-1993</v>
      </c>
      <c r="M1777" s="23">
        <f>VLOOKUP(A1777,'Hospitalisation Details'!A1777:H4119,5,FALSE)</f>
        <v>4906.41</v>
      </c>
      <c r="N1777" s="23" t="str">
        <f>VLOOKUP(A1777,'Hospitalisation Details'!A1777:H4119,6,FALSE)</f>
        <v>tier - 2</v>
      </c>
      <c r="O1777" s="23" t="str">
        <f>VLOOKUP(A1777,'Hospitalisation Details'!A1777:H4119,7,FALSE)</f>
        <v>tier - 1</v>
      </c>
      <c r="P1777" s="23" t="str">
        <f>VLOOKUP(A1777,'Hospitalisation Details'!A1777:H4119,8,FALSE)</f>
        <v>R1012</v>
      </c>
      <c r="Q1777" s="26">
        <f>VLOOKUP(A1777,'Hospitalisation Details'!A1777:H4119,3,FALSE)</f>
        <v>29.911111111111111</v>
      </c>
    </row>
    <row r="1778" spans="1:17" ht="15.75" customHeight="1" x14ac:dyDescent="0.3">
      <c r="A1778" s="31" t="s">
        <v>3048</v>
      </c>
      <c r="B1778" s="23" t="str">
        <f>VLOOKUP(A1778,'Customer Names'!A1778:D4112,3,FALSE)</f>
        <v xml:space="preserve">  Matthew M</v>
      </c>
      <c r="C1778" s="23">
        <f>VLOOKUP(Healthcare!A1778,'Medical Examinations'!A1778:H4112,2,FALSE)</f>
        <v>25.27</v>
      </c>
      <c r="D1778" s="23">
        <f>VLOOKUP(A1778,'Medical Examinations'!A1778:H4112,3,FALSE)</f>
        <v>5.7</v>
      </c>
      <c r="E1778" s="23" t="str">
        <f>VLOOKUP(A1778,'Medical Examinations'!A1778:H4112,4,FALSE)</f>
        <v>Yes</v>
      </c>
      <c r="F1778" s="23" t="str">
        <f>VLOOKUP(A1778,'Medical Examinations'!A1778:H4112,5,FALSE)</f>
        <v>No</v>
      </c>
      <c r="G1778" s="23" t="str">
        <f>VLOOKUP(A1778,'Medical Examinations'!A1778:H4112,6,FALSE)</f>
        <v>No</v>
      </c>
      <c r="H1778" s="23">
        <f>VLOOKUP(A1778,'Medical Examinations'!A1778:H4112,7,FALSE)</f>
        <v>1</v>
      </c>
      <c r="I1778" s="23" t="str">
        <f>VLOOKUP(A1778,'Medical Examinations'!A1778:H4112,8,FALSE)</f>
        <v>No</v>
      </c>
      <c r="J1778" s="23" t="str" cm="1">
        <f t="array" ref="J1778">_xlfn.IFS(C1778&lt;18.5,"Under Weight",C1778&lt;25,"Healthy Weight",C1778&lt;30,"Over Weight",C1778&gt;=30,"Obesity")</f>
        <v>Over Weight</v>
      </c>
      <c r="K1778" s="23" t="str" cm="1">
        <f t="array" ref="K1778">_xlfn.IFS(D1778&lt;5.7,"Normal",D1778&lt;=6.5,"Prediabetes",D1778&gt;6.5,"Diabetes")</f>
        <v>Prediabetes</v>
      </c>
      <c r="L1778" s="30" t="str">
        <f>VLOOKUP(A1778,'Hospitalisation Details'!A1778:H4120,2,FALSE)</f>
        <v>23-Sep-1988</v>
      </c>
      <c r="M1778" s="23">
        <f>VLOOKUP(A1778,'Hospitalisation Details'!A1778:H4120,5,FALSE)</f>
        <v>4894.75</v>
      </c>
      <c r="N1778" s="23" t="str">
        <f>VLOOKUP(A1778,'Hospitalisation Details'!A1778:H4120,6,FALSE)</f>
        <v>tier - 3</v>
      </c>
      <c r="O1778" s="23" t="str">
        <f>VLOOKUP(A1778,'Hospitalisation Details'!A1778:H4120,7,FALSE)</f>
        <v>tier - 3</v>
      </c>
      <c r="P1778" s="23" t="str">
        <f>VLOOKUP(A1778,'Hospitalisation Details'!A1778:H4120,8,FALSE)</f>
        <v>R1012</v>
      </c>
      <c r="Q1778" s="26">
        <f>VLOOKUP(A1778,'Hospitalisation Details'!A1778:H4120,3,FALSE)</f>
        <v>34.708333333333336</v>
      </c>
    </row>
    <row r="1779" spans="1:17" ht="15.75" customHeight="1" x14ac:dyDescent="0.3">
      <c r="A1779" s="31" t="s">
        <v>3050</v>
      </c>
      <c r="B1779" s="23" t="str">
        <f>VLOOKUP(A1779,'Customer Names'!A1779:D4113,3,FALSE)</f>
        <v xml:space="preserve">  Nadine A</v>
      </c>
      <c r="C1779" s="23">
        <f>VLOOKUP(Healthcare!A1779,'Medical Examinations'!A1779:H4113,2,FALSE)</f>
        <v>24.24</v>
      </c>
      <c r="D1779" s="23">
        <f>VLOOKUP(A1779,'Medical Examinations'!A1779:H4113,3,FALSE)</f>
        <v>6.15</v>
      </c>
      <c r="E1779" s="23" t="str">
        <f>VLOOKUP(A1779,'Medical Examinations'!A1779:H4113,4,FALSE)</f>
        <v>No</v>
      </c>
      <c r="F1779" s="23" t="str">
        <f>VLOOKUP(A1779,'Medical Examinations'!A1779:H4113,5,FALSE)</f>
        <v>No</v>
      </c>
      <c r="G1779" s="23" t="str">
        <f>VLOOKUP(A1779,'Medical Examinations'!A1779:H4113,6,FALSE)</f>
        <v>No</v>
      </c>
      <c r="H1779" s="23">
        <f>VLOOKUP(A1779,'Medical Examinations'!A1779:H4113,7,FALSE)</f>
        <v>0</v>
      </c>
      <c r="I1779" s="23" t="str">
        <f>VLOOKUP(A1779,'Medical Examinations'!A1779:H4113,8,FALSE)</f>
        <v>No</v>
      </c>
      <c r="J1779" s="23" t="str" cm="1">
        <f t="array" ref="J1779">_xlfn.IFS(C1779&lt;18.5,"Under Weight",C1779&lt;25,"Healthy Weight",C1779&lt;30,"Over Weight",C1779&gt;=30,"Obesity")</f>
        <v>Healthy Weight</v>
      </c>
      <c r="K1779" s="23" t="str" cm="1">
        <f t="array" ref="K1779">_xlfn.IFS(D1779&lt;5.7,"Normal",D1779&lt;=6.5,"Prediabetes",D1779&gt;6.5,"Diabetes")</f>
        <v>Prediabetes</v>
      </c>
      <c r="L1779" s="30" t="str">
        <f>VLOOKUP(A1779,'Hospitalisation Details'!A1779:H4121,2,FALSE)</f>
        <v>28-Nov-1990</v>
      </c>
      <c r="M1779" s="23">
        <f>VLOOKUP(A1779,'Hospitalisation Details'!A1779:H4121,5,FALSE)</f>
        <v>4894.3900000000003</v>
      </c>
      <c r="N1779" s="23" t="str">
        <f>VLOOKUP(A1779,'Hospitalisation Details'!A1779:H4121,6,FALSE)</f>
        <v>tier - 2</v>
      </c>
      <c r="O1779" s="23" t="str">
        <f>VLOOKUP(A1779,'Hospitalisation Details'!A1779:H4121,7,FALSE)</f>
        <v>tier - 3</v>
      </c>
      <c r="P1779" s="23" t="str">
        <f>VLOOKUP(A1779,'Hospitalisation Details'!A1779:H4121,8,FALSE)</f>
        <v>R1013</v>
      </c>
      <c r="Q1779" s="26">
        <f>VLOOKUP(A1779,'Hospitalisation Details'!A1779:H4121,3,FALSE)</f>
        <v>32.527777777777779</v>
      </c>
    </row>
    <row r="1780" spans="1:17" ht="15.75" customHeight="1" x14ac:dyDescent="0.3">
      <c r="A1780" s="31" t="s">
        <v>3052</v>
      </c>
      <c r="B1780" s="23" t="str">
        <f>VLOOKUP(A1780,'Customer Names'!A1780:D4114,3,FALSE)</f>
        <v xml:space="preserve">  Peter J</v>
      </c>
      <c r="C1780" s="23">
        <f>VLOOKUP(Healthcare!A1780,'Medical Examinations'!A1780:H4114,2,FALSE)</f>
        <v>35.75</v>
      </c>
      <c r="D1780" s="23">
        <f>VLOOKUP(A1780,'Medical Examinations'!A1780:H4114,3,FALSE)</f>
        <v>5.07</v>
      </c>
      <c r="E1780" s="23" t="str">
        <f>VLOOKUP(A1780,'Medical Examinations'!A1780:H4114,4,FALSE)</f>
        <v>No</v>
      </c>
      <c r="F1780" s="23" t="str">
        <f>VLOOKUP(A1780,'Medical Examinations'!A1780:H4114,5,FALSE)</f>
        <v>No</v>
      </c>
      <c r="G1780" s="23" t="str">
        <f>VLOOKUP(A1780,'Medical Examinations'!A1780:H4114,6,FALSE)</f>
        <v>No</v>
      </c>
      <c r="H1780" s="23">
        <f>VLOOKUP(A1780,'Medical Examinations'!A1780:H4114,7,FALSE)</f>
        <v>0</v>
      </c>
      <c r="I1780" s="23" t="str">
        <f>VLOOKUP(A1780,'Medical Examinations'!A1780:H4114,8,FALSE)</f>
        <v>No</v>
      </c>
      <c r="J1780" s="23" t="str" cm="1">
        <f t="array" ref="J1780">_xlfn.IFS(C1780&lt;18.5,"Under Weight",C1780&lt;25,"Healthy Weight",C1780&lt;30,"Over Weight",C1780&gt;=30,"Obesity")</f>
        <v>Obesity</v>
      </c>
      <c r="K1780" s="23" t="str" cm="1">
        <f t="array" ref="K1780">_xlfn.IFS(D1780&lt;5.7,"Normal",D1780&lt;=6.5,"Prediabetes",D1780&gt;6.5,"Diabetes")</f>
        <v>Normal</v>
      </c>
      <c r="L1780" s="30" t="str">
        <f>VLOOKUP(A1780,'Hospitalisation Details'!A1780:H4122,2,FALSE)</f>
        <v>10-Jul-1989</v>
      </c>
      <c r="M1780" s="23">
        <f>VLOOKUP(A1780,'Hospitalisation Details'!A1780:H4122,5,FALSE)</f>
        <v>4890</v>
      </c>
      <c r="N1780" s="23" t="str">
        <f>VLOOKUP(A1780,'Hospitalisation Details'!A1780:H4122,6,FALSE)</f>
        <v>tier - 3</v>
      </c>
      <c r="O1780" s="23" t="str">
        <f>VLOOKUP(A1780,'Hospitalisation Details'!A1780:H4122,7,FALSE)</f>
        <v>tier - 2</v>
      </c>
      <c r="P1780" s="23" t="str">
        <f>VLOOKUP(A1780,'Hospitalisation Details'!A1780:H4122,8,FALSE)</f>
        <v>R1013</v>
      </c>
      <c r="Q1780" s="26">
        <f>VLOOKUP(A1780,'Hospitalisation Details'!A1780:H4122,3,FALSE)</f>
        <v>33.911111111111111</v>
      </c>
    </row>
    <row r="1781" spans="1:17" ht="15.75" customHeight="1" x14ac:dyDescent="0.3">
      <c r="A1781" s="31" t="s">
        <v>3054</v>
      </c>
      <c r="B1781" s="23" t="str">
        <f>VLOOKUP(A1781,'Customer Names'!A1781:D4115,3,FALSE)</f>
        <v xml:space="preserve">  Colleen M</v>
      </c>
      <c r="C1781" s="23">
        <f>VLOOKUP(Healthcare!A1781,'Medical Examinations'!A1781:H4115,2,FALSE)</f>
        <v>29.92</v>
      </c>
      <c r="D1781" s="23">
        <f>VLOOKUP(A1781,'Medical Examinations'!A1781:H4115,3,FALSE)</f>
        <v>10.97</v>
      </c>
      <c r="E1781" s="23" t="str">
        <f>VLOOKUP(A1781,'Medical Examinations'!A1781:H4115,4,FALSE)</f>
        <v>Yes</v>
      </c>
      <c r="F1781" s="23" t="str">
        <f>VLOOKUP(A1781,'Medical Examinations'!A1781:H4115,5,FALSE)</f>
        <v>No</v>
      </c>
      <c r="G1781" s="23" t="str">
        <f>VLOOKUP(A1781,'Medical Examinations'!A1781:H4115,6,FALSE)</f>
        <v>No</v>
      </c>
      <c r="H1781" s="23">
        <f>VLOOKUP(A1781,'Medical Examinations'!A1781:H4115,7,FALSE)</f>
        <v>1</v>
      </c>
      <c r="I1781" s="23" t="str">
        <f>VLOOKUP(A1781,'Medical Examinations'!A1781:H4115,8,FALSE)</f>
        <v>No</v>
      </c>
      <c r="J1781" s="23" t="str" cm="1">
        <f t="array" ref="J1781">_xlfn.IFS(C1781&lt;18.5,"Under Weight",C1781&lt;25,"Healthy Weight",C1781&lt;30,"Over Weight",C1781&gt;=30,"Obesity")</f>
        <v>Over Weight</v>
      </c>
      <c r="K1781" s="23" t="str" cm="1">
        <f t="array" ref="K1781">_xlfn.IFS(D1781&lt;5.7,"Normal",D1781&lt;=6.5,"Prediabetes",D1781&gt;6.5,"Diabetes")</f>
        <v>Diabetes</v>
      </c>
      <c r="L1781" s="30" t="str">
        <f>VLOOKUP(A1781,'Hospitalisation Details'!A1781:H4123,2,FALSE)</f>
        <v>27-Oct-1986</v>
      </c>
      <c r="M1781" s="23">
        <f>VLOOKUP(A1781,'Hospitalisation Details'!A1781:H4123,5,FALSE)</f>
        <v>4889.04</v>
      </c>
      <c r="N1781" s="23" t="str">
        <f>VLOOKUP(A1781,'Hospitalisation Details'!A1781:H4123,6,FALSE)</f>
        <v>tier - 2</v>
      </c>
      <c r="O1781" s="23" t="str">
        <f>VLOOKUP(A1781,'Hospitalisation Details'!A1781:H4123,7,FALSE)</f>
        <v>tier - 1</v>
      </c>
      <c r="P1781" s="23" t="str">
        <f>VLOOKUP(A1781,'Hospitalisation Details'!A1781:H4123,8,FALSE)</f>
        <v>R1013</v>
      </c>
      <c r="Q1781" s="26">
        <f>VLOOKUP(A1781,'Hospitalisation Details'!A1781:H4123,3,FALSE)</f>
        <v>36.613888888888887</v>
      </c>
    </row>
    <row r="1782" spans="1:17" ht="15.75" customHeight="1" x14ac:dyDescent="0.3">
      <c r="A1782" s="31" t="s">
        <v>3055</v>
      </c>
      <c r="B1782" s="23" t="str">
        <f>VLOOKUP(A1782,'Customer Names'!A1782:D4116,3,FALSE)</f>
        <v xml:space="preserve">  Julie A</v>
      </c>
      <c r="C1782" s="23">
        <f>VLOOKUP(Healthcare!A1782,'Medical Examinations'!A1782:H4116,2,FALSE)</f>
        <v>26.2</v>
      </c>
      <c r="D1782" s="23">
        <f>VLOOKUP(A1782,'Medical Examinations'!A1782:H4116,3,FALSE)</f>
        <v>10.93</v>
      </c>
      <c r="E1782" s="23" t="str">
        <f>VLOOKUP(A1782,'Medical Examinations'!A1782:H4116,4,FALSE)</f>
        <v>Yes</v>
      </c>
      <c r="F1782" s="23" t="str">
        <f>VLOOKUP(A1782,'Medical Examinations'!A1782:H4116,5,FALSE)</f>
        <v>No</v>
      </c>
      <c r="G1782" s="23" t="str">
        <f>VLOOKUP(A1782,'Medical Examinations'!A1782:H4116,6,FALSE)</f>
        <v>No</v>
      </c>
      <c r="H1782" s="23">
        <f>VLOOKUP(A1782,'Medical Examinations'!A1782:H4116,7,FALSE)</f>
        <v>1</v>
      </c>
      <c r="I1782" s="23" t="str">
        <f>VLOOKUP(A1782,'Medical Examinations'!A1782:H4116,8,FALSE)</f>
        <v>No</v>
      </c>
      <c r="J1782" s="23" t="str" cm="1">
        <f t="array" ref="J1782">_xlfn.IFS(C1782&lt;18.5,"Under Weight",C1782&lt;25,"Healthy Weight",C1782&lt;30,"Over Weight",C1782&gt;=30,"Obesity")</f>
        <v>Over Weight</v>
      </c>
      <c r="K1782" s="23" t="str" cm="1">
        <f t="array" ref="K1782">_xlfn.IFS(D1782&lt;5.7,"Normal",D1782&lt;=6.5,"Prediabetes",D1782&gt;6.5,"Diabetes")</f>
        <v>Diabetes</v>
      </c>
      <c r="L1782" s="30" t="str">
        <f>VLOOKUP(A1782,'Hospitalisation Details'!A1782:H4124,2,FALSE)</f>
        <v>23-Dec-1986</v>
      </c>
      <c r="M1782" s="23">
        <f>VLOOKUP(A1782,'Hospitalisation Details'!A1782:H4124,5,FALSE)</f>
        <v>4883.87</v>
      </c>
      <c r="N1782" s="23" t="str">
        <f>VLOOKUP(A1782,'Hospitalisation Details'!A1782:H4124,6,FALSE)</f>
        <v>tier - 2</v>
      </c>
      <c r="O1782" s="23" t="str">
        <f>VLOOKUP(A1782,'Hospitalisation Details'!A1782:H4124,7,FALSE)</f>
        <v>tier - 1</v>
      </c>
      <c r="P1782" s="23" t="str">
        <f>VLOOKUP(A1782,'Hospitalisation Details'!A1782:H4124,8,FALSE)</f>
        <v>R1011</v>
      </c>
      <c r="Q1782" s="26">
        <f>VLOOKUP(A1782,'Hospitalisation Details'!A1782:H4124,3,FALSE)</f>
        <v>36.458333333333336</v>
      </c>
    </row>
    <row r="1783" spans="1:17" ht="15.75" customHeight="1" x14ac:dyDescent="0.3">
      <c r="A1783" s="31" t="s">
        <v>3056</v>
      </c>
      <c r="B1783" s="23" t="str">
        <f>VLOOKUP(A1783,'Customer Names'!A1783:D4117,3,FALSE)</f>
        <v xml:space="preserve">  Douglas W</v>
      </c>
      <c r="C1783" s="23">
        <f>VLOOKUP(Healthcare!A1783,'Medical Examinations'!A1783:H4117,2,FALSE)</f>
        <v>26.695</v>
      </c>
      <c r="D1783" s="23">
        <f>VLOOKUP(A1783,'Medical Examinations'!A1783:H4117,3,FALSE)</f>
        <v>4.21</v>
      </c>
      <c r="E1783" s="23" t="str">
        <f>VLOOKUP(A1783,'Medical Examinations'!A1783:H4117,4,FALSE)</f>
        <v>Yes</v>
      </c>
      <c r="F1783" s="23" t="str">
        <f>VLOOKUP(A1783,'Medical Examinations'!A1783:H4117,5,FALSE)</f>
        <v>No</v>
      </c>
      <c r="G1783" s="23" t="str">
        <f>VLOOKUP(A1783,'Medical Examinations'!A1783:H4117,6,FALSE)</f>
        <v>Yes</v>
      </c>
      <c r="H1783" s="23">
        <f>VLOOKUP(A1783,'Medical Examinations'!A1783:H4117,7,FALSE)</f>
        <v>1</v>
      </c>
      <c r="I1783" s="23" t="str">
        <f>VLOOKUP(A1783,'Medical Examinations'!A1783:H4117,8,FALSE)</f>
        <v>No</v>
      </c>
      <c r="J1783" s="23" t="str" cm="1">
        <f t="array" ref="J1783">_xlfn.IFS(C1783&lt;18.5,"Under Weight",C1783&lt;25,"Healthy Weight",C1783&lt;30,"Over Weight",C1783&gt;=30,"Obesity")</f>
        <v>Over Weight</v>
      </c>
      <c r="K1783" s="23" t="str" cm="1">
        <f t="array" ref="K1783">_xlfn.IFS(D1783&lt;5.7,"Normal",D1783&lt;=6.5,"Prediabetes",D1783&gt;6.5,"Diabetes")</f>
        <v>Normal</v>
      </c>
      <c r="L1783" s="30" t="str">
        <f>VLOOKUP(A1783,'Hospitalisation Details'!A1783:H4125,2,FALSE)</f>
        <v>29-Sep-1997</v>
      </c>
      <c r="M1783" s="23">
        <f>VLOOKUP(A1783,'Hospitalisation Details'!A1783:H4125,5,FALSE)</f>
        <v>4877.9799999999996</v>
      </c>
      <c r="N1783" s="23" t="str">
        <f>VLOOKUP(A1783,'Hospitalisation Details'!A1783:H4125,6,FALSE)</f>
        <v>tier - 2</v>
      </c>
      <c r="O1783" s="23" t="str">
        <f>VLOOKUP(A1783,'Hospitalisation Details'!A1783:H4125,7,FALSE)</f>
        <v>tier - 3</v>
      </c>
      <c r="P1783" s="23" t="str">
        <f>VLOOKUP(A1783,'Hospitalisation Details'!A1783:H4125,8,FALSE)</f>
        <v>R1012</v>
      </c>
      <c r="Q1783" s="26">
        <f>VLOOKUP(A1783,'Hospitalisation Details'!A1783:H4125,3,FALSE)</f>
        <v>25.691666666666666</v>
      </c>
    </row>
    <row r="1784" spans="1:17" ht="15.75" customHeight="1" x14ac:dyDescent="0.3">
      <c r="A1784" s="31" t="s">
        <v>3058</v>
      </c>
      <c r="B1784" s="23" t="str">
        <f>VLOOKUP(A1784,'Customer Names'!A1784:D4118,3,FALSE)</f>
        <v xml:space="preserve">  Catherine</v>
      </c>
      <c r="C1784" s="23">
        <f>VLOOKUP(Healthcare!A1784,'Medical Examinations'!A1784:H4118,2,FALSE)</f>
        <v>23.16</v>
      </c>
      <c r="D1784" s="23">
        <f>VLOOKUP(A1784,'Medical Examinations'!A1784:H4118,3,FALSE)</f>
        <v>5.5</v>
      </c>
      <c r="E1784" s="23" t="str">
        <f>VLOOKUP(A1784,'Medical Examinations'!A1784:H4118,4,FALSE)</f>
        <v>No</v>
      </c>
      <c r="F1784" s="23" t="str">
        <f>VLOOKUP(A1784,'Medical Examinations'!A1784:H4118,5,FALSE)</f>
        <v>No</v>
      </c>
      <c r="G1784" s="23" t="str">
        <f>VLOOKUP(A1784,'Medical Examinations'!A1784:H4118,6,FALSE)</f>
        <v>No</v>
      </c>
      <c r="H1784" s="23">
        <f>VLOOKUP(A1784,'Medical Examinations'!A1784:H4118,7,FALSE)</f>
        <v>0</v>
      </c>
      <c r="I1784" s="23" t="str">
        <f>VLOOKUP(A1784,'Medical Examinations'!A1784:H4118,8,FALSE)</f>
        <v>No</v>
      </c>
      <c r="J1784" s="23" t="str" cm="1">
        <f t="array" ref="J1784">_xlfn.IFS(C1784&lt;18.5,"Under Weight",C1784&lt;25,"Healthy Weight",C1784&lt;30,"Over Weight",C1784&gt;=30,"Obesity")</f>
        <v>Healthy Weight</v>
      </c>
      <c r="K1784" s="23" t="str" cm="1">
        <f t="array" ref="K1784">_xlfn.IFS(D1784&lt;5.7,"Normal",D1784&lt;=6.5,"Prediabetes",D1784&gt;6.5,"Diabetes")</f>
        <v>Normal</v>
      </c>
      <c r="L1784" s="30" t="str">
        <f>VLOOKUP(A1784,'Hospitalisation Details'!A1784:H4126,2,FALSE)</f>
        <v>01-Sep-1989</v>
      </c>
      <c r="M1784" s="23">
        <f>VLOOKUP(A1784,'Hospitalisation Details'!A1784:H4126,5,FALSE)</f>
        <v>4859.8900000000003</v>
      </c>
      <c r="N1784" s="23" t="str">
        <f>VLOOKUP(A1784,'Hospitalisation Details'!A1784:H4126,6,FALSE)</f>
        <v>tier - 2</v>
      </c>
      <c r="O1784" s="23" t="str">
        <f>VLOOKUP(A1784,'Hospitalisation Details'!A1784:H4126,7,FALSE)</f>
        <v>tier - 3</v>
      </c>
      <c r="P1784" s="23" t="str">
        <f>VLOOKUP(A1784,'Hospitalisation Details'!A1784:H4126,8,FALSE)</f>
        <v>R1011</v>
      </c>
      <c r="Q1784" s="26">
        <f>VLOOKUP(A1784,'Hospitalisation Details'!A1784:H4126,3,FALSE)</f>
        <v>33.769444444444446</v>
      </c>
    </row>
    <row r="1785" spans="1:17" ht="15.75" customHeight="1" x14ac:dyDescent="0.3">
      <c r="A1785" s="31" t="s">
        <v>3060</v>
      </c>
      <c r="B1785" s="23" t="str">
        <f>VLOOKUP(A1785,'Customer Names'!A1785:D4119,3,FALSE)</f>
        <v xml:space="preserve">  James A</v>
      </c>
      <c r="C1785" s="23">
        <f>VLOOKUP(Healthcare!A1785,'Medical Examinations'!A1785:H4119,2,FALSE)</f>
        <v>32.585000000000001</v>
      </c>
      <c r="D1785" s="23">
        <f>VLOOKUP(A1785,'Medical Examinations'!A1785:H4119,3,FALSE)</f>
        <v>4.93</v>
      </c>
      <c r="E1785" s="23" t="str">
        <f>VLOOKUP(A1785,'Medical Examinations'!A1785:H4119,4,FALSE)</f>
        <v>Yes</v>
      </c>
      <c r="F1785" s="23" t="str">
        <f>VLOOKUP(A1785,'Medical Examinations'!A1785:H4119,5,FALSE)</f>
        <v>No</v>
      </c>
      <c r="G1785" s="23" t="str">
        <f>VLOOKUP(A1785,'Medical Examinations'!A1785:H4119,6,FALSE)</f>
        <v>No</v>
      </c>
      <c r="H1785" s="23">
        <f>VLOOKUP(A1785,'Medical Examinations'!A1785:H4119,7,FALSE)</f>
        <v>1</v>
      </c>
      <c r="I1785" s="23" t="str">
        <f>VLOOKUP(A1785,'Medical Examinations'!A1785:H4119,8,FALSE)</f>
        <v>No</v>
      </c>
      <c r="J1785" s="23" t="str" cm="1">
        <f t="array" ref="J1785">_xlfn.IFS(C1785&lt;18.5,"Under Weight",C1785&lt;25,"Healthy Weight",C1785&lt;30,"Over Weight",C1785&gt;=30,"Obesity")</f>
        <v>Obesity</v>
      </c>
      <c r="K1785" s="23" t="str" cm="1">
        <f t="array" ref="K1785">_xlfn.IFS(D1785&lt;5.7,"Normal",D1785&lt;=6.5,"Prediabetes",D1785&gt;6.5,"Diabetes")</f>
        <v>Normal</v>
      </c>
      <c r="L1785" s="30" t="str">
        <f>VLOOKUP(A1785,'Hospitalisation Details'!A1785:H4127,2,FALSE)</f>
        <v>27-Dec-1995</v>
      </c>
      <c r="M1785" s="23">
        <f>VLOOKUP(A1785,'Hospitalisation Details'!A1785:H4127,5,FALSE)</f>
        <v>4846.92</v>
      </c>
      <c r="N1785" s="23" t="str">
        <f>VLOOKUP(A1785,'Hospitalisation Details'!A1785:H4127,6,FALSE)</f>
        <v>tier - 2</v>
      </c>
      <c r="O1785" s="23" t="str">
        <f>VLOOKUP(A1785,'Hospitalisation Details'!A1785:H4127,7,FALSE)</f>
        <v>tier - 3</v>
      </c>
      <c r="P1785" s="23" t="str">
        <f>VLOOKUP(A1785,'Hospitalisation Details'!A1785:H4127,8,FALSE)</f>
        <v>R1017</v>
      </c>
      <c r="Q1785" s="26">
        <f>VLOOKUP(A1785,'Hospitalisation Details'!A1785:H4127,3,FALSE)</f>
        <v>27.447222222222223</v>
      </c>
    </row>
    <row r="1786" spans="1:17" ht="15.75" customHeight="1" x14ac:dyDescent="0.3">
      <c r="A1786" s="31" t="s">
        <v>3061</v>
      </c>
      <c r="B1786" s="23" t="str">
        <f>VLOOKUP(A1786,'Customer Names'!A1786:D4120,3,FALSE)</f>
        <v xml:space="preserve">  Youngseong</v>
      </c>
      <c r="C1786" s="23">
        <f>VLOOKUP(Healthcare!A1786,'Medical Examinations'!A1786:H4120,2,FALSE)</f>
        <v>33.97</v>
      </c>
      <c r="D1786" s="23">
        <f>VLOOKUP(A1786,'Medical Examinations'!A1786:H4120,3,FALSE)</f>
        <v>5.6</v>
      </c>
      <c r="E1786" s="23" t="str">
        <f>VLOOKUP(A1786,'Medical Examinations'!A1786:H4120,4,FALSE)</f>
        <v>Yes</v>
      </c>
      <c r="F1786" s="23" t="str">
        <f>VLOOKUP(A1786,'Medical Examinations'!A1786:H4120,5,FALSE)</f>
        <v>No</v>
      </c>
      <c r="G1786" s="23" t="str">
        <f>VLOOKUP(A1786,'Medical Examinations'!A1786:H4120,6,FALSE)</f>
        <v>No</v>
      </c>
      <c r="H1786" s="23">
        <f>VLOOKUP(A1786,'Medical Examinations'!A1786:H4120,7,FALSE)</f>
        <v>0</v>
      </c>
      <c r="I1786" s="23" t="str">
        <f>VLOOKUP(A1786,'Medical Examinations'!A1786:H4120,8,FALSE)</f>
        <v>No</v>
      </c>
      <c r="J1786" s="23" t="str" cm="1">
        <f t="array" ref="J1786">_xlfn.IFS(C1786&lt;18.5,"Under Weight",C1786&lt;25,"Healthy Weight",C1786&lt;30,"Over Weight",C1786&gt;=30,"Obesity")</f>
        <v>Obesity</v>
      </c>
      <c r="K1786" s="23" t="str" cm="1">
        <f t="array" ref="K1786">_xlfn.IFS(D1786&lt;5.7,"Normal",D1786&lt;=6.5,"Prediabetes",D1786&gt;6.5,"Diabetes")</f>
        <v>Normal</v>
      </c>
      <c r="L1786" s="30" t="str">
        <f>VLOOKUP(A1786,'Hospitalisation Details'!A1786:H4128,2,FALSE)</f>
        <v>07-Jun-2001</v>
      </c>
      <c r="M1786" s="23">
        <f>VLOOKUP(A1786,'Hospitalisation Details'!A1786:H4128,5,FALSE)</f>
        <v>4846.53</v>
      </c>
      <c r="N1786" s="23" t="str">
        <f>VLOOKUP(A1786,'Hospitalisation Details'!A1786:H4128,6,FALSE)</f>
        <v>tier - 2</v>
      </c>
      <c r="O1786" s="23" t="str">
        <f>VLOOKUP(A1786,'Hospitalisation Details'!A1786:H4128,7,FALSE)</f>
        <v>tier - 3</v>
      </c>
      <c r="P1786" s="23" t="str">
        <f>VLOOKUP(A1786,'Hospitalisation Details'!A1786:H4128,8,FALSE)</f>
        <v>R1021</v>
      </c>
      <c r="Q1786" s="26">
        <f>VLOOKUP(A1786,'Hospitalisation Details'!A1786:H4128,3,FALSE)</f>
        <v>22.002777777777776</v>
      </c>
    </row>
    <row r="1787" spans="1:17" ht="15.75" customHeight="1" x14ac:dyDescent="0.3">
      <c r="A1787" s="31" t="s">
        <v>3063</v>
      </c>
      <c r="B1787" s="23" t="str">
        <f>VLOOKUP(A1787,'Customer Names'!A1787:D4121,3,FALSE)</f>
        <v xml:space="preserve">  John</v>
      </c>
      <c r="C1787" s="23">
        <f>VLOOKUP(Healthcare!A1787,'Medical Examinations'!A1787:H4121,2,FALSE)</f>
        <v>16.57</v>
      </c>
      <c r="D1787" s="23">
        <f>VLOOKUP(A1787,'Medical Examinations'!A1787:H4121,3,FALSE)</f>
        <v>9.99</v>
      </c>
      <c r="E1787" s="23" t="str">
        <f>VLOOKUP(A1787,'Medical Examinations'!A1787:H4121,4,FALSE)</f>
        <v>No</v>
      </c>
      <c r="F1787" s="23" t="str">
        <f>VLOOKUP(A1787,'Medical Examinations'!A1787:H4121,5,FALSE)</f>
        <v>No</v>
      </c>
      <c r="G1787" s="23" t="str">
        <f>VLOOKUP(A1787,'Medical Examinations'!A1787:H4121,6,FALSE)</f>
        <v>No</v>
      </c>
      <c r="H1787" s="23">
        <f>VLOOKUP(A1787,'Medical Examinations'!A1787:H4121,7,FALSE)</f>
        <v>0</v>
      </c>
      <c r="I1787" s="23" t="str">
        <f>VLOOKUP(A1787,'Medical Examinations'!A1787:H4121,8,FALSE)</f>
        <v>No</v>
      </c>
      <c r="J1787" s="23" t="str" cm="1">
        <f t="array" ref="J1787">_xlfn.IFS(C1787&lt;18.5,"Under Weight",C1787&lt;25,"Healthy Weight",C1787&lt;30,"Over Weight",C1787&gt;=30,"Obesity")</f>
        <v>Under Weight</v>
      </c>
      <c r="K1787" s="23" t="str" cm="1">
        <f t="array" ref="K1787">_xlfn.IFS(D1787&lt;5.7,"Normal",D1787&lt;=6.5,"Prediabetes",D1787&gt;6.5,"Diabetes")</f>
        <v>Diabetes</v>
      </c>
      <c r="L1787" s="30" t="str">
        <f>VLOOKUP(A1787,'Hospitalisation Details'!A1787:H4129,2,FALSE)</f>
        <v>11-Sep-1974</v>
      </c>
      <c r="M1787" s="23">
        <f>VLOOKUP(A1787,'Hospitalisation Details'!A1787:H4129,5,FALSE)</f>
        <v>4844.67</v>
      </c>
      <c r="N1787" s="23" t="str">
        <f>VLOOKUP(A1787,'Hospitalisation Details'!A1787:H4129,6,FALSE)</f>
        <v>tier - 2</v>
      </c>
      <c r="O1787" s="23" t="str">
        <f>VLOOKUP(A1787,'Hospitalisation Details'!A1787:H4129,7,FALSE)</f>
        <v>tier - 2</v>
      </c>
      <c r="P1787" s="23" t="str">
        <f>VLOOKUP(A1787,'Hospitalisation Details'!A1787:H4129,8,FALSE)</f>
        <v>R1013</v>
      </c>
      <c r="Q1787" s="26">
        <f>VLOOKUP(A1787,'Hospitalisation Details'!A1787:H4129,3,FALSE)</f>
        <v>48.741666666666667</v>
      </c>
    </row>
    <row r="1788" spans="1:17" ht="15.75" customHeight="1" x14ac:dyDescent="0.3">
      <c r="A1788" s="31" t="s">
        <v>3064</v>
      </c>
      <c r="B1788" s="23" t="str">
        <f>VLOOKUP(A1788,'Customer Names'!A1788:D4122,3,FALSE)</f>
        <v xml:space="preserve">  Brandon S</v>
      </c>
      <c r="C1788" s="23">
        <f>VLOOKUP(Healthcare!A1788,'Medical Examinations'!A1788:H4122,2,FALSE)</f>
        <v>17.55</v>
      </c>
      <c r="D1788" s="23">
        <f>VLOOKUP(A1788,'Medical Examinations'!A1788:H4122,3,FALSE)</f>
        <v>5.93</v>
      </c>
      <c r="E1788" s="23" t="str">
        <f>VLOOKUP(A1788,'Medical Examinations'!A1788:H4122,4,FALSE)</f>
        <v>No</v>
      </c>
      <c r="F1788" s="23" t="str">
        <f>VLOOKUP(A1788,'Medical Examinations'!A1788:H4122,5,FALSE)</f>
        <v>No</v>
      </c>
      <c r="G1788" s="23" t="str">
        <f>VLOOKUP(A1788,'Medical Examinations'!A1788:H4122,6,FALSE)</f>
        <v>Yes</v>
      </c>
      <c r="H1788" s="23">
        <f>VLOOKUP(A1788,'Medical Examinations'!A1788:H4122,7,FALSE)</f>
        <v>1</v>
      </c>
      <c r="I1788" s="23" t="str">
        <f>VLOOKUP(A1788,'Medical Examinations'!A1788:H4122,8,FALSE)</f>
        <v>No</v>
      </c>
      <c r="J1788" s="23" t="str" cm="1">
        <f t="array" ref="J1788">_xlfn.IFS(C1788&lt;18.5,"Under Weight",C1788&lt;25,"Healthy Weight",C1788&lt;30,"Over Weight",C1788&gt;=30,"Obesity")</f>
        <v>Under Weight</v>
      </c>
      <c r="K1788" s="23" t="str" cm="1">
        <f t="array" ref="K1788">_xlfn.IFS(D1788&lt;5.7,"Normal",D1788&lt;=6.5,"Prediabetes",D1788&gt;6.5,"Diabetes")</f>
        <v>Prediabetes</v>
      </c>
      <c r="L1788" s="30" t="str">
        <f>VLOOKUP(A1788,'Hospitalisation Details'!A1788:H4130,2,FALSE)</f>
        <v>13-Dec-1979</v>
      </c>
      <c r="M1788" s="23">
        <f>VLOOKUP(A1788,'Hospitalisation Details'!A1788:H4130,5,FALSE)</f>
        <v>4843.79</v>
      </c>
      <c r="N1788" s="23" t="str">
        <f>VLOOKUP(A1788,'Hospitalisation Details'!A1788:H4130,6,FALSE)</f>
        <v>tier - 2</v>
      </c>
      <c r="O1788" s="23" t="str">
        <f>VLOOKUP(A1788,'Hospitalisation Details'!A1788:H4130,7,FALSE)</f>
        <v>tier - 3</v>
      </c>
      <c r="P1788" s="23" t="str">
        <f>VLOOKUP(A1788,'Hospitalisation Details'!A1788:H4130,8,FALSE)</f>
        <v>R1013</v>
      </c>
      <c r="Q1788" s="26">
        <f>VLOOKUP(A1788,'Hospitalisation Details'!A1788:H4130,3,FALSE)</f>
        <v>43.486111111111114</v>
      </c>
    </row>
    <row r="1789" spans="1:17" ht="15.75" customHeight="1" x14ac:dyDescent="0.3">
      <c r="A1789" s="31" t="s">
        <v>3066</v>
      </c>
      <c r="B1789" s="23" t="str">
        <f>VLOOKUP(A1789,'Customer Names'!A1789:D4123,3,FALSE)</f>
        <v xml:space="preserve">  Sean P</v>
      </c>
      <c r="C1789" s="23">
        <f>VLOOKUP(Healthcare!A1789,'Medical Examinations'!A1789:H4123,2,FALSE)</f>
        <v>29.41</v>
      </c>
      <c r="D1789" s="23">
        <f>VLOOKUP(A1789,'Medical Examinations'!A1789:H4123,3,FALSE)</f>
        <v>6.29</v>
      </c>
      <c r="E1789" s="23" t="str">
        <f>VLOOKUP(A1789,'Medical Examinations'!A1789:H4123,4,FALSE)</f>
        <v>Yes</v>
      </c>
      <c r="F1789" s="23" t="str">
        <f>VLOOKUP(A1789,'Medical Examinations'!A1789:H4123,5,FALSE)</f>
        <v>No</v>
      </c>
      <c r="G1789" s="23" t="str">
        <f>VLOOKUP(A1789,'Medical Examinations'!A1789:H4123,6,FALSE)</f>
        <v>No</v>
      </c>
      <c r="H1789" s="23">
        <f>VLOOKUP(A1789,'Medical Examinations'!A1789:H4123,7,FALSE)</f>
        <v>1</v>
      </c>
      <c r="I1789" s="23" t="str">
        <f>VLOOKUP(A1789,'Medical Examinations'!A1789:H4123,8,FALSE)</f>
        <v>No</v>
      </c>
      <c r="J1789" s="23" t="str" cm="1">
        <f t="array" ref="J1789">_xlfn.IFS(C1789&lt;18.5,"Under Weight",C1789&lt;25,"Healthy Weight",C1789&lt;30,"Over Weight",C1789&gt;=30,"Obesity")</f>
        <v>Over Weight</v>
      </c>
      <c r="K1789" s="23" t="str" cm="1">
        <f t="array" ref="K1789">_xlfn.IFS(D1789&lt;5.7,"Normal",D1789&lt;=6.5,"Prediabetes",D1789&gt;6.5,"Diabetes")</f>
        <v>Prediabetes</v>
      </c>
      <c r="L1789" s="30" t="str">
        <f>VLOOKUP(A1789,'Hospitalisation Details'!A1789:H4131,2,FALSE)</f>
        <v>29-Sep-1995</v>
      </c>
      <c r="M1789" s="23">
        <f>VLOOKUP(A1789,'Hospitalisation Details'!A1789:H4131,5,FALSE)</f>
        <v>4840.95</v>
      </c>
      <c r="N1789" s="23" t="str">
        <f>VLOOKUP(A1789,'Hospitalisation Details'!A1789:H4131,6,FALSE)</f>
        <v>tier - 2</v>
      </c>
      <c r="O1789" s="23" t="str">
        <f>VLOOKUP(A1789,'Hospitalisation Details'!A1789:H4131,7,FALSE)</f>
        <v>tier - 1</v>
      </c>
      <c r="P1789" s="23" t="str">
        <f>VLOOKUP(A1789,'Hospitalisation Details'!A1789:H4131,8,FALSE)</f>
        <v>R1021</v>
      </c>
      <c r="Q1789" s="26">
        <f>VLOOKUP(A1789,'Hospitalisation Details'!A1789:H4131,3,FALSE)</f>
        <v>27.691666666666666</v>
      </c>
    </row>
    <row r="1790" spans="1:17" ht="15.75" customHeight="1" x14ac:dyDescent="0.3">
      <c r="A1790" s="31" t="s">
        <v>3068</v>
      </c>
      <c r="B1790" s="23" t="str">
        <f>VLOOKUP(A1790,'Customer Names'!A1790:D4124,3,FALSE)</f>
        <v xml:space="preserve">  Scott</v>
      </c>
      <c r="C1790" s="23">
        <f>VLOOKUP(Healthcare!A1790,'Medical Examinations'!A1790:H4124,2,FALSE)</f>
        <v>17.91</v>
      </c>
      <c r="D1790" s="23">
        <f>VLOOKUP(A1790,'Medical Examinations'!A1790:H4124,3,FALSE)</f>
        <v>5.65</v>
      </c>
      <c r="E1790" s="23" t="str">
        <f>VLOOKUP(A1790,'Medical Examinations'!A1790:H4124,4,FALSE)</f>
        <v>No</v>
      </c>
      <c r="F1790" s="23" t="str">
        <f>VLOOKUP(A1790,'Medical Examinations'!A1790:H4124,5,FALSE)</f>
        <v>No</v>
      </c>
      <c r="G1790" s="23" t="str">
        <f>VLOOKUP(A1790,'Medical Examinations'!A1790:H4124,6,FALSE)</f>
        <v>No</v>
      </c>
      <c r="H1790" s="23">
        <f>VLOOKUP(A1790,'Medical Examinations'!A1790:H4124,7,FALSE)</f>
        <v>1</v>
      </c>
      <c r="I1790" s="23" t="str">
        <f>VLOOKUP(A1790,'Medical Examinations'!A1790:H4124,8,FALSE)</f>
        <v>No</v>
      </c>
      <c r="J1790" s="23" t="str" cm="1">
        <f t="array" ref="J1790">_xlfn.IFS(C1790&lt;18.5,"Under Weight",C1790&lt;25,"Healthy Weight",C1790&lt;30,"Over Weight",C1790&gt;=30,"Obesity")</f>
        <v>Under Weight</v>
      </c>
      <c r="K1790" s="23" t="str" cm="1">
        <f t="array" ref="K1790">_xlfn.IFS(D1790&lt;5.7,"Normal",D1790&lt;=6.5,"Prediabetes",D1790&gt;6.5,"Diabetes")</f>
        <v>Normal</v>
      </c>
      <c r="L1790" s="30" t="str">
        <f>VLOOKUP(A1790,'Hospitalisation Details'!A1790:H4132,2,FALSE)</f>
        <v>15-Oct-1984</v>
      </c>
      <c r="M1790" s="23">
        <f>VLOOKUP(A1790,'Hospitalisation Details'!A1790:H4132,5,FALSE)</f>
        <v>4839.18</v>
      </c>
      <c r="N1790" s="23" t="str">
        <f>VLOOKUP(A1790,'Hospitalisation Details'!A1790:H4132,6,FALSE)</f>
        <v>tier - 2</v>
      </c>
      <c r="O1790" s="23" t="str">
        <f>VLOOKUP(A1790,'Hospitalisation Details'!A1790:H4132,7,FALSE)</f>
        <v>tier - 1</v>
      </c>
      <c r="P1790" s="23" t="str">
        <f>VLOOKUP(A1790,'Hospitalisation Details'!A1790:H4132,8,FALSE)</f>
        <v>R1012</v>
      </c>
      <c r="Q1790" s="26">
        <f>VLOOKUP(A1790,'Hospitalisation Details'!A1790:H4132,3,FALSE)</f>
        <v>38.647222222222226</v>
      </c>
    </row>
    <row r="1791" spans="1:17" ht="15.75" customHeight="1" x14ac:dyDescent="0.3">
      <c r="A1791" s="31" t="s">
        <v>3069</v>
      </c>
      <c r="B1791" s="23" t="str">
        <f>VLOOKUP(A1791,'Customer Names'!A1791:D4125,3,FALSE)</f>
        <v xml:space="preserve">  Janez</v>
      </c>
      <c r="C1791" s="23">
        <f>VLOOKUP(Healthcare!A1791,'Medical Examinations'!A1791:H4125,2,FALSE)</f>
        <v>31.57</v>
      </c>
      <c r="D1791" s="23">
        <f>VLOOKUP(A1791,'Medical Examinations'!A1791:H4125,3,FALSE)</f>
        <v>6.15</v>
      </c>
      <c r="E1791" s="23" t="str">
        <f>VLOOKUP(A1791,'Medical Examinations'!A1791:H4125,4,FALSE)</f>
        <v>No</v>
      </c>
      <c r="F1791" s="23" t="str">
        <f>VLOOKUP(A1791,'Medical Examinations'!A1791:H4125,5,FALSE)</f>
        <v>No</v>
      </c>
      <c r="G1791" s="23" t="str">
        <f>VLOOKUP(A1791,'Medical Examinations'!A1791:H4125,6,FALSE)</f>
        <v>No</v>
      </c>
      <c r="H1791" s="23">
        <f>VLOOKUP(A1791,'Medical Examinations'!A1791:H4125,7,FALSE)</f>
        <v>1</v>
      </c>
      <c r="I1791" s="23" t="str">
        <f>VLOOKUP(A1791,'Medical Examinations'!A1791:H4125,8,FALSE)</f>
        <v>No</v>
      </c>
      <c r="J1791" s="23" t="str" cm="1">
        <f t="array" ref="J1791">_xlfn.IFS(C1791&lt;18.5,"Under Weight",C1791&lt;25,"Healthy Weight",C1791&lt;30,"Over Weight",C1791&gt;=30,"Obesity")</f>
        <v>Obesity</v>
      </c>
      <c r="K1791" s="23" t="str" cm="1">
        <f t="array" ref="K1791">_xlfn.IFS(D1791&lt;5.7,"Normal",D1791&lt;=6.5,"Prediabetes",D1791&gt;6.5,"Diabetes")</f>
        <v>Prediabetes</v>
      </c>
      <c r="L1791" s="30" t="str">
        <f>VLOOKUP(A1791,'Hospitalisation Details'!A1791:H4133,2,FALSE)</f>
        <v>10-Sep-1992</v>
      </c>
      <c r="M1791" s="23">
        <f>VLOOKUP(A1791,'Hospitalisation Details'!A1791:H4133,5,FALSE)</f>
        <v>4837.58</v>
      </c>
      <c r="N1791" s="23" t="str">
        <f>VLOOKUP(A1791,'Hospitalisation Details'!A1791:H4133,6,FALSE)</f>
        <v>tier - 3</v>
      </c>
      <c r="O1791" s="23" t="str">
        <f>VLOOKUP(A1791,'Hospitalisation Details'!A1791:H4133,7,FALSE)</f>
        <v>tier - 2</v>
      </c>
      <c r="P1791" s="23" t="str">
        <f>VLOOKUP(A1791,'Hospitalisation Details'!A1791:H4133,8,FALSE)</f>
        <v>R1013</v>
      </c>
      <c r="Q1791" s="26">
        <f>VLOOKUP(A1791,'Hospitalisation Details'!A1791:H4133,3,FALSE)</f>
        <v>30.744444444444444</v>
      </c>
    </row>
    <row r="1792" spans="1:17" ht="15.75" customHeight="1" x14ac:dyDescent="0.3">
      <c r="A1792" s="31" t="s">
        <v>3071</v>
      </c>
      <c r="B1792" s="23" t="str">
        <f>VLOOKUP(A1792,'Customer Names'!A1792:D4126,3,FALSE)</f>
        <v xml:space="preserve">  John I</v>
      </c>
      <c r="C1792" s="23">
        <f>VLOOKUP(Healthcare!A1792,'Medical Examinations'!A1792:H4126,2,FALSE)</f>
        <v>33.18</v>
      </c>
      <c r="D1792" s="23">
        <f>VLOOKUP(A1792,'Medical Examinations'!A1792:H4126,3,FALSE)</f>
        <v>5.22</v>
      </c>
      <c r="E1792" s="23" t="str">
        <f>VLOOKUP(A1792,'Medical Examinations'!A1792:H4126,4,FALSE)</f>
        <v>No</v>
      </c>
      <c r="F1792" s="23" t="str">
        <f>VLOOKUP(A1792,'Medical Examinations'!A1792:H4126,5,FALSE)</f>
        <v>yes</v>
      </c>
      <c r="G1792" s="23" t="str">
        <f>VLOOKUP(A1792,'Medical Examinations'!A1792:H4126,6,FALSE)</f>
        <v>No</v>
      </c>
      <c r="H1792" s="23">
        <f>VLOOKUP(A1792,'Medical Examinations'!A1792:H4126,7,FALSE)</f>
        <v>1</v>
      </c>
      <c r="I1792" s="23" t="str">
        <f>VLOOKUP(A1792,'Medical Examinations'!A1792:H4126,8,FALSE)</f>
        <v>No</v>
      </c>
      <c r="J1792" s="23" t="str" cm="1">
        <f t="array" ref="J1792">_xlfn.IFS(C1792&lt;18.5,"Under Weight",C1792&lt;25,"Healthy Weight",C1792&lt;30,"Over Weight",C1792&gt;=30,"Obesity")</f>
        <v>Obesity</v>
      </c>
      <c r="K1792" s="23" t="str" cm="1">
        <f t="array" ref="K1792">_xlfn.IFS(D1792&lt;5.7,"Normal",D1792&lt;=6.5,"Prediabetes",D1792&gt;6.5,"Diabetes")</f>
        <v>Normal</v>
      </c>
      <c r="L1792" s="30" t="str">
        <f>VLOOKUP(A1792,'Hospitalisation Details'!A1792:H4134,2,FALSE)</f>
        <v>11-Dec-2000</v>
      </c>
      <c r="M1792" s="23">
        <f>VLOOKUP(A1792,'Hospitalisation Details'!A1792:H4134,5,FALSE)</f>
        <v>4835.43</v>
      </c>
      <c r="N1792" s="23" t="str">
        <f>VLOOKUP(A1792,'Hospitalisation Details'!A1792:H4134,6,FALSE)</f>
        <v>tier - 2</v>
      </c>
      <c r="O1792" s="23" t="str">
        <f>VLOOKUP(A1792,'Hospitalisation Details'!A1792:H4134,7,FALSE)</f>
        <v>tier - 2</v>
      </c>
      <c r="P1792" s="23" t="str">
        <f>VLOOKUP(A1792,'Hospitalisation Details'!A1792:H4134,8,FALSE)</f>
        <v>R1021</v>
      </c>
      <c r="Q1792" s="26">
        <f>VLOOKUP(A1792,'Hospitalisation Details'!A1792:H4134,3,FALSE)</f>
        <v>22.491666666666667</v>
      </c>
    </row>
    <row r="1793" spans="1:17" ht="15.75" customHeight="1" x14ac:dyDescent="0.3">
      <c r="A1793" s="31" t="s">
        <v>3073</v>
      </c>
      <c r="B1793" s="23" t="str">
        <f>VLOOKUP(A1793,'Customer Names'!A1793:D4127,3,FALSE)</f>
        <v xml:space="preserve">  Heather</v>
      </c>
      <c r="C1793" s="23">
        <f>VLOOKUP(Healthcare!A1793,'Medical Examinations'!A1793:H4127,2,FALSE)</f>
        <v>37</v>
      </c>
      <c r="D1793" s="23">
        <f>VLOOKUP(A1793,'Medical Examinations'!A1793:H4127,3,FALSE)</f>
        <v>11.66</v>
      </c>
      <c r="E1793" s="23" t="str">
        <f>VLOOKUP(A1793,'Medical Examinations'!A1793:H4127,4,FALSE)</f>
        <v>No</v>
      </c>
      <c r="F1793" s="23" t="str">
        <f>VLOOKUP(A1793,'Medical Examinations'!A1793:H4127,5,FALSE)</f>
        <v>No</v>
      </c>
      <c r="G1793" s="23" t="str">
        <f>VLOOKUP(A1793,'Medical Examinations'!A1793:H4127,6,FALSE)</f>
        <v>No</v>
      </c>
      <c r="H1793" s="23">
        <f>VLOOKUP(A1793,'Medical Examinations'!A1793:H4127,7,FALSE)</f>
        <v>0</v>
      </c>
      <c r="I1793" s="23" t="str">
        <f>VLOOKUP(A1793,'Medical Examinations'!A1793:H4127,8,FALSE)</f>
        <v>No</v>
      </c>
      <c r="J1793" s="23" t="str" cm="1">
        <f t="array" ref="J1793">_xlfn.IFS(C1793&lt;18.5,"Under Weight",C1793&lt;25,"Healthy Weight",C1793&lt;30,"Over Weight",C1793&gt;=30,"Obesity")</f>
        <v>Obesity</v>
      </c>
      <c r="K1793" s="23" t="str" cm="1">
        <f t="array" ref="K1793">_xlfn.IFS(D1793&lt;5.7,"Normal",D1793&lt;=6.5,"Prediabetes",D1793&gt;6.5,"Diabetes")</f>
        <v>Diabetes</v>
      </c>
      <c r="L1793" s="30" t="str">
        <f>VLOOKUP(A1793,'Hospitalisation Details'!A1793:H4135,2,FALSE)</f>
        <v>27-Jun-2002</v>
      </c>
      <c r="M1793" s="23">
        <f>VLOOKUP(A1793,'Hospitalisation Details'!A1793:H4135,5,FALSE)</f>
        <v>4830.63</v>
      </c>
      <c r="N1793" s="23" t="str">
        <f>VLOOKUP(A1793,'Hospitalisation Details'!A1793:H4135,6,FALSE)</f>
        <v>tier - 2</v>
      </c>
      <c r="O1793" s="23" t="str">
        <f>VLOOKUP(A1793,'Hospitalisation Details'!A1793:H4135,7,FALSE)</f>
        <v>tier - 1</v>
      </c>
      <c r="P1793" s="23" t="str">
        <f>VLOOKUP(A1793,'Hospitalisation Details'!A1793:H4135,8,FALSE)</f>
        <v>R1011</v>
      </c>
      <c r="Q1793" s="26">
        <f>VLOOKUP(A1793,'Hospitalisation Details'!A1793:H4135,3,FALSE)</f>
        <v>20.947222222222223</v>
      </c>
    </row>
    <row r="1794" spans="1:17" ht="15.75" customHeight="1" x14ac:dyDescent="0.3">
      <c r="A1794" s="31" t="s">
        <v>3074</v>
      </c>
      <c r="B1794" s="23" t="str">
        <f>VLOOKUP(A1794,'Customer Names'!A1794:D4128,3,FALSE)</f>
        <v xml:space="preserve">  Michael</v>
      </c>
      <c r="C1794" s="23">
        <f>VLOOKUP(Healthcare!A1794,'Medical Examinations'!A1794:H4128,2,FALSE)</f>
        <v>18.905000000000001</v>
      </c>
      <c r="D1794" s="23">
        <f>VLOOKUP(A1794,'Medical Examinations'!A1794:H4128,3,FALSE)</f>
        <v>4.91</v>
      </c>
      <c r="E1794" s="23" t="str">
        <f>VLOOKUP(A1794,'Medical Examinations'!A1794:H4128,4,FALSE)</f>
        <v>Yes</v>
      </c>
      <c r="F1794" s="23" t="str">
        <f>VLOOKUP(A1794,'Medical Examinations'!A1794:H4128,5,FALSE)</f>
        <v>No</v>
      </c>
      <c r="G1794" s="23" t="str">
        <f>VLOOKUP(A1794,'Medical Examinations'!A1794:H4128,6,FALSE)</f>
        <v>No</v>
      </c>
      <c r="H1794" s="23">
        <f>VLOOKUP(A1794,'Medical Examinations'!A1794:H4128,7,FALSE)</f>
        <v>1</v>
      </c>
      <c r="I1794" s="23" t="str">
        <f>VLOOKUP(A1794,'Medical Examinations'!A1794:H4128,8,FALSE)</f>
        <v>No</v>
      </c>
      <c r="J1794" s="23" t="str" cm="1">
        <f t="array" ref="J1794">_xlfn.IFS(C1794&lt;18.5,"Under Weight",C1794&lt;25,"Healthy Weight",C1794&lt;30,"Over Weight",C1794&gt;=30,"Obesity")</f>
        <v>Healthy Weight</v>
      </c>
      <c r="K1794" s="23" t="str" cm="1">
        <f t="array" ref="K1794">_xlfn.IFS(D1794&lt;5.7,"Normal",D1794&lt;=6.5,"Prediabetes",D1794&gt;6.5,"Diabetes")</f>
        <v>Normal</v>
      </c>
      <c r="L1794" s="30" t="str">
        <f>VLOOKUP(A1794,'Hospitalisation Details'!A1794:H4136,2,FALSE)</f>
        <v>01-Dec-1995</v>
      </c>
      <c r="M1794" s="23">
        <f>VLOOKUP(A1794,'Hospitalisation Details'!A1794:H4136,5,FALSE)</f>
        <v>4827.8999999999996</v>
      </c>
      <c r="N1794" s="23" t="str">
        <f>VLOOKUP(A1794,'Hospitalisation Details'!A1794:H4136,6,FALSE)</f>
        <v>tier - 1</v>
      </c>
      <c r="O1794" s="23" t="str">
        <f>VLOOKUP(A1794,'Hospitalisation Details'!A1794:H4136,7,FALSE)</f>
        <v>tier - 2</v>
      </c>
      <c r="P1794" s="23" t="str">
        <f>VLOOKUP(A1794,'Hospitalisation Details'!A1794:H4136,8,FALSE)</f>
        <v>Unknown</v>
      </c>
      <c r="Q1794" s="26">
        <f>VLOOKUP(A1794,'Hospitalisation Details'!A1794:H4136,3,FALSE)</f>
        <v>27.519444444444446</v>
      </c>
    </row>
    <row r="1795" spans="1:17" ht="15.75" customHeight="1" x14ac:dyDescent="0.3">
      <c r="A1795" s="31" t="s">
        <v>3075</v>
      </c>
      <c r="B1795" s="23" t="str">
        <f>VLOOKUP(A1795,'Customer Names'!A1795:D4129,3,FALSE)</f>
        <v xml:space="preserve">  Kathleen</v>
      </c>
      <c r="C1795" s="23">
        <f>VLOOKUP(Healthcare!A1795,'Medical Examinations'!A1795:H4129,2,FALSE)</f>
        <v>20.03</v>
      </c>
      <c r="D1795" s="23">
        <f>VLOOKUP(A1795,'Medical Examinations'!A1795:H4129,3,FALSE)</f>
        <v>9.25</v>
      </c>
      <c r="E1795" s="23" t="str">
        <f>VLOOKUP(A1795,'Medical Examinations'!A1795:H4129,4,FALSE)</f>
        <v>Yes</v>
      </c>
      <c r="F1795" s="23" t="str">
        <f>VLOOKUP(A1795,'Medical Examinations'!A1795:H4129,5,FALSE)</f>
        <v>No</v>
      </c>
      <c r="G1795" s="23" t="str">
        <f>VLOOKUP(A1795,'Medical Examinations'!A1795:H4129,6,FALSE)</f>
        <v>No</v>
      </c>
      <c r="H1795" s="23">
        <f>VLOOKUP(A1795,'Medical Examinations'!A1795:H4129,7,FALSE)</f>
        <v>0</v>
      </c>
      <c r="I1795" s="23" t="str">
        <f>VLOOKUP(A1795,'Medical Examinations'!A1795:H4129,8,FALSE)</f>
        <v>No</v>
      </c>
      <c r="J1795" s="23" t="str" cm="1">
        <f t="array" ref="J1795">_xlfn.IFS(C1795&lt;18.5,"Under Weight",C1795&lt;25,"Healthy Weight",C1795&lt;30,"Over Weight",C1795&gt;=30,"Obesity")</f>
        <v>Healthy Weight</v>
      </c>
      <c r="K1795" s="23" t="str" cm="1">
        <f t="array" ref="K1795">_xlfn.IFS(D1795&lt;5.7,"Normal",D1795&lt;=6.5,"Prediabetes",D1795&gt;6.5,"Diabetes")</f>
        <v>Diabetes</v>
      </c>
      <c r="L1795" s="30" t="str">
        <f>VLOOKUP(A1795,'Hospitalisation Details'!A1795:H4137,2,FALSE)</f>
        <v>03-Jul-1981</v>
      </c>
      <c r="M1795" s="23">
        <f>VLOOKUP(A1795,'Hospitalisation Details'!A1795:H4137,5,FALSE)</f>
        <v>4827.1000000000004</v>
      </c>
      <c r="N1795" s="23" t="str">
        <f>VLOOKUP(A1795,'Hospitalisation Details'!A1795:H4137,6,FALSE)</f>
        <v>tier - 2</v>
      </c>
      <c r="O1795" s="23" t="str">
        <f>VLOOKUP(A1795,'Hospitalisation Details'!A1795:H4137,7,FALSE)</f>
        <v>tier - 1</v>
      </c>
      <c r="P1795" s="23" t="str">
        <f>VLOOKUP(A1795,'Hospitalisation Details'!A1795:H4137,8,FALSE)</f>
        <v>R1013</v>
      </c>
      <c r="Q1795" s="26">
        <f>VLOOKUP(A1795,'Hospitalisation Details'!A1795:H4137,3,FALSE)</f>
        <v>41.930555555555557</v>
      </c>
    </row>
    <row r="1796" spans="1:17" ht="15.75" customHeight="1" x14ac:dyDescent="0.3">
      <c r="A1796" s="31" t="s">
        <v>3076</v>
      </c>
      <c r="B1796" s="23" t="str">
        <f>VLOOKUP(A1796,'Customer Names'!A1796:D4130,3,FALSE)</f>
        <v xml:space="preserve">  Ryan M</v>
      </c>
      <c r="C1796" s="23">
        <f>VLOOKUP(Healthcare!A1796,'Medical Examinations'!A1796:H4130,2,FALSE)</f>
        <v>16.7</v>
      </c>
      <c r="D1796" s="23">
        <f>VLOOKUP(A1796,'Medical Examinations'!A1796:H4130,3,FALSE)</f>
        <v>11.48</v>
      </c>
      <c r="E1796" s="23" t="str">
        <f>VLOOKUP(A1796,'Medical Examinations'!A1796:H4130,4,FALSE)</f>
        <v>No</v>
      </c>
      <c r="F1796" s="23" t="str">
        <f>VLOOKUP(A1796,'Medical Examinations'!A1796:H4130,5,FALSE)</f>
        <v>No</v>
      </c>
      <c r="G1796" s="23" t="str">
        <f>VLOOKUP(A1796,'Medical Examinations'!A1796:H4130,6,FALSE)</f>
        <v>No</v>
      </c>
      <c r="H1796" s="23">
        <f>VLOOKUP(A1796,'Medical Examinations'!A1796:H4130,7,FALSE)</f>
        <v>0</v>
      </c>
      <c r="I1796" s="23" t="str">
        <f>VLOOKUP(A1796,'Medical Examinations'!A1796:H4130,8,FALSE)</f>
        <v>No</v>
      </c>
      <c r="J1796" s="23" t="str" cm="1">
        <f t="array" ref="J1796">_xlfn.IFS(C1796&lt;18.5,"Under Weight",C1796&lt;25,"Healthy Weight",C1796&lt;30,"Over Weight",C1796&gt;=30,"Obesity")</f>
        <v>Under Weight</v>
      </c>
      <c r="K1796" s="23" t="str" cm="1">
        <f t="array" ref="K1796">_xlfn.IFS(D1796&lt;5.7,"Normal",D1796&lt;=6.5,"Prediabetes",D1796&gt;6.5,"Diabetes")</f>
        <v>Diabetes</v>
      </c>
      <c r="L1796" s="30" t="str">
        <f>VLOOKUP(A1796,'Hospitalisation Details'!A1796:H4138,2,FALSE)</f>
        <v>03-Oct-1978</v>
      </c>
      <c r="M1796" s="23">
        <f>VLOOKUP(A1796,'Hospitalisation Details'!A1796:H4138,5,FALSE)</f>
        <v>4812.34</v>
      </c>
      <c r="N1796" s="23" t="str">
        <f>VLOOKUP(A1796,'Hospitalisation Details'!A1796:H4138,6,FALSE)</f>
        <v>tier - 2</v>
      </c>
      <c r="O1796" s="23" t="str">
        <f>VLOOKUP(A1796,'Hospitalisation Details'!A1796:H4138,7,FALSE)</f>
        <v>tier - 3</v>
      </c>
      <c r="P1796" s="23" t="str">
        <f>VLOOKUP(A1796,'Hospitalisation Details'!A1796:H4138,8,FALSE)</f>
        <v>R1013</v>
      </c>
      <c r="Q1796" s="26">
        <f>VLOOKUP(A1796,'Hospitalisation Details'!A1796:H4138,3,FALSE)</f>
        <v>44.680555555555557</v>
      </c>
    </row>
    <row r="1797" spans="1:17" ht="15.75" customHeight="1" x14ac:dyDescent="0.3">
      <c r="A1797" s="31" t="s">
        <v>3077</v>
      </c>
      <c r="B1797" s="23" t="str">
        <f>VLOOKUP(A1797,'Customer Names'!A1797:D4131,3,FALSE)</f>
        <v xml:space="preserve">  Sara</v>
      </c>
      <c r="C1797" s="23">
        <f>VLOOKUP(Healthcare!A1797,'Medical Examinations'!A1797:H4131,2,FALSE)</f>
        <v>39.82</v>
      </c>
      <c r="D1797" s="23">
        <f>VLOOKUP(A1797,'Medical Examinations'!A1797:H4131,3,FALSE)</f>
        <v>6.06</v>
      </c>
      <c r="E1797" s="23" t="str">
        <f>VLOOKUP(A1797,'Medical Examinations'!A1797:H4131,4,FALSE)</f>
        <v>No</v>
      </c>
      <c r="F1797" s="23" t="str">
        <f>VLOOKUP(A1797,'Medical Examinations'!A1797:H4131,5,FALSE)</f>
        <v>No</v>
      </c>
      <c r="G1797" s="23" t="str">
        <f>VLOOKUP(A1797,'Medical Examinations'!A1797:H4131,6,FALSE)</f>
        <v>No</v>
      </c>
      <c r="H1797" s="23">
        <f>VLOOKUP(A1797,'Medical Examinations'!A1797:H4131,7,FALSE)</f>
        <v>0</v>
      </c>
      <c r="I1797" s="23" t="str">
        <f>VLOOKUP(A1797,'Medical Examinations'!A1797:H4131,8,FALSE)</f>
        <v>No</v>
      </c>
      <c r="J1797" s="23" t="str" cm="1">
        <f t="array" ref="J1797">_xlfn.IFS(C1797&lt;18.5,"Under Weight",C1797&lt;25,"Healthy Weight",C1797&lt;30,"Over Weight",C1797&gt;=30,"Obesity")</f>
        <v>Obesity</v>
      </c>
      <c r="K1797" s="23" t="str" cm="1">
        <f t="array" ref="K1797">_xlfn.IFS(D1797&lt;5.7,"Normal",D1797&lt;=6.5,"Prediabetes",D1797&gt;6.5,"Diabetes")</f>
        <v>Prediabetes</v>
      </c>
      <c r="L1797" s="30" t="str">
        <f>VLOOKUP(A1797,'Hospitalisation Details'!A1797:H4139,2,FALSE)</f>
        <v>16-Dec-1989</v>
      </c>
      <c r="M1797" s="23">
        <f>VLOOKUP(A1797,'Hospitalisation Details'!A1797:H4139,5,FALSE)</f>
        <v>4795.66</v>
      </c>
      <c r="N1797" s="23" t="str">
        <f>VLOOKUP(A1797,'Hospitalisation Details'!A1797:H4139,6,FALSE)</f>
        <v>tier - 2</v>
      </c>
      <c r="O1797" s="23" t="str">
        <f>VLOOKUP(A1797,'Hospitalisation Details'!A1797:H4139,7,FALSE)</f>
        <v>tier - 1</v>
      </c>
      <c r="P1797" s="23" t="str">
        <f>VLOOKUP(A1797,'Hospitalisation Details'!A1797:H4139,8,FALSE)</f>
        <v>R1013</v>
      </c>
      <c r="Q1797" s="26">
        <f>VLOOKUP(A1797,'Hospitalisation Details'!A1797:H4139,3,FALSE)</f>
        <v>33.477777777777774</v>
      </c>
    </row>
    <row r="1798" spans="1:17" ht="15.75" customHeight="1" x14ac:dyDescent="0.3">
      <c r="A1798" s="31" t="s">
        <v>3078</v>
      </c>
      <c r="B1798" s="23" t="str">
        <f>VLOOKUP(A1798,'Customer Names'!A1798:D4132,3,FALSE)</f>
        <v xml:space="preserve">  Deniz</v>
      </c>
      <c r="C1798" s="23">
        <f>VLOOKUP(Healthcare!A1798,'Medical Examinations'!A1798:H4132,2,FALSE)</f>
        <v>22.04</v>
      </c>
      <c r="D1798" s="23">
        <f>VLOOKUP(A1798,'Medical Examinations'!A1798:H4132,3,FALSE)</f>
        <v>5.86</v>
      </c>
      <c r="E1798" s="23" t="str">
        <f>VLOOKUP(A1798,'Medical Examinations'!A1798:H4132,4,FALSE)</f>
        <v>No</v>
      </c>
      <c r="F1798" s="23" t="str">
        <f>VLOOKUP(A1798,'Medical Examinations'!A1798:H4132,5,FALSE)</f>
        <v>No</v>
      </c>
      <c r="G1798" s="23" t="str">
        <f>VLOOKUP(A1798,'Medical Examinations'!A1798:H4132,6,FALSE)</f>
        <v>No</v>
      </c>
      <c r="H1798" s="23">
        <f>VLOOKUP(A1798,'Medical Examinations'!A1798:H4132,7,FALSE)</f>
        <v>1</v>
      </c>
      <c r="I1798" s="23" t="str">
        <f>VLOOKUP(A1798,'Medical Examinations'!A1798:H4132,8,FALSE)</f>
        <v>No</v>
      </c>
      <c r="J1798" s="23" t="str" cm="1">
        <f t="array" ref="J1798">_xlfn.IFS(C1798&lt;18.5,"Under Weight",C1798&lt;25,"Healthy Weight",C1798&lt;30,"Over Weight",C1798&gt;=30,"Obesity")</f>
        <v>Healthy Weight</v>
      </c>
      <c r="K1798" s="23" t="str" cm="1">
        <f t="array" ref="K1798">_xlfn.IFS(D1798&lt;5.7,"Normal",D1798&lt;=6.5,"Prediabetes",D1798&gt;6.5,"Diabetes")</f>
        <v>Prediabetes</v>
      </c>
      <c r="L1798" s="30" t="str">
        <f>VLOOKUP(A1798,'Hospitalisation Details'!A1798:H4140,2,FALSE)</f>
        <v>22-Jun-1987</v>
      </c>
      <c r="M1798" s="23">
        <f>VLOOKUP(A1798,'Hospitalisation Details'!A1798:H4140,5,FALSE)</f>
        <v>4787.42</v>
      </c>
      <c r="N1798" s="23" t="str">
        <f>VLOOKUP(A1798,'Hospitalisation Details'!A1798:H4140,6,FALSE)</f>
        <v>tier - 2</v>
      </c>
      <c r="O1798" s="23" t="str">
        <f>VLOOKUP(A1798,'Hospitalisation Details'!A1798:H4140,7,FALSE)</f>
        <v>tier - 3</v>
      </c>
      <c r="P1798" s="23" t="str">
        <f>VLOOKUP(A1798,'Hospitalisation Details'!A1798:H4140,8,FALSE)</f>
        <v>R1013</v>
      </c>
      <c r="Q1798" s="26">
        <f>VLOOKUP(A1798,'Hospitalisation Details'!A1798:H4140,3,FALSE)</f>
        <v>35.961111111111109</v>
      </c>
    </row>
    <row r="1799" spans="1:17" ht="15.75" customHeight="1" x14ac:dyDescent="0.3">
      <c r="A1799" s="31" t="s">
        <v>3080</v>
      </c>
      <c r="B1799" s="23" t="str">
        <f>VLOOKUP(A1799,'Customer Names'!A1799:D4133,3,FALSE)</f>
        <v xml:space="preserve">  Shannon L</v>
      </c>
      <c r="C1799" s="23">
        <f>VLOOKUP(Healthcare!A1799,'Medical Examinations'!A1799:H4133,2,FALSE)</f>
        <v>28.27</v>
      </c>
      <c r="D1799" s="23">
        <f>VLOOKUP(A1799,'Medical Examinations'!A1799:H4133,3,FALSE)</f>
        <v>5.33</v>
      </c>
      <c r="E1799" s="23" t="str">
        <f>VLOOKUP(A1799,'Medical Examinations'!A1799:H4133,4,FALSE)</f>
        <v>No</v>
      </c>
      <c r="F1799" s="23" t="str">
        <f>VLOOKUP(A1799,'Medical Examinations'!A1799:H4133,5,FALSE)</f>
        <v>No</v>
      </c>
      <c r="G1799" s="23" t="str">
        <f>VLOOKUP(A1799,'Medical Examinations'!A1799:H4133,6,FALSE)</f>
        <v>No</v>
      </c>
      <c r="H1799" s="23">
        <f>VLOOKUP(A1799,'Medical Examinations'!A1799:H4133,7,FALSE)</f>
        <v>0</v>
      </c>
      <c r="I1799" s="23" t="str">
        <f>VLOOKUP(A1799,'Medical Examinations'!A1799:H4133,8,FALSE)</f>
        <v>No</v>
      </c>
      <c r="J1799" s="23" t="str" cm="1">
        <f t="array" ref="J1799">_xlfn.IFS(C1799&lt;18.5,"Under Weight",C1799&lt;25,"Healthy Weight",C1799&lt;30,"Over Weight",C1799&gt;=30,"Obesity")</f>
        <v>Over Weight</v>
      </c>
      <c r="K1799" s="23" t="str" cm="1">
        <f t="array" ref="K1799">_xlfn.IFS(D1799&lt;5.7,"Normal",D1799&lt;=6.5,"Prediabetes",D1799&gt;6.5,"Diabetes")</f>
        <v>Normal</v>
      </c>
      <c r="L1799" s="30" t="str">
        <f>VLOOKUP(A1799,'Hospitalisation Details'!A1799:H4141,2,FALSE)</f>
        <v>09-Dec-1989</v>
      </c>
      <c r="M1799" s="23">
        <f>VLOOKUP(A1799,'Hospitalisation Details'!A1799:H4141,5,FALSE)</f>
        <v>4779.6000000000004</v>
      </c>
      <c r="N1799" s="23" t="str">
        <f>VLOOKUP(A1799,'Hospitalisation Details'!A1799:H4141,6,FALSE)</f>
        <v>tier - 2</v>
      </c>
      <c r="O1799" s="23" t="str">
        <f>VLOOKUP(A1799,'Hospitalisation Details'!A1799:H4141,7,FALSE)</f>
        <v>tier - 3</v>
      </c>
      <c r="P1799" s="23" t="str">
        <f>VLOOKUP(A1799,'Hospitalisation Details'!A1799:H4141,8,FALSE)</f>
        <v>R1013</v>
      </c>
      <c r="Q1799" s="26">
        <f>VLOOKUP(A1799,'Hospitalisation Details'!A1799:H4141,3,FALSE)</f>
        <v>33.49722222222222</v>
      </c>
    </row>
    <row r="1800" spans="1:17" ht="15.75" customHeight="1" x14ac:dyDescent="0.3">
      <c r="A1800" s="31" t="s">
        <v>3081</v>
      </c>
      <c r="B1800" s="23" t="str">
        <f>VLOOKUP(A1800,'Customer Names'!A1800:D4134,3,FALSE)</f>
        <v xml:space="preserve">  Kaitlin M</v>
      </c>
      <c r="C1800" s="23">
        <f>VLOOKUP(Healthcare!A1800,'Medical Examinations'!A1800:H4134,2,FALSE)</f>
        <v>18.5</v>
      </c>
      <c r="D1800" s="23">
        <f>VLOOKUP(A1800,'Medical Examinations'!A1800:H4134,3,FALSE)</f>
        <v>5.33</v>
      </c>
      <c r="E1800" s="23" t="str">
        <f>VLOOKUP(A1800,'Medical Examinations'!A1800:H4134,4,FALSE)</f>
        <v>No</v>
      </c>
      <c r="F1800" s="23" t="str">
        <f>VLOOKUP(A1800,'Medical Examinations'!A1800:H4134,5,FALSE)</f>
        <v>No</v>
      </c>
      <c r="G1800" s="23" t="str">
        <f>VLOOKUP(A1800,'Medical Examinations'!A1800:H4134,6,FALSE)</f>
        <v>No</v>
      </c>
      <c r="H1800" s="23">
        <f>VLOOKUP(A1800,'Medical Examinations'!A1800:H4134,7,FALSE)</f>
        <v>0</v>
      </c>
      <c r="I1800" s="23" t="str">
        <f>VLOOKUP(A1800,'Medical Examinations'!A1800:H4134,8,FALSE)</f>
        <v>No</v>
      </c>
      <c r="J1800" s="23" t="str" cm="1">
        <f t="array" ref="J1800">_xlfn.IFS(C1800&lt;18.5,"Under Weight",C1800&lt;25,"Healthy Weight",C1800&lt;30,"Over Weight",C1800&gt;=30,"Obesity")</f>
        <v>Healthy Weight</v>
      </c>
      <c r="K1800" s="23" t="str" cm="1">
        <f t="array" ref="K1800">_xlfn.IFS(D1800&lt;5.7,"Normal",D1800&lt;=6.5,"Prediabetes",D1800&gt;6.5,"Diabetes")</f>
        <v>Normal</v>
      </c>
      <c r="L1800" s="30" t="str">
        <f>VLOOKUP(A1800,'Hospitalisation Details'!A1800:H4142,2,FALSE)</f>
        <v>01-Aug-1989</v>
      </c>
      <c r="M1800" s="23">
        <f>VLOOKUP(A1800,'Hospitalisation Details'!A1800:H4142,5,FALSE)</f>
        <v>4766.0200000000004</v>
      </c>
      <c r="N1800" s="23" t="str">
        <f>VLOOKUP(A1800,'Hospitalisation Details'!A1800:H4142,6,FALSE)</f>
        <v>tier - 2</v>
      </c>
      <c r="O1800" s="23" t="str">
        <f>VLOOKUP(A1800,'Hospitalisation Details'!A1800:H4142,7,FALSE)</f>
        <v>tier - 3</v>
      </c>
      <c r="P1800" s="23" t="str">
        <f>VLOOKUP(A1800,'Hospitalisation Details'!A1800:H4142,8,FALSE)</f>
        <v>R1011</v>
      </c>
      <c r="Q1800" s="26">
        <f>VLOOKUP(A1800,'Hospitalisation Details'!A1800:H4142,3,FALSE)</f>
        <v>33.852777777777774</v>
      </c>
    </row>
    <row r="1801" spans="1:17" ht="15.75" customHeight="1" x14ac:dyDescent="0.3">
      <c r="A1801" s="31" t="s">
        <v>3082</v>
      </c>
      <c r="B1801" s="23" t="str">
        <f>VLOOKUP(A1801,'Customer Names'!A1801:D4135,3,FALSE)</f>
        <v xml:space="preserve">  Alfredo</v>
      </c>
      <c r="C1801" s="23">
        <f>VLOOKUP(Healthcare!A1801,'Medical Examinations'!A1801:H4135,2,FALSE)</f>
        <v>38.6</v>
      </c>
      <c r="D1801" s="23">
        <f>VLOOKUP(A1801,'Medical Examinations'!A1801:H4135,3,FALSE)</f>
        <v>6.02</v>
      </c>
      <c r="E1801" s="23" t="str">
        <f>VLOOKUP(A1801,'Medical Examinations'!A1801:H4135,4,FALSE)</f>
        <v>No</v>
      </c>
      <c r="F1801" s="23" t="str">
        <f>VLOOKUP(A1801,'Medical Examinations'!A1801:H4135,5,FALSE)</f>
        <v>No</v>
      </c>
      <c r="G1801" s="23" t="str">
        <f>VLOOKUP(A1801,'Medical Examinations'!A1801:H4135,6,FALSE)</f>
        <v>No</v>
      </c>
      <c r="H1801" s="23">
        <f>VLOOKUP(A1801,'Medical Examinations'!A1801:H4135,7,FALSE)</f>
        <v>1</v>
      </c>
      <c r="I1801" s="23" t="str">
        <f>VLOOKUP(A1801,'Medical Examinations'!A1801:H4135,8,FALSE)</f>
        <v>No</v>
      </c>
      <c r="J1801" s="23" t="str" cm="1">
        <f t="array" ref="J1801">_xlfn.IFS(C1801&lt;18.5,"Under Weight",C1801&lt;25,"Healthy Weight",C1801&lt;30,"Over Weight",C1801&gt;=30,"Obesity")</f>
        <v>Obesity</v>
      </c>
      <c r="K1801" s="23" t="str" cm="1">
        <f t="array" ref="K1801">_xlfn.IFS(D1801&lt;5.7,"Normal",D1801&lt;=6.5,"Prediabetes",D1801&gt;6.5,"Diabetes")</f>
        <v>Prediabetes</v>
      </c>
      <c r="L1801" s="30" t="str">
        <f>VLOOKUP(A1801,'Hospitalisation Details'!A1801:H4143,2,FALSE)</f>
        <v>27-Sep-1987</v>
      </c>
      <c r="M1801" s="23">
        <f>VLOOKUP(A1801,'Hospitalisation Details'!A1801:H4143,5,FALSE)</f>
        <v>4762.33</v>
      </c>
      <c r="N1801" s="23" t="str">
        <f>VLOOKUP(A1801,'Hospitalisation Details'!A1801:H4143,6,FALSE)</f>
        <v>tier - 3</v>
      </c>
      <c r="O1801" s="23" t="str">
        <f>VLOOKUP(A1801,'Hospitalisation Details'!A1801:H4143,7,FALSE)</f>
        <v>tier - 3</v>
      </c>
      <c r="P1801" s="23" t="str">
        <f>VLOOKUP(A1801,'Hospitalisation Details'!A1801:H4143,8,FALSE)</f>
        <v>R1011</v>
      </c>
      <c r="Q1801" s="26">
        <f>VLOOKUP(A1801,'Hospitalisation Details'!A1801:H4143,3,FALSE)</f>
        <v>35.697222222222223</v>
      </c>
    </row>
    <row r="1802" spans="1:17" ht="15.75" customHeight="1" x14ac:dyDescent="0.3">
      <c r="A1802" s="31" t="s">
        <v>3084</v>
      </c>
      <c r="B1802" s="23" t="str">
        <f>VLOOKUP(A1802,'Customer Names'!A1802:D4136,3,FALSE)</f>
        <v xml:space="preserve">  Kristen</v>
      </c>
      <c r="C1802" s="23">
        <f>VLOOKUP(Healthcare!A1802,'Medical Examinations'!A1802:H4136,2,FALSE)</f>
        <v>43.12</v>
      </c>
      <c r="D1802" s="23">
        <f>VLOOKUP(A1802,'Medical Examinations'!A1802:H4136,3,FALSE)</f>
        <v>6.25</v>
      </c>
      <c r="E1802" s="23" t="str">
        <f>VLOOKUP(A1802,'Medical Examinations'!A1802:H4136,4,FALSE)</f>
        <v>No</v>
      </c>
      <c r="F1802" s="23" t="str">
        <f>VLOOKUP(A1802,'Medical Examinations'!A1802:H4136,5,FALSE)</f>
        <v>No</v>
      </c>
      <c r="G1802" s="23" t="str">
        <f>VLOOKUP(A1802,'Medical Examinations'!A1802:H4136,6,FALSE)</f>
        <v>No</v>
      </c>
      <c r="H1802" s="23">
        <f>VLOOKUP(A1802,'Medical Examinations'!A1802:H4136,7,FALSE)</f>
        <v>1</v>
      </c>
      <c r="I1802" s="23" t="str">
        <f>VLOOKUP(A1802,'Medical Examinations'!A1802:H4136,8,FALSE)</f>
        <v>No</v>
      </c>
      <c r="J1802" s="23" t="str" cm="1">
        <f t="array" ref="J1802">_xlfn.IFS(C1802&lt;18.5,"Under Weight",C1802&lt;25,"Healthy Weight",C1802&lt;30,"Over Weight",C1802&gt;=30,"Obesity")</f>
        <v>Obesity</v>
      </c>
      <c r="K1802" s="23" t="str" cm="1">
        <f t="array" ref="K1802">_xlfn.IFS(D1802&lt;5.7,"Normal",D1802&lt;=6.5,"Prediabetes",D1802&gt;6.5,"Diabetes")</f>
        <v>Prediabetes</v>
      </c>
      <c r="L1802" s="30" t="str">
        <f>VLOOKUP(A1802,'Hospitalisation Details'!A1802:H4144,2,FALSE)</f>
        <v>16-Aug-1992</v>
      </c>
      <c r="M1802" s="23">
        <f>VLOOKUP(A1802,'Hospitalisation Details'!A1802:H4144,5,FALSE)</f>
        <v>4753.6400000000003</v>
      </c>
      <c r="N1802" s="23" t="str">
        <f>VLOOKUP(A1802,'Hospitalisation Details'!A1802:H4144,6,FALSE)</f>
        <v>tier - 2</v>
      </c>
      <c r="O1802" s="23" t="str">
        <f>VLOOKUP(A1802,'Hospitalisation Details'!A1802:H4144,7,FALSE)</f>
        <v>tier - 3</v>
      </c>
      <c r="P1802" s="23" t="str">
        <f>VLOOKUP(A1802,'Hospitalisation Details'!A1802:H4144,8,FALSE)</f>
        <v>R1013</v>
      </c>
      <c r="Q1802" s="26">
        <f>VLOOKUP(A1802,'Hospitalisation Details'!A1802:H4144,3,FALSE)</f>
        <v>30.81111111111111</v>
      </c>
    </row>
    <row r="1803" spans="1:17" ht="15.75" customHeight="1" x14ac:dyDescent="0.3">
      <c r="A1803" s="31" t="s">
        <v>3085</v>
      </c>
      <c r="B1803" s="23" t="str">
        <f>VLOOKUP(A1803,'Customer Names'!A1803:D4137,3,FALSE)</f>
        <v xml:space="preserve">  Daniel</v>
      </c>
      <c r="C1803" s="23">
        <f>VLOOKUP(Healthcare!A1803,'Medical Examinations'!A1803:H4137,2,FALSE)</f>
        <v>30.5</v>
      </c>
      <c r="D1803" s="23">
        <f>VLOOKUP(A1803,'Medical Examinations'!A1803:H4137,3,FALSE)</f>
        <v>4.8099999999999996</v>
      </c>
      <c r="E1803" s="23" t="str">
        <f>VLOOKUP(A1803,'Medical Examinations'!A1803:H4137,4,FALSE)</f>
        <v>No</v>
      </c>
      <c r="F1803" s="23" t="str">
        <f>VLOOKUP(A1803,'Medical Examinations'!A1803:H4137,5,FALSE)</f>
        <v>No</v>
      </c>
      <c r="G1803" s="23" t="str">
        <f>VLOOKUP(A1803,'Medical Examinations'!A1803:H4137,6,FALSE)</f>
        <v>No</v>
      </c>
      <c r="H1803" s="23">
        <f>VLOOKUP(A1803,'Medical Examinations'!A1803:H4137,7,FALSE)</f>
        <v>1</v>
      </c>
      <c r="I1803" s="23" t="str">
        <f>VLOOKUP(A1803,'Medical Examinations'!A1803:H4137,8,FALSE)</f>
        <v>No</v>
      </c>
      <c r="J1803" s="23" t="str" cm="1">
        <f t="array" ref="J1803">_xlfn.IFS(C1803&lt;18.5,"Under Weight",C1803&lt;25,"Healthy Weight",C1803&lt;30,"Over Weight",C1803&gt;=30,"Obesity")</f>
        <v>Obesity</v>
      </c>
      <c r="K1803" s="23" t="str" cm="1">
        <f t="array" ref="K1803">_xlfn.IFS(D1803&lt;5.7,"Normal",D1803&lt;=6.5,"Prediabetes",D1803&gt;6.5,"Diabetes")</f>
        <v>Normal</v>
      </c>
      <c r="L1803" s="30" t="str">
        <f>VLOOKUP(A1803,'Hospitalisation Details'!A1803:H4145,2,FALSE)</f>
        <v>22-Nov-1987</v>
      </c>
      <c r="M1803" s="23">
        <f>VLOOKUP(A1803,'Hospitalisation Details'!A1803:H4145,5,FALSE)</f>
        <v>4751.07</v>
      </c>
      <c r="N1803" s="23" t="str">
        <f>VLOOKUP(A1803,'Hospitalisation Details'!A1803:H4145,6,FALSE)</f>
        <v>tier - 3</v>
      </c>
      <c r="O1803" s="23" t="str">
        <f>VLOOKUP(A1803,'Hospitalisation Details'!A1803:H4145,7,FALSE)</f>
        <v>tier - 1</v>
      </c>
      <c r="P1803" s="23" t="str">
        <f>VLOOKUP(A1803,'Hospitalisation Details'!A1803:H4145,8,FALSE)</f>
        <v>R1011</v>
      </c>
      <c r="Q1803" s="26">
        <f>VLOOKUP(A1803,'Hospitalisation Details'!A1803:H4145,3,FALSE)</f>
        <v>35.544444444444444</v>
      </c>
    </row>
    <row r="1804" spans="1:17" ht="15.75" customHeight="1" x14ac:dyDescent="0.3">
      <c r="A1804" s="31" t="s">
        <v>3086</v>
      </c>
      <c r="B1804" s="23" t="str">
        <f>VLOOKUP(A1804,'Customer Names'!A1804:D4138,3,FALSE)</f>
        <v xml:space="preserve">  Jonathan</v>
      </c>
      <c r="C1804" s="23">
        <f>VLOOKUP(Healthcare!A1804,'Medical Examinations'!A1804:H4138,2,FALSE)</f>
        <v>27.61</v>
      </c>
      <c r="D1804" s="23">
        <f>VLOOKUP(A1804,'Medical Examinations'!A1804:H4138,3,FALSE)</f>
        <v>4.5999999999999996</v>
      </c>
      <c r="E1804" s="23" t="str">
        <f>VLOOKUP(A1804,'Medical Examinations'!A1804:H4138,4,FALSE)</f>
        <v>No</v>
      </c>
      <c r="F1804" s="23" t="str">
        <f>VLOOKUP(A1804,'Medical Examinations'!A1804:H4138,5,FALSE)</f>
        <v>No</v>
      </c>
      <c r="G1804" s="23" t="str">
        <f>VLOOKUP(A1804,'Medical Examinations'!A1804:H4138,6,FALSE)</f>
        <v>No</v>
      </c>
      <c r="H1804" s="23">
        <f>VLOOKUP(A1804,'Medical Examinations'!A1804:H4138,7,FALSE)</f>
        <v>1</v>
      </c>
      <c r="I1804" s="23" t="str">
        <f>VLOOKUP(A1804,'Medical Examinations'!A1804:H4138,8,FALSE)</f>
        <v>No</v>
      </c>
      <c r="J1804" s="23" t="str" cm="1">
        <f t="array" ref="J1804">_xlfn.IFS(C1804&lt;18.5,"Under Weight",C1804&lt;25,"Healthy Weight",C1804&lt;30,"Over Weight",C1804&gt;=30,"Obesity")</f>
        <v>Over Weight</v>
      </c>
      <c r="K1804" s="23" t="str" cm="1">
        <f t="array" ref="K1804">_xlfn.IFS(D1804&lt;5.7,"Normal",D1804&lt;=6.5,"Prediabetes",D1804&gt;6.5,"Diabetes")</f>
        <v>Normal</v>
      </c>
      <c r="L1804" s="30" t="str">
        <f>VLOOKUP(A1804,'Hospitalisation Details'!A1804:H4146,2,FALSE)</f>
        <v>02-Sep-1987</v>
      </c>
      <c r="M1804" s="23">
        <f>VLOOKUP(A1804,'Hospitalisation Details'!A1804:H4146,5,FALSE)</f>
        <v>4747.05</v>
      </c>
      <c r="N1804" s="23" t="str">
        <f>VLOOKUP(A1804,'Hospitalisation Details'!A1804:H4146,6,FALSE)</f>
        <v>tier - 2</v>
      </c>
      <c r="O1804" s="23" t="str">
        <f>VLOOKUP(A1804,'Hospitalisation Details'!A1804:H4146,7,FALSE)</f>
        <v>tier - 2</v>
      </c>
      <c r="P1804" s="23" t="str">
        <f>VLOOKUP(A1804,'Hospitalisation Details'!A1804:H4146,8,FALSE)</f>
        <v>R1013</v>
      </c>
      <c r="Q1804" s="26">
        <f>VLOOKUP(A1804,'Hospitalisation Details'!A1804:H4146,3,FALSE)</f>
        <v>35.766666666666666</v>
      </c>
    </row>
    <row r="1805" spans="1:17" ht="15.75" customHeight="1" x14ac:dyDescent="0.3">
      <c r="A1805" s="31" t="s">
        <v>3087</v>
      </c>
      <c r="B1805" s="23" t="str">
        <f>VLOOKUP(A1805,'Customer Names'!A1805:D4139,3,FALSE)</f>
        <v xml:space="preserve">  Troy</v>
      </c>
      <c r="C1805" s="23">
        <f>VLOOKUP(Healthcare!A1805,'Medical Examinations'!A1805:H4139,2,FALSE)</f>
        <v>27.1</v>
      </c>
      <c r="D1805" s="23">
        <f>VLOOKUP(A1805,'Medical Examinations'!A1805:H4139,3,FALSE)</f>
        <v>5.08</v>
      </c>
      <c r="E1805" s="23" t="str">
        <f>VLOOKUP(A1805,'Medical Examinations'!A1805:H4139,4,FALSE)</f>
        <v>No</v>
      </c>
      <c r="F1805" s="23" t="str">
        <f>VLOOKUP(A1805,'Medical Examinations'!A1805:H4139,5,FALSE)</f>
        <v>No</v>
      </c>
      <c r="G1805" s="23" t="str">
        <f>VLOOKUP(A1805,'Medical Examinations'!A1805:H4139,6,FALSE)</f>
        <v>No</v>
      </c>
      <c r="H1805" s="23">
        <f>VLOOKUP(A1805,'Medical Examinations'!A1805:H4139,7,FALSE)</f>
        <v>1</v>
      </c>
      <c r="I1805" s="23" t="str">
        <f>VLOOKUP(A1805,'Medical Examinations'!A1805:H4139,8,FALSE)</f>
        <v>No</v>
      </c>
      <c r="J1805" s="23" t="str" cm="1">
        <f t="array" ref="J1805">_xlfn.IFS(C1805&lt;18.5,"Under Weight",C1805&lt;25,"Healthy Weight",C1805&lt;30,"Over Weight",C1805&gt;=30,"Obesity")</f>
        <v>Over Weight</v>
      </c>
      <c r="K1805" s="23" t="str" cm="1">
        <f t="array" ref="K1805">_xlfn.IFS(D1805&lt;5.7,"Normal",D1805&lt;=6.5,"Prediabetes",D1805&gt;6.5,"Diabetes")</f>
        <v>Normal</v>
      </c>
      <c r="L1805" s="30" t="str">
        <f>VLOOKUP(A1805,'Hospitalisation Details'!A1805:H4147,2,FALSE)</f>
        <v>05-Jun-1987</v>
      </c>
      <c r="M1805" s="23">
        <f>VLOOKUP(A1805,'Hospitalisation Details'!A1805:H4147,5,FALSE)</f>
        <v>4746.34</v>
      </c>
      <c r="N1805" s="23" t="str">
        <f>VLOOKUP(A1805,'Hospitalisation Details'!A1805:H4147,6,FALSE)</f>
        <v>tier - 2</v>
      </c>
      <c r="O1805" s="23" t="str">
        <f>VLOOKUP(A1805,'Hospitalisation Details'!A1805:H4147,7,FALSE)</f>
        <v>tier - 2</v>
      </c>
      <c r="P1805" s="23" t="str">
        <f>VLOOKUP(A1805,'Hospitalisation Details'!A1805:H4147,8,FALSE)</f>
        <v>R1011</v>
      </c>
      <c r="Q1805" s="26">
        <f>VLOOKUP(A1805,'Hospitalisation Details'!A1805:H4147,3,FALSE)</f>
        <v>36.008333333333333</v>
      </c>
    </row>
    <row r="1806" spans="1:17" ht="15.75" customHeight="1" x14ac:dyDescent="0.3">
      <c r="A1806" s="31" t="s">
        <v>3089</v>
      </c>
      <c r="B1806" s="23" t="str">
        <f>VLOOKUP(A1806,'Customer Names'!A1806:D4140,3,FALSE)</f>
        <v xml:space="preserve">  Daniel C</v>
      </c>
      <c r="C1806" s="23">
        <f>VLOOKUP(Healthcare!A1806,'Medical Examinations'!A1806:H4140,2,FALSE)</f>
        <v>35.93</v>
      </c>
      <c r="D1806" s="23">
        <f>VLOOKUP(A1806,'Medical Examinations'!A1806:H4140,3,FALSE)</f>
        <v>5.43</v>
      </c>
      <c r="E1806" s="23" t="str">
        <f>VLOOKUP(A1806,'Medical Examinations'!A1806:H4140,4,FALSE)</f>
        <v>No</v>
      </c>
      <c r="F1806" s="23" t="str">
        <f>VLOOKUP(A1806,'Medical Examinations'!A1806:H4140,5,FALSE)</f>
        <v>yes</v>
      </c>
      <c r="G1806" s="23" t="str">
        <f>VLOOKUP(A1806,'Medical Examinations'!A1806:H4140,6,FALSE)</f>
        <v>No</v>
      </c>
      <c r="H1806" s="23">
        <f>VLOOKUP(A1806,'Medical Examinations'!A1806:H4140,7,FALSE)</f>
        <v>1</v>
      </c>
      <c r="I1806" s="23" t="str">
        <f>VLOOKUP(A1806,'Medical Examinations'!A1806:H4140,8,FALSE)</f>
        <v>No</v>
      </c>
      <c r="J1806" s="23" t="str" cm="1">
        <f t="array" ref="J1806">_xlfn.IFS(C1806&lt;18.5,"Under Weight",C1806&lt;25,"Healthy Weight",C1806&lt;30,"Over Weight",C1806&gt;=30,"Obesity")</f>
        <v>Obesity</v>
      </c>
      <c r="K1806" s="23" t="str" cm="1">
        <f t="array" ref="K1806">_xlfn.IFS(D1806&lt;5.7,"Normal",D1806&lt;=6.5,"Prediabetes",D1806&gt;6.5,"Diabetes")</f>
        <v>Normal</v>
      </c>
      <c r="L1806" s="30" t="str">
        <f>VLOOKUP(A1806,'Hospitalisation Details'!A1806:H4148,2,FALSE)</f>
        <v>24-Nov-2004</v>
      </c>
      <c r="M1806" s="23">
        <f>VLOOKUP(A1806,'Hospitalisation Details'!A1806:H4148,5,FALSE)</f>
        <v>4740.78</v>
      </c>
      <c r="N1806" s="23" t="str">
        <f>VLOOKUP(A1806,'Hospitalisation Details'!A1806:H4148,6,FALSE)</f>
        <v>tier - 2</v>
      </c>
      <c r="O1806" s="23" t="str">
        <f>VLOOKUP(A1806,'Hospitalisation Details'!A1806:H4148,7,FALSE)</f>
        <v>tier - 3</v>
      </c>
      <c r="P1806" s="23" t="str">
        <f>VLOOKUP(A1806,'Hospitalisation Details'!A1806:H4148,8,FALSE)</f>
        <v>R1021</v>
      </c>
      <c r="Q1806" s="26">
        <f>VLOOKUP(A1806,'Hospitalisation Details'!A1806:H4148,3,FALSE)</f>
        <v>18.538888888888888</v>
      </c>
    </row>
    <row r="1807" spans="1:17" ht="15.75" customHeight="1" x14ac:dyDescent="0.3">
      <c r="A1807" s="31" t="s">
        <v>3090</v>
      </c>
      <c r="B1807" s="23" t="str">
        <f>VLOOKUP(A1807,'Customer Names'!A1807:D4141,3,FALSE)</f>
        <v xml:space="preserve">  Lauren</v>
      </c>
      <c r="C1807" s="23">
        <f>VLOOKUP(Healthcare!A1807,'Medical Examinations'!A1807:H4141,2,FALSE)</f>
        <v>32.68</v>
      </c>
      <c r="D1807" s="23">
        <f>VLOOKUP(A1807,'Medical Examinations'!A1807:H4141,3,FALSE)</f>
        <v>5.44</v>
      </c>
      <c r="E1807" s="23" t="str">
        <f>VLOOKUP(A1807,'Medical Examinations'!A1807:H4141,4,FALSE)</f>
        <v>No</v>
      </c>
      <c r="F1807" s="23" t="str">
        <f>VLOOKUP(A1807,'Medical Examinations'!A1807:H4141,5,FALSE)</f>
        <v>No</v>
      </c>
      <c r="G1807" s="23" t="str">
        <f>VLOOKUP(A1807,'Medical Examinations'!A1807:H4141,6,FALSE)</f>
        <v>No</v>
      </c>
      <c r="H1807" s="23">
        <f>VLOOKUP(A1807,'Medical Examinations'!A1807:H4141,7,FALSE)</f>
        <v>0</v>
      </c>
      <c r="I1807" s="23" t="str">
        <f>VLOOKUP(A1807,'Medical Examinations'!A1807:H4141,8,FALSE)</f>
        <v>No</v>
      </c>
      <c r="J1807" s="23" t="str" cm="1">
        <f t="array" ref="J1807">_xlfn.IFS(C1807&lt;18.5,"Under Weight",C1807&lt;25,"Healthy Weight",C1807&lt;30,"Over Weight",C1807&gt;=30,"Obesity")</f>
        <v>Obesity</v>
      </c>
      <c r="K1807" s="23" t="str" cm="1">
        <f t="array" ref="K1807">_xlfn.IFS(D1807&lt;5.7,"Normal",D1807&lt;=6.5,"Prediabetes",D1807&gt;6.5,"Diabetes")</f>
        <v>Normal</v>
      </c>
      <c r="L1807" s="30" t="str">
        <f>VLOOKUP(A1807,'Hospitalisation Details'!A1807:H4149,2,FALSE)</f>
        <v>12-Oct-1991</v>
      </c>
      <c r="M1807" s="23">
        <f>VLOOKUP(A1807,'Hospitalisation Details'!A1807:H4149,5,FALSE)</f>
        <v>4738.2700000000004</v>
      </c>
      <c r="N1807" s="23" t="str">
        <f>VLOOKUP(A1807,'Hospitalisation Details'!A1807:H4149,6,FALSE)</f>
        <v>tier - 2</v>
      </c>
      <c r="O1807" s="23" t="str">
        <f>VLOOKUP(A1807,'Hospitalisation Details'!A1807:H4149,7,FALSE)</f>
        <v>tier - 3</v>
      </c>
      <c r="P1807" s="23" t="str">
        <f>VLOOKUP(A1807,'Hospitalisation Details'!A1807:H4149,8,FALSE)</f>
        <v>R1012</v>
      </c>
      <c r="Q1807" s="26">
        <f>VLOOKUP(A1807,'Hospitalisation Details'!A1807:H4149,3,FALSE)</f>
        <v>31.655555555555555</v>
      </c>
    </row>
    <row r="1808" spans="1:17" ht="15.75" customHeight="1" x14ac:dyDescent="0.3">
      <c r="A1808" s="31" t="s">
        <v>3091</v>
      </c>
      <c r="B1808" s="23" t="str">
        <f>VLOOKUP(A1808,'Customer Names'!A1808:D4142,3,FALSE)</f>
        <v xml:space="preserve">  Jennefer</v>
      </c>
      <c r="C1808" s="23">
        <f>VLOOKUP(Healthcare!A1808,'Medical Examinations'!A1808:H4142,2,FALSE)</f>
        <v>20.74</v>
      </c>
      <c r="D1808" s="23">
        <f>VLOOKUP(A1808,'Medical Examinations'!A1808:H4142,3,FALSE)</f>
        <v>11.69</v>
      </c>
      <c r="E1808" s="23" t="str">
        <f>VLOOKUP(A1808,'Medical Examinations'!A1808:H4142,4,FALSE)</f>
        <v>Yes</v>
      </c>
      <c r="F1808" s="23" t="str">
        <f>VLOOKUP(A1808,'Medical Examinations'!A1808:H4142,5,FALSE)</f>
        <v>No</v>
      </c>
      <c r="G1808" s="23" t="str">
        <f>VLOOKUP(A1808,'Medical Examinations'!A1808:H4142,6,FALSE)</f>
        <v>No</v>
      </c>
      <c r="H1808" s="23">
        <f>VLOOKUP(A1808,'Medical Examinations'!A1808:H4142,7,FALSE)</f>
        <v>1</v>
      </c>
      <c r="I1808" s="23" t="str">
        <f>VLOOKUP(A1808,'Medical Examinations'!A1808:H4142,8,FALSE)</f>
        <v>No</v>
      </c>
      <c r="J1808" s="23" t="str" cm="1">
        <f t="array" ref="J1808">_xlfn.IFS(C1808&lt;18.5,"Under Weight",C1808&lt;25,"Healthy Weight",C1808&lt;30,"Over Weight",C1808&gt;=30,"Obesity")</f>
        <v>Healthy Weight</v>
      </c>
      <c r="K1808" s="23" t="str" cm="1">
        <f t="array" ref="K1808">_xlfn.IFS(D1808&lt;5.7,"Normal",D1808&lt;=6.5,"Prediabetes",D1808&gt;6.5,"Diabetes")</f>
        <v>Diabetes</v>
      </c>
      <c r="L1808" s="30" t="str">
        <f>VLOOKUP(A1808,'Hospitalisation Details'!A1808:H4150,2,FALSE)</f>
        <v>05-Sep-1986</v>
      </c>
      <c r="M1808" s="23">
        <f>VLOOKUP(A1808,'Hospitalisation Details'!A1808:H4150,5,FALSE)</f>
        <v>4734.6400000000003</v>
      </c>
      <c r="N1808" s="23" t="str">
        <f>VLOOKUP(A1808,'Hospitalisation Details'!A1808:H4150,6,FALSE)</f>
        <v>tier - 2</v>
      </c>
      <c r="O1808" s="23" t="str">
        <f>VLOOKUP(A1808,'Hospitalisation Details'!A1808:H4150,7,FALSE)</f>
        <v>tier - 1</v>
      </c>
      <c r="P1808" s="23" t="str">
        <f>VLOOKUP(A1808,'Hospitalisation Details'!A1808:H4150,8,FALSE)</f>
        <v>R1013</v>
      </c>
      <c r="Q1808" s="26">
        <f>VLOOKUP(A1808,'Hospitalisation Details'!A1808:H4150,3,FALSE)</f>
        <v>36.758333333333333</v>
      </c>
    </row>
    <row r="1809" spans="1:17" ht="15.75" customHeight="1" x14ac:dyDescent="0.3">
      <c r="A1809" s="31" t="s">
        <v>3093</v>
      </c>
      <c r="B1809" s="23" t="str">
        <f>VLOOKUP(A1809,'Customer Names'!A1809:D4143,3,FALSE)</f>
        <v xml:space="preserve">  Tracey L</v>
      </c>
      <c r="C1809" s="23">
        <f>VLOOKUP(Healthcare!A1809,'Medical Examinations'!A1809:H4143,2,FALSE)</f>
        <v>15.57</v>
      </c>
      <c r="D1809" s="23">
        <f>VLOOKUP(A1809,'Medical Examinations'!A1809:H4143,3,FALSE)</f>
        <v>6.07</v>
      </c>
      <c r="E1809" s="23" t="str">
        <f>VLOOKUP(A1809,'Medical Examinations'!A1809:H4143,4,FALSE)</f>
        <v>No</v>
      </c>
      <c r="F1809" s="23" t="str">
        <f>VLOOKUP(A1809,'Medical Examinations'!A1809:H4143,5,FALSE)</f>
        <v>No</v>
      </c>
      <c r="G1809" s="23" t="str">
        <f>VLOOKUP(A1809,'Medical Examinations'!A1809:H4143,6,FALSE)</f>
        <v>No</v>
      </c>
      <c r="H1809" s="23">
        <f>VLOOKUP(A1809,'Medical Examinations'!A1809:H4143,7,FALSE)</f>
        <v>0</v>
      </c>
      <c r="I1809" s="23" t="str">
        <f>VLOOKUP(A1809,'Medical Examinations'!A1809:H4143,8,FALSE)</f>
        <v>No</v>
      </c>
      <c r="J1809" s="23" t="str" cm="1">
        <f t="array" ref="J1809">_xlfn.IFS(C1809&lt;18.5,"Under Weight",C1809&lt;25,"Healthy Weight",C1809&lt;30,"Over Weight",C1809&gt;=30,"Obesity")</f>
        <v>Under Weight</v>
      </c>
      <c r="K1809" s="23" t="str" cm="1">
        <f t="array" ref="K1809">_xlfn.IFS(D1809&lt;5.7,"Normal",D1809&lt;=6.5,"Prediabetes",D1809&gt;6.5,"Diabetes")</f>
        <v>Prediabetes</v>
      </c>
      <c r="L1809" s="30" t="str">
        <f>VLOOKUP(A1809,'Hospitalisation Details'!A1809:H4151,2,FALSE)</f>
        <v>02-Jul-1980</v>
      </c>
      <c r="M1809" s="23">
        <f>VLOOKUP(A1809,'Hospitalisation Details'!A1809:H4151,5,FALSE)</f>
        <v>4728.71</v>
      </c>
      <c r="N1809" s="23" t="str">
        <f>VLOOKUP(A1809,'Hospitalisation Details'!A1809:H4151,6,FALSE)</f>
        <v>tier - 2</v>
      </c>
      <c r="O1809" s="23" t="str">
        <f>VLOOKUP(A1809,'Hospitalisation Details'!A1809:H4151,7,FALSE)</f>
        <v>tier - 3</v>
      </c>
      <c r="P1809" s="23" t="str">
        <f>VLOOKUP(A1809,'Hospitalisation Details'!A1809:H4151,8,FALSE)</f>
        <v>R1012</v>
      </c>
      <c r="Q1809" s="26">
        <f>VLOOKUP(A1809,'Hospitalisation Details'!A1809:H4151,3,FALSE)</f>
        <v>42.93333333333333</v>
      </c>
    </row>
    <row r="1810" spans="1:17" ht="15.75" customHeight="1" x14ac:dyDescent="0.3">
      <c r="A1810" s="31" t="s">
        <v>3095</v>
      </c>
      <c r="B1810" s="23" t="str">
        <f>VLOOKUP(A1810,'Customer Names'!A1810:D4144,3,FALSE)</f>
        <v xml:space="preserve">  Ashley</v>
      </c>
      <c r="C1810" s="23">
        <f>VLOOKUP(Healthcare!A1810,'Medical Examinations'!A1810:H4144,2,FALSE)</f>
        <v>23.844999999999999</v>
      </c>
      <c r="D1810" s="23">
        <f>VLOOKUP(A1810,'Medical Examinations'!A1810:H4144,3,FALSE)</f>
        <v>4.3600000000000003</v>
      </c>
      <c r="E1810" s="23" t="str">
        <f>VLOOKUP(A1810,'Medical Examinations'!A1810:H4144,4,FALSE)</f>
        <v>No</v>
      </c>
      <c r="F1810" s="23" t="str">
        <f>VLOOKUP(A1810,'Medical Examinations'!A1810:H4144,5,FALSE)</f>
        <v>No</v>
      </c>
      <c r="G1810" s="23" t="str">
        <f>VLOOKUP(A1810,'Medical Examinations'!A1810:H4144,6,FALSE)</f>
        <v>No</v>
      </c>
      <c r="H1810" s="23">
        <f>VLOOKUP(A1810,'Medical Examinations'!A1810:H4144,7,FALSE)</f>
        <v>0</v>
      </c>
      <c r="I1810" s="23" t="str">
        <f>VLOOKUP(A1810,'Medical Examinations'!A1810:H4144,8,FALSE)</f>
        <v>No</v>
      </c>
      <c r="J1810" s="23" t="str" cm="1">
        <f t="array" ref="J1810">_xlfn.IFS(C1810&lt;18.5,"Under Weight",C1810&lt;25,"Healthy Weight",C1810&lt;30,"Over Weight",C1810&gt;=30,"Obesity")</f>
        <v>Healthy Weight</v>
      </c>
      <c r="K1810" s="23" t="str" cm="1">
        <f t="array" ref="K1810">_xlfn.IFS(D1810&lt;5.7,"Normal",D1810&lt;=6.5,"Prediabetes",D1810&gt;6.5,"Diabetes")</f>
        <v>Normal</v>
      </c>
      <c r="L1810" s="30" t="str">
        <f>VLOOKUP(A1810,'Hospitalisation Details'!A1810:H4152,2,FALSE)</f>
        <v>12-Aug-1994</v>
      </c>
      <c r="M1810" s="23">
        <f>VLOOKUP(A1810,'Hospitalisation Details'!A1810:H4152,5,FALSE)</f>
        <v>4719.74</v>
      </c>
      <c r="N1810" s="23" t="str">
        <f>VLOOKUP(A1810,'Hospitalisation Details'!A1810:H4152,6,FALSE)</f>
        <v>tier - 2</v>
      </c>
      <c r="O1810" s="23" t="str">
        <f>VLOOKUP(A1810,'Hospitalisation Details'!A1810:H4152,7,FALSE)</f>
        <v>tier - 1</v>
      </c>
      <c r="P1810" s="23" t="str">
        <f>VLOOKUP(A1810,'Hospitalisation Details'!A1810:H4152,8,FALSE)</f>
        <v>R1012</v>
      </c>
      <c r="Q1810" s="26">
        <f>VLOOKUP(A1810,'Hospitalisation Details'!A1810:H4152,3,FALSE)</f>
        <v>28.822222222222223</v>
      </c>
    </row>
    <row r="1811" spans="1:17" ht="15.75" customHeight="1" x14ac:dyDescent="0.3">
      <c r="A1811" s="31" t="s">
        <v>3096</v>
      </c>
      <c r="B1811" s="23" t="str">
        <f>VLOOKUP(A1811,'Customer Names'!A1811:D4145,3,FALSE)</f>
        <v xml:space="preserve">  Cindy</v>
      </c>
      <c r="C1811" s="23">
        <f>VLOOKUP(Healthcare!A1811,'Medical Examinations'!A1811:H4145,2,FALSE)</f>
        <v>22.895</v>
      </c>
      <c r="D1811" s="23">
        <f>VLOOKUP(A1811,'Medical Examinations'!A1811:H4145,3,FALSE)</f>
        <v>5.24</v>
      </c>
      <c r="E1811" s="23" t="str">
        <f>VLOOKUP(A1811,'Medical Examinations'!A1811:H4145,4,FALSE)</f>
        <v>No</v>
      </c>
      <c r="F1811" s="23" t="str">
        <f>VLOOKUP(A1811,'Medical Examinations'!A1811:H4145,5,FALSE)</f>
        <v>No</v>
      </c>
      <c r="G1811" s="23" t="str">
        <f>VLOOKUP(A1811,'Medical Examinations'!A1811:H4145,6,FALSE)</f>
        <v>No</v>
      </c>
      <c r="H1811" s="23">
        <f>VLOOKUP(A1811,'Medical Examinations'!A1811:H4145,7,FALSE)</f>
        <v>1</v>
      </c>
      <c r="I1811" s="23" t="str">
        <f>VLOOKUP(A1811,'Medical Examinations'!A1811:H4145,8,FALSE)</f>
        <v>No</v>
      </c>
      <c r="J1811" s="23" t="str" cm="1">
        <f t="array" ref="J1811">_xlfn.IFS(C1811&lt;18.5,"Under Weight",C1811&lt;25,"Healthy Weight",C1811&lt;30,"Over Weight",C1811&gt;=30,"Obesity")</f>
        <v>Healthy Weight</v>
      </c>
      <c r="K1811" s="23" t="str" cm="1">
        <f t="array" ref="K1811">_xlfn.IFS(D1811&lt;5.7,"Normal",D1811&lt;=6.5,"Prediabetes",D1811&gt;6.5,"Diabetes")</f>
        <v>Normal</v>
      </c>
      <c r="L1811" s="30" t="str">
        <f>VLOOKUP(A1811,'Hospitalisation Details'!A1811:H4153,2,FALSE)</f>
        <v>28-Sep-1992</v>
      </c>
      <c r="M1811" s="23">
        <f>VLOOKUP(A1811,'Hospitalisation Details'!A1811:H4153,5,FALSE)</f>
        <v>4719.5200000000004</v>
      </c>
      <c r="N1811" s="23" t="str">
        <f>VLOOKUP(A1811,'Hospitalisation Details'!A1811:H4153,6,FALSE)</f>
        <v>tier - 2</v>
      </c>
      <c r="O1811" s="23" t="str">
        <f>VLOOKUP(A1811,'Hospitalisation Details'!A1811:H4153,7,FALSE)</f>
        <v>tier - 2</v>
      </c>
      <c r="P1811" s="23" t="str">
        <f>VLOOKUP(A1811,'Hospitalisation Details'!A1811:H4153,8,FALSE)</f>
        <v>R1024</v>
      </c>
      <c r="Q1811" s="26">
        <f>VLOOKUP(A1811,'Hospitalisation Details'!A1811:H4153,3,FALSE)</f>
        <v>30.694444444444443</v>
      </c>
    </row>
    <row r="1812" spans="1:17" ht="15.75" customHeight="1" x14ac:dyDescent="0.3">
      <c r="A1812" s="31" t="s">
        <v>3097</v>
      </c>
      <c r="B1812" s="23" t="str">
        <f>VLOOKUP(A1812,'Customer Names'!A1812:D4146,3,FALSE)</f>
        <v xml:space="preserve">  Esther</v>
      </c>
      <c r="C1812" s="23">
        <f>VLOOKUP(Healthcare!A1812,'Medical Examinations'!A1812:H4146,2,FALSE)</f>
        <v>21.945</v>
      </c>
      <c r="D1812" s="23">
        <f>VLOOKUP(A1812,'Medical Examinations'!A1812:H4146,3,FALSE)</f>
        <v>5.37</v>
      </c>
      <c r="E1812" s="23" t="str">
        <f>VLOOKUP(A1812,'Medical Examinations'!A1812:H4146,4,FALSE)</f>
        <v>No</v>
      </c>
      <c r="F1812" s="23" t="str">
        <f>VLOOKUP(A1812,'Medical Examinations'!A1812:H4146,5,FALSE)</f>
        <v>No</v>
      </c>
      <c r="G1812" s="23" t="str">
        <f>VLOOKUP(A1812,'Medical Examinations'!A1812:H4146,6,FALSE)</f>
        <v>No</v>
      </c>
      <c r="H1812" s="23">
        <f>VLOOKUP(A1812,'Medical Examinations'!A1812:H4146,7,FALSE)</f>
        <v>1</v>
      </c>
      <c r="I1812" s="23" t="str">
        <f>VLOOKUP(A1812,'Medical Examinations'!A1812:H4146,8,FALSE)</f>
        <v>No</v>
      </c>
      <c r="J1812" s="23" t="str" cm="1">
        <f t="array" ref="J1812">_xlfn.IFS(C1812&lt;18.5,"Under Weight",C1812&lt;25,"Healthy Weight",C1812&lt;30,"Over Weight",C1812&gt;=30,"Obesity")</f>
        <v>Healthy Weight</v>
      </c>
      <c r="K1812" s="23" t="str" cm="1">
        <f t="array" ref="K1812">_xlfn.IFS(D1812&lt;5.7,"Normal",D1812&lt;=6.5,"Prediabetes",D1812&gt;6.5,"Diabetes")</f>
        <v>Normal</v>
      </c>
      <c r="L1812" s="30" t="str">
        <f>VLOOKUP(A1812,'Hospitalisation Details'!A1812:H4154,2,FALSE)</f>
        <v>09-Oct-1992</v>
      </c>
      <c r="M1812" s="23">
        <f>VLOOKUP(A1812,'Hospitalisation Details'!A1812:H4154,5,FALSE)</f>
        <v>4718.2</v>
      </c>
      <c r="N1812" s="23" t="str">
        <f>VLOOKUP(A1812,'Hospitalisation Details'!A1812:H4154,6,FALSE)</f>
        <v>tier - 2</v>
      </c>
      <c r="O1812" s="23" t="str">
        <f>VLOOKUP(A1812,'Hospitalisation Details'!A1812:H4154,7,FALSE)</f>
        <v>tier - 3</v>
      </c>
      <c r="P1812" s="23" t="str">
        <f>VLOOKUP(A1812,'Hospitalisation Details'!A1812:H4154,8,FALSE)</f>
        <v>R1024</v>
      </c>
      <c r="Q1812" s="26">
        <f>VLOOKUP(A1812,'Hospitalisation Details'!A1812:H4154,3,FALSE)</f>
        <v>30.663888888888888</v>
      </c>
    </row>
    <row r="1813" spans="1:17" ht="15.75" customHeight="1" x14ac:dyDescent="0.3">
      <c r="A1813" s="31" t="s">
        <v>3099</v>
      </c>
      <c r="B1813" s="23" t="str">
        <f>VLOOKUP(A1813,'Customer Names'!A1813:D4147,3,FALSE)</f>
        <v xml:space="preserve">  Jackie</v>
      </c>
      <c r="C1813" s="23">
        <f>VLOOKUP(Healthcare!A1813,'Medical Examinations'!A1813:H4147,2,FALSE)</f>
        <v>19.47</v>
      </c>
      <c r="D1813" s="23">
        <f>VLOOKUP(A1813,'Medical Examinations'!A1813:H4147,3,FALSE)</f>
        <v>6.6</v>
      </c>
      <c r="E1813" s="23" t="str">
        <f>VLOOKUP(A1813,'Medical Examinations'!A1813:H4147,4,FALSE)</f>
        <v>Yes</v>
      </c>
      <c r="F1813" s="23" t="str">
        <f>VLOOKUP(A1813,'Medical Examinations'!A1813:H4147,5,FALSE)</f>
        <v>No</v>
      </c>
      <c r="G1813" s="23" t="str">
        <f>VLOOKUP(A1813,'Medical Examinations'!A1813:H4147,6,FALSE)</f>
        <v>No</v>
      </c>
      <c r="H1813" s="23">
        <f>VLOOKUP(A1813,'Medical Examinations'!A1813:H4147,7,FALSE)</f>
        <v>0</v>
      </c>
      <c r="I1813" s="23" t="str">
        <f>VLOOKUP(A1813,'Medical Examinations'!A1813:H4147,8,FALSE)</f>
        <v>No</v>
      </c>
      <c r="J1813" s="23" t="str" cm="1">
        <f t="array" ref="J1813">_xlfn.IFS(C1813&lt;18.5,"Under Weight",C1813&lt;25,"Healthy Weight",C1813&lt;30,"Over Weight",C1813&gt;=30,"Obesity")</f>
        <v>Healthy Weight</v>
      </c>
      <c r="K1813" s="23" t="str" cm="1">
        <f t="array" ref="K1813">_xlfn.IFS(D1813&lt;5.7,"Normal",D1813&lt;=6.5,"Prediabetes",D1813&gt;6.5,"Diabetes")</f>
        <v>Diabetes</v>
      </c>
      <c r="L1813" s="30" t="str">
        <f>VLOOKUP(A1813,'Hospitalisation Details'!A1813:H4155,2,FALSE)</f>
        <v>12-Aug-1981</v>
      </c>
      <c r="M1813" s="23">
        <f>VLOOKUP(A1813,'Hospitalisation Details'!A1813:H4155,5,FALSE)</f>
        <v>4712.12</v>
      </c>
      <c r="N1813" s="23" t="str">
        <f>VLOOKUP(A1813,'Hospitalisation Details'!A1813:H4155,6,FALSE)</f>
        <v>tier - 2</v>
      </c>
      <c r="O1813" s="23" t="str">
        <f>VLOOKUP(A1813,'Hospitalisation Details'!A1813:H4155,7,FALSE)</f>
        <v>tier - 3</v>
      </c>
      <c r="P1813" s="23" t="str">
        <f>VLOOKUP(A1813,'Hospitalisation Details'!A1813:H4155,8,FALSE)</f>
        <v>R1011</v>
      </c>
      <c r="Q1813" s="26">
        <f>VLOOKUP(A1813,'Hospitalisation Details'!A1813:H4155,3,FALSE)</f>
        <v>41.822222222222223</v>
      </c>
    </row>
    <row r="1814" spans="1:17" ht="15.75" customHeight="1" x14ac:dyDescent="0.3">
      <c r="A1814" s="31" t="s">
        <v>3101</v>
      </c>
      <c r="B1814" s="23" t="str">
        <f>VLOOKUP(A1814,'Customer Names'!A1814:D4148,3,FALSE)</f>
        <v xml:space="preserve">  Timothy P</v>
      </c>
      <c r="C1814" s="23">
        <f>VLOOKUP(Healthcare!A1814,'Medical Examinations'!A1814:H4148,2,FALSE)</f>
        <v>15.61</v>
      </c>
      <c r="D1814" s="23">
        <f>VLOOKUP(A1814,'Medical Examinations'!A1814:H4148,3,FALSE)</f>
        <v>5.77</v>
      </c>
      <c r="E1814" s="23" t="str">
        <f>VLOOKUP(A1814,'Medical Examinations'!A1814:H4148,4,FALSE)</f>
        <v>No</v>
      </c>
      <c r="F1814" s="23" t="str">
        <f>VLOOKUP(A1814,'Medical Examinations'!A1814:H4148,5,FALSE)</f>
        <v>No</v>
      </c>
      <c r="G1814" s="23" t="str">
        <f>VLOOKUP(A1814,'Medical Examinations'!A1814:H4148,6,FALSE)</f>
        <v>No</v>
      </c>
      <c r="H1814" s="23">
        <f>VLOOKUP(A1814,'Medical Examinations'!A1814:H4148,7,FALSE)</f>
        <v>0</v>
      </c>
      <c r="I1814" s="23" t="str">
        <f>VLOOKUP(A1814,'Medical Examinations'!A1814:H4148,8,FALSE)</f>
        <v>No</v>
      </c>
      <c r="J1814" s="23" t="str" cm="1">
        <f t="array" ref="J1814">_xlfn.IFS(C1814&lt;18.5,"Under Weight",C1814&lt;25,"Healthy Weight",C1814&lt;30,"Over Weight",C1814&gt;=30,"Obesity")</f>
        <v>Under Weight</v>
      </c>
      <c r="K1814" s="23" t="str" cm="1">
        <f t="array" ref="K1814">_xlfn.IFS(D1814&lt;5.7,"Normal",D1814&lt;=6.5,"Prediabetes",D1814&gt;6.5,"Diabetes")</f>
        <v>Prediabetes</v>
      </c>
      <c r="L1814" s="30" t="str">
        <f>VLOOKUP(A1814,'Hospitalisation Details'!A1814:H4156,2,FALSE)</f>
        <v>04-Dec-1977</v>
      </c>
      <c r="M1814" s="23">
        <f>VLOOKUP(A1814,'Hospitalisation Details'!A1814:H4156,5,FALSE)</f>
        <v>4699.47</v>
      </c>
      <c r="N1814" s="23" t="str">
        <f>VLOOKUP(A1814,'Hospitalisation Details'!A1814:H4156,6,FALSE)</f>
        <v>tier - 2</v>
      </c>
      <c r="O1814" s="23" t="str">
        <f>VLOOKUP(A1814,'Hospitalisation Details'!A1814:H4156,7,FALSE)</f>
        <v>tier - 3</v>
      </c>
      <c r="P1814" s="23" t="str">
        <f>VLOOKUP(A1814,'Hospitalisation Details'!A1814:H4156,8,FALSE)</f>
        <v>R1013</v>
      </c>
      <c r="Q1814" s="26">
        <f>VLOOKUP(A1814,'Hospitalisation Details'!A1814:H4156,3,FALSE)</f>
        <v>45.511111111111113</v>
      </c>
    </row>
    <row r="1815" spans="1:17" ht="15.75" customHeight="1" x14ac:dyDescent="0.3">
      <c r="A1815" s="31" t="s">
        <v>3103</v>
      </c>
      <c r="B1815" s="23" t="str">
        <f>VLOOKUP(A1815,'Customer Names'!A1815:D4149,3,FALSE)</f>
        <v xml:space="preserve">  Lauren</v>
      </c>
      <c r="C1815" s="23">
        <f>VLOOKUP(Healthcare!A1815,'Medical Examinations'!A1815:H4149,2,FALSE)</f>
        <v>28.6</v>
      </c>
      <c r="D1815" s="23">
        <f>VLOOKUP(A1815,'Medical Examinations'!A1815:H4149,3,FALSE)</f>
        <v>6.08</v>
      </c>
      <c r="E1815" s="23" t="str">
        <f>VLOOKUP(A1815,'Medical Examinations'!A1815:H4149,4,FALSE)</f>
        <v>No</v>
      </c>
      <c r="F1815" s="23" t="str">
        <f>VLOOKUP(A1815,'Medical Examinations'!A1815:H4149,5,FALSE)</f>
        <v>No</v>
      </c>
      <c r="G1815" s="23" t="str">
        <f>VLOOKUP(A1815,'Medical Examinations'!A1815:H4149,6,FALSE)</f>
        <v>Yes</v>
      </c>
      <c r="H1815" s="23">
        <f>VLOOKUP(A1815,'Medical Examinations'!A1815:H4149,7,FALSE)</f>
        <v>1</v>
      </c>
      <c r="I1815" s="23" t="str">
        <f>VLOOKUP(A1815,'Medical Examinations'!A1815:H4149,8,FALSE)</f>
        <v>No</v>
      </c>
      <c r="J1815" s="23" t="str" cm="1">
        <f t="array" ref="J1815">_xlfn.IFS(C1815&lt;18.5,"Under Weight",C1815&lt;25,"Healthy Weight",C1815&lt;30,"Over Weight",C1815&gt;=30,"Obesity")</f>
        <v>Over Weight</v>
      </c>
      <c r="K1815" s="23" t="str" cm="1">
        <f t="array" ref="K1815">_xlfn.IFS(D1815&lt;5.7,"Normal",D1815&lt;=6.5,"Prediabetes",D1815&gt;6.5,"Diabetes")</f>
        <v>Prediabetes</v>
      </c>
      <c r="L1815" s="30" t="str">
        <f>VLOOKUP(A1815,'Hospitalisation Details'!A1815:H4157,2,FALSE)</f>
        <v>22-Jun-2003</v>
      </c>
      <c r="M1815" s="23">
        <f>VLOOKUP(A1815,'Hospitalisation Details'!A1815:H4157,5,FALSE)</f>
        <v>4687.8</v>
      </c>
      <c r="N1815" s="23" t="str">
        <f>VLOOKUP(A1815,'Hospitalisation Details'!A1815:H4157,6,FALSE)</f>
        <v>tier - 2</v>
      </c>
      <c r="O1815" s="23" t="str">
        <f>VLOOKUP(A1815,'Hospitalisation Details'!A1815:H4157,7,FALSE)</f>
        <v>tier - 3</v>
      </c>
      <c r="P1815" s="23" t="str">
        <f>VLOOKUP(A1815,'Hospitalisation Details'!A1815:H4157,8,FALSE)</f>
        <v>R1011</v>
      </c>
      <c r="Q1815" s="26">
        <f>VLOOKUP(A1815,'Hospitalisation Details'!A1815:H4157,3,FALSE)</f>
        <v>19.961111111111112</v>
      </c>
    </row>
    <row r="1816" spans="1:17" ht="15.75" customHeight="1" x14ac:dyDescent="0.3">
      <c r="A1816" s="31" t="s">
        <v>3104</v>
      </c>
      <c r="B1816" s="23" t="str">
        <f>VLOOKUP(A1816,'Customer Names'!A1816:D4150,3,FALSE)</f>
        <v xml:space="preserve">  Benjamin</v>
      </c>
      <c r="C1816" s="23">
        <f>VLOOKUP(Healthcare!A1816,'Medical Examinations'!A1816:H4150,2,FALSE)</f>
        <v>46.53</v>
      </c>
      <c r="D1816" s="23">
        <f>VLOOKUP(A1816,'Medical Examinations'!A1816:H4150,3,FALSE)</f>
        <v>4.16</v>
      </c>
      <c r="E1816" s="23" t="str">
        <f>VLOOKUP(A1816,'Medical Examinations'!A1816:H4150,4,FALSE)</f>
        <v>No</v>
      </c>
      <c r="F1816" s="23" t="str">
        <f>VLOOKUP(A1816,'Medical Examinations'!A1816:H4150,5,FALSE)</f>
        <v>No</v>
      </c>
      <c r="G1816" s="23" t="str">
        <f>VLOOKUP(A1816,'Medical Examinations'!A1816:H4150,6,FALSE)</f>
        <v>No</v>
      </c>
      <c r="H1816" s="23">
        <f>VLOOKUP(A1816,'Medical Examinations'!A1816:H4150,7,FALSE)</f>
        <v>0</v>
      </c>
      <c r="I1816" s="23" t="str">
        <f>VLOOKUP(A1816,'Medical Examinations'!A1816:H4150,8,FALSE)</f>
        <v>No</v>
      </c>
      <c r="J1816" s="23" t="str" cm="1">
        <f t="array" ref="J1816">_xlfn.IFS(C1816&lt;18.5,"Under Weight",C1816&lt;25,"Healthy Weight",C1816&lt;30,"Over Weight",C1816&gt;=30,"Obesity")</f>
        <v>Obesity</v>
      </c>
      <c r="K1816" s="23" t="str" cm="1">
        <f t="array" ref="K1816">_xlfn.IFS(D1816&lt;5.7,"Normal",D1816&lt;=6.5,"Prediabetes",D1816&gt;6.5,"Diabetes")</f>
        <v>Normal</v>
      </c>
      <c r="L1816" s="30" t="str">
        <f>VLOOKUP(A1816,'Hospitalisation Details'!A1816:H4158,2,FALSE)</f>
        <v>04-Sep-1990</v>
      </c>
      <c r="M1816" s="23">
        <f>VLOOKUP(A1816,'Hospitalisation Details'!A1816:H4158,5,FALSE)</f>
        <v>4686.3900000000003</v>
      </c>
      <c r="N1816" s="23" t="str">
        <f>VLOOKUP(A1816,'Hospitalisation Details'!A1816:H4158,6,FALSE)</f>
        <v>tier - 3</v>
      </c>
      <c r="O1816" s="23" t="str">
        <f>VLOOKUP(A1816,'Hospitalisation Details'!A1816:H4158,7,FALSE)</f>
        <v>tier - 3</v>
      </c>
      <c r="P1816" s="23" t="str">
        <f>VLOOKUP(A1816,'Hospitalisation Details'!A1816:H4158,8,FALSE)</f>
        <v>R1013</v>
      </c>
      <c r="Q1816" s="26">
        <f>VLOOKUP(A1816,'Hospitalisation Details'!A1816:H4158,3,FALSE)</f>
        <v>32.761111111111113</v>
      </c>
    </row>
    <row r="1817" spans="1:17" ht="15.75" customHeight="1" x14ac:dyDescent="0.3">
      <c r="A1817" s="31" t="s">
        <v>3105</v>
      </c>
      <c r="B1817" s="23" t="str">
        <f>VLOOKUP(A1817,'Customer Names'!A1817:D4151,3,FALSE)</f>
        <v xml:space="preserve">  Hugo M</v>
      </c>
      <c r="C1817" s="23">
        <f>VLOOKUP(Healthcare!A1817,'Medical Examinations'!A1817:H4151,2,FALSE)</f>
        <v>34.99</v>
      </c>
      <c r="D1817" s="23">
        <f>VLOOKUP(A1817,'Medical Examinations'!A1817:H4151,3,FALSE)</f>
        <v>5.0999999999999996</v>
      </c>
      <c r="E1817" s="23" t="str">
        <f>VLOOKUP(A1817,'Medical Examinations'!A1817:H4151,4,FALSE)</f>
        <v>No</v>
      </c>
      <c r="F1817" s="23" t="str">
        <f>VLOOKUP(A1817,'Medical Examinations'!A1817:H4151,5,FALSE)</f>
        <v>No</v>
      </c>
      <c r="G1817" s="23" t="str">
        <f>VLOOKUP(A1817,'Medical Examinations'!A1817:H4151,6,FALSE)</f>
        <v>Yes</v>
      </c>
      <c r="H1817" s="23">
        <f>VLOOKUP(A1817,'Medical Examinations'!A1817:H4151,7,FALSE)</f>
        <v>1</v>
      </c>
      <c r="I1817" s="23" t="str">
        <f>VLOOKUP(A1817,'Medical Examinations'!A1817:H4151,8,FALSE)</f>
        <v>No</v>
      </c>
      <c r="J1817" s="23" t="str" cm="1">
        <f t="array" ref="J1817">_xlfn.IFS(C1817&lt;18.5,"Under Weight",C1817&lt;25,"Healthy Weight",C1817&lt;30,"Over Weight",C1817&gt;=30,"Obesity")</f>
        <v>Obesity</v>
      </c>
      <c r="K1817" s="23" t="str" cm="1">
        <f t="array" ref="K1817">_xlfn.IFS(D1817&lt;5.7,"Normal",D1817&lt;=6.5,"Prediabetes",D1817&gt;6.5,"Diabetes")</f>
        <v>Normal</v>
      </c>
      <c r="L1817" s="30" t="str">
        <f>VLOOKUP(A1817,'Hospitalisation Details'!A1817:H4159,2,FALSE)</f>
        <v>04-Oct-2003</v>
      </c>
      <c r="M1817" s="23">
        <f>VLOOKUP(A1817,'Hospitalisation Details'!A1817:H4159,5,FALSE)</f>
        <v>4678.8</v>
      </c>
      <c r="N1817" s="23" t="str">
        <f>VLOOKUP(A1817,'Hospitalisation Details'!A1817:H4159,6,FALSE)</f>
        <v>tier - 2</v>
      </c>
      <c r="O1817" s="23" t="str">
        <f>VLOOKUP(A1817,'Hospitalisation Details'!A1817:H4159,7,FALSE)</f>
        <v>tier - 1</v>
      </c>
      <c r="P1817" s="23" t="str">
        <f>VLOOKUP(A1817,'Hospitalisation Details'!A1817:H4159,8,FALSE)</f>
        <v>R1021</v>
      </c>
      <c r="Q1817" s="26">
        <f>VLOOKUP(A1817,'Hospitalisation Details'!A1817:H4159,3,FALSE)</f>
        <v>19.677777777777777</v>
      </c>
    </row>
    <row r="1818" spans="1:17" ht="15.75" customHeight="1" x14ac:dyDescent="0.3">
      <c r="A1818" s="31" t="s">
        <v>3107</v>
      </c>
      <c r="B1818" s="23" t="str">
        <f>VLOOKUP(A1818,'Customer Names'!A1818:D4152,3,FALSE)</f>
        <v xml:space="preserve">  Daniel J</v>
      </c>
      <c r="C1818" s="23">
        <f>VLOOKUP(Healthcare!A1818,'Medical Examinations'!A1818:H4152,2,FALSE)</f>
        <v>17.05</v>
      </c>
      <c r="D1818" s="23">
        <f>VLOOKUP(A1818,'Medical Examinations'!A1818:H4152,3,FALSE)</f>
        <v>5.3</v>
      </c>
      <c r="E1818" s="23" t="str">
        <f>VLOOKUP(A1818,'Medical Examinations'!A1818:H4152,4,FALSE)</f>
        <v>No</v>
      </c>
      <c r="F1818" s="23" t="str">
        <f>VLOOKUP(A1818,'Medical Examinations'!A1818:H4152,5,FALSE)</f>
        <v>No</v>
      </c>
      <c r="G1818" s="23" t="str">
        <f>VLOOKUP(A1818,'Medical Examinations'!A1818:H4152,6,FALSE)</f>
        <v>Yes</v>
      </c>
      <c r="H1818" s="23">
        <f>VLOOKUP(A1818,'Medical Examinations'!A1818:H4152,7,FALSE)</f>
        <v>1</v>
      </c>
      <c r="I1818" s="23" t="str">
        <f>VLOOKUP(A1818,'Medical Examinations'!A1818:H4152,8,FALSE)</f>
        <v>No</v>
      </c>
      <c r="J1818" s="23" t="str" cm="1">
        <f t="array" ref="J1818">_xlfn.IFS(C1818&lt;18.5,"Under Weight",C1818&lt;25,"Healthy Weight",C1818&lt;30,"Over Weight",C1818&gt;=30,"Obesity")</f>
        <v>Under Weight</v>
      </c>
      <c r="K1818" s="23" t="str" cm="1">
        <f t="array" ref="K1818">_xlfn.IFS(D1818&lt;5.7,"Normal",D1818&lt;=6.5,"Prediabetes",D1818&gt;6.5,"Diabetes")</f>
        <v>Normal</v>
      </c>
      <c r="L1818" s="30" t="str">
        <f>VLOOKUP(A1818,'Hospitalisation Details'!A1818:H4160,2,FALSE)</f>
        <v>18-Oct-1979</v>
      </c>
      <c r="M1818" s="23">
        <f>VLOOKUP(A1818,'Hospitalisation Details'!A1818:H4160,5,FALSE)</f>
        <v>4674.2</v>
      </c>
      <c r="N1818" s="23" t="str">
        <f>VLOOKUP(A1818,'Hospitalisation Details'!A1818:H4160,6,FALSE)</f>
        <v>tier - 2</v>
      </c>
      <c r="O1818" s="23" t="str">
        <f>VLOOKUP(A1818,'Hospitalisation Details'!A1818:H4160,7,FALSE)</f>
        <v>tier - 1</v>
      </c>
      <c r="P1818" s="23" t="str">
        <f>VLOOKUP(A1818,'Hospitalisation Details'!A1818:H4160,8,FALSE)</f>
        <v>R1013</v>
      </c>
      <c r="Q1818" s="26">
        <f>VLOOKUP(A1818,'Hospitalisation Details'!A1818:H4160,3,FALSE)</f>
        <v>43.638888888888886</v>
      </c>
    </row>
    <row r="1819" spans="1:17" ht="15.75" customHeight="1" x14ac:dyDescent="0.3">
      <c r="A1819" s="31" t="s">
        <v>3108</v>
      </c>
      <c r="B1819" s="23" t="str">
        <f>VLOOKUP(A1819,'Customer Names'!A1819:D4153,3,FALSE)</f>
        <v xml:space="preserve">  Justin R</v>
      </c>
      <c r="C1819" s="23">
        <f>VLOOKUP(Healthcare!A1819,'Medical Examinations'!A1819:H4153,2,FALSE)</f>
        <v>37.18</v>
      </c>
      <c r="D1819" s="23">
        <f>VLOOKUP(A1819,'Medical Examinations'!A1819:H4153,3,FALSE)</f>
        <v>4.9000000000000004</v>
      </c>
      <c r="E1819" s="23" t="str">
        <f>VLOOKUP(A1819,'Medical Examinations'!A1819:H4153,4,FALSE)</f>
        <v>No</v>
      </c>
      <c r="F1819" s="23" t="str">
        <f>VLOOKUP(A1819,'Medical Examinations'!A1819:H4153,5,FALSE)</f>
        <v>No</v>
      </c>
      <c r="G1819" s="23" t="str">
        <f>VLOOKUP(A1819,'Medical Examinations'!A1819:H4153,6,FALSE)</f>
        <v>No</v>
      </c>
      <c r="H1819" s="23">
        <f>VLOOKUP(A1819,'Medical Examinations'!A1819:H4153,7,FALSE)</f>
        <v>0</v>
      </c>
      <c r="I1819" s="23" t="str">
        <f>VLOOKUP(A1819,'Medical Examinations'!A1819:H4153,8,FALSE)</f>
        <v>No</v>
      </c>
      <c r="J1819" s="23" t="str" cm="1">
        <f t="array" ref="J1819">_xlfn.IFS(C1819&lt;18.5,"Under Weight",C1819&lt;25,"Healthy Weight",C1819&lt;30,"Over Weight",C1819&gt;=30,"Obesity")</f>
        <v>Obesity</v>
      </c>
      <c r="K1819" s="23" t="str" cm="1">
        <f t="array" ref="K1819">_xlfn.IFS(D1819&lt;5.7,"Normal",D1819&lt;=6.5,"Prediabetes",D1819&gt;6.5,"Diabetes")</f>
        <v>Normal</v>
      </c>
      <c r="L1819" s="30" t="str">
        <f>VLOOKUP(A1819,'Hospitalisation Details'!A1819:H4161,2,FALSE)</f>
        <v>13-Jul-1990</v>
      </c>
      <c r="M1819" s="23">
        <f>VLOOKUP(A1819,'Hospitalisation Details'!A1819:H4161,5,FALSE)</f>
        <v>4673.3900000000003</v>
      </c>
      <c r="N1819" s="23" t="str">
        <f>VLOOKUP(A1819,'Hospitalisation Details'!A1819:H4161,6,FALSE)</f>
        <v>tier - 2</v>
      </c>
      <c r="O1819" s="23" t="str">
        <f>VLOOKUP(A1819,'Hospitalisation Details'!A1819:H4161,7,FALSE)</f>
        <v>tier - 1</v>
      </c>
      <c r="P1819" s="23" t="str">
        <f>VLOOKUP(A1819,'Hospitalisation Details'!A1819:H4161,8,FALSE)</f>
        <v>R1013</v>
      </c>
      <c r="Q1819" s="26">
        <f>VLOOKUP(A1819,'Hospitalisation Details'!A1819:H4161,3,FALSE)</f>
        <v>32.902777777777779</v>
      </c>
    </row>
    <row r="1820" spans="1:17" ht="15.75" customHeight="1" x14ac:dyDescent="0.3">
      <c r="A1820" s="31" t="s">
        <v>3109</v>
      </c>
      <c r="B1820" s="23" t="str">
        <f>VLOOKUP(A1820,'Customer Names'!A1820:D4154,3,FALSE)</f>
        <v xml:space="preserve">  Colin</v>
      </c>
      <c r="C1820" s="23">
        <f>VLOOKUP(Healthcare!A1820,'Medical Examinations'!A1820:H4154,2,FALSE)</f>
        <v>35.200000000000003</v>
      </c>
      <c r="D1820" s="23">
        <f>VLOOKUP(A1820,'Medical Examinations'!A1820:H4154,3,FALSE)</f>
        <v>5.55</v>
      </c>
      <c r="E1820" s="23" t="str">
        <f>VLOOKUP(A1820,'Medical Examinations'!A1820:H4154,4,FALSE)</f>
        <v>No</v>
      </c>
      <c r="F1820" s="23" t="str">
        <f>VLOOKUP(A1820,'Medical Examinations'!A1820:H4154,5,FALSE)</f>
        <v>No</v>
      </c>
      <c r="G1820" s="23" t="str">
        <f>VLOOKUP(A1820,'Medical Examinations'!A1820:H4154,6,FALSE)</f>
        <v>No</v>
      </c>
      <c r="H1820" s="23">
        <f>VLOOKUP(A1820,'Medical Examinations'!A1820:H4154,7,FALSE)</f>
        <v>0</v>
      </c>
      <c r="I1820" s="23" t="str">
        <f>VLOOKUP(A1820,'Medical Examinations'!A1820:H4154,8,FALSE)</f>
        <v>No</v>
      </c>
      <c r="J1820" s="23" t="str" cm="1">
        <f t="array" ref="J1820">_xlfn.IFS(C1820&lt;18.5,"Under Weight",C1820&lt;25,"Healthy Weight",C1820&lt;30,"Over Weight",C1820&gt;=30,"Obesity")</f>
        <v>Obesity</v>
      </c>
      <c r="K1820" s="23" t="str" cm="1">
        <f t="array" ref="K1820">_xlfn.IFS(D1820&lt;5.7,"Normal",D1820&lt;=6.5,"Prediabetes",D1820&gt;6.5,"Diabetes")</f>
        <v>Normal</v>
      </c>
      <c r="L1820" s="30" t="str">
        <f>VLOOKUP(A1820,'Hospitalisation Details'!A1820:H4162,2,FALSE)</f>
        <v>26-Sep-1990</v>
      </c>
      <c r="M1820" s="23">
        <f>VLOOKUP(A1820,'Hospitalisation Details'!A1820:H4162,5,FALSE)</f>
        <v>4670.6400000000003</v>
      </c>
      <c r="N1820" s="23" t="str">
        <f>VLOOKUP(A1820,'Hospitalisation Details'!A1820:H4162,6,FALSE)</f>
        <v>tier - 2</v>
      </c>
      <c r="O1820" s="23" t="str">
        <f>VLOOKUP(A1820,'Hospitalisation Details'!A1820:H4162,7,FALSE)</f>
        <v>tier - 2</v>
      </c>
      <c r="P1820" s="23" t="str">
        <f>VLOOKUP(A1820,'Hospitalisation Details'!A1820:H4162,8,FALSE)</f>
        <v>R1011</v>
      </c>
      <c r="Q1820" s="26">
        <f>VLOOKUP(A1820,'Hospitalisation Details'!A1820:H4162,3,FALSE)</f>
        <v>32.700000000000003</v>
      </c>
    </row>
    <row r="1821" spans="1:17" ht="15.75" customHeight="1" x14ac:dyDescent="0.3">
      <c r="A1821" s="31" t="s">
        <v>3110</v>
      </c>
      <c r="B1821" s="23" t="str">
        <f>VLOOKUP(A1821,'Customer Names'!A1821:D4155,3,FALSE)</f>
        <v xml:space="preserve">  Rob</v>
      </c>
      <c r="C1821" s="23">
        <f>VLOOKUP(Healthcare!A1821,'Medical Examinations'!A1821:H4155,2,FALSE)</f>
        <v>37.335000000000001</v>
      </c>
      <c r="D1821" s="23">
        <f>VLOOKUP(A1821,'Medical Examinations'!A1821:H4155,3,FALSE)</f>
        <v>4.95</v>
      </c>
      <c r="E1821" s="23" t="str">
        <f>VLOOKUP(A1821,'Medical Examinations'!A1821:H4155,4,FALSE)</f>
        <v>No</v>
      </c>
      <c r="F1821" s="23" t="str">
        <f>VLOOKUP(A1821,'Medical Examinations'!A1821:H4155,5,FALSE)</f>
        <v>No</v>
      </c>
      <c r="G1821" s="23" t="str">
        <f>VLOOKUP(A1821,'Medical Examinations'!A1821:H4155,6,FALSE)</f>
        <v>No</v>
      </c>
      <c r="H1821" s="23">
        <f>VLOOKUP(A1821,'Medical Examinations'!A1821:H4155,7,FALSE)</f>
        <v>0</v>
      </c>
      <c r="I1821" s="23" t="str">
        <f>VLOOKUP(A1821,'Medical Examinations'!A1821:H4155,8,FALSE)</f>
        <v>No</v>
      </c>
      <c r="J1821" s="23" t="str" cm="1">
        <f t="array" ref="J1821">_xlfn.IFS(C1821&lt;18.5,"Under Weight",C1821&lt;25,"Healthy Weight",C1821&lt;30,"Over Weight",C1821&gt;=30,"Obesity")</f>
        <v>Obesity</v>
      </c>
      <c r="K1821" s="23" t="str" cm="1">
        <f t="array" ref="K1821">_xlfn.IFS(D1821&lt;5.7,"Normal",D1821&lt;=6.5,"Prediabetes",D1821&gt;6.5,"Diabetes")</f>
        <v>Normal</v>
      </c>
      <c r="L1821" s="30" t="str">
        <f>VLOOKUP(A1821,'Hospitalisation Details'!A1821:H4163,2,FALSE)</f>
        <v>05-Aug-1990</v>
      </c>
      <c r="M1821" s="23">
        <f>VLOOKUP(A1821,'Hospitalisation Details'!A1821:H4163,5,FALSE)</f>
        <v>4667.6099999999997</v>
      </c>
      <c r="N1821" s="23" t="str">
        <f>VLOOKUP(A1821,'Hospitalisation Details'!A1821:H4163,6,FALSE)</f>
        <v>tier - 3</v>
      </c>
      <c r="O1821" s="23" t="str">
        <f>VLOOKUP(A1821,'Hospitalisation Details'!A1821:H4163,7,FALSE)</f>
        <v>tier - 3</v>
      </c>
      <c r="P1821" s="23" t="str">
        <f>VLOOKUP(A1821,'Hospitalisation Details'!A1821:H4163,8,FALSE)</f>
        <v>R1016</v>
      </c>
      <c r="Q1821" s="26">
        <f>VLOOKUP(A1821,'Hospitalisation Details'!A1821:H4163,3,FALSE)</f>
        <v>32.841666666666669</v>
      </c>
    </row>
    <row r="1822" spans="1:17" ht="15.75" customHeight="1" x14ac:dyDescent="0.3">
      <c r="A1822" s="31" t="s">
        <v>3112</v>
      </c>
      <c r="B1822" s="23" t="str">
        <f>VLOOKUP(A1822,'Customer Names'!A1822:D4156,3,FALSE)</f>
        <v xml:space="preserve">  Patrick</v>
      </c>
      <c r="C1822" s="23">
        <f>VLOOKUP(Healthcare!A1822,'Medical Examinations'!A1822:H4156,2,FALSE)</f>
        <v>27.265000000000001</v>
      </c>
      <c r="D1822" s="23">
        <f>VLOOKUP(A1822,'Medical Examinations'!A1822:H4156,3,FALSE)</f>
        <v>6.46</v>
      </c>
      <c r="E1822" s="23" t="str">
        <f>VLOOKUP(A1822,'Medical Examinations'!A1822:H4156,4,FALSE)</f>
        <v>Yes</v>
      </c>
      <c r="F1822" s="23" t="str">
        <f>VLOOKUP(A1822,'Medical Examinations'!A1822:H4156,5,FALSE)</f>
        <v>No</v>
      </c>
      <c r="G1822" s="23" t="str">
        <f>VLOOKUP(A1822,'Medical Examinations'!A1822:H4156,6,FALSE)</f>
        <v>No</v>
      </c>
      <c r="H1822" s="23">
        <f>VLOOKUP(A1822,'Medical Examinations'!A1822:H4156,7,FALSE)</f>
        <v>0</v>
      </c>
      <c r="I1822" s="23" t="str">
        <f>VLOOKUP(A1822,'Medical Examinations'!A1822:H4156,8,FALSE)</f>
        <v>No</v>
      </c>
      <c r="J1822" s="23" t="str" cm="1">
        <f t="array" ref="J1822">_xlfn.IFS(C1822&lt;18.5,"Under Weight",C1822&lt;25,"Healthy Weight",C1822&lt;30,"Over Weight",C1822&gt;=30,"Obesity")</f>
        <v>Over Weight</v>
      </c>
      <c r="K1822" s="23" t="str" cm="1">
        <f t="array" ref="K1822">_xlfn.IFS(D1822&lt;5.7,"Normal",D1822&lt;=6.5,"Prediabetes",D1822&gt;6.5,"Diabetes")</f>
        <v>Prediabetes</v>
      </c>
      <c r="L1822" s="30" t="str">
        <f>VLOOKUP(A1822,'Hospitalisation Details'!A1822:H4164,2,FALSE)</f>
        <v>25-Oct-1996</v>
      </c>
      <c r="M1822" s="23">
        <f>VLOOKUP(A1822,'Hospitalisation Details'!A1822:H4164,5,FALSE)</f>
        <v>4661.29</v>
      </c>
      <c r="N1822" s="23" t="str">
        <f>VLOOKUP(A1822,'Hospitalisation Details'!A1822:H4164,6,FALSE)</f>
        <v>tier - 2</v>
      </c>
      <c r="O1822" s="23" t="str">
        <f>VLOOKUP(A1822,'Hospitalisation Details'!A1822:H4164,7,FALSE)</f>
        <v>tier - 1</v>
      </c>
      <c r="P1822" s="23" t="str">
        <f>VLOOKUP(A1822,'Hospitalisation Details'!A1822:H4164,8,FALSE)</f>
        <v>R1017</v>
      </c>
      <c r="Q1822" s="26">
        <f>VLOOKUP(A1822,'Hospitalisation Details'!A1822:H4164,3,FALSE)</f>
        <v>26.619444444444444</v>
      </c>
    </row>
    <row r="1823" spans="1:17" ht="15.75" customHeight="1" x14ac:dyDescent="0.3">
      <c r="A1823" s="31" t="s">
        <v>3113</v>
      </c>
      <c r="B1823" s="23" t="str">
        <f>VLOOKUP(A1823,'Customer Names'!A1823:D4157,3,FALSE)</f>
        <v xml:space="preserve">  Austin D</v>
      </c>
      <c r="C1823" s="23">
        <f>VLOOKUP(Healthcare!A1823,'Medical Examinations'!A1823:H4157,2,FALSE)</f>
        <v>30.8</v>
      </c>
      <c r="D1823" s="23">
        <f>VLOOKUP(A1823,'Medical Examinations'!A1823:H4157,3,FALSE)</f>
        <v>4.9000000000000004</v>
      </c>
      <c r="E1823" s="23" t="str">
        <f>VLOOKUP(A1823,'Medical Examinations'!A1823:H4157,4,FALSE)</f>
        <v>Yes</v>
      </c>
      <c r="F1823" s="23" t="str">
        <f>VLOOKUP(A1823,'Medical Examinations'!A1823:H4157,5,FALSE)</f>
        <v>No</v>
      </c>
      <c r="G1823" s="23" t="str">
        <f>VLOOKUP(A1823,'Medical Examinations'!A1823:H4157,6,FALSE)</f>
        <v>No</v>
      </c>
      <c r="H1823" s="23">
        <f>VLOOKUP(A1823,'Medical Examinations'!A1823:H4157,7,FALSE)</f>
        <v>0</v>
      </c>
      <c r="I1823" s="23" t="str">
        <f>VLOOKUP(A1823,'Medical Examinations'!A1823:H4157,8,FALSE)</f>
        <v>No</v>
      </c>
      <c r="J1823" s="23" t="str" cm="1">
        <f t="array" ref="J1823">_xlfn.IFS(C1823&lt;18.5,"Under Weight",C1823&lt;25,"Healthy Weight",C1823&lt;30,"Over Weight",C1823&gt;=30,"Obesity")</f>
        <v>Obesity</v>
      </c>
      <c r="K1823" s="23" t="str" cm="1">
        <f t="array" ref="K1823">_xlfn.IFS(D1823&lt;5.7,"Normal",D1823&lt;=6.5,"Prediabetes",D1823&gt;6.5,"Diabetes")</f>
        <v>Normal</v>
      </c>
      <c r="L1823" s="30" t="str">
        <f>VLOOKUP(A1823,'Hospitalisation Details'!A1823:H4165,2,FALSE)</f>
        <v>22-Jun-1985</v>
      </c>
      <c r="M1823" s="23">
        <f>VLOOKUP(A1823,'Hospitalisation Details'!A1823:H4165,5,FALSE)</f>
        <v>4646.76</v>
      </c>
      <c r="N1823" s="23" t="str">
        <f>VLOOKUP(A1823,'Hospitalisation Details'!A1823:H4165,6,FALSE)</f>
        <v>tier - 1</v>
      </c>
      <c r="O1823" s="23" t="str">
        <f>VLOOKUP(A1823,'Hospitalisation Details'!A1823:H4165,7,FALSE)</f>
        <v>tier - 1</v>
      </c>
      <c r="P1823" s="23" t="str">
        <f>VLOOKUP(A1823,'Hospitalisation Details'!A1823:H4165,8,FALSE)</f>
        <v>R1011</v>
      </c>
      <c r="Q1823" s="26">
        <f>VLOOKUP(A1823,'Hospitalisation Details'!A1823:H4165,3,FALSE)</f>
        <v>37.961111111111109</v>
      </c>
    </row>
    <row r="1824" spans="1:17" ht="15.75" customHeight="1" x14ac:dyDescent="0.3">
      <c r="A1824" s="31" t="s">
        <v>3115</v>
      </c>
      <c r="B1824" s="23" t="str">
        <f>VLOOKUP(A1824,'Customer Names'!A1824:D4158,3,FALSE)</f>
        <v xml:space="preserve">  Brittany</v>
      </c>
      <c r="C1824" s="23">
        <f>VLOOKUP(Healthcare!A1824,'Medical Examinations'!A1824:H4158,2,FALSE)</f>
        <v>30.21</v>
      </c>
      <c r="D1824" s="23">
        <f>VLOOKUP(A1824,'Medical Examinations'!A1824:H4158,3,FALSE)</f>
        <v>5.21</v>
      </c>
      <c r="E1824" s="23" t="str">
        <f>VLOOKUP(A1824,'Medical Examinations'!A1824:H4158,4,FALSE)</f>
        <v>No</v>
      </c>
      <c r="F1824" s="23" t="str">
        <f>VLOOKUP(A1824,'Medical Examinations'!A1824:H4158,5,FALSE)</f>
        <v>No</v>
      </c>
      <c r="G1824" s="23" t="str">
        <f>VLOOKUP(A1824,'Medical Examinations'!A1824:H4158,6,FALSE)</f>
        <v>No</v>
      </c>
      <c r="H1824" s="23">
        <f>VLOOKUP(A1824,'Medical Examinations'!A1824:H4158,7,FALSE)</f>
        <v>1</v>
      </c>
      <c r="I1824" s="23" t="str">
        <f>VLOOKUP(A1824,'Medical Examinations'!A1824:H4158,8,FALSE)</f>
        <v>No</v>
      </c>
      <c r="J1824" s="23" t="str" cm="1">
        <f t="array" ref="J1824">_xlfn.IFS(C1824&lt;18.5,"Under Weight",C1824&lt;25,"Healthy Weight",C1824&lt;30,"Over Weight",C1824&gt;=30,"Obesity")</f>
        <v>Obesity</v>
      </c>
      <c r="K1824" s="23" t="str" cm="1">
        <f t="array" ref="K1824">_xlfn.IFS(D1824&lt;5.7,"Normal",D1824&lt;=6.5,"Prediabetes",D1824&gt;6.5,"Diabetes")</f>
        <v>Normal</v>
      </c>
      <c r="L1824" s="30" t="str">
        <f>VLOOKUP(A1824,'Hospitalisation Details'!A1824:H4166,2,FALSE)</f>
        <v>29-Jun-1998</v>
      </c>
      <c r="M1824" s="23">
        <f>VLOOKUP(A1824,'Hospitalisation Details'!A1824:H4166,5,FALSE)</f>
        <v>4618.08</v>
      </c>
      <c r="N1824" s="23" t="str">
        <f>VLOOKUP(A1824,'Hospitalisation Details'!A1824:H4166,6,FALSE)</f>
        <v>tier - 2</v>
      </c>
      <c r="O1824" s="23" t="str">
        <f>VLOOKUP(A1824,'Hospitalisation Details'!A1824:H4166,7,FALSE)</f>
        <v>tier - 1</v>
      </c>
      <c r="P1824" s="23" t="str">
        <f>VLOOKUP(A1824,'Hospitalisation Details'!A1824:H4166,8,FALSE)</f>
        <v>R1012</v>
      </c>
      <c r="Q1824" s="26">
        <f>VLOOKUP(A1824,'Hospitalisation Details'!A1824:H4166,3,FALSE)</f>
        <v>24.941666666666666</v>
      </c>
    </row>
    <row r="1825" spans="1:17" ht="15.75" customHeight="1" x14ac:dyDescent="0.3">
      <c r="A1825" s="31" t="s">
        <v>3117</v>
      </c>
      <c r="B1825" s="23" t="str">
        <f>VLOOKUP(A1825,'Customer Names'!A1825:D4159,3,FALSE)</f>
        <v xml:space="preserve">  Matthew T</v>
      </c>
      <c r="C1825" s="23">
        <f>VLOOKUP(Healthcare!A1825,'Medical Examinations'!A1825:H4159,2,FALSE)</f>
        <v>35.340000000000003</v>
      </c>
      <c r="D1825" s="23">
        <f>VLOOKUP(A1825,'Medical Examinations'!A1825:H4159,3,FALSE)</f>
        <v>4.13</v>
      </c>
      <c r="E1825" s="23" t="str">
        <f>VLOOKUP(A1825,'Medical Examinations'!A1825:H4159,4,FALSE)</f>
        <v>No</v>
      </c>
      <c r="F1825" s="23" t="str">
        <f>VLOOKUP(A1825,'Medical Examinations'!A1825:H4159,5,FALSE)</f>
        <v>yes</v>
      </c>
      <c r="G1825" s="23" t="str">
        <f>VLOOKUP(A1825,'Medical Examinations'!A1825:H4159,6,FALSE)</f>
        <v>No</v>
      </c>
      <c r="H1825" s="23">
        <f>VLOOKUP(A1825,'Medical Examinations'!A1825:H4159,7,FALSE)</f>
        <v>1</v>
      </c>
      <c r="I1825" s="23" t="str">
        <f>VLOOKUP(A1825,'Medical Examinations'!A1825:H4159,8,FALSE)</f>
        <v>No</v>
      </c>
      <c r="J1825" s="23" t="str" cm="1">
        <f t="array" ref="J1825">_xlfn.IFS(C1825&lt;18.5,"Under Weight",C1825&lt;25,"Healthy Weight",C1825&lt;30,"Over Weight",C1825&gt;=30,"Obesity")</f>
        <v>Obesity</v>
      </c>
      <c r="K1825" s="23" t="str" cm="1">
        <f t="array" ref="K1825">_xlfn.IFS(D1825&lt;5.7,"Normal",D1825&lt;=6.5,"Prediabetes",D1825&gt;6.5,"Diabetes")</f>
        <v>Normal</v>
      </c>
      <c r="L1825" s="30" t="str">
        <f>VLOOKUP(A1825,'Hospitalisation Details'!A1825:H4167,2,FALSE)</f>
        <v>02-Jul-2000</v>
      </c>
      <c r="M1825" s="23">
        <f>VLOOKUP(A1825,'Hospitalisation Details'!A1825:H4167,5,FALSE)</f>
        <v>4608.03</v>
      </c>
      <c r="N1825" s="23" t="str">
        <f>VLOOKUP(A1825,'Hospitalisation Details'!A1825:H4167,6,FALSE)</f>
        <v>tier - 2</v>
      </c>
      <c r="O1825" s="23" t="str">
        <f>VLOOKUP(A1825,'Hospitalisation Details'!A1825:H4167,7,FALSE)</f>
        <v>tier - 3</v>
      </c>
      <c r="P1825" s="23" t="str">
        <f>VLOOKUP(A1825,'Hospitalisation Details'!A1825:H4167,8,FALSE)</f>
        <v>R1011</v>
      </c>
      <c r="Q1825" s="26">
        <f>VLOOKUP(A1825,'Hospitalisation Details'!A1825:H4167,3,FALSE)</f>
        <v>22.933333333333334</v>
      </c>
    </row>
    <row r="1826" spans="1:17" ht="15.75" customHeight="1" x14ac:dyDescent="0.3">
      <c r="A1826" s="31" t="s">
        <v>3118</v>
      </c>
      <c r="B1826" s="23" t="str">
        <f>VLOOKUP(A1826,'Customer Names'!A1826:D4160,3,FALSE)</f>
        <v xml:space="preserve">  Becky G</v>
      </c>
      <c r="C1826" s="23">
        <f>VLOOKUP(Healthcare!A1826,'Medical Examinations'!A1826:H4160,2,FALSE)</f>
        <v>26.695</v>
      </c>
      <c r="D1826" s="23">
        <f>VLOOKUP(A1826,'Medical Examinations'!A1826:H4160,3,FALSE)</f>
        <v>5.28</v>
      </c>
      <c r="E1826" s="23" t="str">
        <f>VLOOKUP(A1826,'Medical Examinations'!A1826:H4160,4,FALSE)</f>
        <v>No</v>
      </c>
      <c r="F1826" s="23" t="str">
        <f>VLOOKUP(A1826,'Medical Examinations'!A1826:H4160,5,FALSE)</f>
        <v>No</v>
      </c>
      <c r="G1826" s="23" t="str">
        <f>VLOOKUP(A1826,'Medical Examinations'!A1826:H4160,6,FALSE)</f>
        <v>No</v>
      </c>
      <c r="H1826" s="23">
        <f>VLOOKUP(A1826,'Medical Examinations'!A1826:H4160,7,FALSE)</f>
        <v>0</v>
      </c>
      <c r="I1826" s="23" t="str">
        <f>VLOOKUP(A1826,'Medical Examinations'!A1826:H4160,8,FALSE)</f>
        <v>No</v>
      </c>
      <c r="J1826" s="23" t="str" cm="1">
        <f t="array" ref="J1826">_xlfn.IFS(C1826&lt;18.5,"Under Weight",C1826&lt;25,"Healthy Weight",C1826&lt;30,"Over Weight",C1826&gt;=30,"Obesity")</f>
        <v>Over Weight</v>
      </c>
      <c r="K1826" s="23" t="str" cm="1">
        <f t="array" ref="K1826">_xlfn.IFS(D1826&lt;5.7,"Normal",D1826&lt;=6.5,"Prediabetes",D1826&gt;6.5,"Diabetes")</f>
        <v>Normal</v>
      </c>
      <c r="L1826" s="30" t="str">
        <f>VLOOKUP(A1826,'Hospitalisation Details'!A1826:H4168,2,FALSE)</f>
        <v>18-Sep-1989</v>
      </c>
      <c r="M1826" s="23">
        <f>VLOOKUP(A1826,'Hospitalisation Details'!A1826:H4168,5,FALSE)</f>
        <v>4571.41</v>
      </c>
      <c r="N1826" s="23" t="str">
        <f>VLOOKUP(A1826,'Hospitalisation Details'!A1826:H4168,6,FALSE)</f>
        <v>tier - 2</v>
      </c>
      <c r="O1826" s="23" t="str">
        <f>VLOOKUP(A1826,'Hospitalisation Details'!A1826:H4168,7,FALSE)</f>
        <v>tier - 2</v>
      </c>
      <c r="P1826" s="23" t="str">
        <f>VLOOKUP(A1826,'Hospitalisation Details'!A1826:H4168,8,FALSE)</f>
        <v>R1012</v>
      </c>
      <c r="Q1826" s="26">
        <f>VLOOKUP(A1826,'Hospitalisation Details'!A1826:H4168,3,FALSE)</f>
        <v>33.722222222222221</v>
      </c>
    </row>
    <row r="1827" spans="1:17" ht="15.75" customHeight="1" x14ac:dyDescent="0.3">
      <c r="A1827" s="31" t="s">
        <v>3120</v>
      </c>
      <c r="B1827" s="23" t="str">
        <f>VLOOKUP(A1827,'Customer Names'!A1827:D4161,3,FALSE)</f>
        <v xml:space="preserve">  Virginie</v>
      </c>
      <c r="C1827" s="23">
        <f>VLOOKUP(Healthcare!A1827,'Medical Examinations'!A1827:H4161,2,FALSE)</f>
        <v>29.355</v>
      </c>
      <c r="D1827" s="23">
        <f>VLOOKUP(A1827,'Medical Examinations'!A1827:H4161,3,FALSE)</f>
        <v>4.68</v>
      </c>
      <c r="E1827" s="23" t="str">
        <f>VLOOKUP(A1827,'Medical Examinations'!A1827:H4161,4,FALSE)</f>
        <v>Yes</v>
      </c>
      <c r="F1827" s="23" t="str">
        <f>VLOOKUP(A1827,'Medical Examinations'!A1827:H4161,5,FALSE)</f>
        <v>No</v>
      </c>
      <c r="G1827" s="23" t="str">
        <f>VLOOKUP(A1827,'Medical Examinations'!A1827:H4161,6,FALSE)</f>
        <v>No</v>
      </c>
      <c r="H1827" s="23">
        <f>VLOOKUP(A1827,'Medical Examinations'!A1827:H4161,7,FALSE)</f>
        <v>0</v>
      </c>
      <c r="I1827" s="23" t="str">
        <f>VLOOKUP(A1827,'Medical Examinations'!A1827:H4161,8,FALSE)</f>
        <v>No</v>
      </c>
      <c r="J1827" s="23" t="str" cm="1">
        <f t="array" ref="J1827">_xlfn.IFS(C1827&lt;18.5,"Under Weight",C1827&lt;25,"Healthy Weight",C1827&lt;30,"Over Weight",C1827&gt;=30,"Obesity")</f>
        <v>Over Weight</v>
      </c>
      <c r="K1827" s="23" t="str" cm="1">
        <f t="array" ref="K1827">_xlfn.IFS(D1827&lt;5.7,"Normal",D1827&lt;=6.5,"Prediabetes",D1827&gt;6.5,"Diabetes")</f>
        <v>Normal</v>
      </c>
      <c r="L1827" s="30" t="str">
        <f>VLOOKUP(A1827,'Hospitalisation Details'!A1827:H4169,2,FALSE)</f>
        <v>25-Dec-1996</v>
      </c>
      <c r="M1827" s="23">
        <f>VLOOKUP(A1827,'Hospitalisation Details'!A1827:H4169,5,FALSE)</f>
        <v>4564.1899999999996</v>
      </c>
      <c r="N1827" s="23" t="str">
        <f>VLOOKUP(A1827,'Hospitalisation Details'!A1827:H4169,6,FALSE)</f>
        <v>tier - 2</v>
      </c>
      <c r="O1827" s="23" t="str">
        <f>VLOOKUP(A1827,'Hospitalisation Details'!A1827:H4169,7,FALSE)</f>
        <v>tier - 2</v>
      </c>
      <c r="P1827" s="23" t="str">
        <f>VLOOKUP(A1827,'Hospitalisation Details'!A1827:H4169,8,FALSE)</f>
        <v>R1024</v>
      </c>
      <c r="Q1827" s="26">
        <f>VLOOKUP(A1827,'Hospitalisation Details'!A1827:H4169,3,FALSE)</f>
        <v>26.452777777777779</v>
      </c>
    </row>
    <row r="1828" spans="1:17" ht="15.75" customHeight="1" x14ac:dyDescent="0.3">
      <c r="A1828" s="31" t="s">
        <v>3122</v>
      </c>
      <c r="B1828" s="23" t="str">
        <f>VLOOKUP(A1828,'Customer Names'!A1828:D4162,3,FALSE)</f>
        <v xml:space="preserve">  Allison A</v>
      </c>
      <c r="C1828" s="23">
        <f>VLOOKUP(Healthcare!A1828,'Medical Examinations'!A1828:H4162,2,FALSE)</f>
        <v>29.59</v>
      </c>
      <c r="D1828" s="23">
        <f>VLOOKUP(A1828,'Medical Examinations'!A1828:H4162,3,FALSE)</f>
        <v>4.0599999999999996</v>
      </c>
      <c r="E1828" s="23" t="str">
        <f>VLOOKUP(A1828,'Medical Examinations'!A1828:H4162,4,FALSE)</f>
        <v>No</v>
      </c>
      <c r="F1828" s="23" t="str">
        <f>VLOOKUP(A1828,'Medical Examinations'!A1828:H4162,5,FALSE)</f>
        <v>No</v>
      </c>
      <c r="G1828" s="23" t="str">
        <f>VLOOKUP(A1828,'Medical Examinations'!A1828:H4162,6,FALSE)</f>
        <v>No</v>
      </c>
      <c r="H1828" s="23">
        <f>VLOOKUP(A1828,'Medical Examinations'!A1828:H4162,7,FALSE)</f>
        <v>0</v>
      </c>
      <c r="I1828" s="23" t="str">
        <f>VLOOKUP(A1828,'Medical Examinations'!A1828:H4162,8,FALSE)</f>
        <v>No</v>
      </c>
      <c r="J1828" s="23" t="str" cm="1">
        <f t="array" ref="J1828">_xlfn.IFS(C1828&lt;18.5,"Under Weight",C1828&lt;25,"Healthy Weight",C1828&lt;30,"Over Weight",C1828&gt;=30,"Obesity")</f>
        <v>Over Weight</v>
      </c>
      <c r="K1828" s="23" t="str" cm="1">
        <f t="array" ref="K1828">_xlfn.IFS(D1828&lt;5.7,"Normal",D1828&lt;=6.5,"Prediabetes",D1828&gt;6.5,"Diabetes")</f>
        <v>Normal</v>
      </c>
      <c r="L1828" s="30" t="str">
        <f>VLOOKUP(A1828,'Hospitalisation Details'!A1828:H4170,2,FALSE)</f>
        <v>20-Sep-1990</v>
      </c>
      <c r="M1828" s="23">
        <f>VLOOKUP(A1828,'Hospitalisation Details'!A1828:H4170,5,FALSE)</f>
        <v>4562.84</v>
      </c>
      <c r="N1828" s="23" t="str">
        <f>VLOOKUP(A1828,'Hospitalisation Details'!A1828:H4170,6,FALSE)</f>
        <v>tier - 2</v>
      </c>
      <c r="O1828" s="23" t="str">
        <f>VLOOKUP(A1828,'Hospitalisation Details'!A1828:H4170,7,FALSE)</f>
        <v>tier - 2</v>
      </c>
      <c r="P1828" s="23" t="str">
        <f>VLOOKUP(A1828,'Hospitalisation Details'!A1828:H4170,8,FALSE)</f>
        <v>R1013</v>
      </c>
      <c r="Q1828" s="26">
        <f>VLOOKUP(A1828,'Hospitalisation Details'!A1828:H4170,3,FALSE)</f>
        <v>32.716666666666669</v>
      </c>
    </row>
    <row r="1829" spans="1:17" ht="15.75" customHeight="1" x14ac:dyDescent="0.3">
      <c r="A1829" s="31" t="s">
        <v>3124</v>
      </c>
      <c r="B1829" s="23" t="str">
        <f>VLOOKUP(A1829,'Customer Names'!A1829:D4163,3,FALSE)</f>
        <v xml:space="preserve">  Julie</v>
      </c>
      <c r="C1829" s="23">
        <f>VLOOKUP(Healthcare!A1829,'Medical Examinations'!A1829:H4163,2,FALSE)</f>
        <v>31.35</v>
      </c>
      <c r="D1829" s="23">
        <f>VLOOKUP(A1829,'Medical Examinations'!A1829:H4163,3,FALSE)</f>
        <v>4.2</v>
      </c>
      <c r="E1829" s="23" t="str">
        <f>VLOOKUP(A1829,'Medical Examinations'!A1829:H4163,4,FALSE)</f>
        <v>No</v>
      </c>
      <c r="F1829" s="23" t="str">
        <f>VLOOKUP(A1829,'Medical Examinations'!A1829:H4163,5,FALSE)</f>
        <v>yes</v>
      </c>
      <c r="G1829" s="23" t="str">
        <f>VLOOKUP(A1829,'Medical Examinations'!A1829:H4163,6,FALSE)</f>
        <v>No</v>
      </c>
      <c r="H1829" s="23">
        <f>VLOOKUP(A1829,'Medical Examinations'!A1829:H4163,7,FALSE)</f>
        <v>1</v>
      </c>
      <c r="I1829" s="23" t="str">
        <f>VLOOKUP(A1829,'Medical Examinations'!A1829:H4163,8,FALSE)</f>
        <v>No</v>
      </c>
      <c r="J1829" s="23" t="str" cm="1">
        <f t="array" ref="J1829">_xlfn.IFS(C1829&lt;18.5,"Under Weight",C1829&lt;25,"Healthy Weight",C1829&lt;30,"Over Weight",C1829&gt;=30,"Obesity")</f>
        <v>Obesity</v>
      </c>
      <c r="K1829" s="23" t="str" cm="1">
        <f t="array" ref="K1829">_xlfn.IFS(D1829&lt;5.7,"Normal",D1829&lt;=6.5,"Prediabetes",D1829&gt;6.5,"Diabetes")</f>
        <v>Normal</v>
      </c>
      <c r="L1829" s="30" t="str">
        <f>VLOOKUP(A1829,'Hospitalisation Details'!A1829:H4171,2,FALSE)</f>
        <v>22-Dec-2004</v>
      </c>
      <c r="M1829" s="23">
        <f>VLOOKUP(A1829,'Hospitalisation Details'!A1829:H4171,5,FALSE)</f>
        <v>4561.1899999999996</v>
      </c>
      <c r="N1829" s="23" t="str">
        <f>VLOOKUP(A1829,'Hospitalisation Details'!A1829:H4171,6,FALSE)</f>
        <v>tier - 2</v>
      </c>
      <c r="O1829" s="23" t="str">
        <f>VLOOKUP(A1829,'Hospitalisation Details'!A1829:H4171,7,FALSE)</f>
        <v>tier - 2</v>
      </c>
      <c r="P1829" s="23" t="str">
        <f>VLOOKUP(A1829,'Hospitalisation Details'!A1829:H4171,8,FALSE)</f>
        <v>R1024</v>
      </c>
      <c r="Q1829" s="26">
        <f>VLOOKUP(A1829,'Hospitalisation Details'!A1829:H4171,3,FALSE)</f>
        <v>18.461111111111112</v>
      </c>
    </row>
    <row r="1830" spans="1:17" ht="15.75" customHeight="1" x14ac:dyDescent="0.3">
      <c r="A1830" s="31" t="s">
        <v>3125</v>
      </c>
      <c r="B1830" s="23" t="str">
        <f>VLOOKUP(A1830,'Customer Names'!A1830:D4164,3,FALSE)</f>
        <v xml:space="preserve">  Katherine</v>
      </c>
      <c r="C1830" s="23">
        <f>VLOOKUP(Healthcare!A1830,'Medical Examinations'!A1830:H4164,2,FALSE)</f>
        <v>20.52</v>
      </c>
      <c r="D1830" s="23">
        <f>VLOOKUP(A1830,'Medical Examinations'!A1830:H4164,3,FALSE)</f>
        <v>4.83</v>
      </c>
      <c r="E1830" s="23" t="str">
        <f>VLOOKUP(A1830,'Medical Examinations'!A1830:H4164,4,FALSE)</f>
        <v>No</v>
      </c>
      <c r="F1830" s="23" t="str">
        <f>VLOOKUP(A1830,'Medical Examinations'!A1830:H4164,5,FALSE)</f>
        <v>No</v>
      </c>
      <c r="G1830" s="23" t="str">
        <f>VLOOKUP(A1830,'Medical Examinations'!A1830:H4164,6,FALSE)</f>
        <v>No</v>
      </c>
      <c r="H1830" s="23">
        <f>VLOOKUP(A1830,'Medical Examinations'!A1830:H4164,7,FALSE)</f>
        <v>0</v>
      </c>
      <c r="I1830" s="23" t="str">
        <f>VLOOKUP(A1830,'Medical Examinations'!A1830:H4164,8,FALSE)</f>
        <v>No</v>
      </c>
      <c r="J1830" s="23" t="str" cm="1">
        <f t="array" ref="J1830">_xlfn.IFS(C1830&lt;18.5,"Under Weight",C1830&lt;25,"Healthy Weight",C1830&lt;30,"Over Weight",C1830&gt;=30,"Obesity")</f>
        <v>Healthy Weight</v>
      </c>
      <c r="K1830" s="23" t="str" cm="1">
        <f t="array" ref="K1830">_xlfn.IFS(D1830&lt;5.7,"Normal",D1830&lt;=6.5,"Prediabetes",D1830&gt;6.5,"Diabetes")</f>
        <v>Normal</v>
      </c>
      <c r="L1830" s="30" t="str">
        <f>VLOOKUP(A1830,'Hospitalisation Details'!A1830:H4172,2,FALSE)</f>
        <v>17-Nov-1990</v>
      </c>
      <c r="M1830" s="23">
        <f>VLOOKUP(A1830,'Hospitalisation Details'!A1830:H4172,5,FALSE)</f>
        <v>4544.2299999999996</v>
      </c>
      <c r="N1830" s="23" t="str">
        <f>VLOOKUP(A1830,'Hospitalisation Details'!A1830:H4172,6,FALSE)</f>
        <v>tier - 2</v>
      </c>
      <c r="O1830" s="23" t="str">
        <f>VLOOKUP(A1830,'Hospitalisation Details'!A1830:H4172,7,FALSE)</f>
        <v>tier - 1</v>
      </c>
      <c r="P1830" s="23" t="str">
        <f>VLOOKUP(A1830,'Hospitalisation Details'!A1830:H4172,8,FALSE)</f>
        <v>R1024</v>
      </c>
      <c r="Q1830" s="26">
        <f>VLOOKUP(A1830,'Hospitalisation Details'!A1830:H4172,3,FALSE)</f>
        <v>32.55833333333333</v>
      </c>
    </row>
    <row r="1831" spans="1:17" ht="15.75" customHeight="1" x14ac:dyDescent="0.3">
      <c r="A1831" s="31" t="s">
        <v>3126</v>
      </c>
      <c r="B1831" s="23" t="str">
        <f>VLOOKUP(A1831,'Customer Names'!A1831:D4165,3,FALSE)</f>
        <v xml:space="preserve">  Caleb</v>
      </c>
      <c r="C1831" s="23">
        <f>VLOOKUP(Healthcare!A1831,'Medical Examinations'!A1831:H4165,2,FALSE)</f>
        <v>42.9</v>
      </c>
      <c r="D1831" s="23">
        <f>VLOOKUP(A1831,'Medical Examinations'!A1831:H4165,3,FALSE)</f>
        <v>4.87</v>
      </c>
      <c r="E1831" s="23" t="str">
        <f>VLOOKUP(A1831,'Medical Examinations'!A1831:H4165,4,FALSE)</f>
        <v>Yes</v>
      </c>
      <c r="F1831" s="23" t="str">
        <f>VLOOKUP(A1831,'Medical Examinations'!A1831:H4165,5,FALSE)</f>
        <v>No</v>
      </c>
      <c r="G1831" s="23" t="str">
        <f>VLOOKUP(A1831,'Medical Examinations'!A1831:H4165,6,FALSE)</f>
        <v>No</v>
      </c>
      <c r="H1831" s="23">
        <f>VLOOKUP(A1831,'Medical Examinations'!A1831:H4165,7,FALSE)</f>
        <v>1</v>
      </c>
      <c r="I1831" s="23" t="str">
        <f>VLOOKUP(A1831,'Medical Examinations'!A1831:H4165,8,FALSE)</f>
        <v>No</v>
      </c>
      <c r="J1831" s="23" t="str" cm="1">
        <f t="array" ref="J1831">_xlfn.IFS(C1831&lt;18.5,"Under Weight",C1831&lt;25,"Healthy Weight",C1831&lt;30,"Over Weight",C1831&gt;=30,"Obesity")</f>
        <v>Obesity</v>
      </c>
      <c r="K1831" s="23" t="str" cm="1">
        <f t="array" ref="K1831">_xlfn.IFS(D1831&lt;5.7,"Normal",D1831&lt;=6.5,"Prediabetes",D1831&gt;6.5,"Diabetes")</f>
        <v>Normal</v>
      </c>
      <c r="L1831" s="30" t="str">
        <f>VLOOKUP(A1831,'Hospitalisation Details'!A1831:H4173,2,FALSE)</f>
        <v>13-Jun-1988</v>
      </c>
      <c r="M1831" s="23">
        <f>VLOOKUP(A1831,'Hospitalisation Details'!A1831:H4173,5,FALSE)</f>
        <v>4536.26</v>
      </c>
      <c r="N1831" s="23" t="str">
        <f>VLOOKUP(A1831,'Hospitalisation Details'!A1831:H4173,6,FALSE)</f>
        <v>tier - 2</v>
      </c>
      <c r="O1831" s="23" t="str">
        <f>VLOOKUP(A1831,'Hospitalisation Details'!A1831:H4173,7,FALSE)</f>
        <v>tier - 2</v>
      </c>
      <c r="P1831" s="23" t="str">
        <f>VLOOKUP(A1831,'Hospitalisation Details'!A1831:H4173,8,FALSE)</f>
        <v>R1011</v>
      </c>
      <c r="Q1831" s="26">
        <f>VLOOKUP(A1831,'Hospitalisation Details'!A1831:H4173,3,FALSE)</f>
        <v>34.986111111111114</v>
      </c>
    </row>
    <row r="1832" spans="1:17" ht="15.75" customHeight="1" x14ac:dyDescent="0.3">
      <c r="A1832" s="31" t="s">
        <v>3128</v>
      </c>
      <c r="B1832" s="23" t="str">
        <f>VLOOKUP(A1832,'Customer Names'!A1832:D4166,3,FALSE)</f>
        <v xml:space="preserve">  Jaime</v>
      </c>
      <c r="C1832" s="23">
        <f>VLOOKUP(Healthcare!A1832,'Medical Examinations'!A1832:H4166,2,FALSE)</f>
        <v>24.6</v>
      </c>
      <c r="D1832" s="23">
        <f>VLOOKUP(A1832,'Medical Examinations'!A1832:H4166,3,FALSE)</f>
        <v>5.86</v>
      </c>
      <c r="E1832" s="23" t="str">
        <f>VLOOKUP(A1832,'Medical Examinations'!A1832:H4166,4,FALSE)</f>
        <v>No</v>
      </c>
      <c r="F1832" s="23" t="str">
        <f>VLOOKUP(A1832,'Medical Examinations'!A1832:H4166,5,FALSE)</f>
        <v>No</v>
      </c>
      <c r="G1832" s="23" t="str">
        <f>VLOOKUP(A1832,'Medical Examinations'!A1832:H4166,6,FALSE)</f>
        <v>Yes</v>
      </c>
      <c r="H1832" s="23">
        <f>VLOOKUP(A1832,'Medical Examinations'!A1832:H4166,7,FALSE)</f>
        <v>1</v>
      </c>
      <c r="I1832" s="23" t="str">
        <f>VLOOKUP(A1832,'Medical Examinations'!A1832:H4166,8,FALSE)</f>
        <v>No</v>
      </c>
      <c r="J1832" s="23" t="str" cm="1">
        <f t="array" ref="J1832">_xlfn.IFS(C1832&lt;18.5,"Under Weight",C1832&lt;25,"Healthy Weight",C1832&lt;30,"Over Weight",C1832&gt;=30,"Obesity")</f>
        <v>Healthy Weight</v>
      </c>
      <c r="K1832" s="23" t="str" cm="1">
        <f t="array" ref="K1832">_xlfn.IFS(D1832&lt;5.7,"Normal",D1832&lt;=6.5,"Prediabetes",D1832&gt;6.5,"Diabetes")</f>
        <v>Prediabetes</v>
      </c>
      <c r="L1832" s="30" t="str">
        <f>VLOOKUP(A1832,'Hospitalisation Details'!A1832:H4174,2,FALSE)</f>
        <v>29-Jun-1993</v>
      </c>
      <c r="M1832" s="23">
        <f>VLOOKUP(A1832,'Hospitalisation Details'!A1832:H4174,5,FALSE)</f>
        <v>4529.4799999999996</v>
      </c>
      <c r="N1832" s="23" t="str">
        <f>VLOOKUP(A1832,'Hospitalisation Details'!A1832:H4174,6,FALSE)</f>
        <v>tier - 2</v>
      </c>
      <c r="O1832" s="23" t="str">
        <f>VLOOKUP(A1832,'Hospitalisation Details'!A1832:H4174,7,FALSE)</f>
        <v>tier - 1</v>
      </c>
      <c r="P1832" s="23" t="str">
        <f>VLOOKUP(A1832,'Hospitalisation Details'!A1832:H4174,8,FALSE)</f>
        <v>R1011</v>
      </c>
      <c r="Q1832" s="26">
        <f>VLOOKUP(A1832,'Hospitalisation Details'!A1832:H4174,3,FALSE)</f>
        <v>29.941666666666666</v>
      </c>
    </row>
    <row r="1833" spans="1:17" ht="15.75" customHeight="1" x14ac:dyDescent="0.3">
      <c r="A1833" s="31" t="s">
        <v>3129</v>
      </c>
      <c r="B1833" s="23" t="str">
        <f>VLOOKUP(A1833,'Customer Names'!A1833:D4167,3,FALSE)</f>
        <v xml:space="preserve">  Hannah</v>
      </c>
      <c r="C1833" s="23">
        <f>VLOOKUP(Healthcare!A1833,'Medical Examinations'!A1833:H4167,2,FALSE)</f>
        <v>28.405000000000001</v>
      </c>
      <c r="D1833" s="23">
        <f>VLOOKUP(A1833,'Medical Examinations'!A1833:H4167,3,FALSE)</f>
        <v>4.12</v>
      </c>
      <c r="E1833" s="23" t="str">
        <f>VLOOKUP(A1833,'Medical Examinations'!A1833:H4167,4,FALSE)</f>
        <v>No</v>
      </c>
      <c r="F1833" s="23" t="str">
        <f>VLOOKUP(A1833,'Medical Examinations'!A1833:H4167,5,FALSE)</f>
        <v>No</v>
      </c>
      <c r="G1833" s="23" t="str">
        <f>VLOOKUP(A1833,'Medical Examinations'!A1833:H4167,6,FALSE)</f>
        <v>No</v>
      </c>
      <c r="H1833" s="23">
        <f>VLOOKUP(A1833,'Medical Examinations'!A1833:H4167,7,FALSE)</f>
        <v>1</v>
      </c>
      <c r="I1833" s="23" t="str">
        <f>VLOOKUP(A1833,'Medical Examinations'!A1833:H4167,8,FALSE)</f>
        <v>No</v>
      </c>
      <c r="J1833" s="23" t="str" cm="1">
        <f t="array" ref="J1833">_xlfn.IFS(C1833&lt;18.5,"Under Weight",C1833&lt;25,"Healthy Weight",C1833&lt;30,"Over Weight",C1833&gt;=30,"Obesity")</f>
        <v>Over Weight</v>
      </c>
      <c r="K1833" s="23" t="str" cm="1">
        <f t="array" ref="K1833">_xlfn.IFS(D1833&lt;5.7,"Normal",D1833&lt;=6.5,"Prediabetes",D1833&gt;6.5,"Diabetes")</f>
        <v>Normal</v>
      </c>
      <c r="L1833" s="30" t="str">
        <f>VLOOKUP(A1833,'Hospitalisation Details'!A1833:H4175,2,FALSE)</f>
        <v>13-Aug-1992</v>
      </c>
      <c r="M1833" s="23">
        <f>VLOOKUP(A1833,'Hospitalisation Details'!A1833:H4175,5,FALSE)</f>
        <v>4527.18</v>
      </c>
      <c r="N1833" s="23" t="str">
        <f>VLOOKUP(A1833,'Hospitalisation Details'!A1833:H4175,6,FALSE)</f>
        <v>tier - 2</v>
      </c>
      <c r="O1833" s="23" t="str">
        <f>VLOOKUP(A1833,'Hospitalisation Details'!A1833:H4175,7,FALSE)</f>
        <v>tier - 2</v>
      </c>
      <c r="P1833" s="23" t="str">
        <f>VLOOKUP(A1833,'Hospitalisation Details'!A1833:H4175,8,FALSE)</f>
        <v>R1012</v>
      </c>
      <c r="Q1833" s="26">
        <f>VLOOKUP(A1833,'Hospitalisation Details'!A1833:H4175,3,FALSE)</f>
        <v>30.819444444444443</v>
      </c>
    </row>
    <row r="1834" spans="1:17" ht="15.75" customHeight="1" x14ac:dyDescent="0.3">
      <c r="A1834" s="31" t="s">
        <v>3130</v>
      </c>
      <c r="B1834" s="23" t="str">
        <f>VLOOKUP(A1834,'Customer Names'!A1834:D4168,3,FALSE)</f>
        <v xml:space="preserve">  Zachariah</v>
      </c>
      <c r="C1834" s="23">
        <f>VLOOKUP(Healthcare!A1834,'Medical Examinations'!A1834:H4168,2,FALSE)</f>
        <v>34.674999999999997</v>
      </c>
      <c r="D1834" s="23">
        <f>VLOOKUP(A1834,'Medical Examinations'!A1834:H4168,3,FALSE)</f>
        <v>5.71</v>
      </c>
      <c r="E1834" s="23" t="str">
        <f>VLOOKUP(A1834,'Medical Examinations'!A1834:H4168,4,FALSE)</f>
        <v>Yes</v>
      </c>
      <c r="F1834" s="23" t="str">
        <f>VLOOKUP(A1834,'Medical Examinations'!A1834:H4168,5,FALSE)</f>
        <v>No</v>
      </c>
      <c r="G1834" s="23" t="str">
        <f>VLOOKUP(A1834,'Medical Examinations'!A1834:H4168,6,FALSE)</f>
        <v>No</v>
      </c>
      <c r="H1834" s="23">
        <f>VLOOKUP(A1834,'Medical Examinations'!A1834:H4168,7,FALSE)</f>
        <v>1</v>
      </c>
      <c r="I1834" s="23" t="str">
        <f>VLOOKUP(A1834,'Medical Examinations'!A1834:H4168,8,FALSE)</f>
        <v>No</v>
      </c>
      <c r="J1834" s="23" t="str" cm="1">
        <f t="array" ref="J1834">_xlfn.IFS(C1834&lt;18.5,"Under Weight",C1834&lt;25,"Healthy Weight",C1834&lt;30,"Over Weight",C1834&gt;=30,"Obesity")</f>
        <v>Obesity</v>
      </c>
      <c r="K1834" s="23" t="str" cm="1">
        <f t="array" ref="K1834">_xlfn.IFS(D1834&lt;5.7,"Normal",D1834&lt;=6.5,"Prediabetes",D1834&gt;6.5,"Diabetes")</f>
        <v>Prediabetes</v>
      </c>
      <c r="L1834" s="30" t="str">
        <f>VLOOKUP(A1834,'Hospitalisation Details'!A1834:H4176,2,FALSE)</f>
        <v>21-Dec-1988</v>
      </c>
      <c r="M1834" s="23">
        <f>VLOOKUP(A1834,'Hospitalisation Details'!A1834:H4176,5,FALSE)</f>
        <v>4518.83</v>
      </c>
      <c r="N1834" s="23" t="str">
        <f>VLOOKUP(A1834,'Hospitalisation Details'!A1834:H4176,6,FALSE)</f>
        <v>tier - 2</v>
      </c>
      <c r="O1834" s="23" t="str">
        <f>VLOOKUP(A1834,'Hospitalisation Details'!A1834:H4176,7,FALSE)</f>
        <v>tier - 2</v>
      </c>
      <c r="P1834" s="23" t="str">
        <f>VLOOKUP(A1834,'Hospitalisation Details'!A1834:H4176,8,FALSE)</f>
        <v>R1017</v>
      </c>
      <c r="Q1834" s="26">
        <f>VLOOKUP(A1834,'Hospitalisation Details'!A1834:H4176,3,FALSE)</f>
        <v>34.463888888888889</v>
      </c>
    </row>
    <row r="1835" spans="1:17" ht="15.75" customHeight="1" x14ac:dyDescent="0.3">
      <c r="A1835" s="31" t="s">
        <v>3132</v>
      </c>
      <c r="B1835" s="23" t="str">
        <f>VLOOKUP(A1835,'Customer Names'!A1835:D4169,3,FALSE)</f>
        <v xml:space="preserve">  Patricia A</v>
      </c>
      <c r="C1835" s="23">
        <f>VLOOKUP(Healthcare!A1835,'Medical Examinations'!A1835:H4169,2,FALSE)</f>
        <v>18.850000000000001</v>
      </c>
      <c r="D1835" s="23">
        <f>VLOOKUP(A1835,'Medical Examinations'!A1835:H4169,3,FALSE)</f>
        <v>6.03</v>
      </c>
      <c r="E1835" s="23" t="str">
        <f>VLOOKUP(A1835,'Medical Examinations'!A1835:H4169,4,FALSE)</f>
        <v>No</v>
      </c>
      <c r="F1835" s="23" t="str">
        <f>VLOOKUP(A1835,'Medical Examinations'!A1835:H4169,5,FALSE)</f>
        <v>No</v>
      </c>
      <c r="G1835" s="23" t="str">
        <f>VLOOKUP(A1835,'Medical Examinations'!A1835:H4169,6,FALSE)</f>
        <v>No</v>
      </c>
      <c r="H1835" s="23">
        <f>VLOOKUP(A1835,'Medical Examinations'!A1835:H4169,7,FALSE)</f>
        <v>1</v>
      </c>
      <c r="I1835" s="23" t="str">
        <f>VLOOKUP(A1835,'Medical Examinations'!A1835:H4169,8,FALSE)</f>
        <v>No</v>
      </c>
      <c r="J1835" s="23" t="str" cm="1">
        <f t="array" ref="J1835">_xlfn.IFS(C1835&lt;18.5,"Under Weight",C1835&lt;25,"Healthy Weight",C1835&lt;30,"Over Weight",C1835&gt;=30,"Obesity")</f>
        <v>Healthy Weight</v>
      </c>
      <c r="K1835" s="23" t="str" cm="1">
        <f t="array" ref="K1835">_xlfn.IFS(D1835&lt;5.7,"Normal",D1835&lt;=6.5,"Prediabetes",D1835&gt;6.5,"Diabetes")</f>
        <v>Prediabetes</v>
      </c>
      <c r="L1835" s="30" t="str">
        <f>VLOOKUP(A1835,'Hospitalisation Details'!A1835:H4177,2,FALSE)</f>
        <v>05-Dec-1987</v>
      </c>
      <c r="M1835" s="23">
        <f>VLOOKUP(A1835,'Hospitalisation Details'!A1835:H4177,5,FALSE)</f>
        <v>4518.7700000000004</v>
      </c>
      <c r="N1835" s="23" t="str">
        <f>VLOOKUP(A1835,'Hospitalisation Details'!A1835:H4177,6,FALSE)</f>
        <v>tier - 2</v>
      </c>
      <c r="O1835" s="23" t="str">
        <f>VLOOKUP(A1835,'Hospitalisation Details'!A1835:H4177,7,FALSE)</f>
        <v>tier - 3</v>
      </c>
      <c r="P1835" s="23" t="str">
        <f>VLOOKUP(A1835,'Hospitalisation Details'!A1835:H4177,8,FALSE)</f>
        <v>R1012</v>
      </c>
      <c r="Q1835" s="26">
        <f>VLOOKUP(A1835,'Hospitalisation Details'!A1835:H4177,3,FALSE)</f>
        <v>35.508333333333333</v>
      </c>
    </row>
    <row r="1836" spans="1:17" ht="15.75" customHeight="1" x14ac:dyDescent="0.3">
      <c r="A1836" s="31" t="s">
        <v>3134</v>
      </c>
      <c r="B1836" s="23" t="str">
        <f>VLOOKUP(A1836,'Customer Names'!A1836:D4170,3,FALSE)</f>
        <v xml:space="preserve">  Elizabeth A</v>
      </c>
      <c r="C1836" s="23">
        <f>VLOOKUP(Healthcare!A1836,'Medical Examinations'!A1836:H4170,2,FALSE)</f>
        <v>34.130000000000003</v>
      </c>
      <c r="D1836" s="23">
        <f>VLOOKUP(A1836,'Medical Examinations'!A1836:H4170,3,FALSE)</f>
        <v>5.65</v>
      </c>
      <c r="E1836" s="23" t="str">
        <f>VLOOKUP(A1836,'Medical Examinations'!A1836:H4170,4,FALSE)</f>
        <v>No</v>
      </c>
      <c r="F1836" s="23" t="str">
        <f>VLOOKUP(A1836,'Medical Examinations'!A1836:H4170,5,FALSE)</f>
        <v>No</v>
      </c>
      <c r="G1836" s="23" t="str">
        <f>VLOOKUP(A1836,'Medical Examinations'!A1836:H4170,6,FALSE)</f>
        <v>Yes</v>
      </c>
      <c r="H1836" s="23">
        <f>VLOOKUP(A1836,'Medical Examinations'!A1836:H4170,7,FALSE)</f>
        <v>1</v>
      </c>
      <c r="I1836" s="23" t="str">
        <f>VLOOKUP(A1836,'Medical Examinations'!A1836:H4170,8,FALSE)</f>
        <v>No</v>
      </c>
      <c r="J1836" s="23" t="str" cm="1">
        <f t="array" ref="J1836">_xlfn.IFS(C1836&lt;18.5,"Under Weight",C1836&lt;25,"Healthy Weight",C1836&lt;30,"Over Weight",C1836&gt;=30,"Obesity")</f>
        <v>Obesity</v>
      </c>
      <c r="K1836" s="23" t="str" cm="1">
        <f t="array" ref="K1836">_xlfn.IFS(D1836&lt;5.7,"Normal",D1836&lt;=6.5,"Prediabetes",D1836&gt;6.5,"Diabetes")</f>
        <v>Normal</v>
      </c>
      <c r="L1836" s="30" t="str">
        <f>VLOOKUP(A1836,'Hospitalisation Details'!A1836:H4178,2,FALSE)</f>
        <v>02-Oct-2003</v>
      </c>
      <c r="M1836" s="23">
        <f>VLOOKUP(A1836,'Hospitalisation Details'!A1836:H4178,5,FALSE)</f>
        <v>4518.3999999999996</v>
      </c>
      <c r="N1836" s="23" t="str">
        <f>VLOOKUP(A1836,'Hospitalisation Details'!A1836:H4178,6,FALSE)</f>
        <v>tier - 2</v>
      </c>
      <c r="O1836" s="23" t="str">
        <f>VLOOKUP(A1836,'Hospitalisation Details'!A1836:H4178,7,FALSE)</f>
        <v>tier - 3</v>
      </c>
      <c r="P1836" s="23" t="str">
        <f>VLOOKUP(A1836,'Hospitalisation Details'!A1836:H4178,8,FALSE)</f>
        <v>R1026</v>
      </c>
      <c r="Q1836" s="26">
        <f>VLOOKUP(A1836,'Hospitalisation Details'!A1836:H4178,3,FALSE)</f>
        <v>19.683333333333334</v>
      </c>
    </row>
    <row r="1837" spans="1:17" ht="15.75" customHeight="1" x14ac:dyDescent="0.3">
      <c r="A1837" s="31" t="s">
        <v>3135</v>
      </c>
      <c r="B1837" s="23" t="str">
        <f>VLOOKUP(A1837,'Customer Names'!A1837:D4171,3,FALSE)</f>
        <v xml:space="preserve">  Benjamin</v>
      </c>
      <c r="C1837" s="23">
        <f>VLOOKUP(Healthcare!A1837,'Medical Examinations'!A1837:H4171,2,FALSE)</f>
        <v>17.34</v>
      </c>
      <c r="D1837" s="23">
        <f>VLOOKUP(A1837,'Medical Examinations'!A1837:H4171,3,FALSE)</f>
        <v>5.05</v>
      </c>
      <c r="E1837" s="23" t="str">
        <f>VLOOKUP(A1837,'Medical Examinations'!A1837:H4171,4,FALSE)</f>
        <v>No</v>
      </c>
      <c r="F1837" s="23" t="str">
        <f>VLOOKUP(A1837,'Medical Examinations'!A1837:H4171,5,FALSE)</f>
        <v>No</v>
      </c>
      <c r="G1837" s="23" t="str">
        <f>VLOOKUP(A1837,'Medical Examinations'!A1837:H4171,6,FALSE)</f>
        <v>No</v>
      </c>
      <c r="H1837" s="23">
        <f>VLOOKUP(A1837,'Medical Examinations'!A1837:H4171,7,FALSE)</f>
        <v>0</v>
      </c>
      <c r="I1837" s="23" t="str">
        <f>VLOOKUP(A1837,'Medical Examinations'!A1837:H4171,8,FALSE)</f>
        <v>No</v>
      </c>
      <c r="J1837" s="23" t="str" cm="1">
        <f t="array" ref="J1837">_xlfn.IFS(C1837&lt;18.5,"Under Weight",C1837&lt;25,"Healthy Weight",C1837&lt;30,"Over Weight",C1837&gt;=30,"Obesity")</f>
        <v>Under Weight</v>
      </c>
      <c r="K1837" s="23" t="str" cm="1">
        <f t="array" ref="K1837">_xlfn.IFS(D1837&lt;5.7,"Normal",D1837&lt;=6.5,"Prediabetes",D1837&gt;6.5,"Diabetes")</f>
        <v>Normal</v>
      </c>
      <c r="L1837" s="30" t="str">
        <f>VLOOKUP(A1837,'Hospitalisation Details'!A1837:H4179,2,FALSE)</f>
        <v>16-Jun-1980</v>
      </c>
      <c r="M1837" s="23">
        <f>VLOOKUP(A1837,'Hospitalisation Details'!A1837:H4179,5,FALSE)</f>
        <v>4515.71</v>
      </c>
      <c r="N1837" s="23" t="str">
        <f>VLOOKUP(A1837,'Hospitalisation Details'!A1837:H4179,6,FALSE)</f>
        <v>tier - 2</v>
      </c>
      <c r="O1837" s="23" t="str">
        <f>VLOOKUP(A1837,'Hospitalisation Details'!A1837:H4179,7,FALSE)</f>
        <v>tier - 3</v>
      </c>
      <c r="P1837" s="23" t="str">
        <f>VLOOKUP(A1837,'Hospitalisation Details'!A1837:H4179,8,FALSE)</f>
        <v>R1013</v>
      </c>
      <c r="Q1837" s="26">
        <f>VLOOKUP(A1837,'Hospitalisation Details'!A1837:H4179,3,FALSE)</f>
        <v>42.977777777777774</v>
      </c>
    </row>
    <row r="1838" spans="1:17" ht="15.75" customHeight="1" x14ac:dyDescent="0.3">
      <c r="A1838" s="31" t="s">
        <v>3136</v>
      </c>
      <c r="B1838" s="23" t="str">
        <f>VLOOKUP(A1838,'Customer Names'!A1838:D4172,3,FALSE)</f>
        <v xml:space="preserve">  Breno</v>
      </c>
      <c r="C1838" s="23">
        <f>VLOOKUP(Healthcare!A1838,'Medical Examinations'!A1838:H4172,2,FALSE)</f>
        <v>17.440000000000001</v>
      </c>
      <c r="D1838" s="23">
        <f>VLOOKUP(A1838,'Medical Examinations'!A1838:H4172,3,FALSE)</f>
        <v>6.26</v>
      </c>
      <c r="E1838" s="23" t="str">
        <f>VLOOKUP(A1838,'Medical Examinations'!A1838:H4172,4,FALSE)</f>
        <v>No</v>
      </c>
      <c r="F1838" s="23" t="str">
        <f>VLOOKUP(A1838,'Medical Examinations'!A1838:H4172,5,FALSE)</f>
        <v>No</v>
      </c>
      <c r="G1838" s="23" t="str">
        <f>VLOOKUP(A1838,'Medical Examinations'!A1838:H4172,6,FALSE)</f>
        <v>No</v>
      </c>
      <c r="H1838" s="23">
        <f>VLOOKUP(A1838,'Medical Examinations'!A1838:H4172,7,FALSE)</f>
        <v>0</v>
      </c>
      <c r="I1838" s="23" t="str">
        <f>VLOOKUP(A1838,'Medical Examinations'!A1838:H4172,8,FALSE)</f>
        <v>No</v>
      </c>
      <c r="J1838" s="23" t="str" cm="1">
        <f t="array" ref="J1838">_xlfn.IFS(C1838&lt;18.5,"Under Weight",C1838&lt;25,"Healthy Weight",C1838&lt;30,"Over Weight",C1838&gt;=30,"Obesity")</f>
        <v>Under Weight</v>
      </c>
      <c r="K1838" s="23" t="str" cm="1">
        <f t="array" ref="K1838">_xlfn.IFS(D1838&lt;5.7,"Normal",D1838&lt;=6.5,"Prediabetes",D1838&gt;6.5,"Diabetes")</f>
        <v>Prediabetes</v>
      </c>
      <c r="L1838" s="30" t="str">
        <f>VLOOKUP(A1838,'Hospitalisation Details'!A1838:H4180,2,FALSE)</f>
        <v>27-Sep-1982</v>
      </c>
      <c r="M1838" s="23">
        <f>VLOOKUP(A1838,'Hospitalisation Details'!A1838:H4180,5,FALSE)</f>
        <v>4511.41</v>
      </c>
      <c r="N1838" s="23" t="str">
        <f>VLOOKUP(A1838,'Hospitalisation Details'!A1838:H4180,6,FALSE)</f>
        <v>tier - 2</v>
      </c>
      <c r="O1838" s="23" t="str">
        <f>VLOOKUP(A1838,'Hospitalisation Details'!A1838:H4180,7,FALSE)</f>
        <v>tier - 3</v>
      </c>
      <c r="P1838" s="23" t="str">
        <f>VLOOKUP(A1838,'Hospitalisation Details'!A1838:H4180,8,FALSE)</f>
        <v>R1013</v>
      </c>
      <c r="Q1838" s="26">
        <f>VLOOKUP(A1838,'Hospitalisation Details'!A1838:H4180,3,FALSE)</f>
        <v>40.697222222222223</v>
      </c>
    </row>
    <row r="1839" spans="1:17" ht="15.75" customHeight="1" x14ac:dyDescent="0.3">
      <c r="A1839" s="31" t="s">
        <v>3138</v>
      </c>
      <c r="B1839" s="23" t="str">
        <f>VLOOKUP(A1839,'Customer Names'!A1839:D4173,3,FALSE)</f>
        <v xml:space="preserve">  Takaya</v>
      </c>
      <c r="C1839" s="23">
        <f>VLOOKUP(Healthcare!A1839,'Medical Examinations'!A1839:H4173,2,FALSE)</f>
        <v>33.659999999999997</v>
      </c>
      <c r="D1839" s="23">
        <f>VLOOKUP(A1839,'Medical Examinations'!A1839:H4173,3,FALSE)</f>
        <v>4.08</v>
      </c>
      <c r="E1839" s="23" t="str">
        <f>VLOOKUP(A1839,'Medical Examinations'!A1839:H4173,4,FALSE)</f>
        <v>Yes</v>
      </c>
      <c r="F1839" s="23" t="str">
        <f>VLOOKUP(A1839,'Medical Examinations'!A1839:H4173,5,FALSE)</f>
        <v>No</v>
      </c>
      <c r="G1839" s="23" t="str">
        <f>VLOOKUP(A1839,'Medical Examinations'!A1839:H4173,6,FALSE)</f>
        <v>Yes</v>
      </c>
      <c r="H1839" s="23">
        <f>VLOOKUP(A1839,'Medical Examinations'!A1839:H4173,7,FALSE)</f>
        <v>1</v>
      </c>
      <c r="I1839" s="23" t="str">
        <f>VLOOKUP(A1839,'Medical Examinations'!A1839:H4173,8,FALSE)</f>
        <v>No</v>
      </c>
      <c r="J1839" s="23" t="str" cm="1">
        <f t="array" ref="J1839">_xlfn.IFS(C1839&lt;18.5,"Under Weight",C1839&lt;25,"Healthy Weight",C1839&lt;30,"Over Weight",C1839&gt;=30,"Obesity")</f>
        <v>Obesity</v>
      </c>
      <c r="K1839" s="23" t="str" cm="1">
        <f t="array" ref="K1839">_xlfn.IFS(D1839&lt;5.7,"Normal",D1839&lt;=6.5,"Prediabetes",D1839&gt;6.5,"Diabetes")</f>
        <v>Normal</v>
      </c>
      <c r="L1839" s="30" t="str">
        <f>VLOOKUP(A1839,'Hospitalisation Details'!A1839:H4181,2,FALSE)</f>
        <v>13-Oct-1997</v>
      </c>
      <c r="M1839" s="23">
        <f>VLOOKUP(A1839,'Hospitalisation Details'!A1839:H4181,5,FALSE)</f>
        <v>4504.66</v>
      </c>
      <c r="N1839" s="23" t="str">
        <f>VLOOKUP(A1839,'Hospitalisation Details'!A1839:H4181,6,FALSE)</f>
        <v>tier - 1</v>
      </c>
      <c r="O1839" s="23" t="str">
        <f>VLOOKUP(A1839,'Hospitalisation Details'!A1839:H4181,7,FALSE)</f>
        <v>tier - 2</v>
      </c>
      <c r="P1839" s="23" t="str">
        <f>VLOOKUP(A1839,'Hospitalisation Details'!A1839:H4181,8,FALSE)</f>
        <v>R1013</v>
      </c>
      <c r="Q1839" s="26">
        <f>VLOOKUP(A1839,'Hospitalisation Details'!A1839:H4181,3,FALSE)</f>
        <v>25.652777777777779</v>
      </c>
    </row>
    <row r="1840" spans="1:17" ht="15.75" customHeight="1" x14ac:dyDescent="0.3">
      <c r="A1840" s="31" t="s">
        <v>3140</v>
      </c>
      <c r="B1840" s="23" t="str">
        <f>VLOOKUP(A1840,'Customer Names'!A1840:D4174,3,FALSE)</f>
        <v xml:space="preserve">  Thomas IV</v>
      </c>
      <c r="C1840" s="23">
        <f>VLOOKUP(Healthcare!A1840,'Medical Examinations'!A1840:H4174,2,FALSE)</f>
        <v>21.375</v>
      </c>
      <c r="D1840" s="23">
        <f>VLOOKUP(A1840,'Medical Examinations'!A1840:H4174,3,FALSE)</f>
        <v>6.19</v>
      </c>
      <c r="E1840" s="23" t="str">
        <f>VLOOKUP(A1840,'Medical Examinations'!A1840:H4174,4,FALSE)</f>
        <v>Yes</v>
      </c>
      <c r="F1840" s="23" t="str">
        <f>VLOOKUP(A1840,'Medical Examinations'!A1840:H4174,5,FALSE)</f>
        <v>No</v>
      </c>
      <c r="G1840" s="23" t="str">
        <f>VLOOKUP(A1840,'Medical Examinations'!A1840:H4174,6,FALSE)</f>
        <v>No</v>
      </c>
      <c r="H1840" s="23">
        <f>VLOOKUP(A1840,'Medical Examinations'!A1840:H4174,7,FALSE)</f>
        <v>1</v>
      </c>
      <c r="I1840" s="23" t="str">
        <f>VLOOKUP(A1840,'Medical Examinations'!A1840:H4174,8,FALSE)</f>
        <v>No</v>
      </c>
      <c r="J1840" s="23" t="str" cm="1">
        <f t="array" ref="J1840">_xlfn.IFS(C1840&lt;18.5,"Under Weight",C1840&lt;25,"Healthy Weight",C1840&lt;30,"Over Weight",C1840&gt;=30,"Obesity")</f>
        <v>Healthy Weight</v>
      </c>
      <c r="K1840" s="23" t="str" cm="1">
        <f t="array" ref="K1840">_xlfn.IFS(D1840&lt;5.7,"Normal",D1840&lt;=6.5,"Prediabetes",D1840&gt;6.5,"Diabetes")</f>
        <v>Prediabetes</v>
      </c>
      <c r="L1840" s="30" t="str">
        <f>VLOOKUP(A1840,'Hospitalisation Details'!A1840:H4182,2,FALSE)</f>
        <v>26-Jun-1988</v>
      </c>
      <c r="M1840" s="23">
        <f>VLOOKUP(A1840,'Hospitalisation Details'!A1840:H4182,5,FALSE)</f>
        <v>4500.34</v>
      </c>
      <c r="N1840" s="23" t="str">
        <f>VLOOKUP(A1840,'Hospitalisation Details'!A1840:H4182,6,FALSE)</f>
        <v>tier - 2</v>
      </c>
      <c r="O1840" s="23" t="str">
        <f>VLOOKUP(A1840,'Hospitalisation Details'!A1840:H4182,7,FALSE)</f>
        <v>tier - 1</v>
      </c>
      <c r="P1840" s="23" t="str">
        <f>VLOOKUP(A1840,'Hospitalisation Details'!A1840:H4182,8,FALSE)</f>
        <v>R1017</v>
      </c>
      <c r="Q1840" s="26">
        <f>VLOOKUP(A1840,'Hospitalisation Details'!A1840:H4182,3,FALSE)</f>
        <v>34.950000000000003</v>
      </c>
    </row>
    <row r="1841" spans="1:17" ht="15.75" customHeight="1" x14ac:dyDescent="0.3">
      <c r="A1841" s="31" t="s">
        <v>3142</v>
      </c>
      <c r="B1841" s="23" t="str">
        <f>VLOOKUP(A1841,'Customer Names'!A1841:D4175,3,FALSE)</f>
        <v xml:space="preserve">  Bradley E</v>
      </c>
      <c r="C1841" s="23">
        <f>VLOOKUP(Healthcare!A1841,'Medical Examinations'!A1841:H4175,2,FALSE)</f>
        <v>27.14</v>
      </c>
      <c r="D1841" s="23">
        <f>VLOOKUP(A1841,'Medical Examinations'!A1841:H4175,3,FALSE)</f>
        <v>6.01</v>
      </c>
      <c r="E1841" s="23" t="str">
        <f>VLOOKUP(A1841,'Medical Examinations'!A1841:H4175,4,FALSE)</f>
        <v>No</v>
      </c>
      <c r="F1841" s="23" t="str">
        <f>VLOOKUP(A1841,'Medical Examinations'!A1841:H4175,5,FALSE)</f>
        <v>No</v>
      </c>
      <c r="G1841" s="23" t="str">
        <f>VLOOKUP(A1841,'Medical Examinations'!A1841:H4175,6,FALSE)</f>
        <v>No</v>
      </c>
      <c r="H1841" s="23">
        <f>VLOOKUP(A1841,'Medical Examinations'!A1841:H4175,7,FALSE)</f>
        <v>1</v>
      </c>
      <c r="I1841" s="23" t="str">
        <f>VLOOKUP(A1841,'Medical Examinations'!A1841:H4175,8,FALSE)</f>
        <v>No</v>
      </c>
      <c r="J1841" s="23" t="str" cm="1">
        <f t="array" ref="J1841">_xlfn.IFS(C1841&lt;18.5,"Under Weight",C1841&lt;25,"Healthy Weight",C1841&lt;30,"Over Weight",C1841&gt;=30,"Obesity")</f>
        <v>Over Weight</v>
      </c>
      <c r="K1841" s="23" t="str" cm="1">
        <f t="array" ref="K1841">_xlfn.IFS(D1841&lt;5.7,"Normal",D1841&lt;=6.5,"Prediabetes",D1841&gt;6.5,"Diabetes")</f>
        <v>Prediabetes</v>
      </c>
      <c r="L1841" s="30" t="str">
        <f>VLOOKUP(A1841,'Hospitalisation Details'!A1841:H4183,2,FALSE)</f>
        <v>12-Jul-1992</v>
      </c>
      <c r="M1841" s="23">
        <f>VLOOKUP(A1841,'Hospitalisation Details'!A1841:H4183,5,FALSE)</f>
        <v>4488.58</v>
      </c>
      <c r="N1841" s="23" t="str">
        <f>VLOOKUP(A1841,'Hospitalisation Details'!A1841:H4183,6,FALSE)</f>
        <v>tier - 2</v>
      </c>
      <c r="O1841" s="23" t="str">
        <f>VLOOKUP(A1841,'Hospitalisation Details'!A1841:H4183,7,FALSE)</f>
        <v>tier - 3</v>
      </c>
      <c r="P1841" s="23" t="str">
        <f>VLOOKUP(A1841,'Hospitalisation Details'!A1841:H4183,8,FALSE)</f>
        <v>R1012</v>
      </c>
      <c r="Q1841" s="26">
        <f>VLOOKUP(A1841,'Hospitalisation Details'!A1841:H4183,3,FALSE)</f>
        <v>30.905555555555555</v>
      </c>
    </row>
    <row r="1842" spans="1:17" ht="15.75" customHeight="1" x14ac:dyDescent="0.3">
      <c r="A1842" s="31" t="s">
        <v>3144</v>
      </c>
      <c r="B1842" s="23" t="str">
        <f>VLOOKUP(A1842,'Customer Names'!A1842:D4176,3,FALSE)</f>
        <v xml:space="preserve">  Megan</v>
      </c>
      <c r="C1842" s="23">
        <f>VLOOKUP(Healthcare!A1842,'Medical Examinations'!A1842:H4176,2,FALSE)</f>
        <v>35.78</v>
      </c>
      <c r="D1842" s="23">
        <f>VLOOKUP(A1842,'Medical Examinations'!A1842:H4176,3,FALSE)</f>
        <v>6.07</v>
      </c>
      <c r="E1842" s="23" t="str">
        <f>VLOOKUP(A1842,'Medical Examinations'!A1842:H4176,4,FALSE)</f>
        <v>No</v>
      </c>
      <c r="F1842" s="23" t="str">
        <f>VLOOKUP(A1842,'Medical Examinations'!A1842:H4176,5,FALSE)</f>
        <v>yes</v>
      </c>
      <c r="G1842" s="23" t="str">
        <f>VLOOKUP(A1842,'Medical Examinations'!A1842:H4176,6,FALSE)</f>
        <v>No</v>
      </c>
      <c r="H1842" s="23">
        <f>VLOOKUP(A1842,'Medical Examinations'!A1842:H4176,7,FALSE)</f>
        <v>1</v>
      </c>
      <c r="I1842" s="23" t="str">
        <f>VLOOKUP(A1842,'Medical Examinations'!A1842:H4176,8,FALSE)</f>
        <v>No</v>
      </c>
      <c r="J1842" s="23" t="str" cm="1">
        <f t="array" ref="J1842">_xlfn.IFS(C1842&lt;18.5,"Under Weight",C1842&lt;25,"Healthy Weight",C1842&lt;30,"Over Weight",C1842&gt;=30,"Obesity")</f>
        <v>Obesity</v>
      </c>
      <c r="K1842" s="23" t="str" cm="1">
        <f t="array" ref="K1842">_xlfn.IFS(D1842&lt;5.7,"Normal",D1842&lt;=6.5,"Prediabetes",D1842&gt;6.5,"Diabetes")</f>
        <v>Prediabetes</v>
      </c>
      <c r="L1842" s="30" t="str">
        <f>VLOOKUP(A1842,'Hospitalisation Details'!A1842:H4184,2,FALSE)</f>
        <v>18-Jul-2004</v>
      </c>
      <c r="M1842" s="23">
        <f>VLOOKUP(A1842,'Hospitalisation Details'!A1842:H4184,5,FALSE)</f>
        <v>4468.25</v>
      </c>
      <c r="N1842" s="23" t="str">
        <f>VLOOKUP(A1842,'Hospitalisation Details'!A1842:H4184,6,FALSE)</f>
        <v>tier - 2</v>
      </c>
      <c r="O1842" s="23" t="str">
        <f>VLOOKUP(A1842,'Hospitalisation Details'!A1842:H4184,7,FALSE)</f>
        <v>tier - 2</v>
      </c>
      <c r="P1842" s="23" t="str">
        <f>VLOOKUP(A1842,'Hospitalisation Details'!A1842:H4184,8,FALSE)</f>
        <v>R1012</v>
      </c>
      <c r="Q1842" s="26">
        <f>VLOOKUP(A1842,'Hospitalisation Details'!A1842:H4184,3,FALSE)</f>
        <v>18.888888888888889</v>
      </c>
    </row>
    <row r="1843" spans="1:17" ht="15.75" customHeight="1" x14ac:dyDescent="0.3">
      <c r="A1843" s="31" t="s">
        <v>3145</v>
      </c>
      <c r="B1843" s="23" t="str">
        <f>VLOOKUP(A1843,'Customer Names'!A1843:D4177,3,FALSE)</f>
        <v xml:space="preserve">  Ruby J</v>
      </c>
      <c r="C1843" s="23">
        <f>VLOOKUP(Healthcare!A1843,'Medical Examinations'!A1843:H4177,2,FALSE)</f>
        <v>34.96</v>
      </c>
      <c r="D1843" s="23">
        <f>VLOOKUP(A1843,'Medical Examinations'!A1843:H4177,3,FALSE)</f>
        <v>5.63</v>
      </c>
      <c r="E1843" s="23" t="str">
        <f>VLOOKUP(A1843,'Medical Examinations'!A1843:H4177,4,FALSE)</f>
        <v>No</v>
      </c>
      <c r="F1843" s="23" t="str">
        <f>VLOOKUP(A1843,'Medical Examinations'!A1843:H4177,5,FALSE)</f>
        <v>No</v>
      </c>
      <c r="G1843" s="23" t="str">
        <f>VLOOKUP(A1843,'Medical Examinations'!A1843:H4177,6,FALSE)</f>
        <v>No</v>
      </c>
      <c r="H1843" s="23">
        <f>VLOOKUP(A1843,'Medical Examinations'!A1843:H4177,7,FALSE)</f>
        <v>0</v>
      </c>
      <c r="I1843" s="23" t="str">
        <f>VLOOKUP(A1843,'Medical Examinations'!A1843:H4177,8,FALSE)</f>
        <v>No</v>
      </c>
      <c r="J1843" s="23" t="str" cm="1">
        <f t="array" ref="J1843">_xlfn.IFS(C1843&lt;18.5,"Under Weight",C1843&lt;25,"Healthy Weight",C1843&lt;30,"Over Weight",C1843&gt;=30,"Obesity")</f>
        <v>Obesity</v>
      </c>
      <c r="K1843" s="23" t="str" cm="1">
        <f t="array" ref="K1843">_xlfn.IFS(D1843&lt;5.7,"Normal",D1843&lt;=6.5,"Prediabetes",D1843&gt;6.5,"Diabetes")</f>
        <v>Normal</v>
      </c>
      <c r="L1843" s="30" t="str">
        <f>VLOOKUP(A1843,'Hospitalisation Details'!A1843:H4185,2,FALSE)</f>
        <v>20-Nov-1999</v>
      </c>
      <c r="M1843" s="23">
        <f>VLOOKUP(A1843,'Hospitalisation Details'!A1843:H4185,5,FALSE)</f>
        <v>4466.62</v>
      </c>
      <c r="N1843" s="23" t="str">
        <f>VLOOKUP(A1843,'Hospitalisation Details'!A1843:H4185,6,FALSE)</f>
        <v>tier - 2</v>
      </c>
      <c r="O1843" s="23" t="str">
        <f>VLOOKUP(A1843,'Hospitalisation Details'!A1843:H4185,7,FALSE)</f>
        <v>tier - 2</v>
      </c>
      <c r="P1843" s="23" t="str">
        <f>VLOOKUP(A1843,'Hospitalisation Details'!A1843:H4185,8,FALSE)</f>
        <v>R1012</v>
      </c>
      <c r="Q1843" s="26">
        <f>VLOOKUP(A1843,'Hospitalisation Details'!A1843:H4185,3,FALSE)</f>
        <v>23.55</v>
      </c>
    </row>
    <row r="1844" spans="1:17" ht="15.75" customHeight="1" x14ac:dyDescent="0.3">
      <c r="A1844" s="31" t="s">
        <v>3147</v>
      </c>
      <c r="B1844" s="23" t="str">
        <f>VLOOKUP(A1844,'Customer Names'!A1844:D4178,3,FALSE)</f>
        <v xml:space="preserve">  Bart</v>
      </c>
      <c r="C1844" s="23">
        <f>VLOOKUP(Healthcare!A1844,'Medical Examinations'!A1844:H4178,2,FALSE)</f>
        <v>38.39</v>
      </c>
      <c r="D1844" s="23">
        <f>VLOOKUP(A1844,'Medical Examinations'!A1844:H4178,3,FALSE)</f>
        <v>6.05</v>
      </c>
      <c r="E1844" s="23" t="str">
        <f>VLOOKUP(A1844,'Medical Examinations'!A1844:H4178,4,FALSE)</f>
        <v>No</v>
      </c>
      <c r="F1844" s="23" t="str">
        <f>VLOOKUP(A1844,'Medical Examinations'!A1844:H4178,5,FALSE)</f>
        <v>No</v>
      </c>
      <c r="G1844" s="23" t="str">
        <f>VLOOKUP(A1844,'Medical Examinations'!A1844:H4178,6,FALSE)</f>
        <v>No</v>
      </c>
      <c r="H1844" s="23">
        <f>VLOOKUP(A1844,'Medical Examinations'!A1844:H4178,7,FALSE)</f>
        <v>0</v>
      </c>
      <c r="I1844" s="23" t="str">
        <f>VLOOKUP(A1844,'Medical Examinations'!A1844:H4178,8,FALSE)</f>
        <v>No</v>
      </c>
      <c r="J1844" s="23" t="str" cm="1">
        <f t="array" ref="J1844">_xlfn.IFS(C1844&lt;18.5,"Under Weight",C1844&lt;25,"Healthy Weight",C1844&lt;30,"Over Weight",C1844&gt;=30,"Obesity")</f>
        <v>Obesity</v>
      </c>
      <c r="K1844" s="23" t="str" cm="1">
        <f t="array" ref="K1844">_xlfn.IFS(D1844&lt;5.7,"Normal",D1844&lt;=6.5,"Prediabetes",D1844&gt;6.5,"Diabetes")</f>
        <v>Prediabetes</v>
      </c>
      <c r="L1844" s="30" t="str">
        <f>VLOOKUP(A1844,'Hospitalisation Details'!A1844:H4186,2,FALSE)</f>
        <v>04-Jul-1991</v>
      </c>
      <c r="M1844" s="23">
        <f>VLOOKUP(A1844,'Hospitalisation Details'!A1844:H4186,5,FALSE)</f>
        <v>4463.21</v>
      </c>
      <c r="N1844" s="23" t="str">
        <f>VLOOKUP(A1844,'Hospitalisation Details'!A1844:H4186,6,FALSE)</f>
        <v>tier - 3</v>
      </c>
      <c r="O1844" s="23" t="str">
        <f>VLOOKUP(A1844,'Hospitalisation Details'!A1844:H4186,7,FALSE)</f>
        <v>tier - 3</v>
      </c>
      <c r="P1844" s="23" t="str">
        <f>VLOOKUP(A1844,'Hospitalisation Details'!A1844:H4186,8,FALSE)</f>
        <v>R1013</v>
      </c>
      <c r="Q1844" s="26">
        <f>VLOOKUP(A1844,'Hospitalisation Details'!A1844:H4186,3,FALSE)</f>
        <v>31.927777777777777</v>
      </c>
    </row>
    <row r="1845" spans="1:17" ht="15.75" customHeight="1" x14ac:dyDescent="0.3">
      <c r="A1845" s="31" t="s">
        <v>3149</v>
      </c>
      <c r="B1845" s="23" t="str">
        <f>VLOOKUP(A1845,'Customer Names'!A1845:D4179,3,FALSE)</f>
        <v xml:space="preserve">  Robert A</v>
      </c>
      <c r="C1845" s="23">
        <f>VLOOKUP(Healthcare!A1845,'Medical Examinations'!A1845:H4179,2,FALSE)</f>
        <v>33.82</v>
      </c>
      <c r="D1845" s="23">
        <f>VLOOKUP(A1845,'Medical Examinations'!A1845:H4179,3,FALSE)</f>
        <v>4.6500000000000004</v>
      </c>
      <c r="E1845" s="23" t="str">
        <f>VLOOKUP(A1845,'Medical Examinations'!A1845:H4179,4,FALSE)</f>
        <v>No</v>
      </c>
      <c r="F1845" s="23" t="str">
        <f>VLOOKUP(A1845,'Medical Examinations'!A1845:H4179,5,FALSE)</f>
        <v>No</v>
      </c>
      <c r="G1845" s="23" t="str">
        <f>VLOOKUP(A1845,'Medical Examinations'!A1845:H4179,6,FALSE)</f>
        <v>No</v>
      </c>
      <c r="H1845" s="23">
        <f>VLOOKUP(A1845,'Medical Examinations'!A1845:H4179,7,FALSE)</f>
        <v>0</v>
      </c>
      <c r="I1845" s="23" t="str">
        <f>VLOOKUP(A1845,'Medical Examinations'!A1845:H4179,8,FALSE)</f>
        <v>No</v>
      </c>
      <c r="J1845" s="23" t="str" cm="1">
        <f t="array" ref="J1845">_xlfn.IFS(C1845&lt;18.5,"Under Weight",C1845&lt;25,"Healthy Weight",C1845&lt;30,"Over Weight",C1845&gt;=30,"Obesity")</f>
        <v>Obesity</v>
      </c>
      <c r="K1845" s="23" t="str" cm="1">
        <f t="array" ref="K1845">_xlfn.IFS(D1845&lt;5.7,"Normal",D1845&lt;=6.5,"Prediabetes",D1845&gt;6.5,"Diabetes")</f>
        <v>Normal</v>
      </c>
      <c r="L1845" s="30" t="str">
        <f>VLOOKUP(A1845,'Hospitalisation Details'!A1845:H4187,2,FALSE)</f>
        <v>15-Jul-1990</v>
      </c>
      <c r="M1845" s="23">
        <f>VLOOKUP(A1845,'Hospitalisation Details'!A1845:H4187,5,FALSE)</f>
        <v>4462.72</v>
      </c>
      <c r="N1845" s="23" t="str">
        <f>VLOOKUP(A1845,'Hospitalisation Details'!A1845:H4187,6,FALSE)</f>
        <v>tier - 2</v>
      </c>
      <c r="O1845" s="23" t="str">
        <f>VLOOKUP(A1845,'Hospitalisation Details'!A1845:H4187,7,FALSE)</f>
        <v>tier - 3</v>
      </c>
      <c r="P1845" s="23" t="str">
        <f>VLOOKUP(A1845,'Hospitalisation Details'!A1845:H4187,8,FALSE)</f>
        <v>R1012</v>
      </c>
      <c r="Q1845" s="26">
        <f>VLOOKUP(A1845,'Hospitalisation Details'!A1845:H4187,3,FALSE)</f>
        <v>32.897222222222226</v>
      </c>
    </row>
    <row r="1846" spans="1:17" ht="15.75" customHeight="1" x14ac:dyDescent="0.3">
      <c r="A1846" s="31" t="s">
        <v>3151</v>
      </c>
      <c r="B1846" s="23" t="str">
        <f>VLOOKUP(A1846,'Customer Names'!A1846:D4180,3,FALSE)</f>
        <v xml:space="preserve">  Adam</v>
      </c>
      <c r="C1846" s="23">
        <f>VLOOKUP(Healthcare!A1846,'Medical Examinations'!A1846:H4180,2,FALSE)</f>
        <v>27.835000000000001</v>
      </c>
      <c r="D1846" s="23">
        <f>VLOOKUP(A1846,'Medical Examinations'!A1846:H4180,3,FALSE)</f>
        <v>5.37</v>
      </c>
      <c r="E1846" s="23" t="str">
        <f>VLOOKUP(A1846,'Medical Examinations'!A1846:H4180,4,FALSE)</f>
        <v>No</v>
      </c>
      <c r="F1846" s="23" t="str">
        <f>VLOOKUP(A1846,'Medical Examinations'!A1846:H4180,5,FALSE)</f>
        <v>No</v>
      </c>
      <c r="G1846" s="23" t="str">
        <f>VLOOKUP(A1846,'Medical Examinations'!A1846:H4180,6,FALSE)</f>
        <v>No</v>
      </c>
      <c r="H1846" s="23">
        <f>VLOOKUP(A1846,'Medical Examinations'!A1846:H4180,7,FALSE)</f>
        <v>0</v>
      </c>
      <c r="I1846" s="23" t="str">
        <f>VLOOKUP(A1846,'Medical Examinations'!A1846:H4180,8,FALSE)</f>
        <v>No</v>
      </c>
      <c r="J1846" s="23" t="str" cm="1">
        <f t="array" ref="J1846">_xlfn.IFS(C1846&lt;18.5,"Under Weight",C1846&lt;25,"Healthy Weight",C1846&lt;30,"Over Weight",C1846&gt;=30,"Obesity")</f>
        <v>Over Weight</v>
      </c>
      <c r="K1846" s="23" t="str" cm="1">
        <f t="array" ref="K1846">_xlfn.IFS(D1846&lt;5.7,"Normal",D1846&lt;=6.5,"Prediabetes",D1846&gt;6.5,"Diabetes")</f>
        <v>Normal</v>
      </c>
      <c r="L1846" s="30" t="str">
        <f>VLOOKUP(A1846,'Hospitalisation Details'!A1846:H4188,2,FALSE)</f>
        <v>08-Aug-1990</v>
      </c>
      <c r="M1846" s="23">
        <f>VLOOKUP(A1846,'Hospitalisation Details'!A1846:H4188,5,FALSE)</f>
        <v>4454.3999999999996</v>
      </c>
      <c r="N1846" s="23" t="str">
        <f>VLOOKUP(A1846,'Hospitalisation Details'!A1846:H4188,6,FALSE)</f>
        <v>tier - 2</v>
      </c>
      <c r="O1846" s="23" t="str">
        <f>VLOOKUP(A1846,'Hospitalisation Details'!A1846:H4188,7,FALSE)</f>
        <v>tier - 3</v>
      </c>
      <c r="P1846" s="23" t="str">
        <f>VLOOKUP(A1846,'Hospitalisation Details'!A1846:H4188,8,FALSE)</f>
        <v>R1012</v>
      </c>
      <c r="Q1846" s="26">
        <f>VLOOKUP(A1846,'Hospitalisation Details'!A1846:H4188,3,FALSE)</f>
        <v>32.833333333333336</v>
      </c>
    </row>
    <row r="1847" spans="1:17" ht="15.75" customHeight="1" x14ac:dyDescent="0.3">
      <c r="A1847" s="31" t="s">
        <v>3152</v>
      </c>
      <c r="B1847" s="23" t="str">
        <f>VLOOKUP(A1847,'Customer Names'!A1847:D4181,3,FALSE)</f>
        <v xml:space="preserve">  Yemane Adhane</v>
      </c>
      <c r="C1847" s="23">
        <f>VLOOKUP(Healthcare!A1847,'Medical Examinations'!A1847:H4181,2,FALSE)</f>
        <v>33</v>
      </c>
      <c r="D1847" s="23">
        <f>VLOOKUP(A1847,'Medical Examinations'!A1847:H4181,3,FALSE)</f>
        <v>5.39</v>
      </c>
      <c r="E1847" s="23" t="str">
        <f>VLOOKUP(A1847,'Medical Examinations'!A1847:H4181,4,FALSE)</f>
        <v>No</v>
      </c>
      <c r="F1847" s="23" t="str">
        <f>VLOOKUP(A1847,'Medical Examinations'!A1847:H4181,5,FALSE)</f>
        <v>No</v>
      </c>
      <c r="G1847" s="23" t="str">
        <f>VLOOKUP(A1847,'Medical Examinations'!A1847:H4181,6,FALSE)</f>
        <v>No</v>
      </c>
      <c r="H1847" s="23">
        <f>VLOOKUP(A1847,'Medical Examinations'!A1847:H4181,7,FALSE)</f>
        <v>0</v>
      </c>
      <c r="I1847" s="23" t="str">
        <f>VLOOKUP(A1847,'Medical Examinations'!A1847:H4181,8,FALSE)</f>
        <v>No</v>
      </c>
      <c r="J1847" s="23" t="str" cm="1">
        <f t="array" ref="J1847">_xlfn.IFS(C1847&lt;18.5,"Under Weight",C1847&lt;25,"Healthy Weight",C1847&lt;30,"Over Weight",C1847&gt;=30,"Obesity")</f>
        <v>Obesity</v>
      </c>
      <c r="K1847" s="23" t="str" cm="1">
        <f t="array" ref="K1847">_xlfn.IFS(D1847&lt;5.7,"Normal",D1847&lt;=6.5,"Prediabetes",D1847&gt;6.5,"Diabetes")</f>
        <v>Normal</v>
      </c>
      <c r="L1847" s="30" t="str">
        <f>VLOOKUP(A1847,'Hospitalisation Details'!A1847:H4189,2,FALSE)</f>
        <v>28-Jun-1994</v>
      </c>
      <c r="M1847" s="23">
        <f>VLOOKUP(A1847,'Hospitalisation Details'!A1847:H4189,5,FALSE)</f>
        <v>4449.46</v>
      </c>
      <c r="N1847" s="23" t="str">
        <f>VLOOKUP(A1847,'Hospitalisation Details'!A1847:H4189,6,FALSE)</f>
        <v>tier - 1</v>
      </c>
      <c r="O1847" s="23" t="str">
        <f>VLOOKUP(A1847,'Hospitalisation Details'!A1847:H4189,7,FALSE)</f>
        <v>tier - 2</v>
      </c>
      <c r="P1847" s="23" t="str">
        <f>VLOOKUP(A1847,'Hospitalisation Details'!A1847:H4189,8,FALSE)</f>
        <v>R1013</v>
      </c>
      <c r="Q1847" s="26">
        <f>VLOOKUP(A1847,'Hospitalisation Details'!A1847:H4189,3,FALSE)</f>
        <v>28.944444444444443</v>
      </c>
    </row>
    <row r="1848" spans="1:17" ht="15.75" customHeight="1" x14ac:dyDescent="0.3">
      <c r="A1848" s="31" t="s">
        <v>3154</v>
      </c>
      <c r="B1848" s="23" t="str">
        <f>VLOOKUP(A1848,'Customer Names'!A1848:D4182,3,FALSE)</f>
        <v xml:space="preserve">  Jesse A</v>
      </c>
      <c r="C1848" s="23">
        <f>VLOOKUP(Healthcare!A1848,'Medical Examinations'!A1848:H4182,2,FALSE)</f>
        <v>26.885000000000002</v>
      </c>
      <c r="D1848" s="23">
        <f>VLOOKUP(A1848,'Medical Examinations'!A1848:H4182,3,FALSE)</f>
        <v>5.86</v>
      </c>
      <c r="E1848" s="23" t="str">
        <f>VLOOKUP(A1848,'Medical Examinations'!A1848:H4182,4,FALSE)</f>
        <v>No</v>
      </c>
      <c r="F1848" s="23" t="str">
        <f>VLOOKUP(A1848,'Medical Examinations'!A1848:H4182,5,FALSE)</f>
        <v>No</v>
      </c>
      <c r="G1848" s="23" t="str">
        <f>VLOOKUP(A1848,'Medical Examinations'!A1848:H4182,6,FALSE)</f>
        <v>No</v>
      </c>
      <c r="H1848" s="23">
        <f>VLOOKUP(A1848,'Medical Examinations'!A1848:H4182,7,FALSE)</f>
        <v>0</v>
      </c>
      <c r="I1848" s="23" t="str">
        <f>VLOOKUP(A1848,'Medical Examinations'!A1848:H4182,8,FALSE)</f>
        <v>No</v>
      </c>
      <c r="J1848" s="23" t="str" cm="1">
        <f t="array" ref="J1848">_xlfn.IFS(C1848&lt;18.5,"Under Weight",C1848&lt;25,"Healthy Weight",C1848&lt;30,"Over Weight",C1848&gt;=30,"Obesity")</f>
        <v>Over Weight</v>
      </c>
      <c r="K1848" s="23" t="str" cm="1">
        <f t="array" ref="K1848">_xlfn.IFS(D1848&lt;5.7,"Normal",D1848&lt;=6.5,"Prediabetes",D1848&gt;6.5,"Diabetes")</f>
        <v>Prediabetes</v>
      </c>
      <c r="L1848" s="30" t="str">
        <f>VLOOKUP(A1848,'Hospitalisation Details'!A1848:H4190,2,FALSE)</f>
        <v>03-Sep-1991</v>
      </c>
      <c r="M1848" s="23">
        <f>VLOOKUP(A1848,'Hospitalisation Details'!A1848:H4190,5,FALSE)</f>
        <v>4441.21</v>
      </c>
      <c r="N1848" s="23" t="str">
        <f>VLOOKUP(A1848,'Hospitalisation Details'!A1848:H4190,6,FALSE)</f>
        <v>tier - 1</v>
      </c>
      <c r="O1848" s="23" t="str">
        <f>VLOOKUP(A1848,'Hospitalisation Details'!A1848:H4190,7,FALSE)</f>
        <v>tier - 2</v>
      </c>
      <c r="P1848" s="23" t="str">
        <f>VLOOKUP(A1848,'Hospitalisation Details'!A1848:H4190,8,FALSE)</f>
        <v>R1014</v>
      </c>
      <c r="Q1848" s="26">
        <f>VLOOKUP(A1848,'Hospitalisation Details'!A1848:H4190,3,FALSE)</f>
        <v>31.763888888888889</v>
      </c>
    </row>
    <row r="1849" spans="1:17" ht="15.75" customHeight="1" x14ac:dyDescent="0.3">
      <c r="A1849" s="31" t="s">
        <v>3156</v>
      </c>
      <c r="B1849" s="23" t="str">
        <f>VLOOKUP(A1849,'Customer Names'!A1849:D4183,3,FALSE)</f>
        <v xml:space="preserve">  Bird</v>
      </c>
      <c r="C1849" s="23">
        <f>VLOOKUP(Healthcare!A1849,'Medical Examinations'!A1849:H4183,2,FALSE)</f>
        <v>29.26</v>
      </c>
      <c r="D1849" s="23">
        <f>VLOOKUP(A1849,'Medical Examinations'!A1849:H4183,3,FALSE)</f>
        <v>4.4400000000000004</v>
      </c>
      <c r="E1849" s="23" t="str">
        <f>VLOOKUP(A1849,'Medical Examinations'!A1849:H4183,4,FALSE)</f>
        <v>No</v>
      </c>
      <c r="F1849" s="23" t="str">
        <f>VLOOKUP(A1849,'Medical Examinations'!A1849:H4183,5,FALSE)</f>
        <v>No</v>
      </c>
      <c r="G1849" s="23" t="str">
        <f>VLOOKUP(A1849,'Medical Examinations'!A1849:H4183,6,FALSE)</f>
        <v>No</v>
      </c>
      <c r="H1849" s="23">
        <f>VLOOKUP(A1849,'Medical Examinations'!A1849:H4183,7,FALSE)</f>
        <v>0</v>
      </c>
      <c r="I1849" s="23" t="str">
        <f>VLOOKUP(A1849,'Medical Examinations'!A1849:H4183,8,FALSE)</f>
        <v>No</v>
      </c>
      <c r="J1849" s="23" t="str" cm="1">
        <f t="array" ref="J1849">_xlfn.IFS(C1849&lt;18.5,"Under Weight",C1849&lt;25,"Healthy Weight",C1849&lt;30,"Over Weight",C1849&gt;=30,"Obesity")</f>
        <v>Over Weight</v>
      </c>
      <c r="K1849" s="23" t="str" cm="1">
        <f t="array" ref="K1849">_xlfn.IFS(D1849&lt;5.7,"Normal",D1849&lt;=6.5,"Prediabetes",D1849&gt;6.5,"Diabetes")</f>
        <v>Normal</v>
      </c>
      <c r="L1849" s="30" t="str">
        <f>VLOOKUP(A1849,'Hospitalisation Details'!A1849:H4191,2,FALSE)</f>
        <v>24-Oct-1994</v>
      </c>
      <c r="M1849" s="23">
        <f>VLOOKUP(A1849,'Hospitalisation Details'!A1849:H4191,5,FALSE)</f>
        <v>4438.26</v>
      </c>
      <c r="N1849" s="23" t="str">
        <f>VLOOKUP(A1849,'Hospitalisation Details'!A1849:H4191,6,FALSE)</f>
        <v>tier - 2</v>
      </c>
      <c r="O1849" s="23" t="str">
        <f>VLOOKUP(A1849,'Hospitalisation Details'!A1849:H4191,7,FALSE)</f>
        <v>tier - 3</v>
      </c>
      <c r="P1849" s="23" t="str">
        <f>VLOOKUP(A1849,'Hospitalisation Details'!A1849:H4191,8,FALSE)</f>
        <v>R1017</v>
      </c>
      <c r="Q1849" s="26">
        <f>VLOOKUP(A1849,'Hospitalisation Details'!A1849:H4191,3,FALSE)</f>
        <v>28.622222222222224</v>
      </c>
    </row>
    <row r="1850" spans="1:17" ht="15.75" customHeight="1" x14ac:dyDescent="0.3">
      <c r="A1850" s="31" t="s">
        <v>3158</v>
      </c>
      <c r="B1850" s="23" t="str">
        <f>VLOOKUP(A1850,'Customer Names'!A1850:D4184,3,FALSE)</f>
        <v xml:space="preserve">  Patrick M</v>
      </c>
      <c r="C1850" s="23">
        <f>VLOOKUP(Healthcare!A1850,'Medical Examinations'!A1850:H4184,2,FALSE)</f>
        <v>26.98</v>
      </c>
      <c r="D1850" s="23">
        <f>VLOOKUP(A1850,'Medical Examinations'!A1850:H4184,3,FALSE)</f>
        <v>4.41</v>
      </c>
      <c r="E1850" s="23" t="str">
        <f>VLOOKUP(A1850,'Medical Examinations'!A1850:H4184,4,FALSE)</f>
        <v>No</v>
      </c>
      <c r="F1850" s="23" t="str">
        <f>VLOOKUP(A1850,'Medical Examinations'!A1850:H4184,5,FALSE)</f>
        <v>No</v>
      </c>
      <c r="G1850" s="23" t="str">
        <f>VLOOKUP(A1850,'Medical Examinations'!A1850:H4184,6,FALSE)</f>
        <v>No</v>
      </c>
      <c r="H1850" s="23">
        <f>VLOOKUP(A1850,'Medical Examinations'!A1850:H4184,7,FALSE)</f>
        <v>0</v>
      </c>
      <c r="I1850" s="23" t="str">
        <f>VLOOKUP(A1850,'Medical Examinations'!A1850:H4184,8,FALSE)</f>
        <v>No</v>
      </c>
      <c r="J1850" s="23" t="str" cm="1">
        <f t="array" ref="J1850">_xlfn.IFS(C1850&lt;18.5,"Under Weight",C1850&lt;25,"Healthy Weight",C1850&lt;30,"Over Weight",C1850&gt;=30,"Obesity")</f>
        <v>Over Weight</v>
      </c>
      <c r="K1850" s="23" t="str" cm="1">
        <f t="array" ref="K1850">_xlfn.IFS(D1850&lt;5.7,"Normal",D1850&lt;=6.5,"Prediabetes",D1850&gt;6.5,"Diabetes")</f>
        <v>Normal</v>
      </c>
      <c r="L1850" s="30" t="str">
        <f>VLOOKUP(A1850,'Hospitalisation Details'!A1850:H4192,2,FALSE)</f>
        <v>08-Oct-1994</v>
      </c>
      <c r="M1850" s="23">
        <f>VLOOKUP(A1850,'Hospitalisation Details'!A1850:H4192,5,FALSE)</f>
        <v>4435.09</v>
      </c>
      <c r="N1850" s="23" t="str">
        <f>VLOOKUP(A1850,'Hospitalisation Details'!A1850:H4192,6,FALSE)</f>
        <v>tier - 3</v>
      </c>
      <c r="O1850" s="23" t="str">
        <f>VLOOKUP(A1850,'Hospitalisation Details'!A1850:H4192,7,FALSE)</f>
        <v>tier - 2</v>
      </c>
      <c r="P1850" s="23" t="str">
        <f>VLOOKUP(A1850,'Hospitalisation Details'!A1850:H4192,8,FALSE)</f>
        <v>R1016</v>
      </c>
      <c r="Q1850" s="26">
        <f>VLOOKUP(A1850,'Hospitalisation Details'!A1850:H4192,3,FALSE)</f>
        <v>28.666666666666668</v>
      </c>
    </row>
    <row r="1851" spans="1:17" ht="15.75" customHeight="1" x14ac:dyDescent="0.3">
      <c r="A1851" s="31" t="s">
        <v>3160</v>
      </c>
      <c r="B1851" s="23" t="str">
        <f>VLOOKUP(A1851,'Customer Names'!A1851:D4185,3,FALSE)</f>
        <v xml:space="preserve">  Kyle</v>
      </c>
      <c r="C1851" s="23">
        <f>VLOOKUP(Healthcare!A1851,'Medical Examinations'!A1851:H4185,2,FALSE)</f>
        <v>32.11</v>
      </c>
      <c r="D1851" s="23">
        <f>VLOOKUP(A1851,'Medical Examinations'!A1851:H4185,3,FALSE)</f>
        <v>5.19</v>
      </c>
      <c r="E1851" s="23" t="str">
        <f>VLOOKUP(A1851,'Medical Examinations'!A1851:H4185,4,FALSE)</f>
        <v>No</v>
      </c>
      <c r="F1851" s="23" t="str">
        <f>VLOOKUP(A1851,'Medical Examinations'!A1851:H4185,5,FALSE)</f>
        <v>No</v>
      </c>
      <c r="G1851" s="23" t="str">
        <f>VLOOKUP(A1851,'Medical Examinations'!A1851:H4185,6,FALSE)</f>
        <v>Yes</v>
      </c>
      <c r="H1851" s="23">
        <f>VLOOKUP(A1851,'Medical Examinations'!A1851:H4185,7,FALSE)</f>
        <v>1</v>
      </c>
      <c r="I1851" s="23" t="str">
        <f>VLOOKUP(A1851,'Medical Examinations'!A1851:H4185,8,FALSE)</f>
        <v>No</v>
      </c>
      <c r="J1851" s="23" t="str" cm="1">
        <f t="array" ref="J1851">_xlfn.IFS(C1851&lt;18.5,"Under Weight",C1851&lt;25,"Healthy Weight",C1851&lt;30,"Over Weight",C1851&gt;=30,"Obesity")</f>
        <v>Obesity</v>
      </c>
      <c r="K1851" s="23" t="str" cm="1">
        <f t="array" ref="K1851">_xlfn.IFS(D1851&lt;5.7,"Normal",D1851&lt;=6.5,"Prediabetes",D1851&gt;6.5,"Diabetes")</f>
        <v>Normal</v>
      </c>
      <c r="L1851" s="30" t="str">
        <f>VLOOKUP(A1851,'Hospitalisation Details'!A1851:H4193,2,FALSE)</f>
        <v>23-Dec-1993</v>
      </c>
      <c r="M1851" s="23">
        <f>VLOOKUP(A1851,'Hospitalisation Details'!A1851:H4193,5,FALSE)</f>
        <v>4433.92</v>
      </c>
      <c r="N1851" s="23" t="str">
        <f>VLOOKUP(A1851,'Hospitalisation Details'!A1851:H4193,6,FALSE)</f>
        <v>tier - 2</v>
      </c>
      <c r="O1851" s="23" t="str">
        <f>VLOOKUP(A1851,'Hospitalisation Details'!A1851:H4193,7,FALSE)</f>
        <v>tier - 2</v>
      </c>
      <c r="P1851" s="23" t="str">
        <f>VLOOKUP(A1851,'Hospitalisation Details'!A1851:H4193,8,FALSE)</f>
        <v>R1012</v>
      </c>
      <c r="Q1851" s="26">
        <f>VLOOKUP(A1851,'Hospitalisation Details'!A1851:H4193,3,FALSE)</f>
        <v>29.458333333333332</v>
      </c>
    </row>
    <row r="1852" spans="1:17" ht="15.75" customHeight="1" x14ac:dyDescent="0.3">
      <c r="A1852" s="31" t="s">
        <v>3161</v>
      </c>
      <c r="B1852" s="23" t="str">
        <f>VLOOKUP(A1852,'Customer Names'!A1852:D4186,3,FALSE)</f>
        <v xml:space="preserve">  Ryan</v>
      </c>
      <c r="C1852" s="23">
        <f>VLOOKUP(Healthcare!A1852,'Medical Examinations'!A1852:H4186,2,FALSE)</f>
        <v>31.73</v>
      </c>
      <c r="D1852" s="23">
        <f>VLOOKUP(A1852,'Medical Examinations'!A1852:H4186,3,FALSE)</f>
        <v>5.16</v>
      </c>
      <c r="E1852" s="23" t="str">
        <f>VLOOKUP(A1852,'Medical Examinations'!A1852:H4186,4,FALSE)</f>
        <v>No</v>
      </c>
      <c r="F1852" s="23" t="str">
        <f>VLOOKUP(A1852,'Medical Examinations'!A1852:H4186,5,FALSE)</f>
        <v>No</v>
      </c>
      <c r="G1852" s="23" t="str">
        <f>VLOOKUP(A1852,'Medical Examinations'!A1852:H4186,6,FALSE)</f>
        <v>Yes</v>
      </c>
      <c r="H1852" s="23">
        <f>VLOOKUP(A1852,'Medical Examinations'!A1852:H4186,7,FALSE)</f>
        <v>1</v>
      </c>
      <c r="I1852" s="23" t="str">
        <f>VLOOKUP(A1852,'Medical Examinations'!A1852:H4186,8,FALSE)</f>
        <v>No</v>
      </c>
      <c r="J1852" s="23" t="str" cm="1">
        <f t="array" ref="J1852">_xlfn.IFS(C1852&lt;18.5,"Under Weight",C1852&lt;25,"Healthy Weight",C1852&lt;30,"Over Weight",C1852&gt;=30,"Obesity")</f>
        <v>Obesity</v>
      </c>
      <c r="K1852" s="23" t="str" cm="1">
        <f t="array" ref="K1852">_xlfn.IFS(D1852&lt;5.7,"Normal",D1852&lt;=6.5,"Prediabetes",D1852&gt;6.5,"Diabetes")</f>
        <v>Normal</v>
      </c>
      <c r="L1852" s="30" t="str">
        <f>VLOOKUP(A1852,'Hospitalisation Details'!A1852:H4194,2,FALSE)</f>
        <v>04-Sep-1993</v>
      </c>
      <c r="M1852" s="23">
        <f>VLOOKUP(A1852,'Hospitalisation Details'!A1852:H4194,5,FALSE)</f>
        <v>4433.3900000000003</v>
      </c>
      <c r="N1852" s="23" t="str">
        <f>VLOOKUP(A1852,'Hospitalisation Details'!A1852:H4194,6,FALSE)</f>
        <v>tier - 2</v>
      </c>
      <c r="O1852" s="23" t="str">
        <f>VLOOKUP(A1852,'Hospitalisation Details'!A1852:H4194,7,FALSE)</f>
        <v>tier - 3</v>
      </c>
      <c r="P1852" s="23" t="str">
        <f>VLOOKUP(A1852,'Hospitalisation Details'!A1852:H4194,8,FALSE)</f>
        <v>R1012</v>
      </c>
      <c r="Q1852" s="26">
        <f>VLOOKUP(A1852,'Hospitalisation Details'!A1852:H4194,3,FALSE)</f>
        <v>29.761111111111113</v>
      </c>
    </row>
    <row r="1853" spans="1:17" ht="15.75" customHeight="1" x14ac:dyDescent="0.3">
      <c r="A1853" s="31" t="s">
        <v>3162</v>
      </c>
      <c r="B1853" s="23" t="str">
        <f>VLOOKUP(A1853,'Customer Names'!A1853:D4187,3,FALSE)</f>
        <v xml:space="preserve">  Yuri</v>
      </c>
      <c r="C1853" s="23">
        <f>VLOOKUP(Healthcare!A1853,'Medical Examinations'!A1853:H4187,2,FALSE)</f>
        <v>22.515000000000001</v>
      </c>
      <c r="D1853" s="23">
        <f>VLOOKUP(A1853,'Medical Examinations'!A1853:H4187,3,FALSE)</f>
        <v>4.24</v>
      </c>
      <c r="E1853" s="23" t="str">
        <f>VLOOKUP(A1853,'Medical Examinations'!A1853:H4187,4,FALSE)</f>
        <v>No</v>
      </c>
      <c r="F1853" s="23" t="str">
        <f>VLOOKUP(A1853,'Medical Examinations'!A1853:H4187,5,FALSE)</f>
        <v>No</v>
      </c>
      <c r="G1853" s="23" t="str">
        <f>VLOOKUP(A1853,'Medical Examinations'!A1853:H4187,6,FALSE)</f>
        <v>No</v>
      </c>
      <c r="H1853" s="23">
        <f>VLOOKUP(A1853,'Medical Examinations'!A1853:H4187,7,FALSE)</f>
        <v>0</v>
      </c>
      <c r="I1853" s="23" t="str">
        <f>VLOOKUP(A1853,'Medical Examinations'!A1853:H4187,8,FALSE)</f>
        <v>No</v>
      </c>
      <c r="J1853" s="23" t="str" cm="1">
        <f t="array" ref="J1853">_xlfn.IFS(C1853&lt;18.5,"Under Weight",C1853&lt;25,"Healthy Weight",C1853&lt;30,"Over Weight",C1853&gt;=30,"Obesity")</f>
        <v>Healthy Weight</v>
      </c>
      <c r="K1853" s="23" t="str" cm="1">
        <f t="array" ref="K1853">_xlfn.IFS(D1853&lt;5.7,"Normal",D1853&lt;=6.5,"Prediabetes",D1853&gt;6.5,"Diabetes")</f>
        <v>Normal</v>
      </c>
      <c r="L1853" s="30" t="str">
        <f>VLOOKUP(A1853,'Hospitalisation Details'!A1853:H4195,2,FALSE)</f>
        <v>29-Dec-1994</v>
      </c>
      <c r="M1853" s="23">
        <f>VLOOKUP(A1853,'Hospitalisation Details'!A1853:H4195,5,FALSE)</f>
        <v>4428.8900000000003</v>
      </c>
      <c r="N1853" s="23" t="str">
        <f>VLOOKUP(A1853,'Hospitalisation Details'!A1853:H4195,6,FALSE)</f>
        <v>tier - 3</v>
      </c>
      <c r="O1853" s="23" t="str">
        <f>VLOOKUP(A1853,'Hospitalisation Details'!A1853:H4195,7,FALSE)</f>
        <v>tier - 1</v>
      </c>
      <c r="P1853" s="23" t="str">
        <f>VLOOKUP(A1853,'Hospitalisation Details'!A1853:H4195,8,FALSE)</f>
        <v>R1017</v>
      </c>
      <c r="Q1853" s="26">
        <f>VLOOKUP(A1853,'Hospitalisation Details'!A1853:H4195,3,FALSE)</f>
        <v>28.441666666666666</v>
      </c>
    </row>
    <row r="1854" spans="1:17" ht="15.75" customHeight="1" x14ac:dyDescent="0.3">
      <c r="A1854" s="31" t="s">
        <v>3164</v>
      </c>
      <c r="B1854" s="23" t="str">
        <f>VLOOKUP(A1854,'Customer Names'!A1854:D4188,3,FALSE)</f>
        <v xml:space="preserve">  Ryan</v>
      </c>
      <c r="C1854" s="23">
        <f>VLOOKUP(Healthcare!A1854,'Medical Examinations'!A1854:H4188,2,FALSE)</f>
        <v>25.9</v>
      </c>
      <c r="D1854" s="23">
        <f>VLOOKUP(A1854,'Medical Examinations'!A1854:H4188,3,FALSE)</f>
        <v>5.45</v>
      </c>
      <c r="E1854" s="23" t="str">
        <f>VLOOKUP(A1854,'Medical Examinations'!A1854:H4188,4,FALSE)</f>
        <v>No</v>
      </c>
      <c r="F1854" s="23" t="str">
        <f>VLOOKUP(A1854,'Medical Examinations'!A1854:H4188,5,FALSE)</f>
        <v>No</v>
      </c>
      <c r="G1854" s="23" t="str">
        <f>VLOOKUP(A1854,'Medical Examinations'!A1854:H4188,6,FALSE)</f>
        <v>No</v>
      </c>
      <c r="H1854" s="23">
        <f>VLOOKUP(A1854,'Medical Examinations'!A1854:H4188,7,FALSE)</f>
        <v>1</v>
      </c>
      <c r="I1854" s="23" t="str">
        <f>VLOOKUP(A1854,'Medical Examinations'!A1854:H4188,8,FALSE)</f>
        <v>No</v>
      </c>
      <c r="J1854" s="23" t="str" cm="1">
        <f t="array" ref="J1854">_xlfn.IFS(C1854&lt;18.5,"Under Weight",C1854&lt;25,"Healthy Weight",C1854&lt;30,"Over Weight",C1854&gt;=30,"Obesity")</f>
        <v>Over Weight</v>
      </c>
      <c r="K1854" s="23" t="str" cm="1">
        <f t="array" ref="K1854">_xlfn.IFS(D1854&lt;5.7,"Normal",D1854&lt;=6.5,"Prediabetes",D1854&gt;6.5,"Diabetes")</f>
        <v>Normal</v>
      </c>
      <c r="L1854" s="30" t="str">
        <f>VLOOKUP(A1854,'Hospitalisation Details'!A1854:H4196,2,FALSE)</f>
        <v>15-Aug-1992</v>
      </c>
      <c r="M1854" s="23">
        <f>VLOOKUP(A1854,'Hospitalisation Details'!A1854:H4196,5,FALSE)</f>
        <v>4420.95</v>
      </c>
      <c r="N1854" s="23" t="str">
        <f>VLOOKUP(A1854,'Hospitalisation Details'!A1854:H4196,6,FALSE)</f>
        <v>tier - 2</v>
      </c>
      <c r="O1854" s="23" t="str">
        <f>VLOOKUP(A1854,'Hospitalisation Details'!A1854:H4196,7,FALSE)</f>
        <v>tier - 3</v>
      </c>
      <c r="P1854" s="23" t="str">
        <f>VLOOKUP(A1854,'Hospitalisation Details'!A1854:H4196,8,FALSE)</f>
        <v>R1020</v>
      </c>
      <c r="Q1854" s="26">
        <f>VLOOKUP(A1854,'Hospitalisation Details'!A1854:H4196,3,FALSE)</f>
        <v>30.81388888888889</v>
      </c>
    </row>
    <row r="1855" spans="1:17" ht="15.75" customHeight="1" x14ac:dyDescent="0.3">
      <c r="A1855" s="31" t="s">
        <v>3165</v>
      </c>
      <c r="B1855" s="23" t="str">
        <f>VLOOKUP(A1855,'Customer Names'!A1855:D4189,3,FALSE)</f>
        <v xml:space="preserve">  Debbie</v>
      </c>
      <c r="C1855" s="23">
        <f>VLOOKUP(Healthcare!A1855,'Medical Examinations'!A1855:H4189,2,FALSE)</f>
        <v>27.72</v>
      </c>
      <c r="D1855" s="23">
        <f>VLOOKUP(A1855,'Medical Examinations'!A1855:H4189,3,FALSE)</f>
        <v>5.03</v>
      </c>
      <c r="E1855" s="23" t="str">
        <f>VLOOKUP(A1855,'Medical Examinations'!A1855:H4189,4,FALSE)</f>
        <v>Yes</v>
      </c>
      <c r="F1855" s="23" t="str">
        <f>VLOOKUP(A1855,'Medical Examinations'!A1855:H4189,5,FALSE)</f>
        <v>No</v>
      </c>
      <c r="G1855" s="23" t="str">
        <f>VLOOKUP(A1855,'Medical Examinations'!A1855:H4189,6,FALSE)</f>
        <v>No</v>
      </c>
      <c r="H1855" s="23">
        <f>VLOOKUP(A1855,'Medical Examinations'!A1855:H4189,7,FALSE)</f>
        <v>1</v>
      </c>
      <c r="I1855" s="23" t="str">
        <f>VLOOKUP(A1855,'Medical Examinations'!A1855:H4189,8,FALSE)</f>
        <v>No</v>
      </c>
      <c r="J1855" s="23" t="str" cm="1">
        <f t="array" ref="J1855">_xlfn.IFS(C1855&lt;18.5,"Under Weight",C1855&lt;25,"Healthy Weight",C1855&lt;30,"Over Weight",C1855&gt;=30,"Obesity")</f>
        <v>Over Weight</v>
      </c>
      <c r="K1855" s="23" t="str" cm="1">
        <f t="array" ref="K1855">_xlfn.IFS(D1855&lt;5.7,"Normal",D1855&lt;=6.5,"Prediabetes",D1855&gt;6.5,"Diabetes")</f>
        <v>Normal</v>
      </c>
      <c r="L1855" s="30" t="str">
        <f>VLOOKUP(A1855,'Hospitalisation Details'!A1855:H4197,2,FALSE)</f>
        <v>16-Sep-1988</v>
      </c>
      <c r="M1855" s="23">
        <f>VLOOKUP(A1855,'Hospitalisation Details'!A1855:H4197,5,FALSE)</f>
        <v>4415.16</v>
      </c>
      <c r="N1855" s="23" t="str">
        <f>VLOOKUP(A1855,'Hospitalisation Details'!A1855:H4197,6,FALSE)</f>
        <v>tier - 2</v>
      </c>
      <c r="O1855" s="23" t="str">
        <f>VLOOKUP(A1855,'Hospitalisation Details'!A1855:H4197,7,FALSE)</f>
        <v>tier - 1</v>
      </c>
      <c r="P1855" s="23" t="str">
        <f>VLOOKUP(A1855,'Hospitalisation Details'!A1855:H4197,8,FALSE)</f>
        <v>R1013</v>
      </c>
      <c r="Q1855" s="26">
        <f>VLOOKUP(A1855,'Hospitalisation Details'!A1855:H4197,3,FALSE)</f>
        <v>34.727777777777774</v>
      </c>
    </row>
    <row r="1856" spans="1:17" ht="15.75" customHeight="1" x14ac:dyDescent="0.3">
      <c r="A1856" s="31" t="s">
        <v>3167</v>
      </c>
      <c r="B1856" s="23" t="str">
        <f>VLOOKUP(A1856,'Customer Names'!A1856:D4190,3,FALSE)</f>
        <v xml:space="preserve">  Mark D</v>
      </c>
      <c r="C1856" s="23">
        <f>VLOOKUP(Healthcare!A1856,'Medical Examinations'!A1856:H4190,2,FALSE)</f>
        <v>31.5</v>
      </c>
      <c r="D1856" s="23">
        <f>VLOOKUP(A1856,'Medical Examinations'!A1856:H4190,3,FALSE)</f>
        <v>9.6199999999999992</v>
      </c>
      <c r="E1856" s="23" t="str">
        <f>VLOOKUP(A1856,'Medical Examinations'!A1856:H4190,4,FALSE)</f>
        <v>Yes</v>
      </c>
      <c r="F1856" s="23" t="str">
        <f>VLOOKUP(A1856,'Medical Examinations'!A1856:H4190,5,FALSE)</f>
        <v>No</v>
      </c>
      <c r="G1856" s="23" t="str">
        <f>VLOOKUP(A1856,'Medical Examinations'!A1856:H4190,6,FALSE)</f>
        <v>No</v>
      </c>
      <c r="H1856" s="23">
        <f>VLOOKUP(A1856,'Medical Examinations'!A1856:H4190,7,FALSE)</f>
        <v>1</v>
      </c>
      <c r="I1856" s="23" t="str">
        <f>VLOOKUP(A1856,'Medical Examinations'!A1856:H4190,8,FALSE)</f>
        <v>No</v>
      </c>
      <c r="J1856" s="23" t="str" cm="1">
        <f t="array" ref="J1856">_xlfn.IFS(C1856&lt;18.5,"Under Weight",C1856&lt;25,"Healthy Weight",C1856&lt;30,"Over Weight",C1856&gt;=30,"Obesity")</f>
        <v>Obesity</v>
      </c>
      <c r="K1856" s="23" t="str" cm="1">
        <f t="array" ref="K1856">_xlfn.IFS(D1856&lt;5.7,"Normal",D1856&lt;=6.5,"Prediabetes",D1856&gt;6.5,"Diabetes")</f>
        <v>Diabetes</v>
      </c>
      <c r="L1856" s="30" t="str">
        <f>VLOOKUP(A1856,'Hospitalisation Details'!A1856:H4198,2,FALSE)</f>
        <v>13-Jul-1986</v>
      </c>
      <c r="M1856" s="23">
        <f>VLOOKUP(A1856,'Hospitalisation Details'!A1856:H4198,5,FALSE)</f>
        <v>4402.2299999999996</v>
      </c>
      <c r="N1856" s="23" t="str">
        <f>VLOOKUP(A1856,'Hospitalisation Details'!A1856:H4198,6,FALSE)</f>
        <v>tier - 2</v>
      </c>
      <c r="O1856" s="23" t="str">
        <f>VLOOKUP(A1856,'Hospitalisation Details'!A1856:H4198,7,FALSE)</f>
        <v>tier - 2</v>
      </c>
      <c r="P1856" s="23" t="str">
        <f>VLOOKUP(A1856,'Hospitalisation Details'!A1856:H4198,8,FALSE)</f>
        <v>R1011</v>
      </c>
      <c r="Q1856" s="26">
        <f>VLOOKUP(A1856,'Hospitalisation Details'!A1856:H4198,3,FALSE)</f>
        <v>36.902777777777779</v>
      </c>
    </row>
    <row r="1857" spans="1:17" ht="15.75" customHeight="1" x14ac:dyDescent="0.3">
      <c r="A1857" s="31" t="s">
        <v>3168</v>
      </c>
      <c r="B1857" s="23" t="str">
        <f>VLOOKUP(A1857,'Customer Names'!A1857:D4191,3,FALSE)</f>
        <v xml:space="preserve">  Christopher</v>
      </c>
      <c r="C1857" s="23">
        <f>VLOOKUP(Healthcare!A1857,'Medical Examinations'!A1857:H4191,2,FALSE)</f>
        <v>29.7</v>
      </c>
      <c r="D1857" s="23">
        <f>VLOOKUP(A1857,'Medical Examinations'!A1857:H4191,3,FALSE)</f>
        <v>6.77</v>
      </c>
      <c r="E1857" s="23" t="str">
        <f>VLOOKUP(A1857,'Medical Examinations'!A1857:H4191,4,FALSE)</f>
        <v>Yes</v>
      </c>
      <c r="F1857" s="23" t="str">
        <f>VLOOKUP(A1857,'Medical Examinations'!A1857:H4191,5,FALSE)</f>
        <v>No</v>
      </c>
      <c r="G1857" s="23" t="str">
        <f>VLOOKUP(A1857,'Medical Examinations'!A1857:H4191,6,FALSE)</f>
        <v>No</v>
      </c>
      <c r="H1857" s="23">
        <f>VLOOKUP(A1857,'Medical Examinations'!A1857:H4191,7,FALSE)</f>
        <v>1</v>
      </c>
      <c r="I1857" s="23" t="str">
        <f>VLOOKUP(A1857,'Medical Examinations'!A1857:H4191,8,FALSE)</f>
        <v>No</v>
      </c>
      <c r="J1857" s="23" t="str" cm="1">
        <f t="array" ref="J1857">_xlfn.IFS(C1857&lt;18.5,"Under Weight",C1857&lt;25,"Healthy Weight",C1857&lt;30,"Over Weight",C1857&gt;=30,"Obesity")</f>
        <v>Over Weight</v>
      </c>
      <c r="K1857" s="23" t="str" cm="1">
        <f t="array" ref="K1857">_xlfn.IFS(D1857&lt;5.7,"Normal",D1857&lt;=6.5,"Prediabetes",D1857&gt;6.5,"Diabetes")</f>
        <v>Diabetes</v>
      </c>
      <c r="L1857" s="30" t="str">
        <f>VLOOKUP(A1857,'Hospitalisation Details'!A1857:H4199,2,FALSE)</f>
        <v>11-Aug-1986</v>
      </c>
      <c r="M1857" s="23">
        <f>VLOOKUP(A1857,'Hospitalisation Details'!A1857:H4199,5,FALSE)</f>
        <v>4399.7299999999996</v>
      </c>
      <c r="N1857" s="23" t="str">
        <f>VLOOKUP(A1857,'Hospitalisation Details'!A1857:H4199,6,FALSE)</f>
        <v>tier - 3</v>
      </c>
      <c r="O1857" s="23" t="str">
        <f>VLOOKUP(A1857,'Hospitalisation Details'!A1857:H4199,7,FALSE)</f>
        <v>tier - 2</v>
      </c>
      <c r="P1857" s="23" t="str">
        <f>VLOOKUP(A1857,'Hospitalisation Details'!A1857:H4199,8,FALSE)</f>
        <v>R1013</v>
      </c>
      <c r="Q1857" s="26">
        <f>VLOOKUP(A1857,'Hospitalisation Details'!A1857:H4199,3,FALSE)</f>
        <v>36.825000000000003</v>
      </c>
    </row>
    <row r="1858" spans="1:17" ht="15.75" customHeight="1" x14ac:dyDescent="0.3">
      <c r="A1858" s="31" t="s">
        <v>3169</v>
      </c>
      <c r="B1858" s="23" t="str">
        <f>VLOOKUP(A1858,'Customer Names'!A1858:D4192,3,FALSE)</f>
        <v xml:space="preserve">  Daniell L</v>
      </c>
      <c r="C1858" s="23">
        <f>VLOOKUP(Healthcare!A1858,'Medical Examinations'!A1858:H4192,2,FALSE)</f>
        <v>21.26</v>
      </c>
      <c r="D1858" s="23">
        <f>VLOOKUP(A1858,'Medical Examinations'!A1858:H4192,3,FALSE)</f>
        <v>5.36</v>
      </c>
      <c r="E1858" s="23" t="str">
        <f>VLOOKUP(A1858,'Medical Examinations'!A1858:H4192,4,FALSE)</f>
        <v>Yes</v>
      </c>
      <c r="F1858" s="23" t="str">
        <f>VLOOKUP(A1858,'Medical Examinations'!A1858:H4192,5,FALSE)</f>
        <v>No</v>
      </c>
      <c r="G1858" s="23" t="str">
        <f>VLOOKUP(A1858,'Medical Examinations'!A1858:H4192,6,FALSE)</f>
        <v>No</v>
      </c>
      <c r="H1858" s="23">
        <f>VLOOKUP(A1858,'Medical Examinations'!A1858:H4192,7,FALSE)</f>
        <v>1</v>
      </c>
      <c r="I1858" s="23" t="str">
        <f>VLOOKUP(A1858,'Medical Examinations'!A1858:H4192,8,FALSE)</f>
        <v>No</v>
      </c>
      <c r="J1858" s="23" t="str" cm="1">
        <f t="array" ref="J1858">_xlfn.IFS(C1858&lt;18.5,"Under Weight",C1858&lt;25,"Healthy Weight",C1858&lt;30,"Over Weight",C1858&gt;=30,"Obesity")</f>
        <v>Healthy Weight</v>
      </c>
      <c r="K1858" s="23" t="str" cm="1">
        <f t="array" ref="K1858">_xlfn.IFS(D1858&lt;5.7,"Normal",D1858&lt;=6.5,"Prediabetes",D1858&gt;6.5,"Diabetes")</f>
        <v>Normal</v>
      </c>
      <c r="L1858" s="30" t="str">
        <f>VLOOKUP(A1858,'Hospitalisation Details'!A1858:H4200,2,FALSE)</f>
        <v>18-Jul-1988</v>
      </c>
      <c r="M1858" s="23">
        <f>VLOOKUP(A1858,'Hospitalisation Details'!A1858:H4200,5,FALSE)</f>
        <v>4397.3100000000004</v>
      </c>
      <c r="N1858" s="23" t="str">
        <f>VLOOKUP(A1858,'Hospitalisation Details'!A1858:H4200,6,FALSE)</f>
        <v>tier - 2</v>
      </c>
      <c r="O1858" s="23" t="str">
        <f>VLOOKUP(A1858,'Hospitalisation Details'!A1858:H4200,7,FALSE)</f>
        <v>tier - 2</v>
      </c>
      <c r="P1858" s="23" t="str">
        <f>VLOOKUP(A1858,'Hospitalisation Details'!A1858:H4200,8,FALSE)</f>
        <v>R1013</v>
      </c>
      <c r="Q1858" s="26">
        <f>VLOOKUP(A1858,'Hospitalisation Details'!A1858:H4200,3,FALSE)</f>
        <v>34.888888888888886</v>
      </c>
    </row>
    <row r="1859" spans="1:17" ht="15.75" customHeight="1" x14ac:dyDescent="0.3">
      <c r="A1859" s="31" t="s">
        <v>3171</v>
      </c>
      <c r="B1859" s="23" t="str">
        <f>VLOOKUP(A1859,'Customer Names'!A1859:D4193,3,FALSE)</f>
        <v xml:space="preserve">  Janne</v>
      </c>
      <c r="C1859" s="23">
        <f>VLOOKUP(Healthcare!A1859,'Medical Examinations'!A1859:H4193,2,FALSE)</f>
        <v>17.09</v>
      </c>
      <c r="D1859" s="23">
        <f>VLOOKUP(A1859,'Medical Examinations'!A1859:H4193,3,FALSE)</f>
        <v>5.69</v>
      </c>
      <c r="E1859" s="23" t="str">
        <f>VLOOKUP(A1859,'Medical Examinations'!A1859:H4193,4,FALSE)</f>
        <v>No</v>
      </c>
      <c r="F1859" s="23" t="str">
        <f>VLOOKUP(A1859,'Medical Examinations'!A1859:H4193,5,FALSE)</f>
        <v>No</v>
      </c>
      <c r="G1859" s="23" t="str">
        <f>VLOOKUP(A1859,'Medical Examinations'!A1859:H4193,6,FALSE)</f>
        <v>No</v>
      </c>
      <c r="H1859" s="23">
        <f>VLOOKUP(A1859,'Medical Examinations'!A1859:H4193,7,FALSE)</f>
        <v>0</v>
      </c>
      <c r="I1859" s="23" t="str">
        <f>VLOOKUP(A1859,'Medical Examinations'!A1859:H4193,8,FALSE)</f>
        <v>No</v>
      </c>
      <c r="J1859" s="23" t="str" cm="1">
        <f t="array" ref="J1859">_xlfn.IFS(C1859&lt;18.5,"Under Weight",C1859&lt;25,"Healthy Weight",C1859&lt;30,"Over Weight",C1859&gt;=30,"Obesity")</f>
        <v>Under Weight</v>
      </c>
      <c r="K1859" s="23" t="str" cm="1">
        <f t="array" ref="K1859">_xlfn.IFS(D1859&lt;5.7,"Normal",D1859&lt;=6.5,"Prediabetes",D1859&gt;6.5,"Diabetes")</f>
        <v>Normal</v>
      </c>
      <c r="L1859" s="30" t="str">
        <f>VLOOKUP(A1859,'Hospitalisation Details'!A1859:H4201,2,FALSE)</f>
        <v>29-Jun-1982</v>
      </c>
      <c r="M1859" s="23">
        <f>VLOOKUP(A1859,'Hospitalisation Details'!A1859:H4201,5,FALSE)</f>
        <v>4392.7</v>
      </c>
      <c r="N1859" s="23" t="str">
        <f>VLOOKUP(A1859,'Hospitalisation Details'!A1859:H4201,6,FALSE)</f>
        <v>tier - 2</v>
      </c>
      <c r="O1859" s="23" t="str">
        <f>VLOOKUP(A1859,'Hospitalisation Details'!A1859:H4201,7,FALSE)</f>
        <v>tier - 2</v>
      </c>
      <c r="P1859" s="23" t="str">
        <f>VLOOKUP(A1859,'Hospitalisation Details'!A1859:H4201,8,FALSE)</f>
        <v>R1013</v>
      </c>
      <c r="Q1859" s="26">
        <f>VLOOKUP(A1859,'Hospitalisation Details'!A1859:H4201,3,FALSE)</f>
        <v>40.94166666666667</v>
      </c>
    </row>
    <row r="1860" spans="1:17" ht="15.75" customHeight="1" x14ac:dyDescent="0.3">
      <c r="A1860" s="31" t="s">
        <v>3173</v>
      </c>
      <c r="B1860" s="23" t="str">
        <f>VLOOKUP(A1860,'Customer Names'!A1860:D4194,3,FALSE)</f>
        <v xml:space="preserve">  Martina</v>
      </c>
      <c r="C1860" s="23">
        <f>VLOOKUP(Healthcare!A1860,'Medical Examinations'!A1860:H4194,2,FALSE)</f>
        <v>24.3</v>
      </c>
      <c r="D1860" s="23">
        <f>VLOOKUP(A1860,'Medical Examinations'!A1860:H4194,3,FALSE)</f>
        <v>4.9000000000000004</v>
      </c>
      <c r="E1860" s="23" t="str">
        <f>VLOOKUP(A1860,'Medical Examinations'!A1860:H4194,4,FALSE)</f>
        <v>Yes</v>
      </c>
      <c r="F1860" s="23" t="str">
        <f>VLOOKUP(A1860,'Medical Examinations'!A1860:H4194,5,FALSE)</f>
        <v>No</v>
      </c>
      <c r="G1860" s="23" t="str">
        <f>VLOOKUP(A1860,'Medical Examinations'!A1860:H4194,6,FALSE)</f>
        <v>Yes</v>
      </c>
      <c r="H1860" s="23">
        <f>VLOOKUP(A1860,'Medical Examinations'!A1860:H4194,7,FALSE)</f>
        <v>1</v>
      </c>
      <c r="I1860" s="23" t="str">
        <f>VLOOKUP(A1860,'Medical Examinations'!A1860:H4194,8,FALSE)</f>
        <v>No</v>
      </c>
      <c r="J1860" s="23" t="str" cm="1">
        <f t="array" ref="J1860">_xlfn.IFS(C1860&lt;18.5,"Under Weight",C1860&lt;25,"Healthy Weight",C1860&lt;30,"Over Weight",C1860&gt;=30,"Obesity")</f>
        <v>Healthy Weight</v>
      </c>
      <c r="K1860" s="23" t="str" cm="1">
        <f t="array" ref="K1860">_xlfn.IFS(D1860&lt;5.7,"Normal",D1860&lt;=6.5,"Prediabetes",D1860&gt;6.5,"Diabetes")</f>
        <v>Normal</v>
      </c>
      <c r="L1860" s="30" t="str">
        <f>VLOOKUP(A1860,'Hospitalisation Details'!A1860:H4202,2,FALSE)</f>
        <v>29-Nov-1997</v>
      </c>
      <c r="M1860" s="23">
        <f>VLOOKUP(A1860,'Hospitalisation Details'!A1860:H4202,5,FALSE)</f>
        <v>4391.6499999999996</v>
      </c>
      <c r="N1860" s="23" t="str">
        <f>VLOOKUP(A1860,'Hospitalisation Details'!A1860:H4202,6,FALSE)</f>
        <v>tier - 2</v>
      </c>
      <c r="O1860" s="23" t="str">
        <f>VLOOKUP(A1860,'Hospitalisation Details'!A1860:H4202,7,FALSE)</f>
        <v>tier - 2</v>
      </c>
      <c r="P1860" s="23" t="str">
        <f>VLOOKUP(A1860,'Hospitalisation Details'!A1860:H4202,8,FALSE)</f>
        <v>R1011</v>
      </c>
      <c r="Q1860" s="26">
        <f>VLOOKUP(A1860,'Hospitalisation Details'!A1860:H4202,3,FALSE)</f>
        <v>25.524999999999999</v>
      </c>
    </row>
    <row r="1861" spans="1:17" ht="15.75" customHeight="1" x14ac:dyDescent="0.3">
      <c r="A1861" s="31" t="s">
        <v>3174</v>
      </c>
      <c r="B1861" s="23" t="str">
        <f>VLOOKUP(A1861,'Customer Names'!A1861:D4195,3,FALSE)</f>
        <v xml:space="preserve">  Elizabeth L</v>
      </c>
      <c r="C1861" s="23">
        <f>VLOOKUP(Healthcare!A1861,'Medical Examinations'!A1861:H4195,2,FALSE)</f>
        <v>29.734999999999999</v>
      </c>
      <c r="D1861" s="23">
        <f>VLOOKUP(A1861,'Medical Examinations'!A1861:H4195,3,FALSE)</f>
        <v>5.78</v>
      </c>
      <c r="E1861" s="23" t="str">
        <f>VLOOKUP(A1861,'Medical Examinations'!A1861:H4195,4,FALSE)</f>
        <v>No</v>
      </c>
      <c r="F1861" s="23" t="str">
        <f>VLOOKUP(A1861,'Medical Examinations'!A1861:H4195,5,FALSE)</f>
        <v>No</v>
      </c>
      <c r="G1861" s="23" t="str">
        <f>VLOOKUP(A1861,'Medical Examinations'!A1861:H4195,6,FALSE)</f>
        <v>No</v>
      </c>
      <c r="H1861" s="23">
        <f>VLOOKUP(A1861,'Medical Examinations'!A1861:H4195,7,FALSE)</f>
        <v>0</v>
      </c>
      <c r="I1861" s="23" t="str">
        <f>VLOOKUP(A1861,'Medical Examinations'!A1861:H4195,8,FALSE)</f>
        <v>No</v>
      </c>
      <c r="J1861" s="23" t="str" cm="1">
        <f t="array" ref="J1861">_xlfn.IFS(C1861&lt;18.5,"Under Weight",C1861&lt;25,"Healthy Weight",C1861&lt;30,"Over Weight",C1861&gt;=30,"Obesity")</f>
        <v>Over Weight</v>
      </c>
      <c r="K1861" s="23" t="str" cm="1">
        <f t="array" ref="K1861">_xlfn.IFS(D1861&lt;5.7,"Normal",D1861&lt;=6.5,"Prediabetes",D1861&gt;6.5,"Diabetes")</f>
        <v>Prediabetes</v>
      </c>
      <c r="L1861" s="30" t="str">
        <f>VLOOKUP(A1861,'Hospitalisation Details'!A1861:H4203,2,FALSE)</f>
        <v>28-Aug-1990</v>
      </c>
      <c r="M1861" s="23">
        <f>VLOOKUP(A1861,'Hospitalisation Details'!A1861:H4203,5,FALSE)</f>
        <v>4357.04</v>
      </c>
      <c r="N1861" s="23" t="str">
        <f>VLOOKUP(A1861,'Hospitalisation Details'!A1861:H4203,6,FALSE)</f>
        <v>tier - 2</v>
      </c>
      <c r="O1861" s="23" t="str">
        <f>VLOOKUP(A1861,'Hospitalisation Details'!A1861:H4203,7,FALSE)</f>
        <v>tier - 3</v>
      </c>
      <c r="P1861" s="23" t="str">
        <f>VLOOKUP(A1861,'Hospitalisation Details'!A1861:H4203,8,FALSE)</f>
        <v>R1012</v>
      </c>
      <c r="Q1861" s="26">
        <f>VLOOKUP(A1861,'Hospitalisation Details'!A1861:H4203,3,FALSE)</f>
        <v>32.777777777777779</v>
      </c>
    </row>
    <row r="1862" spans="1:17" ht="15.75" customHeight="1" x14ac:dyDescent="0.3">
      <c r="A1862" s="31" t="s">
        <v>3176</v>
      </c>
      <c r="B1862" s="23" t="str">
        <f>VLOOKUP(A1862,'Customer Names'!A1862:D4196,3,FALSE)</f>
        <v xml:space="preserve">  Stephanie C</v>
      </c>
      <c r="C1862" s="23">
        <f>VLOOKUP(Healthcare!A1862,'Medical Examinations'!A1862:H4196,2,FALSE)</f>
        <v>29.26</v>
      </c>
      <c r="D1862" s="23">
        <f>VLOOKUP(A1862,'Medical Examinations'!A1862:H4196,3,FALSE)</f>
        <v>4.7</v>
      </c>
      <c r="E1862" s="23" t="str">
        <f>VLOOKUP(A1862,'Medical Examinations'!A1862:H4196,4,FALSE)</f>
        <v>No</v>
      </c>
      <c r="F1862" s="23" t="str">
        <f>VLOOKUP(A1862,'Medical Examinations'!A1862:H4196,5,FALSE)</f>
        <v>No</v>
      </c>
      <c r="G1862" s="23" t="str">
        <f>VLOOKUP(A1862,'Medical Examinations'!A1862:H4196,6,FALSE)</f>
        <v>No</v>
      </c>
      <c r="H1862" s="23">
        <f>VLOOKUP(A1862,'Medical Examinations'!A1862:H4196,7,FALSE)</f>
        <v>0</v>
      </c>
      <c r="I1862" s="23" t="str">
        <f>VLOOKUP(A1862,'Medical Examinations'!A1862:H4196,8,FALSE)</f>
        <v>No</v>
      </c>
      <c r="J1862" s="23" t="str" cm="1">
        <f t="array" ref="J1862">_xlfn.IFS(C1862&lt;18.5,"Under Weight",C1862&lt;25,"Healthy Weight",C1862&lt;30,"Over Weight",C1862&gt;=30,"Obesity")</f>
        <v>Over Weight</v>
      </c>
      <c r="K1862" s="23" t="str" cm="1">
        <f t="array" ref="K1862">_xlfn.IFS(D1862&lt;5.7,"Normal",D1862&lt;=6.5,"Prediabetes",D1862&gt;6.5,"Diabetes")</f>
        <v>Normal</v>
      </c>
      <c r="L1862" s="30" t="str">
        <f>VLOOKUP(A1862,'Hospitalisation Details'!A1862:H4204,2,FALSE)</f>
        <v>13-Sep-1991</v>
      </c>
      <c r="M1862" s="23">
        <f>VLOOKUP(A1862,'Hospitalisation Details'!A1862:H4204,5,FALSE)</f>
        <v>4350.51</v>
      </c>
      <c r="N1862" s="23" t="str">
        <f>VLOOKUP(A1862,'Hospitalisation Details'!A1862:H4204,6,FALSE)</f>
        <v>tier - 2</v>
      </c>
      <c r="O1862" s="23" t="str">
        <f>VLOOKUP(A1862,'Hospitalisation Details'!A1862:H4204,7,FALSE)</f>
        <v>tier - 2</v>
      </c>
      <c r="P1862" s="23" t="str">
        <f>VLOOKUP(A1862,'Hospitalisation Details'!A1862:H4204,8,FALSE)</f>
        <v>R1013</v>
      </c>
      <c r="Q1862" s="26">
        <f>VLOOKUP(A1862,'Hospitalisation Details'!A1862:H4204,3,FALSE)</f>
        <v>31.736111111111111</v>
      </c>
    </row>
    <row r="1863" spans="1:17" ht="15.75" customHeight="1" x14ac:dyDescent="0.3">
      <c r="A1863" s="31" t="s">
        <v>3178</v>
      </c>
      <c r="B1863" s="23" t="str">
        <f>VLOOKUP(A1863,'Customer Names'!A1863:D4197,3,FALSE)</f>
        <v xml:space="preserve">  Katie</v>
      </c>
      <c r="C1863" s="23">
        <f>VLOOKUP(Healthcare!A1863,'Medical Examinations'!A1863:H4197,2,FALSE)</f>
        <v>33</v>
      </c>
      <c r="D1863" s="23">
        <f>VLOOKUP(A1863,'Medical Examinations'!A1863:H4197,3,FALSE)</f>
        <v>6.28</v>
      </c>
      <c r="E1863" s="23" t="str">
        <f>VLOOKUP(A1863,'Medical Examinations'!A1863:H4197,4,FALSE)</f>
        <v>No</v>
      </c>
      <c r="F1863" s="23" t="str">
        <f>VLOOKUP(A1863,'Medical Examinations'!A1863:H4197,5,FALSE)</f>
        <v>No</v>
      </c>
      <c r="G1863" s="23" t="str">
        <f>VLOOKUP(A1863,'Medical Examinations'!A1863:H4197,6,FALSE)</f>
        <v>No</v>
      </c>
      <c r="H1863" s="23">
        <f>VLOOKUP(A1863,'Medical Examinations'!A1863:H4197,7,FALSE)</f>
        <v>0</v>
      </c>
      <c r="I1863" s="23" t="str">
        <f>VLOOKUP(A1863,'Medical Examinations'!A1863:H4197,8,FALSE)</f>
        <v>No</v>
      </c>
      <c r="J1863" s="23" t="str" cm="1">
        <f t="array" ref="J1863">_xlfn.IFS(C1863&lt;18.5,"Under Weight",C1863&lt;25,"Healthy Weight",C1863&lt;30,"Over Weight",C1863&gt;=30,"Obesity")</f>
        <v>Obesity</v>
      </c>
      <c r="K1863" s="23" t="str" cm="1">
        <f t="array" ref="K1863">_xlfn.IFS(D1863&lt;5.7,"Normal",D1863&lt;=6.5,"Prediabetes",D1863&gt;6.5,"Diabetes")</f>
        <v>Prediabetes</v>
      </c>
      <c r="L1863" s="30" t="str">
        <f>VLOOKUP(A1863,'Hospitalisation Details'!A1863:H4205,2,FALSE)</f>
        <v>01-Nov-1994</v>
      </c>
      <c r="M1863" s="23">
        <f>VLOOKUP(A1863,'Hospitalisation Details'!A1863:H4205,5,FALSE)</f>
        <v>4349.46</v>
      </c>
      <c r="N1863" s="23" t="str">
        <f>VLOOKUP(A1863,'Hospitalisation Details'!A1863:H4205,6,FALSE)</f>
        <v>tier - 2</v>
      </c>
      <c r="O1863" s="23" t="str">
        <f>VLOOKUP(A1863,'Hospitalisation Details'!A1863:H4205,7,FALSE)</f>
        <v>tier - 2</v>
      </c>
      <c r="P1863" s="23" t="str">
        <f>VLOOKUP(A1863,'Hospitalisation Details'!A1863:H4205,8,FALSE)</f>
        <v>R1013</v>
      </c>
      <c r="Q1863" s="26">
        <f>VLOOKUP(A1863,'Hospitalisation Details'!A1863:H4205,3,FALSE)</f>
        <v>28.602777777777778</v>
      </c>
    </row>
    <row r="1864" spans="1:17" ht="15.75" customHeight="1" x14ac:dyDescent="0.3">
      <c r="A1864" s="31" t="s">
        <v>3179</v>
      </c>
      <c r="B1864" s="23" t="str">
        <f>VLOOKUP(A1864,'Customer Names'!A1864:D4198,3,FALSE)</f>
        <v xml:space="preserve">  Callie</v>
      </c>
      <c r="C1864" s="23">
        <f>VLOOKUP(Healthcare!A1864,'Medical Examinations'!A1864:H4198,2,FALSE)</f>
        <v>31.065000000000001</v>
      </c>
      <c r="D1864" s="23">
        <f>VLOOKUP(A1864,'Medical Examinations'!A1864:H4198,3,FALSE)</f>
        <v>4.2300000000000004</v>
      </c>
      <c r="E1864" s="23" t="str">
        <f>VLOOKUP(A1864,'Medical Examinations'!A1864:H4198,4,FALSE)</f>
        <v>No</v>
      </c>
      <c r="F1864" s="23" t="str">
        <f>VLOOKUP(A1864,'Medical Examinations'!A1864:H4198,5,FALSE)</f>
        <v>No</v>
      </c>
      <c r="G1864" s="23" t="str">
        <f>VLOOKUP(A1864,'Medical Examinations'!A1864:H4198,6,FALSE)</f>
        <v>No</v>
      </c>
      <c r="H1864" s="23">
        <f>VLOOKUP(A1864,'Medical Examinations'!A1864:H4198,7,FALSE)</f>
        <v>0</v>
      </c>
      <c r="I1864" s="23" t="str">
        <f>VLOOKUP(A1864,'Medical Examinations'!A1864:H4198,8,FALSE)</f>
        <v>No</v>
      </c>
      <c r="J1864" s="23" t="str" cm="1">
        <f t="array" ref="J1864">_xlfn.IFS(C1864&lt;18.5,"Under Weight",C1864&lt;25,"Healthy Weight",C1864&lt;30,"Over Weight",C1864&gt;=30,"Obesity")</f>
        <v>Obesity</v>
      </c>
      <c r="K1864" s="23" t="str" cm="1">
        <f t="array" ref="K1864">_xlfn.IFS(D1864&lt;5.7,"Normal",D1864&lt;=6.5,"Prediabetes",D1864&gt;6.5,"Diabetes")</f>
        <v>Normal</v>
      </c>
      <c r="L1864" s="30" t="str">
        <f>VLOOKUP(A1864,'Hospitalisation Details'!A1864:H4206,2,FALSE)</f>
        <v>01-Jun-1991</v>
      </c>
      <c r="M1864" s="23">
        <f>VLOOKUP(A1864,'Hospitalisation Details'!A1864:H4206,5,FALSE)</f>
        <v>4347.0200000000004</v>
      </c>
      <c r="N1864" s="23" t="str">
        <f>VLOOKUP(A1864,'Hospitalisation Details'!A1864:H4206,6,FALSE)</f>
        <v>tier - 2</v>
      </c>
      <c r="O1864" s="23" t="str">
        <f>VLOOKUP(A1864,'Hospitalisation Details'!A1864:H4206,7,FALSE)</f>
        <v>tier - 1</v>
      </c>
      <c r="P1864" s="23" t="str">
        <f>VLOOKUP(A1864,'Hospitalisation Details'!A1864:H4206,8,FALSE)</f>
        <v>R1024</v>
      </c>
      <c r="Q1864" s="26">
        <f>VLOOKUP(A1864,'Hospitalisation Details'!A1864:H4206,3,FALSE)</f>
        <v>32.019444444444446</v>
      </c>
    </row>
    <row r="1865" spans="1:17" ht="15.75" customHeight="1" x14ac:dyDescent="0.3">
      <c r="A1865" s="31" t="s">
        <v>3181</v>
      </c>
      <c r="B1865" s="23" t="str">
        <f>VLOOKUP(A1865,'Customer Names'!A1865:D4199,3,FALSE)</f>
        <v xml:space="preserve">  Inna</v>
      </c>
      <c r="C1865" s="23">
        <f>VLOOKUP(Healthcare!A1865,'Medical Examinations'!A1865:H4199,2,FALSE)</f>
        <v>26.51</v>
      </c>
      <c r="D1865" s="23">
        <f>VLOOKUP(A1865,'Medical Examinations'!A1865:H4199,3,FALSE)</f>
        <v>6.17</v>
      </c>
      <c r="E1865" s="23" t="str">
        <f>VLOOKUP(A1865,'Medical Examinations'!A1865:H4199,4,FALSE)</f>
        <v>No</v>
      </c>
      <c r="F1865" s="23" t="str">
        <f>VLOOKUP(A1865,'Medical Examinations'!A1865:H4199,5,FALSE)</f>
        <v>No</v>
      </c>
      <c r="G1865" s="23" t="str">
        <f>VLOOKUP(A1865,'Medical Examinations'!A1865:H4199,6,FALSE)</f>
        <v>No</v>
      </c>
      <c r="H1865" s="23">
        <f>VLOOKUP(A1865,'Medical Examinations'!A1865:H4199,7,FALSE)</f>
        <v>0</v>
      </c>
      <c r="I1865" s="23" t="str">
        <f>VLOOKUP(A1865,'Medical Examinations'!A1865:H4199,8,FALSE)</f>
        <v>No</v>
      </c>
      <c r="J1865" s="23" t="str" cm="1">
        <f t="array" ref="J1865">_xlfn.IFS(C1865&lt;18.5,"Under Weight",C1865&lt;25,"Healthy Weight",C1865&lt;30,"Over Weight",C1865&gt;=30,"Obesity")</f>
        <v>Over Weight</v>
      </c>
      <c r="K1865" s="23" t="str" cm="1">
        <f t="array" ref="K1865">_xlfn.IFS(D1865&lt;5.7,"Normal",D1865&lt;=6.5,"Prediabetes",D1865&gt;6.5,"Diabetes")</f>
        <v>Prediabetes</v>
      </c>
      <c r="L1865" s="30" t="str">
        <f>VLOOKUP(A1865,'Hospitalisation Details'!A1865:H4207,2,FALSE)</f>
        <v>26-Oct-1994</v>
      </c>
      <c r="M1865" s="23">
        <f>VLOOKUP(A1865,'Hospitalisation Details'!A1865:H4207,5,FALSE)</f>
        <v>4340.4399999999996</v>
      </c>
      <c r="N1865" s="23" t="str">
        <f>VLOOKUP(A1865,'Hospitalisation Details'!A1865:H4207,6,FALSE)</f>
        <v>tier - 2</v>
      </c>
      <c r="O1865" s="23" t="str">
        <f>VLOOKUP(A1865,'Hospitalisation Details'!A1865:H4207,7,FALSE)</f>
        <v>tier - 1</v>
      </c>
      <c r="P1865" s="23" t="str">
        <f>VLOOKUP(A1865,'Hospitalisation Details'!A1865:H4207,8,FALSE)</f>
        <v>R1013</v>
      </c>
      <c r="Q1865" s="26">
        <f>VLOOKUP(A1865,'Hospitalisation Details'!A1865:H4207,3,FALSE)</f>
        <v>28.616666666666667</v>
      </c>
    </row>
    <row r="1866" spans="1:17" ht="15.75" customHeight="1" x14ac:dyDescent="0.3">
      <c r="A1866" s="31" t="s">
        <v>3183</v>
      </c>
      <c r="B1866" s="23" t="str">
        <f>VLOOKUP(A1866,'Customer Names'!A1866:D4200,3,FALSE)</f>
        <v xml:space="preserve">  Mary K</v>
      </c>
      <c r="C1866" s="23">
        <f>VLOOKUP(Healthcare!A1866,'Medical Examinations'!A1866:H4200,2,FALSE)</f>
        <v>28.88</v>
      </c>
      <c r="D1866" s="23">
        <f>VLOOKUP(A1866,'Medical Examinations'!A1866:H4200,3,FALSE)</f>
        <v>4.96</v>
      </c>
      <c r="E1866" s="23" t="str">
        <f>VLOOKUP(A1866,'Medical Examinations'!A1866:H4200,4,FALSE)</f>
        <v>No</v>
      </c>
      <c r="F1866" s="23" t="str">
        <f>VLOOKUP(A1866,'Medical Examinations'!A1866:H4200,5,FALSE)</f>
        <v>No</v>
      </c>
      <c r="G1866" s="23" t="str">
        <f>VLOOKUP(A1866,'Medical Examinations'!A1866:H4200,6,FALSE)</f>
        <v>No</v>
      </c>
      <c r="H1866" s="23">
        <f>VLOOKUP(A1866,'Medical Examinations'!A1866:H4200,7,FALSE)</f>
        <v>0</v>
      </c>
      <c r="I1866" s="23" t="str">
        <f>VLOOKUP(A1866,'Medical Examinations'!A1866:H4200,8,FALSE)</f>
        <v>No</v>
      </c>
      <c r="J1866" s="23" t="str" cm="1">
        <f t="array" ref="J1866">_xlfn.IFS(C1866&lt;18.5,"Under Weight",C1866&lt;25,"Healthy Weight",C1866&lt;30,"Over Weight",C1866&gt;=30,"Obesity")</f>
        <v>Over Weight</v>
      </c>
      <c r="K1866" s="23" t="str" cm="1">
        <f t="array" ref="K1866">_xlfn.IFS(D1866&lt;5.7,"Normal",D1866&lt;=6.5,"Prediabetes",D1866&gt;6.5,"Diabetes")</f>
        <v>Normal</v>
      </c>
      <c r="L1866" s="30" t="str">
        <f>VLOOKUP(A1866,'Hospitalisation Details'!A1866:H4208,2,FALSE)</f>
        <v>02-Nov-1994</v>
      </c>
      <c r="M1866" s="23">
        <f>VLOOKUP(A1866,'Hospitalisation Details'!A1866:H4208,5,FALSE)</f>
        <v>4337.74</v>
      </c>
      <c r="N1866" s="23" t="str">
        <f>VLOOKUP(A1866,'Hospitalisation Details'!A1866:H4208,6,FALSE)</f>
        <v>tier - 2</v>
      </c>
      <c r="O1866" s="23" t="str">
        <f>VLOOKUP(A1866,'Hospitalisation Details'!A1866:H4208,7,FALSE)</f>
        <v>tier - 1</v>
      </c>
      <c r="P1866" s="23" t="str">
        <f>VLOOKUP(A1866,'Hospitalisation Details'!A1866:H4208,8,FALSE)</f>
        <v>R1024</v>
      </c>
      <c r="Q1866" s="26">
        <f>VLOOKUP(A1866,'Hospitalisation Details'!A1866:H4208,3,FALSE)</f>
        <v>28.6</v>
      </c>
    </row>
    <row r="1867" spans="1:17" ht="15.75" customHeight="1" x14ac:dyDescent="0.3">
      <c r="A1867" s="31" t="s">
        <v>3185</v>
      </c>
      <c r="B1867" s="23" t="str">
        <f>VLOOKUP(A1867,'Customer Names'!A1867:D4201,3,FALSE)</f>
        <v xml:space="preserve">  Samuel M</v>
      </c>
      <c r="C1867" s="23">
        <f>VLOOKUP(Healthcare!A1867,'Medical Examinations'!A1867:H4201,2,FALSE)</f>
        <v>35.814999999999998</v>
      </c>
      <c r="D1867" s="23">
        <f>VLOOKUP(A1867,'Medical Examinations'!A1867:H4201,3,FALSE)</f>
        <v>5.1100000000000003</v>
      </c>
      <c r="E1867" s="23" t="str">
        <f>VLOOKUP(A1867,'Medical Examinations'!A1867:H4201,4,FALSE)</f>
        <v>Yes</v>
      </c>
      <c r="F1867" s="23" t="str">
        <f>VLOOKUP(A1867,'Medical Examinations'!A1867:H4201,5,FALSE)</f>
        <v>No</v>
      </c>
      <c r="G1867" s="23" t="str">
        <f>VLOOKUP(A1867,'Medical Examinations'!A1867:H4201,6,FALSE)</f>
        <v>No</v>
      </c>
      <c r="H1867" s="23">
        <f>VLOOKUP(A1867,'Medical Examinations'!A1867:H4201,7,FALSE)</f>
        <v>1</v>
      </c>
      <c r="I1867" s="23" t="str">
        <f>VLOOKUP(A1867,'Medical Examinations'!A1867:H4201,8,FALSE)</f>
        <v>No</v>
      </c>
      <c r="J1867" s="23" t="str" cm="1">
        <f t="array" ref="J1867">_xlfn.IFS(C1867&lt;18.5,"Under Weight",C1867&lt;25,"Healthy Weight",C1867&lt;30,"Over Weight",C1867&gt;=30,"Obesity")</f>
        <v>Obesity</v>
      </c>
      <c r="K1867" s="23" t="str" cm="1">
        <f t="array" ref="K1867">_xlfn.IFS(D1867&lt;5.7,"Normal",D1867&lt;=6.5,"Prediabetes",D1867&gt;6.5,"Diabetes")</f>
        <v>Normal</v>
      </c>
      <c r="L1867" s="30" t="str">
        <f>VLOOKUP(A1867,'Hospitalisation Details'!A1867:H4209,2,FALSE)</f>
        <v>19-Dec-1988</v>
      </c>
      <c r="M1867" s="23">
        <f>VLOOKUP(A1867,'Hospitalisation Details'!A1867:H4209,5,FALSE)</f>
        <v>4320.41</v>
      </c>
      <c r="N1867" s="23" t="str">
        <f>VLOOKUP(A1867,'Hospitalisation Details'!A1867:H4209,6,FALSE)</f>
        <v>tier - 2</v>
      </c>
      <c r="O1867" s="23" t="str">
        <f>VLOOKUP(A1867,'Hospitalisation Details'!A1867:H4209,7,FALSE)</f>
        <v>tier - 1</v>
      </c>
      <c r="P1867" s="23" t="str">
        <f>VLOOKUP(A1867,'Hospitalisation Details'!A1867:H4209,8,FALSE)</f>
        <v>R1012</v>
      </c>
      <c r="Q1867" s="26">
        <f>VLOOKUP(A1867,'Hospitalisation Details'!A1867:H4209,3,FALSE)</f>
        <v>34.469444444444441</v>
      </c>
    </row>
    <row r="1868" spans="1:17" ht="15.75" customHeight="1" x14ac:dyDescent="0.3">
      <c r="A1868" s="31" t="s">
        <v>3187</v>
      </c>
      <c r="B1868" s="23" t="str">
        <f>VLOOKUP(A1868,'Customer Names'!A1868:D4202,3,FALSE)</f>
        <v xml:space="preserve">  Kimberly</v>
      </c>
      <c r="C1868" s="23">
        <f>VLOOKUP(Healthcare!A1868,'Medical Examinations'!A1868:H4202,2,FALSE)</f>
        <v>21.28</v>
      </c>
      <c r="D1868" s="23">
        <f>VLOOKUP(A1868,'Medical Examinations'!A1868:H4202,3,FALSE)</f>
        <v>4.05</v>
      </c>
      <c r="E1868" s="23" t="str">
        <f>VLOOKUP(A1868,'Medical Examinations'!A1868:H4202,4,FALSE)</f>
        <v>No</v>
      </c>
      <c r="F1868" s="23" t="str">
        <f>VLOOKUP(A1868,'Medical Examinations'!A1868:H4202,5,FALSE)</f>
        <v>yes</v>
      </c>
      <c r="G1868" s="23" t="str">
        <f>VLOOKUP(A1868,'Medical Examinations'!A1868:H4202,6,FALSE)</f>
        <v>No</v>
      </c>
      <c r="H1868" s="23">
        <f>VLOOKUP(A1868,'Medical Examinations'!A1868:H4202,7,FALSE)</f>
        <v>1</v>
      </c>
      <c r="I1868" s="23" t="str">
        <f>VLOOKUP(A1868,'Medical Examinations'!A1868:H4202,8,FALSE)</f>
        <v>No</v>
      </c>
      <c r="J1868" s="23" t="str" cm="1">
        <f t="array" ref="J1868">_xlfn.IFS(C1868&lt;18.5,"Under Weight",C1868&lt;25,"Healthy Weight",C1868&lt;30,"Over Weight",C1868&gt;=30,"Obesity")</f>
        <v>Healthy Weight</v>
      </c>
      <c r="K1868" s="23" t="str" cm="1">
        <f t="array" ref="K1868">_xlfn.IFS(D1868&lt;5.7,"Normal",D1868&lt;=6.5,"Prediabetes",D1868&gt;6.5,"Diabetes")</f>
        <v>Normal</v>
      </c>
      <c r="L1868" s="30" t="str">
        <f>VLOOKUP(A1868,'Hospitalisation Details'!A1868:H4210,2,FALSE)</f>
        <v>25-Nov-2000</v>
      </c>
      <c r="M1868" s="23">
        <f>VLOOKUP(A1868,'Hospitalisation Details'!A1868:H4210,5,FALSE)</f>
        <v>4296.2700000000004</v>
      </c>
      <c r="N1868" s="23" t="str">
        <f>VLOOKUP(A1868,'Hospitalisation Details'!A1868:H4210,6,FALSE)</f>
        <v>tier - 2</v>
      </c>
      <c r="O1868" s="23" t="str">
        <f>VLOOKUP(A1868,'Hospitalisation Details'!A1868:H4210,7,FALSE)</f>
        <v>tier - 3</v>
      </c>
      <c r="P1868" s="23" t="str">
        <f>VLOOKUP(A1868,'Hospitalisation Details'!A1868:H4210,8,FALSE)</f>
        <v>R1012</v>
      </c>
      <c r="Q1868" s="26">
        <f>VLOOKUP(A1868,'Hospitalisation Details'!A1868:H4210,3,FALSE)</f>
        <v>22.536111111111111</v>
      </c>
    </row>
    <row r="1869" spans="1:17" ht="15.75" customHeight="1" x14ac:dyDescent="0.3">
      <c r="A1869" s="31" t="s">
        <v>3188</v>
      </c>
      <c r="B1869" s="23" t="str">
        <f>VLOOKUP(A1869,'Customer Names'!A1869:D4203,3,FALSE)</f>
        <v xml:space="preserve">  Tom J</v>
      </c>
      <c r="C1869" s="23">
        <f>VLOOKUP(Healthcare!A1869,'Medical Examinations'!A1869:H4203,2,FALSE)</f>
        <v>33.81</v>
      </c>
      <c r="D1869" s="23">
        <f>VLOOKUP(A1869,'Medical Examinations'!A1869:H4203,3,FALSE)</f>
        <v>6.49</v>
      </c>
      <c r="E1869" s="23" t="str">
        <f>VLOOKUP(A1869,'Medical Examinations'!A1869:H4203,4,FALSE)</f>
        <v>No</v>
      </c>
      <c r="F1869" s="23" t="str">
        <f>VLOOKUP(A1869,'Medical Examinations'!A1869:H4203,5,FALSE)</f>
        <v>No</v>
      </c>
      <c r="G1869" s="23" t="str">
        <f>VLOOKUP(A1869,'Medical Examinations'!A1869:H4203,6,FALSE)</f>
        <v>Yes</v>
      </c>
      <c r="H1869" s="23">
        <f>VLOOKUP(A1869,'Medical Examinations'!A1869:H4203,7,FALSE)</f>
        <v>1</v>
      </c>
      <c r="I1869" s="23" t="str">
        <f>VLOOKUP(A1869,'Medical Examinations'!A1869:H4203,8,FALSE)</f>
        <v>No</v>
      </c>
      <c r="J1869" s="23" t="str" cm="1">
        <f t="array" ref="J1869">_xlfn.IFS(C1869&lt;18.5,"Under Weight",C1869&lt;25,"Healthy Weight",C1869&lt;30,"Over Weight",C1869&gt;=30,"Obesity")</f>
        <v>Obesity</v>
      </c>
      <c r="K1869" s="23" t="str" cm="1">
        <f t="array" ref="K1869">_xlfn.IFS(D1869&lt;5.7,"Normal",D1869&lt;=6.5,"Prediabetes",D1869&gt;6.5,"Diabetes")</f>
        <v>Prediabetes</v>
      </c>
      <c r="L1869" s="30" t="str">
        <f>VLOOKUP(A1869,'Hospitalisation Details'!A1869:H4211,2,FALSE)</f>
        <v>08-Jun-2003</v>
      </c>
      <c r="M1869" s="23">
        <f>VLOOKUP(A1869,'Hospitalisation Details'!A1869:H4211,5,FALSE)</f>
        <v>4278.55</v>
      </c>
      <c r="N1869" s="23" t="str">
        <f>VLOOKUP(A1869,'Hospitalisation Details'!A1869:H4211,6,FALSE)</f>
        <v>tier - 2</v>
      </c>
      <c r="O1869" s="23" t="str">
        <f>VLOOKUP(A1869,'Hospitalisation Details'!A1869:H4211,7,FALSE)</f>
        <v>tier - 1</v>
      </c>
      <c r="P1869" s="23" t="str">
        <f>VLOOKUP(A1869,'Hospitalisation Details'!A1869:H4211,8,FALSE)</f>
        <v>R1021</v>
      </c>
      <c r="Q1869" s="26">
        <f>VLOOKUP(A1869,'Hospitalisation Details'!A1869:H4211,3,FALSE)</f>
        <v>20</v>
      </c>
    </row>
    <row r="1870" spans="1:17" ht="15.75" customHeight="1" x14ac:dyDescent="0.3">
      <c r="A1870" s="31" t="s">
        <v>3190</v>
      </c>
      <c r="B1870" s="23" t="str">
        <f>VLOOKUP(A1870,'Customer Names'!A1870:D4204,3,FALSE)</f>
        <v xml:space="preserve">  Zachary</v>
      </c>
      <c r="C1870" s="23">
        <f>VLOOKUP(Healthcare!A1870,'Medical Examinations'!A1870:H4204,2,FALSE)</f>
        <v>44.22</v>
      </c>
      <c r="D1870" s="23">
        <f>VLOOKUP(A1870,'Medical Examinations'!A1870:H4204,3,FALSE)</f>
        <v>4.1900000000000004</v>
      </c>
      <c r="E1870" s="23" t="str">
        <f>VLOOKUP(A1870,'Medical Examinations'!A1870:H4204,4,FALSE)</f>
        <v>No</v>
      </c>
      <c r="F1870" s="23" t="str">
        <f>VLOOKUP(A1870,'Medical Examinations'!A1870:H4204,5,FALSE)</f>
        <v>No</v>
      </c>
      <c r="G1870" s="23" t="str">
        <f>VLOOKUP(A1870,'Medical Examinations'!A1870:H4204,6,FALSE)</f>
        <v>No</v>
      </c>
      <c r="H1870" s="23">
        <f>VLOOKUP(A1870,'Medical Examinations'!A1870:H4204,7,FALSE)</f>
        <v>1</v>
      </c>
      <c r="I1870" s="23" t="str">
        <f>VLOOKUP(A1870,'Medical Examinations'!A1870:H4204,8,FALSE)</f>
        <v>No</v>
      </c>
      <c r="J1870" s="23" t="str" cm="1">
        <f t="array" ref="J1870">_xlfn.IFS(C1870&lt;18.5,"Under Weight",C1870&lt;25,"Healthy Weight",C1870&lt;30,"Over Weight",C1870&gt;=30,"Obesity")</f>
        <v>Obesity</v>
      </c>
      <c r="K1870" s="23" t="str" cm="1">
        <f t="array" ref="K1870">_xlfn.IFS(D1870&lt;5.7,"Normal",D1870&lt;=6.5,"Prediabetes",D1870&gt;6.5,"Diabetes")</f>
        <v>Normal</v>
      </c>
      <c r="L1870" s="30" t="str">
        <f>VLOOKUP(A1870,'Hospitalisation Details'!A1870:H4212,2,FALSE)</f>
        <v>18-Jun-1992</v>
      </c>
      <c r="M1870" s="23">
        <f>VLOOKUP(A1870,'Hospitalisation Details'!A1870:H4212,5,FALSE)</f>
        <v>4266.17</v>
      </c>
      <c r="N1870" s="23" t="str">
        <f>VLOOKUP(A1870,'Hospitalisation Details'!A1870:H4212,6,FALSE)</f>
        <v>tier - 3</v>
      </c>
      <c r="O1870" s="23" t="str">
        <f>VLOOKUP(A1870,'Hospitalisation Details'!A1870:H4212,7,FALSE)</f>
        <v>tier - 2</v>
      </c>
      <c r="P1870" s="23" t="str">
        <f>VLOOKUP(A1870,'Hospitalisation Details'!A1870:H4212,8,FALSE)</f>
        <v>R1013</v>
      </c>
      <c r="Q1870" s="26">
        <f>VLOOKUP(A1870,'Hospitalisation Details'!A1870:H4212,3,FALSE)</f>
        <v>30.972222222222221</v>
      </c>
    </row>
    <row r="1871" spans="1:17" ht="15.75" customHeight="1" x14ac:dyDescent="0.3">
      <c r="A1871" s="31" t="s">
        <v>3191</v>
      </c>
      <c r="B1871" s="23" t="str">
        <f>VLOOKUP(A1871,'Customer Names'!A1871:D4205,3,FALSE)</f>
        <v xml:space="preserve">  Dane</v>
      </c>
      <c r="C1871" s="23">
        <f>VLOOKUP(Healthcare!A1871,'Medical Examinations'!A1871:H4205,2,FALSE)</f>
        <v>15.46</v>
      </c>
      <c r="D1871" s="23">
        <f>VLOOKUP(A1871,'Medical Examinations'!A1871:H4205,3,FALSE)</f>
        <v>4.99</v>
      </c>
      <c r="E1871" s="23" t="str">
        <f>VLOOKUP(A1871,'Medical Examinations'!A1871:H4205,4,FALSE)</f>
        <v>Yes</v>
      </c>
      <c r="F1871" s="23" t="str">
        <f>VLOOKUP(A1871,'Medical Examinations'!A1871:H4205,5,FALSE)</f>
        <v>No</v>
      </c>
      <c r="G1871" s="23" t="str">
        <f>VLOOKUP(A1871,'Medical Examinations'!A1871:H4205,6,FALSE)</f>
        <v>Yes</v>
      </c>
      <c r="H1871" s="23">
        <f>VLOOKUP(A1871,'Medical Examinations'!A1871:H4205,7,FALSE)</f>
        <v>1</v>
      </c>
      <c r="I1871" s="23" t="str">
        <f>VLOOKUP(A1871,'Medical Examinations'!A1871:H4205,8,FALSE)</f>
        <v>No</v>
      </c>
      <c r="J1871" s="23" t="str" cm="1">
        <f t="array" ref="J1871">_xlfn.IFS(C1871&lt;18.5,"Under Weight",C1871&lt;25,"Healthy Weight",C1871&lt;30,"Over Weight",C1871&gt;=30,"Obesity")</f>
        <v>Under Weight</v>
      </c>
      <c r="K1871" s="23" t="str" cm="1">
        <f t="array" ref="K1871">_xlfn.IFS(D1871&lt;5.7,"Normal",D1871&lt;=6.5,"Prediabetes",D1871&gt;6.5,"Diabetes")</f>
        <v>Normal</v>
      </c>
      <c r="L1871" s="30" t="str">
        <f>VLOOKUP(A1871,'Hospitalisation Details'!A1871:H4213,2,FALSE)</f>
        <v>20-Nov-1983</v>
      </c>
      <c r="M1871" s="23">
        <f>VLOOKUP(A1871,'Hospitalisation Details'!A1871:H4213,5,FALSE)</f>
        <v>4265.01</v>
      </c>
      <c r="N1871" s="23" t="str">
        <f>VLOOKUP(A1871,'Hospitalisation Details'!A1871:H4213,6,FALSE)</f>
        <v>tier - 2</v>
      </c>
      <c r="O1871" s="23" t="str">
        <f>VLOOKUP(A1871,'Hospitalisation Details'!A1871:H4213,7,FALSE)</f>
        <v>tier - 1</v>
      </c>
      <c r="P1871" s="23" t="str">
        <f>VLOOKUP(A1871,'Hospitalisation Details'!A1871:H4213,8,FALSE)</f>
        <v>R1012</v>
      </c>
      <c r="Q1871" s="26">
        <f>VLOOKUP(A1871,'Hospitalisation Details'!A1871:H4213,3,FALSE)</f>
        <v>39.549999999999997</v>
      </c>
    </row>
    <row r="1872" spans="1:17" ht="15.75" customHeight="1" x14ac:dyDescent="0.3">
      <c r="A1872" s="31" t="s">
        <v>3192</v>
      </c>
      <c r="B1872" s="23" t="str">
        <f>VLOOKUP(A1872,'Customer Names'!A1872:D4206,3,FALSE)</f>
        <v xml:space="preserve">  Dougie J</v>
      </c>
      <c r="C1872" s="23">
        <f>VLOOKUP(Healthcare!A1872,'Medical Examinations'!A1872:H4206,2,FALSE)</f>
        <v>30.3</v>
      </c>
      <c r="D1872" s="23">
        <f>VLOOKUP(A1872,'Medical Examinations'!A1872:H4206,3,FALSE)</f>
        <v>4.7699999999999996</v>
      </c>
      <c r="E1872" s="23" t="str">
        <f>VLOOKUP(A1872,'Medical Examinations'!A1872:H4206,4,FALSE)</f>
        <v>Yes</v>
      </c>
      <c r="F1872" s="23" t="str">
        <f>VLOOKUP(A1872,'Medical Examinations'!A1872:H4206,5,FALSE)</f>
        <v>No</v>
      </c>
      <c r="G1872" s="23" t="str">
        <f>VLOOKUP(A1872,'Medical Examinations'!A1872:H4206,6,FALSE)</f>
        <v>No</v>
      </c>
      <c r="H1872" s="23">
        <f>VLOOKUP(A1872,'Medical Examinations'!A1872:H4206,7,FALSE)</f>
        <v>1</v>
      </c>
      <c r="I1872" s="23" t="str">
        <f>VLOOKUP(A1872,'Medical Examinations'!A1872:H4206,8,FALSE)</f>
        <v>No</v>
      </c>
      <c r="J1872" s="23" t="str" cm="1">
        <f t="array" ref="J1872">_xlfn.IFS(C1872&lt;18.5,"Under Weight",C1872&lt;25,"Healthy Weight",C1872&lt;30,"Over Weight",C1872&gt;=30,"Obesity")</f>
        <v>Obesity</v>
      </c>
      <c r="K1872" s="23" t="str" cm="1">
        <f t="array" ref="K1872">_xlfn.IFS(D1872&lt;5.7,"Normal",D1872&lt;=6.5,"Prediabetes",D1872&gt;6.5,"Diabetes")</f>
        <v>Normal</v>
      </c>
      <c r="L1872" s="30" t="str">
        <f>VLOOKUP(A1872,'Hospitalisation Details'!A1872:H4214,2,FALSE)</f>
        <v>14-Oct-1995</v>
      </c>
      <c r="M1872" s="23">
        <f>VLOOKUP(A1872,'Hospitalisation Details'!A1872:H4214,5,FALSE)</f>
        <v>4260.74</v>
      </c>
      <c r="N1872" s="23" t="str">
        <f>VLOOKUP(A1872,'Hospitalisation Details'!A1872:H4214,6,FALSE)</f>
        <v>tier - 3</v>
      </c>
      <c r="O1872" s="23" t="str">
        <f>VLOOKUP(A1872,'Hospitalisation Details'!A1872:H4214,7,FALSE)</f>
        <v>tier - 2</v>
      </c>
      <c r="P1872" s="23" t="str">
        <f>VLOOKUP(A1872,'Hospitalisation Details'!A1872:H4214,8,FALSE)</f>
        <v>R1011</v>
      </c>
      <c r="Q1872" s="26">
        <f>VLOOKUP(A1872,'Hospitalisation Details'!A1872:H4214,3,FALSE)</f>
        <v>27.65</v>
      </c>
    </row>
    <row r="1873" spans="1:17" ht="15.75" customHeight="1" x14ac:dyDescent="0.3">
      <c r="A1873" s="31" t="s">
        <v>3194</v>
      </c>
      <c r="B1873" s="23" t="str">
        <f>VLOOKUP(A1873,'Customer Names'!A1873:D4207,3,FALSE)</f>
        <v xml:space="preserve">  Jeremiah H</v>
      </c>
      <c r="C1873" s="23">
        <f>VLOOKUP(Healthcare!A1873,'Medical Examinations'!A1873:H4207,2,FALSE)</f>
        <v>16.670000000000002</v>
      </c>
      <c r="D1873" s="23">
        <f>VLOOKUP(A1873,'Medical Examinations'!A1873:H4207,3,FALSE)</f>
        <v>5.46</v>
      </c>
      <c r="E1873" s="23" t="str">
        <f>VLOOKUP(A1873,'Medical Examinations'!A1873:H4207,4,FALSE)</f>
        <v>No</v>
      </c>
      <c r="F1873" s="23" t="str">
        <f>VLOOKUP(A1873,'Medical Examinations'!A1873:H4207,5,FALSE)</f>
        <v>No</v>
      </c>
      <c r="G1873" s="23" t="str">
        <f>VLOOKUP(A1873,'Medical Examinations'!A1873:H4207,6,FALSE)</f>
        <v>No</v>
      </c>
      <c r="H1873" s="23">
        <f>VLOOKUP(A1873,'Medical Examinations'!A1873:H4207,7,FALSE)</f>
        <v>0</v>
      </c>
      <c r="I1873" s="23" t="str">
        <f>VLOOKUP(A1873,'Medical Examinations'!A1873:H4207,8,FALSE)</f>
        <v>No</v>
      </c>
      <c r="J1873" s="23" t="str" cm="1">
        <f t="array" ref="J1873">_xlfn.IFS(C1873&lt;18.5,"Under Weight",C1873&lt;25,"Healthy Weight",C1873&lt;30,"Over Weight",C1873&gt;=30,"Obesity")</f>
        <v>Under Weight</v>
      </c>
      <c r="K1873" s="23" t="str" cm="1">
        <f t="array" ref="K1873">_xlfn.IFS(D1873&lt;5.7,"Normal",D1873&lt;=6.5,"Prediabetes",D1873&gt;6.5,"Diabetes")</f>
        <v>Normal</v>
      </c>
      <c r="L1873" s="30" t="str">
        <f>VLOOKUP(A1873,'Hospitalisation Details'!A1873:H4215,2,FALSE)</f>
        <v>16-Jun-1982</v>
      </c>
      <c r="M1873" s="23">
        <f>VLOOKUP(A1873,'Hospitalisation Details'!A1873:H4215,5,FALSE)</f>
        <v>4250.24</v>
      </c>
      <c r="N1873" s="23" t="str">
        <f>VLOOKUP(A1873,'Hospitalisation Details'!A1873:H4215,6,FALSE)</f>
        <v>tier - 2</v>
      </c>
      <c r="O1873" s="23" t="str">
        <f>VLOOKUP(A1873,'Hospitalisation Details'!A1873:H4215,7,FALSE)</f>
        <v>tier - 3</v>
      </c>
      <c r="P1873" s="23" t="str">
        <f>VLOOKUP(A1873,'Hospitalisation Details'!A1873:H4215,8,FALSE)</f>
        <v>R1013</v>
      </c>
      <c r="Q1873" s="26">
        <f>VLOOKUP(A1873,'Hospitalisation Details'!A1873:H4215,3,FALSE)</f>
        <v>40.977777777777774</v>
      </c>
    </row>
    <row r="1874" spans="1:17" ht="15.75" customHeight="1" x14ac:dyDescent="0.3">
      <c r="A1874" s="31" t="s">
        <v>3196</v>
      </c>
      <c r="B1874" s="23" t="str">
        <f>VLOOKUP(A1874,'Customer Names'!A1874:D4208,3,FALSE)</f>
        <v xml:space="preserve">  Ashley J</v>
      </c>
      <c r="C1874" s="23">
        <f>VLOOKUP(Healthcare!A1874,'Medical Examinations'!A1874:H4208,2,FALSE)</f>
        <v>28.594999999999999</v>
      </c>
      <c r="D1874" s="23">
        <f>VLOOKUP(A1874,'Medical Examinations'!A1874:H4208,3,FALSE)</f>
        <v>5.43</v>
      </c>
      <c r="E1874" s="23" t="str">
        <f>VLOOKUP(A1874,'Medical Examinations'!A1874:H4208,4,FALSE)</f>
        <v>No</v>
      </c>
      <c r="F1874" s="23" t="str">
        <f>VLOOKUP(A1874,'Medical Examinations'!A1874:H4208,5,FALSE)</f>
        <v>No</v>
      </c>
      <c r="G1874" s="23" t="str">
        <f>VLOOKUP(A1874,'Medical Examinations'!A1874:H4208,6,FALSE)</f>
        <v>No</v>
      </c>
      <c r="H1874" s="23">
        <f>VLOOKUP(A1874,'Medical Examinations'!A1874:H4208,7,FALSE)</f>
        <v>0</v>
      </c>
      <c r="I1874" s="23" t="str">
        <f>VLOOKUP(A1874,'Medical Examinations'!A1874:H4208,8,FALSE)</f>
        <v>No</v>
      </c>
      <c r="J1874" s="23" t="str" cm="1">
        <f t="array" ref="J1874">_xlfn.IFS(C1874&lt;18.5,"Under Weight",C1874&lt;25,"Healthy Weight",C1874&lt;30,"Over Weight",C1874&gt;=30,"Obesity")</f>
        <v>Over Weight</v>
      </c>
      <c r="K1874" s="23" t="str" cm="1">
        <f t="array" ref="K1874">_xlfn.IFS(D1874&lt;5.7,"Normal",D1874&lt;=6.5,"Prediabetes",D1874&gt;6.5,"Diabetes")</f>
        <v>Normal</v>
      </c>
      <c r="L1874" s="30" t="str">
        <f>VLOOKUP(A1874,'Hospitalisation Details'!A1874:H4216,2,FALSE)</f>
        <v>01-Dec-1991</v>
      </c>
      <c r="M1874" s="23">
        <f>VLOOKUP(A1874,'Hospitalisation Details'!A1874:H4216,5,FALSE)</f>
        <v>4243.59</v>
      </c>
      <c r="N1874" s="23" t="str">
        <f>VLOOKUP(A1874,'Hospitalisation Details'!A1874:H4216,6,FALSE)</f>
        <v>tier - 3</v>
      </c>
      <c r="O1874" s="23" t="str">
        <f>VLOOKUP(A1874,'Hospitalisation Details'!A1874:H4216,7,FALSE)</f>
        <v>tier - 1</v>
      </c>
      <c r="P1874" s="23" t="str">
        <f>VLOOKUP(A1874,'Hospitalisation Details'!A1874:H4216,8,FALSE)</f>
        <v>R1012</v>
      </c>
      <c r="Q1874" s="26">
        <f>VLOOKUP(A1874,'Hospitalisation Details'!A1874:H4216,3,FALSE)</f>
        <v>31.519444444444446</v>
      </c>
    </row>
    <row r="1875" spans="1:17" ht="15.75" customHeight="1" x14ac:dyDescent="0.3">
      <c r="A1875" s="31" t="s">
        <v>3198</v>
      </c>
      <c r="B1875" s="23" t="str">
        <f>VLOOKUP(A1875,'Customer Names'!A1875:D4209,3,FALSE)</f>
        <v xml:space="preserve">  Turner J</v>
      </c>
      <c r="C1875" s="23">
        <f>VLOOKUP(Healthcare!A1875,'Medical Examinations'!A1875:H4209,2,FALSE)</f>
        <v>25.934999999999999</v>
      </c>
      <c r="D1875" s="23">
        <f>VLOOKUP(A1875,'Medical Examinations'!A1875:H4209,3,FALSE)</f>
        <v>4.29</v>
      </c>
      <c r="E1875" s="23" t="str">
        <f>VLOOKUP(A1875,'Medical Examinations'!A1875:H4209,4,FALSE)</f>
        <v>No</v>
      </c>
      <c r="F1875" s="23" t="str">
        <f>VLOOKUP(A1875,'Medical Examinations'!A1875:H4209,5,FALSE)</f>
        <v>No</v>
      </c>
      <c r="G1875" s="23" t="str">
        <f>VLOOKUP(A1875,'Medical Examinations'!A1875:H4209,6,FALSE)</f>
        <v>No</v>
      </c>
      <c r="H1875" s="23">
        <f>VLOOKUP(A1875,'Medical Examinations'!A1875:H4209,7,FALSE)</f>
        <v>0</v>
      </c>
      <c r="I1875" s="23" t="str">
        <f>VLOOKUP(A1875,'Medical Examinations'!A1875:H4209,8,FALSE)</f>
        <v>No</v>
      </c>
      <c r="J1875" s="23" t="str" cm="1">
        <f t="array" ref="J1875">_xlfn.IFS(C1875&lt;18.5,"Under Weight",C1875&lt;25,"Healthy Weight",C1875&lt;30,"Over Weight",C1875&gt;=30,"Obesity")</f>
        <v>Over Weight</v>
      </c>
      <c r="K1875" s="23" t="str" cm="1">
        <f t="array" ref="K1875">_xlfn.IFS(D1875&lt;5.7,"Normal",D1875&lt;=6.5,"Prediabetes",D1875&gt;6.5,"Diabetes")</f>
        <v>Normal</v>
      </c>
      <c r="L1875" s="30" t="str">
        <f>VLOOKUP(A1875,'Hospitalisation Details'!A1875:H4217,2,FALSE)</f>
        <v>03-Nov-1991</v>
      </c>
      <c r="M1875" s="23">
        <f>VLOOKUP(A1875,'Hospitalisation Details'!A1875:H4217,5,FALSE)</f>
        <v>4239.8900000000003</v>
      </c>
      <c r="N1875" s="23" t="str">
        <f>VLOOKUP(A1875,'Hospitalisation Details'!A1875:H4217,6,FALSE)</f>
        <v>tier - 2</v>
      </c>
      <c r="O1875" s="23" t="str">
        <f>VLOOKUP(A1875,'Hospitalisation Details'!A1875:H4217,7,FALSE)</f>
        <v>tier - 2</v>
      </c>
      <c r="P1875" s="23" t="str">
        <f>VLOOKUP(A1875,'Hospitalisation Details'!A1875:H4217,8,FALSE)</f>
        <v>R1012</v>
      </c>
      <c r="Q1875" s="26">
        <f>VLOOKUP(A1875,'Hospitalisation Details'!A1875:H4217,3,FALSE)</f>
        <v>31.597222222222221</v>
      </c>
    </row>
    <row r="1876" spans="1:17" ht="15.75" customHeight="1" x14ac:dyDescent="0.3">
      <c r="A1876" s="31" t="s">
        <v>3200</v>
      </c>
      <c r="B1876" s="23" t="str">
        <f>VLOOKUP(A1876,'Customer Names'!A1876:D4210,3,FALSE)</f>
        <v xml:space="preserve">  Roger</v>
      </c>
      <c r="C1876" s="23">
        <f>VLOOKUP(Healthcare!A1876,'Medical Examinations'!A1876:H4210,2,FALSE)</f>
        <v>27.645</v>
      </c>
      <c r="D1876" s="23">
        <f>VLOOKUP(A1876,'Medical Examinations'!A1876:H4210,3,FALSE)</f>
        <v>5.25</v>
      </c>
      <c r="E1876" s="23" t="str">
        <f>VLOOKUP(A1876,'Medical Examinations'!A1876:H4210,4,FALSE)</f>
        <v>No</v>
      </c>
      <c r="F1876" s="23" t="str">
        <f>VLOOKUP(A1876,'Medical Examinations'!A1876:H4210,5,FALSE)</f>
        <v>No</v>
      </c>
      <c r="G1876" s="23" t="str">
        <f>VLOOKUP(A1876,'Medical Examinations'!A1876:H4210,6,FALSE)</f>
        <v>No</v>
      </c>
      <c r="H1876" s="23">
        <f>VLOOKUP(A1876,'Medical Examinations'!A1876:H4210,7,FALSE)</f>
        <v>1</v>
      </c>
      <c r="I1876" s="23" t="str">
        <f>VLOOKUP(A1876,'Medical Examinations'!A1876:H4210,8,FALSE)</f>
        <v>No</v>
      </c>
      <c r="J1876" s="23" t="str" cm="1">
        <f t="array" ref="J1876">_xlfn.IFS(C1876&lt;18.5,"Under Weight",C1876&lt;25,"Healthy Weight",C1876&lt;30,"Over Weight",C1876&gt;=30,"Obesity")</f>
        <v>Over Weight</v>
      </c>
      <c r="K1876" s="23" t="str" cm="1">
        <f t="array" ref="K1876">_xlfn.IFS(D1876&lt;5.7,"Normal",D1876&lt;=6.5,"Prediabetes",D1876&gt;6.5,"Diabetes")</f>
        <v>Normal</v>
      </c>
      <c r="L1876" s="30" t="str">
        <f>VLOOKUP(A1876,'Hospitalisation Details'!A1876:H4218,2,FALSE)</f>
        <v>27-Jun-1992</v>
      </c>
      <c r="M1876" s="23">
        <f>VLOOKUP(A1876,'Hospitalisation Details'!A1876:H4218,5,FALSE)</f>
        <v>4237.13</v>
      </c>
      <c r="N1876" s="23" t="str">
        <f>VLOOKUP(A1876,'Hospitalisation Details'!A1876:H4218,6,FALSE)</f>
        <v>tier - 3</v>
      </c>
      <c r="O1876" s="23" t="str">
        <f>VLOOKUP(A1876,'Hospitalisation Details'!A1876:H4218,7,FALSE)</f>
        <v>tier - 1</v>
      </c>
      <c r="P1876" s="23" t="str">
        <f>VLOOKUP(A1876,'Hospitalisation Details'!A1876:H4218,8,FALSE)</f>
        <v>R1016</v>
      </c>
      <c r="Q1876" s="26">
        <f>VLOOKUP(A1876,'Hospitalisation Details'!A1876:H4218,3,FALSE)</f>
        <v>30.947222222222223</v>
      </c>
    </row>
    <row r="1877" spans="1:17" ht="15.75" customHeight="1" x14ac:dyDescent="0.3">
      <c r="A1877" s="31" t="s">
        <v>3202</v>
      </c>
      <c r="B1877" s="23" t="str">
        <f>VLOOKUP(A1877,'Customer Names'!A1877:D4211,3,FALSE)</f>
        <v xml:space="preserve">  Pamela</v>
      </c>
      <c r="C1877" s="23">
        <f>VLOOKUP(Healthcare!A1877,'Medical Examinations'!A1877:H4211,2,FALSE)</f>
        <v>30.1</v>
      </c>
      <c r="D1877" s="23">
        <f>VLOOKUP(A1877,'Medical Examinations'!A1877:H4211,3,FALSE)</f>
        <v>4.04</v>
      </c>
      <c r="E1877" s="23" t="str">
        <f>VLOOKUP(A1877,'Medical Examinations'!A1877:H4211,4,FALSE)</f>
        <v>No</v>
      </c>
      <c r="F1877" s="23" t="str">
        <f>VLOOKUP(A1877,'Medical Examinations'!A1877:H4211,5,FALSE)</f>
        <v>No</v>
      </c>
      <c r="G1877" s="23" t="str">
        <f>VLOOKUP(A1877,'Medical Examinations'!A1877:H4211,6,FALSE)</f>
        <v>No</v>
      </c>
      <c r="H1877" s="23">
        <f>VLOOKUP(A1877,'Medical Examinations'!A1877:H4211,7,FALSE)</f>
        <v>1</v>
      </c>
      <c r="I1877" s="23" t="str">
        <f>VLOOKUP(A1877,'Medical Examinations'!A1877:H4211,8,FALSE)</f>
        <v>No</v>
      </c>
      <c r="J1877" s="23" t="str" cm="1">
        <f t="array" ref="J1877">_xlfn.IFS(C1877&lt;18.5,"Under Weight",C1877&lt;25,"Healthy Weight",C1877&lt;30,"Over Weight",C1877&gt;=30,"Obesity")</f>
        <v>Obesity</v>
      </c>
      <c r="K1877" s="23" t="str" cm="1">
        <f t="array" ref="K1877">_xlfn.IFS(D1877&lt;5.7,"Normal",D1877&lt;=6.5,"Prediabetes",D1877&gt;6.5,"Diabetes")</f>
        <v>Normal</v>
      </c>
      <c r="L1877" s="30" t="str">
        <f>VLOOKUP(A1877,'Hospitalisation Details'!A1877:H4219,2,FALSE)</f>
        <v>14-Dec-1998</v>
      </c>
      <c r="M1877" s="23">
        <f>VLOOKUP(A1877,'Hospitalisation Details'!A1877:H4219,5,FALSE)</f>
        <v>4234.93</v>
      </c>
      <c r="N1877" s="23" t="str">
        <f>VLOOKUP(A1877,'Hospitalisation Details'!A1877:H4219,6,FALSE)</f>
        <v>tier - 2</v>
      </c>
      <c r="O1877" s="23" t="str">
        <f>VLOOKUP(A1877,'Hospitalisation Details'!A1877:H4219,7,FALSE)</f>
        <v>tier - 1</v>
      </c>
      <c r="P1877" s="23" t="str">
        <f>VLOOKUP(A1877,'Hospitalisation Details'!A1877:H4219,8,FALSE)</f>
        <v>R1011</v>
      </c>
      <c r="Q1877" s="26">
        <f>VLOOKUP(A1877,'Hospitalisation Details'!A1877:H4219,3,FALSE)</f>
        <v>24.483333333333334</v>
      </c>
    </row>
    <row r="1878" spans="1:17" ht="15.75" customHeight="1" x14ac:dyDescent="0.3">
      <c r="A1878" s="31" t="s">
        <v>3204</v>
      </c>
      <c r="B1878" s="23" t="str">
        <f>VLOOKUP(A1878,'Customer Names'!A1878:D4212,3,FALSE)</f>
        <v xml:space="preserve">  Allison M</v>
      </c>
      <c r="C1878" s="23">
        <f>VLOOKUP(Healthcare!A1878,'Medical Examinations'!A1878:H4212,2,FALSE)</f>
        <v>26.79</v>
      </c>
      <c r="D1878" s="23">
        <f>VLOOKUP(A1878,'Medical Examinations'!A1878:H4212,3,FALSE)</f>
        <v>5</v>
      </c>
      <c r="E1878" s="23" t="str">
        <f>VLOOKUP(A1878,'Medical Examinations'!A1878:H4212,4,FALSE)</f>
        <v>Yes</v>
      </c>
      <c r="F1878" s="23" t="str">
        <f>VLOOKUP(A1878,'Medical Examinations'!A1878:H4212,5,FALSE)</f>
        <v>No</v>
      </c>
      <c r="G1878" s="23" t="str">
        <f>VLOOKUP(A1878,'Medical Examinations'!A1878:H4212,6,FALSE)</f>
        <v>Yes</v>
      </c>
      <c r="H1878" s="23">
        <f>VLOOKUP(A1878,'Medical Examinations'!A1878:H4212,7,FALSE)</f>
        <v>1</v>
      </c>
      <c r="I1878" s="23" t="str">
        <f>VLOOKUP(A1878,'Medical Examinations'!A1878:H4212,8,FALSE)</f>
        <v>No</v>
      </c>
      <c r="J1878" s="23" t="str" cm="1">
        <f t="array" ref="J1878">_xlfn.IFS(C1878&lt;18.5,"Under Weight",C1878&lt;25,"Healthy Weight",C1878&lt;30,"Over Weight",C1878&gt;=30,"Obesity")</f>
        <v>Over Weight</v>
      </c>
      <c r="K1878" s="23" t="str" cm="1">
        <f t="array" ref="K1878">_xlfn.IFS(D1878&lt;5.7,"Normal",D1878&lt;=6.5,"Prediabetes",D1878&gt;6.5,"Diabetes")</f>
        <v>Normal</v>
      </c>
      <c r="L1878" s="30" t="str">
        <f>VLOOKUP(A1878,'Hospitalisation Details'!A1878:H4220,2,FALSE)</f>
        <v>06-Sep-1997</v>
      </c>
      <c r="M1878" s="23">
        <f>VLOOKUP(A1878,'Hospitalisation Details'!A1878:H4220,5,FALSE)</f>
        <v>4189.1099999999997</v>
      </c>
      <c r="N1878" s="23" t="str">
        <f>VLOOKUP(A1878,'Hospitalisation Details'!A1878:H4220,6,FALSE)</f>
        <v>tier - 2</v>
      </c>
      <c r="O1878" s="23" t="str">
        <f>VLOOKUP(A1878,'Hospitalisation Details'!A1878:H4220,7,FALSE)</f>
        <v>tier - 2</v>
      </c>
      <c r="P1878" s="23" t="str">
        <f>VLOOKUP(A1878,'Hospitalisation Details'!A1878:H4220,8,FALSE)</f>
        <v>R1012</v>
      </c>
      <c r="Q1878" s="26">
        <f>VLOOKUP(A1878,'Hospitalisation Details'!A1878:H4220,3,FALSE)</f>
        <v>25.755555555555556</v>
      </c>
    </row>
    <row r="1879" spans="1:17" ht="15.75" customHeight="1" x14ac:dyDescent="0.3">
      <c r="A1879" s="31" t="s">
        <v>3205</v>
      </c>
      <c r="B1879" s="23" t="str">
        <f>VLOOKUP(A1879,'Customer Names'!A1879:D4213,3,FALSE)</f>
        <v xml:space="preserve">  Katherine H</v>
      </c>
      <c r="C1879" s="23">
        <f>VLOOKUP(Healthcare!A1879,'Medical Examinations'!A1879:H4213,2,FALSE)</f>
        <v>27.1</v>
      </c>
      <c r="D1879" s="23">
        <f>VLOOKUP(A1879,'Medical Examinations'!A1879:H4213,3,FALSE)</f>
        <v>4.01</v>
      </c>
      <c r="E1879" s="23" t="str">
        <f>VLOOKUP(A1879,'Medical Examinations'!A1879:H4213,4,FALSE)</f>
        <v>Yes</v>
      </c>
      <c r="F1879" s="23" t="str">
        <f>VLOOKUP(A1879,'Medical Examinations'!A1879:H4213,5,FALSE)</f>
        <v>No</v>
      </c>
      <c r="G1879" s="23" t="str">
        <f>VLOOKUP(A1879,'Medical Examinations'!A1879:H4213,6,FALSE)</f>
        <v>No</v>
      </c>
      <c r="H1879" s="23">
        <f>VLOOKUP(A1879,'Medical Examinations'!A1879:H4213,7,FALSE)</f>
        <v>1</v>
      </c>
      <c r="I1879" s="23" t="str">
        <f>VLOOKUP(A1879,'Medical Examinations'!A1879:H4213,8,FALSE)</f>
        <v>No</v>
      </c>
      <c r="J1879" s="23" t="str" cm="1">
        <f t="array" ref="J1879">_xlfn.IFS(C1879&lt;18.5,"Under Weight",C1879&lt;25,"Healthy Weight",C1879&lt;30,"Over Weight",C1879&gt;=30,"Obesity")</f>
        <v>Over Weight</v>
      </c>
      <c r="K1879" s="23" t="str" cm="1">
        <f t="array" ref="K1879">_xlfn.IFS(D1879&lt;5.7,"Normal",D1879&lt;=6.5,"Prediabetes",D1879&gt;6.5,"Diabetes")</f>
        <v>Normal</v>
      </c>
      <c r="L1879" s="30" t="str">
        <f>VLOOKUP(A1879,'Hospitalisation Details'!A1879:H4221,2,FALSE)</f>
        <v>03-Oct-1995</v>
      </c>
      <c r="M1879" s="23">
        <f>VLOOKUP(A1879,'Hospitalisation Details'!A1879:H4221,5,FALSE)</f>
        <v>4188.7299999999996</v>
      </c>
      <c r="N1879" s="23" t="str">
        <f>VLOOKUP(A1879,'Hospitalisation Details'!A1879:H4221,6,FALSE)</f>
        <v>tier - 2</v>
      </c>
      <c r="O1879" s="23" t="str">
        <f>VLOOKUP(A1879,'Hospitalisation Details'!A1879:H4221,7,FALSE)</f>
        <v>tier - 2</v>
      </c>
      <c r="P1879" s="23" t="str">
        <f>VLOOKUP(A1879,'Hospitalisation Details'!A1879:H4221,8,FALSE)</f>
        <v>R1025</v>
      </c>
      <c r="Q1879" s="26">
        <f>VLOOKUP(A1879,'Hospitalisation Details'!A1879:H4221,3,FALSE)</f>
        <v>27.680555555555557</v>
      </c>
    </row>
    <row r="1880" spans="1:17" ht="15.75" customHeight="1" x14ac:dyDescent="0.3">
      <c r="A1880" s="31" t="s">
        <v>3207</v>
      </c>
      <c r="B1880" s="23" t="str">
        <f>VLOOKUP(A1880,'Customer Names'!A1880:D4214,3,FALSE)</f>
        <v xml:space="preserve">  Robin</v>
      </c>
      <c r="C1880" s="23">
        <f>VLOOKUP(Healthcare!A1880,'Medical Examinations'!A1880:H4214,2,FALSE)</f>
        <v>24.31</v>
      </c>
      <c r="D1880" s="23">
        <f>VLOOKUP(A1880,'Medical Examinations'!A1880:H4214,3,FALSE)</f>
        <v>5.4</v>
      </c>
      <c r="E1880" s="23" t="str">
        <f>VLOOKUP(A1880,'Medical Examinations'!A1880:H4214,4,FALSE)</f>
        <v>No</v>
      </c>
      <c r="F1880" s="23" t="str">
        <f>VLOOKUP(A1880,'Medical Examinations'!A1880:H4214,5,FALSE)</f>
        <v>No</v>
      </c>
      <c r="G1880" s="23" t="str">
        <f>VLOOKUP(A1880,'Medical Examinations'!A1880:H4214,6,FALSE)</f>
        <v>No</v>
      </c>
      <c r="H1880" s="23">
        <f>VLOOKUP(A1880,'Medical Examinations'!A1880:H4214,7,FALSE)</f>
        <v>0</v>
      </c>
      <c r="I1880" s="23" t="str">
        <f>VLOOKUP(A1880,'Medical Examinations'!A1880:H4214,8,FALSE)</f>
        <v>No</v>
      </c>
      <c r="J1880" s="23" t="str" cm="1">
        <f t="array" ref="J1880">_xlfn.IFS(C1880&lt;18.5,"Under Weight",C1880&lt;25,"Healthy Weight",C1880&lt;30,"Over Weight",C1880&gt;=30,"Obesity")</f>
        <v>Healthy Weight</v>
      </c>
      <c r="K1880" s="23" t="str" cm="1">
        <f t="array" ref="K1880">_xlfn.IFS(D1880&lt;5.7,"Normal",D1880&lt;=6.5,"Prediabetes",D1880&gt;6.5,"Diabetes")</f>
        <v>Normal</v>
      </c>
      <c r="L1880" s="30" t="str">
        <f>VLOOKUP(A1880,'Hospitalisation Details'!A1880:H4222,2,FALSE)</f>
        <v>25-Jun-1989</v>
      </c>
      <c r="M1880" s="23">
        <f>VLOOKUP(A1880,'Hospitalisation Details'!A1880:H4222,5,FALSE)</f>
        <v>4185.1000000000004</v>
      </c>
      <c r="N1880" s="23" t="str">
        <f>VLOOKUP(A1880,'Hospitalisation Details'!A1880:H4222,6,FALSE)</f>
        <v>tier - 2</v>
      </c>
      <c r="O1880" s="23" t="str">
        <f>VLOOKUP(A1880,'Hospitalisation Details'!A1880:H4222,7,FALSE)</f>
        <v>tier - 3</v>
      </c>
      <c r="P1880" s="23" t="str">
        <f>VLOOKUP(A1880,'Hospitalisation Details'!A1880:H4222,8,FALSE)</f>
        <v>R1013</v>
      </c>
      <c r="Q1880" s="26">
        <f>VLOOKUP(A1880,'Hospitalisation Details'!A1880:H4222,3,FALSE)</f>
        <v>33.952777777777776</v>
      </c>
    </row>
    <row r="1881" spans="1:17" ht="15.75" customHeight="1" x14ac:dyDescent="0.3">
      <c r="A1881" s="31" t="s">
        <v>3209</v>
      </c>
      <c r="B1881" s="23" t="str">
        <f>VLOOKUP(A1881,'Customer Names'!A1881:D4215,3,FALSE)</f>
        <v xml:space="preserve">  Terri</v>
      </c>
      <c r="C1881" s="23">
        <f>VLOOKUP(Healthcare!A1881,'Medical Examinations'!A1881:H4215,2,FALSE)</f>
        <v>15.53</v>
      </c>
      <c r="D1881" s="23">
        <f>VLOOKUP(A1881,'Medical Examinations'!A1881:H4215,3,FALSE)</f>
        <v>5.81</v>
      </c>
      <c r="E1881" s="23" t="str">
        <f>VLOOKUP(A1881,'Medical Examinations'!A1881:H4215,4,FALSE)</f>
        <v>No</v>
      </c>
      <c r="F1881" s="23" t="str">
        <f>VLOOKUP(A1881,'Medical Examinations'!A1881:H4215,5,FALSE)</f>
        <v>No</v>
      </c>
      <c r="G1881" s="23" t="str">
        <f>VLOOKUP(A1881,'Medical Examinations'!A1881:H4215,6,FALSE)</f>
        <v>No</v>
      </c>
      <c r="H1881" s="23">
        <f>VLOOKUP(A1881,'Medical Examinations'!A1881:H4215,7,FALSE)</f>
        <v>1</v>
      </c>
      <c r="I1881" s="23" t="str">
        <f>VLOOKUP(A1881,'Medical Examinations'!A1881:H4215,8,FALSE)</f>
        <v>No</v>
      </c>
      <c r="J1881" s="23" t="str" cm="1">
        <f t="array" ref="J1881">_xlfn.IFS(C1881&lt;18.5,"Under Weight",C1881&lt;25,"Healthy Weight",C1881&lt;30,"Over Weight",C1881&gt;=30,"Obesity")</f>
        <v>Under Weight</v>
      </c>
      <c r="K1881" s="23" t="str" cm="1">
        <f t="array" ref="K1881">_xlfn.IFS(D1881&lt;5.7,"Normal",D1881&lt;=6.5,"Prediabetes",D1881&gt;6.5,"Diabetes")</f>
        <v>Prediabetes</v>
      </c>
      <c r="L1881" s="30" t="str">
        <f>VLOOKUP(A1881,'Hospitalisation Details'!A1881:H4223,2,FALSE)</f>
        <v>16-Sep-1984</v>
      </c>
      <c r="M1881" s="23">
        <f>VLOOKUP(A1881,'Hospitalisation Details'!A1881:H4223,5,FALSE)</f>
        <v>4163.21</v>
      </c>
      <c r="N1881" s="23" t="str">
        <f>VLOOKUP(A1881,'Hospitalisation Details'!A1881:H4223,6,FALSE)</f>
        <v>tier - 2</v>
      </c>
      <c r="O1881" s="23" t="str">
        <f>VLOOKUP(A1881,'Hospitalisation Details'!A1881:H4223,7,FALSE)</f>
        <v>tier - 2</v>
      </c>
      <c r="P1881" s="23" t="str">
        <f>VLOOKUP(A1881,'Hospitalisation Details'!A1881:H4223,8,FALSE)</f>
        <v>R1012</v>
      </c>
      <c r="Q1881" s="26">
        <f>VLOOKUP(A1881,'Hospitalisation Details'!A1881:H4223,3,FALSE)</f>
        <v>38.727777777777774</v>
      </c>
    </row>
    <row r="1882" spans="1:17" ht="15.75" customHeight="1" x14ac:dyDescent="0.3">
      <c r="A1882" s="31" t="s">
        <v>3211</v>
      </c>
      <c r="B1882" s="23" t="str">
        <f>VLOOKUP(A1882,'Customer Names'!A1882:D4216,3,FALSE)</f>
        <v xml:space="preserve">  Eddie</v>
      </c>
      <c r="C1882" s="23">
        <f>VLOOKUP(Healthcare!A1882,'Medical Examinations'!A1882:H4216,2,FALSE)</f>
        <v>30.7</v>
      </c>
      <c r="D1882" s="23">
        <f>VLOOKUP(A1882,'Medical Examinations'!A1882:H4216,3,FALSE)</f>
        <v>5.82</v>
      </c>
      <c r="E1882" s="23" t="str">
        <f>VLOOKUP(A1882,'Medical Examinations'!A1882:H4216,4,FALSE)</f>
        <v>No</v>
      </c>
      <c r="F1882" s="23" t="str">
        <f>VLOOKUP(A1882,'Medical Examinations'!A1882:H4216,5,FALSE)</f>
        <v>No</v>
      </c>
      <c r="G1882" s="23" t="str">
        <f>VLOOKUP(A1882,'Medical Examinations'!A1882:H4216,6,FALSE)</f>
        <v>No</v>
      </c>
      <c r="H1882" s="23">
        <f>VLOOKUP(A1882,'Medical Examinations'!A1882:H4216,7,FALSE)</f>
        <v>1</v>
      </c>
      <c r="I1882" s="23" t="str">
        <f>VLOOKUP(A1882,'Medical Examinations'!A1882:H4216,8,FALSE)</f>
        <v>No</v>
      </c>
      <c r="J1882" s="23" t="str" cm="1">
        <f t="array" ref="J1882">_xlfn.IFS(C1882&lt;18.5,"Under Weight",C1882&lt;25,"Healthy Weight",C1882&lt;30,"Over Weight",C1882&gt;=30,"Obesity")</f>
        <v>Obesity</v>
      </c>
      <c r="K1882" s="23" t="str" cm="1">
        <f t="array" ref="K1882">_xlfn.IFS(D1882&lt;5.7,"Normal",D1882&lt;=6.5,"Prediabetes",D1882&gt;6.5,"Diabetes")</f>
        <v>Prediabetes</v>
      </c>
      <c r="L1882" s="30" t="str">
        <f>VLOOKUP(A1882,'Hospitalisation Details'!A1882:H4224,2,FALSE)</f>
        <v>26-Nov-1998</v>
      </c>
      <c r="M1882" s="23">
        <f>VLOOKUP(A1882,'Hospitalisation Details'!A1882:H4224,5,FALSE)</f>
        <v>4154.97</v>
      </c>
      <c r="N1882" s="23" t="str">
        <f>VLOOKUP(A1882,'Hospitalisation Details'!A1882:H4224,6,FALSE)</f>
        <v>tier - 2</v>
      </c>
      <c r="O1882" s="23" t="str">
        <f>VLOOKUP(A1882,'Hospitalisation Details'!A1882:H4224,7,FALSE)</f>
        <v>tier - 1</v>
      </c>
      <c r="P1882" s="23" t="str">
        <f>VLOOKUP(A1882,'Hospitalisation Details'!A1882:H4224,8,FALSE)</f>
        <v>R1012</v>
      </c>
      <c r="Q1882" s="26">
        <f>VLOOKUP(A1882,'Hospitalisation Details'!A1882:H4224,3,FALSE)</f>
        <v>24.533333333333335</v>
      </c>
    </row>
    <row r="1883" spans="1:17" ht="15.75" customHeight="1" x14ac:dyDescent="0.3">
      <c r="A1883" s="31" t="s">
        <v>3213</v>
      </c>
      <c r="B1883" s="23" t="str">
        <f>VLOOKUP(A1883,'Customer Names'!A1883:D4217,3,FALSE)</f>
        <v xml:space="preserve">  Pamela</v>
      </c>
      <c r="C1883" s="23">
        <f>VLOOKUP(Healthcare!A1883,'Medical Examinations'!A1883:H4217,2,FALSE)</f>
        <v>33.33</v>
      </c>
      <c r="D1883" s="23">
        <f>VLOOKUP(A1883,'Medical Examinations'!A1883:H4217,3,FALSE)</f>
        <v>4.82</v>
      </c>
      <c r="E1883" s="23" t="str">
        <f>VLOOKUP(A1883,'Medical Examinations'!A1883:H4217,4,FALSE)</f>
        <v>No</v>
      </c>
      <c r="F1883" s="23" t="str">
        <f>VLOOKUP(A1883,'Medical Examinations'!A1883:H4217,5,FALSE)</f>
        <v>No</v>
      </c>
      <c r="G1883" s="23" t="str">
        <f>VLOOKUP(A1883,'Medical Examinations'!A1883:H4217,6,FALSE)</f>
        <v>No</v>
      </c>
      <c r="H1883" s="23">
        <f>VLOOKUP(A1883,'Medical Examinations'!A1883:H4217,7,FALSE)</f>
        <v>1</v>
      </c>
      <c r="I1883" s="23" t="str">
        <f>VLOOKUP(A1883,'Medical Examinations'!A1883:H4217,8,FALSE)</f>
        <v>No</v>
      </c>
      <c r="J1883" s="23" t="str" cm="1">
        <f t="array" ref="J1883">_xlfn.IFS(C1883&lt;18.5,"Under Weight",C1883&lt;25,"Healthy Weight",C1883&lt;30,"Over Weight",C1883&gt;=30,"Obesity")</f>
        <v>Obesity</v>
      </c>
      <c r="K1883" s="23" t="str" cm="1">
        <f t="array" ref="K1883">_xlfn.IFS(D1883&lt;5.7,"Normal",D1883&lt;=6.5,"Prediabetes",D1883&gt;6.5,"Diabetes")</f>
        <v>Normal</v>
      </c>
      <c r="L1883" s="30" t="str">
        <f>VLOOKUP(A1883,'Hospitalisation Details'!A1883:H4225,2,FALSE)</f>
        <v>04-Aug-1992</v>
      </c>
      <c r="M1883" s="23">
        <f>VLOOKUP(A1883,'Hospitalisation Details'!A1883:H4225,5,FALSE)</f>
        <v>4151.03</v>
      </c>
      <c r="N1883" s="23" t="str">
        <f>VLOOKUP(A1883,'Hospitalisation Details'!A1883:H4225,6,FALSE)</f>
        <v>tier - 2</v>
      </c>
      <c r="O1883" s="23" t="str">
        <f>VLOOKUP(A1883,'Hospitalisation Details'!A1883:H4225,7,FALSE)</f>
        <v>tier - 2</v>
      </c>
      <c r="P1883" s="23" t="str">
        <f>VLOOKUP(A1883,'Hospitalisation Details'!A1883:H4225,8,FALSE)</f>
        <v>R1013</v>
      </c>
      <c r="Q1883" s="26">
        <f>VLOOKUP(A1883,'Hospitalisation Details'!A1883:H4225,3,FALSE)</f>
        <v>30.844444444444445</v>
      </c>
    </row>
    <row r="1884" spans="1:17" ht="15.75" customHeight="1" x14ac:dyDescent="0.3">
      <c r="A1884" s="31" t="s">
        <v>3214</v>
      </c>
      <c r="B1884" s="23" t="str">
        <f>VLOOKUP(A1884,'Customer Names'!A1884:D4218,3,FALSE)</f>
        <v xml:space="preserve">  Joyce</v>
      </c>
      <c r="C1884" s="23">
        <f>VLOOKUP(Healthcare!A1884,'Medical Examinations'!A1884:H4218,2,FALSE)</f>
        <v>32.4</v>
      </c>
      <c r="D1884" s="23">
        <f>VLOOKUP(A1884,'Medical Examinations'!A1884:H4218,3,FALSE)</f>
        <v>5.08</v>
      </c>
      <c r="E1884" s="23" t="str">
        <f>VLOOKUP(A1884,'Medical Examinations'!A1884:H4218,4,FALSE)</f>
        <v>No</v>
      </c>
      <c r="F1884" s="23" t="str">
        <f>VLOOKUP(A1884,'Medical Examinations'!A1884:H4218,5,FALSE)</f>
        <v>No</v>
      </c>
      <c r="G1884" s="23" t="str">
        <f>VLOOKUP(A1884,'Medical Examinations'!A1884:H4218,6,FALSE)</f>
        <v>No</v>
      </c>
      <c r="H1884" s="23">
        <f>VLOOKUP(A1884,'Medical Examinations'!A1884:H4218,7,FALSE)</f>
        <v>1</v>
      </c>
      <c r="I1884" s="23" t="str">
        <f>VLOOKUP(A1884,'Medical Examinations'!A1884:H4218,8,FALSE)</f>
        <v>No</v>
      </c>
      <c r="J1884" s="23" t="str" cm="1">
        <f t="array" ref="J1884">_xlfn.IFS(C1884&lt;18.5,"Under Weight",C1884&lt;25,"Healthy Weight",C1884&lt;30,"Over Weight",C1884&gt;=30,"Obesity")</f>
        <v>Obesity</v>
      </c>
      <c r="K1884" s="23" t="str" cm="1">
        <f t="array" ref="K1884">_xlfn.IFS(D1884&lt;5.7,"Normal",D1884&lt;=6.5,"Prediabetes",D1884&gt;6.5,"Diabetes")</f>
        <v>Normal</v>
      </c>
      <c r="L1884" s="30" t="str">
        <f>VLOOKUP(A1884,'Hospitalisation Details'!A1884:H4226,2,FALSE)</f>
        <v>28-Jun-1992</v>
      </c>
      <c r="M1884" s="23">
        <f>VLOOKUP(A1884,'Hospitalisation Details'!A1884:H4226,5,FALSE)</f>
        <v>4149.74</v>
      </c>
      <c r="N1884" s="23" t="str">
        <f>VLOOKUP(A1884,'Hospitalisation Details'!A1884:H4226,6,FALSE)</f>
        <v>tier - 2</v>
      </c>
      <c r="O1884" s="23" t="str">
        <f>VLOOKUP(A1884,'Hospitalisation Details'!A1884:H4226,7,FALSE)</f>
        <v>tier - 1</v>
      </c>
      <c r="P1884" s="23" t="str">
        <f>VLOOKUP(A1884,'Hospitalisation Details'!A1884:H4226,8,FALSE)</f>
        <v>R1011</v>
      </c>
      <c r="Q1884" s="26">
        <f>VLOOKUP(A1884,'Hospitalisation Details'!A1884:H4226,3,FALSE)</f>
        <v>30.944444444444443</v>
      </c>
    </row>
    <row r="1885" spans="1:17" ht="15.75" customHeight="1" x14ac:dyDescent="0.3">
      <c r="A1885" s="31" t="s">
        <v>3216</v>
      </c>
      <c r="B1885" s="23" t="str">
        <f>VLOOKUP(A1885,'Customer Names'!A1885:D4219,3,FALSE)</f>
        <v xml:space="preserve">  Alison W</v>
      </c>
      <c r="C1885" s="23">
        <f>VLOOKUP(Healthcare!A1885,'Medical Examinations'!A1885:H4219,2,FALSE)</f>
        <v>27.93</v>
      </c>
      <c r="D1885" s="23">
        <f>VLOOKUP(A1885,'Medical Examinations'!A1885:H4219,3,FALSE)</f>
        <v>5.59</v>
      </c>
      <c r="E1885" s="23" t="str">
        <f>VLOOKUP(A1885,'Medical Examinations'!A1885:H4219,4,FALSE)</f>
        <v>No</v>
      </c>
      <c r="F1885" s="23" t="str">
        <f>VLOOKUP(A1885,'Medical Examinations'!A1885:H4219,5,FALSE)</f>
        <v>No</v>
      </c>
      <c r="G1885" s="23" t="str">
        <f>VLOOKUP(A1885,'Medical Examinations'!A1885:H4219,6,FALSE)</f>
        <v>No</v>
      </c>
      <c r="H1885" s="23">
        <f>VLOOKUP(A1885,'Medical Examinations'!A1885:H4219,7,FALSE)</f>
        <v>1</v>
      </c>
      <c r="I1885" s="23" t="str">
        <f>VLOOKUP(A1885,'Medical Examinations'!A1885:H4219,8,FALSE)</f>
        <v>No</v>
      </c>
      <c r="J1885" s="23" t="str" cm="1">
        <f t="array" ref="J1885">_xlfn.IFS(C1885&lt;18.5,"Under Weight",C1885&lt;25,"Healthy Weight",C1885&lt;30,"Over Weight",C1885&gt;=30,"Obesity")</f>
        <v>Over Weight</v>
      </c>
      <c r="K1885" s="23" t="str" cm="1">
        <f t="array" ref="K1885">_xlfn.IFS(D1885&lt;5.7,"Normal",D1885&lt;=6.5,"Prediabetes",D1885&gt;6.5,"Diabetes")</f>
        <v>Normal</v>
      </c>
      <c r="L1885" s="30" t="str">
        <f>VLOOKUP(A1885,'Hospitalisation Details'!A1885:H4227,2,FALSE)</f>
        <v>18-Jun-1992</v>
      </c>
      <c r="M1885" s="23">
        <f>VLOOKUP(A1885,'Hospitalisation Details'!A1885:H4227,5,FALSE)</f>
        <v>4137.5200000000004</v>
      </c>
      <c r="N1885" s="23" t="str">
        <f>VLOOKUP(A1885,'Hospitalisation Details'!A1885:H4227,6,FALSE)</f>
        <v>tier - 2</v>
      </c>
      <c r="O1885" s="23" t="str">
        <f>VLOOKUP(A1885,'Hospitalisation Details'!A1885:H4227,7,FALSE)</f>
        <v>tier - 3</v>
      </c>
      <c r="P1885" s="23" t="str">
        <f>VLOOKUP(A1885,'Hospitalisation Details'!A1885:H4227,8,FALSE)</f>
        <v>R1024</v>
      </c>
      <c r="Q1885" s="26">
        <f>VLOOKUP(A1885,'Hospitalisation Details'!A1885:H4227,3,FALSE)</f>
        <v>30.972222222222221</v>
      </c>
    </row>
    <row r="1886" spans="1:17" ht="15.75" customHeight="1" x14ac:dyDescent="0.3">
      <c r="A1886" s="31" t="s">
        <v>3218</v>
      </c>
      <c r="B1886" s="23" t="str">
        <f>VLOOKUP(A1886,'Customer Names'!A1886:D4220,3,FALSE)</f>
        <v xml:space="preserve">  Tammara C</v>
      </c>
      <c r="C1886" s="23">
        <f>VLOOKUP(Healthcare!A1886,'Medical Examinations'!A1886:H4220,2,FALSE)</f>
        <v>21.754999999999999</v>
      </c>
      <c r="D1886" s="23">
        <f>VLOOKUP(A1886,'Medical Examinations'!A1886:H4220,3,FALSE)</f>
        <v>5.12</v>
      </c>
      <c r="E1886" s="23" t="str">
        <f>VLOOKUP(A1886,'Medical Examinations'!A1886:H4220,4,FALSE)</f>
        <v>No</v>
      </c>
      <c r="F1886" s="23" t="str">
        <f>VLOOKUP(A1886,'Medical Examinations'!A1886:H4220,5,FALSE)</f>
        <v>No</v>
      </c>
      <c r="G1886" s="23" t="str">
        <f>VLOOKUP(A1886,'Medical Examinations'!A1886:H4220,6,FALSE)</f>
        <v>No</v>
      </c>
      <c r="H1886" s="23">
        <f>VLOOKUP(A1886,'Medical Examinations'!A1886:H4220,7,FALSE)</f>
        <v>0</v>
      </c>
      <c r="I1886" s="23" t="str">
        <f>VLOOKUP(A1886,'Medical Examinations'!A1886:H4220,8,FALSE)</f>
        <v>No</v>
      </c>
      <c r="J1886" s="23" t="str" cm="1">
        <f t="array" ref="J1886">_xlfn.IFS(C1886&lt;18.5,"Under Weight",C1886&lt;25,"Healthy Weight",C1886&lt;30,"Over Weight",C1886&gt;=30,"Obesity")</f>
        <v>Healthy Weight</v>
      </c>
      <c r="K1886" s="23" t="str" cm="1">
        <f t="array" ref="K1886">_xlfn.IFS(D1886&lt;5.7,"Normal",D1886&lt;=6.5,"Prediabetes",D1886&gt;6.5,"Diabetes")</f>
        <v>Normal</v>
      </c>
      <c r="L1886" s="30" t="str">
        <f>VLOOKUP(A1886,'Hospitalisation Details'!A1886:H4228,2,FALSE)</f>
        <v>06-Aug-1991</v>
      </c>
      <c r="M1886" s="23">
        <f>VLOOKUP(A1886,'Hospitalisation Details'!A1886:H4228,5,FALSE)</f>
        <v>4134.08</v>
      </c>
      <c r="N1886" s="23" t="str">
        <f>VLOOKUP(A1886,'Hospitalisation Details'!A1886:H4228,6,FALSE)</f>
        <v>tier - 2</v>
      </c>
      <c r="O1886" s="23" t="str">
        <f>VLOOKUP(A1886,'Hospitalisation Details'!A1886:H4228,7,FALSE)</f>
        <v>tier - 1</v>
      </c>
      <c r="P1886" s="23" t="str">
        <f>VLOOKUP(A1886,'Hospitalisation Details'!A1886:H4228,8,FALSE)</f>
        <v>R1012</v>
      </c>
      <c r="Q1886" s="26">
        <f>VLOOKUP(A1886,'Hospitalisation Details'!A1886:H4228,3,FALSE)</f>
        <v>31.838888888888889</v>
      </c>
    </row>
    <row r="1887" spans="1:17" ht="15.75" customHeight="1" x14ac:dyDescent="0.3">
      <c r="A1887" s="31" t="s">
        <v>3220</v>
      </c>
      <c r="B1887" s="23" t="str">
        <f>VLOOKUP(A1887,'Customer Names'!A1887:D4221,3,FALSE)</f>
        <v xml:space="preserve">  Dorota</v>
      </c>
      <c r="C1887" s="23">
        <f>VLOOKUP(Healthcare!A1887,'Medical Examinations'!A1887:H4221,2,FALSE)</f>
        <v>25.934999999999999</v>
      </c>
      <c r="D1887" s="23">
        <f>VLOOKUP(A1887,'Medical Examinations'!A1887:H4221,3,FALSE)</f>
        <v>4.95</v>
      </c>
      <c r="E1887" s="23" t="str">
        <f>VLOOKUP(A1887,'Medical Examinations'!A1887:H4221,4,FALSE)</f>
        <v>No</v>
      </c>
      <c r="F1887" s="23" t="str">
        <f>VLOOKUP(A1887,'Medical Examinations'!A1887:H4221,5,FALSE)</f>
        <v>No</v>
      </c>
      <c r="G1887" s="23" t="str">
        <f>VLOOKUP(A1887,'Medical Examinations'!A1887:H4221,6,FALSE)</f>
        <v>No</v>
      </c>
      <c r="H1887" s="23">
        <f>VLOOKUP(A1887,'Medical Examinations'!A1887:H4221,7,FALSE)</f>
        <v>0</v>
      </c>
      <c r="I1887" s="23" t="str">
        <f>VLOOKUP(A1887,'Medical Examinations'!A1887:H4221,8,FALSE)</f>
        <v>No</v>
      </c>
      <c r="J1887" s="23" t="str" cm="1">
        <f t="array" ref="J1887">_xlfn.IFS(C1887&lt;18.5,"Under Weight",C1887&lt;25,"Healthy Weight",C1887&lt;30,"Over Weight",C1887&gt;=30,"Obesity")</f>
        <v>Over Weight</v>
      </c>
      <c r="K1887" s="23" t="str" cm="1">
        <f t="array" ref="K1887">_xlfn.IFS(D1887&lt;5.7,"Normal",D1887&lt;=6.5,"Prediabetes",D1887&gt;6.5,"Diabetes")</f>
        <v>Normal</v>
      </c>
      <c r="L1887" s="30" t="str">
        <f>VLOOKUP(A1887,'Hospitalisation Details'!A1887:H4229,2,FALSE)</f>
        <v>21-Aug-1994</v>
      </c>
      <c r="M1887" s="23">
        <f>VLOOKUP(A1887,'Hospitalisation Details'!A1887:H4229,5,FALSE)</f>
        <v>4133.6400000000003</v>
      </c>
      <c r="N1887" s="23" t="str">
        <f>VLOOKUP(A1887,'Hospitalisation Details'!A1887:H4229,6,FALSE)</f>
        <v>tier - 2</v>
      </c>
      <c r="O1887" s="23" t="str">
        <f>VLOOKUP(A1887,'Hospitalisation Details'!A1887:H4229,7,FALSE)</f>
        <v>tier - 3</v>
      </c>
      <c r="P1887" s="23" t="str">
        <f>VLOOKUP(A1887,'Hospitalisation Details'!A1887:H4229,8,FALSE)</f>
        <v>R1012</v>
      </c>
      <c r="Q1887" s="26">
        <f>VLOOKUP(A1887,'Hospitalisation Details'!A1887:H4229,3,FALSE)</f>
        <v>28.797222222222221</v>
      </c>
    </row>
    <row r="1888" spans="1:17" ht="15.75" customHeight="1" x14ac:dyDescent="0.3">
      <c r="A1888" s="31" t="s">
        <v>3222</v>
      </c>
      <c r="B1888" s="23" t="str">
        <f>VLOOKUP(A1888,'Customer Names'!A1888:D4222,3,FALSE)</f>
        <v xml:space="preserve">  Jose Norberto Sr</v>
      </c>
      <c r="C1888" s="23">
        <f>VLOOKUP(Healthcare!A1888,'Medical Examinations'!A1888:H4222,2,FALSE)</f>
        <v>31.5</v>
      </c>
      <c r="D1888" s="23">
        <f>VLOOKUP(A1888,'Medical Examinations'!A1888:H4222,3,FALSE)</f>
        <v>6.16</v>
      </c>
      <c r="E1888" s="23" t="str">
        <f>VLOOKUP(A1888,'Medical Examinations'!A1888:H4222,4,FALSE)</f>
        <v>No</v>
      </c>
      <c r="F1888" s="23" t="str">
        <f>VLOOKUP(A1888,'Medical Examinations'!A1888:H4222,5,FALSE)</f>
        <v>No</v>
      </c>
      <c r="G1888" s="23" t="str">
        <f>VLOOKUP(A1888,'Medical Examinations'!A1888:H4222,6,FALSE)</f>
        <v>No</v>
      </c>
      <c r="H1888" s="23">
        <f>VLOOKUP(A1888,'Medical Examinations'!A1888:H4222,7,FALSE)</f>
        <v>0</v>
      </c>
      <c r="I1888" s="23" t="str">
        <f>VLOOKUP(A1888,'Medical Examinations'!A1888:H4222,8,FALSE)</f>
        <v>No</v>
      </c>
      <c r="J1888" s="23" t="str" cm="1">
        <f t="array" ref="J1888">_xlfn.IFS(C1888&lt;18.5,"Under Weight",C1888&lt;25,"Healthy Weight",C1888&lt;30,"Over Weight",C1888&gt;=30,"Obesity")</f>
        <v>Obesity</v>
      </c>
      <c r="K1888" s="23" t="str" cm="1">
        <f t="array" ref="K1888">_xlfn.IFS(D1888&lt;5.7,"Normal",D1888&lt;=6.5,"Prediabetes",D1888&gt;6.5,"Diabetes")</f>
        <v>Prediabetes</v>
      </c>
      <c r="L1888" s="30" t="str">
        <f>VLOOKUP(A1888,'Hospitalisation Details'!A1888:H4230,2,FALSE)</f>
        <v>14-Dec-1990</v>
      </c>
      <c r="M1888" s="23">
        <f>VLOOKUP(A1888,'Hospitalisation Details'!A1888:H4230,5,FALSE)</f>
        <v>4076.5</v>
      </c>
      <c r="N1888" s="23" t="str">
        <f>VLOOKUP(A1888,'Hospitalisation Details'!A1888:H4230,6,FALSE)</f>
        <v>tier - 2</v>
      </c>
      <c r="O1888" s="23" t="str">
        <f>VLOOKUP(A1888,'Hospitalisation Details'!A1888:H4230,7,FALSE)</f>
        <v>tier - 3</v>
      </c>
      <c r="P1888" s="23" t="str">
        <f>VLOOKUP(A1888,'Hospitalisation Details'!A1888:H4230,8,FALSE)</f>
        <v>R1011</v>
      </c>
      <c r="Q1888" s="26">
        <f>VLOOKUP(A1888,'Hospitalisation Details'!A1888:H4230,3,FALSE)</f>
        <v>32.483333333333334</v>
      </c>
    </row>
    <row r="1889" spans="1:17" ht="15.75" customHeight="1" x14ac:dyDescent="0.3">
      <c r="A1889" s="31" t="s">
        <v>3224</v>
      </c>
      <c r="B1889" s="23" t="str">
        <f>VLOOKUP(A1889,'Customer Names'!A1889:D4223,3,FALSE)</f>
        <v xml:space="preserve">  Peter</v>
      </c>
      <c r="C1889" s="23">
        <f>VLOOKUP(Healthcare!A1889,'Medical Examinations'!A1889:H4223,2,FALSE)</f>
        <v>30.03</v>
      </c>
      <c r="D1889" s="23">
        <f>VLOOKUP(A1889,'Medical Examinations'!A1889:H4223,3,FALSE)</f>
        <v>6.41</v>
      </c>
      <c r="E1889" s="23" t="str">
        <f>VLOOKUP(A1889,'Medical Examinations'!A1889:H4223,4,FALSE)</f>
        <v>No</v>
      </c>
      <c r="F1889" s="23" t="str">
        <f>VLOOKUP(A1889,'Medical Examinations'!A1889:H4223,5,FALSE)</f>
        <v>No</v>
      </c>
      <c r="G1889" s="23" t="str">
        <f>VLOOKUP(A1889,'Medical Examinations'!A1889:H4223,6,FALSE)</f>
        <v>No</v>
      </c>
      <c r="H1889" s="23">
        <f>VLOOKUP(A1889,'Medical Examinations'!A1889:H4223,7,FALSE)</f>
        <v>0</v>
      </c>
      <c r="I1889" s="23" t="str">
        <f>VLOOKUP(A1889,'Medical Examinations'!A1889:H4223,8,FALSE)</f>
        <v>No</v>
      </c>
      <c r="J1889" s="23" t="str" cm="1">
        <f t="array" ref="J1889">_xlfn.IFS(C1889&lt;18.5,"Under Weight",C1889&lt;25,"Healthy Weight",C1889&lt;30,"Over Weight",C1889&gt;=30,"Obesity")</f>
        <v>Obesity</v>
      </c>
      <c r="K1889" s="23" t="str" cm="1">
        <f t="array" ref="K1889">_xlfn.IFS(D1889&lt;5.7,"Normal",D1889&lt;=6.5,"Prediabetes",D1889&gt;6.5,"Diabetes")</f>
        <v>Prediabetes</v>
      </c>
      <c r="L1889" s="30" t="str">
        <f>VLOOKUP(A1889,'Hospitalisation Details'!A1889:H4231,2,FALSE)</f>
        <v>01-Dec-1990</v>
      </c>
      <c r="M1889" s="23">
        <f>VLOOKUP(A1889,'Hospitalisation Details'!A1889:H4231,5,FALSE)</f>
        <v>4074.45</v>
      </c>
      <c r="N1889" s="23" t="str">
        <f>VLOOKUP(A1889,'Hospitalisation Details'!A1889:H4231,6,FALSE)</f>
        <v>tier - 3</v>
      </c>
      <c r="O1889" s="23" t="str">
        <f>VLOOKUP(A1889,'Hospitalisation Details'!A1889:H4231,7,FALSE)</f>
        <v>tier - 2</v>
      </c>
      <c r="P1889" s="23" t="str">
        <f>VLOOKUP(A1889,'Hospitalisation Details'!A1889:H4231,8,FALSE)</f>
        <v>R1013</v>
      </c>
      <c r="Q1889" s="26">
        <f>VLOOKUP(A1889,'Hospitalisation Details'!A1889:H4231,3,FALSE)</f>
        <v>32.519444444444446</v>
      </c>
    </row>
    <row r="1890" spans="1:17" ht="15.75" customHeight="1" x14ac:dyDescent="0.3">
      <c r="A1890" s="31" t="s">
        <v>3225</v>
      </c>
      <c r="B1890" s="23" t="str">
        <f>VLOOKUP(A1890,'Customer Names'!A1890:D4224,3,FALSE)</f>
        <v xml:space="preserve">  Bryant</v>
      </c>
      <c r="C1890" s="23">
        <f>VLOOKUP(Healthcare!A1890,'Medical Examinations'!A1890:H4224,2,FALSE)</f>
        <v>33.479999999999997</v>
      </c>
      <c r="D1890" s="23">
        <f>VLOOKUP(A1890,'Medical Examinations'!A1890:H4224,3,FALSE)</f>
        <v>8.94</v>
      </c>
      <c r="E1890" s="23" t="str">
        <f>VLOOKUP(A1890,'Medical Examinations'!A1890:H4224,4,FALSE)</f>
        <v>No</v>
      </c>
      <c r="F1890" s="23" t="str">
        <f>VLOOKUP(A1890,'Medical Examinations'!A1890:H4224,5,FALSE)</f>
        <v>No</v>
      </c>
      <c r="G1890" s="23" t="str">
        <f>VLOOKUP(A1890,'Medical Examinations'!A1890:H4224,6,FALSE)</f>
        <v>No</v>
      </c>
      <c r="H1890" s="23">
        <f>VLOOKUP(A1890,'Medical Examinations'!A1890:H4224,7,FALSE)</f>
        <v>0</v>
      </c>
      <c r="I1890" s="23" t="str">
        <f>VLOOKUP(A1890,'Medical Examinations'!A1890:H4224,8,FALSE)</f>
        <v>No</v>
      </c>
      <c r="J1890" s="23" t="str" cm="1">
        <f t="array" ref="J1890">_xlfn.IFS(C1890&lt;18.5,"Under Weight",C1890&lt;25,"Healthy Weight",C1890&lt;30,"Over Weight",C1890&gt;=30,"Obesity")</f>
        <v>Obesity</v>
      </c>
      <c r="K1890" s="23" t="str" cm="1">
        <f t="array" ref="K1890">_xlfn.IFS(D1890&lt;5.7,"Normal",D1890&lt;=6.5,"Prediabetes",D1890&gt;6.5,"Diabetes")</f>
        <v>Diabetes</v>
      </c>
      <c r="L1890" s="30" t="str">
        <f>VLOOKUP(A1890,'Hospitalisation Details'!A1890:H4232,2,FALSE)</f>
        <v>18-Oct-2002</v>
      </c>
      <c r="M1890" s="23">
        <f>VLOOKUP(A1890,'Hospitalisation Details'!A1890:H4232,5,FALSE)</f>
        <v>4070.51</v>
      </c>
      <c r="N1890" s="23" t="str">
        <f>VLOOKUP(A1890,'Hospitalisation Details'!A1890:H4232,6,FALSE)</f>
        <v>tier - 2</v>
      </c>
      <c r="O1890" s="23" t="str">
        <f>VLOOKUP(A1890,'Hospitalisation Details'!A1890:H4232,7,FALSE)</f>
        <v>tier - 1</v>
      </c>
      <c r="P1890" s="23" t="str">
        <f>VLOOKUP(A1890,'Hospitalisation Details'!A1890:H4232,8,FALSE)</f>
        <v>R1012</v>
      </c>
      <c r="Q1890" s="26">
        <f>VLOOKUP(A1890,'Hospitalisation Details'!A1890:H4232,3,FALSE)</f>
        <v>20.638888888888889</v>
      </c>
    </row>
    <row r="1891" spans="1:17" ht="15.75" customHeight="1" x14ac:dyDescent="0.3">
      <c r="A1891" s="31" t="s">
        <v>3227</v>
      </c>
      <c r="B1891" s="23" t="str">
        <f>VLOOKUP(A1891,'Customer Names'!A1891:D4225,3,FALSE)</f>
        <v xml:space="preserve">  Christina</v>
      </c>
      <c r="C1891" s="23">
        <f>VLOOKUP(Healthcare!A1891,'Medical Examinations'!A1891:H4225,2,FALSE)</f>
        <v>16.510000000000002</v>
      </c>
      <c r="D1891" s="23">
        <f>VLOOKUP(A1891,'Medical Examinations'!A1891:H4225,3,FALSE)</f>
        <v>4.42</v>
      </c>
      <c r="E1891" s="23" t="str">
        <f>VLOOKUP(A1891,'Medical Examinations'!A1891:H4225,4,FALSE)</f>
        <v>Yes</v>
      </c>
      <c r="F1891" s="23" t="str">
        <f>VLOOKUP(A1891,'Medical Examinations'!A1891:H4225,5,FALSE)</f>
        <v>No</v>
      </c>
      <c r="G1891" s="23" t="str">
        <f>VLOOKUP(A1891,'Medical Examinations'!A1891:H4225,6,FALSE)</f>
        <v>Yes</v>
      </c>
      <c r="H1891" s="23">
        <f>VLOOKUP(A1891,'Medical Examinations'!A1891:H4225,7,FALSE)</f>
        <v>1</v>
      </c>
      <c r="I1891" s="23" t="str">
        <f>VLOOKUP(A1891,'Medical Examinations'!A1891:H4225,8,FALSE)</f>
        <v>No</v>
      </c>
      <c r="J1891" s="23" t="str" cm="1">
        <f t="array" ref="J1891">_xlfn.IFS(C1891&lt;18.5,"Under Weight",C1891&lt;25,"Healthy Weight",C1891&lt;30,"Over Weight",C1891&gt;=30,"Obesity")</f>
        <v>Under Weight</v>
      </c>
      <c r="K1891" s="23" t="str" cm="1">
        <f t="array" ref="K1891">_xlfn.IFS(D1891&lt;5.7,"Normal",D1891&lt;=6.5,"Prediabetes",D1891&gt;6.5,"Diabetes")</f>
        <v>Normal</v>
      </c>
      <c r="L1891" s="30" t="str">
        <f>VLOOKUP(A1891,'Hospitalisation Details'!A1891:H4233,2,FALSE)</f>
        <v>16-Sep-1983</v>
      </c>
      <c r="M1891" s="23">
        <f>VLOOKUP(A1891,'Hospitalisation Details'!A1891:H4233,5,FALSE)</f>
        <v>4070.42</v>
      </c>
      <c r="N1891" s="23" t="str">
        <f>VLOOKUP(A1891,'Hospitalisation Details'!A1891:H4233,6,FALSE)</f>
        <v>tier - 2</v>
      </c>
      <c r="O1891" s="23" t="str">
        <f>VLOOKUP(A1891,'Hospitalisation Details'!A1891:H4233,7,FALSE)</f>
        <v>tier - 1</v>
      </c>
      <c r="P1891" s="23" t="str">
        <f>VLOOKUP(A1891,'Hospitalisation Details'!A1891:H4233,8,FALSE)</f>
        <v>R1013</v>
      </c>
      <c r="Q1891" s="26">
        <f>VLOOKUP(A1891,'Hospitalisation Details'!A1891:H4233,3,FALSE)</f>
        <v>39.727777777777774</v>
      </c>
    </row>
    <row r="1892" spans="1:17" ht="15.75" customHeight="1" x14ac:dyDescent="0.3">
      <c r="A1892" s="31" t="s">
        <v>3228</v>
      </c>
      <c r="B1892" s="23" t="str">
        <f>VLOOKUP(A1892,'Customer Names'!A1892:D4226,3,FALSE)</f>
        <v xml:space="preserve">  John</v>
      </c>
      <c r="C1892" s="23">
        <f>VLOOKUP(Healthcare!A1892,'Medical Examinations'!A1892:H4226,2,FALSE)</f>
        <v>33.155000000000001</v>
      </c>
      <c r="D1892" s="23">
        <f>VLOOKUP(A1892,'Medical Examinations'!A1892:H4226,3,FALSE)</f>
        <v>5.3</v>
      </c>
      <c r="E1892" s="23" t="str">
        <f>VLOOKUP(A1892,'Medical Examinations'!A1892:H4226,4,FALSE)</f>
        <v>Yes</v>
      </c>
      <c r="F1892" s="23" t="str">
        <f>VLOOKUP(A1892,'Medical Examinations'!A1892:H4226,5,FALSE)</f>
        <v>No</v>
      </c>
      <c r="G1892" s="23" t="str">
        <f>VLOOKUP(A1892,'Medical Examinations'!A1892:H4226,6,FALSE)</f>
        <v>No</v>
      </c>
      <c r="H1892" s="23">
        <f>VLOOKUP(A1892,'Medical Examinations'!A1892:H4226,7,FALSE)</f>
        <v>1</v>
      </c>
      <c r="I1892" s="23" t="str">
        <f>VLOOKUP(A1892,'Medical Examinations'!A1892:H4226,8,FALSE)</f>
        <v>No</v>
      </c>
      <c r="J1892" s="23" t="str" cm="1">
        <f t="array" ref="J1892">_xlfn.IFS(C1892&lt;18.5,"Under Weight",C1892&lt;25,"Healthy Weight",C1892&lt;30,"Over Weight",C1892&gt;=30,"Obesity")</f>
        <v>Obesity</v>
      </c>
      <c r="K1892" s="23" t="str" cm="1">
        <f t="array" ref="K1892">_xlfn.IFS(D1892&lt;5.7,"Normal",D1892&lt;=6.5,"Prediabetes",D1892&gt;6.5,"Diabetes")</f>
        <v>Normal</v>
      </c>
      <c r="L1892" s="30" t="str">
        <f>VLOOKUP(A1892,'Hospitalisation Details'!A1892:H4234,2,FALSE)</f>
        <v>14-Sep-1995</v>
      </c>
      <c r="M1892" s="23">
        <f>VLOOKUP(A1892,'Hospitalisation Details'!A1892:H4234,5,FALSE)</f>
        <v>4058.71</v>
      </c>
      <c r="N1892" s="23" t="str">
        <f>VLOOKUP(A1892,'Hospitalisation Details'!A1892:H4234,6,FALSE)</f>
        <v>tier - 3</v>
      </c>
      <c r="O1892" s="23" t="str">
        <f>VLOOKUP(A1892,'Hospitalisation Details'!A1892:H4234,7,FALSE)</f>
        <v>tier - 3</v>
      </c>
      <c r="P1892" s="23" t="str">
        <f>VLOOKUP(A1892,'Hospitalisation Details'!A1892:H4234,8,FALSE)</f>
        <v>R1012</v>
      </c>
      <c r="Q1892" s="26">
        <f>VLOOKUP(A1892,'Hospitalisation Details'!A1892:H4234,3,FALSE)</f>
        <v>27.733333333333334</v>
      </c>
    </row>
    <row r="1893" spans="1:17" ht="15.75" customHeight="1" x14ac:dyDescent="0.3">
      <c r="A1893" s="31" t="s">
        <v>3229</v>
      </c>
      <c r="B1893" s="23" t="str">
        <f>VLOOKUP(A1893,'Customer Names'!A1893:D4227,3,FALSE)</f>
        <v xml:space="preserve">  Eduardo</v>
      </c>
      <c r="C1893" s="23">
        <f>VLOOKUP(Healthcare!A1893,'Medical Examinations'!A1893:H4227,2,FALSE)</f>
        <v>37.29</v>
      </c>
      <c r="D1893" s="23">
        <f>VLOOKUP(A1893,'Medical Examinations'!A1893:H4227,3,FALSE)</f>
        <v>4.6399999999999997</v>
      </c>
      <c r="E1893" s="23" t="str">
        <f>VLOOKUP(A1893,'Medical Examinations'!A1893:H4227,4,FALSE)</f>
        <v>No</v>
      </c>
      <c r="F1893" s="23" t="str">
        <f>VLOOKUP(A1893,'Medical Examinations'!A1893:H4227,5,FALSE)</f>
        <v>No</v>
      </c>
      <c r="G1893" s="23" t="str">
        <f>VLOOKUP(A1893,'Medical Examinations'!A1893:H4227,6,FALSE)</f>
        <v>Yes</v>
      </c>
      <c r="H1893" s="23">
        <f>VLOOKUP(A1893,'Medical Examinations'!A1893:H4227,7,FALSE)</f>
        <v>1</v>
      </c>
      <c r="I1893" s="23" t="str">
        <f>VLOOKUP(A1893,'Medical Examinations'!A1893:H4227,8,FALSE)</f>
        <v>No</v>
      </c>
      <c r="J1893" s="23" t="str" cm="1">
        <f t="array" ref="J1893">_xlfn.IFS(C1893&lt;18.5,"Under Weight",C1893&lt;25,"Healthy Weight",C1893&lt;30,"Over Weight",C1893&gt;=30,"Obesity")</f>
        <v>Obesity</v>
      </c>
      <c r="K1893" s="23" t="str" cm="1">
        <f t="array" ref="K1893">_xlfn.IFS(D1893&lt;5.7,"Normal",D1893&lt;=6.5,"Prediabetes",D1893&gt;6.5,"Diabetes")</f>
        <v>Normal</v>
      </c>
      <c r="L1893" s="30" t="str">
        <f>VLOOKUP(A1893,'Hospitalisation Details'!A1893:H4235,2,FALSE)</f>
        <v>13-Aug-1993</v>
      </c>
      <c r="M1893" s="23">
        <f>VLOOKUP(A1893,'Hospitalisation Details'!A1893:H4235,5,FALSE)</f>
        <v>4058.12</v>
      </c>
      <c r="N1893" s="23" t="str">
        <f>VLOOKUP(A1893,'Hospitalisation Details'!A1893:H4235,6,FALSE)</f>
        <v>tier - 2</v>
      </c>
      <c r="O1893" s="23" t="str">
        <f>VLOOKUP(A1893,'Hospitalisation Details'!A1893:H4235,7,FALSE)</f>
        <v>tier - 1</v>
      </c>
      <c r="P1893" s="23" t="str">
        <f>VLOOKUP(A1893,'Hospitalisation Details'!A1893:H4235,8,FALSE)</f>
        <v>R1013</v>
      </c>
      <c r="Q1893" s="26">
        <f>VLOOKUP(A1893,'Hospitalisation Details'!A1893:H4235,3,FALSE)</f>
        <v>29.819444444444443</v>
      </c>
    </row>
    <row r="1894" spans="1:17" ht="15.75" customHeight="1" x14ac:dyDescent="0.3">
      <c r="A1894" s="31" t="s">
        <v>3231</v>
      </c>
      <c r="B1894" s="23" t="str">
        <f>VLOOKUP(A1894,'Customer Names'!A1894:D4228,3,FALSE)</f>
        <v xml:space="preserve">  Laura M</v>
      </c>
      <c r="C1894" s="23">
        <f>VLOOKUP(Healthcare!A1894,'Medical Examinations'!A1894:H4228,2,FALSE)</f>
        <v>20.23</v>
      </c>
      <c r="D1894" s="23">
        <f>VLOOKUP(A1894,'Medical Examinations'!A1894:H4228,3,FALSE)</f>
        <v>6.16</v>
      </c>
      <c r="E1894" s="23" t="str">
        <f>VLOOKUP(A1894,'Medical Examinations'!A1894:H4228,4,FALSE)</f>
        <v>Yes</v>
      </c>
      <c r="F1894" s="23" t="str">
        <f>VLOOKUP(A1894,'Medical Examinations'!A1894:H4228,5,FALSE)</f>
        <v>No</v>
      </c>
      <c r="G1894" s="23" t="str">
        <f>VLOOKUP(A1894,'Medical Examinations'!A1894:H4228,6,FALSE)</f>
        <v>No</v>
      </c>
      <c r="H1894" s="23">
        <f>VLOOKUP(A1894,'Medical Examinations'!A1894:H4228,7,FALSE)</f>
        <v>1</v>
      </c>
      <c r="I1894" s="23" t="str">
        <f>VLOOKUP(A1894,'Medical Examinations'!A1894:H4228,8,FALSE)</f>
        <v>No</v>
      </c>
      <c r="J1894" s="23" t="str" cm="1">
        <f t="array" ref="J1894">_xlfn.IFS(C1894&lt;18.5,"Under Weight",C1894&lt;25,"Healthy Weight",C1894&lt;30,"Over Weight",C1894&gt;=30,"Obesity")</f>
        <v>Healthy Weight</v>
      </c>
      <c r="K1894" s="23" t="str" cm="1">
        <f t="array" ref="K1894">_xlfn.IFS(D1894&lt;5.7,"Normal",D1894&lt;=6.5,"Prediabetes",D1894&gt;6.5,"Diabetes")</f>
        <v>Prediabetes</v>
      </c>
      <c r="L1894" s="30" t="str">
        <f>VLOOKUP(A1894,'Hospitalisation Details'!A1894:H4236,2,FALSE)</f>
        <v>30-Nov-1988</v>
      </c>
      <c r="M1894" s="23">
        <f>VLOOKUP(A1894,'Hospitalisation Details'!A1894:H4236,5,FALSE)</f>
        <v>4047.94</v>
      </c>
      <c r="N1894" s="23" t="str">
        <f>VLOOKUP(A1894,'Hospitalisation Details'!A1894:H4236,6,FALSE)</f>
        <v>tier - 2</v>
      </c>
      <c r="O1894" s="23" t="str">
        <f>VLOOKUP(A1894,'Hospitalisation Details'!A1894:H4236,7,FALSE)</f>
        <v>tier - 1</v>
      </c>
      <c r="P1894" s="23" t="str">
        <f>VLOOKUP(A1894,'Hospitalisation Details'!A1894:H4236,8,FALSE)</f>
        <v>R1013</v>
      </c>
      <c r="Q1894" s="26">
        <f>VLOOKUP(A1894,'Hospitalisation Details'!A1894:H4236,3,FALSE)</f>
        <v>34.522222222222226</v>
      </c>
    </row>
    <row r="1895" spans="1:17" ht="15.75" customHeight="1" x14ac:dyDescent="0.3">
      <c r="A1895" s="31" t="s">
        <v>3233</v>
      </c>
      <c r="B1895" s="23" t="str">
        <f>VLOOKUP(A1895,'Customer Names'!A1895:D4229,3,FALSE)</f>
        <v xml:space="preserve">  Charlie</v>
      </c>
      <c r="C1895" s="23">
        <f>VLOOKUP(Healthcare!A1895,'Medical Examinations'!A1895:H4229,2,FALSE)</f>
        <v>28.975000000000001</v>
      </c>
      <c r="D1895" s="23">
        <f>VLOOKUP(A1895,'Medical Examinations'!A1895:H4229,3,FALSE)</f>
        <v>4.12</v>
      </c>
      <c r="E1895" s="23" t="str">
        <f>VLOOKUP(A1895,'Medical Examinations'!A1895:H4229,4,FALSE)</f>
        <v>No</v>
      </c>
      <c r="F1895" s="23" t="str">
        <f>VLOOKUP(A1895,'Medical Examinations'!A1895:H4229,5,FALSE)</f>
        <v>No</v>
      </c>
      <c r="G1895" s="23" t="str">
        <f>VLOOKUP(A1895,'Medical Examinations'!A1895:H4229,6,FALSE)</f>
        <v>Yes</v>
      </c>
      <c r="H1895" s="23">
        <f>VLOOKUP(A1895,'Medical Examinations'!A1895:H4229,7,FALSE)</f>
        <v>1</v>
      </c>
      <c r="I1895" s="23" t="str">
        <f>VLOOKUP(A1895,'Medical Examinations'!A1895:H4229,8,FALSE)</f>
        <v>No</v>
      </c>
      <c r="J1895" s="23" t="str" cm="1">
        <f t="array" ref="J1895">_xlfn.IFS(C1895&lt;18.5,"Under Weight",C1895&lt;25,"Healthy Weight",C1895&lt;30,"Over Weight",C1895&gt;=30,"Obesity")</f>
        <v>Over Weight</v>
      </c>
      <c r="K1895" s="23" t="str" cm="1">
        <f t="array" ref="K1895">_xlfn.IFS(D1895&lt;5.7,"Normal",D1895&lt;=6.5,"Prediabetes",D1895&gt;6.5,"Diabetes")</f>
        <v>Normal</v>
      </c>
      <c r="L1895" s="30" t="str">
        <f>VLOOKUP(A1895,'Hospitalisation Details'!A1895:H4237,2,FALSE)</f>
        <v>26-Dec-1993</v>
      </c>
      <c r="M1895" s="23">
        <f>VLOOKUP(A1895,'Hospitalisation Details'!A1895:H4237,5,FALSE)</f>
        <v>4040.56</v>
      </c>
      <c r="N1895" s="23" t="str">
        <f>VLOOKUP(A1895,'Hospitalisation Details'!A1895:H4237,6,FALSE)</f>
        <v>tier - 3</v>
      </c>
      <c r="O1895" s="23" t="str">
        <f>VLOOKUP(A1895,'Hospitalisation Details'!A1895:H4237,7,FALSE)</f>
        <v>tier - 3</v>
      </c>
      <c r="P1895" s="23" t="str">
        <f>VLOOKUP(A1895,'Hospitalisation Details'!A1895:H4237,8,FALSE)</f>
        <v>R1015</v>
      </c>
      <c r="Q1895" s="26">
        <f>VLOOKUP(A1895,'Hospitalisation Details'!A1895:H4237,3,FALSE)</f>
        <v>29.45</v>
      </c>
    </row>
    <row r="1896" spans="1:17" ht="15.75" customHeight="1" x14ac:dyDescent="0.3">
      <c r="A1896" s="31" t="s">
        <v>3234</v>
      </c>
      <c r="B1896" s="23" t="str">
        <f>VLOOKUP(A1896,'Customer Names'!A1896:D4230,3,FALSE)</f>
        <v xml:space="preserve">  Melissa D</v>
      </c>
      <c r="C1896" s="23">
        <f>VLOOKUP(Healthcare!A1896,'Medical Examinations'!A1896:H4230,2,FALSE)</f>
        <v>16.420000000000002</v>
      </c>
      <c r="D1896" s="23">
        <f>VLOOKUP(A1896,'Medical Examinations'!A1896:H4230,3,FALSE)</f>
        <v>5.77</v>
      </c>
      <c r="E1896" s="23" t="str">
        <f>VLOOKUP(A1896,'Medical Examinations'!A1896:H4230,4,FALSE)</f>
        <v>Yes</v>
      </c>
      <c r="F1896" s="23" t="str">
        <f>VLOOKUP(A1896,'Medical Examinations'!A1896:H4230,5,FALSE)</f>
        <v>No</v>
      </c>
      <c r="G1896" s="23" t="str">
        <f>VLOOKUP(A1896,'Medical Examinations'!A1896:H4230,6,FALSE)</f>
        <v>Yes</v>
      </c>
      <c r="H1896" s="23">
        <f>VLOOKUP(A1896,'Medical Examinations'!A1896:H4230,7,FALSE)</f>
        <v>1</v>
      </c>
      <c r="I1896" s="23" t="str">
        <f>VLOOKUP(A1896,'Medical Examinations'!A1896:H4230,8,FALSE)</f>
        <v>No</v>
      </c>
      <c r="J1896" s="23" t="str" cm="1">
        <f t="array" ref="J1896">_xlfn.IFS(C1896&lt;18.5,"Under Weight",C1896&lt;25,"Healthy Weight",C1896&lt;30,"Over Weight",C1896&gt;=30,"Obesity")</f>
        <v>Under Weight</v>
      </c>
      <c r="K1896" s="23" t="str" cm="1">
        <f t="array" ref="K1896">_xlfn.IFS(D1896&lt;5.7,"Normal",D1896&lt;=6.5,"Prediabetes",D1896&gt;6.5,"Diabetes")</f>
        <v>Prediabetes</v>
      </c>
      <c r="L1896" s="30" t="str">
        <f>VLOOKUP(A1896,'Hospitalisation Details'!A1896:H4238,2,FALSE)</f>
        <v>10-Nov-1983</v>
      </c>
      <c r="M1896" s="23">
        <f>VLOOKUP(A1896,'Hospitalisation Details'!A1896:H4238,5,FALSE)</f>
        <v>4039.9</v>
      </c>
      <c r="N1896" s="23" t="str">
        <f>VLOOKUP(A1896,'Hospitalisation Details'!A1896:H4238,6,FALSE)</f>
        <v>tier - 2</v>
      </c>
      <c r="O1896" s="23" t="str">
        <f>VLOOKUP(A1896,'Hospitalisation Details'!A1896:H4238,7,FALSE)</f>
        <v>tier - 1</v>
      </c>
      <c r="P1896" s="23" t="str">
        <f>VLOOKUP(A1896,'Hospitalisation Details'!A1896:H4238,8,FALSE)</f>
        <v>R1013</v>
      </c>
      <c r="Q1896" s="26">
        <f>VLOOKUP(A1896,'Hospitalisation Details'!A1896:H4238,3,FALSE)</f>
        <v>39.577777777777776</v>
      </c>
    </row>
    <row r="1897" spans="1:17" ht="15.75" customHeight="1" x14ac:dyDescent="0.3">
      <c r="A1897" s="31" t="s">
        <v>3236</v>
      </c>
      <c r="B1897" s="23" t="str">
        <f>VLOOKUP(A1897,'Customer Names'!A1897:D4231,3,FALSE)</f>
        <v xml:space="preserve">  Dan C</v>
      </c>
      <c r="C1897" s="23">
        <f>VLOOKUP(Healthcare!A1897,'Medical Examinations'!A1897:H4231,2,FALSE)</f>
        <v>17.559999999999999</v>
      </c>
      <c r="D1897" s="23">
        <f>VLOOKUP(A1897,'Medical Examinations'!A1897:H4231,3,FALSE)</f>
        <v>6.2</v>
      </c>
      <c r="E1897" s="23" t="str">
        <f>VLOOKUP(A1897,'Medical Examinations'!A1897:H4231,4,FALSE)</f>
        <v>No</v>
      </c>
      <c r="F1897" s="23" t="str">
        <f>VLOOKUP(A1897,'Medical Examinations'!A1897:H4231,5,FALSE)</f>
        <v>No</v>
      </c>
      <c r="G1897" s="23" t="str">
        <f>VLOOKUP(A1897,'Medical Examinations'!A1897:H4231,6,FALSE)</f>
        <v>No</v>
      </c>
      <c r="H1897" s="23">
        <f>VLOOKUP(A1897,'Medical Examinations'!A1897:H4231,7,FALSE)</f>
        <v>1</v>
      </c>
      <c r="I1897" s="23" t="str">
        <f>VLOOKUP(A1897,'Medical Examinations'!A1897:H4231,8,FALSE)</f>
        <v>No</v>
      </c>
      <c r="J1897" s="23" t="str" cm="1">
        <f t="array" ref="J1897">_xlfn.IFS(C1897&lt;18.5,"Under Weight",C1897&lt;25,"Healthy Weight",C1897&lt;30,"Over Weight",C1897&gt;=30,"Obesity")</f>
        <v>Under Weight</v>
      </c>
      <c r="K1897" s="23" t="str" cm="1">
        <f t="array" ref="K1897">_xlfn.IFS(D1897&lt;5.7,"Normal",D1897&lt;=6.5,"Prediabetes",D1897&gt;6.5,"Diabetes")</f>
        <v>Prediabetes</v>
      </c>
      <c r="L1897" s="30" t="str">
        <f>VLOOKUP(A1897,'Hospitalisation Details'!A1897:H4239,2,FALSE)</f>
        <v>07-Jul-1984</v>
      </c>
      <c r="M1897" s="23">
        <f>VLOOKUP(A1897,'Hospitalisation Details'!A1897:H4239,5,FALSE)</f>
        <v>4038.41</v>
      </c>
      <c r="N1897" s="23" t="str">
        <f>VLOOKUP(A1897,'Hospitalisation Details'!A1897:H4239,6,FALSE)</f>
        <v>tier - 2</v>
      </c>
      <c r="O1897" s="23" t="str">
        <f>VLOOKUP(A1897,'Hospitalisation Details'!A1897:H4239,7,FALSE)</f>
        <v>tier - 1</v>
      </c>
      <c r="P1897" s="23" t="str">
        <f>VLOOKUP(A1897,'Hospitalisation Details'!A1897:H4239,8,FALSE)</f>
        <v>R1013</v>
      </c>
      <c r="Q1897" s="26">
        <f>VLOOKUP(A1897,'Hospitalisation Details'!A1897:H4239,3,FALSE)</f>
        <v>38.919444444444444</v>
      </c>
    </row>
    <row r="1898" spans="1:17" ht="15.75" customHeight="1" x14ac:dyDescent="0.3">
      <c r="A1898" s="31" t="s">
        <v>3238</v>
      </c>
      <c r="B1898" s="23" t="str">
        <f>VLOOKUP(A1898,'Customer Names'!A1898:D4232,3,FALSE)</f>
        <v xml:space="preserve">  Matthew</v>
      </c>
      <c r="C1898" s="23">
        <f>VLOOKUP(Healthcare!A1898,'Medical Examinations'!A1898:H4232,2,FALSE)</f>
        <v>24.13</v>
      </c>
      <c r="D1898" s="23">
        <f>VLOOKUP(A1898,'Medical Examinations'!A1898:H4232,3,FALSE)</f>
        <v>4.3899999999999997</v>
      </c>
      <c r="E1898" s="23" t="str">
        <f>VLOOKUP(A1898,'Medical Examinations'!A1898:H4232,4,FALSE)</f>
        <v>No</v>
      </c>
      <c r="F1898" s="23" t="str">
        <f>VLOOKUP(A1898,'Medical Examinations'!A1898:H4232,5,FALSE)</f>
        <v>No</v>
      </c>
      <c r="G1898" s="23" t="str">
        <f>VLOOKUP(A1898,'Medical Examinations'!A1898:H4232,6,FALSE)</f>
        <v>No</v>
      </c>
      <c r="H1898" s="23">
        <f>VLOOKUP(A1898,'Medical Examinations'!A1898:H4232,7,FALSE)</f>
        <v>1</v>
      </c>
      <c r="I1898" s="23" t="str">
        <f>VLOOKUP(A1898,'Medical Examinations'!A1898:H4232,8,FALSE)</f>
        <v>No</v>
      </c>
      <c r="J1898" s="23" t="str" cm="1">
        <f t="array" ref="J1898">_xlfn.IFS(C1898&lt;18.5,"Under Weight",C1898&lt;25,"Healthy Weight",C1898&lt;30,"Over Weight",C1898&gt;=30,"Obesity")</f>
        <v>Healthy Weight</v>
      </c>
      <c r="K1898" s="23" t="str" cm="1">
        <f t="array" ref="K1898">_xlfn.IFS(D1898&lt;5.7,"Normal",D1898&lt;=6.5,"Prediabetes",D1898&gt;6.5,"Diabetes")</f>
        <v>Normal</v>
      </c>
      <c r="L1898" s="30" t="str">
        <f>VLOOKUP(A1898,'Hospitalisation Details'!A1898:H4240,2,FALSE)</f>
        <v>11-Oct-1992</v>
      </c>
      <c r="M1898" s="23">
        <f>VLOOKUP(A1898,'Hospitalisation Details'!A1898:H4240,5,FALSE)</f>
        <v>4032.24</v>
      </c>
      <c r="N1898" s="23" t="str">
        <f>VLOOKUP(A1898,'Hospitalisation Details'!A1898:H4240,6,FALSE)</f>
        <v>tier - 3</v>
      </c>
      <c r="O1898" s="23" t="str">
        <f>VLOOKUP(A1898,'Hospitalisation Details'!A1898:H4240,7,FALSE)</f>
        <v>tier - 3</v>
      </c>
      <c r="P1898" s="23" t="str">
        <f>VLOOKUP(A1898,'Hospitalisation Details'!A1898:H4240,8,FALSE)</f>
        <v>R1012</v>
      </c>
      <c r="Q1898" s="26">
        <f>VLOOKUP(A1898,'Hospitalisation Details'!A1898:H4240,3,FALSE)</f>
        <v>30.658333333333335</v>
      </c>
    </row>
    <row r="1899" spans="1:17" ht="15.75" customHeight="1" x14ac:dyDescent="0.3">
      <c r="A1899" s="31" t="s">
        <v>3239</v>
      </c>
      <c r="B1899" s="23" t="str">
        <f>VLOOKUP(A1899,'Customer Names'!A1899:D4233,3,FALSE)</f>
        <v xml:space="preserve">  Wesley C</v>
      </c>
      <c r="C1899" s="23">
        <f>VLOOKUP(Healthcare!A1899,'Medical Examinations'!A1899:H4233,2,FALSE)</f>
        <v>19.95</v>
      </c>
      <c r="D1899" s="23">
        <f>VLOOKUP(A1899,'Medical Examinations'!A1899:H4233,3,FALSE)</f>
        <v>5.13</v>
      </c>
      <c r="E1899" s="23" t="str">
        <f>VLOOKUP(A1899,'Medical Examinations'!A1899:H4233,4,FALSE)</f>
        <v>No</v>
      </c>
      <c r="F1899" s="23" t="str">
        <f>VLOOKUP(A1899,'Medical Examinations'!A1899:H4233,5,FALSE)</f>
        <v>yes</v>
      </c>
      <c r="G1899" s="23" t="str">
        <f>VLOOKUP(A1899,'Medical Examinations'!A1899:H4233,6,FALSE)</f>
        <v>No</v>
      </c>
      <c r="H1899" s="23">
        <f>VLOOKUP(A1899,'Medical Examinations'!A1899:H4233,7,FALSE)</f>
        <v>2</v>
      </c>
      <c r="I1899" s="23" t="str">
        <f>VLOOKUP(A1899,'Medical Examinations'!A1899:H4233,8,FALSE)</f>
        <v>No</v>
      </c>
      <c r="J1899" s="23" t="str" cm="1">
        <f t="array" ref="J1899">_xlfn.IFS(C1899&lt;18.5,"Under Weight",C1899&lt;25,"Healthy Weight",C1899&lt;30,"Over Weight",C1899&gt;=30,"Obesity")</f>
        <v>Healthy Weight</v>
      </c>
      <c r="K1899" s="23" t="str" cm="1">
        <f t="array" ref="K1899">_xlfn.IFS(D1899&lt;5.7,"Normal",D1899&lt;=6.5,"Prediabetes",D1899&gt;6.5,"Diabetes")</f>
        <v>Normal</v>
      </c>
      <c r="L1899" s="30" t="str">
        <f>VLOOKUP(A1899,'Hospitalisation Details'!A1899:H4241,2,FALSE)</f>
        <v>13-Sep-2000</v>
      </c>
      <c r="M1899" s="23">
        <f>VLOOKUP(A1899,'Hospitalisation Details'!A1899:H4241,5,FALSE)</f>
        <v>4005.42</v>
      </c>
      <c r="N1899" s="23" t="str">
        <f>VLOOKUP(A1899,'Hospitalisation Details'!A1899:H4241,6,FALSE)</f>
        <v>tier - 2</v>
      </c>
      <c r="O1899" s="23" t="str">
        <f>VLOOKUP(A1899,'Hospitalisation Details'!A1899:H4241,7,FALSE)</f>
        <v>tier - 1</v>
      </c>
      <c r="P1899" s="23" t="str">
        <f>VLOOKUP(A1899,'Hospitalisation Details'!A1899:H4241,8,FALSE)</f>
        <v>R1015</v>
      </c>
      <c r="Q1899" s="26">
        <f>VLOOKUP(A1899,'Hospitalisation Details'!A1899:H4241,3,FALSE)</f>
        <v>22.736111111111111</v>
      </c>
    </row>
    <row r="1900" spans="1:17" ht="15.75" customHeight="1" x14ac:dyDescent="0.3">
      <c r="A1900" s="31" t="s">
        <v>3241</v>
      </c>
      <c r="B1900" s="23" t="str">
        <f>VLOOKUP(A1900,'Customer Names'!A1900:D4234,3,FALSE)</f>
        <v xml:space="preserve">  Christopher</v>
      </c>
      <c r="C1900" s="23">
        <f>VLOOKUP(Healthcare!A1900,'Medical Examinations'!A1900:H4234,2,FALSE)</f>
        <v>21.24</v>
      </c>
      <c r="D1900" s="23">
        <f>VLOOKUP(A1900,'Medical Examinations'!A1900:H4234,3,FALSE)</f>
        <v>4.49</v>
      </c>
      <c r="E1900" s="23" t="str">
        <f>VLOOKUP(A1900,'Medical Examinations'!A1900:H4234,4,FALSE)</f>
        <v>No</v>
      </c>
      <c r="F1900" s="23" t="str">
        <f>VLOOKUP(A1900,'Medical Examinations'!A1900:H4234,5,FALSE)</f>
        <v>No</v>
      </c>
      <c r="G1900" s="23" t="str">
        <f>VLOOKUP(A1900,'Medical Examinations'!A1900:H4234,6,FALSE)</f>
        <v>No</v>
      </c>
      <c r="H1900" s="23">
        <f>VLOOKUP(A1900,'Medical Examinations'!A1900:H4234,7,FALSE)</f>
        <v>0</v>
      </c>
      <c r="I1900" s="23" t="str">
        <f>VLOOKUP(A1900,'Medical Examinations'!A1900:H4234,8,FALSE)</f>
        <v>No</v>
      </c>
      <c r="J1900" s="23" t="str" cm="1">
        <f t="array" ref="J1900">_xlfn.IFS(C1900&lt;18.5,"Under Weight",C1900&lt;25,"Healthy Weight",C1900&lt;30,"Over Weight",C1900&gt;=30,"Obesity")</f>
        <v>Healthy Weight</v>
      </c>
      <c r="K1900" s="23" t="str" cm="1">
        <f t="array" ref="K1900">_xlfn.IFS(D1900&lt;5.7,"Normal",D1900&lt;=6.5,"Prediabetes",D1900&gt;6.5,"Diabetes")</f>
        <v>Normal</v>
      </c>
      <c r="L1900" s="30" t="str">
        <f>VLOOKUP(A1900,'Hospitalisation Details'!A1900:H4242,2,FALSE)</f>
        <v>10-Jul-1989</v>
      </c>
      <c r="M1900" s="23">
        <f>VLOOKUP(A1900,'Hospitalisation Details'!A1900:H4242,5,FALSE)</f>
        <v>4002.36</v>
      </c>
      <c r="N1900" s="23" t="str">
        <f>VLOOKUP(A1900,'Hospitalisation Details'!A1900:H4242,6,FALSE)</f>
        <v>tier - 2</v>
      </c>
      <c r="O1900" s="23" t="str">
        <f>VLOOKUP(A1900,'Hospitalisation Details'!A1900:H4242,7,FALSE)</f>
        <v>tier - 1</v>
      </c>
      <c r="P1900" s="23" t="str">
        <f>VLOOKUP(A1900,'Hospitalisation Details'!A1900:H4242,8,FALSE)</f>
        <v>R1013</v>
      </c>
      <c r="Q1900" s="26">
        <f>VLOOKUP(A1900,'Hospitalisation Details'!A1900:H4242,3,FALSE)</f>
        <v>33.911111111111111</v>
      </c>
    </row>
    <row r="1901" spans="1:17" ht="15.75" customHeight="1" x14ac:dyDescent="0.3">
      <c r="A1901" s="31" t="s">
        <v>3242</v>
      </c>
      <c r="B1901" s="23" t="str">
        <f>VLOOKUP(A1901,'Customer Names'!A1901:D4235,3,FALSE)</f>
        <v xml:space="preserve">  Jessica</v>
      </c>
      <c r="C1901" s="23">
        <f>VLOOKUP(Healthcare!A1901,'Medical Examinations'!A1901:H4235,2,FALSE)</f>
        <v>44.22</v>
      </c>
      <c r="D1901" s="23">
        <f>VLOOKUP(A1901,'Medical Examinations'!A1901:H4235,3,FALSE)</f>
        <v>6.35</v>
      </c>
      <c r="E1901" s="23" t="str">
        <f>VLOOKUP(A1901,'Medical Examinations'!A1901:H4235,4,FALSE)</f>
        <v>No</v>
      </c>
      <c r="F1901" s="23" t="str">
        <f>VLOOKUP(A1901,'Medical Examinations'!A1901:H4235,5,FALSE)</f>
        <v>No</v>
      </c>
      <c r="G1901" s="23" t="str">
        <f>VLOOKUP(A1901,'Medical Examinations'!A1901:H4235,6,FALSE)</f>
        <v>No</v>
      </c>
      <c r="H1901" s="23">
        <f>VLOOKUP(A1901,'Medical Examinations'!A1901:H4235,7,FALSE)</f>
        <v>0</v>
      </c>
      <c r="I1901" s="23" t="str">
        <f>VLOOKUP(A1901,'Medical Examinations'!A1901:H4235,8,FALSE)</f>
        <v>No</v>
      </c>
      <c r="J1901" s="23" t="str" cm="1">
        <f t="array" ref="J1901">_xlfn.IFS(C1901&lt;18.5,"Under Weight",C1901&lt;25,"Healthy Weight",C1901&lt;30,"Over Weight",C1901&gt;=30,"Obesity")</f>
        <v>Obesity</v>
      </c>
      <c r="K1901" s="23" t="str" cm="1">
        <f t="array" ref="K1901">_xlfn.IFS(D1901&lt;5.7,"Normal",D1901&lt;=6.5,"Prediabetes",D1901&gt;6.5,"Diabetes")</f>
        <v>Prediabetes</v>
      </c>
      <c r="L1901" s="30" t="str">
        <f>VLOOKUP(A1901,'Hospitalisation Details'!A1901:H4243,2,FALSE)</f>
        <v>01-Nov-1990</v>
      </c>
      <c r="M1901" s="23">
        <f>VLOOKUP(A1901,'Hospitalisation Details'!A1901:H4243,5,FALSE)</f>
        <v>3994.18</v>
      </c>
      <c r="N1901" s="23" t="str">
        <f>VLOOKUP(A1901,'Hospitalisation Details'!A1901:H4243,6,FALSE)</f>
        <v>tier - 2</v>
      </c>
      <c r="O1901" s="23" t="str">
        <f>VLOOKUP(A1901,'Hospitalisation Details'!A1901:H4243,7,FALSE)</f>
        <v>tier - 2</v>
      </c>
      <c r="P1901" s="23" t="str">
        <f>VLOOKUP(A1901,'Hospitalisation Details'!A1901:H4243,8,FALSE)</f>
        <v>R1013</v>
      </c>
      <c r="Q1901" s="26">
        <f>VLOOKUP(A1901,'Hospitalisation Details'!A1901:H4243,3,FALSE)</f>
        <v>32.602777777777774</v>
      </c>
    </row>
    <row r="1902" spans="1:17" ht="15.75" customHeight="1" x14ac:dyDescent="0.3">
      <c r="A1902" s="31" t="s">
        <v>3243</v>
      </c>
      <c r="B1902" s="23" t="str">
        <f>VLOOKUP(A1902,'Customer Names'!A1902:D4236,3,FALSE)</f>
        <v xml:space="preserve">  Christin</v>
      </c>
      <c r="C1902" s="23">
        <f>VLOOKUP(Healthcare!A1902,'Medical Examinations'!A1902:H4236,2,FALSE)</f>
        <v>41.1</v>
      </c>
      <c r="D1902" s="23">
        <f>VLOOKUP(A1902,'Medical Examinations'!A1902:H4236,3,FALSE)</f>
        <v>5.79</v>
      </c>
      <c r="E1902" s="23" t="str">
        <f>VLOOKUP(A1902,'Medical Examinations'!A1902:H4236,4,FALSE)</f>
        <v>No</v>
      </c>
      <c r="F1902" s="23" t="str">
        <f>VLOOKUP(A1902,'Medical Examinations'!A1902:H4236,5,FALSE)</f>
        <v>No</v>
      </c>
      <c r="G1902" s="23" t="str">
        <f>VLOOKUP(A1902,'Medical Examinations'!A1902:H4236,6,FALSE)</f>
        <v>No</v>
      </c>
      <c r="H1902" s="23">
        <f>VLOOKUP(A1902,'Medical Examinations'!A1902:H4236,7,FALSE)</f>
        <v>0</v>
      </c>
      <c r="I1902" s="23" t="str">
        <f>VLOOKUP(A1902,'Medical Examinations'!A1902:H4236,8,FALSE)</f>
        <v>No</v>
      </c>
      <c r="J1902" s="23" t="str" cm="1">
        <f t="array" ref="J1902">_xlfn.IFS(C1902&lt;18.5,"Under Weight",C1902&lt;25,"Healthy Weight",C1902&lt;30,"Over Weight",C1902&gt;=30,"Obesity")</f>
        <v>Obesity</v>
      </c>
      <c r="K1902" s="23" t="str" cm="1">
        <f t="array" ref="K1902">_xlfn.IFS(D1902&lt;5.7,"Normal",D1902&lt;=6.5,"Prediabetes",D1902&gt;6.5,"Diabetes")</f>
        <v>Prediabetes</v>
      </c>
      <c r="L1902" s="30" t="str">
        <f>VLOOKUP(A1902,'Hospitalisation Details'!A1902:H4244,2,FALSE)</f>
        <v>22-Nov-1990</v>
      </c>
      <c r="M1902" s="23">
        <f>VLOOKUP(A1902,'Hospitalisation Details'!A1902:H4244,5,FALSE)</f>
        <v>3989.84</v>
      </c>
      <c r="N1902" s="23" t="str">
        <f>VLOOKUP(A1902,'Hospitalisation Details'!A1902:H4244,6,FALSE)</f>
        <v>tier - 2</v>
      </c>
      <c r="O1902" s="23" t="str">
        <f>VLOOKUP(A1902,'Hospitalisation Details'!A1902:H4244,7,FALSE)</f>
        <v>tier - 2</v>
      </c>
      <c r="P1902" s="23" t="str">
        <f>VLOOKUP(A1902,'Hospitalisation Details'!A1902:H4244,8,FALSE)</f>
        <v>R1011</v>
      </c>
      <c r="Q1902" s="26">
        <f>VLOOKUP(A1902,'Hospitalisation Details'!A1902:H4244,3,FALSE)</f>
        <v>32.544444444444444</v>
      </c>
    </row>
    <row r="1903" spans="1:17" ht="15.75" customHeight="1" x14ac:dyDescent="0.3">
      <c r="A1903" s="31" t="s">
        <v>3245</v>
      </c>
      <c r="B1903" s="23" t="str">
        <f>VLOOKUP(A1903,'Customer Names'!A1903:D4237,3,FALSE)</f>
        <v xml:space="preserve">  Sara</v>
      </c>
      <c r="C1903" s="23">
        <f>VLOOKUP(Healthcare!A1903,'Medical Examinations'!A1903:H4237,2,FALSE)</f>
        <v>34.200000000000003</v>
      </c>
      <c r="D1903" s="23">
        <f>VLOOKUP(A1903,'Medical Examinations'!A1903:H4237,3,FALSE)</f>
        <v>4.78</v>
      </c>
      <c r="E1903" s="23" t="str">
        <f>VLOOKUP(A1903,'Medical Examinations'!A1903:H4237,4,FALSE)</f>
        <v>Yes</v>
      </c>
      <c r="F1903" s="23" t="str">
        <f>VLOOKUP(A1903,'Medical Examinations'!A1903:H4237,5,FALSE)</f>
        <v>No</v>
      </c>
      <c r="G1903" s="23" t="str">
        <f>VLOOKUP(A1903,'Medical Examinations'!A1903:H4237,6,FALSE)</f>
        <v>No</v>
      </c>
      <c r="H1903" s="23">
        <f>VLOOKUP(A1903,'Medical Examinations'!A1903:H4237,7,FALSE)</f>
        <v>0</v>
      </c>
      <c r="I1903" s="23" t="str">
        <f>VLOOKUP(A1903,'Medical Examinations'!A1903:H4237,8,FALSE)</f>
        <v>No</v>
      </c>
      <c r="J1903" s="23" t="str" cm="1">
        <f t="array" ref="J1903">_xlfn.IFS(C1903&lt;18.5,"Under Weight",C1903&lt;25,"Healthy Weight",C1903&lt;30,"Over Weight",C1903&gt;=30,"Obesity")</f>
        <v>Obesity</v>
      </c>
      <c r="K1903" s="23" t="str" cm="1">
        <f t="array" ref="K1903">_xlfn.IFS(D1903&lt;5.7,"Normal",D1903&lt;=6.5,"Prediabetes",D1903&gt;6.5,"Diabetes")</f>
        <v>Normal</v>
      </c>
      <c r="L1903" s="30" t="str">
        <f>VLOOKUP(A1903,'Hospitalisation Details'!A1903:H4245,2,FALSE)</f>
        <v>08-Sep-1996</v>
      </c>
      <c r="M1903" s="23">
        <f>VLOOKUP(A1903,'Hospitalisation Details'!A1903:H4245,5,FALSE)</f>
        <v>3987.93</v>
      </c>
      <c r="N1903" s="23" t="str">
        <f>VLOOKUP(A1903,'Hospitalisation Details'!A1903:H4245,6,FALSE)</f>
        <v>tier - 2</v>
      </c>
      <c r="O1903" s="23" t="str">
        <f>VLOOKUP(A1903,'Hospitalisation Details'!A1903:H4245,7,FALSE)</f>
        <v>tier - 2</v>
      </c>
      <c r="P1903" s="23" t="str">
        <f>VLOOKUP(A1903,'Hospitalisation Details'!A1903:H4245,8,FALSE)</f>
        <v>R1011</v>
      </c>
      <c r="Q1903" s="26">
        <f>VLOOKUP(A1903,'Hospitalisation Details'!A1903:H4245,3,FALSE)</f>
        <v>26.75</v>
      </c>
    </row>
    <row r="1904" spans="1:17" ht="15.75" customHeight="1" x14ac:dyDescent="0.3">
      <c r="A1904" s="31" t="s">
        <v>3246</v>
      </c>
      <c r="B1904" s="23" t="str">
        <f>VLOOKUP(A1904,'Customer Names'!A1904:D4238,3,FALSE)</f>
        <v xml:space="preserve">  Elizabeth</v>
      </c>
      <c r="C1904" s="23">
        <f>VLOOKUP(Healthcare!A1904,'Medical Examinations'!A1904:H4238,2,FALSE)</f>
        <v>29.92</v>
      </c>
      <c r="D1904" s="23">
        <f>VLOOKUP(A1904,'Medical Examinations'!A1904:H4238,3,FALSE)</f>
        <v>6.02</v>
      </c>
      <c r="E1904" s="23" t="str">
        <f>VLOOKUP(A1904,'Medical Examinations'!A1904:H4238,4,FALSE)</f>
        <v>Yes</v>
      </c>
      <c r="F1904" s="23" t="str">
        <f>VLOOKUP(A1904,'Medical Examinations'!A1904:H4238,5,FALSE)</f>
        <v>No</v>
      </c>
      <c r="G1904" s="23" t="str">
        <f>VLOOKUP(A1904,'Medical Examinations'!A1904:H4238,6,FALSE)</f>
        <v>No</v>
      </c>
      <c r="H1904" s="23">
        <f>VLOOKUP(A1904,'Medical Examinations'!A1904:H4238,7,FALSE)</f>
        <v>0</v>
      </c>
      <c r="I1904" s="23" t="str">
        <f>VLOOKUP(A1904,'Medical Examinations'!A1904:H4238,8,FALSE)</f>
        <v>No</v>
      </c>
      <c r="J1904" s="23" t="str" cm="1">
        <f t="array" ref="J1904">_xlfn.IFS(C1904&lt;18.5,"Under Weight",C1904&lt;25,"Healthy Weight",C1904&lt;30,"Over Weight",C1904&gt;=30,"Obesity")</f>
        <v>Over Weight</v>
      </c>
      <c r="K1904" s="23" t="str" cm="1">
        <f t="array" ref="K1904">_xlfn.IFS(D1904&lt;5.7,"Normal",D1904&lt;=6.5,"Prediabetes",D1904&gt;6.5,"Diabetes")</f>
        <v>Prediabetes</v>
      </c>
      <c r="L1904" s="30" t="str">
        <f>VLOOKUP(A1904,'Hospitalisation Details'!A1904:H4246,2,FALSE)</f>
        <v>17-Aug-1996</v>
      </c>
      <c r="M1904" s="23">
        <f>VLOOKUP(A1904,'Hospitalisation Details'!A1904:H4246,5,FALSE)</f>
        <v>3981.98</v>
      </c>
      <c r="N1904" s="23" t="str">
        <f>VLOOKUP(A1904,'Hospitalisation Details'!A1904:H4246,6,FALSE)</f>
        <v>tier - 2</v>
      </c>
      <c r="O1904" s="23" t="str">
        <f>VLOOKUP(A1904,'Hospitalisation Details'!A1904:H4246,7,FALSE)</f>
        <v>tier - 2</v>
      </c>
      <c r="P1904" s="23" t="str">
        <f>VLOOKUP(A1904,'Hospitalisation Details'!A1904:H4246,8,FALSE)</f>
        <v>R1013</v>
      </c>
      <c r="Q1904" s="26">
        <f>VLOOKUP(A1904,'Hospitalisation Details'!A1904:H4246,3,FALSE)</f>
        <v>26.808333333333334</v>
      </c>
    </row>
    <row r="1905" spans="1:17" ht="15.75" customHeight="1" x14ac:dyDescent="0.3">
      <c r="A1905" s="31" t="s">
        <v>3247</v>
      </c>
      <c r="B1905" s="23" t="str">
        <f>VLOOKUP(A1905,'Customer Names'!A1905:D4239,3,FALSE)</f>
        <v xml:space="preserve">  Margaret P</v>
      </c>
      <c r="C1905" s="23">
        <f>VLOOKUP(Healthcare!A1905,'Medical Examinations'!A1905:H4239,2,FALSE)</f>
        <v>28.93</v>
      </c>
      <c r="D1905" s="23">
        <f>VLOOKUP(A1905,'Medical Examinations'!A1905:H4239,3,FALSE)</f>
        <v>4.4400000000000004</v>
      </c>
      <c r="E1905" s="23" t="str">
        <f>VLOOKUP(A1905,'Medical Examinations'!A1905:H4239,4,FALSE)</f>
        <v>No</v>
      </c>
      <c r="F1905" s="23" t="str">
        <f>VLOOKUP(A1905,'Medical Examinations'!A1905:H4239,5,FALSE)</f>
        <v>No</v>
      </c>
      <c r="G1905" s="23" t="str">
        <f>VLOOKUP(A1905,'Medical Examinations'!A1905:H4239,6,FALSE)</f>
        <v>No</v>
      </c>
      <c r="H1905" s="23">
        <f>VLOOKUP(A1905,'Medical Examinations'!A1905:H4239,7,FALSE)</f>
        <v>0</v>
      </c>
      <c r="I1905" s="23" t="str">
        <f>VLOOKUP(A1905,'Medical Examinations'!A1905:H4239,8,FALSE)</f>
        <v>No</v>
      </c>
      <c r="J1905" s="23" t="str" cm="1">
        <f t="array" ref="J1905">_xlfn.IFS(C1905&lt;18.5,"Under Weight",C1905&lt;25,"Healthy Weight",C1905&lt;30,"Over Weight",C1905&gt;=30,"Obesity")</f>
        <v>Over Weight</v>
      </c>
      <c r="K1905" s="23" t="str" cm="1">
        <f t="array" ref="K1905">_xlfn.IFS(D1905&lt;5.7,"Normal",D1905&lt;=6.5,"Prediabetes",D1905&gt;6.5,"Diabetes")</f>
        <v>Normal</v>
      </c>
      <c r="L1905" s="30" t="str">
        <f>VLOOKUP(A1905,'Hospitalisation Details'!A1905:H4247,2,FALSE)</f>
        <v>29-Jul-1990</v>
      </c>
      <c r="M1905" s="23">
        <f>VLOOKUP(A1905,'Hospitalisation Details'!A1905:H4247,5,FALSE)</f>
        <v>3972.92</v>
      </c>
      <c r="N1905" s="23" t="str">
        <f>VLOOKUP(A1905,'Hospitalisation Details'!A1905:H4247,6,FALSE)</f>
        <v>tier - 2</v>
      </c>
      <c r="O1905" s="23" t="str">
        <f>VLOOKUP(A1905,'Hospitalisation Details'!A1905:H4247,7,FALSE)</f>
        <v>tier - 3</v>
      </c>
      <c r="P1905" s="23" t="str">
        <f>VLOOKUP(A1905,'Hospitalisation Details'!A1905:H4247,8,FALSE)</f>
        <v>R1013</v>
      </c>
      <c r="Q1905" s="26">
        <f>VLOOKUP(A1905,'Hospitalisation Details'!A1905:H4247,3,FALSE)</f>
        <v>32.858333333333334</v>
      </c>
    </row>
    <row r="1906" spans="1:17" ht="15.75" customHeight="1" x14ac:dyDescent="0.3">
      <c r="A1906" s="31" t="s">
        <v>3249</v>
      </c>
      <c r="B1906" s="23" t="str">
        <f>VLOOKUP(A1906,'Customer Names'!A1906:D4240,3,FALSE)</f>
        <v xml:space="preserve">  Tiffany K</v>
      </c>
      <c r="C1906" s="23">
        <f>VLOOKUP(Healthcare!A1906,'Medical Examinations'!A1906:H4240,2,FALSE)</f>
        <v>31.254999999999999</v>
      </c>
      <c r="D1906" s="23">
        <f>VLOOKUP(A1906,'Medical Examinations'!A1906:H4240,3,FALSE)</f>
        <v>5.84</v>
      </c>
      <c r="E1906" s="23" t="str">
        <f>VLOOKUP(A1906,'Medical Examinations'!A1906:H4240,4,FALSE)</f>
        <v>Yes</v>
      </c>
      <c r="F1906" s="23" t="str">
        <f>VLOOKUP(A1906,'Medical Examinations'!A1906:H4240,5,FALSE)</f>
        <v>No</v>
      </c>
      <c r="G1906" s="23" t="str">
        <f>VLOOKUP(A1906,'Medical Examinations'!A1906:H4240,6,FALSE)</f>
        <v>No</v>
      </c>
      <c r="H1906" s="23">
        <f>VLOOKUP(A1906,'Medical Examinations'!A1906:H4240,7,FALSE)</f>
        <v>1</v>
      </c>
      <c r="I1906" s="23" t="str">
        <f>VLOOKUP(A1906,'Medical Examinations'!A1906:H4240,8,FALSE)</f>
        <v>No</v>
      </c>
      <c r="J1906" s="23" t="str" cm="1">
        <f t="array" ref="J1906">_xlfn.IFS(C1906&lt;18.5,"Under Weight",C1906&lt;25,"Healthy Weight",C1906&lt;30,"Over Weight",C1906&gt;=30,"Obesity")</f>
        <v>Obesity</v>
      </c>
      <c r="K1906" s="23" t="str" cm="1">
        <f t="array" ref="K1906">_xlfn.IFS(D1906&lt;5.7,"Normal",D1906&lt;=6.5,"Prediabetes",D1906&gt;6.5,"Diabetes")</f>
        <v>Prediabetes</v>
      </c>
      <c r="L1906" s="30" t="str">
        <f>VLOOKUP(A1906,'Hospitalisation Details'!A1906:H4248,2,FALSE)</f>
        <v>11-Jul-1995</v>
      </c>
      <c r="M1906" s="23">
        <f>VLOOKUP(A1906,'Hospitalisation Details'!A1906:H4248,5,FALSE)</f>
        <v>3956.07</v>
      </c>
      <c r="N1906" s="23" t="str">
        <f>VLOOKUP(A1906,'Hospitalisation Details'!A1906:H4248,6,FALSE)</f>
        <v>tier - 2</v>
      </c>
      <c r="O1906" s="23" t="str">
        <f>VLOOKUP(A1906,'Hospitalisation Details'!A1906:H4248,7,FALSE)</f>
        <v>tier - 2</v>
      </c>
      <c r="P1906" s="23" t="str">
        <f>VLOOKUP(A1906,'Hospitalisation Details'!A1906:H4248,8,FALSE)</f>
        <v>R1012</v>
      </c>
      <c r="Q1906" s="26">
        <f>VLOOKUP(A1906,'Hospitalisation Details'!A1906:H4248,3,FALSE)</f>
        <v>27.908333333333335</v>
      </c>
    </row>
    <row r="1907" spans="1:17" ht="15.75" customHeight="1" x14ac:dyDescent="0.3">
      <c r="A1907" s="31" t="s">
        <v>3251</v>
      </c>
      <c r="B1907" s="23" t="str">
        <f>VLOOKUP(A1907,'Customer Names'!A1907:D4241,3,FALSE)</f>
        <v xml:space="preserve">  David M</v>
      </c>
      <c r="C1907" s="23">
        <f>VLOOKUP(Healthcare!A1907,'Medical Examinations'!A1907:H4241,2,FALSE)</f>
        <v>29.83</v>
      </c>
      <c r="D1907" s="23">
        <f>VLOOKUP(A1907,'Medical Examinations'!A1907:H4241,3,FALSE)</f>
        <v>5.39</v>
      </c>
      <c r="E1907" s="23" t="str">
        <f>VLOOKUP(A1907,'Medical Examinations'!A1907:H4241,4,FALSE)</f>
        <v>No</v>
      </c>
      <c r="F1907" s="23" t="str">
        <f>VLOOKUP(A1907,'Medical Examinations'!A1907:H4241,5,FALSE)</f>
        <v>No</v>
      </c>
      <c r="G1907" s="23" t="str">
        <f>VLOOKUP(A1907,'Medical Examinations'!A1907:H4241,6,FALSE)</f>
        <v>No</v>
      </c>
      <c r="H1907" s="23">
        <f>VLOOKUP(A1907,'Medical Examinations'!A1907:H4241,7,FALSE)</f>
        <v>0</v>
      </c>
      <c r="I1907" s="23" t="str">
        <f>VLOOKUP(A1907,'Medical Examinations'!A1907:H4241,8,FALSE)</f>
        <v>No</v>
      </c>
      <c r="J1907" s="23" t="str" cm="1">
        <f t="array" ref="J1907">_xlfn.IFS(C1907&lt;18.5,"Under Weight",C1907&lt;25,"Healthy Weight",C1907&lt;30,"Over Weight",C1907&gt;=30,"Obesity")</f>
        <v>Over Weight</v>
      </c>
      <c r="K1907" s="23" t="str" cm="1">
        <f t="array" ref="K1907">_xlfn.IFS(D1907&lt;5.7,"Normal",D1907&lt;=6.5,"Prediabetes",D1907&gt;6.5,"Diabetes")</f>
        <v>Normal</v>
      </c>
      <c r="L1907" s="30" t="str">
        <f>VLOOKUP(A1907,'Hospitalisation Details'!A1907:H4249,2,FALSE)</f>
        <v>10-Jul-1999</v>
      </c>
      <c r="M1907" s="23">
        <f>VLOOKUP(A1907,'Hospitalisation Details'!A1907:H4249,5,FALSE)</f>
        <v>3955.98</v>
      </c>
      <c r="N1907" s="23" t="str">
        <f>VLOOKUP(A1907,'Hospitalisation Details'!A1907:H4249,6,FALSE)</f>
        <v>tier - 2</v>
      </c>
      <c r="O1907" s="23" t="str">
        <f>VLOOKUP(A1907,'Hospitalisation Details'!A1907:H4249,7,FALSE)</f>
        <v>tier - 3</v>
      </c>
      <c r="P1907" s="23" t="str">
        <f>VLOOKUP(A1907,'Hospitalisation Details'!A1907:H4249,8,FALSE)</f>
        <v>R1021</v>
      </c>
      <c r="Q1907" s="26">
        <f>VLOOKUP(A1907,'Hospitalisation Details'!A1907:H4249,3,FALSE)</f>
        <v>23.911111111111111</v>
      </c>
    </row>
    <row r="1908" spans="1:17" ht="15.75" customHeight="1" x14ac:dyDescent="0.3">
      <c r="A1908" s="31" t="s">
        <v>3253</v>
      </c>
      <c r="B1908" s="23" t="str">
        <f>VLOOKUP(A1908,'Customer Names'!A1908:D4242,3,FALSE)</f>
        <v xml:space="preserve">  Christine E</v>
      </c>
      <c r="C1908" s="23">
        <f>VLOOKUP(Healthcare!A1908,'Medical Examinations'!A1908:H4242,2,FALSE)</f>
        <v>29.59</v>
      </c>
      <c r="D1908" s="23">
        <f>VLOOKUP(A1908,'Medical Examinations'!A1908:H4242,3,FALSE)</f>
        <v>6.16</v>
      </c>
      <c r="E1908" s="23" t="str">
        <f>VLOOKUP(A1908,'Medical Examinations'!A1908:H4242,4,FALSE)</f>
        <v>No</v>
      </c>
      <c r="F1908" s="23" t="str">
        <f>VLOOKUP(A1908,'Medical Examinations'!A1908:H4242,5,FALSE)</f>
        <v>No</v>
      </c>
      <c r="G1908" s="23" t="str">
        <f>VLOOKUP(A1908,'Medical Examinations'!A1908:H4242,6,FALSE)</f>
        <v>Yes</v>
      </c>
      <c r="H1908" s="23">
        <f>VLOOKUP(A1908,'Medical Examinations'!A1908:H4242,7,FALSE)</f>
        <v>1</v>
      </c>
      <c r="I1908" s="23" t="str">
        <f>VLOOKUP(A1908,'Medical Examinations'!A1908:H4242,8,FALSE)</f>
        <v>No</v>
      </c>
      <c r="J1908" s="23" t="str" cm="1">
        <f t="array" ref="J1908">_xlfn.IFS(C1908&lt;18.5,"Under Weight",C1908&lt;25,"Healthy Weight",C1908&lt;30,"Over Weight",C1908&gt;=30,"Obesity")</f>
        <v>Over Weight</v>
      </c>
      <c r="K1908" s="23" t="str" cm="1">
        <f t="array" ref="K1908">_xlfn.IFS(D1908&lt;5.7,"Normal",D1908&lt;=6.5,"Prediabetes",D1908&gt;6.5,"Diabetes")</f>
        <v>Prediabetes</v>
      </c>
      <c r="L1908" s="30" t="str">
        <f>VLOOKUP(A1908,'Hospitalisation Details'!A1908:H4250,2,FALSE)</f>
        <v>11-Nov-1993</v>
      </c>
      <c r="M1908" s="23">
        <f>VLOOKUP(A1908,'Hospitalisation Details'!A1908:H4250,5,FALSE)</f>
        <v>3947.41</v>
      </c>
      <c r="N1908" s="23" t="str">
        <f>VLOOKUP(A1908,'Hospitalisation Details'!A1908:H4250,6,FALSE)</f>
        <v>tier - 2</v>
      </c>
      <c r="O1908" s="23" t="str">
        <f>VLOOKUP(A1908,'Hospitalisation Details'!A1908:H4250,7,FALSE)</f>
        <v>tier - 2</v>
      </c>
      <c r="P1908" s="23" t="str">
        <f>VLOOKUP(A1908,'Hospitalisation Details'!A1908:H4250,8,FALSE)</f>
        <v>R1013</v>
      </c>
      <c r="Q1908" s="26">
        <f>VLOOKUP(A1908,'Hospitalisation Details'!A1908:H4250,3,FALSE)</f>
        <v>29.574999999999999</v>
      </c>
    </row>
    <row r="1909" spans="1:17" ht="15.75" customHeight="1" x14ac:dyDescent="0.3">
      <c r="A1909" s="31" t="s">
        <v>3255</v>
      </c>
      <c r="B1909" s="23" t="str">
        <f>VLOOKUP(A1909,'Customer Names'!A1909:D4243,3,FALSE)</f>
        <v xml:space="preserve">  Donna</v>
      </c>
      <c r="C1909" s="23">
        <f>VLOOKUP(Healthcare!A1909,'Medical Examinations'!A1909:H4243,2,FALSE)</f>
        <v>31.16</v>
      </c>
      <c r="D1909" s="23">
        <f>VLOOKUP(A1909,'Medical Examinations'!A1909:H4243,3,FALSE)</f>
        <v>4.49</v>
      </c>
      <c r="E1909" s="23" t="str">
        <f>VLOOKUP(A1909,'Medical Examinations'!A1909:H4243,4,FALSE)</f>
        <v>No</v>
      </c>
      <c r="F1909" s="23" t="str">
        <f>VLOOKUP(A1909,'Medical Examinations'!A1909:H4243,5,FALSE)</f>
        <v>No</v>
      </c>
      <c r="G1909" s="23" t="str">
        <f>VLOOKUP(A1909,'Medical Examinations'!A1909:H4243,6,FALSE)</f>
        <v>Yes</v>
      </c>
      <c r="H1909" s="23">
        <f>VLOOKUP(A1909,'Medical Examinations'!A1909:H4243,7,FALSE)</f>
        <v>1</v>
      </c>
      <c r="I1909" s="23" t="str">
        <f>VLOOKUP(A1909,'Medical Examinations'!A1909:H4243,8,FALSE)</f>
        <v>No</v>
      </c>
      <c r="J1909" s="23" t="str" cm="1">
        <f t="array" ref="J1909">_xlfn.IFS(C1909&lt;18.5,"Under Weight",C1909&lt;25,"Healthy Weight",C1909&lt;30,"Over Weight",C1909&gt;=30,"Obesity")</f>
        <v>Obesity</v>
      </c>
      <c r="K1909" s="23" t="str" cm="1">
        <f t="array" ref="K1909">_xlfn.IFS(D1909&lt;5.7,"Normal",D1909&lt;=6.5,"Prediabetes",D1909&gt;6.5,"Diabetes")</f>
        <v>Normal</v>
      </c>
      <c r="L1909" s="30" t="str">
        <f>VLOOKUP(A1909,'Hospitalisation Details'!A1909:H4251,2,FALSE)</f>
        <v>29-Sep-1993</v>
      </c>
      <c r="M1909" s="23">
        <f>VLOOKUP(A1909,'Hospitalisation Details'!A1909:H4251,5,FALSE)</f>
        <v>3943.6</v>
      </c>
      <c r="N1909" s="23" t="str">
        <f>VLOOKUP(A1909,'Hospitalisation Details'!A1909:H4251,6,FALSE)</f>
        <v>tier - 2</v>
      </c>
      <c r="O1909" s="23" t="str">
        <f>VLOOKUP(A1909,'Hospitalisation Details'!A1909:H4251,7,FALSE)</f>
        <v>tier - 3</v>
      </c>
      <c r="P1909" s="23" t="str">
        <f>VLOOKUP(A1909,'Hospitalisation Details'!A1909:H4251,8,FALSE)</f>
        <v>R1024</v>
      </c>
      <c r="Q1909" s="26">
        <f>VLOOKUP(A1909,'Hospitalisation Details'!A1909:H4251,3,FALSE)</f>
        <v>29.691666666666666</v>
      </c>
    </row>
    <row r="1910" spans="1:17" ht="15.75" customHeight="1" x14ac:dyDescent="0.3">
      <c r="A1910" s="31" t="s">
        <v>3257</v>
      </c>
      <c r="B1910" s="23" t="str">
        <f>VLOOKUP(A1910,'Customer Names'!A1910:D4244,3,FALSE)</f>
        <v xml:space="preserve">  Rod</v>
      </c>
      <c r="C1910" s="23">
        <f>VLOOKUP(Healthcare!A1910,'Medical Examinations'!A1910:H4244,2,FALSE)</f>
        <v>34.21</v>
      </c>
      <c r="D1910" s="23">
        <f>VLOOKUP(A1910,'Medical Examinations'!A1910:H4244,3,FALSE)</f>
        <v>4.4800000000000004</v>
      </c>
      <c r="E1910" s="23" t="str">
        <f>VLOOKUP(A1910,'Medical Examinations'!A1910:H4244,4,FALSE)</f>
        <v>Yes</v>
      </c>
      <c r="F1910" s="23" t="str">
        <f>VLOOKUP(A1910,'Medical Examinations'!A1910:H4244,5,FALSE)</f>
        <v>No</v>
      </c>
      <c r="G1910" s="23" t="str">
        <f>VLOOKUP(A1910,'Medical Examinations'!A1910:H4244,6,FALSE)</f>
        <v>No</v>
      </c>
      <c r="H1910" s="23">
        <f>VLOOKUP(A1910,'Medical Examinations'!A1910:H4244,7,FALSE)</f>
        <v>1</v>
      </c>
      <c r="I1910" s="23" t="str">
        <f>VLOOKUP(A1910,'Medical Examinations'!A1910:H4244,8,FALSE)</f>
        <v>No</v>
      </c>
      <c r="J1910" s="23" t="str" cm="1">
        <f t="array" ref="J1910">_xlfn.IFS(C1910&lt;18.5,"Under Weight",C1910&lt;25,"Healthy Weight",C1910&lt;30,"Over Weight",C1910&gt;=30,"Obesity")</f>
        <v>Obesity</v>
      </c>
      <c r="K1910" s="23" t="str" cm="1">
        <f t="array" ref="K1910">_xlfn.IFS(D1910&lt;5.7,"Normal",D1910&lt;=6.5,"Prediabetes",D1910&gt;6.5,"Diabetes")</f>
        <v>Normal</v>
      </c>
      <c r="L1910" s="30" t="str">
        <f>VLOOKUP(A1910,'Hospitalisation Details'!A1910:H4252,2,FALSE)</f>
        <v>24-Oct-1988</v>
      </c>
      <c r="M1910" s="23">
        <f>VLOOKUP(A1910,'Hospitalisation Details'!A1910:H4252,5,FALSE)</f>
        <v>3935.18</v>
      </c>
      <c r="N1910" s="23" t="str">
        <f>VLOOKUP(A1910,'Hospitalisation Details'!A1910:H4252,6,FALSE)</f>
        <v>tier - 3</v>
      </c>
      <c r="O1910" s="23" t="str">
        <f>VLOOKUP(A1910,'Hospitalisation Details'!A1910:H4252,7,FALSE)</f>
        <v>tier - 1</v>
      </c>
      <c r="P1910" s="23" t="str">
        <f>VLOOKUP(A1910,'Hospitalisation Details'!A1910:H4252,8,FALSE)</f>
        <v>R1013</v>
      </c>
      <c r="Q1910" s="26">
        <f>VLOOKUP(A1910,'Hospitalisation Details'!A1910:H4252,3,FALSE)</f>
        <v>34.62222222222222</v>
      </c>
    </row>
    <row r="1911" spans="1:17" ht="15.75" customHeight="1" x14ac:dyDescent="0.3">
      <c r="A1911" s="31" t="s">
        <v>3259</v>
      </c>
      <c r="B1911" s="23" t="str">
        <f>VLOOKUP(A1911,'Customer Names'!A1911:D4245,3,FALSE)</f>
        <v xml:space="preserve">  Joe</v>
      </c>
      <c r="C1911" s="23">
        <f>VLOOKUP(Healthcare!A1911,'Medical Examinations'!A1911:H4245,2,FALSE)</f>
        <v>34.86</v>
      </c>
      <c r="D1911" s="23">
        <f>VLOOKUP(A1911,'Medical Examinations'!A1911:H4245,3,FALSE)</f>
        <v>10.97</v>
      </c>
      <c r="E1911" s="23" t="str">
        <f>VLOOKUP(A1911,'Medical Examinations'!A1911:H4245,4,FALSE)</f>
        <v>No</v>
      </c>
      <c r="F1911" s="23" t="str">
        <f>VLOOKUP(A1911,'Medical Examinations'!A1911:H4245,5,FALSE)</f>
        <v>No</v>
      </c>
      <c r="G1911" s="23" t="str">
        <f>VLOOKUP(A1911,'Medical Examinations'!A1911:H4245,6,FALSE)</f>
        <v>No</v>
      </c>
      <c r="H1911" s="23">
        <f>VLOOKUP(A1911,'Medical Examinations'!A1911:H4245,7,FALSE)</f>
        <v>0</v>
      </c>
      <c r="I1911" s="23" t="str">
        <f>VLOOKUP(A1911,'Medical Examinations'!A1911:H4245,8,FALSE)</f>
        <v>No</v>
      </c>
      <c r="J1911" s="23" t="str" cm="1">
        <f t="array" ref="J1911">_xlfn.IFS(C1911&lt;18.5,"Under Weight",C1911&lt;25,"Healthy Weight",C1911&lt;30,"Over Weight",C1911&gt;=30,"Obesity")</f>
        <v>Obesity</v>
      </c>
      <c r="K1911" s="23" t="str" cm="1">
        <f t="array" ref="K1911">_xlfn.IFS(D1911&lt;5.7,"Normal",D1911&lt;=6.5,"Prediabetes",D1911&gt;6.5,"Diabetes")</f>
        <v>Diabetes</v>
      </c>
      <c r="L1911" s="30" t="str">
        <f>VLOOKUP(A1911,'Hospitalisation Details'!A1911:H4253,2,FALSE)</f>
        <v>15-Jun-2002</v>
      </c>
      <c r="M1911" s="23">
        <f>VLOOKUP(A1911,'Hospitalisation Details'!A1911:H4253,5,FALSE)</f>
        <v>3931.51</v>
      </c>
      <c r="N1911" s="23" t="str">
        <f>VLOOKUP(A1911,'Hospitalisation Details'!A1911:H4253,6,FALSE)</f>
        <v>tier - 2</v>
      </c>
      <c r="O1911" s="23" t="str">
        <f>VLOOKUP(A1911,'Hospitalisation Details'!A1911:H4253,7,FALSE)</f>
        <v>tier - 3</v>
      </c>
      <c r="P1911" s="23" t="str">
        <f>VLOOKUP(A1911,'Hospitalisation Details'!A1911:H4253,8,FALSE)</f>
        <v>R1011</v>
      </c>
      <c r="Q1911" s="26">
        <f>VLOOKUP(A1911,'Hospitalisation Details'!A1911:H4253,3,FALSE)</f>
        <v>20.980555555555554</v>
      </c>
    </row>
    <row r="1912" spans="1:17" ht="15.75" customHeight="1" x14ac:dyDescent="0.3">
      <c r="A1912" s="31" t="s">
        <v>3261</v>
      </c>
      <c r="B1912" s="23" t="str">
        <f>VLOOKUP(A1912,'Customer Names'!A1912:D4246,3,FALSE)</f>
        <v xml:space="preserve">  Kayleigh</v>
      </c>
      <c r="C1912" s="23">
        <f>VLOOKUP(Healthcare!A1912,'Medical Examinations'!A1912:H4246,2,FALSE)</f>
        <v>34.58</v>
      </c>
      <c r="D1912" s="23">
        <f>VLOOKUP(A1912,'Medical Examinations'!A1912:H4246,3,FALSE)</f>
        <v>5.14</v>
      </c>
      <c r="E1912" s="23" t="str">
        <f>VLOOKUP(A1912,'Medical Examinations'!A1912:H4246,4,FALSE)</f>
        <v>No</v>
      </c>
      <c r="F1912" s="23" t="str">
        <f>VLOOKUP(A1912,'Medical Examinations'!A1912:H4246,5,FALSE)</f>
        <v>yes</v>
      </c>
      <c r="G1912" s="23" t="str">
        <f>VLOOKUP(A1912,'Medical Examinations'!A1912:H4246,6,FALSE)</f>
        <v>No</v>
      </c>
      <c r="H1912" s="23">
        <f>VLOOKUP(A1912,'Medical Examinations'!A1912:H4246,7,FALSE)</f>
        <v>2</v>
      </c>
      <c r="I1912" s="23" t="str">
        <f>VLOOKUP(A1912,'Medical Examinations'!A1912:H4246,8,FALSE)</f>
        <v>No</v>
      </c>
      <c r="J1912" s="23" t="str" cm="1">
        <f t="array" ref="J1912">_xlfn.IFS(C1912&lt;18.5,"Under Weight",C1912&lt;25,"Healthy Weight",C1912&lt;30,"Over Weight",C1912&gt;=30,"Obesity")</f>
        <v>Obesity</v>
      </c>
      <c r="K1912" s="23" t="str" cm="1">
        <f t="array" ref="K1912">_xlfn.IFS(D1912&lt;5.7,"Normal",D1912&lt;=6.5,"Prediabetes",D1912&gt;6.5,"Diabetes")</f>
        <v>Normal</v>
      </c>
      <c r="L1912" s="30" t="str">
        <f>VLOOKUP(A1912,'Hospitalisation Details'!A1912:H4254,2,FALSE)</f>
        <v>10-Jul-2000</v>
      </c>
      <c r="M1912" s="23">
        <f>VLOOKUP(A1912,'Hospitalisation Details'!A1912:H4254,5,FALSE)</f>
        <v>3925.76</v>
      </c>
      <c r="N1912" s="23" t="str">
        <f>VLOOKUP(A1912,'Hospitalisation Details'!A1912:H4254,6,FALSE)</f>
        <v>tier - 2</v>
      </c>
      <c r="O1912" s="23" t="str">
        <f>VLOOKUP(A1912,'Hospitalisation Details'!A1912:H4254,7,FALSE)</f>
        <v>tier - 2</v>
      </c>
      <c r="P1912" s="23" t="str">
        <f>VLOOKUP(A1912,'Hospitalisation Details'!A1912:H4254,8,FALSE)</f>
        <v>R1024</v>
      </c>
      <c r="Q1912" s="26">
        <f>VLOOKUP(A1912,'Hospitalisation Details'!A1912:H4254,3,FALSE)</f>
        <v>22.911111111111111</v>
      </c>
    </row>
    <row r="1913" spans="1:17" ht="15.75" customHeight="1" x14ac:dyDescent="0.3">
      <c r="A1913" s="31" t="s">
        <v>3263</v>
      </c>
      <c r="B1913" s="23" t="str">
        <f>VLOOKUP(A1913,'Customer Names'!A1913:D4247,3,FALSE)</f>
        <v xml:space="preserve">  Lorcan A</v>
      </c>
      <c r="C1913" s="23">
        <f>VLOOKUP(Healthcare!A1913,'Medical Examinations'!A1913:H4247,2,FALSE)</f>
        <v>17.940000000000001</v>
      </c>
      <c r="D1913" s="23">
        <f>VLOOKUP(A1913,'Medical Examinations'!A1913:H4247,3,FALSE)</f>
        <v>5.17</v>
      </c>
      <c r="E1913" s="23" t="str">
        <f>VLOOKUP(A1913,'Medical Examinations'!A1913:H4247,4,FALSE)</f>
        <v>Yes</v>
      </c>
      <c r="F1913" s="23" t="str">
        <f>VLOOKUP(A1913,'Medical Examinations'!A1913:H4247,5,FALSE)</f>
        <v>No</v>
      </c>
      <c r="G1913" s="23" t="str">
        <f>VLOOKUP(A1913,'Medical Examinations'!A1913:H4247,6,FALSE)</f>
        <v>No</v>
      </c>
      <c r="H1913" s="23">
        <f>VLOOKUP(A1913,'Medical Examinations'!A1913:H4247,7,FALSE)</f>
        <v>0</v>
      </c>
      <c r="I1913" s="23" t="str">
        <f>VLOOKUP(A1913,'Medical Examinations'!A1913:H4247,8,FALSE)</f>
        <v>No</v>
      </c>
      <c r="J1913" s="23" t="str" cm="1">
        <f t="array" ref="J1913">_xlfn.IFS(C1913&lt;18.5,"Under Weight",C1913&lt;25,"Healthy Weight",C1913&lt;30,"Over Weight",C1913&gt;=30,"Obesity")</f>
        <v>Under Weight</v>
      </c>
      <c r="K1913" s="23" t="str" cm="1">
        <f t="array" ref="K1913">_xlfn.IFS(D1913&lt;5.7,"Normal",D1913&lt;=6.5,"Prediabetes",D1913&gt;6.5,"Diabetes")</f>
        <v>Normal</v>
      </c>
      <c r="L1913" s="30" t="str">
        <f>VLOOKUP(A1913,'Hospitalisation Details'!A1913:H4255,2,FALSE)</f>
        <v>05-Jul-1985</v>
      </c>
      <c r="M1913" s="23">
        <f>VLOOKUP(A1913,'Hospitalisation Details'!A1913:H4255,5,FALSE)</f>
        <v>3910.44</v>
      </c>
      <c r="N1913" s="23" t="str">
        <f>VLOOKUP(A1913,'Hospitalisation Details'!A1913:H4255,6,FALSE)</f>
        <v>tier - 2</v>
      </c>
      <c r="O1913" s="23" t="str">
        <f>VLOOKUP(A1913,'Hospitalisation Details'!A1913:H4255,7,FALSE)</f>
        <v>tier - 2</v>
      </c>
      <c r="P1913" s="23" t="str">
        <f>VLOOKUP(A1913,'Hospitalisation Details'!A1913:H4255,8,FALSE)</f>
        <v>R1013</v>
      </c>
      <c r="Q1913" s="26">
        <f>VLOOKUP(A1913,'Hospitalisation Details'!A1913:H4255,3,FALSE)</f>
        <v>37.924999999999997</v>
      </c>
    </row>
    <row r="1914" spans="1:17" ht="15.75" customHeight="1" x14ac:dyDescent="0.3">
      <c r="A1914" s="31" t="s">
        <v>3265</v>
      </c>
      <c r="B1914" s="23" t="str">
        <f>VLOOKUP(A1914,'Customer Names'!A1914:D4248,3,FALSE)</f>
        <v xml:space="preserve">  Billy</v>
      </c>
      <c r="C1914" s="23">
        <f>VLOOKUP(Healthcare!A1914,'Medical Examinations'!A1914:H4248,2,FALSE)</f>
        <v>26.8</v>
      </c>
      <c r="D1914" s="23">
        <f>VLOOKUP(A1914,'Medical Examinations'!A1914:H4248,3,FALSE)</f>
        <v>6.18</v>
      </c>
      <c r="E1914" s="23" t="str">
        <f>VLOOKUP(A1914,'Medical Examinations'!A1914:H4248,4,FALSE)</f>
        <v>Yes</v>
      </c>
      <c r="F1914" s="23" t="str">
        <f>VLOOKUP(A1914,'Medical Examinations'!A1914:H4248,5,FALSE)</f>
        <v>No</v>
      </c>
      <c r="G1914" s="23" t="str">
        <f>VLOOKUP(A1914,'Medical Examinations'!A1914:H4248,6,FALSE)</f>
        <v>Yes</v>
      </c>
      <c r="H1914" s="23">
        <f>VLOOKUP(A1914,'Medical Examinations'!A1914:H4248,7,FALSE)</f>
        <v>1</v>
      </c>
      <c r="I1914" s="23" t="str">
        <f>VLOOKUP(A1914,'Medical Examinations'!A1914:H4248,8,FALSE)</f>
        <v>No</v>
      </c>
      <c r="J1914" s="23" t="str" cm="1">
        <f t="array" ref="J1914">_xlfn.IFS(C1914&lt;18.5,"Under Weight",C1914&lt;25,"Healthy Weight",C1914&lt;30,"Over Weight",C1914&gt;=30,"Obesity")</f>
        <v>Over Weight</v>
      </c>
      <c r="K1914" s="23" t="str" cm="1">
        <f t="array" ref="K1914">_xlfn.IFS(D1914&lt;5.7,"Normal",D1914&lt;=6.5,"Prediabetes",D1914&gt;6.5,"Diabetes")</f>
        <v>Prediabetes</v>
      </c>
      <c r="L1914" s="30" t="str">
        <f>VLOOKUP(A1914,'Hospitalisation Details'!A1914:H4256,2,FALSE)</f>
        <v>24-Nov-1997</v>
      </c>
      <c r="M1914" s="23">
        <f>VLOOKUP(A1914,'Hospitalisation Details'!A1914:H4256,5,FALSE)</f>
        <v>3906.13</v>
      </c>
      <c r="N1914" s="23" t="str">
        <f>VLOOKUP(A1914,'Hospitalisation Details'!A1914:H4256,6,FALSE)</f>
        <v>tier - 3</v>
      </c>
      <c r="O1914" s="23" t="str">
        <f>VLOOKUP(A1914,'Hospitalisation Details'!A1914:H4256,7,FALSE)</f>
        <v>tier - 3</v>
      </c>
      <c r="P1914" s="23" t="str">
        <f>VLOOKUP(A1914,'Hospitalisation Details'!A1914:H4256,8,FALSE)</f>
        <v>R1011</v>
      </c>
      <c r="Q1914" s="26">
        <f>VLOOKUP(A1914,'Hospitalisation Details'!A1914:H4256,3,FALSE)</f>
        <v>25.538888888888888</v>
      </c>
    </row>
    <row r="1915" spans="1:17" ht="15.75" customHeight="1" x14ac:dyDescent="0.3">
      <c r="A1915" s="31" t="s">
        <v>3267</v>
      </c>
      <c r="B1915" s="23" t="str">
        <f>VLOOKUP(A1915,'Customer Names'!A1915:D4249,3,FALSE)</f>
        <v xml:space="preserve">  Paul M</v>
      </c>
      <c r="C1915" s="23">
        <f>VLOOKUP(Healthcare!A1915,'Medical Examinations'!A1915:H4249,2,FALSE)</f>
        <v>17.690000000000001</v>
      </c>
      <c r="D1915" s="23">
        <f>VLOOKUP(A1915,'Medical Examinations'!A1915:H4249,3,FALSE)</f>
        <v>9.07</v>
      </c>
      <c r="E1915" s="23" t="str">
        <f>VLOOKUP(A1915,'Medical Examinations'!A1915:H4249,4,FALSE)</f>
        <v>Yes</v>
      </c>
      <c r="F1915" s="23" t="str">
        <f>VLOOKUP(A1915,'Medical Examinations'!A1915:H4249,5,FALSE)</f>
        <v>No</v>
      </c>
      <c r="G1915" s="23" t="str">
        <f>VLOOKUP(A1915,'Medical Examinations'!A1915:H4249,6,FALSE)</f>
        <v>No</v>
      </c>
      <c r="H1915" s="23">
        <f>VLOOKUP(A1915,'Medical Examinations'!A1915:H4249,7,FALSE)</f>
        <v>0</v>
      </c>
      <c r="I1915" s="23" t="str">
        <f>VLOOKUP(A1915,'Medical Examinations'!A1915:H4249,8,FALSE)</f>
        <v>No</v>
      </c>
      <c r="J1915" s="23" t="str" cm="1">
        <f t="array" ref="J1915">_xlfn.IFS(C1915&lt;18.5,"Under Weight",C1915&lt;25,"Healthy Weight",C1915&lt;30,"Over Weight",C1915&gt;=30,"Obesity")</f>
        <v>Under Weight</v>
      </c>
      <c r="K1915" s="23" t="str" cm="1">
        <f t="array" ref="K1915">_xlfn.IFS(D1915&lt;5.7,"Normal",D1915&lt;=6.5,"Prediabetes",D1915&gt;6.5,"Diabetes")</f>
        <v>Diabetes</v>
      </c>
      <c r="L1915" s="30" t="str">
        <f>VLOOKUP(A1915,'Hospitalisation Details'!A1915:H4257,2,FALSE)</f>
        <v>27-Aug-1981</v>
      </c>
      <c r="M1915" s="23">
        <f>VLOOKUP(A1915,'Hospitalisation Details'!A1915:H4257,5,FALSE)</f>
        <v>3902.07</v>
      </c>
      <c r="N1915" s="23" t="str">
        <f>VLOOKUP(A1915,'Hospitalisation Details'!A1915:H4257,6,FALSE)</f>
        <v>tier - 2</v>
      </c>
      <c r="O1915" s="23" t="str">
        <f>VLOOKUP(A1915,'Hospitalisation Details'!A1915:H4257,7,FALSE)</f>
        <v>tier - 2</v>
      </c>
      <c r="P1915" s="23" t="str">
        <f>VLOOKUP(A1915,'Hospitalisation Details'!A1915:H4257,8,FALSE)</f>
        <v>R1013</v>
      </c>
      <c r="Q1915" s="26">
        <f>VLOOKUP(A1915,'Hospitalisation Details'!A1915:H4257,3,FALSE)</f>
        <v>41.780555555555559</v>
      </c>
    </row>
    <row r="1916" spans="1:17" ht="15.75" customHeight="1" x14ac:dyDescent="0.3">
      <c r="A1916" s="31" t="s">
        <v>3269</v>
      </c>
      <c r="B1916" s="23" t="str">
        <f>VLOOKUP(A1916,'Customer Names'!A1916:D4250,3,FALSE)</f>
        <v xml:space="preserve">  Brenda M</v>
      </c>
      <c r="C1916" s="23">
        <f>VLOOKUP(Healthcare!A1916,'Medical Examinations'!A1916:H4250,2,FALSE)</f>
        <v>25.77</v>
      </c>
      <c r="D1916" s="23">
        <f>VLOOKUP(A1916,'Medical Examinations'!A1916:H4250,3,FALSE)</f>
        <v>4.43</v>
      </c>
      <c r="E1916" s="23" t="str">
        <f>VLOOKUP(A1916,'Medical Examinations'!A1916:H4250,4,FALSE)</f>
        <v>No</v>
      </c>
      <c r="F1916" s="23" t="str">
        <f>VLOOKUP(A1916,'Medical Examinations'!A1916:H4250,5,FALSE)</f>
        <v>No</v>
      </c>
      <c r="G1916" s="23" t="str">
        <f>VLOOKUP(A1916,'Medical Examinations'!A1916:H4250,6,FALSE)</f>
        <v>Yes</v>
      </c>
      <c r="H1916" s="23">
        <f>VLOOKUP(A1916,'Medical Examinations'!A1916:H4250,7,FALSE)</f>
        <v>1</v>
      </c>
      <c r="I1916" s="23" t="str">
        <f>VLOOKUP(A1916,'Medical Examinations'!A1916:H4250,8,FALSE)</f>
        <v>No</v>
      </c>
      <c r="J1916" s="23" t="str" cm="1">
        <f t="array" ref="J1916">_xlfn.IFS(C1916&lt;18.5,"Under Weight",C1916&lt;25,"Healthy Weight",C1916&lt;30,"Over Weight",C1916&gt;=30,"Obesity")</f>
        <v>Over Weight</v>
      </c>
      <c r="K1916" s="23" t="str" cm="1">
        <f t="array" ref="K1916">_xlfn.IFS(D1916&lt;5.7,"Normal",D1916&lt;=6.5,"Prediabetes",D1916&gt;6.5,"Diabetes")</f>
        <v>Normal</v>
      </c>
      <c r="L1916" s="30" t="str">
        <f>VLOOKUP(A1916,'Hospitalisation Details'!A1916:H4258,2,FALSE)</f>
        <v>14-Sep-1993</v>
      </c>
      <c r="M1916" s="23">
        <f>VLOOKUP(A1916,'Hospitalisation Details'!A1916:H4258,5,FALSE)</f>
        <v>3898.35</v>
      </c>
      <c r="N1916" s="23" t="str">
        <f>VLOOKUP(A1916,'Hospitalisation Details'!A1916:H4258,6,FALSE)</f>
        <v>tier - 2</v>
      </c>
      <c r="O1916" s="23" t="str">
        <f>VLOOKUP(A1916,'Hospitalisation Details'!A1916:H4258,7,FALSE)</f>
        <v>tier - 2</v>
      </c>
      <c r="P1916" s="23" t="str">
        <f>VLOOKUP(A1916,'Hospitalisation Details'!A1916:H4258,8,FALSE)</f>
        <v>R1012</v>
      </c>
      <c r="Q1916" s="26">
        <f>VLOOKUP(A1916,'Hospitalisation Details'!A1916:H4258,3,FALSE)</f>
        <v>29.733333333333334</v>
      </c>
    </row>
    <row r="1917" spans="1:17" ht="15.75" customHeight="1" x14ac:dyDescent="0.3">
      <c r="A1917" s="31" t="s">
        <v>3271</v>
      </c>
      <c r="B1917" s="23" t="str">
        <f>VLOOKUP(A1917,'Customer Names'!A1917:D4251,3,FALSE)</f>
        <v xml:space="preserve">  Jeff H</v>
      </c>
      <c r="C1917" s="23">
        <f>VLOOKUP(Healthcare!A1917,'Medical Examinations'!A1917:H4251,2,FALSE)</f>
        <v>34.46</v>
      </c>
      <c r="D1917" s="23">
        <f>VLOOKUP(A1917,'Medical Examinations'!A1917:H4251,3,FALSE)</f>
        <v>4.17</v>
      </c>
      <c r="E1917" s="23" t="str">
        <f>VLOOKUP(A1917,'Medical Examinations'!A1917:H4251,4,FALSE)</f>
        <v>No</v>
      </c>
      <c r="F1917" s="23" t="str">
        <f>VLOOKUP(A1917,'Medical Examinations'!A1917:H4251,5,FALSE)</f>
        <v>yes</v>
      </c>
      <c r="G1917" s="23" t="str">
        <f>VLOOKUP(A1917,'Medical Examinations'!A1917:H4251,6,FALSE)</f>
        <v>No</v>
      </c>
      <c r="H1917" s="23">
        <f>VLOOKUP(A1917,'Medical Examinations'!A1917:H4251,7,FALSE)</f>
        <v>1</v>
      </c>
      <c r="I1917" s="23" t="str">
        <f>VLOOKUP(A1917,'Medical Examinations'!A1917:H4251,8,FALSE)</f>
        <v>No</v>
      </c>
      <c r="J1917" s="23" t="str" cm="1">
        <f t="array" ref="J1917">_xlfn.IFS(C1917&lt;18.5,"Under Weight",C1917&lt;25,"Healthy Weight",C1917&lt;30,"Over Weight",C1917&gt;=30,"Obesity")</f>
        <v>Obesity</v>
      </c>
      <c r="K1917" s="23" t="str" cm="1">
        <f t="array" ref="K1917">_xlfn.IFS(D1917&lt;5.7,"Normal",D1917&lt;=6.5,"Prediabetes",D1917&gt;6.5,"Diabetes")</f>
        <v>Normal</v>
      </c>
      <c r="L1917" s="30" t="str">
        <f>VLOOKUP(A1917,'Hospitalisation Details'!A1917:H4259,2,FALSE)</f>
        <v>13-Jul-2004</v>
      </c>
      <c r="M1917" s="23">
        <f>VLOOKUP(A1917,'Hospitalisation Details'!A1917:H4259,5,FALSE)</f>
        <v>3889.2</v>
      </c>
      <c r="N1917" s="23" t="str">
        <f>VLOOKUP(A1917,'Hospitalisation Details'!A1917:H4259,6,FALSE)</f>
        <v>tier - 2</v>
      </c>
      <c r="O1917" s="23" t="str">
        <f>VLOOKUP(A1917,'Hospitalisation Details'!A1917:H4259,7,FALSE)</f>
        <v>tier - 2</v>
      </c>
      <c r="P1917" s="23" t="str">
        <f>VLOOKUP(A1917,'Hospitalisation Details'!A1917:H4259,8,FALSE)</f>
        <v>R1012</v>
      </c>
      <c r="Q1917" s="26">
        <f>VLOOKUP(A1917,'Hospitalisation Details'!A1917:H4259,3,FALSE)</f>
        <v>18.902777777777779</v>
      </c>
    </row>
    <row r="1918" spans="1:17" ht="15.75" customHeight="1" x14ac:dyDescent="0.3">
      <c r="A1918" s="31" t="s">
        <v>3273</v>
      </c>
      <c r="B1918" s="23" t="str">
        <f>VLOOKUP(A1918,'Customer Names'!A1918:D4252,3,FALSE)</f>
        <v xml:space="preserve">  Michael</v>
      </c>
      <c r="C1918" s="23">
        <f>VLOOKUP(Healthcare!A1918,'Medical Examinations'!A1918:H4252,2,FALSE)</f>
        <v>30.875</v>
      </c>
      <c r="D1918" s="23">
        <f>VLOOKUP(A1918,'Medical Examinations'!A1918:H4252,3,FALSE)</f>
        <v>4.95</v>
      </c>
      <c r="E1918" s="23" t="str">
        <f>VLOOKUP(A1918,'Medical Examinations'!A1918:H4252,4,FALSE)</f>
        <v>Yes</v>
      </c>
      <c r="F1918" s="23" t="str">
        <f>VLOOKUP(A1918,'Medical Examinations'!A1918:H4252,5,FALSE)</f>
        <v>No</v>
      </c>
      <c r="G1918" s="23" t="str">
        <f>VLOOKUP(A1918,'Medical Examinations'!A1918:H4252,6,FALSE)</f>
        <v>No</v>
      </c>
      <c r="H1918" s="23">
        <f>VLOOKUP(A1918,'Medical Examinations'!A1918:H4252,7,FALSE)</f>
        <v>0</v>
      </c>
      <c r="I1918" s="23" t="str">
        <f>VLOOKUP(A1918,'Medical Examinations'!A1918:H4252,8,FALSE)</f>
        <v>No</v>
      </c>
      <c r="J1918" s="23" t="str" cm="1">
        <f t="array" ref="J1918">_xlfn.IFS(C1918&lt;18.5,"Under Weight",C1918&lt;25,"Healthy Weight",C1918&lt;30,"Over Weight",C1918&gt;=30,"Obesity")</f>
        <v>Obesity</v>
      </c>
      <c r="K1918" s="23" t="str" cm="1">
        <f t="array" ref="K1918">_xlfn.IFS(D1918&lt;5.7,"Normal",D1918&lt;=6.5,"Prediabetes",D1918&gt;6.5,"Diabetes")</f>
        <v>Normal</v>
      </c>
      <c r="L1918" s="30" t="str">
        <f>VLOOKUP(A1918,'Hospitalisation Details'!A1918:H4260,2,FALSE)</f>
        <v>23-Oct-1996</v>
      </c>
      <c r="M1918" s="23">
        <f>VLOOKUP(A1918,'Hospitalisation Details'!A1918:H4260,5,FALSE)</f>
        <v>3877.3</v>
      </c>
      <c r="N1918" s="23" t="str">
        <f>VLOOKUP(A1918,'Hospitalisation Details'!A1918:H4260,6,FALSE)</f>
        <v>tier - 1</v>
      </c>
      <c r="O1918" s="23" t="str">
        <f>VLOOKUP(A1918,'Hospitalisation Details'!A1918:H4260,7,FALSE)</f>
        <v>tier - 3</v>
      </c>
      <c r="P1918" s="23" t="str">
        <f>VLOOKUP(A1918,'Hospitalisation Details'!A1918:H4260,8,FALSE)</f>
        <v>R1012</v>
      </c>
      <c r="Q1918" s="26">
        <f>VLOOKUP(A1918,'Hospitalisation Details'!A1918:H4260,3,FALSE)</f>
        <v>26.625</v>
      </c>
    </row>
    <row r="1919" spans="1:17" ht="15.75" customHeight="1" x14ac:dyDescent="0.3">
      <c r="A1919" s="31" t="s">
        <v>3274</v>
      </c>
      <c r="B1919" s="23" t="str">
        <f>VLOOKUP(A1919,'Customer Names'!A1919:D4253,3,FALSE)</f>
        <v xml:space="preserve">  Jan</v>
      </c>
      <c r="C1919" s="23">
        <f>VLOOKUP(Healthcare!A1919,'Medical Examinations'!A1919:H4253,2,FALSE)</f>
        <v>39.49</v>
      </c>
      <c r="D1919" s="23">
        <f>VLOOKUP(A1919,'Medical Examinations'!A1919:H4253,3,FALSE)</f>
        <v>5.13</v>
      </c>
      <c r="E1919" s="23" t="str">
        <f>VLOOKUP(A1919,'Medical Examinations'!A1919:H4253,4,FALSE)</f>
        <v>No</v>
      </c>
      <c r="F1919" s="23" t="str">
        <f>VLOOKUP(A1919,'Medical Examinations'!A1919:H4253,5,FALSE)</f>
        <v>No</v>
      </c>
      <c r="G1919" s="23" t="str">
        <f>VLOOKUP(A1919,'Medical Examinations'!A1919:H4253,6,FALSE)</f>
        <v>No</v>
      </c>
      <c r="H1919" s="23">
        <f>VLOOKUP(A1919,'Medical Examinations'!A1919:H4253,7,FALSE)</f>
        <v>0</v>
      </c>
      <c r="I1919" s="23" t="str">
        <f>VLOOKUP(A1919,'Medical Examinations'!A1919:H4253,8,FALSE)</f>
        <v>No</v>
      </c>
      <c r="J1919" s="23" t="str" cm="1">
        <f t="array" ref="J1919">_xlfn.IFS(C1919&lt;18.5,"Under Weight",C1919&lt;25,"Healthy Weight",C1919&lt;30,"Over Weight",C1919&gt;=30,"Obesity")</f>
        <v>Obesity</v>
      </c>
      <c r="K1919" s="23" t="str" cm="1">
        <f t="array" ref="K1919">_xlfn.IFS(D1919&lt;5.7,"Normal",D1919&lt;=6.5,"Prediabetes",D1919&gt;6.5,"Diabetes")</f>
        <v>Normal</v>
      </c>
      <c r="L1919" s="30" t="str">
        <f>VLOOKUP(A1919,'Hospitalisation Details'!A1919:H4261,2,FALSE)</f>
        <v>25-Jul-1991</v>
      </c>
      <c r="M1919" s="23">
        <f>VLOOKUP(A1919,'Hospitalisation Details'!A1919:H4261,5,FALSE)</f>
        <v>3875.73</v>
      </c>
      <c r="N1919" s="23" t="str">
        <f>VLOOKUP(A1919,'Hospitalisation Details'!A1919:H4261,6,FALSE)</f>
        <v>tier - 2</v>
      </c>
      <c r="O1919" s="23" t="str">
        <f>VLOOKUP(A1919,'Hospitalisation Details'!A1919:H4261,7,FALSE)</f>
        <v>tier - 3</v>
      </c>
      <c r="P1919" s="23" t="str">
        <f>VLOOKUP(A1919,'Hospitalisation Details'!A1919:H4261,8,FALSE)</f>
        <v>R1013</v>
      </c>
      <c r="Q1919" s="26">
        <f>VLOOKUP(A1919,'Hospitalisation Details'!A1919:H4261,3,FALSE)</f>
        <v>31.869444444444444</v>
      </c>
    </row>
    <row r="1920" spans="1:17" ht="15.75" customHeight="1" x14ac:dyDescent="0.3">
      <c r="A1920" s="31" t="s">
        <v>3275</v>
      </c>
      <c r="B1920" s="23" t="str">
        <f>VLOOKUP(A1920,'Customer Names'!A1920:D4254,3,FALSE)</f>
        <v xml:space="preserve">  Bernard</v>
      </c>
      <c r="C1920" s="23">
        <f>VLOOKUP(Healthcare!A1920,'Medical Examinations'!A1920:H4254,2,FALSE)</f>
        <v>28.88</v>
      </c>
      <c r="D1920" s="23">
        <f>VLOOKUP(A1920,'Medical Examinations'!A1920:H4254,3,FALSE)</f>
        <v>4.0999999999999996</v>
      </c>
      <c r="E1920" s="23" t="str">
        <f>VLOOKUP(A1920,'Medical Examinations'!A1920:H4254,4,FALSE)</f>
        <v>No</v>
      </c>
      <c r="F1920" s="23" t="str">
        <f>VLOOKUP(A1920,'Medical Examinations'!A1920:H4254,5,FALSE)</f>
        <v>No</v>
      </c>
      <c r="G1920" s="23" t="str">
        <f>VLOOKUP(A1920,'Medical Examinations'!A1920:H4254,6,FALSE)</f>
        <v>No</v>
      </c>
      <c r="H1920" s="23">
        <f>VLOOKUP(A1920,'Medical Examinations'!A1920:H4254,7,FALSE)</f>
        <v>0</v>
      </c>
      <c r="I1920" s="23" t="str">
        <f>VLOOKUP(A1920,'Medical Examinations'!A1920:H4254,8,FALSE)</f>
        <v>No</v>
      </c>
      <c r="J1920" s="23" t="str" cm="1">
        <f t="array" ref="J1920">_xlfn.IFS(C1920&lt;18.5,"Under Weight",C1920&lt;25,"Healthy Weight",C1920&lt;30,"Over Weight",C1920&gt;=30,"Obesity")</f>
        <v>Over Weight</v>
      </c>
      <c r="K1920" s="23" t="str" cm="1">
        <f t="array" ref="K1920">_xlfn.IFS(D1920&lt;5.7,"Normal",D1920&lt;=6.5,"Prediabetes",D1920&gt;6.5,"Diabetes")</f>
        <v>Normal</v>
      </c>
      <c r="L1920" s="30" t="str">
        <f>VLOOKUP(A1920,'Hospitalisation Details'!A1920:H4262,2,FALSE)</f>
        <v>24-Jun-1990</v>
      </c>
      <c r="M1920" s="23">
        <f>VLOOKUP(A1920,'Hospitalisation Details'!A1920:H4262,5,FALSE)</f>
        <v>3866.86</v>
      </c>
      <c r="N1920" s="23" t="str">
        <f>VLOOKUP(A1920,'Hospitalisation Details'!A1920:H4262,6,FALSE)</f>
        <v>tier - 1</v>
      </c>
      <c r="O1920" s="23" t="str">
        <f>VLOOKUP(A1920,'Hospitalisation Details'!A1920:H4262,7,FALSE)</f>
        <v>tier - 1</v>
      </c>
      <c r="P1920" s="23" t="str">
        <f>VLOOKUP(A1920,'Hospitalisation Details'!A1920:H4262,8,FALSE)</f>
        <v>R1012</v>
      </c>
      <c r="Q1920" s="26">
        <f>VLOOKUP(A1920,'Hospitalisation Details'!A1920:H4262,3,FALSE)</f>
        <v>32.955555555555556</v>
      </c>
    </row>
    <row r="1921" spans="1:17" ht="15.75" customHeight="1" x14ac:dyDescent="0.3">
      <c r="A1921" s="31" t="s">
        <v>3277</v>
      </c>
      <c r="B1921" s="23" t="str">
        <f>VLOOKUP(A1921,'Customer Names'!A1921:D4255,3,FALSE)</f>
        <v xml:space="preserve">  Craig</v>
      </c>
      <c r="C1921" s="23">
        <f>VLOOKUP(Healthcare!A1921,'Medical Examinations'!A1921:H4255,2,FALSE)</f>
        <v>20.234999999999999</v>
      </c>
      <c r="D1921" s="23">
        <f>VLOOKUP(A1921,'Medical Examinations'!A1921:H4255,3,FALSE)</f>
        <v>5.01</v>
      </c>
      <c r="E1921" s="23" t="str">
        <f>VLOOKUP(A1921,'Medical Examinations'!A1921:H4255,4,FALSE)</f>
        <v>Yes</v>
      </c>
      <c r="F1921" s="23" t="str">
        <f>VLOOKUP(A1921,'Medical Examinations'!A1921:H4255,5,FALSE)</f>
        <v>No</v>
      </c>
      <c r="G1921" s="23" t="str">
        <f>VLOOKUP(A1921,'Medical Examinations'!A1921:H4255,6,FALSE)</f>
        <v>No</v>
      </c>
      <c r="H1921" s="23">
        <f>VLOOKUP(A1921,'Medical Examinations'!A1921:H4255,7,FALSE)</f>
        <v>0</v>
      </c>
      <c r="I1921" s="23" t="str">
        <f>VLOOKUP(A1921,'Medical Examinations'!A1921:H4255,8,FALSE)</f>
        <v>No</v>
      </c>
      <c r="J1921" s="23" t="str" cm="1">
        <f t="array" ref="J1921">_xlfn.IFS(C1921&lt;18.5,"Under Weight",C1921&lt;25,"Healthy Weight",C1921&lt;30,"Over Weight",C1921&gt;=30,"Obesity")</f>
        <v>Healthy Weight</v>
      </c>
      <c r="K1921" s="23" t="str" cm="1">
        <f t="array" ref="K1921">_xlfn.IFS(D1921&lt;5.7,"Normal",D1921&lt;=6.5,"Prediabetes",D1921&gt;6.5,"Diabetes")</f>
        <v>Normal</v>
      </c>
      <c r="L1921" s="30" t="str">
        <f>VLOOKUP(A1921,'Hospitalisation Details'!A1921:H4263,2,FALSE)</f>
        <v>18-Oct-2001</v>
      </c>
      <c r="M1921" s="23">
        <f>VLOOKUP(A1921,'Hospitalisation Details'!A1921:H4263,5,FALSE)</f>
        <v>3861.21</v>
      </c>
      <c r="N1921" s="23" t="str">
        <f>VLOOKUP(A1921,'Hospitalisation Details'!A1921:H4263,6,FALSE)</f>
        <v>tier - 2</v>
      </c>
      <c r="O1921" s="23" t="str">
        <f>VLOOKUP(A1921,'Hospitalisation Details'!A1921:H4263,7,FALSE)</f>
        <v>tier - 2</v>
      </c>
      <c r="P1921" s="23" t="str">
        <f>VLOOKUP(A1921,'Hospitalisation Details'!A1921:H4263,8,FALSE)</f>
        <v>R1016</v>
      </c>
      <c r="Q1921" s="26">
        <f>VLOOKUP(A1921,'Hospitalisation Details'!A1921:H4263,3,FALSE)</f>
        <v>21.638888888888889</v>
      </c>
    </row>
    <row r="1922" spans="1:17" ht="15.75" customHeight="1" x14ac:dyDescent="0.3">
      <c r="A1922" s="31" t="s">
        <v>3278</v>
      </c>
      <c r="B1922" s="23" t="str">
        <f>VLOOKUP(A1922,'Customer Names'!A1922:D4256,3,FALSE)</f>
        <v xml:space="preserve">  Bryn</v>
      </c>
      <c r="C1922" s="23">
        <f>VLOOKUP(Healthcare!A1922,'Medical Examinations'!A1922:H4256,2,FALSE)</f>
        <v>30.67</v>
      </c>
      <c r="D1922" s="23">
        <f>VLOOKUP(A1922,'Medical Examinations'!A1922:H4256,3,FALSE)</f>
        <v>5.09</v>
      </c>
      <c r="E1922" s="23" t="str">
        <f>VLOOKUP(A1922,'Medical Examinations'!A1922:H4256,4,FALSE)</f>
        <v>Yes</v>
      </c>
      <c r="F1922" s="23" t="str">
        <f>VLOOKUP(A1922,'Medical Examinations'!A1922:H4256,5,FALSE)</f>
        <v>No</v>
      </c>
      <c r="G1922" s="23" t="str">
        <f>VLOOKUP(A1922,'Medical Examinations'!A1922:H4256,6,FALSE)</f>
        <v>No</v>
      </c>
      <c r="H1922" s="23">
        <f>VLOOKUP(A1922,'Medical Examinations'!A1922:H4256,7,FALSE)</f>
        <v>0</v>
      </c>
      <c r="I1922" s="23" t="str">
        <f>VLOOKUP(A1922,'Medical Examinations'!A1922:H4256,8,FALSE)</f>
        <v>No</v>
      </c>
      <c r="J1922" s="23" t="str" cm="1">
        <f t="array" ref="J1922">_xlfn.IFS(C1922&lt;18.5,"Under Weight",C1922&lt;25,"Healthy Weight",C1922&lt;30,"Over Weight",C1922&gt;=30,"Obesity")</f>
        <v>Obesity</v>
      </c>
      <c r="K1922" s="23" t="str" cm="1">
        <f t="array" ref="K1922">_xlfn.IFS(D1922&lt;5.7,"Normal",D1922&lt;=6.5,"Prediabetes",D1922&gt;6.5,"Diabetes")</f>
        <v>Normal</v>
      </c>
      <c r="L1922" s="30" t="str">
        <f>VLOOKUP(A1922,'Hospitalisation Details'!A1922:H4264,2,FALSE)</f>
        <v>06-Jun-2001</v>
      </c>
      <c r="M1922" s="23">
        <f>VLOOKUP(A1922,'Hospitalisation Details'!A1922:H4264,5,FALSE)</f>
        <v>3858.51</v>
      </c>
      <c r="N1922" s="23" t="str">
        <f>VLOOKUP(A1922,'Hospitalisation Details'!A1922:H4264,6,FALSE)</f>
        <v>tier - 2</v>
      </c>
      <c r="O1922" s="23" t="str">
        <f>VLOOKUP(A1922,'Hospitalisation Details'!A1922:H4264,7,FALSE)</f>
        <v>tier - 3</v>
      </c>
      <c r="P1922" s="23" t="str">
        <f>VLOOKUP(A1922,'Hospitalisation Details'!A1922:H4264,8,FALSE)</f>
        <v>R1025</v>
      </c>
      <c r="Q1922" s="26">
        <f>VLOOKUP(A1922,'Hospitalisation Details'!A1922:H4264,3,FALSE)</f>
        <v>22.005555555555556</v>
      </c>
    </row>
    <row r="1923" spans="1:17" ht="15.75" customHeight="1" x14ac:dyDescent="0.3">
      <c r="A1923" s="31" t="s">
        <v>3280</v>
      </c>
      <c r="B1923" s="23" t="str">
        <f>VLOOKUP(A1923,'Customer Names'!A1923:D4257,3,FALSE)</f>
        <v xml:space="preserve">  Michael</v>
      </c>
      <c r="C1923" s="23">
        <f>VLOOKUP(Healthcare!A1923,'Medical Examinations'!A1923:H4257,2,FALSE)</f>
        <v>30.875</v>
      </c>
      <c r="D1923" s="23">
        <f>VLOOKUP(A1923,'Medical Examinations'!A1923:H4257,3,FALSE)</f>
        <v>6.49</v>
      </c>
      <c r="E1923" s="23" t="str">
        <f>VLOOKUP(A1923,'Medical Examinations'!A1923:H4257,4,FALSE)</f>
        <v>No</v>
      </c>
      <c r="F1923" s="23" t="str">
        <f>VLOOKUP(A1923,'Medical Examinations'!A1923:H4257,5,FALSE)</f>
        <v>No</v>
      </c>
      <c r="G1923" s="23" t="str">
        <f>VLOOKUP(A1923,'Medical Examinations'!A1923:H4257,6,FALSE)</f>
        <v>No</v>
      </c>
      <c r="H1923" s="23">
        <f>VLOOKUP(A1923,'Medical Examinations'!A1923:H4257,7,FALSE)</f>
        <v>0</v>
      </c>
      <c r="I1923" s="23" t="str">
        <f>VLOOKUP(A1923,'Medical Examinations'!A1923:H4257,8,FALSE)</f>
        <v>No</v>
      </c>
      <c r="J1923" s="23" t="str" cm="1">
        <f t="array" ref="J1923">_xlfn.IFS(C1923&lt;18.5,"Under Weight",C1923&lt;25,"Healthy Weight",C1923&lt;30,"Over Weight",C1923&gt;=30,"Obesity")</f>
        <v>Obesity</v>
      </c>
      <c r="K1923" s="23" t="str" cm="1">
        <f t="array" ref="K1923">_xlfn.IFS(D1923&lt;5.7,"Normal",D1923&lt;=6.5,"Prediabetes",D1923&gt;6.5,"Diabetes")</f>
        <v>Prediabetes</v>
      </c>
      <c r="L1923" s="30" t="str">
        <f>VLOOKUP(A1923,'Hospitalisation Details'!A1923:H4265,2,FALSE)</f>
        <v>19-Aug-1991</v>
      </c>
      <c r="M1923" s="23">
        <f>VLOOKUP(A1923,'Hospitalisation Details'!A1923:H4265,5,FALSE)</f>
        <v>3857.76</v>
      </c>
      <c r="N1923" s="23" t="str">
        <f>VLOOKUP(A1923,'Hospitalisation Details'!A1923:H4265,6,FALSE)</f>
        <v>tier - 3</v>
      </c>
      <c r="O1923" s="23" t="str">
        <f>VLOOKUP(A1923,'Hospitalisation Details'!A1923:H4265,7,FALSE)</f>
        <v>tier - 1</v>
      </c>
      <c r="P1923" s="23" t="str">
        <f>VLOOKUP(A1923,'Hospitalisation Details'!A1923:H4265,8,FALSE)</f>
        <v>R1016</v>
      </c>
      <c r="Q1923" s="26">
        <f>VLOOKUP(A1923,'Hospitalisation Details'!A1923:H4265,3,FALSE)</f>
        <v>31.802777777777777</v>
      </c>
    </row>
    <row r="1924" spans="1:17" ht="15.75" customHeight="1" x14ac:dyDescent="0.3">
      <c r="A1924" s="31" t="s">
        <v>3281</v>
      </c>
      <c r="B1924" s="23" t="str">
        <f>VLOOKUP(A1924,'Customer Names'!A1924:D4258,3,FALSE)</f>
        <v xml:space="preserve">  Benjamin</v>
      </c>
      <c r="C1924" s="23">
        <f>VLOOKUP(Healthcare!A1924,'Medical Examinations'!A1924:H4258,2,FALSE)</f>
        <v>23.8</v>
      </c>
      <c r="D1924" s="23">
        <f>VLOOKUP(A1924,'Medical Examinations'!A1924:H4258,3,FALSE)</f>
        <v>4.08</v>
      </c>
      <c r="E1924" s="23" t="str">
        <f>VLOOKUP(A1924,'Medical Examinations'!A1924:H4258,4,FALSE)</f>
        <v>No</v>
      </c>
      <c r="F1924" s="23" t="str">
        <f>VLOOKUP(A1924,'Medical Examinations'!A1924:H4258,5,FALSE)</f>
        <v>No</v>
      </c>
      <c r="G1924" s="23" t="str">
        <f>VLOOKUP(A1924,'Medical Examinations'!A1924:H4258,6,FALSE)</f>
        <v>No</v>
      </c>
      <c r="H1924" s="23">
        <f>VLOOKUP(A1924,'Medical Examinations'!A1924:H4258,7,FALSE)</f>
        <v>0</v>
      </c>
      <c r="I1924" s="23" t="str">
        <f>VLOOKUP(A1924,'Medical Examinations'!A1924:H4258,8,FALSE)</f>
        <v>No</v>
      </c>
      <c r="J1924" s="23" t="str" cm="1">
        <f t="array" ref="J1924">_xlfn.IFS(C1924&lt;18.5,"Under Weight",C1924&lt;25,"Healthy Weight",C1924&lt;30,"Over Weight",C1924&gt;=30,"Obesity")</f>
        <v>Healthy Weight</v>
      </c>
      <c r="K1924" s="23" t="str" cm="1">
        <f t="array" ref="K1924">_xlfn.IFS(D1924&lt;5.7,"Normal",D1924&lt;=6.5,"Prediabetes",D1924&gt;6.5,"Diabetes")</f>
        <v>Normal</v>
      </c>
      <c r="L1924" s="30" t="str">
        <f>VLOOKUP(A1924,'Hospitalisation Details'!A1924:H4266,2,FALSE)</f>
        <v>12-Aug-1994</v>
      </c>
      <c r="M1924" s="23">
        <f>VLOOKUP(A1924,'Hospitalisation Details'!A1924:H4266,5,FALSE)</f>
        <v>3847.67</v>
      </c>
      <c r="N1924" s="23" t="str">
        <f>VLOOKUP(A1924,'Hospitalisation Details'!A1924:H4266,6,FALSE)</f>
        <v>tier - 3</v>
      </c>
      <c r="O1924" s="23" t="str">
        <f>VLOOKUP(A1924,'Hospitalisation Details'!A1924:H4266,7,FALSE)</f>
        <v>tier - 2</v>
      </c>
      <c r="P1924" s="23" t="str">
        <f>VLOOKUP(A1924,'Hospitalisation Details'!A1924:H4266,8,FALSE)</f>
        <v>R1011</v>
      </c>
      <c r="Q1924" s="26">
        <f>VLOOKUP(A1924,'Hospitalisation Details'!A1924:H4266,3,FALSE)</f>
        <v>28.822222222222223</v>
      </c>
    </row>
    <row r="1925" spans="1:17" ht="15.75" customHeight="1" x14ac:dyDescent="0.3">
      <c r="A1925" s="31" t="s">
        <v>3282</v>
      </c>
      <c r="B1925" s="23" t="str">
        <f>VLOOKUP(A1925,'Customer Names'!A1925:D4259,3,FALSE)</f>
        <v xml:space="preserve">  Jay</v>
      </c>
      <c r="C1925" s="23">
        <f>VLOOKUP(Healthcare!A1925,'Medical Examinations'!A1925:H4259,2,FALSE)</f>
        <v>15.37</v>
      </c>
      <c r="D1925" s="23">
        <f>VLOOKUP(A1925,'Medical Examinations'!A1925:H4259,3,FALSE)</f>
        <v>8.6300000000000008</v>
      </c>
      <c r="E1925" s="23" t="str">
        <f>VLOOKUP(A1925,'Medical Examinations'!A1925:H4259,4,FALSE)</f>
        <v>Yes</v>
      </c>
      <c r="F1925" s="23" t="str">
        <f>VLOOKUP(A1925,'Medical Examinations'!A1925:H4259,5,FALSE)</f>
        <v>No</v>
      </c>
      <c r="G1925" s="23" t="str">
        <f>VLOOKUP(A1925,'Medical Examinations'!A1925:H4259,6,FALSE)</f>
        <v>No</v>
      </c>
      <c r="H1925" s="23">
        <f>VLOOKUP(A1925,'Medical Examinations'!A1925:H4259,7,FALSE)</f>
        <v>0</v>
      </c>
      <c r="I1925" s="23" t="str">
        <f>VLOOKUP(A1925,'Medical Examinations'!A1925:H4259,8,FALSE)</f>
        <v>No</v>
      </c>
      <c r="J1925" s="23" t="str" cm="1">
        <f t="array" ref="J1925">_xlfn.IFS(C1925&lt;18.5,"Under Weight",C1925&lt;25,"Healthy Weight",C1925&lt;30,"Over Weight",C1925&gt;=30,"Obesity")</f>
        <v>Under Weight</v>
      </c>
      <c r="K1925" s="23" t="str" cm="1">
        <f t="array" ref="K1925">_xlfn.IFS(D1925&lt;5.7,"Normal",D1925&lt;=6.5,"Prediabetes",D1925&gt;6.5,"Diabetes")</f>
        <v>Diabetes</v>
      </c>
      <c r="L1925" s="30" t="str">
        <f>VLOOKUP(A1925,'Hospitalisation Details'!A1925:H4267,2,FALSE)</f>
        <v>29-Sep-1981</v>
      </c>
      <c r="M1925" s="23">
        <f>VLOOKUP(A1925,'Hospitalisation Details'!A1925:H4267,5,FALSE)</f>
        <v>3797.2</v>
      </c>
      <c r="N1925" s="23" t="str">
        <f>VLOOKUP(A1925,'Hospitalisation Details'!A1925:H4267,6,FALSE)</f>
        <v>tier - 2</v>
      </c>
      <c r="O1925" s="23" t="str">
        <f>VLOOKUP(A1925,'Hospitalisation Details'!A1925:H4267,7,FALSE)</f>
        <v>tier - 3</v>
      </c>
      <c r="P1925" s="23" t="str">
        <f>VLOOKUP(A1925,'Hospitalisation Details'!A1925:H4267,8,FALSE)</f>
        <v>R1012</v>
      </c>
      <c r="Q1925" s="26">
        <f>VLOOKUP(A1925,'Hospitalisation Details'!A1925:H4267,3,FALSE)</f>
        <v>41.69166666666667</v>
      </c>
    </row>
    <row r="1926" spans="1:17" ht="15.75" customHeight="1" x14ac:dyDescent="0.3">
      <c r="A1926" s="31" t="s">
        <v>3284</v>
      </c>
      <c r="B1926" s="23" t="str">
        <f>VLOOKUP(A1926,'Customer Names'!A1926:D4260,3,FALSE)</f>
        <v xml:space="preserve">  William</v>
      </c>
      <c r="C1926" s="23">
        <f>VLOOKUP(Healthcare!A1926,'Medical Examinations'!A1926:H4260,2,FALSE)</f>
        <v>30.4</v>
      </c>
      <c r="D1926" s="23">
        <f>VLOOKUP(A1926,'Medical Examinations'!A1926:H4260,3,FALSE)</f>
        <v>5.28</v>
      </c>
      <c r="E1926" s="23" t="str">
        <f>VLOOKUP(A1926,'Medical Examinations'!A1926:H4260,4,FALSE)</f>
        <v>No</v>
      </c>
      <c r="F1926" s="23" t="str">
        <f>VLOOKUP(A1926,'Medical Examinations'!A1926:H4260,5,FALSE)</f>
        <v>No</v>
      </c>
      <c r="G1926" s="23" t="str">
        <f>VLOOKUP(A1926,'Medical Examinations'!A1926:H4260,6,FALSE)</f>
        <v>No</v>
      </c>
      <c r="H1926" s="23">
        <f>VLOOKUP(A1926,'Medical Examinations'!A1926:H4260,7,FALSE)</f>
        <v>0</v>
      </c>
      <c r="I1926" s="23" t="str">
        <f>VLOOKUP(A1926,'Medical Examinations'!A1926:H4260,8,FALSE)</f>
        <v>No</v>
      </c>
      <c r="J1926" s="23" t="str" cm="1">
        <f t="array" ref="J1926">_xlfn.IFS(C1926&lt;18.5,"Under Weight",C1926&lt;25,"Healthy Weight",C1926&lt;30,"Over Weight",C1926&gt;=30,"Obesity")</f>
        <v>Obesity</v>
      </c>
      <c r="K1926" s="23" t="str" cm="1">
        <f t="array" ref="K1926">_xlfn.IFS(D1926&lt;5.7,"Normal",D1926&lt;=6.5,"Prediabetes",D1926&gt;6.5,"Diabetes")</f>
        <v>Normal</v>
      </c>
      <c r="L1926" s="30" t="str">
        <f>VLOOKUP(A1926,'Hospitalisation Details'!A1926:H4268,2,FALSE)</f>
        <v>24-Jun-1999</v>
      </c>
      <c r="M1926" s="23">
        <f>VLOOKUP(A1926,'Hospitalisation Details'!A1926:H4268,5,FALSE)</f>
        <v>3796.36</v>
      </c>
      <c r="N1926" s="23" t="str">
        <f>VLOOKUP(A1926,'Hospitalisation Details'!A1926:H4268,6,FALSE)</f>
        <v>tier - 2</v>
      </c>
      <c r="O1926" s="23" t="str">
        <f>VLOOKUP(A1926,'Hospitalisation Details'!A1926:H4268,7,FALSE)</f>
        <v>tier - 3</v>
      </c>
      <c r="P1926" s="23" t="str">
        <f>VLOOKUP(A1926,'Hospitalisation Details'!A1926:H4268,8,FALSE)</f>
        <v>R1012</v>
      </c>
      <c r="Q1926" s="26">
        <f>VLOOKUP(A1926,'Hospitalisation Details'!A1926:H4268,3,FALSE)</f>
        <v>23.955555555555556</v>
      </c>
    </row>
    <row r="1927" spans="1:17" ht="15.75" customHeight="1" x14ac:dyDescent="0.3">
      <c r="A1927" s="31" t="s">
        <v>3285</v>
      </c>
      <c r="B1927" s="23" t="str">
        <f>VLOOKUP(A1927,'Customer Names'!A1927:D4261,3,FALSE)</f>
        <v xml:space="preserve">  Shelley</v>
      </c>
      <c r="C1927" s="23">
        <f>VLOOKUP(Healthcare!A1927,'Medical Examinations'!A1927:H4261,2,FALSE)</f>
        <v>19.48</v>
      </c>
      <c r="D1927" s="23">
        <f>VLOOKUP(A1927,'Medical Examinations'!A1927:H4261,3,FALSE)</f>
        <v>5.63</v>
      </c>
      <c r="E1927" s="23" t="str">
        <f>VLOOKUP(A1927,'Medical Examinations'!A1927:H4261,4,FALSE)</f>
        <v>Yes</v>
      </c>
      <c r="F1927" s="23" t="str">
        <f>VLOOKUP(A1927,'Medical Examinations'!A1927:H4261,5,FALSE)</f>
        <v>No</v>
      </c>
      <c r="G1927" s="23" t="str">
        <f>VLOOKUP(A1927,'Medical Examinations'!A1927:H4261,6,FALSE)</f>
        <v>No</v>
      </c>
      <c r="H1927" s="23">
        <f>VLOOKUP(A1927,'Medical Examinations'!A1927:H4261,7,FALSE)</f>
        <v>1</v>
      </c>
      <c r="I1927" s="23" t="str">
        <f>VLOOKUP(A1927,'Medical Examinations'!A1927:H4261,8,FALSE)</f>
        <v>No</v>
      </c>
      <c r="J1927" s="23" t="str" cm="1">
        <f t="array" ref="J1927">_xlfn.IFS(C1927&lt;18.5,"Under Weight",C1927&lt;25,"Healthy Weight",C1927&lt;30,"Over Weight",C1927&gt;=30,"Obesity")</f>
        <v>Healthy Weight</v>
      </c>
      <c r="K1927" s="23" t="str" cm="1">
        <f t="array" ref="K1927">_xlfn.IFS(D1927&lt;5.7,"Normal",D1927&lt;=6.5,"Prediabetes",D1927&gt;6.5,"Diabetes")</f>
        <v>Normal</v>
      </c>
      <c r="L1927" s="30" t="str">
        <f>VLOOKUP(A1927,'Hospitalisation Details'!A1927:H4269,2,FALSE)</f>
        <v>28-Aug-1988</v>
      </c>
      <c r="M1927" s="23">
        <f>VLOOKUP(A1927,'Hospitalisation Details'!A1927:H4269,5,FALSE)</f>
        <v>3793.55</v>
      </c>
      <c r="N1927" s="23" t="str">
        <f>VLOOKUP(A1927,'Hospitalisation Details'!A1927:H4269,6,FALSE)</f>
        <v>tier - 2</v>
      </c>
      <c r="O1927" s="23" t="str">
        <f>VLOOKUP(A1927,'Hospitalisation Details'!A1927:H4269,7,FALSE)</f>
        <v>tier - 3</v>
      </c>
      <c r="P1927" s="23" t="str">
        <f>VLOOKUP(A1927,'Hospitalisation Details'!A1927:H4269,8,FALSE)</f>
        <v>R1013</v>
      </c>
      <c r="Q1927" s="26">
        <f>VLOOKUP(A1927,'Hospitalisation Details'!A1927:H4269,3,FALSE)</f>
        <v>34.777777777777779</v>
      </c>
    </row>
    <row r="1928" spans="1:17" ht="15.75" customHeight="1" x14ac:dyDescent="0.3">
      <c r="A1928" s="31" t="s">
        <v>3287</v>
      </c>
      <c r="B1928" s="23" t="str">
        <f>VLOOKUP(A1928,'Customer Names'!A1928:D4262,3,FALSE)</f>
        <v xml:space="preserve">  Jekaterina</v>
      </c>
      <c r="C1928" s="23">
        <f>VLOOKUP(Healthcare!A1928,'Medical Examinations'!A1928:H4262,2,FALSE)</f>
        <v>16.96</v>
      </c>
      <c r="D1928" s="23">
        <f>VLOOKUP(A1928,'Medical Examinations'!A1928:H4262,3,FALSE)</f>
        <v>11.47</v>
      </c>
      <c r="E1928" s="23" t="str">
        <f>VLOOKUP(A1928,'Medical Examinations'!A1928:H4262,4,FALSE)</f>
        <v>Yes</v>
      </c>
      <c r="F1928" s="23" t="str">
        <f>VLOOKUP(A1928,'Medical Examinations'!A1928:H4262,5,FALSE)</f>
        <v>No</v>
      </c>
      <c r="G1928" s="23" t="str">
        <f>VLOOKUP(A1928,'Medical Examinations'!A1928:H4262,6,FALSE)</f>
        <v>No</v>
      </c>
      <c r="H1928" s="23">
        <f>VLOOKUP(A1928,'Medical Examinations'!A1928:H4262,7,FALSE)</f>
        <v>0</v>
      </c>
      <c r="I1928" s="23" t="str">
        <f>VLOOKUP(A1928,'Medical Examinations'!A1928:H4262,8,FALSE)</f>
        <v>No</v>
      </c>
      <c r="J1928" s="23" t="str" cm="1">
        <f t="array" ref="J1928">_xlfn.IFS(C1928&lt;18.5,"Under Weight",C1928&lt;25,"Healthy Weight",C1928&lt;30,"Over Weight",C1928&gt;=30,"Obesity")</f>
        <v>Under Weight</v>
      </c>
      <c r="K1928" s="23" t="str" cm="1">
        <f t="array" ref="K1928">_xlfn.IFS(D1928&lt;5.7,"Normal",D1928&lt;=6.5,"Prediabetes",D1928&gt;6.5,"Diabetes")</f>
        <v>Diabetes</v>
      </c>
      <c r="L1928" s="30" t="str">
        <f>VLOOKUP(A1928,'Hospitalisation Details'!A1928:H4270,2,FALSE)</f>
        <v>13-Dec-1981</v>
      </c>
      <c r="M1928" s="23">
        <f>VLOOKUP(A1928,'Hospitalisation Details'!A1928:H4270,5,FALSE)</f>
        <v>3785.77</v>
      </c>
      <c r="N1928" s="23" t="str">
        <f>VLOOKUP(A1928,'Hospitalisation Details'!A1928:H4270,6,FALSE)</f>
        <v>tier - 2</v>
      </c>
      <c r="O1928" s="23" t="str">
        <f>VLOOKUP(A1928,'Hospitalisation Details'!A1928:H4270,7,FALSE)</f>
        <v>tier - 1</v>
      </c>
      <c r="P1928" s="23" t="str">
        <f>VLOOKUP(A1928,'Hospitalisation Details'!A1928:H4270,8,FALSE)</f>
        <v>R1013</v>
      </c>
      <c r="Q1928" s="26">
        <f>VLOOKUP(A1928,'Hospitalisation Details'!A1928:H4270,3,FALSE)</f>
        <v>41.486111111111114</v>
      </c>
    </row>
    <row r="1929" spans="1:17" ht="15.75" customHeight="1" x14ac:dyDescent="0.3">
      <c r="A1929" s="31" t="s">
        <v>3289</v>
      </c>
      <c r="B1929" s="23" t="str">
        <f>VLOOKUP(A1929,'Customer Names'!A1929:D4263,3,FALSE)</f>
        <v xml:space="preserve">  Daniel</v>
      </c>
      <c r="C1929" s="23">
        <f>VLOOKUP(Healthcare!A1929,'Medical Examinations'!A1929:H4263,2,FALSE)</f>
        <v>19.05</v>
      </c>
      <c r="D1929" s="23">
        <f>VLOOKUP(A1929,'Medical Examinations'!A1929:H4263,3,FALSE)</f>
        <v>4.92</v>
      </c>
      <c r="E1929" s="23" t="str">
        <f>VLOOKUP(A1929,'Medical Examinations'!A1929:H4263,4,FALSE)</f>
        <v>No</v>
      </c>
      <c r="F1929" s="23" t="str">
        <f>VLOOKUP(A1929,'Medical Examinations'!A1929:H4263,5,FALSE)</f>
        <v>No</v>
      </c>
      <c r="G1929" s="23" t="str">
        <f>VLOOKUP(A1929,'Medical Examinations'!A1929:H4263,6,FALSE)</f>
        <v>No</v>
      </c>
      <c r="H1929" s="23">
        <f>VLOOKUP(A1929,'Medical Examinations'!A1929:H4263,7,FALSE)</f>
        <v>1</v>
      </c>
      <c r="I1929" s="23" t="str">
        <f>VLOOKUP(A1929,'Medical Examinations'!A1929:H4263,8,FALSE)</f>
        <v>No</v>
      </c>
      <c r="J1929" s="23" t="str" cm="1">
        <f t="array" ref="J1929">_xlfn.IFS(C1929&lt;18.5,"Under Weight",C1929&lt;25,"Healthy Weight",C1929&lt;30,"Over Weight",C1929&gt;=30,"Obesity")</f>
        <v>Healthy Weight</v>
      </c>
      <c r="K1929" s="23" t="str" cm="1">
        <f t="array" ref="K1929">_xlfn.IFS(D1929&lt;5.7,"Normal",D1929&lt;=6.5,"Prediabetes",D1929&gt;6.5,"Diabetes")</f>
        <v>Normal</v>
      </c>
      <c r="L1929" s="30" t="str">
        <f>VLOOKUP(A1929,'Hospitalisation Details'!A1929:H4271,2,FALSE)</f>
        <v>24-Oct-1987</v>
      </c>
      <c r="M1929" s="23">
        <f>VLOOKUP(A1929,'Hospitalisation Details'!A1929:H4271,5,FALSE)</f>
        <v>3773.23</v>
      </c>
      <c r="N1929" s="23" t="str">
        <f>VLOOKUP(A1929,'Hospitalisation Details'!A1929:H4271,6,FALSE)</f>
        <v>tier - 2</v>
      </c>
      <c r="O1929" s="23" t="str">
        <f>VLOOKUP(A1929,'Hospitalisation Details'!A1929:H4271,7,FALSE)</f>
        <v>tier - 3</v>
      </c>
      <c r="P1929" s="23" t="str">
        <f>VLOOKUP(A1929,'Hospitalisation Details'!A1929:H4271,8,FALSE)</f>
        <v>R1013</v>
      </c>
      <c r="Q1929" s="26">
        <f>VLOOKUP(A1929,'Hospitalisation Details'!A1929:H4271,3,FALSE)</f>
        <v>35.62222222222222</v>
      </c>
    </row>
    <row r="1930" spans="1:17" ht="15.75" customHeight="1" x14ac:dyDescent="0.3">
      <c r="A1930" s="31" t="s">
        <v>3290</v>
      </c>
      <c r="B1930" s="23" t="str">
        <f>VLOOKUP(A1930,'Customer Names'!A1930:D4264,3,FALSE)</f>
        <v xml:space="preserve">  Pauline</v>
      </c>
      <c r="C1930" s="23">
        <f>VLOOKUP(Healthcare!A1930,'Medical Examinations'!A1930:H4264,2,FALSE)</f>
        <v>37.619999999999997</v>
      </c>
      <c r="D1930" s="23">
        <f>VLOOKUP(A1930,'Medical Examinations'!A1930:H4264,3,FALSE)</f>
        <v>4.18</v>
      </c>
      <c r="E1930" s="23" t="str">
        <f>VLOOKUP(A1930,'Medical Examinations'!A1930:H4264,4,FALSE)</f>
        <v>No</v>
      </c>
      <c r="F1930" s="23" t="str">
        <f>VLOOKUP(A1930,'Medical Examinations'!A1930:H4264,5,FALSE)</f>
        <v>No</v>
      </c>
      <c r="G1930" s="23" t="str">
        <f>VLOOKUP(A1930,'Medical Examinations'!A1930:H4264,6,FALSE)</f>
        <v>No</v>
      </c>
      <c r="H1930" s="23">
        <f>VLOOKUP(A1930,'Medical Examinations'!A1930:H4264,7,FALSE)</f>
        <v>0</v>
      </c>
      <c r="I1930" s="23" t="str">
        <f>VLOOKUP(A1930,'Medical Examinations'!A1930:H4264,8,FALSE)</f>
        <v>No</v>
      </c>
      <c r="J1930" s="23" t="str" cm="1">
        <f t="array" ref="J1930">_xlfn.IFS(C1930&lt;18.5,"Under Weight",C1930&lt;25,"Healthy Weight",C1930&lt;30,"Over Weight",C1930&gt;=30,"Obesity")</f>
        <v>Obesity</v>
      </c>
      <c r="K1930" s="23" t="str" cm="1">
        <f t="array" ref="K1930">_xlfn.IFS(D1930&lt;5.7,"Normal",D1930&lt;=6.5,"Prediabetes",D1930&gt;6.5,"Diabetes")</f>
        <v>Normal</v>
      </c>
      <c r="L1930" s="30" t="str">
        <f>VLOOKUP(A1930,'Hospitalisation Details'!A1930:H4272,2,FALSE)</f>
        <v>21-Nov-1994</v>
      </c>
      <c r="M1930" s="23">
        <f>VLOOKUP(A1930,'Hospitalisation Details'!A1930:H4272,5,FALSE)</f>
        <v>3766.88</v>
      </c>
      <c r="N1930" s="23" t="str">
        <f>VLOOKUP(A1930,'Hospitalisation Details'!A1930:H4272,6,FALSE)</f>
        <v>tier - 2</v>
      </c>
      <c r="O1930" s="23" t="str">
        <f>VLOOKUP(A1930,'Hospitalisation Details'!A1930:H4272,7,FALSE)</f>
        <v>tier - 1</v>
      </c>
      <c r="P1930" s="23" t="str">
        <f>VLOOKUP(A1930,'Hospitalisation Details'!A1930:H4272,8,FALSE)</f>
        <v>R1013</v>
      </c>
      <c r="Q1930" s="26">
        <f>VLOOKUP(A1930,'Hospitalisation Details'!A1930:H4272,3,FALSE)</f>
        <v>28.547222222222221</v>
      </c>
    </row>
    <row r="1931" spans="1:17" ht="15.75" customHeight="1" x14ac:dyDescent="0.3">
      <c r="A1931" s="31" t="s">
        <v>3292</v>
      </c>
      <c r="B1931" s="23" t="str">
        <f>VLOOKUP(A1931,'Customer Names'!A1931:D4265,3,FALSE)</f>
        <v xml:space="preserve">  Colleen</v>
      </c>
      <c r="C1931" s="23">
        <f>VLOOKUP(Healthcare!A1931,'Medical Examinations'!A1931:H4265,2,FALSE)</f>
        <v>29.1</v>
      </c>
      <c r="D1931" s="23">
        <f>VLOOKUP(A1931,'Medical Examinations'!A1931:H4265,3,FALSE)</f>
        <v>4.67</v>
      </c>
      <c r="E1931" s="23" t="str">
        <f>VLOOKUP(A1931,'Medical Examinations'!A1931:H4265,4,FALSE)</f>
        <v>No</v>
      </c>
      <c r="F1931" s="23" t="str">
        <f>VLOOKUP(A1931,'Medical Examinations'!A1931:H4265,5,FALSE)</f>
        <v>No</v>
      </c>
      <c r="G1931" s="23" t="str">
        <f>VLOOKUP(A1931,'Medical Examinations'!A1931:H4265,6,FALSE)</f>
        <v>No</v>
      </c>
      <c r="H1931" s="23">
        <f>VLOOKUP(A1931,'Medical Examinations'!A1931:H4265,7,FALSE)</f>
        <v>0</v>
      </c>
      <c r="I1931" s="23" t="str">
        <f>VLOOKUP(A1931,'Medical Examinations'!A1931:H4265,8,FALSE)</f>
        <v>No</v>
      </c>
      <c r="J1931" s="23" t="str" cm="1">
        <f t="array" ref="J1931">_xlfn.IFS(C1931&lt;18.5,"Under Weight",C1931&lt;25,"Healthy Weight",C1931&lt;30,"Over Weight",C1931&gt;=30,"Obesity")</f>
        <v>Over Weight</v>
      </c>
      <c r="K1931" s="23" t="str" cm="1">
        <f t="array" ref="K1931">_xlfn.IFS(D1931&lt;5.7,"Normal",D1931&lt;=6.5,"Prediabetes",D1931&gt;6.5,"Diabetes")</f>
        <v>Normal</v>
      </c>
      <c r="L1931" s="30" t="str">
        <f>VLOOKUP(A1931,'Hospitalisation Details'!A1931:H4273,2,FALSE)</f>
        <v>24-Oct-1991</v>
      </c>
      <c r="M1931" s="23">
        <f>VLOOKUP(A1931,'Hospitalisation Details'!A1931:H4273,5,FALSE)</f>
        <v>3761.29</v>
      </c>
      <c r="N1931" s="23" t="str">
        <f>VLOOKUP(A1931,'Hospitalisation Details'!A1931:H4273,6,FALSE)</f>
        <v>tier - 2</v>
      </c>
      <c r="O1931" s="23" t="str">
        <f>VLOOKUP(A1931,'Hospitalisation Details'!A1931:H4273,7,FALSE)</f>
        <v>tier - 3</v>
      </c>
      <c r="P1931" s="23" t="str">
        <f>VLOOKUP(A1931,'Hospitalisation Details'!A1931:H4273,8,FALSE)</f>
        <v>R1011</v>
      </c>
      <c r="Q1931" s="26">
        <f>VLOOKUP(A1931,'Hospitalisation Details'!A1931:H4273,3,FALSE)</f>
        <v>31.622222222222224</v>
      </c>
    </row>
    <row r="1932" spans="1:17" ht="15.75" customHeight="1" x14ac:dyDescent="0.3">
      <c r="A1932" s="31" t="s">
        <v>3293</v>
      </c>
      <c r="B1932" s="23" t="str">
        <f>VLOOKUP(A1932,'Customer Names'!A1932:D4266,3,FALSE)</f>
        <v xml:space="preserve">  Aleah K</v>
      </c>
      <c r="C1932" s="23">
        <f>VLOOKUP(Healthcare!A1932,'Medical Examinations'!A1932:H4266,2,FALSE)</f>
        <v>26.62</v>
      </c>
      <c r="D1932" s="23">
        <f>VLOOKUP(A1932,'Medical Examinations'!A1932:H4266,3,FALSE)</f>
        <v>6.24</v>
      </c>
      <c r="E1932" s="23" t="str">
        <f>VLOOKUP(A1932,'Medical Examinations'!A1932:H4266,4,FALSE)</f>
        <v>No</v>
      </c>
      <c r="F1932" s="23" t="str">
        <f>VLOOKUP(A1932,'Medical Examinations'!A1932:H4266,5,FALSE)</f>
        <v>No</v>
      </c>
      <c r="G1932" s="23" t="str">
        <f>VLOOKUP(A1932,'Medical Examinations'!A1932:H4266,6,FALSE)</f>
        <v>No</v>
      </c>
      <c r="H1932" s="23">
        <f>VLOOKUP(A1932,'Medical Examinations'!A1932:H4266,7,FALSE)</f>
        <v>0</v>
      </c>
      <c r="I1932" s="23" t="str">
        <f>VLOOKUP(A1932,'Medical Examinations'!A1932:H4266,8,FALSE)</f>
        <v>No</v>
      </c>
      <c r="J1932" s="23" t="str" cm="1">
        <f t="array" ref="J1932">_xlfn.IFS(C1932&lt;18.5,"Under Weight",C1932&lt;25,"Healthy Weight",C1932&lt;30,"Over Weight",C1932&gt;=30,"Obesity")</f>
        <v>Over Weight</v>
      </c>
      <c r="K1932" s="23" t="str" cm="1">
        <f t="array" ref="K1932">_xlfn.IFS(D1932&lt;5.7,"Normal",D1932&lt;=6.5,"Prediabetes",D1932&gt;6.5,"Diabetes")</f>
        <v>Prediabetes</v>
      </c>
      <c r="L1932" s="30" t="str">
        <f>VLOOKUP(A1932,'Hospitalisation Details'!A1932:H4274,2,FALSE)</f>
        <v>25-Aug-1991</v>
      </c>
      <c r="M1932" s="23">
        <f>VLOOKUP(A1932,'Hospitalisation Details'!A1932:H4274,5,FALSE)</f>
        <v>3757.84</v>
      </c>
      <c r="N1932" s="23" t="str">
        <f>VLOOKUP(A1932,'Hospitalisation Details'!A1932:H4274,6,FALSE)</f>
        <v>tier - 2</v>
      </c>
      <c r="O1932" s="23" t="str">
        <f>VLOOKUP(A1932,'Hospitalisation Details'!A1932:H4274,7,FALSE)</f>
        <v>tier - 1</v>
      </c>
      <c r="P1932" s="23" t="str">
        <f>VLOOKUP(A1932,'Hospitalisation Details'!A1932:H4274,8,FALSE)</f>
        <v>R1013</v>
      </c>
      <c r="Q1932" s="26">
        <f>VLOOKUP(A1932,'Hospitalisation Details'!A1932:H4274,3,FALSE)</f>
        <v>31.786111111111111</v>
      </c>
    </row>
    <row r="1933" spans="1:17" ht="15.75" customHeight="1" x14ac:dyDescent="0.3">
      <c r="A1933" s="31" t="s">
        <v>3295</v>
      </c>
      <c r="B1933" s="23" t="str">
        <f>VLOOKUP(A1933,'Customer Names'!A1933:D4267,3,FALSE)</f>
        <v xml:space="preserve">  Mare</v>
      </c>
      <c r="C1933" s="23">
        <f>VLOOKUP(Healthcare!A1933,'Medical Examinations'!A1933:H4267,2,FALSE)</f>
        <v>25.74</v>
      </c>
      <c r="D1933" s="23">
        <f>VLOOKUP(A1933,'Medical Examinations'!A1933:H4267,3,FALSE)</f>
        <v>5.99</v>
      </c>
      <c r="E1933" s="23" t="str">
        <f>VLOOKUP(A1933,'Medical Examinations'!A1933:H4267,4,FALSE)</f>
        <v>No</v>
      </c>
      <c r="F1933" s="23" t="str">
        <f>VLOOKUP(A1933,'Medical Examinations'!A1933:H4267,5,FALSE)</f>
        <v>No</v>
      </c>
      <c r="G1933" s="23" t="str">
        <f>VLOOKUP(A1933,'Medical Examinations'!A1933:H4267,6,FALSE)</f>
        <v>No</v>
      </c>
      <c r="H1933" s="23">
        <f>VLOOKUP(A1933,'Medical Examinations'!A1933:H4267,7,FALSE)</f>
        <v>0</v>
      </c>
      <c r="I1933" s="23" t="str">
        <f>VLOOKUP(A1933,'Medical Examinations'!A1933:H4267,8,FALSE)</f>
        <v>No</v>
      </c>
      <c r="J1933" s="23" t="str" cm="1">
        <f t="array" ref="J1933">_xlfn.IFS(C1933&lt;18.5,"Under Weight",C1933&lt;25,"Healthy Weight",C1933&lt;30,"Over Weight",C1933&gt;=30,"Obesity")</f>
        <v>Over Weight</v>
      </c>
      <c r="K1933" s="23" t="str" cm="1">
        <f t="array" ref="K1933">_xlfn.IFS(D1933&lt;5.7,"Normal",D1933&lt;=6.5,"Prediabetes",D1933&gt;6.5,"Diabetes")</f>
        <v>Prediabetes</v>
      </c>
      <c r="L1933" s="30" t="str">
        <f>VLOOKUP(A1933,'Hospitalisation Details'!A1933:H4275,2,FALSE)</f>
        <v>28-Oct-1991</v>
      </c>
      <c r="M1933" s="23">
        <f>VLOOKUP(A1933,'Hospitalisation Details'!A1933:H4275,5,FALSE)</f>
        <v>3756.62</v>
      </c>
      <c r="N1933" s="23" t="str">
        <f>VLOOKUP(A1933,'Hospitalisation Details'!A1933:H4275,6,FALSE)</f>
        <v>tier - 2</v>
      </c>
      <c r="O1933" s="23" t="str">
        <f>VLOOKUP(A1933,'Hospitalisation Details'!A1933:H4275,7,FALSE)</f>
        <v>tier - 2</v>
      </c>
      <c r="P1933" s="23" t="str">
        <f>VLOOKUP(A1933,'Hospitalisation Details'!A1933:H4275,8,FALSE)</f>
        <v>R1013</v>
      </c>
      <c r="Q1933" s="26">
        <f>VLOOKUP(A1933,'Hospitalisation Details'!A1933:H4275,3,FALSE)</f>
        <v>31.611111111111111</v>
      </c>
    </row>
    <row r="1934" spans="1:17" ht="15.75" customHeight="1" x14ac:dyDescent="0.3">
      <c r="A1934" s="31" t="s">
        <v>3297</v>
      </c>
      <c r="B1934" s="23" t="str">
        <f>VLOOKUP(A1934,'Customer Names'!A1934:D4268,3,FALSE)</f>
        <v xml:space="preserve">  Kevin</v>
      </c>
      <c r="C1934" s="23">
        <f>VLOOKUP(Healthcare!A1934,'Medical Examinations'!A1934:H4268,2,FALSE)</f>
        <v>18.22</v>
      </c>
      <c r="D1934" s="23">
        <f>VLOOKUP(A1934,'Medical Examinations'!A1934:H4268,3,FALSE)</f>
        <v>10.27</v>
      </c>
      <c r="E1934" s="23" t="str">
        <f>VLOOKUP(A1934,'Medical Examinations'!A1934:H4268,4,FALSE)</f>
        <v>Yes</v>
      </c>
      <c r="F1934" s="23" t="str">
        <f>VLOOKUP(A1934,'Medical Examinations'!A1934:H4268,5,FALSE)</f>
        <v>No</v>
      </c>
      <c r="G1934" s="23" t="str">
        <f>VLOOKUP(A1934,'Medical Examinations'!A1934:H4268,6,FALSE)</f>
        <v>No</v>
      </c>
      <c r="H1934" s="23">
        <f>VLOOKUP(A1934,'Medical Examinations'!A1934:H4268,7,FALSE)</f>
        <v>1</v>
      </c>
      <c r="I1934" s="23" t="str">
        <f>VLOOKUP(A1934,'Medical Examinations'!A1934:H4268,8,FALSE)</f>
        <v>No</v>
      </c>
      <c r="J1934" s="23" t="str" cm="1">
        <f t="array" ref="J1934">_xlfn.IFS(C1934&lt;18.5,"Under Weight",C1934&lt;25,"Healthy Weight",C1934&lt;30,"Over Weight",C1934&gt;=30,"Obesity")</f>
        <v>Under Weight</v>
      </c>
      <c r="K1934" s="23" t="str" cm="1">
        <f t="array" ref="K1934">_xlfn.IFS(D1934&lt;5.7,"Normal",D1934&lt;=6.5,"Prediabetes",D1934&gt;6.5,"Diabetes")</f>
        <v>Diabetes</v>
      </c>
      <c r="L1934" s="30" t="str">
        <f>VLOOKUP(A1934,'Hospitalisation Details'!A1934:H4276,2,FALSE)</f>
        <v>09-Sep-1986</v>
      </c>
      <c r="M1934" s="23">
        <f>VLOOKUP(A1934,'Hospitalisation Details'!A1934:H4276,5,FALSE)</f>
        <v>3748.56</v>
      </c>
      <c r="N1934" s="23" t="str">
        <f>VLOOKUP(A1934,'Hospitalisation Details'!A1934:H4276,6,FALSE)</f>
        <v>tier - 2</v>
      </c>
      <c r="O1934" s="23" t="str">
        <f>VLOOKUP(A1934,'Hospitalisation Details'!A1934:H4276,7,FALSE)</f>
        <v>tier - 2</v>
      </c>
      <c r="P1934" s="23" t="str">
        <f>VLOOKUP(A1934,'Hospitalisation Details'!A1934:H4276,8,FALSE)</f>
        <v>R1013</v>
      </c>
      <c r="Q1934" s="26">
        <f>VLOOKUP(A1934,'Hospitalisation Details'!A1934:H4276,3,FALSE)</f>
        <v>36.74722222222222</v>
      </c>
    </row>
    <row r="1935" spans="1:17" ht="15.75" customHeight="1" x14ac:dyDescent="0.3">
      <c r="A1935" s="31" t="s">
        <v>3298</v>
      </c>
      <c r="B1935" s="23" t="str">
        <f>VLOOKUP(A1935,'Customer Names'!A1935:D4269,3,FALSE)</f>
        <v xml:space="preserve">  Jessica</v>
      </c>
      <c r="C1935" s="23">
        <f>VLOOKUP(Healthcare!A1935,'Medical Examinations'!A1935:H4269,2,FALSE)</f>
        <v>26.03</v>
      </c>
      <c r="D1935" s="23">
        <f>VLOOKUP(A1935,'Medical Examinations'!A1935:H4269,3,FALSE)</f>
        <v>5.97</v>
      </c>
      <c r="E1935" s="23" t="str">
        <f>VLOOKUP(A1935,'Medical Examinations'!A1935:H4269,4,FALSE)</f>
        <v>No</v>
      </c>
      <c r="F1935" s="23" t="str">
        <f>VLOOKUP(A1935,'Medical Examinations'!A1935:H4269,5,FALSE)</f>
        <v>No</v>
      </c>
      <c r="G1935" s="23" t="str">
        <f>VLOOKUP(A1935,'Medical Examinations'!A1935:H4269,6,FALSE)</f>
        <v>Yes</v>
      </c>
      <c r="H1935" s="23">
        <f>VLOOKUP(A1935,'Medical Examinations'!A1935:H4269,7,FALSE)</f>
        <v>1</v>
      </c>
      <c r="I1935" s="23" t="str">
        <f>VLOOKUP(A1935,'Medical Examinations'!A1935:H4269,8,FALSE)</f>
        <v>No</v>
      </c>
      <c r="J1935" s="23" t="str" cm="1">
        <f t="array" ref="J1935">_xlfn.IFS(C1935&lt;18.5,"Under Weight",C1935&lt;25,"Healthy Weight",C1935&lt;30,"Over Weight",C1935&gt;=30,"Obesity")</f>
        <v>Over Weight</v>
      </c>
      <c r="K1935" s="23" t="str" cm="1">
        <f t="array" ref="K1935">_xlfn.IFS(D1935&lt;5.7,"Normal",D1935&lt;=6.5,"Prediabetes",D1935&gt;6.5,"Diabetes")</f>
        <v>Prediabetes</v>
      </c>
      <c r="L1935" s="30" t="str">
        <f>VLOOKUP(A1935,'Hospitalisation Details'!A1935:H4277,2,FALSE)</f>
        <v>22-Jun-1993</v>
      </c>
      <c r="M1935" s="23">
        <f>VLOOKUP(A1935,'Hospitalisation Details'!A1935:H4277,5,FALSE)</f>
        <v>3736.46</v>
      </c>
      <c r="N1935" s="23" t="str">
        <f>VLOOKUP(A1935,'Hospitalisation Details'!A1935:H4277,6,FALSE)</f>
        <v>tier - 2</v>
      </c>
      <c r="O1935" s="23" t="str">
        <f>VLOOKUP(A1935,'Hospitalisation Details'!A1935:H4277,7,FALSE)</f>
        <v>tier - 2</v>
      </c>
      <c r="P1935" s="23" t="str">
        <f>VLOOKUP(A1935,'Hospitalisation Details'!A1935:H4277,8,FALSE)</f>
        <v>R1012</v>
      </c>
      <c r="Q1935" s="26">
        <f>VLOOKUP(A1935,'Hospitalisation Details'!A1935:H4277,3,FALSE)</f>
        <v>29.961111111111112</v>
      </c>
    </row>
    <row r="1936" spans="1:17" ht="15.75" customHeight="1" x14ac:dyDescent="0.3">
      <c r="A1936" s="31" t="s">
        <v>3299</v>
      </c>
      <c r="B1936" s="23" t="str">
        <f>VLOOKUP(A1936,'Customer Names'!A1936:D4270,3,FALSE)</f>
        <v xml:space="preserve">  Amanda R</v>
      </c>
      <c r="C1936" s="23">
        <f>VLOOKUP(Healthcare!A1936,'Medical Examinations'!A1936:H4270,2,FALSE)</f>
        <v>17.29</v>
      </c>
      <c r="D1936" s="23">
        <f>VLOOKUP(A1936,'Medical Examinations'!A1936:H4270,3,FALSE)</f>
        <v>4.9800000000000004</v>
      </c>
      <c r="E1936" s="23" t="str">
        <f>VLOOKUP(A1936,'Medical Examinations'!A1936:H4270,4,FALSE)</f>
        <v>No</v>
      </c>
      <c r="F1936" s="23" t="str">
        <f>VLOOKUP(A1936,'Medical Examinations'!A1936:H4270,5,FALSE)</f>
        <v>No</v>
      </c>
      <c r="G1936" s="23" t="str">
        <f>VLOOKUP(A1936,'Medical Examinations'!A1936:H4270,6,FALSE)</f>
        <v>No</v>
      </c>
      <c r="H1936" s="23">
        <f>VLOOKUP(A1936,'Medical Examinations'!A1936:H4270,7,FALSE)</f>
        <v>0</v>
      </c>
      <c r="I1936" s="23" t="str">
        <f>VLOOKUP(A1936,'Medical Examinations'!A1936:H4270,8,FALSE)</f>
        <v>No</v>
      </c>
      <c r="J1936" s="23" t="str" cm="1">
        <f t="array" ref="J1936">_xlfn.IFS(C1936&lt;18.5,"Under Weight",C1936&lt;25,"Healthy Weight",C1936&lt;30,"Over Weight",C1936&gt;=30,"Obesity")</f>
        <v>Under Weight</v>
      </c>
      <c r="K1936" s="23" t="str" cm="1">
        <f t="array" ref="K1936">_xlfn.IFS(D1936&lt;5.7,"Normal",D1936&lt;=6.5,"Prediabetes",D1936&gt;6.5,"Diabetes")</f>
        <v>Normal</v>
      </c>
      <c r="L1936" s="30" t="str">
        <f>VLOOKUP(A1936,'Hospitalisation Details'!A1936:H4278,2,FALSE)</f>
        <v>22-Aug-1994</v>
      </c>
      <c r="M1936" s="23">
        <f>VLOOKUP(A1936,'Hospitalisation Details'!A1936:H4278,5,FALSE)</f>
        <v>3732.63</v>
      </c>
      <c r="N1936" s="23" t="str">
        <f>VLOOKUP(A1936,'Hospitalisation Details'!A1936:H4278,6,FALSE)</f>
        <v>tier - 2</v>
      </c>
      <c r="O1936" s="23" t="str">
        <f>VLOOKUP(A1936,'Hospitalisation Details'!A1936:H4278,7,FALSE)</f>
        <v>tier - 3</v>
      </c>
      <c r="P1936" s="23" t="str">
        <f>VLOOKUP(A1936,'Hospitalisation Details'!A1936:H4278,8,FALSE)</f>
        <v>R1024</v>
      </c>
      <c r="Q1936" s="26">
        <f>VLOOKUP(A1936,'Hospitalisation Details'!A1936:H4278,3,FALSE)</f>
        <v>28.794444444444444</v>
      </c>
    </row>
    <row r="1937" spans="1:17" ht="15.75" customHeight="1" x14ac:dyDescent="0.3">
      <c r="A1937" s="31" t="s">
        <v>3301</v>
      </c>
      <c r="B1937" s="23" t="str">
        <f>VLOOKUP(A1937,'Customer Names'!A1937:D4271,3,FALSE)</f>
        <v xml:space="preserve">  Murray W</v>
      </c>
      <c r="C1937" s="23">
        <f>VLOOKUP(Healthcare!A1937,'Medical Examinations'!A1937:H4271,2,FALSE)</f>
        <v>18.170000000000002</v>
      </c>
      <c r="D1937" s="23">
        <f>VLOOKUP(A1937,'Medical Examinations'!A1937:H4271,3,FALSE)</f>
        <v>6.91</v>
      </c>
      <c r="E1937" s="23" t="str">
        <f>VLOOKUP(A1937,'Medical Examinations'!A1937:H4271,4,FALSE)</f>
        <v>Yes</v>
      </c>
      <c r="F1937" s="23" t="str">
        <f>VLOOKUP(A1937,'Medical Examinations'!A1937:H4271,5,FALSE)</f>
        <v>No</v>
      </c>
      <c r="G1937" s="23" t="str">
        <f>VLOOKUP(A1937,'Medical Examinations'!A1937:H4271,6,FALSE)</f>
        <v>No</v>
      </c>
      <c r="H1937" s="23">
        <f>VLOOKUP(A1937,'Medical Examinations'!A1937:H4271,7,FALSE)</f>
        <v>1</v>
      </c>
      <c r="I1937" s="23" t="str">
        <f>VLOOKUP(A1937,'Medical Examinations'!A1937:H4271,8,FALSE)</f>
        <v>No</v>
      </c>
      <c r="J1937" s="23" t="str" cm="1">
        <f t="array" ref="J1937">_xlfn.IFS(C1937&lt;18.5,"Under Weight",C1937&lt;25,"Healthy Weight",C1937&lt;30,"Over Weight",C1937&gt;=30,"Obesity")</f>
        <v>Under Weight</v>
      </c>
      <c r="K1937" s="23" t="str" cm="1">
        <f t="array" ref="K1937">_xlfn.IFS(D1937&lt;5.7,"Normal",D1937&lt;=6.5,"Prediabetes",D1937&gt;6.5,"Diabetes")</f>
        <v>Diabetes</v>
      </c>
      <c r="L1937" s="30" t="str">
        <f>VLOOKUP(A1937,'Hospitalisation Details'!A1937:H4279,2,FALSE)</f>
        <v>01-Dec-1986</v>
      </c>
      <c r="M1937" s="23">
        <f>VLOOKUP(A1937,'Hospitalisation Details'!A1937:H4279,5,FALSE)</f>
        <v>3731.6</v>
      </c>
      <c r="N1937" s="23" t="str">
        <f>VLOOKUP(A1937,'Hospitalisation Details'!A1937:H4279,6,FALSE)</f>
        <v>tier - 2</v>
      </c>
      <c r="O1937" s="23" t="str">
        <f>VLOOKUP(A1937,'Hospitalisation Details'!A1937:H4279,7,FALSE)</f>
        <v>tier - 2</v>
      </c>
      <c r="P1937" s="23" t="str">
        <f>VLOOKUP(A1937,'Hospitalisation Details'!A1937:H4279,8,FALSE)</f>
        <v>R1013</v>
      </c>
      <c r="Q1937" s="26">
        <f>VLOOKUP(A1937,'Hospitalisation Details'!A1937:H4279,3,FALSE)</f>
        <v>36.519444444444446</v>
      </c>
    </row>
    <row r="1938" spans="1:17" ht="15.75" customHeight="1" x14ac:dyDescent="0.3">
      <c r="A1938" s="31" t="s">
        <v>3303</v>
      </c>
      <c r="B1938" s="23" t="str">
        <f>VLOOKUP(A1938,'Customer Names'!A1938:D4272,3,FALSE)</f>
        <v xml:space="preserve">  Meghan P</v>
      </c>
      <c r="C1938" s="23">
        <f>VLOOKUP(Healthcare!A1938,'Medical Examinations'!A1938:H4272,2,FALSE)</f>
        <v>32.54</v>
      </c>
      <c r="D1938" s="23">
        <f>VLOOKUP(A1938,'Medical Examinations'!A1938:H4272,3,FALSE)</f>
        <v>6.38</v>
      </c>
      <c r="E1938" s="23" t="str">
        <f>VLOOKUP(A1938,'Medical Examinations'!A1938:H4272,4,FALSE)</f>
        <v>No</v>
      </c>
      <c r="F1938" s="23" t="str">
        <f>VLOOKUP(A1938,'Medical Examinations'!A1938:H4272,5,FALSE)</f>
        <v>yes</v>
      </c>
      <c r="G1938" s="23" t="str">
        <f>VLOOKUP(A1938,'Medical Examinations'!A1938:H4272,6,FALSE)</f>
        <v>No</v>
      </c>
      <c r="H1938" s="23">
        <f>VLOOKUP(A1938,'Medical Examinations'!A1938:H4272,7,FALSE)</f>
        <v>1</v>
      </c>
      <c r="I1938" s="23" t="str">
        <f>VLOOKUP(A1938,'Medical Examinations'!A1938:H4272,8,FALSE)</f>
        <v>No</v>
      </c>
      <c r="J1938" s="23" t="str" cm="1">
        <f t="array" ref="J1938">_xlfn.IFS(C1938&lt;18.5,"Under Weight",C1938&lt;25,"Healthy Weight",C1938&lt;30,"Over Weight",C1938&gt;=30,"Obesity")</f>
        <v>Obesity</v>
      </c>
      <c r="K1938" s="23" t="str" cm="1">
        <f t="array" ref="K1938">_xlfn.IFS(D1938&lt;5.7,"Normal",D1938&lt;=6.5,"Prediabetes",D1938&gt;6.5,"Diabetes")</f>
        <v>Prediabetes</v>
      </c>
      <c r="L1938" s="30" t="str">
        <f>VLOOKUP(A1938,'Hospitalisation Details'!A1938:H4280,2,FALSE)</f>
        <v>05-Nov-2004</v>
      </c>
      <c r="M1938" s="23">
        <f>VLOOKUP(A1938,'Hospitalisation Details'!A1938:H4280,5,FALSE)</f>
        <v>3722.23</v>
      </c>
      <c r="N1938" s="23" t="str">
        <f>VLOOKUP(A1938,'Hospitalisation Details'!A1938:H4280,6,FALSE)</f>
        <v>tier - 2</v>
      </c>
      <c r="O1938" s="23" t="str">
        <f>VLOOKUP(A1938,'Hospitalisation Details'!A1938:H4280,7,FALSE)</f>
        <v>tier - 2</v>
      </c>
      <c r="P1938" s="23" t="str">
        <f>VLOOKUP(A1938,'Hospitalisation Details'!A1938:H4280,8,FALSE)</f>
        <v>R1025</v>
      </c>
      <c r="Q1938" s="26">
        <f>VLOOKUP(A1938,'Hospitalisation Details'!A1938:H4280,3,FALSE)</f>
        <v>18.591666666666665</v>
      </c>
    </row>
    <row r="1939" spans="1:17" ht="15.75" customHeight="1" x14ac:dyDescent="0.3">
      <c r="A1939" s="31" t="s">
        <v>3305</v>
      </c>
      <c r="B1939" s="23" t="str">
        <f>VLOOKUP(A1939,'Customer Names'!A1939:D4273,3,FALSE)</f>
        <v xml:space="preserve">  David</v>
      </c>
      <c r="C1939" s="23">
        <f>VLOOKUP(Healthcare!A1939,'Medical Examinations'!A1939:H4273,2,FALSE)</f>
        <v>30.25</v>
      </c>
      <c r="D1939" s="23">
        <f>VLOOKUP(A1939,'Medical Examinations'!A1939:H4273,3,FALSE)</f>
        <v>4.7699999999999996</v>
      </c>
      <c r="E1939" s="23" t="str">
        <f>VLOOKUP(A1939,'Medical Examinations'!A1939:H4273,4,FALSE)</f>
        <v>No</v>
      </c>
      <c r="F1939" s="23" t="str">
        <f>VLOOKUP(A1939,'Medical Examinations'!A1939:H4273,5,FALSE)</f>
        <v>No</v>
      </c>
      <c r="G1939" s="23" t="str">
        <f>VLOOKUP(A1939,'Medical Examinations'!A1939:H4273,6,FALSE)</f>
        <v>No</v>
      </c>
      <c r="H1939" s="23">
        <f>VLOOKUP(A1939,'Medical Examinations'!A1939:H4273,7,FALSE)</f>
        <v>0</v>
      </c>
      <c r="I1939" s="23" t="str">
        <f>VLOOKUP(A1939,'Medical Examinations'!A1939:H4273,8,FALSE)</f>
        <v>No</v>
      </c>
      <c r="J1939" s="23" t="str" cm="1">
        <f t="array" ref="J1939">_xlfn.IFS(C1939&lt;18.5,"Under Weight",C1939&lt;25,"Healthy Weight",C1939&lt;30,"Over Weight",C1939&gt;=30,"Obesity")</f>
        <v>Obesity</v>
      </c>
      <c r="K1939" s="23" t="str" cm="1">
        <f t="array" ref="K1939">_xlfn.IFS(D1939&lt;5.7,"Normal",D1939&lt;=6.5,"Prediabetes",D1939&gt;6.5,"Diabetes")</f>
        <v>Normal</v>
      </c>
      <c r="L1939" s="30" t="str">
        <f>VLOOKUP(A1939,'Hospitalisation Details'!A1939:H4281,2,FALSE)</f>
        <v>02-Dec-1989</v>
      </c>
      <c r="M1939" s="23">
        <f>VLOOKUP(A1939,'Hospitalisation Details'!A1939:H4281,5,FALSE)</f>
        <v>3704.35</v>
      </c>
      <c r="N1939" s="23" t="str">
        <f>VLOOKUP(A1939,'Hospitalisation Details'!A1939:H4281,6,FALSE)</f>
        <v>tier - 2</v>
      </c>
      <c r="O1939" s="23" t="str">
        <f>VLOOKUP(A1939,'Hospitalisation Details'!A1939:H4281,7,FALSE)</f>
        <v>tier - 2</v>
      </c>
      <c r="P1939" s="23" t="str">
        <f>VLOOKUP(A1939,'Hospitalisation Details'!A1939:H4281,8,FALSE)</f>
        <v>R1013</v>
      </c>
      <c r="Q1939" s="26">
        <f>VLOOKUP(A1939,'Hospitalisation Details'!A1939:H4281,3,FALSE)</f>
        <v>33.516666666666666</v>
      </c>
    </row>
    <row r="1940" spans="1:17" ht="15.75" customHeight="1" x14ac:dyDescent="0.3">
      <c r="A1940" s="31" t="s">
        <v>3306</v>
      </c>
      <c r="B1940" s="23" t="str">
        <f>VLOOKUP(A1940,'Customer Names'!A1940:D4274,3,FALSE)</f>
        <v xml:space="preserve">  Seth</v>
      </c>
      <c r="C1940" s="23">
        <f>VLOOKUP(Healthcare!A1940,'Medical Examinations'!A1940:H4274,2,FALSE)</f>
        <v>19.59</v>
      </c>
      <c r="D1940" s="23">
        <f>VLOOKUP(A1940,'Medical Examinations'!A1940:H4274,3,FALSE)</f>
        <v>6.04</v>
      </c>
      <c r="E1940" s="23" t="str">
        <f>VLOOKUP(A1940,'Medical Examinations'!A1940:H4274,4,FALSE)</f>
        <v>Yes</v>
      </c>
      <c r="F1940" s="23" t="str">
        <f>VLOOKUP(A1940,'Medical Examinations'!A1940:H4274,5,FALSE)</f>
        <v>No</v>
      </c>
      <c r="G1940" s="23" t="str">
        <f>VLOOKUP(A1940,'Medical Examinations'!A1940:H4274,6,FALSE)</f>
        <v>No</v>
      </c>
      <c r="H1940" s="23">
        <f>VLOOKUP(A1940,'Medical Examinations'!A1940:H4274,7,FALSE)</f>
        <v>1</v>
      </c>
      <c r="I1940" s="23" t="str">
        <f>VLOOKUP(A1940,'Medical Examinations'!A1940:H4274,8,FALSE)</f>
        <v>No</v>
      </c>
      <c r="J1940" s="23" t="str" cm="1">
        <f t="array" ref="J1940">_xlfn.IFS(C1940&lt;18.5,"Under Weight",C1940&lt;25,"Healthy Weight",C1940&lt;30,"Over Weight",C1940&gt;=30,"Obesity")</f>
        <v>Healthy Weight</v>
      </c>
      <c r="K1940" s="23" t="str" cm="1">
        <f t="array" ref="K1940">_xlfn.IFS(D1940&lt;5.7,"Normal",D1940&lt;=6.5,"Prediabetes",D1940&gt;6.5,"Diabetes")</f>
        <v>Prediabetes</v>
      </c>
      <c r="L1940" s="30" t="str">
        <f>VLOOKUP(A1940,'Hospitalisation Details'!A1940:H4282,2,FALSE)</f>
        <v>18-Aug-1988</v>
      </c>
      <c r="M1940" s="23">
        <f>VLOOKUP(A1940,'Hospitalisation Details'!A1940:H4282,5,FALSE)</f>
        <v>3699.54</v>
      </c>
      <c r="N1940" s="23" t="str">
        <f>VLOOKUP(A1940,'Hospitalisation Details'!A1940:H4282,6,FALSE)</f>
        <v>tier - 2</v>
      </c>
      <c r="O1940" s="23" t="str">
        <f>VLOOKUP(A1940,'Hospitalisation Details'!A1940:H4282,7,FALSE)</f>
        <v>tier - 3</v>
      </c>
      <c r="P1940" s="23" t="str">
        <f>VLOOKUP(A1940,'Hospitalisation Details'!A1940:H4282,8,FALSE)</f>
        <v>R1013</v>
      </c>
      <c r="Q1940" s="26">
        <f>VLOOKUP(A1940,'Hospitalisation Details'!A1940:H4282,3,FALSE)</f>
        <v>34.805555555555557</v>
      </c>
    </row>
    <row r="1941" spans="1:17" ht="15.75" customHeight="1" x14ac:dyDescent="0.3">
      <c r="A1941" s="31" t="s">
        <v>3308</v>
      </c>
      <c r="B1941" s="23" t="str">
        <f>VLOOKUP(A1941,'Customer Names'!A1941:D4275,3,FALSE)</f>
        <v xml:space="preserve">  Michael P</v>
      </c>
      <c r="C1941" s="23">
        <f>VLOOKUP(Healthcare!A1941,'Medical Examinations'!A1941:H4275,2,FALSE)</f>
        <v>45.9</v>
      </c>
      <c r="D1941" s="23">
        <f>VLOOKUP(A1941,'Medical Examinations'!A1941:H4275,3,FALSE)</f>
        <v>4.3</v>
      </c>
      <c r="E1941" s="23" t="str">
        <f>VLOOKUP(A1941,'Medical Examinations'!A1941:H4275,4,FALSE)</f>
        <v>Yes</v>
      </c>
      <c r="F1941" s="23" t="str">
        <f>VLOOKUP(A1941,'Medical Examinations'!A1941:H4275,5,FALSE)</f>
        <v>No</v>
      </c>
      <c r="G1941" s="23" t="str">
        <f>VLOOKUP(A1941,'Medical Examinations'!A1941:H4275,6,FALSE)</f>
        <v>No</v>
      </c>
      <c r="H1941" s="23">
        <f>VLOOKUP(A1941,'Medical Examinations'!A1941:H4275,7,FALSE)</f>
        <v>1</v>
      </c>
      <c r="I1941" s="23" t="str">
        <f>VLOOKUP(A1941,'Medical Examinations'!A1941:H4275,8,FALSE)</f>
        <v>No</v>
      </c>
      <c r="J1941" s="23" t="str" cm="1">
        <f t="array" ref="J1941">_xlfn.IFS(C1941&lt;18.5,"Under Weight",C1941&lt;25,"Healthy Weight",C1941&lt;30,"Over Weight",C1941&gt;=30,"Obesity")</f>
        <v>Obesity</v>
      </c>
      <c r="K1941" s="23" t="str" cm="1">
        <f t="array" ref="K1941">_xlfn.IFS(D1941&lt;5.7,"Normal",D1941&lt;=6.5,"Prediabetes",D1941&gt;6.5,"Diabetes")</f>
        <v>Normal</v>
      </c>
      <c r="L1941" s="30" t="str">
        <f>VLOOKUP(A1941,'Hospitalisation Details'!A1941:H4283,2,FALSE)</f>
        <v>21-Oct-1995</v>
      </c>
      <c r="M1941" s="23">
        <f>VLOOKUP(A1941,'Hospitalisation Details'!A1941:H4283,5,FALSE)</f>
        <v>3693.43</v>
      </c>
      <c r="N1941" s="23" t="str">
        <f>VLOOKUP(A1941,'Hospitalisation Details'!A1941:H4283,6,FALSE)</f>
        <v>tier - 2</v>
      </c>
      <c r="O1941" s="23" t="str">
        <f>VLOOKUP(A1941,'Hospitalisation Details'!A1941:H4283,7,FALSE)</f>
        <v>tier - 3</v>
      </c>
      <c r="P1941" s="23" t="str">
        <f>VLOOKUP(A1941,'Hospitalisation Details'!A1941:H4283,8,FALSE)</f>
        <v>R1011</v>
      </c>
      <c r="Q1941" s="26">
        <f>VLOOKUP(A1941,'Hospitalisation Details'!A1941:H4283,3,FALSE)</f>
        <v>27.630555555555556</v>
      </c>
    </row>
    <row r="1942" spans="1:17" ht="15.75" customHeight="1" x14ac:dyDescent="0.3">
      <c r="A1942" s="31" t="s">
        <v>3309</v>
      </c>
      <c r="B1942" s="23" t="str">
        <f>VLOOKUP(A1942,'Customer Names'!A1942:D4276,3,FALSE)</f>
        <v xml:space="preserve">  Russell M</v>
      </c>
      <c r="C1942" s="23">
        <f>VLOOKUP(Healthcare!A1942,'Medical Examinations'!A1942:H4276,2,FALSE)</f>
        <v>17.059999999999999</v>
      </c>
      <c r="D1942" s="23">
        <f>VLOOKUP(A1942,'Medical Examinations'!A1942:H4276,3,FALSE)</f>
        <v>8.75</v>
      </c>
      <c r="E1942" s="23" t="str">
        <f>VLOOKUP(A1942,'Medical Examinations'!A1942:H4276,4,FALSE)</f>
        <v>Yes</v>
      </c>
      <c r="F1942" s="23" t="str">
        <f>VLOOKUP(A1942,'Medical Examinations'!A1942:H4276,5,FALSE)</f>
        <v>No</v>
      </c>
      <c r="G1942" s="23" t="str">
        <f>VLOOKUP(A1942,'Medical Examinations'!A1942:H4276,6,FALSE)</f>
        <v>No</v>
      </c>
      <c r="H1942" s="23">
        <f>VLOOKUP(A1942,'Medical Examinations'!A1942:H4276,7,FALSE)</f>
        <v>0</v>
      </c>
      <c r="I1942" s="23" t="str">
        <f>VLOOKUP(A1942,'Medical Examinations'!A1942:H4276,8,FALSE)</f>
        <v>No</v>
      </c>
      <c r="J1942" s="23" t="str" cm="1">
        <f t="array" ref="J1942">_xlfn.IFS(C1942&lt;18.5,"Under Weight",C1942&lt;25,"Healthy Weight",C1942&lt;30,"Over Weight",C1942&gt;=30,"Obesity")</f>
        <v>Under Weight</v>
      </c>
      <c r="K1942" s="23" t="str" cm="1">
        <f t="array" ref="K1942">_xlfn.IFS(D1942&lt;5.7,"Normal",D1942&lt;=6.5,"Prediabetes",D1942&gt;6.5,"Diabetes")</f>
        <v>Diabetes</v>
      </c>
      <c r="L1942" s="30" t="str">
        <f>VLOOKUP(A1942,'Hospitalisation Details'!A1942:H4284,2,FALSE)</f>
        <v>14-Dec-1981</v>
      </c>
      <c r="M1942" s="23">
        <f>VLOOKUP(A1942,'Hospitalisation Details'!A1942:H4284,5,FALSE)</f>
        <v>3688.38</v>
      </c>
      <c r="N1942" s="23" t="str">
        <f>VLOOKUP(A1942,'Hospitalisation Details'!A1942:H4284,6,FALSE)</f>
        <v>tier - 2</v>
      </c>
      <c r="O1942" s="23" t="str">
        <f>VLOOKUP(A1942,'Hospitalisation Details'!A1942:H4284,7,FALSE)</f>
        <v>tier - 2</v>
      </c>
      <c r="P1942" s="23" t="str">
        <f>VLOOKUP(A1942,'Hospitalisation Details'!A1942:H4284,8,FALSE)</f>
        <v>R1013</v>
      </c>
      <c r="Q1942" s="26">
        <f>VLOOKUP(A1942,'Hospitalisation Details'!A1942:H4284,3,FALSE)</f>
        <v>41.483333333333334</v>
      </c>
    </row>
    <row r="1943" spans="1:17" ht="15.75" customHeight="1" x14ac:dyDescent="0.3">
      <c r="A1943" s="31" t="s">
        <v>3311</v>
      </c>
      <c r="B1943" s="23" t="str">
        <f>VLOOKUP(A1943,'Customer Names'!A1943:D4277,3,FALSE)</f>
        <v xml:space="preserve">  Martin</v>
      </c>
      <c r="C1943" s="23">
        <f>VLOOKUP(Healthcare!A1943,'Medical Examinations'!A1943:H4277,2,FALSE)</f>
        <v>32.07</v>
      </c>
      <c r="D1943" s="23">
        <f>VLOOKUP(A1943,'Medical Examinations'!A1943:H4277,3,FALSE)</f>
        <v>5.25</v>
      </c>
      <c r="E1943" s="23" t="str">
        <f>VLOOKUP(A1943,'Medical Examinations'!A1943:H4277,4,FALSE)</f>
        <v>No</v>
      </c>
      <c r="F1943" s="23" t="str">
        <f>VLOOKUP(A1943,'Medical Examinations'!A1943:H4277,5,FALSE)</f>
        <v>No</v>
      </c>
      <c r="G1943" s="23" t="str">
        <f>VLOOKUP(A1943,'Medical Examinations'!A1943:H4277,6,FALSE)</f>
        <v>Yes</v>
      </c>
      <c r="H1943" s="23">
        <f>VLOOKUP(A1943,'Medical Examinations'!A1943:H4277,7,FALSE)</f>
        <v>1</v>
      </c>
      <c r="I1943" s="23" t="str">
        <f>VLOOKUP(A1943,'Medical Examinations'!A1943:H4277,8,FALSE)</f>
        <v>No</v>
      </c>
      <c r="J1943" s="23" t="str" cm="1">
        <f t="array" ref="J1943">_xlfn.IFS(C1943&lt;18.5,"Under Weight",C1943&lt;25,"Healthy Weight",C1943&lt;30,"Over Weight",C1943&gt;=30,"Obesity")</f>
        <v>Obesity</v>
      </c>
      <c r="K1943" s="23" t="str" cm="1">
        <f t="array" ref="K1943">_xlfn.IFS(D1943&lt;5.7,"Normal",D1943&lt;=6.5,"Prediabetes",D1943&gt;6.5,"Diabetes")</f>
        <v>Normal</v>
      </c>
      <c r="L1943" s="30" t="str">
        <f>VLOOKUP(A1943,'Hospitalisation Details'!A1943:H4285,2,FALSE)</f>
        <v>10-Jul-2003</v>
      </c>
      <c r="M1943" s="23">
        <f>VLOOKUP(A1943,'Hospitalisation Details'!A1943:H4285,5,FALSE)</f>
        <v>3688.35</v>
      </c>
      <c r="N1943" s="23" t="str">
        <f>VLOOKUP(A1943,'Hospitalisation Details'!A1943:H4285,6,FALSE)</f>
        <v>tier - 2</v>
      </c>
      <c r="O1943" s="23" t="str">
        <f>VLOOKUP(A1943,'Hospitalisation Details'!A1943:H4285,7,FALSE)</f>
        <v>tier - 2</v>
      </c>
      <c r="P1943" s="23" t="str">
        <f>VLOOKUP(A1943,'Hospitalisation Details'!A1943:H4285,8,FALSE)</f>
        <v>R1021</v>
      </c>
      <c r="Q1943" s="26">
        <f>VLOOKUP(A1943,'Hospitalisation Details'!A1943:H4285,3,FALSE)</f>
        <v>19.911111111111111</v>
      </c>
    </row>
    <row r="1944" spans="1:17" ht="15.75" customHeight="1" x14ac:dyDescent="0.3">
      <c r="A1944" s="31" t="s">
        <v>3313</v>
      </c>
      <c r="B1944" s="23" t="str">
        <f>VLOOKUP(A1944,'Customer Names'!A1944:D4278,3,FALSE)</f>
        <v xml:space="preserve">  Michael</v>
      </c>
      <c r="C1944" s="23">
        <f>VLOOKUP(Healthcare!A1944,'Medical Examinations'!A1944:H4278,2,FALSE)</f>
        <v>16.5</v>
      </c>
      <c r="D1944" s="23">
        <f>VLOOKUP(A1944,'Medical Examinations'!A1944:H4278,3,FALSE)</f>
        <v>5.03</v>
      </c>
      <c r="E1944" s="23" t="str">
        <f>VLOOKUP(A1944,'Medical Examinations'!A1944:H4278,4,FALSE)</f>
        <v>No</v>
      </c>
      <c r="F1944" s="23" t="str">
        <f>VLOOKUP(A1944,'Medical Examinations'!A1944:H4278,5,FALSE)</f>
        <v>No</v>
      </c>
      <c r="G1944" s="23" t="str">
        <f>VLOOKUP(A1944,'Medical Examinations'!A1944:H4278,6,FALSE)</f>
        <v>No</v>
      </c>
      <c r="H1944" s="23">
        <f>VLOOKUP(A1944,'Medical Examinations'!A1944:H4278,7,FALSE)</f>
        <v>1</v>
      </c>
      <c r="I1944" s="23" t="str">
        <f>VLOOKUP(A1944,'Medical Examinations'!A1944:H4278,8,FALSE)</f>
        <v>No</v>
      </c>
      <c r="J1944" s="23" t="str" cm="1">
        <f t="array" ref="J1944">_xlfn.IFS(C1944&lt;18.5,"Under Weight",C1944&lt;25,"Healthy Weight",C1944&lt;30,"Over Weight",C1944&gt;=30,"Obesity")</f>
        <v>Under Weight</v>
      </c>
      <c r="K1944" s="23" t="str" cm="1">
        <f t="array" ref="K1944">_xlfn.IFS(D1944&lt;5.7,"Normal",D1944&lt;=6.5,"Prediabetes",D1944&gt;6.5,"Diabetes")</f>
        <v>Normal</v>
      </c>
      <c r="L1944" s="30" t="str">
        <f>VLOOKUP(A1944,'Hospitalisation Details'!A1944:H4286,2,FALSE)</f>
        <v>06-Jul-1984</v>
      </c>
      <c r="M1944" s="23">
        <f>VLOOKUP(A1944,'Hospitalisation Details'!A1944:H4286,5,FALSE)</f>
        <v>3678.86</v>
      </c>
      <c r="N1944" s="23" t="str">
        <f>VLOOKUP(A1944,'Hospitalisation Details'!A1944:H4286,6,FALSE)</f>
        <v>tier - 2</v>
      </c>
      <c r="O1944" s="23" t="str">
        <f>VLOOKUP(A1944,'Hospitalisation Details'!A1944:H4286,7,FALSE)</f>
        <v>tier - 3</v>
      </c>
      <c r="P1944" s="23" t="str">
        <f>VLOOKUP(A1944,'Hospitalisation Details'!A1944:H4286,8,FALSE)</f>
        <v>R1013</v>
      </c>
      <c r="Q1944" s="26">
        <f>VLOOKUP(A1944,'Hospitalisation Details'!A1944:H4286,3,FALSE)</f>
        <v>38.922222222222224</v>
      </c>
    </row>
    <row r="1945" spans="1:17" ht="15.75" customHeight="1" x14ac:dyDescent="0.3">
      <c r="A1945" s="31" t="s">
        <v>3314</v>
      </c>
      <c r="B1945" s="23" t="str">
        <f>VLOOKUP(A1945,'Customer Names'!A1945:D4279,3,FALSE)</f>
        <v xml:space="preserve">  Miles</v>
      </c>
      <c r="C1945" s="23">
        <f>VLOOKUP(Healthcare!A1945,'Medical Examinations'!A1945:H4279,2,FALSE)</f>
        <v>31.4</v>
      </c>
      <c r="D1945" s="23">
        <f>VLOOKUP(A1945,'Medical Examinations'!A1945:H4279,3,FALSE)</f>
        <v>5.88</v>
      </c>
      <c r="E1945" s="23" t="str">
        <f>VLOOKUP(A1945,'Medical Examinations'!A1945:H4279,4,FALSE)</f>
        <v>No</v>
      </c>
      <c r="F1945" s="23" t="str">
        <f>VLOOKUP(A1945,'Medical Examinations'!A1945:H4279,5,FALSE)</f>
        <v>No</v>
      </c>
      <c r="G1945" s="23" t="str">
        <f>VLOOKUP(A1945,'Medical Examinations'!A1945:H4279,6,FALSE)</f>
        <v>No</v>
      </c>
      <c r="H1945" s="23">
        <f>VLOOKUP(A1945,'Medical Examinations'!A1945:H4279,7,FALSE)</f>
        <v>1</v>
      </c>
      <c r="I1945" s="23" t="str">
        <f>VLOOKUP(A1945,'Medical Examinations'!A1945:H4279,8,FALSE)</f>
        <v>No</v>
      </c>
      <c r="J1945" s="23" t="str" cm="1">
        <f t="array" ref="J1945">_xlfn.IFS(C1945&lt;18.5,"Under Weight",C1945&lt;25,"Healthy Weight",C1945&lt;30,"Over Weight",C1945&gt;=30,"Obesity")</f>
        <v>Obesity</v>
      </c>
      <c r="K1945" s="23" t="str" cm="1">
        <f t="array" ref="K1945">_xlfn.IFS(D1945&lt;5.7,"Normal",D1945&lt;=6.5,"Prediabetes",D1945&gt;6.5,"Diabetes")</f>
        <v>Prediabetes</v>
      </c>
      <c r="L1945" s="30" t="str">
        <f>VLOOKUP(A1945,'Hospitalisation Details'!A1945:H4287,2,FALSE)</f>
        <v>14-Sep-1992</v>
      </c>
      <c r="M1945" s="23">
        <f>VLOOKUP(A1945,'Hospitalisation Details'!A1945:H4287,5,FALSE)</f>
        <v>3659.35</v>
      </c>
      <c r="N1945" s="23" t="str">
        <f>VLOOKUP(A1945,'Hospitalisation Details'!A1945:H4287,6,FALSE)</f>
        <v>tier - 3</v>
      </c>
      <c r="O1945" s="23" t="str">
        <f>VLOOKUP(A1945,'Hospitalisation Details'!A1945:H4287,7,FALSE)</f>
        <v>tier - 1</v>
      </c>
      <c r="P1945" s="23" t="str">
        <f>VLOOKUP(A1945,'Hospitalisation Details'!A1945:H4287,8,FALSE)</f>
        <v>R1011</v>
      </c>
      <c r="Q1945" s="26">
        <f>VLOOKUP(A1945,'Hospitalisation Details'!A1945:H4287,3,FALSE)</f>
        <v>30.733333333333334</v>
      </c>
    </row>
    <row r="1946" spans="1:17" ht="15.75" customHeight="1" x14ac:dyDescent="0.3">
      <c r="A1946" s="31" t="s">
        <v>3316</v>
      </c>
      <c r="B1946" s="23" t="str">
        <f>VLOOKUP(A1946,'Customer Names'!A1946:D4280,3,FALSE)</f>
        <v xml:space="preserve">  Amanda</v>
      </c>
      <c r="C1946" s="23">
        <f>VLOOKUP(Healthcare!A1946,'Medical Examinations'!A1946:H4280,2,FALSE)</f>
        <v>20.36</v>
      </c>
      <c r="D1946" s="23">
        <f>VLOOKUP(A1946,'Medical Examinations'!A1946:H4280,3,FALSE)</f>
        <v>4.49</v>
      </c>
      <c r="E1946" s="23" t="str">
        <f>VLOOKUP(A1946,'Medical Examinations'!A1946:H4280,4,FALSE)</f>
        <v>No</v>
      </c>
      <c r="F1946" s="23" t="str">
        <f>VLOOKUP(A1946,'Medical Examinations'!A1946:H4280,5,FALSE)</f>
        <v>No</v>
      </c>
      <c r="G1946" s="23" t="str">
        <f>VLOOKUP(A1946,'Medical Examinations'!A1946:H4280,6,FALSE)</f>
        <v>No</v>
      </c>
      <c r="H1946" s="23">
        <f>VLOOKUP(A1946,'Medical Examinations'!A1946:H4280,7,FALSE)</f>
        <v>0</v>
      </c>
      <c r="I1946" s="23" t="str">
        <f>VLOOKUP(A1946,'Medical Examinations'!A1946:H4280,8,FALSE)</f>
        <v>No</v>
      </c>
      <c r="J1946" s="23" t="str" cm="1">
        <f t="array" ref="J1946">_xlfn.IFS(C1946&lt;18.5,"Under Weight",C1946&lt;25,"Healthy Weight",C1946&lt;30,"Over Weight",C1946&gt;=30,"Obesity")</f>
        <v>Healthy Weight</v>
      </c>
      <c r="K1946" s="23" t="str" cm="1">
        <f t="array" ref="K1946">_xlfn.IFS(D1946&lt;5.7,"Normal",D1946&lt;=6.5,"Prediabetes",D1946&gt;6.5,"Diabetes")</f>
        <v>Normal</v>
      </c>
      <c r="L1946" s="30" t="str">
        <f>VLOOKUP(A1946,'Hospitalisation Details'!A1946:H4288,2,FALSE)</f>
        <v>08-Nov-1990</v>
      </c>
      <c r="M1946" s="23">
        <f>VLOOKUP(A1946,'Hospitalisation Details'!A1946:H4288,5,FALSE)</f>
        <v>3653.29</v>
      </c>
      <c r="N1946" s="23" t="str">
        <f>VLOOKUP(A1946,'Hospitalisation Details'!A1946:H4288,6,FALSE)</f>
        <v>tier - 2</v>
      </c>
      <c r="O1946" s="23" t="str">
        <f>VLOOKUP(A1946,'Hospitalisation Details'!A1946:H4288,7,FALSE)</f>
        <v>tier - 3</v>
      </c>
      <c r="P1946" s="23" t="str">
        <f>VLOOKUP(A1946,'Hospitalisation Details'!A1946:H4288,8,FALSE)</f>
        <v>R1011</v>
      </c>
      <c r="Q1946" s="26">
        <f>VLOOKUP(A1946,'Hospitalisation Details'!A1946:H4288,3,FALSE)</f>
        <v>32.583333333333336</v>
      </c>
    </row>
    <row r="1947" spans="1:17" ht="15.75" customHeight="1" x14ac:dyDescent="0.3">
      <c r="A1947" s="31" t="s">
        <v>3317</v>
      </c>
      <c r="B1947" s="23" t="str">
        <f>VLOOKUP(A1947,'Customer Names'!A1947:D4281,3,FALSE)</f>
        <v xml:space="preserve">  Roger</v>
      </c>
      <c r="C1947" s="23">
        <f>VLOOKUP(Healthcare!A1947,'Medical Examinations'!A1947:H4281,2,FALSE)</f>
        <v>25.46</v>
      </c>
      <c r="D1947" s="23">
        <f>VLOOKUP(A1947,'Medical Examinations'!A1947:H4281,3,FALSE)</f>
        <v>4.1399999999999997</v>
      </c>
      <c r="E1947" s="23" t="str">
        <f>VLOOKUP(A1947,'Medical Examinations'!A1947:H4281,4,FALSE)</f>
        <v>No</v>
      </c>
      <c r="F1947" s="23" t="str">
        <f>VLOOKUP(A1947,'Medical Examinations'!A1947:H4281,5,FALSE)</f>
        <v>No</v>
      </c>
      <c r="G1947" s="23" t="str">
        <f>VLOOKUP(A1947,'Medical Examinations'!A1947:H4281,6,FALSE)</f>
        <v>No</v>
      </c>
      <c r="H1947" s="23">
        <f>VLOOKUP(A1947,'Medical Examinations'!A1947:H4281,7,FALSE)</f>
        <v>1</v>
      </c>
      <c r="I1947" s="23" t="str">
        <f>VLOOKUP(A1947,'Medical Examinations'!A1947:H4281,8,FALSE)</f>
        <v>No</v>
      </c>
      <c r="J1947" s="23" t="str" cm="1">
        <f t="array" ref="J1947">_xlfn.IFS(C1947&lt;18.5,"Under Weight",C1947&lt;25,"Healthy Weight",C1947&lt;30,"Over Weight",C1947&gt;=30,"Obesity")</f>
        <v>Over Weight</v>
      </c>
      <c r="K1947" s="23" t="str" cm="1">
        <f t="array" ref="K1947">_xlfn.IFS(D1947&lt;5.7,"Normal",D1947&lt;=6.5,"Prediabetes",D1947&gt;6.5,"Diabetes")</f>
        <v>Normal</v>
      </c>
      <c r="L1947" s="30" t="str">
        <f>VLOOKUP(A1947,'Hospitalisation Details'!A1947:H4289,2,FALSE)</f>
        <v>17-Nov-1992</v>
      </c>
      <c r="M1947" s="23">
        <f>VLOOKUP(A1947,'Hospitalisation Details'!A1947:H4289,5,FALSE)</f>
        <v>3645.09</v>
      </c>
      <c r="N1947" s="23" t="str">
        <f>VLOOKUP(A1947,'Hospitalisation Details'!A1947:H4289,6,FALSE)</f>
        <v>tier - 1</v>
      </c>
      <c r="O1947" s="23" t="str">
        <f>VLOOKUP(A1947,'Hospitalisation Details'!A1947:H4289,7,FALSE)</f>
        <v>tier - 2</v>
      </c>
      <c r="P1947" s="23" t="str">
        <f>VLOOKUP(A1947,'Hospitalisation Details'!A1947:H4289,8,FALSE)</f>
        <v>R1014</v>
      </c>
      <c r="Q1947" s="26">
        <f>VLOOKUP(A1947,'Hospitalisation Details'!A1947:H4289,3,FALSE)</f>
        <v>30.558333333333334</v>
      </c>
    </row>
    <row r="1948" spans="1:17" ht="15.75" customHeight="1" x14ac:dyDescent="0.3">
      <c r="A1948" s="31" t="s">
        <v>3318</v>
      </c>
      <c r="B1948" s="23" t="str">
        <f>VLOOKUP(A1948,'Customer Names'!A1948:D4282,3,FALSE)</f>
        <v xml:space="preserve">  Brock J</v>
      </c>
      <c r="C1948" s="23">
        <f>VLOOKUP(Healthcare!A1948,'Medical Examinations'!A1948:H4282,2,FALSE)</f>
        <v>17.09</v>
      </c>
      <c r="D1948" s="23">
        <f>VLOOKUP(A1948,'Medical Examinations'!A1948:H4282,3,FALSE)</f>
        <v>5.8</v>
      </c>
      <c r="E1948" s="23" t="str">
        <f>VLOOKUP(A1948,'Medical Examinations'!A1948:H4282,4,FALSE)</f>
        <v>Yes</v>
      </c>
      <c r="F1948" s="23" t="str">
        <f>VLOOKUP(A1948,'Medical Examinations'!A1948:H4282,5,FALSE)</f>
        <v>No</v>
      </c>
      <c r="G1948" s="23" t="str">
        <f>VLOOKUP(A1948,'Medical Examinations'!A1948:H4282,6,FALSE)</f>
        <v>No</v>
      </c>
      <c r="H1948" s="23">
        <f>VLOOKUP(A1948,'Medical Examinations'!A1948:H4282,7,FALSE)</f>
        <v>0</v>
      </c>
      <c r="I1948" s="23" t="str">
        <f>VLOOKUP(A1948,'Medical Examinations'!A1948:H4282,8,FALSE)</f>
        <v>No</v>
      </c>
      <c r="J1948" s="23" t="str" cm="1">
        <f t="array" ref="J1948">_xlfn.IFS(C1948&lt;18.5,"Under Weight",C1948&lt;25,"Healthy Weight",C1948&lt;30,"Over Weight",C1948&gt;=30,"Obesity")</f>
        <v>Under Weight</v>
      </c>
      <c r="K1948" s="23" t="str" cm="1">
        <f t="array" ref="K1948">_xlfn.IFS(D1948&lt;5.7,"Normal",D1948&lt;=6.5,"Prediabetes",D1948&gt;6.5,"Diabetes")</f>
        <v>Prediabetes</v>
      </c>
      <c r="L1948" s="30" t="str">
        <f>VLOOKUP(A1948,'Hospitalisation Details'!A1948:H4290,2,FALSE)</f>
        <v>14-Jun-1985</v>
      </c>
      <c r="M1948" s="23">
        <f>VLOOKUP(A1948,'Hospitalisation Details'!A1948:H4290,5,FALSE)</f>
        <v>3622.13</v>
      </c>
      <c r="N1948" s="23" t="str">
        <f>VLOOKUP(A1948,'Hospitalisation Details'!A1948:H4290,6,FALSE)</f>
        <v>tier - 2</v>
      </c>
      <c r="O1948" s="23" t="str">
        <f>VLOOKUP(A1948,'Hospitalisation Details'!A1948:H4290,7,FALSE)</f>
        <v>tier - 1</v>
      </c>
      <c r="P1948" s="23" t="str">
        <f>VLOOKUP(A1948,'Hospitalisation Details'!A1948:H4290,8,FALSE)</f>
        <v>R1013</v>
      </c>
      <c r="Q1948" s="26">
        <f>VLOOKUP(A1948,'Hospitalisation Details'!A1948:H4290,3,FALSE)</f>
        <v>37.983333333333334</v>
      </c>
    </row>
    <row r="1949" spans="1:17" ht="15.75" customHeight="1" x14ac:dyDescent="0.3">
      <c r="A1949" s="31" t="s">
        <v>3320</v>
      </c>
      <c r="B1949" s="23" t="str">
        <f>VLOOKUP(A1949,'Customer Names'!A1949:D4283,3,FALSE)</f>
        <v xml:space="preserve">  Stephen F</v>
      </c>
      <c r="C1949" s="23">
        <f>VLOOKUP(Healthcare!A1949,'Medical Examinations'!A1949:H4283,2,FALSE)</f>
        <v>20.83</v>
      </c>
      <c r="D1949" s="23">
        <f>VLOOKUP(A1949,'Medical Examinations'!A1949:H4283,3,FALSE)</f>
        <v>5.12</v>
      </c>
      <c r="E1949" s="23" t="str">
        <f>VLOOKUP(A1949,'Medical Examinations'!A1949:H4283,4,FALSE)</f>
        <v>No</v>
      </c>
      <c r="F1949" s="23" t="str">
        <f>VLOOKUP(A1949,'Medical Examinations'!A1949:H4283,5,FALSE)</f>
        <v>No</v>
      </c>
      <c r="G1949" s="23" t="str">
        <f>VLOOKUP(A1949,'Medical Examinations'!A1949:H4283,6,FALSE)</f>
        <v>No</v>
      </c>
      <c r="H1949" s="23">
        <f>VLOOKUP(A1949,'Medical Examinations'!A1949:H4283,7,FALSE)</f>
        <v>0</v>
      </c>
      <c r="I1949" s="23" t="str">
        <f>VLOOKUP(A1949,'Medical Examinations'!A1949:H4283,8,FALSE)</f>
        <v>No</v>
      </c>
      <c r="J1949" s="23" t="str" cm="1">
        <f t="array" ref="J1949">_xlfn.IFS(C1949&lt;18.5,"Under Weight",C1949&lt;25,"Healthy Weight",C1949&lt;30,"Over Weight",C1949&gt;=30,"Obesity")</f>
        <v>Healthy Weight</v>
      </c>
      <c r="K1949" s="23" t="str" cm="1">
        <f t="array" ref="K1949">_xlfn.IFS(D1949&lt;5.7,"Normal",D1949&lt;=6.5,"Prediabetes",D1949&gt;6.5,"Diabetes")</f>
        <v>Normal</v>
      </c>
      <c r="L1949" s="30" t="str">
        <f>VLOOKUP(A1949,'Hospitalisation Details'!A1949:H4291,2,FALSE)</f>
        <v>11-Oct-1990</v>
      </c>
      <c r="M1949" s="23">
        <f>VLOOKUP(A1949,'Hospitalisation Details'!A1949:H4291,5,FALSE)</f>
        <v>3606.43</v>
      </c>
      <c r="N1949" s="23" t="str">
        <f>VLOOKUP(A1949,'Hospitalisation Details'!A1949:H4291,6,FALSE)</f>
        <v>tier - 2</v>
      </c>
      <c r="O1949" s="23" t="str">
        <f>VLOOKUP(A1949,'Hospitalisation Details'!A1949:H4291,7,FALSE)</f>
        <v>tier - 1</v>
      </c>
      <c r="P1949" s="23" t="str">
        <f>VLOOKUP(A1949,'Hospitalisation Details'!A1949:H4291,8,FALSE)</f>
        <v>R1013</v>
      </c>
      <c r="Q1949" s="26">
        <f>VLOOKUP(A1949,'Hospitalisation Details'!A1949:H4291,3,FALSE)</f>
        <v>32.658333333333331</v>
      </c>
    </row>
    <row r="1950" spans="1:17" ht="15.75" customHeight="1" x14ac:dyDescent="0.3">
      <c r="A1950" s="31" t="s">
        <v>3322</v>
      </c>
      <c r="B1950" s="23" t="str">
        <f>VLOOKUP(A1950,'Customer Names'!A1950:D4284,3,FALSE)</f>
        <v xml:space="preserve">  Missy</v>
      </c>
      <c r="C1950" s="23">
        <f>VLOOKUP(Healthcare!A1950,'Medical Examinations'!A1950:H4284,2,FALSE)</f>
        <v>18.920000000000002</v>
      </c>
      <c r="D1950" s="23">
        <f>VLOOKUP(A1950,'Medical Examinations'!A1950:H4284,3,FALSE)</f>
        <v>5.98</v>
      </c>
      <c r="E1950" s="23" t="str">
        <f>VLOOKUP(A1950,'Medical Examinations'!A1950:H4284,4,FALSE)</f>
        <v>Yes</v>
      </c>
      <c r="F1950" s="23" t="str">
        <f>VLOOKUP(A1950,'Medical Examinations'!A1950:H4284,5,FALSE)</f>
        <v>No</v>
      </c>
      <c r="G1950" s="23" t="str">
        <f>VLOOKUP(A1950,'Medical Examinations'!A1950:H4284,6,FALSE)</f>
        <v>No</v>
      </c>
      <c r="H1950" s="23">
        <f>VLOOKUP(A1950,'Medical Examinations'!A1950:H4284,7,FALSE)</f>
        <v>1</v>
      </c>
      <c r="I1950" s="23" t="str">
        <f>VLOOKUP(A1950,'Medical Examinations'!A1950:H4284,8,FALSE)</f>
        <v>No</v>
      </c>
      <c r="J1950" s="23" t="str" cm="1">
        <f t="array" ref="J1950">_xlfn.IFS(C1950&lt;18.5,"Under Weight",C1950&lt;25,"Healthy Weight",C1950&lt;30,"Over Weight",C1950&gt;=30,"Obesity")</f>
        <v>Healthy Weight</v>
      </c>
      <c r="K1950" s="23" t="str" cm="1">
        <f t="array" ref="K1950">_xlfn.IFS(D1950&lt;5.7,"Normal",D1950&lt;=6.5,"Prediabetes",D1950&gt;6.5,"Diabetes")</f>
        <v>Prediabetes</v>
      </c>
      <c r="L1950" s="30" t="str">
        <f>VLOOKUP(A1950,'Hospitalisation Details'!A1950:H4292,2,FALSE)</f>
        <v>04-Nov-1988</v>
      </c>
      <c r="M1950" s="23">
        <f>VLOOKUP(A1950,'Hospitalisation Details'!A1950:H4292,5,FALSE)</f>
        <v>3603.6</v>
      </c>
      <c r="N1950" s="23" t="str">
        <f>VLOOKUP(A1950,'Hospitalisation Details'!A1950:H4292,6,FALSE)</f>
        <v>tier - 2</v>
      </c>
      <c r="O1950" s="23" t="str">
        <f>VLOOKUP(A1950,'Hospitalisation Details'!A1950:H4292,7,FALSE)</f>
        <v>tier - 1</v>
      </c>
      <c r="P1950" s="23" t="str">
        <f>VLOOKUP(A1950,'Hospitalisation Details'!A1950:H4292,8,FALSE)</f>
        <v>R1013</v>
      </c>
      <c r="Q1950" s="26">
        <f>VLOOKUP(A1950,'Hospitalisation Details'!A1950:H4292,3,FALSE)</f>
        <v>34.594444444444441</v>
      </c>
    </row>
    <row r="1951" spans="1:17" ht="15.75" customHeight="1" x14ac:dyDescent="0.3">
      <c r="A1951" s="31" t="s">
        <v>3324</v>
      </c>
      <c r="B1951" s="23" t="str">
        <f>VLOOKUP(A1951,'Customer Names'!A1951:D4285,3,FALSE)</f>
        <v xml:space="preserve">  William</v>
      </c>
      <c r="C1951" s="23">
        <f>VLOOKUP(Healthcare!A1951,'Medical Examinations'!A1951:H4285,2,FALSE)</f>
        <v>37.1</v>
      </c>
      <c r="D1951" s="23">
        <f>VLOOKUP(A1951,'Medical Examinations'!A1951:H4285,3,FALSE)</f>
        <v>5.46</v>
      </c>
      <c r="E1951" s="23" t="str">
        <f>VLOOKUP(A1951,'Medical Examinations'!A1951:H4285,4,FALSE)</f>
        <v>No</v>
      </c>
      <c r="F1951" s="23" t="str">
        <f>VLOOKUP(A1951,'Medical Examinations'!A1951:H4285,5,FALSE)</f>
        <v>No</v>
      </c>
      <c r="G1951" s="23" t="str">
        <f>VLOOKUP(A1951,'Medical Examinations'!A1951:H4285,6,FALSE)</f>
        <v>No</v>
      </c>
      <c r="H1951" s="23">
        <f>VLOOKUP(A1951,'Medical Examinations'!A1951:H4285,7,FALSE)</f>
        <v>0</v>
      </c>
      <c r="I1951" s="23" t="str">
        <f>VLOOKUP(A1951,'Medical Examinations'!A1951:H4285,8,FALSE)</f>
        <v>No</v>
      </c>
      <c r="J1951" s="23" t="str" cm="1">
        <f t="array" ref="J1951">_xlfn.IFS(C1951&lt;18.5,"Under Weight",C1951&lt;25,"Healthy Weight",C1951&lt;30,"Over Weight",C1951&gt;=30,"Obesity")</f>
        <v>Obesity</v>
      </c>
      <c r="K1951" s="23" t="str" cm="1">
        <f t="array" ref="K1951">_xlfn.IFS(D1951&lt;5.7,"Normal",D1951&lt;=6.5,"Prediabetes",D1951&gt;6.5,"Diabetes")</f>
        <v>Normal</v>
      </c>
      <c r="L1951" s="30" t="str">
        <f>VLOOKUP(A1951,'Hospitalisation Details'!A1951:H4293,2,FALSE)</f>
        <v>12-Aug-1999</v>
      </c>
      <c r="M1951" s="23">
        <f>VLOOKUP(A1951,'Hospitalisation Details'!A1951:H4293,5,FALSE)</f>
        <v>3597.6</v>
      </c>
      <c r="N1951" s="23" t="str">
        <f>VLOOKUP(A1951,'Hospitalisation Details'!A1951:H4293,6,FALSE)</f>
        <v>tier - 2</v>
      </c>
      <c r="O1951" s="23" t="str">
        <f>VLOOKUP(A1951,'Hospitalisation Details'!A1951:H4293,7,FALSE)</f>
        <v>tier - 2</v>
      </c>
      <c r="P1951" s="23" t="str">
        <f>VLOOKUP(A1951,'Hospitalisation Details'!A1951:H4293,8,FALSE)</f>
        <v>R1011</v>
      </c>
      <c r="Q1951" s="26">
        <f>VLOOKUP(A1951,'Hospitalisation Details'!A1951:H4293,3,FALSE)</f>
        <v>23.822222222222223</v>
      </c>
    </row>
    <row r="1952" spans="1:17" ht="15.75" customHeight="1" x14ac:dyDescent="0.3">
      <c r="A1952" s="31" t="s">
        <v>3325</v>
      </c>
      <c r="B1952" s="23" t="str">
        <f>VLOOKUP(A1952,'Customer Names'!A1952:D4286,3,FALSE)</f>
        <v xml:space="preserve">  Lauren M</v>
      </c>
      <c r="C1952" s="23">
        <f>VLOOKUP(Healthcare!A1952,'Medical Examinations'!A1952:H4286,2,FALSE)</f>
        <v>22.515000000000001</v>
      </c>
      <c r="D1952" s="23">
        <f>VLOOKUP(A1952,'Medical Examinations'!A1952:H4286,3,FALSE)</f>
        <v>4.91</v>
      </c>
      <c r="E1952" s="23" t="str">
        <f>VLOOKUP(A1952,'Medical Examinations'!A1952:H4286,4,FALSE)</f>
        <v>Yes</v>
      </c>
      <c r="F1952" s="23" t="str">
        <f>VLOOKUP(A1952,'Medical Examinations'!A1952:H4286,5,FALSE)</f>
        <v>No</v>
      </c>
      <c r="G1952" s="23" t="str">
        <f>VLOOKUP(A1952,'Medical Examinations'!A1952:H4286,6,FALSE)</f>
        <v>Yes</v>
      </c>
      <c r="H1952" s="23">
        <f>VLOOKUP(A1952,'Medical Examinations'!A1952:H4286,7,FALSE)</f>
        <v>1</v>
      </c>
      <c r="I1952" s="23" t="str">
        <f>VLOOKUP(A1952,'Medical Examinations'!A1952:H4286,8,FALSE)</f>
        <v>No</v>
      </c>
      <c r="J1952" s="23" t="str" cm="1">
        <f t="array" ref="J1952">_xlfn.IFS(C1952&lt;18.5,"Under Weight",C1952&lt;25,"Healthy Weight",C1952&lt;30,"Over Weight",C1952&gt;=30,"Obesity")</f>
        <v>Healthy Weight</v>
      </c>
      <c r="K1952" s="23" t="str" cm="1">
        <f t="array" ref="K1952">_xlfn.IFS(D1952&lt;5.7,"Normal",D1952&lt;=6.5,"Prediabetes",D1952&gt;6.5,"Diabetes")</f>
        <v>Normal</v>
      </c>
      <c r="L1952" s="30" t="str">
        <f>VLOOKUP(A1952,'Hospitalisation Details'!A1952:H4294,2,FALSE)</f>
        <v>04-Nov-1997</v>
      </c>
      <c r="M1952" s="23">
        <f>VLOOKUP(A1952,'Hospitalisation Details'!A1952:H4294,5,FALSE)</f>
        <v>3594.17</v>
      </c>
      <c r="N1952" s="23" t="str">
        <f>VLOOKUP(A1952,'Hospitalisation Details'!A1952:H4294,6,FALSE)</f>
        <v>tier - 2</v>
      </c>
      <c r="O1952" s="23" t="str">
        <f>VLOOKUP(A1952,'Hospitalisation Details'!A1952:H4294,7,FALSE)</f>
        <v>tier - 2</v>
      </c>
      <c r="P1952" s="23" t="str">
        <f>VLOOKUP(A1952,'Hospitalisation Details'!A1952:H4294,8,FALSE)</f>
        <v>R1012</v>
      </c>
      <c r="Q1952" s="26">
        <f>VLOOKUP(A1952,'Hospitalisation Details'!A1952:H4294,3,FALSE)</f>
        <v>25.594444444444445</v>
      </c>
    </row>
    <row r="1953" spans="1:17" ht="15.75" customHeight="1" x14ac:dyDescent="0.3">
      <c r="A1953" s="31" t="s">
        <v>3327</v>
      </c>
      <c r="B1953" s="23" t="str">
        <f>VLOOKUP(A1953,'Customer Names'!A1953:D4287,3,FALSE)</f>
        <v xml:space="preserve">  Apolo U</v>
      </c>
      <c r="C1953" s="23">
        <f>VLOOKUP(Healthcare!A1953,'Medical Examinations'!A1953:H4287,2,FALSE)</f>
        <v>32.700000000000003</v>
      </c>
      <c r="D1953" s="23">
        <f>VLOOKUP(A1953,'Medical Examinations'!A1953:H4287,3,FALSE)</f>
        <v>4.66</v>
      </c>
      <c r="E1953" s="23" t="str">
        <f>VLOOKUP(A1953,'Medical Examinations'!A1953:H4287,4,FALSE)</f>
        <v>No</v>
      </c>
      <c r="F1953" s="23" t="str">
        <f>VLOOKUP(A1953,'Medical Examinations'!A1953:H4287,5,FALSE)</f>
        <v>No</v>
      </c>
      <c r="G1953" s="23" t="str">
        <f>VLOOKUP(A1953,'Medical Examinations'!A1953:H4287,6,FALSE)</f>
        <v>No</v>
      </c>
      <c r="H1953" s="23">
        <f>VLOOKUP(A1953,'Medical Examinations'!A1953:H4287,7,FALSE)</f>
        <v>0</v>
      </c>
      <c r="I1953" s="23" t="str">
        <f>VLOOKUP(A1953,'Medical Examinations'!A1953:H4287,8,FALSE)</f>
        <v>No</v>
      </c>
      <c r="J1953" s="23" t="str" cm="1">
        <f t="array" ref="J1953">_xlfn.IFS(C1953&lt;18.5,"Under Weight",C1953&lt;25,"Healthy Weight",C1953&lt;30,"Over Weight",C1953&gt;=30,"Obesity")</f>
        <v>Obesity</v>
      </c>
      <c r="K1953" s="23" t="str" cm="1">
        <f t="array" ref="K1953">_xlfn.IFS(D1953&lt;5.7,"Normal",D1953&lt;=6.5,"Prediabetes",D1953&gt;6.5,"Diabetes")</f>
        <v>Normal</v>
      </c>
      <c r="L1953" s="30" t="str">
        <f>VLOOKUP(A1953,'Hospitalisation Details'!A1953:H4295,2,FALSE)</f>
        <v>06-Jun-1999</v>
      </c>
      <c r="M1953" s="23">
        <f>VLOOKUP(A1953,'Hospitalisation Details'!A1953:H4295,5,FALSE)</f>
        <v>3591.48</v>
      </c>
      <c r="N1953" s="23" t="str">
        <f>VLOOKUP(A1953,'Hospitalisation Details'!A1953:H4295,6,FALSE)</f>
        <v>tier - 2</v>
      </c>
      <c r="O1953" s="23" t="str">
        <f>VLOOKUP(A1953,'Hospitalisation Details'!A1953:H4295,7,FALSE)</f>
        <v>tier - 3</v>
      </c>
      <c r="P1953" s="23" t="str">
        <f>VLOOKUP(A1953,'Hospitalisation Details'!A1953:H4295,8,FALSE)</f>
        <v>R1011</v>
      </c>
      <c r="Q1953" s="26">
        <f>VLOOKUP(A1953,'Hospitalisation Details'!A1953:H4295,3,FALSE)</f>
        <v>24.005555555555556</v>
      </c>
    </row>
    <row r="1954" spans="1:17" ht="15.75" customHeight="1" x14ac:dyDescent="0.3">
      <c r="A1954" s="31" t="s">
        <v>3329</v>
      </c>
      <c r="B1954" s="23" t="str">
        <f>VLOOKUP(A1954,'Customer Names'!A1954:D4288,3,FALSE)</f>
        <v xml:space="preserve">  Alfons</v>
      </c>
      <c r="C1954" s="23">
        <f>VLOOKUP(Healthcare!A1954,'Medical Examinations'!A1954:H4288,2,FALSE)</f>
        <v>17.75</v>
      </c>
      <c r="D1954" s="23">
        <f>VLOOKUP(A1954,'Medical Examinations'!A1954:H4288,3,FALSE)</f>
        <v>6.8</v>
      </c>
      <c r="E1954" s="23" t="str">
        <f>VLOOKUP(A1954,'Medical Examinations'!A1954:H4288,4,FALSE)</f>
        <v>Yes</v>
      </c>
      <c r="F1954" s="23" t="str">
        <f>VLOOKUP(A1954,'Medical Examinations'!A1954:H4288,5,FALSE)</f>
        <v>No</v>
      </c>
      <c r="G1954" s="23" t="str">
        <f>VLOOKUP(A1954,'Medical Examinations'!A1954:H4288,6,FALSE)</f>
        <v>No</v>
      </c>
      <c r="H1954" s="23">
        <f>VLOOKUP(A1954,'Medical Examinations'!A1954:H4288,7,FALSE)</f>
        <v>1</v>
      </c>
      <c r="I1954" s="23" t="str">
        <f>VLOOKUP(A1954,'Medical Examinations'!A1954:H4288,8,FALSE)</f>
        <v>No</v>
      </c>
      <c r="J1954" s="23" t="str" cm="1">
        <f t="array" ref="J1954">_xlfn.IFS(C1954&lt;18.5,"Under Weight",C1954&lt;25,"Healthy Weight",C1954&lt;30,"Over Weight",C1954&gt;=30,"Obesity")</f>
        <v>Under Weight</v>
      </c>
      <c r="K1954" s="23" t="str" cm="1">
        <f t="array" ref="K1954">_xlfn.IFS(D1954&lt;5.7,"Normal",D1954&lt;=6.5,"Prediabetes",D1954&gt;6.5,"Diabetes")</f>
        <v>Diabetes</v>
      </c>
      <c r="L1954" s="30" t="str">
        <f>VLOOKUP(A1954,'Hospitalisation Details'!A1954:H4296,2,FALSE)</f>
        <v>27-Dec-1986</v>
      </c>
      <c r="M1954" s="23">
        <f>VLOOKUP(A1954,'Hospitalisation Details'!A1954:H4296,5,FALSE)</f>
        <v>3589.14</v>
      </c>
      <c r="N1954" s="23" t="str">
        <f>VLOOKUP(A1954,'Hospitalisation Details'!A1954:H4296,6,FALSE)</f>
        <v>tier - 2</v>
      </c>
      <c r="O1954" s="23" t="str">
        <f>VLOOKUP(A1954,'Hospitalisation Details'!A1954:H4296,7,FALSE)</f>
        <v>tier - 2</v>
      </c>
      <c r="P1954" s="23" t="str">
        <f>VLOOKUP(A1954,'Hospitalisation Details'!A1954:H4296,8,FALSE)</f>
        <v>R1013</v>
      </c>
      <c r="Q1954" s="26">
        <f>VLOOKUP(A1954,'Hospitalisation Details'!A1954:H4296,3,FALSE)</f>
        <v>36.447222222222223</v>
      </c>
    </row>
    <row r="1955" spans="1:17" ht="15.75" customHeight="1" x14ac:dyDescent="0.3">
      <c r="A1955" s="31" t="s">
        <v>3331</v>
      </c>
      <c r="B1955" s="23" t="str">
        <f>VLOOKUP(A1955,'Customer Names'!A1955:D4289,3,FALSE)</f>
        <v xml:space="preserve">  Amber</v>
      </c>
      <c r="C1955" s="23">
        <f>VLOOKUP(Healthcare!A1955,'Medical Examinations'!A1955:H4289,2,FALSE)</f>
        <v>33.630000000000003</v>
      </c>
      <c r="D1955" s="23">
        <f>VLOOKUP(A1955,'Medical Examinations'!A1955:H4289,3,FALSE)</f>
        <v>4.47</v>
      </c>
      <c r="E1955" s="23" t="str">
        <f>VLOOKUP(A1955,'Medical Examinations'!A1955:H4289,4,FALSE)</f>
        <v>Yes</v>
      </c>
      <c r="F1955" s="23" t="str">
        <f>VLOOKUP(A1955,'Medical Examinations'!A1955:H4289,5,FALSE)</f>
        <v>No</v>
      </c>
      <c r="G1955" s="23" t="str">
        <f>VLOOKUP(A1955,'Medical Examinations'!A1955:H4289,6,FALSE)</f>
        <v>No</v>
      </c>
      <c r="H1955" s="23">
        <f>VLOOKUP(A1955,'Medical Examinations'!A1955:H4289,7,FALSE)</f>
        <v>0</v>
      </c>
      <c r="I1955" s="23" t="str">
        <f>VLOOKUP(A1955,'Medical Examinations'!A1955:H4289,8,FALSE)</f>
        <v>No</v>
      </c>
      <c r="J1955" s="23" t="str" cm="1">
        <f t="array" ref="J1955">_xlfn.IFS(C1955&lt;18.5,"Under Weight",C1955&lt;25,"Healthy Weight",C1955&lt;30,"Over Weight",C1955&gt;=30,"Obesity")</f>
        <v>Obesity</v>
      </c>
      <c r="K1955" s="23" t="str" cm="1">
        <f t="array" ref="K1955">_xlfn.IFS(D1955&lt;5.7,"Normal",D1955&lt;=6.5,"Prediabetes",D1955&gt;6.5,"Diabetes")</f>
        <v>Normal</v>
      </c>
      <c r="L1955" s="30" t="str">
        <f>VLOOKUP(A1955,'Hospitalisation Details'!A1955:H4297,2,FALSE)</f>
        <v>11-Nov-2001</v>
      </c>
      <c r="M1955" s="23">
        <f>VLOOKUP(A1955,'Hospitalisation Details'!A1955:H4297,5,FALSE)</f>
        <v>3579.83</v>
      </c>
      <c r="N1955" s="23" t="str">
        <f>VLOOKUP(A1955,'Hospitalisation Details'!A1955:H4297,6,FALSE)</f>
        <v>tier - 2</v>
      </c>
      <c r="O1955" s="23" t="str">
        <f>VLOOKUP(A1955,'Hospitalisation Details'!A1955:H4297,7,FALSE)</f>
        <v>tier - 2</v>
      </c>
      <c r="P1955" s="23" t="str">
        <f>VLOOKUP(A1955,'Hospitalisation Details'!A1955:H4297,8,FALSE)</f>
        <v>R1012</v>
      </c>
      <c r="Q1955" s="26">
        <f>VLOOKUP(A1955,'Hospitalisation Details'!A1955:H4297,3,FALSE)</f>
        <v>21.574999999999999</v>
      </c>
    </row>
    <row r="1956" spans="1:17" ht="15.75" customHeight="1" x14ac:dyDescent="0.3">
      <c r="A1956" s="31" t="s">
        <v>3333</v>
      </c>
      <c r="B1956" s="23" t="str">
        <f>VLOOKUP(A1956,'Customer Names'!A1956:D4290,3,FALSE)</f>
        <v xml:space="preserve">  Leah C</v>
      </c>
      <c r="C1956" s="23">
        <f>VLOOKUP(Healthcare!A1956,'Medical Examinations'!A1956:H4290,2,FALSE)</f>
        <v>34.799999999999997</v>
      </c>
      <c r="D1956" s="23">
        <f>VLOOKUP(A1956,'Medical Examinations'!A1956:H4290,3,FALSE)</f>
        <v>4.08</v>
      </c>
      <c r="E1956" s="23" t="str">
        <f>VLOOKUP(A1956,'Medical Examinations'!A1956:H4290,4,FALSE)</f>
        <v>Yes</v>
      </c>
      <c r="F1956" s="23" t="str">
        <f>VLOOKUP(A1956,'Medical Examinations'!A1956:H4290,5,FALSE)</f>
        <v>No</v>
      </c>
      <c r="G1956" s="23" t="str">
        <f>VLOOKUP(A1956,'Medical Examinations'!A1956:H4290,6,FALSE)</f>
        <v>No</v>
      </c>
      <c r="H1956" s="23">
        <f>VLOOKUP(A1956,'Medical Examinations'!A1956:H4290,7,FALSE)</f>
        <v>1</v>
      </c>
      <c r="I1956" s="23" t="str">
        <f>VLOOKUP(A1956,'Medical Examinations'!A1956:H4290,8,FALSE)</f>
        <v>No</v>
      </c>
      <c r="J1956" s="23" t="str" cm="1">
        <f t="array" ref="J1956">_xlfn.IFS(C1956&lt;18.5,"Under Weight",C1956&lt;25,"Healthy Weight",C1956&lt;30,"Over Weight",C1956&gt;=30,"Obesity")</f>
        <v>Obesity</v>
      </c>
      <c r="K1956" s="23" t="str" cm="1">
        <f t="array" ref="K1956">_xlfn.IFS(D1956&lt;5.7,"Normal",D1956&lt;=6.5,"Prediabetes",D1956&gt;6.5,"Diabetes")</f>
        <v>Normal</v>
      </c>
      <c r="L1956" s="30" t="str">
        <f>VLOOKUP(A1956,'Hospitalisation Details'!A1956:H4298,2,FALSE)</f>
        <v>23-Aug-1995</v>
      </c>
      <c r="M1956" s="23">
        <f>VLOOKUP(A1956,'Hospitalisation Details'!A1956:H4298,5,FALSE)</f>
        <v>3578</v>
      </c>
      <c r="N1956" s="23" t="str">
        <f>VLOOKUP(A1956,'Hospitalisation Details'!A1956:H4298,6,FALSE)</f>
        <v>tier - 2</v>
      </c>
      <c r="O1956" s="23" t="str">
        <f>VLOOKUP(A1956,'Hospitalisation Details'!A1956:H4298,7,FALSE)</f>
        <v>tier - 3</v>
      </c>
      <c r="P1956" s="23" t="str">
        <f>VLOOKUP(A1956,'Hospitalisation Details'!A1956:H4298,8,FALSE)</f>
        <v>R1011</v>
      </c>
      <c r="Q1956" s="26">
        <f>VLOOKUP(A1956,'Hospitalisation Details'!A1956:H4298,3,FALSE)</f>
        <v>27.791666666666668</v>
      </c>
    </row>
    <row r="1957" spans="1:17" ht="15.75" customHeight="1" x14ac:dyDescent="0.3">
      <c r="A1957" s="31" t="s">
        <v>3335</v>
      </c>
      <c r="B1957" s="23" t="str">
        <f>VLOOKUP(A1957,'Customer Names'!A1957:D4291,3,FALSE)</f>
        <v xml:space="preserve">  Lilia</v>
      </c>
      <c r="C1957" s="23">
        <f>VLOOKUP(Healthcare!A1957,'Medical Examinations'!A1957:H4291,2,FALSE)</f>
        <v>16.809999999999999</v>
      </c>
      <c r="D1957" s="23">
        <f>VLOOKUP(A1957,'Medical Examinations'!A1957:H4291,3,FALSE)</f>
        <v>5.51</v>
      </c>
      <c r="E1957" s="23" t="str">
        <f>VLOOKUP(A1957,'Medical Examinations'!A1957:H4291,4,FALSE)</f>
        <v>Yes</v>
      </c>
      <c r="F1957" s="23" t="str">
        <f>VLOOKUP(A1957,'Medical Examinations'!A1957:H4291,5,FALSE)</f>
        <v>No</v>
      </c>
      <c r="G1957" s="23" t="str">
        <f>VLOOKUP(A1957,'Medical Examinations'!A1957:H4291,6,FALSE)</f>
        <v>No</v>
      </c>
      <c r="H1957" s="23">
        <f>VLOOKUP(A1957,'Medical Examinations'!A1957:H4291,7,FALSE)</f>
        <v>1</v>
      </c>
      <c r="I1957" s="23" t="str">
        <f>VLOOKUP(A1957,'Medical Examinations'!A1957:H4291,8,FALSE)</f>
        <v>No</v>
      </c>
      <c r="J1957" s="23" t="str" cm="1">
        <f t="array" ref="J1957">_xlfn.IFS(C1957&lt;18.5,"Under Weight",C1957&lt;25,"Healthy Weight",C1957&lt;30,"Over Weight",C1957&gt;=30,"Obesity")</f>
        <v>Under Weight</v>
      </c>
      <c r="K1957" s="23" t="str" cm="1">
        <f t="array" ref="K1957">_xlfn.IFS(D1957&lt;5.7,"Normal",D1957&lt;=6.5,"Prediabetes",D1957&gt;6.5,"Diabetes")</f>
        <v>Normal</v>
      </c>
      <c r="L1957" s="30" t="str">
        <f>VLOOKUP(A1957,'Hospitalisation Details'!A1957:H4299,2,FALSE)</f>
        <v>18-Aug-1988</v>
      </c>
      <c r="M1957" s="23">
        <f>VLOOKUP(A1957,'Hospitalisation Details'!A1957:H4299,5,FALSE)</f>
        <v>3569.96</v>
      </c>
      <c r="N1957" s="23" t="str">
        <f>VLOOKUP(A1957,'Hospitalisation Details'!A1957:H4299,6,FALSE)</f>
        <v>tier - 2</v>
      </c>
      <c r="O1957" s="23" t="str">
        <f>VLOOKUP(A1957,'Hospitalisation Details'!A1957:H4299,7,FALSE)</f>
        <v>tier - 1</v>
      </c>
      <c r="P1957" s="23" t="str">
        <f>VLOOKUP(A1957,'Hospitalisation Details'!A1957:H4299,8,FALSE)</f>
        <v>R1012</v>
      </c>
      <c r="Q1957" s="26">
        <f>VLOOKUP(A1957,'Hospitalisation Details'!A1957:H4299,3,FALSE)</f>
        <v>34.805555555555557</v>
      </c>
    </row>
    <row r="1958" spans="1:17" ht="15.75" customHeight="1" x14ac:dyDescent="0.3">
      <c r="A1958" s="31" t="s">
        <v>3337</v>
      </c>
      <c r="B1958" s="23" t="str">
        <f>VLOOKUP(A1958,'Customer Names'!A1958:D4292,3,FALSE)</f>
        <v xml:space="preserve">  Danny</v>
      </c>
      <c r="C1958" s="23">
        <f>VLOOKUP(Healthcare!A1958,'Medical Examinations'!A1958:H4292,2,FALSE)</f>
        <v>16.690000000000001</v>
      </c>
      <c r="D1958" s="23">
        <f>VLOOKUP(A1958,'Medical Examinations'!A1958:H4292,3,FALSE)</f>
        <v>8.4</v>
      </c>
      <c r="E1958" s="23" t="str">
        <f>VLOOKUP(A1958,'Medical Examinations'!A1958:H4292,4,FALSE)</f>
        <v>Yes</v>
      </c>
      <c r="F1958" s="23" t="str">
        <f>VLOOKUP(A1958,'Medical Examinations'!A1958:H4292,5,FALSE)</f>
        <v>No</v>
      </c>
      <c r="G1958" s="23" t="str">
        <f>VLOOKUP(A1958,'Medical Examinations'!A1958:H4292,6,FALSE)</f>
        <v>No</v>
      </c>
      <c r="H1958" s="23">
        <f>VLOOKUP(A1958,'Medical Examinations'!A1958:H4292,7,FALSE)</f>
        <v>0</v>
      </c>
      <c r="I1958" s="23" t="str">
        <f>VLOOKUP(A1958,'Medical Examinations'!A1958:H4292,8,FALSE)</f>
        <v>No</v>
      </c>
      <c r="J1958" s="23" t="str" cm="1">
        <f t="array" ref="J1958">_xlfn.IFS(C1958&lt;18.5,"Under Weight",C1958&lt;25,"Healthy Weight",C1958&lt;30,"Over Weight",C1958&gt;=30,"Obesity")</f>
        <v>Under Weight</v>
      </c>
      <c r="K1958" s="23" t="str" cm="1">
        <f t="array" ref="K1958">_xlfn.IFS(D1958&lt;5.7,"Normal",D1958&lt;=6.5,"Prediabetes",D1958&gt;6.5,"Diabetes")</f>
        <v>Diabetes</v>
      </c>
      <c r="L1958" s="30" t="str">
        <f>VLOOKUP(A1958,'Hospitalisation Details'!A1958:H4300,2,FALSE)</f>
        <v>10-Oct-1981</v>
      </c>
      <c r="M1958" s="23">
        <f>VLOOKUP(A1958,'Hospitalisation Details'!A1958:H4300,5,FALSE)</f>
        <v>3562.87</v>
      </c>
      <c r="N1958" s="23" t="str">
        <f>VLOOKUP(A1958,'Hospitalisation Details'!A1958:H4300,6,FALSE)</f>
        <v>tier - 2</v>
      </c>
      <c r="O1958" s="23" t="str">
        <f>VLOOKUP(A1958,'Hospitalisation Details'!A1958:H4300,7,FALSE)</f>
        <v>tier - 1</v>
      </c>
      <c r="P1958" s="23" t="str">
        <f>VLOOKUP(A1958,'Hospitalisation Details'!A1958:H4300,8,FALSE)</f>
        <v>R1013</v>
      </c>
      <c r="Q1958" s="26">
        <f>VLOOKUP(A1958,'Hospitalisation Details'!A1958:H4300,3,FALSE)</f>
        <v>41.661111111111111</v>
      </c>
    </row>
    <row r="1959" spans="1:17" ht="15.75" customHeight="1" x14ac:dyDescent="0.3">
      <c r="A1959" s="31" t="s">
        <v>3339</v>
      </c>
      <c r="B1959" s="23" t="str">
        <f>VLOOKUP(A1959,'Customer Names'!A1959:D4293,3,FALSE)</f>
        <v xml:space="preserve">  Lauren</v>
      </c>
      <c r="C1959" s="23">
        <f>VLOOKUP(Healthcare!A1959,'Medical Examinations'!A1959:H4293,2,FALSE)</f>
        <v>23.21</v>
      </c>
      <c r="D1959" s="23">
        <f>VLOOKUP(A1959,'Medical Examinations'!A1959:H4293,3,FALSE)</f>
        <v>5.14</v>
      </c>
      <c r="E1959" s="23" t="str">
        <f>VLOOKUP(A1959,'Medical Examinations'!A1959:H4293,4,FALSE)</f>
        <v>Yes</v>
      </c>
      <c r="F1959" s="23" t="str">
        <f>VLOOKUP(A1959,'Medical Examinations'!A1959:H4293,5,FALSE)</f>
        <v>No</v>
      </c>
      <c r="G1959" s="23" t="str">
        <f>VLOOKUP(A1959,'Medical Examinations'!A1959:H4293,6,FALSE)</f>
        <v>No</v>
      </c>
      <c r="H1959" s="23">
        <f>VLOOKUP(A1959,'Medical Examinations'!A1959:H4293,7,FALSE)</f>
        <v>1</v>
      </c>
      <c r="I1959" s="23" t="str">
        <f>VLOOKUP(A1959,'Medical Examinations'!A1959:H4293,8,FALSE)</f>
        <v>No</v>
      </c>
      <c r="J1959" s="23" t="str" cm="1">
        <f t="array" ref="J1959">_xlfn.IFS(C1959&lt;18.5,"Under Weight",C1959&lt;25,"Healthy Weight",C1959&lt;30,"Over Weight",C1959&gt;=30,"Obesity")</f>
        <v>Healthy Weight</v>
      </c>
      <c r="K1959" s="23" t="str" cm="1">
        <f t="array" ref="K1959">_xlfn.IFS(D1959&lt;5.7,"Normal",D1959&lt;=6.5,"Prediabetes",D1959&gt;6.5,"Diabetes")</f>
        <v>Normal</v>
      </c>
      <c r="L1959" s="30" t="str">
        <f>VLOOKUP(A1959,'Hospitalisation Details'!A1959:H4301,2,FALSE)</f>
        <v>16-Jun-1995</v>
      </c>
      <c r="M1959" s="23">
        <f>VLOOKUP(A1959,'Hospitalisation Details'!A1959:H4301,5,FALSE)</f>
        <v>3561.89</v>
      </c>
      <c r="N1959" s="23" t="str">
        <f>VLOOKUP(A1959,'Hospitalisation Details'!A1959:H4301,6,FALSE)</f>
        <v>tier - 2</v>
      </c>
      <c r="O1959" s="23" t="str">
        <f>VLOOKUP(A1959,'Hospitalisation Details'!A1959:H4301,7,FALSE)</f>
        <v>tier - 1</v>
      </c>
      <c r="P1959" s="23" t="str">
        <f>VLOOKUP(A1959,'Hospitalisation Details'!A1959:H4301,8,FALSE)</f>
        <v>R1013</v>
      </c>
      <c r="Q1959" s="26">
        <f>VLOOKUP(A1959,'Hospitalisation Details'!A1959:H4301,3,FALSE)</f>
        <v>27.977777777777778</v>
      </c>
    </row>
    <row r="1960" spans="1:17" ht="15.75" customHeight="1" x14ac:dyDescent="0.3">
      <c r="A1960" s="31" t="s">
        <v>3340</v>
      </c>
      <c r="B1960" s="23" t="str">
        <f>VLOOKUP(A1960,'Customer Names'!A1960:D4294,3,FALSE)</f>
        <v xml:space="preserve">  Courtney</v>
      </c>
      <c r="C1960" s="23">
        <f>VLOOKUP(Healthcare!A1960,'Medical Examinations'!A1960:H4294,2,FALSE)</f>
        <v>25.175000000000001</v>
      </c>
      <c r="D1960" s="23">
        <f>VLOOKUP(A1960,'Medical Examinations'!A1960:H4294,3,FALSE)</f>
        <v>5.21</v>
      </c>
      <c r="E1960" s="23" t="str">
        <f>VLOOKUP(A1960,'Medical Examinations'!A1960:H4294,4,FALSE)</f>
        <v>Yes</v>
      </c>
      <c r="F1960" s="23" t="str">
        <f>VLOOKUP(A1960,'Medical Examinations'!A1960:H4294,5,FALSE)</f>
        <v>No</v>
      </c>
      <c r="G1960" s="23" t="str">
        <f>VLOOKUP(A1960,'Medical Examinations'!A1960:H4294,6,FALSE)</f>
        <v>No</v>
      </c>
      <c r="H1960" s="23">
        <f>VLOOKUP(A1960,'Medical Examinations'!A1960:H4294,7,FALSE)</f>
        <v>1</v>
      </c>
      <c r="I1960" s="23" t="str">
        <f>VLOOKUP(A1960,'Medical Examinations'!A1960:H4294,8,FALSE)</f>
        <v>No</v>
      </c>
      <c r="J1960" s="23" t="str" cm="1">
        <f t="array" ref="J1960">_xlfn.IFS(C1960&lt;18.5,"Under Weight",C1960&lt;25,"Healthy Weight",C1960&lt;30,"Over Weight",C1960&gt;=30,"Obesity")</f>
        <v>Over Weight</v>
      </c>
      <c r="K1960" s="23" t="str" cm="1">
        <f t="array" ref="K1960">_xlfn.IFS(D1960&lt;5.7,"Normal",D1960&lt;=6.5,"Prediabetes",D1960&gt;6.5,"Diabetes")</f>
        <v>Normal</v>
      </c>
      <c r="L1960" s="30" t="str">
        <f>VLOOKUP(A1960,'Hospitalisation Details'!A1960:H4302,2,FALSE)</f>
        <v>09-Oct-1995</v>
      </c>
      <c r="M1960" s="23">
        <f>VLOOKUP(A1960,'Hospitalisation Details'!A1960:H4302,5,FALSE)</f>
        <v>3558.62</v>
      </c>
      <c r="N1960" s="23" t="str">
        <f>VLOOKUP(A1960,'Hospitalisation Details'!A1960:H4302,6,FALSE)</f>
        <v>tier - 2</v>
      </c>
      <c r="O1960" s="23" t="str">
        <f>VLOOKUP(A1960,'Hospitalisation Details'!A1960:H4302,7,FALSE)</f>
        <v>tier - 3</v>
      </c>
      <c r="P1960" s="23" t="str">
        <f>VLOOKUP(A1960,'Hospitalisation Details'!A1960:H4302,8,FALSE)</f>
        <v>R1024</v>
      </c>
      <c r="Q1960" s="26">
        <f>VLOOKUP(A1960,'Hospitalisation Details'!A1960:H4302,3,FALSE)</f>
        <v>27.663888888888888</v>
      </c>
    </row>
    <row r="1961" spans="1:17" ht="15.75" customHeight="1" x14ac:dyDescent="0.3">
      <c r="A1961" s="31" t="s">
        <v>3341</v>
      </c>
      <c r="B1961" s="23" t="str">
        <f>VLOOKUP(A1961,'Customer Names'!A1961:D4295,3,FALSE)</f>
        <v xml:space="preserve">  Elizabeth</v>
      </c>
      <c r="C1961" s="23">
        <f>VLOOKUP(Healthcare!A1961,'Medical Examinations'!A1961:H4295,2,FALSE)</f>
        <v>34.770000000000003</v>
      </c>
      <c r="D1961" s="23">
        <f>VLOOKUP(A1961,'Medical Examinations'!A1961:H4295,3,FALSE)</f>
        <v>6.23</v>
      </c>
      <c r="E1961" s="23" t="str">
        <f>VLOOKUP(A1961,'Medical Examinations'!A1961:H4295,4,FALSE)</f>
        <v>No</v>
      </c>
      <c r="F1961" s="23" t="str">
        <f>VLOOKUP(A1961,'Medical Examinations'!A1961:H4295,5,FALSE)</f>
        <v>No</v>
      </c>
      <c r="G1961" s="23" t="str">
        <f>VLOOKUP(A1961,'Medical Examinations'!A1961:H4295,6,FALSE)</f>
        <v>No</v>
      </c>
      <c r="H1961" s="23">
        <f>VLOOKUP(A1961,'Medical Examinations'!A1961:H4295,7,FALSE)</f>
        <v>0</v>
      </c>
      <c r="I1961" s="23" t="str">
        <f>VLOOKUP(A1961,'Medical Examinations'!A1961:H4295,8,FALSE)</f>
        <v>No</v>
      </c>
      <c r="J1961" s="23" t="str" cm="1">
        <f t="array" ref="J1961">_xlfn.IFS(C1961&lt;18.5,"Under Weight",C1961&lt;25,"Healthy Weight",C1961&lt;30,"Over Weight",C1961&gt;=30,"Obesity")</f>
        <v>Obesity</v>
      </c>
      <c r="K1961" s="23" t="str" cm="1">
        <f t="array" ref="K1961">_xlfn.IFS(D1961&lt;5.7,"Normal",D1961&lt;=6.5,"Prediabetes",D1961&gt;6.5,"Diabetes")</f>
        <v>Prediabetes</v>
      </c>
      <c r="L1961" s="30" t="str">
        <f>VLOOKUP(A1961,'Hospitalisation Details'!A1961:H4303,2,FALSE)</f>
        <v>24-Sep-1994</v>
      </c>
      <c r="M1961" s="23">
        <f>VLOOKUP(A1961,'Hospitalisation Details'!A1961:H4303,5,FALSE)</f>
        <v>3556.92</v>
      </c>
      <c r="N1961" s="23" t="str">
        <f>VLOOKUP(A1961,'Hospitalisation Details'!A1961:H4303,6,FALSE)</f>
        <v>tier - 2</v>
      </c>
      <c r="O1961" s="23" t="str">
        <f>VLOOKUP(A1961,'Hospitalisation Details'!A1961:H4303,7,FALSE)</f>
        <v>tier - 3</v>
      </c>
      <c r="P1961" s="23" t="str">
        <f>VLOOKUP(A1961,'Hospitalisation Details'!A1961:H4303,8,FALSE)</f>
        <v>R1012</v>
      </c>
      <c r="Q1961" s="26">
        <f>VLOOKUP(A1961,'Hospitalisation Details'!A1961:H4303,3,FALSE)</f>
        <v>28.705555555555556</v>
      </c>
    </row>
    <row r="1962" spans="1:17" ht="15.75" customHeight="1" x14ac:dyDescent="0.3">
      <c r="A1962" s="31" t="s">
        <v>3342</v>
      </c>
      <c r="B1962" s="23" t="str">
        <f>VLOOKUP(A1962,'Customer Names'!A1962:D4296,3,FALSE)</f>
        <v xml:space="preserve">  Satomi</v>
      </c>
      <c r="C1962" s="23">
        <f>VLOOKUP(Healthcare!A1962,'Medical Examinations'!A1962:H4296,2,FALSE)</f>
        <v>27.7</v>
      </c>
      <c r="D1962" s="23">
        <f>VLOOKUP(A1962,'Medical Examinations'!A1962:H4296,3,FALSE)</f>
        <v>5.6</v>
      </c>
      <c r="E1962" s="23" t="str">
        <f>VLOOKUP(A1962,'Medical Examinations'!A1962:H4296,4,FALSE)</f>
        <v>No</v>
      </c>
      <c r="F1962" s="23" t="str">
        <f>VLOOKUP(A1962,'Medical Examinations'!A1962:H4296,5,FALSE)</f>
        <v>No</v>
      </c>
      <c r="G1962" s="23" t="str">
        <f>VLOOKUP(A1962,'Medical Examinations'!A1962:H4296,6,FALSE)</f>
        <v>No</v>
      </c>
      <c r="H1962" s="23">
        <f>VLOOKUP(A1962,'Medical Examinations'!A1962:H4296,7,FALSE)</f>
        <v>1</v>
      </c>
      <c r="I1962" s="23" t="str">
        <f>VLOOKUP(A1962,'Medical Examinations'!A1962:H4296,8,FALSE)</f>
        <v>No</v>
      </c>
      <c r="J1962" s="23" t="str" cm="1">
        <f t="array" ref="J1962">_xlfn.IFS(C1962&lt;18.5,"Under Weight",C1962&lt;25,"Healthy Weight",C1962&lt;30,"Over Weight",C1962&gt;=30,"Obesity")</f>
        <v>Over Weight</v>
      </c>
      <c r="K1962" s="23" t="str" cm="1">
        <f t="array" ref="K1962">_xlfn.IFS(D1962&lt;5.7,"Normal",D1962&lt;=6.5,"Prediabetes",D1962&gt;6.5,"Diabetes")</f>
        <v>Normal</v>
      </c>
      <c r="L1962" s="30" t="str">
        <f>VLOOKUP(A1962,'Hospitalisation Details'!A1962:H4304,2,FALSE)</f>
        <v>22-Dec-1992</v>
      </c>
      <c r="M1962" s="23">
        <f>VLOOKUP(A1962,'Hospitalisation Details'!A1962:H4304,5,FALSE)</f>
        <v>3554.2</v>
      </c>
      <c r="N1962" s="23" t="str">
        <f>VLOOKUP(A1962,'Hospitalisation Details'!A1962:H4304,6,FALSE)</f>
        <v>tier - 2</v>
      </c>
      <c r="O1962" s="23" t="str">
        <f>VLOOKUP(A1962,'Hospitalisation Details'!A1962:H4304,7,FALSE)</f>
        <v>tier - 3</v>
      </c>
      <c r="P1962" s="23" t="str">
        <f>VLOOKUP(A1962,'Hospitalisation Details'!A1962:H4304,8,FALSE)</f>
        <v>R1011</v>
      </c>
      <c r="Q1962" s="26">
        <f>VLOOKUP(A1962,'Hospitalisation Details'!A1962:H4304,3,FALSE)</f>
        <v>30.461111111111112</v>
      </c>
    </row>
    <row r="1963" spans="1:17" ht="15.75" customHeight="1" x14ac:dyDescent="0.3">
      <c r="A1963" s="31" t="s">
        <v>3344</v>
      </c>
      <c r="B1963" s="23" t="str">
        <f>VLOOKUP(A1963,'Customer Names'!A1963:D4297,3,FALSE)</f>
        <v xml:space="preserve">  Matthew D</v>
      </c>
      <c r="C1963" s="23">
        <f>VLOOKUP(Healthcare!A1963,'Medical Examinations'!A1963:H4297,2,FALSE)</f>
        <v>19.12</v>
      </c>
      <c r="D1963" s="23">
        <f>VLOOKUP(A1963,'Medical Examinations'!A1963:H4297,3,FALSE)</f>
        <v>4.72</v>
      </c>
      <c r="E1963" s="23" t="str">
        <f>VLOOKUP(A1963,'Medical Examinations'!A1963:H4297,4,FALSE)</f>
        <v>Yes</v>
      </c>
      <c r="F1963" s="23" t="str">
        <f>VLOOKUP(A1963,'Medical Examinations'!A1963:H4297,5,FALSE)</f>
        <v>No</v>
      </c>
      <c r="G1963" s="23" t="str">
        <f>VLOOKUP(A1963,'Medical Examinations'!A1963:H4297,6,FALSE)</f>
        <v>No</v>
      </c>
      <c r="H1963" s="23">
        <f>VLOOKUP(A1963,'Medical Examinations'!A1963:H4297,7,FALSE)</f>
        <v>1</v>
      </c>
      <c r="I1963" s="23" t="str">
        <f>VLOOKUP(A1963,'Medical Examinations'!A1963:H4297,8,FALSE)</f>
        <v>No</v>
      </c>
      <c r="J1963" s="23" t="str" cm="1">
        <f t="array" ref="J1963">_xlfn.IFS(C1963&lt;18.5,"Under Weight",C1963&lt;25,"Healthy Weight",C1963&lt;30,"Over Weight",C1963&gt;=30,"Obesity")</f>
        <v>Healthy Weight</v>
      </c>
      <c r="K1963" s="23" t="str" cm="1">
        <f t="array" ref="K1963">_xlfn.IFS(D1963&lt;5.7,"Normal",D1963&lt;=6.5,"Prediabetes",D1963&gt;6.5,"Diabetes")</f>
        <v>Normal</v>
      </c>
      <c r="L1963" s="30" t="str">
        <f>VLOOKUP(A1963,'Hospitalisation Details'!A1963:H4305,2,FALSE)</f>
        <v>15-Oct-1988</v>
      </c>
      <c r="M1963" s="23">
        <f>VLOOKUP(A1963,'Hospitalisation Details'!A1963:H4305,5,FALSE)</f>
        <v>3540.12</v>
      </c>
      <c r="N1963" s="23" t="str">
        <f>VLOOKUP(A1963,'Hospitalisation Details'!A1963:H4305,6,FALSE)</f>
        <v>tier - 2</v>
      </c>
      <c r="O1963" s="23" t="str">
        <f>VLOOKUP(A1963,'Hospitalisation Details'!A1963:H4305,7,FALSE)</f>
        <v>tier - 1</v>
      </c>
      <c r="P1963" s="23" t="str">
        <f>VLOOKUP(A1963,'Hospitalisation Details'!A1963:H4305,8,FALSE)</f>
        <v>R1013</v>
      </c>
      <c r="Q1963" s="26">
        <f>VLOOKUP(A1963,'Hospitalisation Details'!A1963:H4305,3,FALSE)</f>
        <v>34.647222222222226</v>
      </c>
    </row>
    <row r="1964" spans="1:17" ht="15.75" customHeight="1" x14ac:dyDescent="0.3">
      <c r="A1964" s="31" t="s">
        <v>3345</v>
      </c>
      <c r="B1964" s="23" t="str">
        <f>VLOOKUP(A1964,'Customer Names'!A1964:D4298,3,FALSE)</f>
        <v xml:space="preserve">  Peter T II</v>
      </c>
      <c r="C1964" s="23">
        <f>VLOOKUP(Healthcare!A1964,'Medical Examinations'!A1964:H4298,2,FALSE)</f>
        <v>32.67</v>
      </c>
      <c r="D1964" s="23">
        <f>VLOOKUP(A1964,'Medical Examinations'!A1964:H4298,3,FALSE)</f>
        <v>4.67</v>
      </c>
      <c r="E1964" s="23" t="str">
        <f>VLOOKUP(A1964,'Medical Examinations'!A1964:H4298,4,FALSE)</f>
        <v>No</v>
      </c>
      <c r="F1964" s="23" t="str">
        <f>VLOOKUP(A1964,'Medical Examinations'!A1964:H4298,5,FALSE)</f>
        <v>No</v>
      </c>
      <c r="G1964" s="23" t="str">
        <f>VLOOKUP(A1964,'Medical Examinations'!A1964:H4298,6,FALSE)</f>
        <v>Yes</v>
      </c>
      <c r="H1964" s="23">
        <f>VLOOKUP(A1964,'Medical Examinations'!A1964:H4298,7,FALSE)</f>
        <v>1</v>
      </c>
      <c r="I1964" s="23" t="str">
        <f>VLOOKUP(A1964,'Medical Examinations'!A1964:H4298,8,FALSE)</f>
        <v>No</v>
      </c>
      <c r="J1964" s="23" t="str" cm="1">
        <f t="array" ref="J1964">_xlfn.IFS(C1964&lt;18.5,"Under Weight",C1964&lt;25,"Healthy Weight",C1964&lt;30,"Over Weight",C1964&gt;=30,"Obesity")</f>
        <v>Obesity</v>
      </c>
      <c r="K1964" s="23" t="str" cm="1">
        <f t="array" ref="K1964">_xlfn.IFS(D1964&lt;5.7,"Normal",D1964&lt;=6.5,"Prediabetes",D1964&gt;6.5,"Diabetes")</f>
        <v>Normal</v>
      </c>
      <c r="L1964" s="30" t="str">
        <f>VLOOKUP(A1964,'Hospitalisation Details'!A1964:H4306,2,FALSE)</f>
        <v>24-Aug-2003</v>
      </c>
      <c r="M1964" s="23">
        <f>VLOOKUP(A1964,'Hospitalisation Details'!A1964:H4306,5,FALSE)</f>
        <v>3538.9</v>
      </c>
      <c r="N1964" s="23" t="str">
        <f>VLOOKUP(A1964,'Hospitalisation Details'!A1964:H4306,6,FALSE)</f>
        <v>tier - 2</v>
      </c>
      <c r="O1964" s="23" t="str">
        <f>VLOOKUP(A1964,'Hospitalisation Details'!A1964:H4306,7,FALSE)</f>
        <v>tier - 2</v>
      </c>
      <c r="P1964" s="23" t="str">
        <f>VLOOKUP(A1964,'Hospitalisation Details'!A1964:H4306,8,FALSE)</f>
        <v>R1012</v>
      </c>
      <c r="Q1964" s="26">
        <f>VLOOKUP(A1964,'Hospitalisation Details'!A1964:H4306,3,FALSE)</f>
        <v>19.788888888888888</v>
      </c>
    </row>
    <row r="1965" spans="1:17" ht="15.75" customHeight="1" x14ac:dyDescent="0.3">
      <c r="A1965" s="31" t="s">
        <v>3347</v>
      </c>
      <c r="B1965" s="23" t="str">
        <f>VLOOKUP(A1965,'Customer Names'!A1965:D4299,3,FALSE)</f>
        <v xml:space="preserve">  Manuel</v>
      </c>
      <c r="C1965" s="23">
        <f>VLOOKUP(Healthcare!A1965,'Medical Examinations'!A1965:H4299,2,FALSE)</f>
        <v>28.5</v>
      </c>
      <c r="D1965" s="23">
        <f>VLOOKUP(A1965,'Medical Examinations'!A1965:H4299,3,FALSE)</f>
        <v>6.11</v>
      </c>
      <c r="E1965" s="23" t="str">
        <f>VLOOKUP(A1965,'Medical Examinations'!A1965:H4299,4,FALSE)</f>
        <v>No</v>
      </c>
      <c r="F1965" s="23" t="str">
        <f>VLOOKUP(A1965,'Medical Examinations'!A1965:H4299,5,FALSE)</f>
        <v>No</v>
      </c>
      <c r="G1965" s="23" t="str">
        <f>VLOOKUP(A1965,'Medical Examinations'!A1965:H4299,6,FALSE)</f>
        <v>No</v>
      </c>
      <c r="H1965" s="23">
        <f>VLOOKUP(A1965,'Medical Examinations'!A1965:H4299,7,FALSE)</f>
        <v>1</v>
      </c>
      <c r="I1965" s="23" t="str">
        <f>VLOOKUP(A1965,'Medical Examinations'!A1965:H4299,8,FALSE)</f>
        <v>No</v>
      </c>
      <c r="J1965" s="23" t="str" cm="1">
        <f t="array" ref="J1965">_xlfn.IFS(C1965&lt;18.5,"Under Weight",C1965&lt;25,"Healthy Weight",C1965&lt;30,"Over Weight",C1965&gt;=30,"Obesity")</f>
        <v>Over Weight</v>
      </c>
      <c r="K1965" s="23" t="str" cm="1">
        <f t="array" ref="K1965">_xlfn.IFS(D1965&lt;5.7,"Normal",D1965&lt;=6.5,"Prediabetes",D1965&gt;6.5,"Diabetes")</f>
        <v>Prediabetes</v>
      </c>
      <c r="L1965" s="30" t="str">
        <f>VLOOKUP(A1965,'Hospitalisation Details'!A1965:H4307,2,FALSE)</f>
        <v>16-Sep-1998</v>
      </c>
      <c r="M1965" s="23">
        <f>VLOOKUP(A1965,'Hospitalisation Details'!A1965:H4307,5,FALSE)</f>
        <v>3537.7</v>
      </c>
      <c r="N1965" s="23" t="str">
        <f>VLOOKUP(A1965,'Hospitalisation Details'!A1965:H4307,6,FALSE)</f>
        <v>tier - 3</v>
      </c>
      <c r="O1965" s="23" t="str">
        <f>VLOOKUP(A1965,'Hospitalisation Details'!A1965:H4307,7,FALSE)</f>
        <v>tier - 3</v>
      </c>
      <c r="P1965" s="23" t="str">
        <f>VLOOKUP(A1965,'Hospitalisation Details'!A1965:H4307,8,FALSE)</f>
        <v>R1012</v>
      </c>
      <c r="Q1965" s="26">
        <f>VLOOKUP(A1965,'Hospitalisation Details'!A1965:H4307,3,FALSE)</f>
        <v>24.727777777777778</v>
      </c>
    </row>
    <row r="1966" spans="1:17" ht="15.75" customHeight="1" x14ac:dyDescent="0.3">
      <c r="A1966" s="31" t="s">
        <v>3349</v>
      </c>
      <c r="B1966" s="23" t="str">
        <f>VLOOKUP(A1966,'Customer Names'!A1966:D4300,3,FALSE)</f>
        <v xml:space="preserve">  Kindsey P</v>
      </c>
      <c r="C1966" s="23">
        <f>VLOOKUP(Healthcare!A1966,'Medical Examinations'!A1966:H4300,2,FALSE)</f>
        <v>39.270000000000003</v>
      </c>
      <c r="D1966" s="23">
        <f>VLOOKUP(A1966,'Medical Examinations'!A1966:H4300,3,FALSE)</f>
        <v>6.25</v>
      </c>
      <c r="E1966" s="23" t="str">
        <f>VLOOKUP(A1966,'Medical Examinations'!A1966:H4300,4,FALSE)</f>
        <v>No</v>
      </c>
      <c r="F1966" s="23" t="str">
        <f>VLOOKUP(A1966,'Medical Examinations'!A1966:H4300,5,FALSE)</f>
        <v>No</v>
      </c>
      <c r="G1966" s="23" t="str">
        <f>VLOOKUP(A1966,'Medical Examinations'!A1966:H4300,6,FALSE)</f>
        <v>No</v>
      </c>
      <c r="H1966" s="23">
        <f>VLOOKUP(A1966,'Medical Examinations'!A1966:H4300,7,FALSE)</f>
        <v>0</v>
      </c>
      <c r="I1966" s="23" t="str">
        <f>VLOOKUP(A1966,'Medical Examinations'!A1966:H4300,8,FALSE)</f>
        <v>No</v>
      </c>
      <c r="J1966" s="23" t="str" cm="1">
        <f t="array" ref="J1966">_xlfn.IFS(C1966&lt;18.5,"Under Weight",C1966&lt;25,"Healthy Weight",C1966&lt;30,"Over Weight",C1966&gt;=30,"Obesity")</f>
        <v>Obesity</v>
      </c>
      <c r="K1966" s="23" t="str" cm="1">
        <f t="array" ref="K1966">_xlfn.IFS(D1966&lt;5.7,"Normal",D1966&lt;=6.5,"Prediabetes",D1966&gt;6.5,"Diabetes")</f>
        <v>Prediabetes</v>
      </c>
      <c r="L1966" s="30" t="str">
        <f>VLOOKUP(A1966,'Hospitalisation Details'!A1966:H4308,2,FALSE)</f>
        <v>22-Sep-1999</v>
      </c>
      <c r="M1966" s="23">
        <f>VLOOKUP(A1966,'Hospitalisation Details'!A1966:H4308,5,FALSE)</f>
        <v>3500.61</v>
      </c>
      <c r="N1966" s="23" t="str">
        <f>VLOOKUP(A1966,'Hospitalisation Details'!A1966:H4308,6,FALSE)</f>
        <v>tier - 2</v>
      </c>
      <c r="O1966" s="23" t="str">
        <f>VLOOKUP(A1966,'Hospitalisation Details'!A1966:H4308,7,FALSE)</f>
        <v>tier - 2</v>
      </c>
      <c r="P1966" s="23" t="str">
        <f>VLOOKUP(A1966,'Hospitalisation Details'!A1966:H4308,8,FALSE)</f>
        <v>R1013</v>
      </c>
      <c r="Q1966" s="26">
        <f>VLOOKUP(A1966,'Hospitalisation Details'!A1966:H4308,3,FALSE)</f>
        <v>23.711111111111112</v>
      </c>
    </row>
    <row r="1967" spans="1:17" ht="15.75" customHeight="1" x14ac:dyDescent="0.3">
      <c r="A1967" s="31" t="s">
        <v>3351</v>
      </c>
      <c r="B1967" s="23" t="str">
        <f>VLOOKUP(A1967,'Customer Names'!A1967:D4301,3,FALSE)</f>
        <v xml:space="preserve">  Thomas G</v>
      </c>
      <c r="C1967" s="23">
        <f>VLOOKUP(Healthcare!A1967,'Medical Examinations'!A1967:H4301,2,FALSE)</f>
        <v>32.49</v>
      </c>
      <c r="D1967" s="23">
        <f>VLOOKUP(A1967,'Medical Examinations'!A1967:H4301,3,FALSE)</f>
        <v>4</v>
      </c>
      <c r="E1967" s="23" t="str">
        <f>VLOOKUP(A1967,'Medical Examinations'!A1967:H4301,4,FALSE)</f>
        <v>Yes</v>
      </c>
      <c r="F1967" s="23" t="str">
        <f>VLOOKUP(A1967,'Medical Examinations'!A1967:H4301,5,FALSE)</f>
        <v>No</v>
      </c>
      <c r="G1967" s="23" t="str">
        <f>VLOOKUP(A1967,'Medical Examinations'!A1967:H4301,6,FALSE)</f>
        <v>No</v>
      </c>
      <c r="H1967" s="23">
        <f>VLOOKUP(A1967,'Medical Examinations'!A1967:H4301,7,FALSE)</f>
        <v>0</v>
      </c>
      <c r="I1967" s="23" t="str">
        <f>VLOOKUP(A1967,'Medical Examinations'!A1967:H4301,8,FALSE)</f>
        <v>No</v>
      </c>
      <c r="J1967" s="23" t="str" cm="1">
        <f t="array" ref="J1967">_xlfn.IFS(C1967&lt;18.5,"Under Weight",C1967&lt;25,"Healthy Weight",C1967&lt;30,"Over Weight",C1967&gt;=30,"Obesity")</f>
        <v>Obesity</v>
      </c>
      <c r="K1967" s="23" t="str" cm="1">
        <f t="array" ref="K1967">_xlfn.IFS(D1967&lt;5.7,"Normal",D1967&lt;=6.5,"Prediabetes",D1967&gt;6.5,"Diabetes")</f>
        <v>Normal</v>
      </c>
      <c r="L1967" s="30" t="str">
        <f>VLOOKUP(A1967,'Hospitalisation Details'!A1967:H4309,2,FALSE)</f>
        <v>18-Sep-1996</v>
      </c>
      <c r="M1967" s="23">
        <f>VLOOKUP(A1967,'Hospitalisation Details'!A1967:H4309,5,FALSE)</f>
        <v>3490.55</v>
      </c>
      <c r="N1967" s="23" t="str">
        <f>VLOOKUP(A1967,'Hospitalisation Details'!A1967:H4309,6,FALSE)</f>
        <v>tier - 1</v>
      </c>
      <c r="O1967" s="23" t="str">
        <f>VLOOKUP(A1967,'Hospitalisation Details'!A1967:H4309,7,FALSE)</f>
        <v>tier - 2</v>
      </c>
      <c r="P1967" s="23" t="str">
        <f>VLOOKUP(A1967,'Hospitalisation Details'!A1967:H4309,8,FALSE)</f>
        <v>R1015</v>
      </c>
      <c r="Q1967" s="26">
        <f>VLOOKUP(A1967,'Hospitalisation Details'!A1967:H4309,3,FALSE)</f>
        <v>26.722222222222221</v>
      </c>
    </row>
    <row r="1968" spans="1:17" ht="15.75" customHeight="1" x14ac:dyDescent="0.3">
      <c r="A1968" s="31" t="s">
        <v>3353</v>
      </c>
      <c r="B1968" s="23" t="str">
        <f>VLOOKUP(A1968,'Customer Names'!A1968:D4302,3,FALSE)</f>
        <v xml:space="preserve">  Kyle S</v>
      </c>
      <c r="C1968" s="23">
        <f>VLOOKUP(Healthcare!A1968,'Medical Examinations'!A1968:H4302,2,FALSE)</f>
        <v>23.7</v>
      </c>
      <c r="D1968" s="23">
        <f>VLOOKUP(A1968,'Medical Examinations'!A1968:H4302,3,FALSE)</f>
        <v>5.55</v>
      </c>
      <c r="E1968" s="23" t="str">
        <f>VLOOKUP(A1968,'Medical Examinations'!A1968:H4302,4,FALSE)</f>
        <v>Yes</v>
      </c>
      <c r="F1968" s="23" t="str">
        <f>VLOOKUP(A1968,'Medical Examinations'!A1968:H4302,5,FALSE)</f>
        <v>No</v>
      </c>
      <c r="G1968" s="23" t="str">
        <f>VLOOKUP(A1968,'Medical Examinations'!A1968:H4302,6,FALSE)</f>
        <v>No</v>
      </c>
      <c r="H1968" s="23">
        <f>VLOOKUP(A1968,'Medical Examinations'!A1968:H4302,7,FALSE)</f>
        <v>0</v>
      </c>
      <c r="I1968" s="23" t="str">
        <f>VLOOKUP(A1968,'Medical Examinations'!A1968:H4302,8,FALSE)</f>
        <v>No</v>
      </c>
      <c r="J1968" s="23" t="str" cm="1">
        <f t="array" ref="J1968">_xlfn.IFS(C1968&lt;18.5,"Under Weight",C1968&lt;25,"Healthy Weight",C1968&lt;30,"Over Weight",C1968&gt;=30,"Obesity")</f>
        <v>Healthy Weight</v>
      </c>
      <c r="K1968" s="23" t="str" cm="1">
        <f t="array" ref="K1968">_xlfn.IFS(D1968&lt;5.7,"Normal",D1968&lt;=6.5,"Prediabetes",D1968&gt;6.5,"Diabetes")</f>
        <v>Normal</v>
      </c>
      <c r="L1968" s="30" t="str">
        <f>VLOOKUP(A1968,'Hospitalisation Details'!A1968:H4310,2,FALSE)</f>
        <v>19-Sep-1996</v>
      </c>
      <c r="M1968" s="23">
        <f>VLOOKUP(A1968,'Hospitalisation Details'!A1968:H4310,5,FALSE)</f>
        <v>3484.33</v>
      </c>
      <c r="N1968" s="23" t="str">
        <f>VLOOKUP(A1968,'Hospitalisation Details'!A1968:H4310,6,FALSE)</f>
        <v>tier - 3</v>
      </c>
      <c r="O1968" s="23" t="str">
        <f>VLOOKUP(A1968,'Hospitalisation Details'!A1968:H4310,7,FALSE)</f>
        <v>tier - 3</v>
      </c>
      <c r="P1968" s="23" t="str">
        <f>VLOOKUP(A1968,'Hospitalisation Details'!A1968:H4310,8,FALSE)</f>
        <v>R1011</v>
      </c>
      <c r="Q1968" s="26">
        <f>VLOOKUP(A1968,'Hospitalisation Details'!A1968:H4310,3,FALSE)</f>
        <v>26.719444444444445</v>
      </c>
    </row>
    <row r="1969" spans="1:17" ht="15.75" customHeight="1" x14ac:dyDescent="0.3">
      <c r="A1969" s="31" t="s">
        <v>3355</v>
      </c>
      <c r="B1969" s="23" t="str">
        <f>VLOOKUP(A1969,'Customer Names'!A1969:D4303,3,FALSE)</f>
        <v xml:space="preserve">  Alexander J</v>
      </c>
      <c r="C1969" s="23">
        <f>VLOOKUP(Healthcare!A1969,'Medical Examinations'!A1969:H4303,2,FALSE)</f>
        <v>30.4</v>
      </c>
      <c r="D1969" s="23">
        <f>VLOOKUP(A1969,'Medical Examinations'!A1969:H4303,3,FALSE)</f>
        <v>5.95</v>
      </c>
      <c r="E1969" s="23" t="str">
        <f>VLOOKUP(A1969,'Medical Examinations'!A1969:H4303,4,FALSE)</f>
        <v>No</v>
      </c>
      <c r="F1969" s="23" t="str">
        <f>VLOOKUP(A1969,'Medical Examinations'!A1969:H4303,5,FALSE)</f>
        <v>yes</v>
      </c>
      <c r="G1969" s="23" t="str">
        <f>VLOOKUP(A1969,'Medical Examinations'!A1969:H4303,6,FALSE)</f>
        <v>No</v>
      </c>
      <c r="H1969" s="23">
        <f>VLOOKUP(A1969,'Medical Examinations'!A1969:H4303,7,FALSE)</f>
        <v>1</v>
      </c>
      <c r="I1969" s="23" t="str">
        <f>VLOOKUP(A1969,'Medical Examinations'!A1969:H4303,8,FALSE)</f>
        <v>No</v>
      </c>
      <c r="J1969" s="23" t="str" cm="1">
        <f t="array" ref="J1969">_xlfn.IFS(C1969&lt;18.5,"Under Weight",C1969&lt;25,"Healthy Weight",C1969&lt;30,"Over Weight",C1969&gt;=30,"Obesity")</f>
        <v>Obesity</v>
      </c>
      <c r="K1969" s="23" t="str" cm="1">
        <f t="array" ref="K1969">_xlfn.IFS(D1969&lt;5.7,"Normal",D1969&lt;=6.5,"Prediabetes",D1969&gt;6.5,"Diabetes")</f>
        <v>Prediabetes</v>
      </c>
      <c r="L1969" s="30" t="str">
        <f>VLOOKUP(A1969,'Hospitalisation Details'!A1969:H4311,2,FALSE)</f>
        <v>26-Jun-2004</v>
      </c>
      <c r="M1969" s="23">
        <f>VLOOKUP(A1969,'Hospitalisation Details'!A1969:H4311,5,FALSE)</f>
        <v>3481.87</v>
      </c>
      <c r="N1969" s="23" t="str">
        <f>VLOOKUP(A1969,'Hospitalisation Details'!A1969:H4311,6,FALSE)</f>
        <v>tier - 2</v>
      </c>
      <c r="O1969" s="23" t="str">
        <f>VLOOKUP(A1969,'Hospitalisation Details'!A1969:H4311,7,FALSE)</f>
        <v>tier - 3</v>
      </c>
      <c r="P1969" s="23" t="str">
        <f>VLOOKUP(A1969,'Hospitalisation Details'!A1969:H4311,8,FALSE)</f>
        <v>R1016</v>
      </c>
      <c r="Q1969" s="26">
        <f>VLOOKUP(A1969,'Hospitalisation Details'!A1969:H4311,3,FALSE)</f>
        <v>18.95</v>
      </c>
    </row>
    <row r="1970" spans="1:17" ht="15.75" customHeight="1" x14ac:dyDescent="0.3">
      <c r="A1970" s="31" t="s">
        <v>3357</v>
      </c>
      <c r="B1970" s="23" t="str">
        <f>VLOOKUP(A1970,'Customer Names'!A1970:D4304,3,FALSE)</f>
        <v xml:space="preserve">  Dustin L</v>
      </c>
      <c r="C1970" s="23">
        <f>VLOOKUP(Healthcare!A1970,'Medical Examinations'!A1970:H4304,2,FALSE)</f>
        <v>38.94</v>
      </c>
      <c r="D1970" s="23">
        <f>VLOOKUP(A1970,'Medical Examinations'!A1970:H4304,3,FALSE)</f>
        <v>4.3600000000000003</v>
      </c>
      <c r="E1970" s="23" t="str">
        <f>VLOOKUP(A1970,'Medical Examinations'!A1970:H4304,4,FALSE)</f>
        <v>No</v>
      </c>
      <c r="F1970" s="23" t="str">
        <f>VLOOKUP(A1970,'Medical Examinations'!A1970:H4304,5,FALSE)</f>
        <v>No</v>
      </c>
      <c r="G1970" s="23" t="str">
        <f>VLOOKUP(A1970,'Medical Examinations'!A1970:H4304,6,FALSE)</f>
        <v>Yes</v>
      </c>
      <c r="H1970" s="23">
        <f>VLOOKUP(A1970,'Medical Examinations'!A1970:H4304,7,FALSE)</f>
        <v>1</v>
      </c>
      <c r="I1970" s="23" t="str">
        <f>VLOOKUP(A1970,'Medical Examinations'!A1970:H4304,8,FALSE)</f>
        <v>No</v>
      </c>
      <c r="J1970" s="23" t="str" cm="1">
        <f t="array" ref="J1970">_xlfn.IFS(C1970&lt;18.5,"Under Weight",C1970&lt;25,"Healthy Weight",C1970&lt;30,"Over Weight",C1970&gt;=30,"Obesity")</f>
        <v>Obesity</v>
      </c>
      <c r="K1970" s="23" t="str" cm="1">
        <f t="array" ref="K1970">_xlfn.IFS(D1970&lt;5.7,"Normal",D1970&lt;=6.5,"Prediabetes",D1970&gt;6.5,"Diabetes")</f>
        <v>Normal</v>
      </c>
      <c r="L1970" s="30" t="str">
        <f>VLOOKUP(A1970,'Hospitalisation Details'!A1970:H4312,2,FALSE)</f>
        <v>12-Oct-1993</v>
      </c>
      <c r="M1970" s="23">
        <f>VLOOKUP(A1970,'Hospitalisation Details'!A1970:H4312,5,FALSE)</f>
        <v>3471.41</v>
      </c>
      <c r="N1970" s="23" t="str">
        <f>VLOOKUP(A1970,'Hospitalisation Details'!A1970:H4312,6,FALSE)</f>
        <v>tier - 2</v>
      </c>
      <c r="O1970" s="23" t="str">
        <f>VLOOKUP(A1970,'Hospitalisation Details'!A1970:H4312,7,FALSE)</f>
        <v>tier - 2</v>
      </c>
      <c r="P1970" s="23" t="str">
        <f>VLOOKUP(A1970,'Hospitalisation Details'!A1970:H4312,8,FALSE)</f>
        <v>R1013</v>
      </c>
      <c r="Q1970" s="26">
        <f>VLOOKUP(A1970,'Hospitalisation Details'!A1970:H4312,3,FALSE)</f>
        <v>29.655555555555555</v>
      </c>
    </row>
    <row r="1971" spans="1:17" ht="15.75" customHeight="1" x14ac:dyDescent="0.3">
      <c r="A1971" s="31" t="s">
        <v>3359</v>
      </c>
      <c r="B1971" s="23" t="str">
        <f>VLOOKUP(A1971,'Customer Names'!A1971:D4305,3,FALSE)</f>
        <v xml:space="preserve">  Chloe</v>
      </c>
      <c r="C1971" s="23">
        <f>VLOOKUP(Healthcare!A1971,'Medical Examinations'!A1971:H4305,2,FALSE)</f>
        <v>31.02</v>
      </c>
      <c r="D1971" s="23">
        <f>VLOOKUP(A1971,'Medical Examinations'!A1971:H4305,3,FALSE)</f>
        <v>4.84</v>
      </c>
      <c r="E1971" s="23" t="str">
        <f>VLOOKUP(A1971,'Medical Examinations'!A1971:H4305,4,FALSE)</f>
        <v>No</v>
      </c>
      <c r="F1971" s="23" t="str">
        <f>VLOOKUP(A1971,'Medical Examinations'!A1971:H4305,5,FALSE)</f>
        <v>No</v>
      </c>
      <c r="G1971" s="23" t="str">
        <f>VLOOKUP(A1971,'Medical Examinations'!A1971:H4305,6,FALSE)</f>
        <v>Yes</v>
      </c>
      <c r="H1971" s="23">
        <f>VLOOKUP(A1971,'Medical Examinations'!A1971:H4305,7,FALSE)</f>
        <v>1</v>
      </c>
      <c r="I1971" s="23" t="str">
        <f>VLOOKUP(A1971,'Medical Examinations'!A1971:H4305,8,FALSE)</f>
        <v>No</v>
      </c>
      <c r="J1971" s="23" t="str" cm="1">
        <f t="array" ref="J1971">_xlfn.IFS(C1971&lt;18.5,"Under Weight",C1971&lt;25,"Healthy Weight",C1971&lt;30,"Over Weight",C1971&gt;=30,"Obesity")</f>
        <v>Obesity</v>
      </c>
      <c r="K1971" s="23" t="str" cm="1">
        <f t="array" ref="K1971">_xlfn.IFS(D1971&lt;5.7,"Normal",D1971&lt;=6.5,"Prediabetes",D1971&gt;6.5,"Diabetes")</f>
        <v>Normal</v>
      </c>
      <c r="L1971" s="30" t="str">
        <f>VLOOKUP(A1971,'Hospitalisation Details'!A1971:H4313,2,FALSE)</f>
        <v>29-Jul-2003</v>
      </c>
      <c r="M1971" s="23">
        <f>VLOOKUP(A1971,'Hospitalisation Details'!A1971:H4313,5,FALSE)</f>
        <v>3463.51</v>
      </c>
      <c r="N1971" s="23" t="str">
        <f>VLOOKUP(A1971,'Hospitalisation Details'!A1971:H4313,6,FALSE)</f>
        <v>tier - 2</v>
      </c>
      <c r="O1971" s="23" t="str">
        <f>VLOOKUP(A1971,'Hospitalisation Details'!A1971:H4313,7,FALSE)</f>
        <v>tier - 1</v>
      </c>
      <c r="P1971" s="23" t="str">
        <f>VLOOKUP(A1971,'Hospitalisation Details'!A1971:H4313,8,FALSE)</f>
        <v>R1025</v>
      </c>
      <c r="Q1971" s="26">
        <f>VLOOKUP(A1971,'Hospitalisation Details'!A1971:H4313,3,FALSE)</f>
        <v>19.858333333333334</v>
      </c>
    </row>
    <row r="1972" spans="1:17" ht="15.75" customHeight="1" x14ac:dyDescent="0.3">
      <c r="A1972" s="31" t="s">
        <v>3361</v>
      </c>
      <c r="B1972" s="23" t="str">
        <f>VLOOKUP(A1972,'Customer Names'!A1972:D4306,3,FALSE)</f>
        <v xml:space="preserve">  Cailtlin</v>
      </c>
      <c r="C1972" s="23">
        <f>VLOOKUP(Healthcare!A1972,'Medical Examinations'!A1972:H4306,2,FALSE)</f>
        <v>17.5</v>
      </c>
      <c r="D1972" s="23">
        <f>VLOOKUP(A1972,'Medical Examinations'!A1972:H4306,3,FALSE)</f>
        <v>4.5599999999999996</v>
      </c>
      <c r="E1972" s="23" t="str">
        <f>VLOOKUP(A1972,'Medical Examinations'!A1972:H4306,4,FALSE)</f>
        <v>No</v>
      </c>
      <c r="F1972" s="23" t="str">
        <f>VLOOKUP(A1972,'Medical Examinations'!A1972:H4306,5,FALSE)</f>
        <v>No</v>
      </c>
      <c r="G1972" s="23" t="str">
        <f>VLOOKUP(A1972,'Medical Examinations'!A1972:H4306,6,FALSE)</f>
        <v>No</v>
      </c>
      <c r="H1972" s="23">
        <f>VLOOKUP(A1972,'Medical Examinations'!A1972:H4306,7,FALSE)</f>
        <v>1</v>
      </c>
      <c r="I1972" s="23" t="str">
        <f>VLOOKUP(A1972,'Medical Examinations'!A1972:H4306,8,FALSE)</f>
        <v>No</v>
      </c>
      <c r="J1972" s="23" t="str" cm="1">
        <f t="array" ref="J1972">_xlfn.IFS(C1972&lt;18.5,"Under Weight",C1972&lt;25,"Healthy Weight",C1972&lt;30,"Over Weight",C1972&gt;=30,"Obesity")</f>
        <v>Under Weight</v>
      </c>
      <c r="K1972" s="23" t="str" cm="1">
        <f t="array" ref="K1972">_xlfn.IFS(D1972&lt;5.7,"Normal",D1972&lt;=6.5,"Prediabetes",D1972&gt;6.5,"Diabetes")</f>
        <v>Normal</v>
      </c>
      <c r="L1972" s="30" t="str">
        <f>VLOOKUP(A1972,'Hospitalisation Details'!A1972:H4314,2,FALSE)</f>
        <v>14-Sep-1987</v>
      </c>
      <c r="M1972" s="23">
        <f>VLOOKUP(A1972,'Hospitalisation Details'!A1972:H4314,5,FALSE)</f>
        <v>3453.77</v>
      </c>
      <c r="N1972" s="23" t="str">
        <f>VLOOKUP(A1972,'Hospitalisation Details'!A1972:H4314,6,FALSE)</f>
        <v>tier - 2</v>
      </c>
      <c r="O1972" s="23" t="str">
        <f>VLOOKUP(A1972,'Hospitalisation Details'!A1972:H4314,7,FALSE)</f>
        <v>tier - 1</v>
      </c>
      <c r="P1972" s="23" t="str">
        <f>VLOOKUP(A1972,'Hospitalisation Details'!A1972:H4314,8,FALSE)</f>
        <v>R1011</v>
      </c>
      <c r="Q1972" s="26">
        <f>VLOOKUP(A1972,'Hospitalisation Details'!A1972:H4314,3,FALSE)</f>
        <v>35.733333333333334</v>
      </c>
    </row>
    <row r="1973" spans="1:17" ht="15.75" customHeight="1" x14ac:dyDescent="0.3">
      <c r="A1973" s="31" t="s">
        <v>3363</v>
      </c>
      <c r="B1973" s="23" t="str">
        <f>VLOOKUP(A1973,'Customer Names'!A1973:D4307,3,FALSE)</f>
        <v xml:space="preserve">  Joshua</v>
      </c>
      <c r="C1973" s="23">
        <f>VLOOKUP(Healthcare!A1973,'Medical Examinations'!A1973:H4307,2,FALSE)</f>
        <v>34.799999999999997</v>
      </c>
      <c r="D1973" s="23">
        <f>VLOOKUP(A1973,'Medical Examinations'!A1973:H4307,3,FALSE)</f>
        <v>4.42</v>
      </c>
      <c r="E1973" s="23" t="str">
        <f>VLOOKUP(A1973,'Medical Examinations'!A1973:H4307,4,FALSE)</f>
        <v>Yes</v>
      </c>
      <c r="F1973" s="23" t="str">
        <f>VLOOKUP(A1973,'Medical Examinations'!A1973:H4307,5,FALSE)</f>
        <v>yes</v>
      </c>
      <c r="G1973" s="23" t="str">
        <f>VLOOKUP(A1973,'Medical Examinations'!A1973:H4307,6,FALSE)</f>
        <v>No</v>
      </c>
      <c r="H1973" s="23">
        <f>VLOOKUP(A1973,'Medical Examinations'!A1973:H4307,7,FALSE)</f>
        <v>2</v>
      </c>
      <c r="I1973" s="23" t="str">
        <f>VLOOKUP(A1973,'Medical Examinations'!A1973:H4307,8,FALSE)</f>
        <v>No</v>
      </c>
      <c r="J1973" s="23" t="str" cm="1">
        <f t="array" ref="J1973">_xlfn.IFS(C1973&lt;18.5,"Under Weight",C1973&lt;25,"Healthy Weight",C1973&lt;30,"Over Weight",C1973&gt;=30,"Obesity")</f>
        <v>Obesity</v>
      </c>
      <c r="K1973" s="23" t="str" cm="1">
        <f t="array" ref="K1973">_xlfn.IFS(D1973&lt;5.7,"Normal",D1973&lt;=6.5,"Prediabetes",D1973&gt;6.5,"Diabetes")</f>
        <v>Normal</v>
      </c>
      <c r="L1973" s="30" t="str">
        <f>VLOOKUP(A1973,'Hospitalisation Details'!A1973:H4315,2,FALSE)</f>
        <v>20-Jun-2000</v>
      </c>
      <c r="M1973" s="23">
        <f>VLOOKUP(A1973,'Hospitalisation Details'!A1973:H4315,5,FALSE)</f>
        <v>3443.06</v>
      </c>
      <c r="N1973" s="23" t="str">
        <f>VLOOKUP(A1973,'Hospitalisation Details'!A1973:H4315,6,FALSE)</f>
        <v>tier - 2</v>
      </c>
      <c r="O1973" s="23" t="str">
        <f>VLOOKUP(A1973,'Hospitalisation Details'!A1973:H4315,7,FALSE)</f>
        <v>tier - 1</v>
      </c>
      <c r="P1973" s="23" t="str">
        <f>VLOOKUP(A1973,'Hospitalisation Details'!A1973:H4315,8,FALSE)</f>
        <v>R1011</v>
      </c>
      <c r="Q1973" s="26">
        <f>VLOOKUP(A1973,'Hospitalisation Details'!A1973:H4315,3,FALSE)</f>
        <v>22.966666666666665</v>
      </c>
    </row>
    <row r="1974" spans="1:17" ht="15.75" customHeight="1" x14ac:dyDescent="0.3">
      <c r="A1974" s="31" t="s">
        <v>3364</v>
      </c>
      <c r="B1974" s="23" t="str">
        <f>VLOOKUP(A1974,'Customer Names'!A1974:D4308,3,FALSE)</f>
        <v xml:space="preserve">  Chuy</v>
      </c>
      <c r="C1974" s="23">
        <f>VLOOKUP(Healthcare!A1974,'Medical Examinations'!A1974:H4308,2,FALSE)</f>
        <v>17.3</v>
      </c>
      <c r="D1974" s="23">
        <f>VLOOKUP(A1974,'Medical Examinations'!A1974:H4308,3,FALSE)</f>
        <v>7.66</v>
      </c>
      <c r="E1974" s="23" t="str">
        <f>VLOOKUP(A1974,'Medical Examinations'!A1974:H4308,4,FALSE)</f>
        <v>Yes</v>
      </c>
      <c r="F1974" s="23" t="str">
        <f>VLOOKUP(A1974,'Medical Examinations'!A1974:H4308,5,FALSE)</f>
        <v>No</v>
      </c>
      <c r="G1974" s="23" t="str">
        <f>VLOOKUP(A1974,'Medical Examinations'!A1974:H4308,6,FALSE)</f>
        <v>No</v>
      </c>
      <c r="H1974" s="23">
        <f>VLOOKUP(A1974,'Medical Examinations'!A1974:H4308,7,FALSE)</f>
        <v>1</v>
      </c>
      <c r="I1974" s="23" t="str">
        <f>VLOOKUP(A1974,'Medical Examinations'!A1974:H4308,8,FALSE)</f>
        <v>No</v>
      </c>
      <c r="J1974" s="23" t="str" cm="1">
        <f t="array" ref="J1974">_xlfn.IFS(C1974&lt;18.5,"Under Weight",C1974&lt;25,"Healthy Weight",C1974&lt;30,"Over Weight",C1974&gt;=30,"Obesity")</f>
        <v>Under Weight</v>
      </c>
      <c r="K1974" s="23" t="str" cm="1">
        <f t="array" ref="K1974">_xlfn.IFS(D1974&lt;5.7,"Normal",D1974&lt;=6.5,"Prediabetes",D1974&gt;6.5,"Diabetes")</f>
        <v>Diabetes</v>
      </c>
      <c r="L1974" s="30" t="str">
        <f>VLOOKUP(A1974,'Hospitalisation Details'!A1974:H4316,2,FALSE)</f>
        <v>27-Aug-1986</v>
      </c>
      <c r="M1974" s="23">
        <f>VLOOKUP(A1974,'Hospitalisation Details'!A1974:H4316,5,FALSE)</f>
        <v>3436.5</v>
      </c>
      <c r="N1974" s="23" t="str">
        <f>VLOOKUP(A1974,'Hospitalisation Details'!A1974:H4316,6,FALSE)</f>
        <v>tier - 2</v>
      </c>
      <c r="O1974" s="23" t="str">
        <f>VLOOKUP(A1974,'Hospitalisation Details'!A1974:H4316,7,FALSE)</f>
        <v>tier - 1</v>
      </c>
      <c r="P1974" s="23" t="str">
        <f>VLOOKUP(A1974,'Hospitalisation Details'!A1974:H4316,8,FALSE)</f>
        <v>R1013</v>
      </c>
      <c r="Q1974" s="26">
        <f>VLOOKUP(A1974,'Hospitalisation Details'!A1974:H4316,3,FALSE)</f>
        <v>36.780555555555559</v>
      </c>
    </row>
    <row r="1975" spans="1:17" ht="15.75" customHeight="1" x14ac:dyDescent="0.3">
      <c r="A1975" s="31" t="s">
        <v>3366</v>
      </c>
      <c r="B1975" s="23" t="str">
        <f>VLOOKUP(A1975,'Customer Names'!A1975:D4309,3,FALSE)</f>
        <v xml:space="preserve">  Laurie B</v>
      </c>
      <c r="C1975" s="23">
        <f>VLOOKUP(Healthcare!A1975,'Medical Examinations'!A1975:H4309,2,FALSE)</f>
        <v>32.25</v>
      </c>
      <c r="D1975" s="23">
        <f>VLOOKUP(A1975,'Medical Examinations'!A1975:H4309,3,FALSE)</f>
        <v>5.2</v>
      </c>
      <c r="E1975" s="23" t="str">
        <f>VLOOKUP(A1975,'Medical Examinations'!A1975:H4309,4,FALSE)</f>
        <v>Yes</v>
      </c>
      <c r="F1975" s="23" t="str">
        <f>VLOOKUP(A1975,'Medical Examinations'!A1975:H4309,5,FALSE)</f>
        <v>No</v>
      </c>
      <c r="G1975" s="23" t="str">
        <f>VLOOKUP(A1975,'Medical Examinations'!A1975:H4309,6,FALSE)</f>
        <v>No</v>
      </c>
      <c r="H1975" s="23">
        <f>VLOOKUP(A1975,'Medical Examinations'!A1975:H4309,7,FALSE)</f>
        <v>0</v>
      </c>
      <c r="I1975" s="23" t="str">
        <f>VLOOKUP(A1975,'Medical Examinations'!A1975:H4309,8,FALSE)</f>
        <v>No</v>
      </c>
      <c r="J1975" s="23" t="str" cm="1">
        <f t="array" ref="J1975">_xlfn.IFS(C1975&lt;18.5,"Under Weight",C1975&lt;25,"Healthy Weight",C1975&lt;30,"Over Weight",C1975&gt;=30,"Obesity")</f>
        <v>Obesity</v>
      </c>
      <c r="K1975" s="23" t="str" cm="1">
        <f t="array" ref="K1975">_xlfn.IFS(D1975&lt;5.7,"Normal",D1975&lt;=6.5,"Prediabetes",D1975&gt;6.5,"Diabetes")</f>
        <v>Normal</v>
      </c>
      <c r="L1975" s="30" t="str">
        <f>VLOOKUP(A1975,'Hospitalisation Details'!A1975:H4317,2,FALSE)</f>
        <v>26-Dec-2001</v>
      </c>
      <c r="M1975" s="23">
        <f>VLOOKUP(A1975,'Hospitalisation Details'!A1975:H4317,5,FALSE)</f>
        <v>3434.38</v>
      </c>
      <c r="N1975" s="23" t="str">
        <f>VLOOKUP(A1975,'Hospitalisation Details'!A1975:H4317,6,FALSE)</f>
        <v>tier - 2</v>
      </c>
      <c r="O1975" s="23" t="str">
        <f>VLOOKUP(A1975,'Hospitalisation Details'!A1975:H4317,7,FALSE)</f>
        <v>tier - 2</v>
      </c>
      <c r="P1975" s="23" t="str">
        <f>VLOOKUP(A1975,'Hospitalisation Details'!A1975:H4317,8,FALSE)</f>
        <v>R1011</v>
      </c>
      <c r="Q1975" s="26">
        <f>VLOOKUP(A1975,'Hospitalisation Details'!A1975:H4317,3,FALSE)</f>
        <v>21.45</v>
      </c>
    </row>
    <row r="1976" spans="1:17" ht="15.75" customHeight="1" x14ac:dyDescent="0.3">
      <c r="A1976" s="31" t="s">
        <v>3368</v>
      </c>
      <c r="B1976" s="23" t="str">
        <f>VLOOKUP(A1976,'Customer Names'!A1976:D4310,3,FALSE)</f>
        <v xml:space="preserve">  Rachel B</v>
      </c>
      <c r="C1976" s="23">
        <f>VLOOKUP(Healthcare!A1976,'Medical Examinations'!A1976:H4310,2,FALSE)</f>
        <v>42.4</v>
      </c>
      <c r="D1976" s="23">
        <f>VLOOKUP(A1976,'Medical Examinations'!A1976:H4310,3,FALSE)</f>
        <v>5.53</v>
      </c>
      <c r="E1976" s="23" t="str">
        <f>VLOOKUP(A1976,'Medical Examinations'!A1976:H4310,4,FALSE)</f>
        <v>Yes</v>
      </c>
      <c r="F1976" s="23" t="str">
        <f>VLOOKUP(A1976,'Medical Examinations'!A1976:H4310,5,FALSE)</f>
        <v>No</v>
      </c>
      <c r="G1976" s="23" t="str">
        <f>VLOOKUP(A1976,'Medical Examinations'!A1976:H4310,6,FALSE)</f>
        <v>No</v>
      </c>
      <c r="H1976" s="23">
        <f>VLOOKUP(A1976,'Medical Examinations'!A1976:H4310,7,FALSE)</f>
        <v>0</v>
      </c>
      <c r="I1976" s="23" t="str">
        <f>VLOOKUP(A1976,'Medical Examinations'!A1976:H4310,8,FALSE)</f>
        <v>No</v>
      </c>
      <c r="J1976" s="23" t="str" cm="1">
        <f t="array" ref="J1976">_xlfn.IFS(C1976&lt;18.5,"Under Weight",C1976&lt;25,"Healthy Weight",C1976&lt;30,"Over Weight",C1976&gt;=30,"Obesity")</f>
        <v>Obesity</v>
      </c>
      <c r="K1976" s="23" t="str" cm="1">
        <f t="array" ref="K1976">_xlfn.IFS(D1976&lt;5.7,"Normal",D1976&lt;=6.5,"Prediabetes",D1976&gt;6.5,"Diabetes")</f>
        <v>Normal</v>
      </c>
      <c r="L1976" s="30" t="str">
        <f>VLOOKUP(A1976,'Hospitalisation Details'!A1976:H4318,2,FALSE)</f>
        <v>19-Dec-1996</v>
      </c>
      <c r="M1976" s="23">
        <f>VLOOKUP(A1976,'Hospitalisation Details'!A1976:H4318,5,FALSE)</f>
        <v>3410.32</v>
      </c>
      <c r="N1976" s="23" t="str">
        <f>VLOOKUP(A1976,'Hospitalisation Details'!A1976:H4318,6,FALSE)</f>
        <v>tier - 2</v>
      </c>
      <c r="O1976" s="23" t="str">
        <f>VLOOKUP(A1976,'Hospitalisation Details'!A1976:H4318,7,FALSE)</f>
        <v>tier - 2</v>
      </c>
      <c r="P1976" s="23" t="str">
        <f>VLOOKUP(A1976,'Hospitalisation Details'!A1976:H4318,8,FALSE)</f>
        <v>R1011</v>
      </c>
      <c r="Q1976" s="26">
        <f>VLOOKUP(A1976,'Hospitalisation Details'!A1976:H4318,3,FALSE)</f>
        <v>26.469444444444445</v>
      </c>
    </row>
    <row r="1977" spans="1:17" ht="15.75" customHeight="1" x14ac:dyDescent="0.3">
      <c r="A1977" s="31" t="s">
        <v>3370</v>
      </c>
      <c r="B1977" s="23" t="str">
        <f>VLOOKUP(A1977,'Customer Names'!A1977:D4311,3,FALSE)</f>
        <v xml:space="preserve">  Liza</v>
      </c>
      <c r="C1977" s="23">
        <f>VLOOKUP(Healthcare!A1977,'Medical Examinations'!A1977:H4311,2,FALSE)</f>
        <v>38.664999999999999</v>
      </c>
      <c r="D1977" s="23">
        <f>VLOOKUP(A1977,'Medical Examinations'!A1977:H4311,3,FALSE)</f>
        <v>4.8600000000000003</v>
      </c>
      <c r="E1977" s="23" t="str">
        <f>VLOOKUP(A1977,'Medical Examinations'!A1977:H4311,4,FALSE)</f>
        <v>No</v>
      </c>
      <c r="F1977" s="23" t="str">
        <f>VLOOKUP(A1977,'Medical Examinations'!A1977:H4311,5,FALSE)</f>
        <v>yes</v>
      </c>
      <c r="G1977" s="23" t="str">
        <f>VLOOKUP(A1977,'Medical Examinations'!A1977:H4311,6,FALSE)</f>
        <v>No</v>
      </c>
      <c r="H1977" s="23">
        <f>VLOOKUP(A1977,'Medical Examinations'!A1977:H4311,7,FALSE)</f>
        <v>1</v>
      </c>
      <c r="I1977" s="23" t="str">
        <f>VLOOKUP(A1977,'Medical Examinations'!A1977:H4311,8,FALSE)</f>
        <v>No</v>
      </c>
      <c r="J1977" s="23" t="str" cm="1">
        <f t="array" ref="J1977">_xlfn.IFS(C1977&lt;18.5,"Under Weight",C1977&lt;25,"Healthy Weight",C1977&lt;30,"Over Weight",C1977&gt;=30,"Obesity")</f>
        <v>Obesity</v>
      </c>
      <c r="K1977" s="23" t="str" cm="1">
        <f t="array" ref="K1977">_xlfn.IFS(D1977&lt;5.7,"Normal",D1977&lt;=6.5,"Prediabetes",D1977&gt;6.5,"Diabetes")</f>
        <v>Normal</v>
      </c>
      <c r="L1977" s="30" t="str">
        <f>VLOOKUP(A1977,'Hospitalisation Details'!A1977:H4319,2,FALSE)</f>
        <v>16-Jul-2004</v>
      </c>
      <c r="M1977" s="23">
        <f>VLOOKUP(A1977,'Hospitalisation Details'!A1977:H4319,5,FALSE)</f>
        <v>3393.36</v>
      </c>
      <c r="N1977" s="23" t="str">
        <f>VLOOKUP(A1977,'Hospitalisation Details'!A1977:H4319,6,FALSE)</f>
        <v>tier - 2</v>
      </c>
      <c r="O1977" s="23" t="str">
        <f>VLOOKUP(A1977,'Hospitalisation Details'!A1977:H4319,7,FALSE)</f>
        <v>tier - 2</v>
      </c>
      <c r="P1977" s="23" t="str">
        <f>VLOOKUP(A1977,'Hospitalisation Details'!A1977:H4319,8,FALSE)</f>
        <v>R1023</v>
      </c>
      <c r="Q1977" s="26">
        <f>VLOOKUP(A1977,'Hospitalisation Details'!A1977:H4319,3,FALSE)</f>
        <v>18.894444444444446</v>
      </c>
    </row>
    <row r="1978" spans="1:17" ht="15.75" customHeight="1" x14ac:dyDescent="0.3">
      <c r="A1978" s="31" t="s">
        <v>3372</v>
      </c>
      <c r="B1978" s="23" t="str">
        <f>VLOOKUP(A1978,'Customer Names'!A1978:D4312,3,FALSE)</f>
        <v xml:space="preserve">  Lindsey</v>
      </c>
      <c r="C1978" s="23">
        <f>VLOOKUP(Healthcare!A1978,'Medical Examinations'!A1978:H4312,2,FALSE)</f>
        <v>29.92</v>
      </c>
      <c r="D1978" s="23">
        <f>VLOOKUP(A1978,'Medical Examinations'!A1978:H4312,3,FALSE)</f>
        <v>5.49</v>
      </c>
      <c r="E1978" s="23" t="str">
        <f>VLOOKUP(A1978,'Medical Examinations'!A1978:H4312,4,FALSE)</f>
        <v>Yes</v>
      </c>
      <c r="F1978" s="23" t="str">
        <f>VLOOKUP(A1978,'Medical Examinations'!A1978:H4312,5,FALSE)</f>
        <v>No</v>
      </c>
      <c r="G1978" s="23" t="str">
        <f>VLOOKUP(A1978,'Medical Examinations'!A1978:H4312,6,FALSE)</f>
        <v>No</v>
      </c>
      <c r="H1978" s="23">
        <f>VLOOKUP(A1978,'Medical Examinations'!A1978:H4312,7,FALSE)</f>
        <v>0</v>
      </c>
      <c r="I1978" s="23" t="str">
        <f>VLOOKUP(A1978,'Medical Examinations'!A1978:H4312,8,FALSE)</f>
        <v>No</v>
      </c>
      <c r="J1978" s="23" t="str" cm="1">
        <f t="array" ref="J1978">_xlfn.IFS(C1978&lt;18.5,"Under Weight",C1978&lt;25,"Healthy Weight",C1978&lt;30,"Over Weight",C1978&gt;=30,"Obesity")</f>
        <v>Over Weight</v>
      </c>
      <c r="K1978" s="23" t="str" cm="1">
        <f t="array" ref="K1978">_xlfn.IFS(D1978&lt;5.7,"Normal",D1978&lt;=6.5,"Prediabetes",D1978&gt;6.5,"Diabetes")</f>
        <v>Normal</v>
      </c>
      <c r="L1978" s="30" t="str">
        <f>VLOOKUP(A1978,'Hospitalisation Details'!A1978:H4320,2,FALSE)</f>
        <v>27-Oct-1996</v>
      </c>
      <c r="M1978" s="23">
        <f>VLOOKUP(A1978,'Hospitalisation Details'!A1978:H4320,5,FALSE)</f>
        <v>3392.98</v>
      </c>
      <c r="N1978" s="23" t="str">
        <f>VLOOKUP(A1978,'Hospitalisation Details'!A1978:H4320,6,FALSE)</f>
        <v>tier - 2</v>
      </c>
      <c r="O1978" s="23" t="str">
        <f>VLOOKUP(A1978,'Hospitalisation Details'!A1978:H4320,7,FALSE)</f>
        <v>tier - 3</v>
      </c>
      <c r="P1978" s="23" t="str">
        <f>VLOOKUP(A1978,'Hospitalisation Details'!A1978:H4320,8,FALSE)</f>
        <v>R1013</v>
      </c>
      <c r="Q1978" s="26">
        <f>VLOOKUP(A1978,'Hospitalisation Details'!A1978:H4320,3,FALSE)</f>
        <v>26.613888888888887</v>
      </c>
    </row>
    <row r="1979" spans="1:17" ht="15.75" customHeight="1" x14ac:dyDescent="0.3">
      <c r="A1979" s="31" t="s">
        <v>3373</v>
      </c>
      <c r="B1979" s="23" t="str">
        <f>VLOOKUP(A1979,'Customer Names'!A1979:D4313,3,FALSE)</f>
        <v xml:space="preserve">  Lindsay E</v>
      </c>
      <c r="C1979" s="23">
        <f>VLOOKUP(Healthcare!A1979,'Medical Examinations'!A1979:H4313,2,FALSE)</f>
        <v>29.48</v>
      </c>
      <c r="D1979" s="23">
        <f>VLOOKUP(A1979,'Medical Examinations'!A1979:H4313,3,FALSE)</f>
        <v>4.09</v>
      </c>
      <c r="E1979" s="23" t="str">
        <f>VLOOKUP(A1979,'Medical Examinations'!A1979:H4313,4,FALSE)</f>
        <v>Yes</v>
      </c>
      <c r="F1979" s="23" t="str">
        <f>VLOOKUP(A1979,'Medical Examinations'!A1979:H4313,5,FALSE)</f>
        <v>No</v>
      </c>
      <c r="G1979" s="23" t="str">
        <f>VLOOKUP(A1979,'Medical Examinations'!A1979:H4313,6,FALSE)</f>
        <v>No</v>
      </c>
      <c r="H1979" s="23">
        <f>VLOOKUP(A1979,'Medical Examinations'!A1979:H4313,7,FALSE)</f>
        <v>0</v>
      </c>
      <c r="I1979" s="23" t="str">
        <f>VLOOKUP(A1979,'Medical Examinations'!A1979:H4313,8,FALSE)</f>
        <v>No</v>
      </c>
      <c r="J1979" s="23" t="str" cm="1">
        <f t="array" ref="J1979">_xlfn.IFS(C1979&lt;18.5,"Under Weight",C1979&lt;25,"Healthy Weight",C1979&lt;30,"Over Weight",C1979&gt;=30,"Obesity")</f>
        <v>Over Weight</v>
      </c>
      <c r="K1979" s="23" t="str" cm="1">
        <f t="array" ref="K1979">_xlfn.IFS(D1979&lt;5.7,"Normal",D1979&lt;=6.5,"Prediabetes",D1979&gt;6.5,"Diabetes")</f>
        <v>Normal</v>
      </c>
      <c r="L1979" s="30" t="str">
        <f>VLOOKUP(A1979,'Hospitalisation Details'!A1979:H4321,2,FALSE)</f>
        <v>10-Aug-1996</v>
      </c>
      <c r="M1979" s="23">
        <f>VLOOKUP(A1979,'Hospitalisation Details'!A1979:H4321,5,FALSE)</f>
        <v>3392.37</v>
      </c>
      <c r="N1979" s="23" t="str">
        <f>VLOOKUP(A1979,'Hospitalisation Details'!A1979:H4321,6,FALSE)</f>
        <v>tier - 2</v>
      </c>
      <c r="O1979" s="23" t="str">
        <f>VLOOKUP(A1979,'Hospitalisation Details'!A1979:H4321,7,FALSE)</f>
        <v>tier - 3</v>
      </c>
      <c r="P1979" s="23" t="str">
        <f>VLOOKUP(A1979,'Hospitalisation Details'!A1979:H4321,8,FALSE)</f>
        <v>R1013</v>
      </c>
      <c r="Q1979" s="26">
        <f>VLOOKUP(A1979,'Hospitalisation Details'!A1979:H4321,3,FALSE)</f>
        <v>26.827777777777779</v>
      </c>
    </row>
    <row r="1980" spans="1:17" ht="15.75" customHeight="1" x14ac:dyDescent="0.3">
      <c r="A1980" s="31" t="s">
        <v>3375</v>
      </c>
      <c r="B1980" s="23" t="str">
        <f>VLOOKUP(A1980,'Customer Names'!A1980:D4314,3,FALSE)</f>
        <v xml:space="preserve">  Kathleen M</v>
      </c>
      <c r="C1980" s="23">
        <f>VLOOKUP(Healthcare!A1980,'Medical Examinations'!A1980:H4314,2,FALSE)</f>
        <v>28.785</v>
      </c>
      <c r="D1980" s="23">
        <f>VLOOKUP(A1980,'Medical Examinations'!A1980:H4314,3,FALSE)</f>
        <v>4.3099999999999996</v>
      </c>
      <c r="E1980" s="23" t="str">
        <f>VLOOKUP(A1980,'Medical Examinations'!A1980:H4314,4,FALSE)</f>
        <v>Yes</v>
      </c>
      <c r="F1980" s="23" t="str">
        <f>VLOOKUP(A1980,'Medical Examinations'!A1980:H4314,5,FALSE)</f>
        <v>No</v>
      </c>
      <c r="G1980" s="23" t="str">
        <f>VLOOKUP(A1980,'Medical Examinations'!A1980:H4314,6,FALSE)</f>
        <v>No</v>
      </c>
      <c r="H1980" s="23">
        <f>VLOOKUP(A1980,'Medical Examinations'!A1980:H4314,7,FALSE)</f>
        <v>0</v>
      </c>
      <c r="I1980" s="23" t="str">
        <f>VLOOKUP(A1980,'Medical Examinations'!A1980:H4314,8,FALSE)</f>
        <v>No</v>
      </c>
      <c r="J1980" s="23" t="str" cm="1">
        <f t="array" ref="J1980">_xlfn.IFS(C1980&lt;18.5,"Under Weight",C1980&lt;25,"Healthy Weight",C1980&lt;30,"Over Weight",C1980&gt;=30,"Obesity")</f>
        <v>Over Weight</v>
      </c>
      <c r="K1980" s="23" t="str" cm="1">
        <f t="array" ref="K1980">_xlfn.IFS(D1980&lt;5.7,"Normal",D1980&lt;=6.5,"Prediabetes",D1980&gt;6.5,"Diabetes")</f>
        <v>Normal</v>
      </c>
      <c r="L1980" s="30" t="str">
        <f>VLOOKUP(A1980,'Hospitalisation Details'!A1980:H4322,2,FALSE)</f>
        <v>13-Nov-1996</v>
      </c>
      <c r="M1980" s="23">
        <f>VLOOKUP(A1980,'Hospitalisation Details'!A1980:H4322,5,FALSE)</f>
        <v>3385.4</v>
      </c>
      <c r="N1980" s="23" t="str">
        <f>VLOOKUP(A1980,'Hospitalisation Details'!A1980:H4322,6,FALSE)</f>
        <v>tier - 2</v>
      </c>
      <c r="O1980" s="23" t="str">
        <f>VLOOKUP(A1980,'Hospitalisation Details'!A1980:H4322,7,FALSE)</f>
        <v>tier - 2</v>
      </c>
      <c r="P1980" s="23" t="str">
        <f>VLOOKUP(A1980,'Hospitalisation Details'!A1980:H4322,8,FALSE)</f>
        <v>R1024</v>
      </c>
      <c r="Q1980" s="26">
        <f>VLOOKUP(A1980,'Hospitalisation Details'!A1980:H4322,3,FALSE)</f>
        <v>26.569444444444443</v>
      </c>
    </row>
    <row r="1981" spans="1:17" ht="15.75" customHeight="1" x14ac:dyDescent="0.3">
      <c r="A1981" s="31" t="s">
        <v>3377</v>
      </c>
      <c r="B1981" s="23" t="str">
        <f>VLOOKUP(A1981,'Customer Names'!A1981:D4315,3,FALSE)</f>
        <v xml:space="preserve">  Aya</v>
      </c>
      <c r="C1981" s="23">
        <f>VLOOKUP(Healthcare!A1981,'Medical Examinations'!A1981:H4315,2,FALSE)</f>
        <v>19.8</v>
      </c>
      <c r="D1981" s="23">
        <f>VLOOKUP(A1981,'Medical Examinations'!A1981:H4315,3,FALSE)</f>
        <v>4</v>
      </c>
      <c r="E1981" s="23" t="str">
        <f>VLOOKUP(A1981,'Medical Examinations'!A1981:H4315,4,FALSE)</f>
        <v>Yes</v>
      </c>
      <c r="F1981" s="23" t="str">
        <f>VLOOKUP(A1981,'Medical Examinations'!A1981:H4315,5,FALSE)</f>
        <v>No</v>
      </c>
      <c r="G1981" s="23" t="str">
        <f>VLOOKUP(A1981,'Medical Examinations'!A1981:H4315,6,FALSE)</f>
        <v>No</v>
      </c>
      <c r="H1981" s="23">
        <f>VLOOKUP(A1981,'Medical Examinations'!A1981:H4315,7,FALSE)</f>
        <v>0</v>
      </c>
      <c r="I1981" s="23" t="str">
        <f>VLOOKUP(A1981,'Medical Examinations'!A1981:H4315,8,FALSE)</f>
        <v>No</v>
      </c>
      <c r="J1981" s="23" t="str" cm="1">
        <f t="array" ref="J1981">_xlfn.IFS(C1981&lt;18.5,"Under Weight",C1981&lt;25,"Healthy Weight",C1981&lt;30,"Over Weight",C1981&gt;=30,"Obesity")</f>
        <v>Healthy Weight</v>
      </c>
      <c r="K1981" s="23" t="str" cm="1">
        <f t="array" ref="K1981">_xlfn.IFS(D1981&lt;5.7,"Normal",D1981&lt;=6.5,"Prediabetes",D1981&gt;6.5,"Diabetes")</f>
        <v>Normal</v>
      </c>
      <c r="L1981" s="30" t="str">
        <f>VLOOKUP(A1981,'Hospitalisation Details'!A1981:H4323,2,FALSE)</f>
        <v>14-Dec-1996</v>
      </c>
      <c r="M1981" s="23">
        <f>VLOOKUP(A1981,'Hospitalisation Details'!A1981:H4323,5,FALSE)</f>
        <v>3378.91</v>
      </c>
      <c r="N1981" s="23" t="str">
        <f>VLOOKUP(A1981,'Hospitalisation Details'!A1981:H4323,6,FALSE)</f>
        <v>tier - 2</v>
      </c>
      <c r="O1981" s="23" t="str">
        <f>VLOOKUP(A1981,'Hospitalisation Details'!A1981:H4323,7,FALSE)</f>
        <v>tier - 1</v>
      </c>
      <c r="P1981" s="23" t="str">
        <f>VLOOKUP(A1981,'Hospitalisation Details'!A1981:H4323,8,FALSE)</f>
        <v>R1011</v>
      </c>
      <c r="Q1981" s="26">
        <f>VLOOKUP(A1981,'Hospitalisation Details'!A1981:H4323,3,FALSE)</f>
        <v>26.483333333333334</v>
      </c>
    </row>
    <row r="1982" spans="1:17" ht="15.75" customHeight="1" x14ac:dyDescent="0.3">
      <c r="A1982" s="31" t="s">
        <v>3379</v>
      </c>
      <c r="B1982" s="23" t="str">
        <f>VLOOKUP(A1982,'Customer Names'!A1982:D4316,3,FALSE)</f>
        <v xml:space="preserve">  Carolyn R</v>
      </c>
      <c r="C1982" s="23">
        <f>VLOOKUP(Healthcare!A1982,'Medical Examinations'!A1982:H4316,2,FALSE)</f>
        <v>35.53</v>
      </c>
      <c r="D1982" s="23">
        <f>VLOOKUP(A1982,'Medical Examinations'!A1982:H4316,3,FALSE)</f>
        <v>4.68</v>
      </c>
      <c r="E1982" s="23" t="str">
        <f>VLOOKUP(A1982,'Medical Examinations'!A1982:H4316,4,FALSE)</f>
        <v>No</v>
      </c>
      <c r="F1982" s="23" t="str">
        <f>VLOOKUP(A1982,'Medical Examinations'!A1982:H4316,5,FALSE)</f>
        <v>No</v>
      </c>
      <c r="G1982" s="23" t="str">
        <f>VLOOKUP(A1982,'Medical Examinations'!A1982:H4316,6,FALSE)</f>
        <v>Yes</v>
      </c>
      <c r="H1982" s="23">
        <f>VLOOKUP(A1982,'Medical Examinations'!A1982:H4316,7,FALSE)</f>
        <v>1</v>
      </c>
      <c r="I1982" s="23" t="str">
        <f>VLOOKUP(A1982,'Medical Examinations'!A1982:H4316,8,FALSE)</f>
        <v>No</v>
      </c>
      <c r="J1982" s="23" t="str" cm="1">
        <f t="array" ref="J1982">_xlfn.IFS(C1982&lt;18.5,"Under Weight",C1982&lt;25,"Healthy Weight",C1982&lt;30,"Over Weight",C1982&gt;=30,"Obesity")</f>
        <v>Obesity</v>
      </c>
      <c r="K1982" s="23" t="str" cm="1">
        <f t="array" ref="K1982">_xlfn.IFS(D1982&lt;5.7,"Normal",D1982&lt;=6.5,"Prediabetes",D1982&gt;6.5,"Diabetes")</f>
        <v>Normal</v>
      </c>
      <c r="L1982" s="30" t="str">
        <f>VLOOKUP(A1982,'Hospitalisation Details'!A1982:H4324,2,FALSE)</f>
        <v>07-Oct-1993</v>
      </c>
      <c r="M1982" s="23">
        <f>VLOOKUP(A1982,'Hospitalisation Details'!A1982:H4324,5,FALSE)</f>
        <v>3366.67</v>
      </c>
      <c r="N1982" s="23" t="str">
        <f>VLOOKUP(A1982,'Hospitalisation Details'!A1982:H4324,6,FALSE)</f>
        <v>tier - 2</v>
      </c>
      <c r="O1982" s="23" t="str">
        <f>VLOOKUP(A1982,'Hospitalisation Details'!A1982:H4324,7,FALSE)</f>
        <v>tier - 2</v>
      </c>
      <c r="P1982" s="23" t="str">
        <f>VLOOKUP(A1982,'Hospitalisation Details'!A1982:H4324,8,FALSE)</f>
        <v>R1013</v>
      </c>
      <c r="Q1982" s="26">
        <f>VLOOKUP(A1982,'Hospitalisation Details'!A1982:H4324,3,FALSE)</f>
        <v>29.669444444444444</v>
      </c>
    </row>
    <row r="1983" spans="1:17" ht="15.75" customHeight="1" x14ac:dyDescent="0.3">
      <c r="A1983" s="31" t="s">
        <v>3381</v>
      </c>
      <c r="B1983" s="23" t="str">
        <f>VLOOKUP(A1983,'Customer Names'!A1983:D4317,3,FALSE)</f>
        <v xml:space="preserve">  Bethany</v>
      </c>
      <c r="C1983" s="23">
        <f>VLOOKUP(Healthcare!A1983,'Medical Examinations'!A1983:H4317,2,FALSE)</f>
        <v>21.47</v>
      </c>
      <c r="D1983" s="23">
        <f>VLOOKUP(A1983,'Medical Examinations'!A1983:H4317,3,FALSE)</f>
        <v>4.0199999999999996</v>
      </c>
      <c r="E1983" s="23" t="str">
        <f>VLOOKUP(A1983,'Medical Examinations'!A1983:H4317,4,FALSE)</f>
        <v>Yes</v>
      </c>
      <c r="F1983" s="23" t="str">
        <f>VLOOKUP(A1983,'Medical Examinations'!A1983:H4317,5,FALSE)</f>
        <v>No</v>
      </c>
      <c r="G1983" s="23" t="str">
        <f>VLOOKUP(A1983,'Medical Examinations'!A1983:H4317,6,FALSE)</f>
        <v>No</v>
      </c>
      <c r="H1983" s="23">
        <f>VLOOKUP(A1983,'Medical Examinations'!A1983:H4317,7,FALSE)</f>
        <v>1</v>
      </c>
      <c r="I1983" s="23" t="str">
        <f>VLOOKUP(A1983,'Medical Examinations'!A1983:H4317,8,FALSE)</f>
        <v>No</v>
      </c>
      <c r="J1983" s="23" t="str" cm="1">
        <f t="array" ref="J1983">_xlfn.IFS(C1983&lt;18.5,"Under Weight",C1983&lt;25,"Healthy Weight",C1983&lt;30,"Over Weight",C1983&gt;=30,"Obesity")</f>
        <v>Healthy Weight</v>
      </c>
      <c r="K1983" s="23" t="str" cm="1">
        <f t="array" ref="K1983">_xlfn.IFS(D1983&lt;5.7,"Normal",D1983&lt;=6.5,"Prediabetes",D1983&gt;6.5,"Diabetes")</f>
        <v>Normal</v>
      </c>
      <c r="L1983" s="30" t="str">
        <f>VLOOKUP(A1983,'Hospitalisation Details'!A1983:H4325,2,FALSE)</f>
        <v>23-Jun-1995</v>
      </c>
      <c r="M1983" s="23">
        <f>VLOOKUP(A1983,'Hospitalisation Details'!A1983:H4325,5,FALSE)</f>
        <v>3353.47</v>
      </c>
      <c r="N1983" s="23" t="str">
        <f>VLOOKUP(A1983,'Hospitalisation Details'!A1983:H4325,6,FALSE)</f>
        <v>tier - 2</v>
      </c>
      <c r="O1983" s="23" t="str">
        <f>VLOOKUP(A1983,'Hospitalisation Details'!A1983:H4325,7,FALSE)</f>
        <v>tier - 3</v>
      </c>
      <c r="P1983" s="23" t="str">
        <f>VLOOKUP(A1983,'Hospitalisation Details'!A1983:H4325,8,FALSE)</f>
        <v>R1012</v>
      </c>
      <c r="Q1983" s="26">
        <f>VLOOKUP(A1983,'Hospitalisation Details'!A1983:H4325,3,FALSE)</f>
        <v>27.958333333333332</v>
      </c>
    </row>
    <row r="1984" spans="1:17" ht="15.75" customHeight="1" x14ac:dyDescent="0.3">
      <c r="A1984" s="31" t="s">
        <v>3383</v>
      </c>
      <c r="B1984" s="23" t="str">
        <f>VLOOKUP(A1984,'Customer Names'!A1984:D4318,3,FALSE)</f>
        <v xml:space="preserve">  Holly A</v>
      </c>
      <c r="C1984" s="23">
        <f>VLOOKUP(Healthcare!A1984,'Medical Examinations'!A1984:H4318,2,FALSE)</f>
        <v>25.9</v>
      </c>
      <c r="D1984" s="23">
        <f>VLOOKUP(A1984,'Medical Examinations'!A1984:H4318,3,FALSE)</f>
        <v>5.12</v>
      </c>
      <c r="E1984" s="23" t="str">
        <f>VLOOKUP(A1984,'Medical Examinations'!A1984:H4318,4,FALSE)</f>
        <v>No</v>
      </c>
      <c r="F1984" s="23" t="str">
        <f>VLOOKUP(A1984,'Medical Examinations'!A1984:H4318,5,FALSE)</f>
        <v>No</v>
      </c>
      <c r="G1984" s="23" t="str">
        <f>VLOOKUP(A1984,'Medical Examinations'!A1984:H4318,6,FALSE)</f>
        <v>Yes</v>
      </c>
      <c r="H1984" s="23">
        <f>VLOOKUP(A1984,'Medical Examinations'!A1984:H4318,7,FALSE)</f>
        <v>1</v>
      </c>
      <c r="I1984" s="23" t="str">
        <f>VLOOKUP(A1984,'Medical Examinations'!A1984:H4318,8,FALSE)</f>
        <v>No</v>
      </c>
      <c r="J1984" s="23" t="str" cm="1">
        <f t="array" ref="J1984">_xlfn.IFS(C1984&lt;18.5,"Under Weight",C1984&lt;25,"Healthy Weight",C1984&lt;30,"Over Weight",C1984&gt;=30,"Obesity")</f>
        <v>Over Weight</v>
      </c>
      <c r="K1984" s="23" t="str" cm="1">
        <f t="array" ref="K1984">_xlfn.IFS(D1984&lt;5.7,"Normal",D1984&lt;=6.5,"Prediabetes",D1984&gt;6.5,"Diabetes")</f>
        <v>Normal</v>
      </c>
      <c r="L1984" s="30" t="str">
        <f>VLOOKUP(A1984,'Hospitalisation Details'!A1984:H4326,2,FALSE)</f>
        <v>28-Oct-1993</v>
      </c>
      <c r="M1984" s="23">
        <f>VLOOKUP(A1984,'Hospitalisation Details'!A1984:H4326,5,FALSE)</f>
        <v>3353.28</v>
      </c>
      <c r="N1984" s="23" t="str">
        <f>VLOOKUP(A1984,'Hospitalisation Details'!A1984:H4326,6,FALSE)</f>
        <v>tier - 2</v>
      </c>
      <c r="O1984" s="23" t="str">
        <f>VLOOKUP(A1984,'Hospitalisation Details'!A1984:H4326,7,FALSE)</f>
        <v>tier - 1</v>
      </c>
      <c r="P1984" s="23" t="str">
        <f>VLOOKUP(A1984,'Hospitalisation Details'!A1984:H4326,8,FALSE)</f>
        <v>R1011</v>
      </c>
      <c r="Q1984" s="26">
        <f>VLOOKUP(A1984,'Hospitalisation Details'!A1984:H4326,3,FALSE)</f>
        <v>29.611111111111111</v>
      </c>
    </row>
    <row r="1985" spans="1:17" ht="15.75" customHeight="1" x14ac:dyDescent="0.3">
      <c r="A1985" s="31" t="s">
        <v>3385</v>
      </c>
      <c r="B1985" s="23" t="str">
        <f>VLOOKUP(A1985,'Customer Names'!A1985:D4319,3,FALSE)</f>
        <v xml:space="preserve">  Ping</v>
      </c>
      <c r="C1985" s="23">
        <f>VLOOKUP(Healthcare!A1985,'Medical Examinations'!A1985:H4319,2,FALSE)</f>
        <v>20.81</v>
      </c>
      <c r="D1985" s="23">
        <f>VLOOKUP(A1985,'Medical Examinations'!A1985:H4319,3,FALSE)</f>
        <v>5.52</v>
      </c>
      <c r="E1985" s="23" t="str">
        <f>VLOOKUP(A1985,'Medical Examinations'!A1985:H4319,4,FALSE)</f>
        <v>No</v>
      </c>
      <c r="F1985" s="23" t="str">
        <f>VLOOKUP(A1985,'Medical Examinations'!A1985:H4319,5,FALSE)</f>
        <v>No</v>
      </c>
      <c r="G1985" s="23" t="str">
        <f>VLOOKUP(A1985,'Medical Examinations'!A1985:H4319,6,FALSE)</f>
        <v>No</v>
      </c>
      <c r="H1985" s="23">
        <f>VLOOKUP(A1985,'Medical Examinations'!A1985:H4319,7,FALSE)</f>
        <v>0</v>
      </c>
      <c r="I1985" s="23" t="str">
        <f>VLOOKUP(A1985,'Medical Examinations'!A1985:H4319,8,FALSE)</f>
        <v>No</v>
      </c>
      <c r="J1985" s="23" t="str" cm="1">
        <f t="array" ref="J1985">_xlfn.IFS(C1985&lt;18.5,"Under Weight",C1985&lt;25,"Healthy Weight",C1985&lt;30,"Over Weight",C1985&gt;=30,"Obesity")</f>
        <v>Healthy Weight</v>
      </c>
      <c r="K1985" s="23" t="str" cm="1">
        <f t="array" ref="K1985">_xlfn.IFS(D1985&lt;5.7,"Normal",D1985&lt;=6.5,"Prediabetes",D1985&gt;6.5,"Diabetes")</f>
        <v>Normal</v>
      </c>
      <c r="L1985" s="30" t="str">
        <f>VLOOKUP(A1985,'Hospitalisation Details'!A1985:H4327,2,FALSE)</f>
        <v>01-Sep-1991</v>
      </c>
      <c r="M1985" s="23">
        <f>VLOOKUP(A1985,'Hospitalisation Details'!A1985:H4327,5,FALSE)</f>
        <v>3342.79</v>
      </c>
      <c r="N1985" s="23" t="str">
        <f>VLOOKUP(A1985,'Hospitalisation Details'!A1985:H4327,6,FALSE)</f>
        <v>tier - 2</v>
      </c>
      <c r="O1985" s="23" t="str">
        <f>VLOOKUP(A1985,'Hospitalisation Details'!A1985:H4327,7,FALSE)</f>
        <v>tier - 1</v>
      </c>
      <c r="P1985" s="23" t="str">
        <f>VLOOKUP(A1985,'Hospitalisation Details'!A1985:H4327,8,FALSE)</f>
        <v>R1013</v>
      </c>
      <c r="Q1985" s="26">
        <f>VLOOKUP(A1985,'Hospitalisation Details'!A1985:H4327,3,FALSE)</f>
        <v>31.769444444444446</v>
      </c>
    </row>
    <row r="1986" spans="1:17" ht="15.75" customHeight="1" x14ac:dyDescent="0.3">
      <c r="A1986" s="31" t="s">
        <v>3387</v>
      </c>
      <c r="B1986" s="23" t="str">
        <f>VLOOKUP(A1986,'Customer Names'!A1986:D4320,3,FALSE)</f>
        <v xml:space="preserve">  Tim</v>
      </c>
      <c r="C1986" s="23">
        <f>VLOOKUP(Healthcare!A1986,'Medical Examinations'!A1986:H4320,2,FALSE)</f>
        <v>25.84</v>
      </c>
      <c r="D1986" s="23">
        <f>VLOOKUP(A1986,'Medical Examinations'!A1986:H4320,3,FALSE)</f>
        <v>5.81</v>
      </c>
      <c r="E1986" s="23" t="str">
        <f>VLOOKUP(A1986,'Medical Examinations'!A1986:H4320,4,FALSE)</f>
        <v>Yes</v>
      </c>
      <c r="F1986" s="23" t="str">
        <f>VLOOKUP(A1986,'Medical Examinations'!A1986:H4320,5,FALSE)</f>
        <v>No</v>
      </c>
      <c r="G1986" s="23" t="str">
        <f>VLOOKUP(A1986,'Medical Examinations'!A1986:H4320,6,FALSE)</f>
        <v>Yes</v>
      </c>
      <c r="H1986" s="23">
        <f>VLOOKUP(A1986,'Medical Examinations'!A1986:H4320,7,FALSE)</f>
        <v>1</v>
      </c>
      <c r="I1986" s="23" t="str">
        <f>VLOOKUP(A1986,'Medical Examinations'!A1986:H4320,8,FALSE)</f>
        <v>No</v>
      </c>
      <c r="J1986" s="23" t="str" cm="1">
        <f t="array" ref="J1986">_xlfn.IFS(C1986&lt;18.5,"Under Weight",C1986&lt;25,"Healthy Weight",C1986&lt;30,"Over Weight",C1986&gt;=30,"Obesity")</f>
        <v>Over Weight</v>
      </c>
      <c r="K1986" s="23" t="str" cm="1">
        <f t="array" ref="K1986">_xlfn.IFS(D1986&lt;5.7,"Normal",D1986&lt;=6.5,"Prediabetes",D1986&gt;6.5,"Diabetes")</f>
        <v>Prediabetes</v>
      </c>
      <c r="L1986" s="30" t="str">
        <f>VLOOKUP(A1986,'Hospitalisation Details'!A1986:H4328,2,FALSE)</f>
        <v>20-Jun-1997</v>
      </c>
      <c r="M1986" s="23">
        <f>VLOOKUP(A1986,'Hospitalisation Details'!A1986:H4328,5,FALSE)</f>
        <v>3309.79</v>
      </c>
      <c r="N1986" s="23" t="str">
        <f>VLOOKUP(A1986,'Hospitalisation Details'!A1986:H4328,6,FALSE)</f>
        <v>tier - 3</v>
      </c>
      <c r="O1986" s="23" t="str">
        <f>VLOOKUP(A1986,'Hospitalisation Details'!A1986:H4328,7,FALSE)</f>
        <v>tier - 3</v>
      </c>
      <c r="P1986" s="23" t="str">
        <f>VLOOKUP(A1986,'Hospitalisation Details'!A1986:H4328,8,FALSE)</f>
        <v>R1017</v>
      </c>
      <c r="Q1986" s="26">
        <f>VLOOKUP(A1986,'Hospitalisation Details'!A1986:H4328,3,FALSE)</f>
        <v>25.966666666666665</v>
      </c>
    </row>
    <row r="1987" spans="1:17" ht="15.75" customHeight="1" x14ac:dyDescent="0.3">
      <c r="A1987" s="31" t="s">
        <v>3388</v>
      </c>
      <c r="B1987" s="23" t="str">
        <f>VLOOKUP(A1987,'Customer Names'!A1987:D4321,3,FALSE)</f>
        <v xml:space="preserve">  John</v>
      </c>
      <c r="C1987" s="23">
        <f>VLOOKUP(Healthcare!A1987,'Medical Examinations'!A1987:H4321,2,FALSE)</f>
        <v>30.95</v>
      </c>
      <c r="D1987" s="23">
        <f>VLOOKUP(A1987,'Medical Examinations'!A1987:H4321,3,FALSE)</f>
        <v>5.16</v>
      </c>
      <c r="E1987" s="23" t="str">
        <f>VLOOKUP(A1987,'Medical Examinations'!A1987:H4321,4,FALSE)</f>
        <v>No</v>
      </c>
      <c r="F1987" s="23" t="str">
        <f>VLOOKUP(A1987,'Medical Examinations'!A1987:H4321,5,FALSE)</f>
        <v>No</v>
      </c>
      <c r="G1987" s="23" t="str">
        <f>VLOOKUP(A1987,'Medical Examinations'!A1987:H4321,6,FALSE)</f>
        <v>Yes</v>
      </c>
      <c r="H1987" s="23">
        <f>VLOOKUP(A1987,'Medical Examinations'!A1987:H4321,7,FALSE)</f>
        <v>1</v>
      </c>
      <c r="I1987" s="23" t="str">
        <f>VLOOKUP(A1987,'Medical Examinations'!A1987:H4321,8,FALSE)</f>
        <v>No</v>
      </c>
      <c r="J1987" s="23" t="str" cm="1">
        <f t="array" ref="J1987">_xlfn.IFS(C1987&lt;18.5,"Under Weight",C1987&lt;25,"Healthy Weight",C1987&lt;30,"Over Weight",C1987&gt;=30,"Obesity")</f>
        <v>Obesity</v>
      </c>
      <c r="K1987" s="23" t="str" cm="1">
        <f t="array" ref="K1987">_xlfn.IFS(D1987&lt;5.7,"Normal",D1987&lt;=6.5,"Prediabetes",D1987&gt;6.5,"Diabetes")</f>
        <v>Normal</v>
      </c>
      <c r="L1987" s="30" t="str">
        <f>VLOOKUP(A1987,'Hospitalisation Details'!A1987:H4329,2,FALSE)</f>
        <v>18-Nov-2003</v>
      </c>
      <c r="M1987" s="23">
        <f>VLOOKUP(A1987,'Hospitalisation Details'!A1987:H4329,5,FALSE)</f>
        <v>3308.46</v>
      </c>
      <c r="N1987" s="23" t="str">
        <f>VLOOKUP(A1987,'Hospitalisation Details'!A1987:H4329,6,FALSE)</f>
        <v>tier - 2</v>
      </c>
      <c r="O1987" s="23" t="str">
        <f>VLOOKUP(A1987,'Hospitalisation Details'!A1987:H4329,7,FALSE)</f>
        <v>tier - 1</v>
      </c>
      <c r="P1987" s="23" t="str">
        <f>VLOOKUP(A1987,'Hospitalisation Details'!A1987:H4329,8,FALSE)</f>
        <v>R1021</v>
      </c>
      <c r="Q1987" s="26">
        <f>VLOOKUP(A1987,'Hospitalisation Details'!A1987:H4329,3,FALSE)</f>
        <v>19.555555555555557</v>
      </c>
    </row>
    <row r="1988" spans="1:17" ht="15.75" customHeight="1" x14ac:dyDescent="0.3">
      <c r="A1988" s="31" t="s">
        <v>3389</v>
      </c>
      <c r="B1988" s="23" t="str">
        <f>VLOOKUP(A1988,'Customer Names'!A1988:D4322,3,FALSE)</f>
        <v xml:space="preserve">  Cynthia</v>
      </c>
      <c r="C1988" s="23">
        <f>VLOOKUP(Healthcare!A1988,'Medical Examinations'!A1988:H4322,2,FALSE)</f>
        <v>30.54</v>
      </c>
      <c r="D1988" s="23">
        <f>VLOOKUP(A1988,'Medical Examinations'!A1988:H4322,3,FALSE)</f>
        <v>5</v>
      </c>
      <c r="E1988" s="23" t="str">
        <f>VLOOKUP(A1988,'Medical Examinations'!A1988:H4322,4,FALSE)</f>
        <v>No</v>
      </c>
      <c r="F1988" s="23" t="str">
        <f>VLOOKUP(A1988,'Medical Examinations'!A1988:H4322,5,FALSE)</f>
        <v>No</v>
      </c>
      <c r="G1988" s="23" t="str">
        <f>VLOOKUP(A1988,'Medical Examinations'!A1988:H4322,6,FALSE)</f>
        <v>Yes</v>
      </c>
      <c r="H1988" s="23">
        <f>VLOOKUP(A1988,'Medical Examinations'!A1988:H4322,7,FALSE)</f>
        <v>1</v>
      </c>
      <c r="I1988" s="23" t="str">
        <f>VLOOKUP(A1988,'Medical Examinations'!A1988:H4322,8,FALSE)</f>
        <v>No</v>
      </c>
      <c r="J1988" s="23" t="str" cm="1">
        <f t="array" ref="J1988">_xlfn.IFS(C1988&lt;18.5,"Under Weight",C1988&lt;25,"Healthy Weight",C1988&lt;30,"Over Weight",C1988&gt;=30,"Obesity")</f>
        <v>Obesity</v>
      </c>
      <c r="K1988" s="23" t="str" cm="1">
        <f t="array" ref="K1988">_xlfn.IFS(D1988&lt;5.7,"Normal",D1988&lt;=6.5,"Prediabetes",D1988&gt;6.5,"Diabetes")</f>
        <v>Normal</v>
      </c>
      <c r="L1988" s="30" t="str">
        <f>VLOOKUP(A1988,'Hospitalisation Details'!A1988:H4330,2,FALSE)</f>
        <v>05-Dec-2003</v>
      </c>
      <c r="M1988" s="23">
        <f>VLOOKUP(A1988,'Hospitalisation Details'!A1988:H4330,5,FALSE)</f>
        <v>3300.7</v>
      </c>
      <c r="N1988" s="23" t="str">
        <f>VLOOKUP(A1988,'Hospitalisation Details'!A1988:H4330,6,FALSE)</f>
        <v>tier - 2</v>
      </c>
      <c r="O1988" s="23" t="str">
        <f>VLOOKUP(A1988,'Hospitalisation Details'!A1988:H4330,7,FALSE)</f>
        <v>tier - 2</v>
      </c>
      <c r="P1988" s="23" t="str">
        <f>VLOOKUP(A1988,'Hospitalisation Details'!A1988:H4330,8,FALSE)</f>
        <v>R1025</v>
      </c>
      <c r="Q1988" s="26">
        <f>VLOOKUP(A1988,'Hospitalisation Details'!A1988:H4330,3,FALSE)</f>
        <v>19.508333333333333</v>
      </c>
    </row>
    <row r="1989" spans="1:17" ht="15.75" customHeight="1" x14ac:dyDescent="0.3">
      <c r="A1989" s="31" t="s">
        <v>3390</v>
      </c>
      <c r="B1989" s="23" t="str">
        <f>VLOOKUP(A1989,'Customer Names'!A1989:D4323,3,FALSE)</f>
        <v xml:space="preserve">  Emmett</v>
      </c>
      <c r="C1989" s="23">
        <f>VLOOKUP(Healthcare!A1989,'Medical Examinations'!A1989:H4323,2,FALSE)</f>
        <v>33.914999999999999</v>
      </c>
      <c r="D1989" s="23">
        <f>VLOOKUP(A1989,'Medical Examinations'!A1989:H4323,3,FALSE)</f>
        <v>5.84</v>
      </c>
      <c r="E1989" s="23" t="str">
        <f>VLOOKUP(A1989,'Medical Examinations'!A1989:H4323,4,FALSE)</f>
        <v>Yes</v>
      </c>
      <c r="F1989" s="23" t="str">
        <f>VLOOKUP(A1989,'Medical Examinations'!A1989:H4323,5,FALSE)</f>
        <v>No</v>
      </c>
      <c r="G1989" s="23" t="str">
        <f>VLOOKUP(A1989,'Medical Examinations'!A1989:H4323,6,FALSE)</f>
        <v>No</v>
      </c>
      <c r="H1989" s="23">
        <f>VLOOKUP(A1989,'Medical Examinations'!A1989:H4323,7,FALSE)</f>
        <v>0</v>
      </c>
      <c r="I1989" s="23" t="str">
        <f>VLOOKUP(A1989,'Medical Examinations'!A1989:H4323,8,FALSE)</f>
        <v>No</v>
      </c>
      <c r="J1989" s="23" t="str" cm="1">
        <f t="array" ref="J1989">_xlfn.IFS(C1989&lt;18.5,"Under Weight",C1989&lt;25,"Healthy Weight",C1989&lt;30,"Over Weight",C1989&gt;=30,"Obesity")</f>
        <v>Obesity</v>
      </c>
      <c r="K1989" s="23" t="str" cm="1">
        <f t="array" ref="K1989">_xlfn.IFS(D1989&lt;5.7,"Normal",D1989&lt;=6.5,"Prediabetes",D1989&gt;6.5,"Diabetes")</f>
        <v>Prediabetes</v>
      </c>
      <c r="L1989" s="30" t="str">
        <f>VLOOKUP(A1989,'Hospitalisation Details'!A1989:H4331,2,FALSE)</f>
        <v>17-Nov-1996</v>
      </c>
      <c r="M1989" s="23">
        <f>VLOOKUP(A1989,'Hospitalisation Details'!A1989:H4331,5,FALSE)</f>
        <v>3292.53</v>
      </c>
      <c r="N1989" s="23" t="str">
        <f>VLOOKUP(A1989,'Hospitalisation Details'!A1989:H4331,6,FALSE)</f>
        <v>tier - 2</v>
      </c>
      <c r="O1989" s="23" t="str">
        <f>VLOOKUP(A1989,'Hospitalisation Details'!A1989:H4331,7,FALSE)</f>
        <v>tier - 2</v>
      </c>
      <c r="P1989" s="23" t="str">
        <f>VLOOKUP(A1989,'Hospitalisation Details'!A1989:H4331,8,FALSE)</f>
        <v>R1012</v>
      </c>
      <c r="Q1989" s="26">
        <f>VLOOKUP(A1989,'Hospitalisation Details'!A1989:H4331,3,FALSE)</f>
        <v>26.558333333333334</v>
      </c>
    </row>
    <row r="1990" spans="1:17" ht="15.75" customHeight="1" x14ac:dyDescent="0.3">
      <c r="A1990" s="31" t="s">
        <v>3392</v>
      </c>
      <c r="B1990" s="23" t="str">
        <f>VLOOKUP(A1990,'Customer Names'!A1990:D4324,3,FALSE)</f>
        <v xml:space="preserve">  Kate</v>
      </c>
      <c r="C1990" s="23">
        <f>VLOOKUP(Healthcare!A1990,'Medical Examinations'!A1990:H4324,2,FALSE)</f>
        <v>33.31</v>
      </c>
      <c r="D1990" s="23">
        <f>VLOOKUP(A1990,'Medical Examinations'!A1990:H4324,3,FALSE)</f>
        <v>4.1900000000000004</v>
      </c>
      <c r="E1990" s="23" t="str">
        <f>VLOOKUP(A1990,'Medical Examinations'!A1990:H4324,4,FALSE)</f>
        <v>No</v>
      </c>
      <c r="F1990" s="23" t="str">
        <f>VLOOKUP(A1990,'Medical Examinations'!A1990:H4324,5,FALSE)</f>
        <v>No</v>
      </c>
      <c r="G1990" s="23" t="str">
        <f>VLOOKUP(A1990,'Medical Examinations'!A1990:H4324,6,FALSE)</f>
        <v>Yes</v>
      </c>
      <c r="H1990" s="23">
        <f>VLOOKUP(A1990,'Medical Examinations'!A1990:H4324,7,FALSE)</f>
        <v>1</v>
      </c>
      <c r="I1990" s="23" t="str">
        <f>VLOOKUP(A1990,'Medical Examinations'!A1990:H4324,8,FALSE)</f>
        <v>No</v>
      </c>
      <c r="J1990" s="23" t="str" cm="1">
        <f t="array" ref="J1990">_xlfn.IFS(C1990&lt;18.5,"Under Weight",C1990&lt;25,"Healthy Weight",C1990&lt;30,"Over Weight",C1990&gt;=30,"Obesity")</f>
        <v>Obesity</v>
      </c>
      <c r="K1990" s="23" t="str" cm="1">
        <f t="array" ref="K1990">_xlfn.IFS(D1990&lt;5.7,"Normal",D1990&lt;=6.5,"Prediabetes",D1990&gt;6.5,"Diabetes")</f>
        <v>Normal</v>
      </c>
      <c r="L1990" s="30" t="str">
        <f>VLOOKUP(A1990,'Hospitalisation Details'!A1990:H4332,2,FALSE)</f>
        <v>03-Jul-2003</v>
      </c>
      <c r="M1990" s="23">
        <f>VLOOKUP(A1990,'Hospitalisation Details'!A1990:H4332,5,FALSE)</f>
        <v>3280.22</v>
      </c>
      <c r="N1990" s="23" t="str">
        <f>VLOOKUP(A1990,'Hospitalisation Details'!A1990:H4332,6,FALSE)</f>
        <v>tier - 2</v>
      </c>
      <c r="O1990" s="23" t="str">
        <f>VLOOKUP(A1990,'Hospitalisation Details'!A1990:H4332,7,FALSE)</f>
        <v>tier - 3</v>
      </c>
      <c r="P1990" s="23" t="str">
        <f>VLOOKUP(A1990,'Hospitalisation Details'!A1990:H4332,8,FALSE)</f>
        <v>R1011</v>
      </c>
      <c r="Q1990" s="26">
        <f>VLOOKUP(A1990,'Hospitalisation Details'!A1990:H4332,3,FALSE)</f>
        <v>19.930555555555557</v>
      </c>
    </row>
    <row r="1991" spans="1:17" ht="15.75" customHeight="1" x14ac:dyDescent="0.3">
      <c r="A1991" s="31" t="s">
        <v>3393</v>
      </c>
      <c r="B1991" s="23" t="str">
        <f>VLOOKUP(A1991,'Customer Names'!A1991:D4325,3,FALSE)</f>
        <v xml:space="preserve">  Christopher L</v>
      </c>
      <c r="C1991" s="23">
        <f>VLOOKUP(Healthcare!A1991,'Medical Examinations'!A1991:H4325,2,FALSE)</f>
        <v>25.745000000000001</v>
      </c>
      <c r="D1991" s="23">
        <f>VLOOKUP(A1991,'Medical Examinations'!A1991:H4325,3,FALSE)</f>
        <v>4.62</v>
      </c>
      <c r="E1991" s="23" t="str">
        <f>VLOOKUP(A1991,'Medical Examinations'!A1991:H4325,4,FALSE)</f>
        <v>Yes</v>
      </c>
      <c r="F1991" s="23" t="str">
        <f>VLOOKUP(A1991,'Medical Examinations'!A1991:H4325,5,FALSE)</f>
        <v>No</v>
      </c>
      <c r="G1991" s="23" t="str">
        <f>VLOOKUP(A1991,'Medical Examinations'!A1991:H4325,6,FALSE)</f>
        <v>No</v>
      </c>
      <c r="H1991" s="23">
        <f>VLOOKUP(A1991,'Medical Examinations'!A1991:H4325,7,FALSE)</f>
        <v>0</v>
      </c>
      <c r="I1991" s="23" t="str">
        <f>VLOOKUP(A1991,'Medical Examinations'!A1991:H4325,8,FALSE)</f>
        <v>No</v>
      </c>
      <c r="J1991" s="23" t="str" cm="1">
        <f t="array" ref="J1991">_xlfn.IFS(C1991&lt;18.5,"Under Weight",C1991&lt;25,"Healthy Weight",C1991&lt;30,"Over Weight",C1991&gt;=30,"Obesity")</f>
        <v>Over Weight</v>
      </c>
      <c r="K1991" s="23" t="str" cm="1">
        <f t="array" ref="K1991">_xlfn.IFS(D1991&lt;5.7,"Normal",D1991&lt;=6.5,"Prediabetes",D1991&gt;6.5,"Diabetes")</f>
        <v>Normal</v>
      </c>
      <c r="L1991" s="30" t="str">
        <f>VLOOKUP(A1991,'Hospitalisation Details'!A1991:H4333,2,FALSE)</f>
        <v>06-Oct-2001</v>
      </c>
      <c r="M1991" s="23">
        <f>VLOOKUP(A1991,'Hospitalisation Details'!A1991:H4333,5,FALSE)</f>
        <v>3279.87</v>
      </c>
      <c r="N1991" s="23" t="str">
        <f>VLOOKUP(A1991,'Hospitalisation Details'!A1991:H4333,6,FALSE)</f>
        <v>tier - 2</v>
      </c>
      <c r="O1991" s="23" t="str">
        <f>VLOOKUP(A1991,'Hospitalisation Details'!A1991:H4333,7,FALSE)</f>
        <v>tier - 1</v>
      </c>
      <c r="P1991" s="23" t="str">
        <f>VLOOKUP(A1991,'Hospitalisation Details'!A1991:H4333,8,FALSE)</f>
        <v>R1017</v>
      </c>
      <c r="Q1991" s="26">
        <f>VLOOKUP(A1991,'Hospitalisation Details'!A1991:H4333,3,FALSE)</f>
        <v>21.672222222222221</v>
      </c>
    </row>
    <row r="1992" spans="1:17" ht="15.75" customHeight="1" x14ac:dyDescent="0.3">
      <c r="A1992" s="31" t="s">
        <v>3395</v>
      </c>
      <c r="B1992" s="23" t="str">
        <f>VLOOKUP(A1992,'Customer Names'!A1992:D4326,3,FALSE)</f>
        <v xml:space="preserve">  Christopher P</v>
      </c>
      <c r="C1992" s="23">
        <f>VLOOKUP(Healthcare!A1992,'Medical Examinations'!A1992:H4326,2,FALSE)</f>
        <v>37.1</v>
      </c>
      <c r="D1992" s="23">
        <f>VLOOKUP(A1992,'Medical Examinations'!A1992:H4326,3,FALSE)</f>
        <v>6.24</v>
      </c>
      <c r="E1992" s="23" t="str">
        <f>VLOOKUP(A1992,'Medical Examinations'!A1992:H4326,4,FALSE)</f>
        <v>No</v>
      </c>
      <c r="F1992" s="23" t="str">
        <f>VLOOKUP(A1992,'Medical Examinations'!A1992:H4326,5,FALSE)</f>
        <v>No</v>
      </c>
      <c r="G1992" s="23" t="str">
        <f>VLOOKUP(A1992,'Medical Examinations'!A1992:H4326,6,FALSE)</f>
        <v>No</v>
      </c>
      <c r="H1992" s="23">
        <f>VLOOKUP(A1992,'Medical Examinations'!A1992:H4326,7,FALSE)</f>
        <v>0</v>
      </c>
      <c r="I1992" s="23" t="str">
        <f>VLOOKUP(A1992,'Medical Examinations'!A1992:H4326,8,FALSE)</f>
        <v>No</v>
      </c>
      <c r="J1992" s="23" t="str" cm="1">
        <f t="array" ref="J1992">_xlfn.IFS(C1992&lt;18.5,"Under Weight",C1992&lt;25,"Healthy Weight",C1992&lt;30,"Over Weight",C1992&gt;=30,"Obesity")</f>
        <v>Obesity</v>
      </c>
      <c r="K1992" s="23" t="str" cm="1">
        <f t="array" ref="K1992">_xlfn.IFS(D1992&lt;5.7,"Normal",D1992&lt;=6.5,"Prediabetes",D1992&gt;6.5,"Diabetes")</f>
        <v>Prediabetes</v>
      </c>
      <c r="L1992" s="30" t="str">
        <f>VLOOKUP(A1992,'Hospitalisation Details'!A1992:H4334,2,FALSE)</f>
        <v>01-Jul-1994</v>
      </c>
      <c r="M1992" s="23">
        <f>VLOOKUP(A1992,'Hospitalisation Details'!A1992:H4334,5,FALSE)</f>
        <v>3277.16</v>
      </c>
      <c r="N1992" s="23" t="str">
        <f>VLOOKUP(A1992,'Hospitalisation Details'!A1992:H4334,6,FALSE)</f>
        <v>tier - 2</v>
      </c>
      <c r="O1992" s="23" t="str">
        <f>VLOOKUP(A1992,'Hospitalisation Details'!A1992:H4334,7,FALSE)</f>
        <v>tier - 3</v>
      </c>
      <c r="P1992" s="23" t="str">
        <f>VLOOKUP(A1992,'Hospitalisation Details'!A1992:H4334,8,FALSE)</f>
        <v>R1011</v>
      </c>
      <c r="Q1992" s="26">
        <f>VLOOKUP(A1992,'Hospitalisation Details'!A1992:H4334,3,FALSE)</f>
        <v>28.93611111111111</v>
      </c>
    </row>
    <row r="1993" spans="1:17" ht="15.75" customHeight="1" x14ac:dyDescent="0.3">
      <c r="A1993" s="31" t="s">
        <v>3396</v>
      </c>
      <c r="B1993" s="23" t="str">
        <f>VLOOKUP(A1993,'Customer Names'!A1993:D4327,3,FALSE)</f>
        <v xml:space="preserve">  Christopher W</v>
      </c>
      <c r="C1993" s="23">
        <f>VLOOKUP(Healthcare!A1993,'Medical Examinations'!A1993:H4327,2,FALSE)</f>
        <v>35.435000000000002</v>
      </c>
      <c r="D1993" s="23">
        <f>VLOOKUP(A1993,'Medical Examinations'!A1993:H4327,3,FALSE)</f>
        <v>5.81</v>
      </c>
      <c r="E1993" s="23" t="str">
        <f>VLOOKUP(A1993,'Medical Examinations'!A1993:H4327,4,FALSE)</f>
        <v>No</v>
      </c>
      <c r="F1993" s="23" t="str">
        <f>VLOOKUP(A1993,'Medical Examinations'!A1993:H4327,5,FALSE)</f>
        <v>No</v>
      </c>
      <c r="G1993" s="23" t="str">
        <f>VLOOKUP(A1993,'Medical Examinations'!A1993:H4327,6,FALSE)</f>
        <v>No</v>
      </c>
      <c r="H1993" s="23">
        <f>VLOOKUP(A1993,'Medical Examinations'!A1993:H4327,7,FALSE)</f>
        <v>0</v>
      </c>
      <c r="I1993" s="23" t="str">
        <f>VLOOKUP(A1993,'Medical Examinations'!A1993:H4327,8,FALSE)</f>
        <v>No</v>
      </c>
      <c r="J1993" s="23" t="str" cm="1">
        <f t="array" ref="J1993">_xlfn.IFS(C1993&lt;18.5,"Under Weight",C1993&lt;25,"Healthy Weight",C1993&lt;30,"Over Weight",C1993&gt;=30,"Obesity")</f>
        <v>Obesity</v>
      </c>
      <c r="K1993" s="23" t="str" cm="1">
        <f t="array" ref="K1993">_xlfn.IFS(D1993&lt;5.7,"Normal",D1993&lt;=6.5,"Prediabetes",D1993&gt;6.5,"Diabetes")</f>
        <v>Prediabetes</v>
      </c>
      <c r="L1993" s="30" t="str">
        <f>VLOOKUP(A1993,'Hospitalisation Details'!A1993:H4335,2,FALSE)</f>
        <v>02-Dec-1994</v>
      </c>
      <c r="M1993" s="23">
        <f>VLOOKUP(A1993,'Hospitalisation Details'!A1993:H4335,5,FALSE)</f>
        <v>3268.85</v>
      </c>
      <c r="N1993" s="23" t="str">
        <f>VLOOKUP(A1993,'Hospitalisation Details'!A1993:H4335,6,FALSE)</f>
        <v>tier - 3</v>
      </c>
      <c r="O1993" s="23" t="str">
        <f>VLOOKUP(A1993,'Hospitalisation Details'!A1993:H4335,7,FALSE)</f>
        <v>tier - 1</v>
      </c>
      <c r="P1993" s="23" t="str">
        <f>VLOOKUP(A1993,'Hospitalisation Details'!A1993:H4335,8,FALSE)</f>
        <v>R1016</v>
      </c>
      <c r="Q1993" s="26">
        <f>VLOOKUP(A1993,'Hospitalisation Details'!A1993:H4335,3,FALSE)</f>
        <v>28.516666666666666</v>
      </c>
    </row>
    <row r="1994" spans="1:17" ht="15.75" customHeight="1" x14ac:dyDescent="0.3">
      <c r="A1994" s="31" t="s">
        <v>3398</v>
      </c>
      <c r="B1994" s="23" t="str">
        <f>VLOOKUP(A1994,'Customer Names'!A1994:D4328,3,FALSE)</f>
        <v xml:space="preserve">  Norman H</v>
      </c>
      <c r="C1994" s="23">
        <f>VLOOKUP(Healthcare!A1994,'Medical Examinations'!A1994:H4328,2,FALSE)</f>
        <v>20.399999999999999</v>
      </c>
      <c r="D1994" s="23">
        <f>VLOOKUP(A1994,'Medical Examinations'!A1994:H4328,3,FALSE)</f>
        <v>4.83</v>
      </c>
      <c r="E1994" s="23" t="str">
        <f>VLOOKUP(A1994,'Medical Examinations'!A1994:H4328,4,FALSE)</f>
        <v>No</v>
      </c>
      <c r="F1994" s="23" t="str">
        <f>VLOOKUP(A1994,'Medical Examinations'!A1994:H4328,5,FALSE)</f>
        <v>No</v>
      </c>
      <c r="G1994" s="23" t="str">
        <f>VLOOKUP(A1994,'Medical Examinations'!A1994:H4328,6,FALSE)</f>
        <v>No</v>
      </c>
      <c r="H1994" s="23">
        <f>VLOOKUP(A1994,'Medical Examinations'!A1994:H4328,7,FALSE)</f>
        <v>0</v>
      </c>
      <c r="I1994" s="23" t="str">
        <f>VLOOKUP(A1994,'Medical Examinations'!A1994:H4328,8,FALSE)</f>
        <v>No</v>
      </c>
      <c r="J1994" s="23" t="str" cm="1">
        <f t="array" ref="J1994">_xlfn.IFS(C1994&lt;18.5,"Under Weight",C1994&lt;25,"Healthy Weight",C1994&lt;30,"Over Weight",C1994&gt;=30,"Obesity")</f>
        <v>Healthy Weight</v>
      </c>
      <c r="K1994" s="23" t="str" cm="1">
        <f t="array" ref="K1994">_xlfn.IFS(D1994&lt;5.7,"Normal",D1994&lt;=6.5,"Prediabetes",D1994&gt;6.5,"Diabetes")</f>
        <v>Normal</v>
      </c>
      <c r="L1994" s="30" t="str">
        <f>VLOOKUP(A1994,'Hospitalisation Details'!A1994:H4336,2,FALSE)</f>
        <v>13-Nov-1991</v>
      </c>
      <c r="M1994" s="23">
        <f>VLOOKUP(A1994,'Hospitalisation Details'!A1994:H4336,5,FALSE)</f>
        <v>3260.2</v>
      </c>
      <c r="N1994" s="23" t="str">
        <f>VLOOKUP(A1994,'Hospitalisation Details'!A1994:H4336,6,FALSE)</f>
        <v>tier - 3</v>
      </c>
      <c r="O1994" s="23" t="str">
        <f>VLOOKUP(A1994,'Hospitalisation Details'!A1994:H4336,7,FALSE)</f>
        <v>tier - 2</v>
      </c>
      <c r="P1994" s="23" t="str">
        <f>VLOOKUP(A1994,'Hospitalisation Details'!A1994:H4336,8,FALSE)</f>
        <v>R1011</v>
      </c>
      <c r="Q1994" s="26">
        <f>VLOOKUP(A1994,'Hospitalisation Details'!A1994:H4336,3,FALSE)</f>
        <v>31.569444444444443</v>
      </c>
    </row>
    <row r="1995" spans="1:17" ht="15.75" customHeight="1" x14ac:dyDescent="0.3">
      <c r="A1995" s="31" t="s">
        <v>3400</v>
      </c>
      <c r="B1995" s="23" t="str">
        <f>VLOOKUP(A1995,'Customer Names'!A1995:D4329,3,FALSE)</f>
        <v xml:space="preserve">  Susan</v>
      </c>
      <c r="C1995" s="23">
        <f>VLOOKUP(Healthcare!A1995,'Medical Examinations'!A1995:H4329,2,FALSE)</f>
        <v>42.13</v>
      </c>
      <c r="D1995" s="23">
        <f>VLOOKUP(A1995,'Medical Examinations'!A1995:H4329,3,FALSE)</f>
        <v>5.72</v>
      </c>
      <c r="E1995" s="23" t="str">
        <f>VLOOKUP(A1995,'Medical Examinations'!A1995:H4329,4,FALSE)</f>
        <v>Yes</v>
      </c>
      <c r="F1995" s="23" t="str">
        <f>VLOOKUP(A1995,'Medical Examinations'!A1995:H4329,5,FALSE)</f>
        <v>No</v>
      </c>
      <c r="G1995" s="23" t="str">
        <f>VLOOKUP(A1995,'Medical Examinations'!A1995:H4329,6,FALSE)</f>
        <v>Yes</v>
      </c>
      <c r="H1995" s="23">
        <f>VLOOKUP(A1995,'Medical Examinations'!A1995:H4329,7,FALSE)</f>
        <v>1</v>
      </c>
      <c r="I1995" s="23" t="str">
        <f>VLOOKUP(A1995,'Medical Examinations'!A1995:H4329,8,FALSE)</f>
        <v>No</v>
      </c>
      <c r="J1995" s="23" t="str" cm="1">
        <f t="array" ref="J1995">_xlfn.IFS(C1995&lt;18.5,"Under Weight",C1995&lt;25,"Healthy Weight",C1995&lt;30,"Over Weight",C1995&gt;=30,"Obesity")</f>
        <v>Obesity</v>
      </c>
      <c r="K1995" s="23" t="str" cm="1">
        <f t="array" ref="K1995">_xlfn.IFS(D1995&lt;5.7,"Normal",D1995&lt;=6.5,"Prediabetes",D1995&gt;6.5,"Diabetes")</f>
        <v>Prediabetes</v>
      </c>
      <c r="L1995" s="30" t="str">
        <f>VLOOKUP(A1995,'Hospitalisation Details'!A1995:H4337,2,FALSE)</f>
        <v>02-Sep-1997</v>
      </c>
      <c r="M1995" s="23">
        <f>VLOOKUP(A1995,'Hospitalisation Details'!A1995:H4337,5,FALSE)</f>
        <v>3238.44</v>
      </c>
      <c r="N1995" s="23" t="str">
        <f>VLOOKUP(A1995,'Hospitalisation Details'!A1995:H4337,6,FALSE)</f>
        <v>tier - 2</v>
      </c>
      <c r="O1995" s="23" t="str">
        <f>VLOOKUP(A1995,'Hospitalisation Details'!A1995:H4337,7,FALSE)</f>
        <v>tier - 3</v>
      </c>
      <c r="P1995" s="23" t="str">
        <f>VLOOKUP(A1995,'Hospitalisation Details'!A1995:H4337,8,FALSE)</f>
        <v>R1013</v>
      </c>
      <c r="Q1995" s="26">
        <f>VLOOKUP(A1995,'Hospitalisation Details'!A1995:H4337,3,FALSE)</f>
        <v>25.766666666666666</v>
      </c>
    </row>
    <row r="1996" spans="1:17" ht="15.75" customHeight="1" x14ac:dyDescent="0.3">
      <c r="A1996" s="31" t="s">
        <v>3401</v>
      </c>
      <c r="B1996" s="23" t="str">
        <f>VLOOKUP(A1996,'Customer Names'!A1996:D4330,3,FALSE)</f>
        <v xml:space="preserve">  Tatyana K</v>
      </c>
      <c r="C1996" s="23">
        <f>VLOOKUP(Healthcare!A1996,'Medical Examinations'!A1996:H4330,2,FALSE)</f>
        <v>33.99</v>
      </c>
      <c r="D1996" s="23">
        <f>VLOOKUP(A1996,'Medical Examinations'!A1996:H4330,3,FALSE)</f>
        <v>4.83</v>
      </c>
      <c r="E1996" s="23" t="str">
        <f>VLOOKUP(A1996,'Medical Examinations'!A1996:H4330,4,FALSE)</f>
        <v>Yes</v>
      </c>
      <c r="F1996" s="23" t="str">
        <f>VLOOKUP(A1996,'Medical Examinations'!A1996:H4330,5,FALSE)</f>
        <v>No</v>
      </c>
      <c r="G1996" s="23" t="str">
        <f>VLOOKUP(A1996,'Medical Examinations'!A1996:H4330,6,FALSE)</f>
        <v>Yes</v>
      </c>
      <c r="H1996" s="23">
        <f>VLOOKUP(A1996,'Medical Examinations'!A1996:H4330,7,FALSE)</f>
        <v>1</v>
      </c>
      <c r="I1996" s="23" t="str">
        <f>VLOOKUP(A1996,'Medical Examinations'!A1996:H4330,8,FALSE)</f>
        <v>No</v>
      </c>
      <c r="J1996" s="23" t="str" cm="1">
        <f t="array" ref="J1996">_xlfn.IFS(C1996&lt;18.5,"Under Weight",C1996&lt;25,"Healthy Weight",C1996&lt;30,"Over Weight",C1996&gt;=30,"Obesity")</f>
        <v>Obesity</v>
      </c>
      <c r="K1996" s="23" t="str" cm="1">
        <f t="array" ref="K1996">_xlfn.IFS(D1996&lt;5.7,"Normal",D1996&lt;=6.5,"Prediabetes",D1996&gt;6.5,"Diabetes")</f>
        <v>Normal</v>
      </c>
      <c r="L1996" s="30" t="str">
        <f>VLOOKUP(A1996,'Hospitalisation Details'!A1996:H4338,2,FALSE)</f>
        <v>02-Aug-1997</v>
      </c>
      <c r="M1996" s="23">
        <f>VLOOKUP(A1996,'Hospitalisation Details'!A1996:H4338,5,FALSE)</f>
        <v>3227.12</v>
      </c>
      <c r="N1996" s="23" t="str">
        <f>VLOOKUP(A1996,'Hospitalisation Details'!A1996:H4338,6,FALSE)</f>
        <v>tier - 2</v>
      </c>
      <c r="O1996" s="23" t="str">
        <f>VLOOKUP(A1996,'Hospitalisation Details'!A1996:H4338,7,FALSE)</f>
        <v>tier - 3</v>
      </c>
      <c r="P1996" s="23" t="str">
        <f>VLOOKUP(A1996,'Hospitalisation Details'!A1996:H4338,8,FALSE)</f>
        <v>R1013</v>
      </c>
      <c r="Q1996" s="26">
        <f>VLOOKUP(A1996,'Hospitalisation Details'!A1996:H4338,3,FALSE)</f>
        <v>25.85</v>
      </c>
    </row>
    <row r="1997" spans="1:17" ht="15.75" customHeight="1" x14ac:dyDescent="0.3">
      <c r="A1997" s="31" t="s">
        <v>3403</v>
      </c>
      <c r="B1997" s="23" t="str">
        <f>VLOOKUP(A1997,'Customer Names'!A1997:D4331,3,FALSE)</f>
        <v xml:space="preserve">  Chrissy</v>
      </c>
      <c r="C1997" s="23">
        <f>VLOOKUP(Healthcare!A1997,'Medical Examinations'!A1997:H4331,2,FALSE)</f>
        <v>28.594999999999999</v>
      </c>
      <c r="D1997" s="23">
        <f>VLOOKUP(A1997,'Medical Examinations'!A1997:H4331,3,FALSE)</f>
        <v>4.1399999999999997</v>
      </c>
      <c r="E1997" s="23" t="str">
        <f>VLOOKUP(A1997,'Medical Examinations'!A1997:H4331,4,FALSE)</f>
        <v>Yes</v>
      </c>
      <c r="F1997" s="23" t="str">
        <f>VLOOKUP(A1997,'Medical Examinations'!A1997:H4331,5,FALSE)</f>
        <v>No</v>
      </c>
      <c r="G1997" s="23" t="str">
        <f>VLOOKUP(A1997,'Medical Examinations'!A1997:H4331,6,FALSE)</f>
        <v>Yes</v>
      </c>
      <c r="H1997" s="23">
        <f>VLOOKUP(A1997,'Medical Examinations'!A1997:H4331,7,FALSE)</f>
        <v>1</v>
      </c>
      <c r="I1997" s="23" t="str">
        <f>VLOOKUP(A1997,'Medical Examinations'!A1997:H4331,8,FALSE)</f>
        <v>No</v>
      </c>
      <c r="J1997" s="23" t="str" cm="1">
        <f t="array" ref="J1997">_xlfn.IFS(C1997&lt;18.5,"Under Weight",C1997&lt;25,"Healthy Weight",C1997&lt;30,"Over Weight",C1997&gt;=30,"Obesity")</f>
        <v>Over Weight</v>
      </c>
      <c r="K1997" s="23" t="str" cm="1">
        <f t="array" ref="K1997">_xlfn.IFS(D1997&lt;5.7,"Normal",D1997&lt;=6.5,"Prediabetes",D1997&gt;6.5,"Diabetes")</f>
        <v>Normal</v>
      </c>
      <c r="L1997" s="30" t="str">
        <f>VLOOKUP(A1997,'Hospitalisation Details'!A1997:H4339,2,FALSE)</f>
        <v>06-Jul-1997</v>
      </c>
      <c r="M1997" s="23">
        <f>VLOOKUP(A1997,'Hospitalisation Details'!A1997:H4339,5,FALSE)</f>
        <v>3213.62</v>
      </c>
      <c r="N1997" s="23" t="str">
        <f>VLOOKUP(A1997,'Hospitalisation Details'!A1997:H4339,6,FALSE)</f>
        <v>tier - 2</v>
      </c>
      <c r="O1997" s="23" t="str">
        <f>VLOOKUP(A1997,'Hospitalisation Details'!A1997:H4339,7,FALSE)</f>
        <v>tier - 2</v>
      </c>
      <c r="P1997" s="23" t="str">
        <f>VLOOKUP(A1997,'Hospitalisation Details'!A1997:H4339,8,FALSE)</f>
        <v>R1024</v>
      </c>
      <c r="Q1997" s="26">
        <f>VLOOKUP(A1997,'Hospitalisation Details'!A1997:H4339,3,FALSE)</f>
        <v>25.922222222222221</v>
      </c>
    </row>
    <row r="1998" spans="1:17" ht="15.75" customHeight="1" x14ac:dyDescent="0.3">
      <c r="A1998" s="31" t="s">
        <v>3405</v>
      </c>
      <c r="B1998" s="23" t="str">
        <f>VLOOKUP(A1998,'Customer Names'!A1998:D4332,3,FALSE)</f>
        <v xml:space="preserve">  Carrie</v>
      </c>
      <c r="C1998" s="23">
        <f>VLOOKUP(Healthcare!A1998,'Medical Examinations'!A1998:H4332,2,FALSE)</f>
        <v>20.8</v>
      </c>
      <c r="D1998" s="23">
        <f>VLOOKUP(A1998,'Medical Examinations'!A1998:H4332,3,FALSE)</f>
        <v>4.07</v>
      </c>
      <c r="E1998" s="23" t="str">
        <f>VLOOKUP(A1998,'Medical Examinations'!A1998:H4332,4,FALSE)</f>
        <v>Yes</v>
      </c>
      <c r="F1998" s="23" t="str">
        <f>VLOOKUP(A1998,'Medical Examinations'!A1998:H4332,5,FALSE)</f>
        <v>No</v>
      </c>
      <c r="G1998" s="23" t="str">
        <f>VLOOKUP(A1998,'Medical Examinations'!A1998:H4332,6,FALSE)</f>
        <v>Yes</v>
      </c>
      <c r="H1998" s="23">
        <f>VLOOKUP(A1998,'Medical Examinations'!A1998:H4332,7,FALSE)</f>
        <v>1</v>
      </c>
      <c r="I1998" s="23" t="str">
        <f>VLOOKUP(A1998,'Medical Examinations'!A1998:H4332,8,FALSE)</f>
        <v>No</v>
      </c>
      <c r="J1998" s="23" t="str" cm="1">
        <f t="array" ref="J1998">_xlfn.IFS(C1998&lt;18.5,"Under Weight",C1998&lt;25,"Healthy Weight",C1998&lt;30,"Over Weight",C1998&gt;=30,"Obesity")</f>
        <v>Healthy Weight</v>
      </c>
      <c r="K1998" s="23" t="str" cm="1">
        <f t="array" ref="K1998">_xlfn.IFS(D1998&lt;5.7,"Normal",D1998&lt;=6.5,"Prediabetes",D1998&gt;6.5,"Diabetes")</f>
        <v>Normal</v>
      </c>
      <c r="L1998" s="30" t="str">
        <f>VLOOKUP(A1998,'Hospitalisation Details'!A1998:H4340,2,FALSE)</f>
        <v>22-Dec-1997</v>
      </c>
      <c r="M1998" s="23">
        <f>VLOOKUP(A1998,'Hospitalisation Details'!A1998:H4340,5,FALSE)</f>
        <v>3208.79</v>
      </c>
      <c r="N1998" s="23" t="str">
        <f>VLOOKUP(A1998,'Hospitalisation Details'!A1998:H4340,6,FALSE)</f>
        <v>tier - 2</v>
      </c>
      <c r="O1998" s="23" t="str">
        <f>VLOOKUP(A1998,'Hospitalisation Details'!A1998:H4340,7,FALSE)</f>
        <v>tier - 3</v>
      </c>
      <c r="P1998" s="23" t="str">
        <f>VLOOKUP(A1998,'Hospitalisation Details'!A1998:H4340,8,FALSE)</f>
        <v>R1011</v>
      </c>
      <c r="Q1998" s="26">
        <f>VLOOKUP(A1998,'Hospitalisation Details'!A1998:H4340,3,FALSE)</f>
        <v>25.461111111111112</v>
      </c>
    </row>
    <row r="1999" spans="1:17" ht="15.75" customHeight="1" x14ac:dyDescent="0.3">
      <c r="A1999" s="31" t="s">
        <v>3406</v>
      </c>
      <c r="B1999" s="23" t="str">
        <f>VLOOKUP(A1999,'Customer Names'!A1999:D4333,3,FALSE)</f>
        <v xml:space="preserve">  Halle</v>
      </c>
      <c r="C1999" s="23">
        <f>VLOOKUP(Healthcare!A1999,'Medical Examinations'!A1999:H4333,2,FALSE)</f>
        <v>23.465</v>
      </c>
      <c r="D1999" s="23">
        <f>VLOOKUP(A1999,'Medical Examinations'!A1999:H4333,3,FALSE)</f>
        <v>6.26</v>
      </c>
      <c r="E1999" s="23" t="str">
        <f>VLOOKUP(A1999,'Medical Examinations'!A1999:H4333,4,FALSE)</f>
        <v>Yes</v>
      </c>
      <c r="F1999" s="23" t="str">
        <f>VLOOKUP(A1999,'Medical Examinations'!A1999:H4333,5,FALSE)</f>
        <v>No</v>
      </c>
      <c r="G1999" s="23" t="str">
        <f>VLOOKUP(A1999,'Medical Examinations'!A1999:H4333,6,FALSE)</f>
        <v>Yes</v>
      </c>
      <c r="H1999" s="23">
        <f>VLOOKUP(A1999,'Medical Examinations'!A1999:H4333,7,FALSE)</f>
        <v>1</v>
      </c>
      <c r="I1999" s="23" t="str">
        <f>VLOOKUP(A1999,'Medical Examinations'!A1999:H4333,8,FALSE)</f>
        <v>No</v>
      </c>
      <c r="J1999" s="23" t="str" cm="1">
        <f t="array" ref="J1999">_xlfn.IFS(C1999&lt;18.5,"Under Weight",C1999&lt;25,"Healthy Weight",C1999&lt;30,"Over Weight",C1999&gt;=30,"Obesity")</f>
        <v>Healthy Weight</v>
      </c>
      <c r="K1999" s="23" t="str" cm="1">
        <f t="array" ref="K1999">_xlfn.IFS(D1999&lt;5.7,"Normal",D1999&lt;=6.5,"Prediabetes",D1999&gt;6.5,"Diabetes")</f>
        <v>Prediabetes</v>
      </c>
      <c r="L1999" s="30" t="str">
        <f>VLOOKUP(A1999,'Hospitalisation Details'!A1999:H4341,2,FALSE)</f>
        <v>05-Jul-1997</v>
      </c>
      <c r="M1999" s="23">
        <f>VLOOKUP(A1999,'Hospitalisation Details'!A1999:H4341,5,FALSE)</f>
        <v>3206.49</v>
      </c>
      <c r="N1999" s="23" t="str">
        <f>VLOOKUP(A1999,'Hospitalisation Details'!A1999:H4341,6,FALSE)</f>
        <v>tier - 2</v>
      </c>
      <c r="O1999" s="23" t="str">
        <f>VLOOKUP(A1999,'Hospitalisation Details'!A1999:H4341,7,FALSE)</f>
        <v>tier - 3</v>
      </c>
      <c r="P1999" s="23" t="str">
        <f>VLOOKUP(A1999,'Hospitalisation Details'!A1999:H4341,8,FALSE)</f>
        <v>R1024</v>
      </c>
      <c r="Q1999" s="26">
        <f>VLOOKUP(A1999,'Hospitalisation Details'!A1999:H4341,3,FALSE)</f>
        <v>25.925000000000001</v>
      </c>
    </row>
    <row r="2000" spans="1:17" ht="15.75" customHeight="1" x14ac:dyDescent="0.3">
      <c r="A2000" s="31" t="s">
        <v>3408</v>
      </c>
      <c r="B2000" s="23" t="str">
        <f>VLOOKUP(A2000,'Customer Names'!A2000:D4334,3,FALSE)</f>
        <v xml:space="preserve">  Carolyn</v>
      </c>
      <c r="C2000" s="23">
        <f>VLOOKUP(Healthcare!A2000,'Medical Examinations'!A2000:H4334,2,FALSE)</f>
        <v>40.185000000000002</v>
      </c>
      <c r="D2000" s="23">
        <f>VLOOKUP(A2000,'Medical Examinations'!A2000:H4334,3,FALSE)</f>
        <v>5.88</v>
      </c>
      <c r="E2000" s="23" t="str">
        <f>VLOOKUP(A2000,'Medical Examinations'!A2000:H4334,4,FALSE)</f>
        <v>Yes</v>
      </c>
      <c r="F2000" s="23" t="str">
        <f>VLOOKUP(A2000,'Medical Examinations'!A2000:H4334,5,FALSE)</f>
        <v>No</v>
      </c>
      <c r="G2000" s="23" t="str">
        <f>VLOOKUP(A2000,'Medical Examinations'!A2000:H4334,6,FALSE)</f>
        <v>No</v>
      </c>
      <c r="H2000" s="23">
        <f>VLOOKUP(A2000,'Medical Examinations'!A2000:H4334,7,FALSE)</f>
        <v>0</v>
      </c>
      <c r="I2000" s="23" t="str">
        <f>VLOOKUP(A2000,'Medical Examinations'!A2000:H4334,8,FALSE)</f>
        <v>No</v>
      </c>
      <c r="J2000" s="23" t="str" cm="1">
        <f t="array" ref="J2000">_xlfn.IFS(C2000&lt;18.5,"Under Weight",C2000&lt;25,"Healthy Weight",C2000&lt;30,"Over Weight",C2000&gt;=30,"Obesity")</f>
        <v>Obesity</v>
      </c>
      <c r="K2000" s="23" t="str" cm="1">
        <f t="array" ref="K2000">_xlfn.IFS(D2000&lt;5.7,"Normal",D2000&lt;=6.5,"Prediabetes",D2000&gt;6.5,"Diabetes")</f>
        <v>Prediabetes</v>
      </c>
      <c r="L2000" s="30" t="str">
        <f>VLOOKUP(A2000,'Hospitalisation Details'!A2000:H4342,2,FALSE)</f>
        <v>11-Oct-1996</v>
      </c>
      <c r="M2000" s="23">
        <f>VLOOKUP(A2000,'Hospitalisation Details'!A2000:H4342,5,FALSE)</f>
        <v>3201.25</v>
      </c>
      <c r="N2000" s="23" t="str">
        <f>VLOOKUP(A2000,'Hospitalisation Details'!A2000:H4342,6,FALSE)</f>
        <v>tier - 2</v>
      </c>
      <c r="O2000" s="23" t="str">
        <f>VLOOKUP(A2000,'Hospitalisation Details'!A2000:H4342,7,FALSE)</f>
        <v>tier - 3</v>
      </c>
      <c r="P2000" s="23" t="str">
        <f>VLOOKUP(A2000,'Hospitalisation Details'!A2000:H4342,8,FALSE)</f>
        <v>R1012</v>
      </c>
      <c r="Q2000" s="26">
        <f>VLOOKUP(A2000,'Hospitalisation Details'!A2000:H4342,3,FALSE)</f>
        <v>26.658333333333335</v>
      </c>
    </row>
    <row r="2001" spans="1:17" ht="15.75" customHeight="1" x14ac:dyDescent="0.3">
      <c r="A2001" s="31" t="s">
        <v>3409</v>
      </c>
      <c r="B2001" s="23" t="str">
        <f>VLOOKUP(A2001,'Customer Names'!A2001:D4335,3,FALSE)</f>
        <v xml:space="preserve">  Tara D</v>
      </c>
      <c r="C2001" s="23">
        <f>VLOOKUP(Healthcare!A2001,'Medical Examinations'!A2001:H4335,2,FALSE)</f>
        <v>21.89</v>
      </c>
      <c r="D2001" s="23">
        <f>VLOOKUP(A2001,'Medical Examinations'!A2001:H4335,3,FALSE)</f>
        <v>5.72</v>
      </c>
      <c r="E2001" s="23" t="str">
        <f>VLOOKUP(A2001,'Medical Examinations'!A2001:H4335,4,FALSE)</f>
        <v>Yes</v>
      </c>
      <c r="F2001" s="23" t="str">
        <f>VLOOKUP(A2001,'Medical Examinations'!A2001:H4335,5,FALSE)</f>
        <v>No</v>
      </c>
      <c r="G2001" s="23" t="str">
        <f>VLOOKUP(A2001,'Medical Examinations'!A2001:H4335,6,FALSE)</f>
        <v>No</v>
      </c>
      <c r="H2001" s="23">
        <f>VLOOKUP(A2001,'Medical Examinations'!A2001:H4335,7,FALSE)</f>
        <v>0</v>
      </c>
      <c r="I2001" s="23" t="str">
        <f>VLOOKUP(A2001,'Medical Examinations'!A2001:H4335,8,FALSE)</f>
        <v>No</v>
      </c>
      <c r="J2001" s="23" t="str" cm="1">
        <f t="array" ref="J2001">_xlfn.IFS(C2001&lt;18.5,"Under Weight",C2001&lt;25,"Healthy Weight",C2001&lt;30,"Over Weight",C2001&gt;=30,"Obesity")</f>
        <v>Healthy Weight</v>
      </c>
      <c r="K2001" s="23" t="str" cm="1">
        <f t="array" ref="K2001">_xlfn.IFS(D2001&lt;5.7,"Normal",D2001&lt;=6.5,"Prediabetes",D2001&gt;6.5,"Diabetes")</f>
        <v>Prediabetes</v>
      </c>
      <c r="L2001" s="30" t="str">
        <f>VLOOKUP(A2001,'Hospitalisation Details'!A2001:H4343,2,FALSE)</f>
        <v>02-Sep-2001</v>
      </c>
      <c r="M2001" s="23">
        <f>VLOOKUP(A2001,'Hospitalisation Details'!A2001:H4343,5,FALSE)</f>
        <v>3180.51</v>
      </c>
      <c r="N2001" s="23" t="str">
        <f>VLOOKUP(A2001,'Hospitalisation Details'!A2001:H4343,6,FALSE)</f>
        <v>tier - 2</v>
      </c>
      <c r="O2001" s="23" t="str">
        <f>VLOOKUP(A2001,'Hospitalisation Details'!A2001:H4343,7,FALSE)</f>
        <v>tier - 2</v>
      </c>
      <c r="P2001" s="23" t="str">
        <f>VLOOKUP(A2001,'Hospitalisation Details'!A2001:H4343,8,FALSE)</f>
        <v>R1013</v>
      </c>
      <c r="Q2001" s="26">
        <f>VLOOKUP(A2001,'Hospitalisation Details'!A2001:H4343,3,FALSE)</f>
        <v>21.766666666666666</v>
      </c>
    </row>
    <row r="2002" spans="1:17" ht="15.75" customHeight="1" x14ac:dyDescent="0.3">
      <c r="A2002" s="31" t="s">
        <v>3411</v>
      </c>
      <c r="B2002" s="23" t="str">
        <f>VLOOKUP(A2002,'Customer Names'!A2002:D4336,3,FALSE)</f>
        <v xml:space="preserve">  Rasim M</v>
      </c>
      <c r="C2002" s="23">
        <f>VLOOKUP(Healthcare!A2002,'Medical Examinations'!A2002:H4336,2,FALSE)</f>
        <v>29.34</v>
      </c>
      <c r="D2002" s="23">
        <f>VLOOKUP(A2002,'Medical Examinations'!A2002:H4336,3,FALSE)</f>
        <v>6.09</v>
      </c>
      <c r="E2002" s="23" t="str">
        <f>VLOOKUP(A2002,'Medical Examinations'!A2002:H4336,4,FALSE)</f>
        <v>Yes</v>
      </c>
      <c r="F2002" s="23" t="str">
        <f>VLOOKUP(A2002,'Medical Examinations'!A2002:H4336,5,FALSE)</f>
        <v>yes</v>
      </c>
      <c r="G2002" s="23" t="str">
        <f>VLOOKUP(A2002,'Medical Examinations'!A2002:H4336,6,FALSE)</f>
        <v>No</v>
      </c>
      <c r="H2002" s="23">
        <f>VLOOKUP(A2002,'Medical Examinations'!A2002:H4336,7,FALSE)</f>
        <v>2</v>
      </c>
      <c r="I2002" s="23" t="str">
        <f>VLOOKUP(A2002,'Medical Examinations'!A2002:H4336,8,FALSE)</f>
        <v>No</v>
      </c>
      <c r="J2002" s="23" t="str" cm="1">
        <f t="array" ref="J2002">_xlfn.IFS(C2002&lt;18.5,"Under Weight",C2002&lt;25,"Healthy Weight",C2002&lt;30,"Over Weight",C2002&gt;=30,"Obesity")</f>
        <v>Over Weight</v>
      </c>
      <c r="K2002" s="23" t="str" cm="1">
        <f t="array" ref="K2002">_xlfn.IFS(D2002&lt;5.7,"Normal",D2002&lt;=6.5,"Prediabetes",D2002&gt;6.5,"Diabetes")</f>
        <v>Prediabetes</v>
      </c>
      <c r="L2002" s="30" t="str">
        <f>VLOOKUP(A2002,'Hospitalisation Details'!A2002:H4344,2,FALSE)</f>
        <v>23-Sep-2000</v>
      </c>
      <c r="M2002" s="23">
        <f>VLOOKUP(A2002,'Hospitalisation Details'!A2002:H4344,5,FALSE)</f>
        <v>3179.96</v>
      </c>
      <c r="N2002" s="23" t="str">
        <f>VLOOKUP(A2002,'Hospitalisation Details'!A2002:H4344,6,FALSE)</f>
        <v>tier - 2</v>
      </c>
      <c r="O2002" s="23" t="str">
        <f>VLOOKUP(A2002,'Hospitalisation Details'!A2002:H4344,7,FALSE)</f>
        <v>tier - 2</v>
      </c>
      <c r="P2002" s="23" t="str">
        <f>VLOOKUP(A2002,'Hospitalisation Details'!A2002:H4344,8,FALSE)</f>
        <v>R1012</v>
      </c>
      <c r="Q2002" s="26">
        <f>VLOOKUP(A2002,'Hospitalisation Details'!A2002:H4344,3,FALSE)</f>
        <v>22.708333333333332</v>
      </c>
    </row>
    <row r="2003" spans="1:17" ht="15.75" customHeight="1" x14ac:dyDescent="0.3">
      <c r="A2003" s="31" t="s">
        <v>3413</v>
      </c>
      <c r="B2003" s="23" t="str">
        <f>VLOOKUP(A2003,'Customer Names'!A2003:D4337,3,FALSE)</f>
        <v xml:space="preserve">  Dina</v>
      </c>
      <c r="C2003" s="23">
        <f>VLOOKUP(Healthcare!A2003,'Medical Examinations'!A2003:H4337,2,FALSE)</f>
        <v>22.61</v>
      </c>
      <c r="D2003" s="23">
        <f>VLOOKUP(A2003,'Medical Examinations'!A2003:H4337,3,FALSE)</f>
        <v>4.25</v>
      </c>
      <c r="E2003" s="23" t="str">
        <f>VLOOKUP(A2003,'Medical Examinations'!A2003:H4337,4,FALSE)</f>
        <v>Yes</v>
      </c>
      <c r="F2003" s="23" t="str">
        <f>VLOOKUP(A2003,'Medical Examinations'!A2003:H4337,5,FALSE)</f>
        <v>No</v>
      </c>
      <c r="G2003" s="23" t="str">
        <f>VLOOKUP(A2003,'Medical Examinations'!A2003:H4337,6,FALSE)</f>
        <v>No</v>
      </c>
      <c r="H2003" s="23">
        <f>VLOOKUP(A2003,'Medical Examinations'!A2003:H4337,7,FALSE)</f>
        <v>0</v>
      </c>
      <c r="I2003" s="23" t="str">
        <f>VLOOKUP(A2003,'Medical Examinations'!A2003:H4337,8,FALSE)</f>
        <v>No</v>
      </c>
      <c r="J2003" s="23" t="str" cm="1">
        <f t="array" ref="J2003">_xlfn.IFS(C2003&lt;18.5,"Under Weight",C2003&lt;25,"Healthy Weight",C2003&lt;30,"Over Weight",C2003&gt;=30,"Obesity")</f>
        <v>Healthy Weight</v>
      </c>
      <c r="K2003" s="23" t="str" cm="1">
        <f t="array" ref="K2003">_xlfn.IFS(D2003&lt;5.7,"Normal",D2003&lt;=6.5,"Prediabetes",D2003&gt;6.5,"Diabetes")</f>
        <v>Normal</v>
      </c>
      <c r="L2003" s="30" t="str">
        <f>VLOOKUP(A2003,'Hospitalisation Details'!A2003:H4345,2,FALSE)</f>
        <v>03-Jul-1996</v>
      </c>
      <c r="M2003" s="23">
        <f>VLOOKUP(A2003,'Hospitalisation Details'!A2003:H4345,5,FALSE)</f>
        <v>3176.82</v>
      </c>
      <c r="N2003" s="23" t="str">
        <f>VLOOKUP(A2003,'Hospitalisation Details'!A2003:H4345,6,FALSE)</f>
        <v>tier - 2</v>
      </c>
      <c r="O2003" s="23" t="str">
        <f>VLOOKUP(A2003,'Hospitalisation Details'!A2003:H4345,7,FALSE)</f>
        <v>tier - 1</v>
      </c>
      <c r="P2003" s="23" t="str">
        <f>VLOOKUP(A2003,'Hospitalisation Details'!A2003:H4345,8,FALSE)</f>
        <v>R1012</v>
      </c>
      <c r="Q2003" s="26">
        <f>VLOOKUP(A2003,'Hospitalisation Details'!A2003:H4345,3,FALSE)</f>
        <v>26.930555555555557</v>
      </c>
    </row>
    <row r="2004" spans="1:17" ht="15.75" customHeight="1" x14ac:dyDescent="0.3">
      <c r="A2004" s="31" t="s">
        <v>3415</v>
      </c>
      <c r="B2004" s="23" t="str">
        <f>VLOOKUP(A2004,'Customer Names'!A2004:D4338,3,FALSE)</f>
        <v xml:space="preserve">  Lisa</v>
      </c>
      <c r="C2004" s="23">
        <f>VLOOKUP(Healthcare!A2004,'Medical Examinations'!A2004:H4338,2,FALSE)</f>
        <v>22.23</v>
      </c>
      <c r="D2004" s="23">
        <f>VLOOKUP(A2004,'Medical Examinations'!A2004:H4338,3,FALSE)</f>
        <v>6.09</v>
      </c>
      <c r="E2004" s="23" t="str">
        <f>VLOOKUP(A2004,'Medical Examinations'!A2004:H4338,4,FALSE)</f>
        <v>Yes</v>
      </c>
      <c r="F2004" s="23" t="str">
        <f>VLOOKUP(A2004,'Medical Examinations'!A2004:H4338,5,FALSE)</f>
        <v>No</v>
      </c>
      <c r="G2004" s="23" t="str">
        <f>VLOOKUP(A2004,'Medical Examinations'!A2004:H4338,6,FALSE)</f>
        <v>No</v>
      </c>
      <c r="H2004" s="23">
        <f>VLOOKUP(A2004,'Medical Examinations'!A2004:H4338,7,FALSE)</f>
        <v>0</v>
      </c>
      <c r="I2004" s="23" t="str">
        <f>VLOOKUP(A2004,'Medical Examinations'!A2004:H4338,8,FALSE)</f>
        <v>No</v>
      </c>
      <c r="J2004" s="23" t="str" cm="1">
        <f t="array" ref="J2004">_xlfn.IFS(C2004&lt;18.5,"Under Weight",C2004&lt;25,"Healthy Weight",C2004&lt;30,"Over Weight",C2004&gt;=30,"Obesity")</f>
        <v>Healthy Weight</v>
      </c>
      <c r="K2004" s="23" t="str" cm="1">
        <f t="array" ref="K2004">_xlfn.IFS(D2004&lt;5.7,"Normal",D2004&lt;=6.5,"Prediabetes",D2004&gt;6.5,"Diabetes")</f>
        <v>Prediabetes</v>
      </c>
      <c r="L2004" s="30" t="str">
        <f>VLOOKUP(A2004,'Hospitalisation Details'!A2004:H4346,2,FALSE)</f>
        <v>14-Aug-1996</v>
      </c>
      <c r="M2004" s="23">
        <f>VLOOKUP(A2004,'Hospitalisation Details'!A2004:H4346,5,FALSE)</f>
        <v>3176.29</v>
      </c>
      <c r="N2004" s="23" t="str">
        <f>VLOOKUP(A2004,'Hospitalisation Details'!A2004:H4346,6,FALSE)</f>
        <v>tier - 2</v>
      </c>
      <c r="O2004" s="23" t="str">
        <f>VLOOKUP(A2004,'Hospitalisation Details'!A2004:H4346,7,FALSE)</f>
        <v>tier - 2</v>
      </c>
      <c r="P2004" s="23" t="str">
        <f>VLOOKUP(A2004,'Hospitalisation Details'!A2004:H4346,8,FALSE)</f>
        <v>R1012</v>
      </c>
      <c r="Q2004" s="26">
        <f>VLOOKUP(A2004,'Hospitalisation Details'!A2004:H4346,3,FALSE)</f>
        <v>26.816666666666666</v>
      </c>
    </row>
    <row r="2005" spans="1:17" ht="15.75" customHeight="1" x14ac:dyDescent="0.3">
      <c r="A2005" s="31" t="s">
        <v>3416</v>
      </c>
      <c r="B2005" s="23" t="str">
        <f>VLOOKUP(A2005,'Customer Names'!A2005:D4339,3,FALSE)</f>
        <v xml:space="preserve">  Caitrin</v>
      </c>
      <c r="C2005" s="23">
        <f>VLOOKUP(Healthcare!A2005,'Medical Examinations'!A2005:H4339,2,FALSE)</f>
        <v>33.4</v>
      </c>
      <c r="D2005" s="23">
        <f>VLOOKUP(A2005,'Medical Examinations'!A2005:H4339,3,FALSE)</f>
        <v>5.51</v>
      </c>
      <c r="E2005" s="23" t="str">
        <f>VLOOKUP(A2005,'Medical Examinations'!A2005:H4339,4,FALSE)</f>
        <v>No</v>
      </c>
      <c r="F2005" s="23" t="str">
        <f>VLOOKUP(A2005,'Medical Examinations'!A2005:H4339,5,FALSE)</f>
        <v>No</v>
      </c>
      <c r="G2005" s="23" t="str">
        <f>VLOOKUP(A2005,'Medical Examinations'!A2005:H4339,6,FALSE)</f>
        <v>No</v>
      </c>
      <c r="H2005" s="23">
        <f>VLOOKUP(A2005,'Medical Examinations'!A2005:H4339,7,FALSE)</f>
        <v>0</v>
      </c>
      <c r="I2005" s="23" t="str">
        <f>VLOOKUP(A2005,'Medical Examinations'!A2005:H4339,8,FALSE)</f>
        <v>No</v>
      </c>
      <c r="J2005" s="23" t="str" cm="1">
        <f t="array" ref="J2005">_xlfn.IFS(C2005&lt;18.5,"Under Weight",C2005&lt;25,"Healthy Weight",C2005&lt;30,"Over Weight",C2005&gt;=30,"Obesity")</f>
        <v>Obesity</v>
      </c>
      <c r="K2005" s="23" t="str" cm="1">
        <f t="array" ref="K2005">_xlfn.IFS(D2005&lt;5.7,"Normal",D2005&lt;=6.5,"Prediabetes",D2005&gt;6.5,"Diabetes")</f>
        <v>Normal</v>
      </c>
      <c r="L2005" s="30" t="str">
        <f>VLOOKUP(A2005,'Hospitalisation Details'!A2005:H4347,2,FALSE)</f>
        <v>06-Jul-1994</v>
      </c>
      <c r="M2005" s="23">
        <f>VLOOKUP(A2005,'Hospitalisation Details'!A2005:H4347,5,FALSE)</f>
        <v>3172.02</v>
      </c>
      <c r="N2005" s="23" t="str">
        <f>VLOOKUP(A2005,'Hospitalisation Details'!A2005:H4347,6,FALSE)</f>
        <v>tier - 2</v>
      </c>
      <c r="O2005" s="23" t="str">
        <f>VLOOKUP(A2005,'Hospitalisation Details'!A2005:H4347,7,FALSE)</f>
        <v>tier - 1</v>
      </c>
      <c r="P2005" s="23" t="str">
        <f>VLOOKUP(A2005,'Hospitalisation Details'!A2005:H4347,8,FALSE)</f>
        <v>R1011</v>
      </c>
      <c r="Q2005" s="26">
        <f>VLOOKUP(A2005,'Hospitalisation Details'!A2005:H4347,3,FALSE)</f>
        <v>28.922222222222221</v>
      </c>
    </row>
    <row r="2006" spans="1:17" ht="15.75" customHeight="1" x14ac:dyDescent="0.3">
      <c r="A2006" s="31" t="s">
        <v>3418</v>
      </c>
      <c r="B2006" s="23" t="str">
        <f>VLOOKUP(A2006,'Customer Names'!A2006:D4340,3,FALSE)</f>
        <v xml:space="preserve">  Adriana S</v>
      </c>
      <c r="C2006" s="23">
        <f>VLOOKUP(Healthcare!A2006,'Medical Examinations'!A2006:H4340,2,FALSE)</f>
        <v>33.11</v>
      </c>
      <c r="D2006" s="23">
        <f>VLOOKUP(A2006,'Medical Examinations'!A2006:H4340,3,FALSE)</f>
        <v>5.63</v>
      </c>
      <c r="E2006" s="23" t="str">
        <f>VLOOKUP(A2006,'Medical Examinations'!A2006:H4340,4,FALSE)</f>
        <v>No</v>
      </c>
      <c r="F2006" s="23" t="str">
        <f>VLOOKUP(A2006,'Medical Examinations'!A2006:H4340,5,FALSE)</f>
        <v>No</v>
      </c>
      <c r="G2006" s="23" t="str">
        <f>VLOOKUP(A2006,'Medical Examinations'!A2006:H4340,6,FALSE)</f>
        <v>No</v>
      </c>
      <c r="H2006" s="23">
        <f>VLOOKUP(A2006,'Medical Examinations'!A2006:H4340,7,FALSE)</f>
        <v>0</v>
      </c>
      <c r="I2006" s="23" t="str">
        <f>VLOOKUP(A2006,'Medical Examinations'!A2006:H4340,8,FALSE)</f>
        <v>No</v>
      </c>
      <c r="J2006" s="23" t="str" cm="1">
        <f t="array" ref="J2006">_xlfn.IFS(C2006&lt;18.5,"Under Weight",C2006&lt;25,"Healthy Weight",C2006&lt;30,"Over Weight",C2006&gt;=30,"Obesity")</f>
        <v>Obesity</v>
      </c>
      <c r="K2006" s="23" t="str" cm="1">
        <f t="array" ref="K2006">_xlfn.IFS(D2006&lt;5.7,"Normal",D2006&lt;=6.5,"Prediabetes",D2006&gt;6.5,"Diabetes")</f>
        <v>Normal</v>
      </c>
      <c r="L2006" s="30" t="str">
        <f>VLOOKUP(A2006,'Hospitalisation Details'!A2006:H4348,2,FALSE)</f>
        <v>25-Oct-1994</v>
      </c>
      <c r="M2006" s="23">
        <f>VLOOKUP(A2006,'Hospitalisation Details'!A2006:H4348,5,FALSE)</f>
        <v>3171.61</v>
      </c>
      <c r="N2006" s="23" t="str">
        <f>VLOOKUP(A2006,'Hospitalisation Details'!A2006:H4348,6,FALSE)</f>
        <v>tier - 2</v>
      </c>
      <c r="O2006" s="23" t="str">
        <f>VLOOKUP(A2006,'Hospitalisation Details'!A2006:H4348,7,FALSE)</f>
        <v>tier - 3</v>
      </c>
      <c r="P2006" s="23" t="str">
        <f>VLOOKUP(A2006,'Hospitalisation Details'!A2006:H4348,8,FALSE)</f>
        <v>R1013</v>
      </c>
      <c r="Q2006" s="26">
        <f>VLOOKUP(A2006,'Hospitalisation Details'!A2006:H4348,3,FALSE)</f>
        <v>28.619444444444444</v>
      </c>
    </row>
    <row r="2007" spans="1:17" ht="15.75" customHeight="1" x14ac:dyDescent="0.3">
      <c r="A2007" s="31" t="s">
        <v>3420</v>
      </c>
      <c r="B2007" s="23" t="str">
        <f>VLOOKUP(A2007,'Customer Names'!A2007:D4341,3,FALSE)</f>
        <v xml:space="preserve">  Megan</v>
      </c>
      <c r="C2007" s="23">
        <f>VLOOKUP(Healthcare!A2007,'Medical Examinations'!A2007:H4341,2,FALSE)</f>
        <v>16.815000000000001</v>
      </c>
      <c r="D2007" s="23">
        <f>VLOOKUP(A2007,'Medical Examinations'!A2007:H4341,3,FALSE)</f>
        <v>5.29</v>
      </c>
      <c r="E2007" s="23" t="str">
        <f>VLOOKUP(A2007,'Medical Examinations'!A2007:H4341,4,FALSE)</f>
        <v>Yes</v>
      </c>
      <c r="F2007" s="23" t="str">
        <f>VLOOKUP(A2007,'Medical Examinations'!A2007:H4341,5,FALSE)</f>
        <v>No</v>
      </c>
      <c r="G2007" s="23" t="str">
        <f>VLOOKUP(A2007,'Medical Examinations'!A2007:H4341,6,FALSE)</f>
        <v>No</v>
      </c>
      <c r="H2007" s="23">
        <f>VLOOKUP(A2007,'Medical Examinations'!A2007:H4341,7,FALSE)</f>
        <v>0</v>
      </c>
      <c r="I2007" s="23" t="str">
        <f>VLOOKUP(A2007,'Medical Examinations'!A2007:H4341,8,FALSE)</f>
        <v>No</v>
      </c>
      <c r="J2007" s="23" t="str" cm="1">
        <f t="array" ref="J2007">_xlfn.IFS(C2007&lt;18.5,"Under Weight",C2007&lt;25,"Healthy Weight",C2007&lt;30,"Over Weight",C2007&gt;=30,"Obesity")</f>
        <v>Under Weight</v>
      </c>
      <c r="K2007" s="23" t="str" cm="1">
        <f t="array" ref="K2007">_xlfn.IFS(D2007&lt;5.7,"Normal",D2007&lt;=6.5,"Prediabetes",D2007&gt;6.5,"Diabetes")</f>
        <v>Normal</v>
      </c>
      <c r="L2007" s="30" t="str">
        <f>VLOOKUP(A2007,'Hospitalisation Details'!A2007:H4349,2,FALSE)</f>
        <v>29-Aug-2001</v>
      </c>
      <c r="M2007" s="23">
        <f>VLOOKUP(A2007,'Hospitalisation Details'!A2007:H4349,5,FALSE)</f>
        <v>3167.46</v>
      </c>
      <c r="N2007" s="23" t="str">
        <f>VLOOKUP(A2007,'Hospitalisation Details'!A2007:H4349,6,FALSE)</f>
        <v>tier - 2</v>
      </c>
      <c r="O2007" s="23" t="str">
        <f>VLOOKUP(A2007,'Hospitalisation Details'!A2007:H4349,7,FALSE)</f>
        <v>tier - 3</v>
      </c>
      <c r="P2007" s="23" t="str">
        <f>VLOOKUP(A2007,'Hospitalisation Details'!A2007:H4349,8,FALSE)</f>
        <v>R1024</v>
      </c>
      <c r="Q2007" s="26">
        <f>VLOOKUP(A2007,'Hospitalisation Details'!A2007:H4349,3,FALSE)</f>
        <v>21.774999999999999</v>
      </c>
    </row>
    <row r="2008" spans="1:17" ht="15.75" customHeight="1" x14ac:dyDescent="0.3">
      <c r="A2008" s="31" t="s">
        <v>3421</v>
      </c>
      <c r="B2008" s="23" t="str">
        <f>VLOOKUP(A2008,'Customer Names'!A2008:D4342,3,FALSE)</f>
        <v xml:space="preserve">  Kristen M</v>
      </c>
      <c r="C2008" s="23">
        <f>VLOOKUP(Healthcare!A2008,'Medical Examinations'!A2008:H4342,2,FALSE)</f>
        <v>25.61</v>
      </c>
      <c r="D2008" s="23">
        <f>VLOOKUP(A2008,'Medical Examinations'!A2008:H4342,3,FALSE)</f>
        <v>4</v>
      </c>
      <c r="E2008" s="23" t="str">
        <f>VLOOKUP(A2008,'Medical Examinations'!A2008:H4342,4,FALSE)</f>
        <v>No</v>
      </c>
      <c r="F2008" s="23" t="str">
        <f>VLOOKUP(A2008,'Medical Examinations'!A2008:H4342,5,FALSE)</f>
        <v>No</v>
      </c>
      <c r="G2008" s="23" t="str">
        <f>VLOOKUP(A2008,'Medical Examinations'!A2008:H4342,6,FALSE)</f>
        <v>Yes</v>
      </c>
      <c r="H2008" s="23">
        <f>VLOOKUP(A2008,'Medical Examinations'!A2008:H4342,7,FALSE)</f>
        <v>1</v>
      </c>
      <c r="I2008" s="23" t="str">
        <f>VLOOKUP(A2008,'Medical Examinations'!A2008:H4342,8,FALSE)</f>
        <v>No</v>
      </c>
      <c r="J2008" s="23" t="str" cm="1">
        <f t="array" ref="J2008">_xlfn.IFS(C2008&lt;18.5,"Under Weight",C2008&lt;25,"Healthy Weight",C2008&lt;30,"Over Weight",C2008&gt;=30,"Obesity")</f>
        <v>Over Weight</v>
      </c>
      <c r="K2008" s="23" t="str" cm="1">
        <f t="array" ref="K2008">_xlfn.IFS(D2008&lt;5.7,"Normal",D2008&lt;=6.5,"Prediabetes",D2008&gt;6.5,"Diabetes")</f>
        <v>Normal</v>
      </c>
      <c r="L2008" s="30" t="str">
        <f>VLOOKUP(A2008,'Hospitalisation Details'!A2008:H4350,2,FALSE)</f>
        <v>25-Sep-1993</v>
      </c>
      <c r="M2008" s="23">
        <f>VLOOKUP(A2008,'Hospitalisation Details'!A2008:H4350,5,FALSE)</f>
        <v>3162.02</v>
      </c>
      <c r="N2008" s="23" t="str">
        <f>VLOOKUP(A2008,'Hospitalisation Details'!A2008:H4350,6,FALSE)</f>
        <v>tier - 2</v>
      </c>
      <c r="O2008" s="23" t="str">
        <f>VLOOKUP(A2008,'Hospitalisation Details'!A2008:H4350,7,FALSE)</f>
        <v>tier - 3</v>
      </c>
      <c r="P2008" s="23" t="str">
        <f>VLOOKUP(A2008,'Hospitalisation Details'!A2008:H4350,8,FALSE)</f>
        <v>R1013</v>
      </c>
      <c r="Q2008" s="26">
        <f>VLOOKUP(A2008,'Hospitalisation Details'!A2008:H4350,3,FALSE)</f>
        <v>29.702777777777779</v>
      </c>
    </row>
    <row r="2009" spans="1:17" ht="15.75" customHeight="1" x14ac:dyDescent="0.3">
      <c r="A2009" s="31" t="s">
        <v>3423</v>
      </c>
      <c r="B2009" s="23" t="str">
        <f>VLOOKUP(A2009,'Customer Names'!A2009:D4343,3,FALSE)</f>
        <v xml:space="preserve">  Alix</v>
      </c>
      <c r="C2009" s="23">
        <f>VLOOKUP(Healthcare!A2009,'Medical Examinations'!A2009:H4343,2,FALSE)</f>
        <v>25.8</v>
      </c>
      <c r="D2009" s="23">
        <f>VLOOKUP(A2009,'Medical Examinations'!A2009:H4343,3,FALSE)</f>
        <v>5.49</v>
      </c>
      <c r="E2009" s="23" t="str">
        <f>VLOOKUP(A2009,'Medical Examinations'!A2009:H4343,4,FALSE)</f>
        <v>No</v>
      </c>
      <c r="F2009" s="23" t="str">
        <f>VLOOKUP(A2009,'Medical Examinations'!A2009:H4343,5,FALSE)</f>
        <v>No</v>
      </c>
      <c r="G2009" s="23" t="str">
        <f>VLOOKUP(A2009,'Medical Examinations'!A2009:H4343,6,FALSE)</f>
        <v>No</v>
      </c>
      <c r="H2009" s="23">
        <f>VLOOKUP(A2009,'Medical Examinations'!A2009:H4343,7,FALSE)</f>
        <v>0</v>
      </c>
      <c r="I2009" s="23" t="str">
        <f>VLOOKUP(A2009,'Medical Examinations'!A2009:H4343,8,FALSE)</f>
        <v>No</v>
      </c>
      <c r="J2009" s="23" t="str" cm="1">
        <f t="array" ref="J2009">_xlfn.IFS(C2009&lt;18.5,"Under Weight",C2009&lt;25,"Healthy Weight",C2009&lt;30,"Over Weight",C2009&gt;=30,"Obesity")</f>
        <v>Over Weight</v>
      </c>
      <c r="K2009" s="23" t="str" cm="1">
        <f t="array" ref="K2009">_xlfn.IFS(D2009&lt;5.7,"Normal",D2009&lt;=6.5,"Prediabetes",D2009&gt;6.5,"Diabetes")</f>
        <v>Normal</v>
      </c>
      <c r="L2009" s="30" t="str">
        <f>VLOOKUP(A2009,'Hospitalisation Details'!A2009:H4351,2,FALSE)</f>
        <v>10-Jul-1994</v>
      </c>
      <c r="M2009" s="23">
        <f>VLOOKUP(A2009,'Hospitalisation Details'!A2009:H4351,5,FALSE)</f>
        <v>3161.45</v>
      </c>
      <c r="N2009" s="23" t="str">
        <f>VLOOKUP(A2009,'Hospitalisation Details'!A2009:H4351,6,FALSE)</f>
        <v>tier - 2</v>
      </c>
      <c r="O2009" s="23" t="str">
        <f>VLOOKUP(A2009,'Hospitalisation Details'!A2009:H4351,7,FALSE)</f>
        <v>tier - 1</v>
      </c>
      <c r="P2009" s="23" t="str">
        <f>VLOOKUP(A2009,'Hospitalisation Details'!A2009:H4351,8,FALSE)</f>
        <v>R1011</v>
      </c>
      <c r="Q2009" s="26">
        <f>VLOOKUP(A2009,'Hospitalisation Details'!A2009:H4351,3,FALSE)</f>
        <v>28.911111111111111</v>
      </c>
    </row>
    <row r="2010" spans="1:17" ht="15.75" customHeight="1" x14ac:dyDescent="0.3">
      <c r="A2010" s="31" t="s">
        <v>3425</v>
      </c>
      <c r="B2010" s="23" t="str">
        <f>VLOOKUP(A2010,'Customer Names'!A2010:D4344,3,FALSE)</f>
        <v xml:space="preserve">  Kakushin</v>
      </c>
      <c r="C2010" s="23">
        <f>VLOOKUP(Healthcare!A2010,'Medical Examinations'!A2010:H4344,2,FALSE)</f>
        <v>27.39</v>
      </c>
      <c r="D2010" s="23">
        <f>VLOOKUP(A2010,'Medical Examinations'!A2010:H4344,3,FALSE)</f>
        <v>5.34</v>
      </c>
      <c r="E2010" s="23" t="str">
        <f>VLOOKUP(A2010,'Medical Examinations'!A2010:H4344,4,FALSE)</f>
        <v>No</v>
      </c>
      <c r="F2010" s="23" t="str">
        <f>VLOOKUP(A2010,'Medical Examinations'!A2010:H4344,5,FALSE)</f>
        <v>No</v>
      </c>
      <c r="G2010" s="23" t="str">
        <f>VLOOKUP(A2010,'Medical Examinations'!A2010:H4344,6,FALSE)</f>
        <v>No</v>
      </c>
      <c r="H2010" s="23">
        <f>VLOOKUP(A2010,'Medical Examinations'!A2010:H4344,7,FALSE)</f>
        <v>0</v>
      </c>
      <c r="I2010" s="23" t="str">
        <f>VLOOKUP(A2010,'Medical Examinations'!A2010:H4344,8,FALSE)</f>
        <v>No</v>
      </c>
      <c r="J2010" s="23" t="str" cm="1">
        <f t="array" ref="J2010">_xlfn.IFS(C2010&lt;18.5,"Under Weight",C2010&lt;25,"Healthy Weight",C2010&lt;30,"Over Weight",C2010&gt;=30,"Obesity")</f>
        <v>Over Weight</v>
      </c>
      <c r="K2010" s="23" t="str" cm="1">
        <f t="array" ref="K2010">_xlfn.IFS(D2010&lt;5.7,"Normal",D2010&lt;=6.5,"Prediabetes",D2010&gt;6.5,"Diabetes")</f>
        <v>Normal</v>
      </c>
      <c r="L2010" s="30" t="str">
        <f>VLOOKUP(A2010,'Hospitalisation Details'!A2010:H4352,2,FALSE)</f>
        <v>25-Jun-1999</v>
      </c>
      <c r="M2010" s="23">
        <f>VLOOKUP(A2010,'Hospitalisation Details'!A2010:H4352,5,FALSE)</f>
        <v>3128.35</v>
      </c>
      <c r="N2010" s="23" t="str">
        <f>VLOOKUP(A2010,'Hospitalisation Details'!A2010:H4352,6,FALSE)</f>
        <v>tier - 2</v>
      </c>
      <c r="O2010" s="23" t="str">
        <f>VLOOKUP(A2010,'Hospitalisation Details'!A2010:H4352,7,FALSE)</f>
        <v>tier - 3</v>
      </c>
      <c r="P2010" s="23" t="str">
        <f>VLOOKUP(A2010,'Hospitalisation Details'!A2010:H4352,8,FALSE)</f>
        <v>R1021</v>
      </c>
      <c r="Q2010" s="26">
        <f>VLOOKUP(A2010,'Hospitalisation Details'!A2010:H4352,3,FALSE)</f>
        <v>23.952777777777779</v>
      </c>
    </row>
    <row r="2011" spans="1:17" ht="15.75" customHeight="1" x14ac:dyDescent="0.3">
      <c r="A2011" s="31" t="s">
        <v>3427</v>
      </c>
      <c r="B2011" s="23" t="str">
        <f>VLOOKUP(A2011,'Customer Names'!A2011:D4345,3,FALSE)</f>
        <v xml:space="preserve">  Michael J</v>
      </c>
      <c r="C2011" s="23">
        <f>VLOOKUP(Healthcare!A2011,'Medical Examinations'!A2011:H4345,2,FALSE)</f>
        <v>17.03</v>
      </c>
      <c r="D2011" s="23">
        <f>VLOOKUP(A2011,'Medical Examinations'!A2011:H4345,3,FALSE)</f>
        <v>4.12</v>
      </c>
      <c r="E2011" s="23" t="str">
        <f>VLOOKUP(A2011,'Medical Examinations'!A2011:H4345,4,FALSE)</f>
        <v>No</v>
      </c>
      <c r="F2011" s="23" t="str">
        <f>VLOOKUP(A2011,'Medical Examinations'!A2011:H4345,5,FALSE)</f>
        <v>No</v>
      </c>
      <c r="G2011" s="23" t="str">
        <f>VLOOKUP(A2011,'Medical Examinations'!A2011:H4345,6,FALSE)</f>
        <v>No</v>
      </c>
      <c r="H2011" s="23">
        <f>VLOOKUP(A2011,'Medical Examinations'!A2011:H4345,7,FALSE)</f>
        <v>1</v>
      </c>
      <c r="I2011" s="23" t="str">
        <f>VLOOKUP(A2011,'Medical Examinations'!A2011:H4345,8,FALSE)</f>
        <v>No</v>
      </c>
      <c r="J2011" s="23" t="str" cm="1">
        <f t="array" ref="J2011">_xlfn.IFS(C2011&lt;18.5,"Under Weight",C2011&lt;25,"Healthy Weight",C2011&lt;30,"Over Weight",C2011&gt;=30,"Obesity")</f>
        <v>Under Weight</v>
      </c>
      <c r="K2011" s="23" t="str" cm="1">
        <f t="array" ref="K2011">_xlfn.IFS(D2011&lt;5.7,"Normal",D2011&lt;=6.5,"Prediabetes",D2011&gt;6.5,"Diabetes")</f>
        <v>Normal</v>
      </c>
      <c r="L2011" s="30" t="str">
        <f>VLOOKUP(A2011,'Hospitalisation Details'!A2011:H4353,2,FALSE)</f>
        <v>01-Aug-1987</v>
      </c>
      <c r="M2011" s="23">
        <f>VLOOKUP(A2011,'Hospitalisation Details'!A2011:H4353,5,FALSE)</f>
        <v>3088.06</v>
      </c>
      <c r="N2011" s="23" t="str">
        <f>VLOOKUP(A2011,'Hospitalisation Details'!A2011:H4353,6,FALSE)</f>
        <v>tier - 2</v>
      </c>
      <c r="O2011" s="23" t="str">
        <f>VLOOKUP(A2011,'Hospitalisation Details'!A2011:H4353,7,FALSE)</f>
        <v>tier - 2</v>
      </c>
      <c r="P2011" s="23" t="str">
        <f>VLOOKUP(A2011,'Hospitalisation Details'!A2011:H4353,8,FALSE)</f>
        <v>R1013</v>
      </c>
      <c r="Q2011" s="26">
        <f>VLOOKUP(A2011,'Hospitalisation Details'!A2011:H4353,3,FALSE)</f>
        <v>35.852777777777774</v>
      </c>
    </row>
    <row r="2012" spans="1:17" ht="15.75" customHeight="1" x14ac:dyDescent="0.3">
      <c r="A2012" s="31" t="s">
        <v>3428</v>
      </c>
      <c r="B2012" s="23" t="str">
        <f>VLOOKUP(A2012,'Customer Names'!A2012:D4346,3,FALSE)</f>
        <v xml:space="preserve">  Bradley</v>
      </c>
      <c r="C2012" s="23">
        <f>VLOOKUP(Healthcare!A2012,'Medical Examinations'!A2012:H4346,2,FALSE)</f>
        <v>23.75</v>
      </c>
      <c r="D2012" s="23">
        <f>VLOOKUP(A2012,'Medical Examinations'!A2012:H4346,3,FALSE)</f>
        <v>5.49</v>
      </c>
      <c r="E2012" s="23" t="str">
        <f>VLOOKUP(A2012,'Medical Examinations'!A2012:H4346,4,FALSE)</f>
        <v>Yes</v>
      </c>
      <c r="F2012" s="23" t="str">
        <f>VLOOKUP(A2012,'Medical Examinations'!A2012:H4346,5,FALSE)</f>
        <v>No</v>
      </c>
      <c r="G2012" s="23" t="str">
        <f>VLOOKUP(A2012,'Medical Examinations'!A2012:H4346,6,FALSE)</f>
        <v>No</v>
      </c>
      <c r="H2012" s="23">
        <f>VLOOKUP(A2012,'Medical Examinations'!A2012:H4346,7,FALSE)</f>
        <v>0</v>
      </c>
      <c r="I2012" s="23" t="str">
        <f>VLOOKUP(A2012,'Medical Examinations'!A2012:H4346,8,FALSE)</f>
        <v>No</v>
      </c>
      <c r="J2012" s="23" t="str" cm="1">
        <f t="array" ref="J2012">_xlfn.IFS(C2012&lt;18.5,"Under Weight",C2012&lt;25,"Healthy Weight",C2012&lt;30,"Over Weight",C2012&gt;=30,"Obesity")</f>
        <v>Healthy Weight</v>
      </c>
      <c r="K2012" s="23" t="str" cm="1">
        <f t="array" ref="K2012">_xlfn.IFS(D2012&lt;5.7,"Normal",D2012&lt;=6.5,"Prediabetes",D2012&gt;6.5,"Diabetes")</f>
        <v>Normal</v>
      </c>
      <c r="L2012" s="30" t="str">
        <f>VLOOKUP(A2012,'Hospitalisation Details'!A2012:H4354,2,FALSE)</f>
        <v>13-Oct-2001</v>
      </c>
      <c r="M2012" s="23">
        <f>VLOOKUP(A2012,'Hospitalisation Details'!A2012:H4354,5,FALSE)</f>
        <v>3077.1</v>
      </c>
      <c r="N2012" s="23" t="str">
        <f>VLOOKUP(A2012,'Hospitalisation Details'!A2012:H4354,6,FALSE)</f>
        <v>tier - 2</v>
      </c>
      <c r="O2012" s="23" t="str">
        <f>VLOOKUP(A2012,'Hospitalisation Details'!A2012:H4354,7,FALSE)</f>
        <v>tier - 1</v>
      </c>
      <c r="P2012" s="23" t="str">
        <f>VLOOKUP(A2012,'Hospitalisation Details'!A2012:H4354,8,FALSE)</f>
        <v>R1012</v>
      </c>
      <c r="Q2012" s="26">
        <f>VLOOKUP(A2012,'Hospitalisation Details'!A2012:H4354,3,FALSE)</f>
        <v>21.652777777777779</v>
      </c>
    </row>
    <row r="2013" spans="1:17" ht="15.75" customHeight="1" x14ac:dyDescent="0.3">
      <c r="A2013" s="31" t="s">
        <v>3429</v>
      </c>
      <c r="B2013" s="23" t="str">
        <f>VLOOKUP(A2013,'Customer Names'!A2013:D4347,3,FALSE)</f>
        <v xml:space="preserve">  Matt</v>
      </c>
      <c r="C2013" s="23">
        <f>VLOOKUP(Healthcare!A2013,'Medical Examinations'!A2013:H4347,2,FALSE)</f>
        <v>26.03</v>
      </c>
      <c r="D2013" s="23">
        <f>VLOOKUP(A2013,'Medical Examinations'!A2013:H4347,3,FALSE)</f>
        <v>5.1100000000000003</v>
      </c>
      <c r="E2013" s="23" t="str">
        <f>VLOOKUP(A2013,'Medical Examinations'!A2013:H4347,4,FALSE)</f>
        <v>Yes</v>
      </c>
      <c r="F2013" s="23" t="str">
        <f>VLOOKUP(A2013,'Medical Examinations'!A2013:H4347,5,FALSE)</f>
        <v>No</v>
      </c>
      <c r="G2013" s="23" t="str">
        <f>VLOOKUP(A2013,'Medical Examinations'!A2013:H4347,6,FALSE)</f>
        <v>No</v>
      </c>
      <c r="H2013" s="23">
        <f>VLOOKUP(A2013,'Medical Examinations'!A2013:H4347,7,FALSE)</f>
        <v>1</v>
      </c>
      <c r="I2013" s="23" t="str">
        <f>VLOOKUP(A2013,'Medical Examinations'!A2013:H4347,8,FALSE)</f>
        <v>No</v>
      </c>
      <c r="J2013" s="23" t="str" cm="1">
        <f t="array" ref="J2013">_xlfn.IFS(C2013&lt;18.5,"Under Weight",C2013&lt;25,"Healthy Weight",C2013&lt;30,"Over Weight",C2013&gt;=30,"Obesity")</f>
        <v>Over Weight</v>
      </c>
      <c r="K2013" s="23" t="str" cm="1">
        <f t="array" ref="K2013">_xlfn.IFS(D2013&lt;5.7,"Normal",D2013&lt;=6.5,"Prediabetes",D2013&gt;6.5,"Diabetes")</f>
        <v>Normal</v>
      </c>
      <c r="L2013" s="30" t="str">
        <f>VLOOKUP(A2013,'Hospitalisation Details'!A2013:H4355,2,FALSE)</f>
        <v>10-Sep-1995</v>
      </c>
      <c r="M2013" s="23">
        <f>VLOOKUP(A2013,'Hospitalisation Details'!A2013:H4355,5,FALSE)</f>
        <v>3070.81</v>
      </c>
      <c r="N2013" s="23" t="str">
        <f>VLOOKUP(A2013,'Hospitalisation Details'!A2013:H4355,6,FALSE)</f>
        <v>tier - 3</v>
      </c>
      <c r="O2013" s="23" t="str">
        <f>VLOOKUP(A2013,'Hospitalisation Details'!A2013:H4355,7,FALSE)</f>
        <v>tier - 1</v>
      </c>
      <c r="P2013" s="23" t="str">
        <f>VLOOKUP(A2013,'Hospitalisation Details'!A2013:H4355,8,FALSE)</f>
        <v>R1017</v>
      </c>
      <c r="Q2013" s="26">
        <f>VLOOKUP(A2013,'Hospitalisation Details'!A2013:H4355,3,FALSE)</f>
        <v>27.744444444444444</v>
      </c>
    </row>
    <row r="2014" spans="1:17" ht="15.75" customHeight="1" x14ac:dyDescent="0.3">
      <c r="A2014" s="31" t="s">
        <v>3430</v>
      </c>
      <c r="B2014" s="23" t="str">
        <f>VLOOKUP(A2014,'Customer Names'!A2014:D4348,3,FALSE)</f>
        <v xml:space="preserve">  Amanda C</v>
      </c>
      <c r="C2014" s="23">
        <f>VLOOKUP(Healthcare!A2014,'Medical Examinations'!A2014:H4348,2,FALSE)</f>
        <v>16.079999999999998</v>
      </c>
      <c r="D2014" s="23">
        <f>VLOOKUP(A2014,'Medical Examinations'!A2014:H4348,3,FALSE)</f>
        <v>5.94</v>
      </c>
      <c r="E2014" s="23" t="str">
        <f>VLOOKUP(A2014,'Medical Examinations'!A2014:H4348,4,FALSE)</f>
        <v>No</v>
      </c>
      <c r="F2014" s="23" t="str">
        <f>VLOOKUP(A2014,'Medical Examinations'!A2014:H4348,5,FALSE)</f>
        <v>No</v>
      </c>
      <c r="G2014" s="23" t="str">
        <f>VLOOKUP(A2014,'Medical Examinations'!A2014:H4348,6,FALSE)</f>
        <v>No</v>
      </c>
      <c r="H2014" s="23">
        <f>VLOOKUP(A2014,'Medical Examinations'!A2014:H4348,7,FALSE)</f>
        <v>0</v>
      </c>
      <c r="I2014" s="23" t="str">
        <f>VLOOKUP(A2014,'Medical Examinations'!A2014:H4348,8,FALSE)</f>
        <v>No</v>
      </c>
      <c r="J2014" s="23" t="str" cm="1">
        <f t="array" ref="J2014">_xlfn.IFS(C2014&lt;18.5,"Under Weight",C2014&lt;25,"Healthy Weight",C2014&lt;30,"Over Weight",C2014&gt;=30,"Obesity")</f>
        <v>Under Weight</v>
      </c>
      <c r="K2014" s="23" t="str" cm="1">
        <f t="array" ref="K2014">_xlfn.IFS(D2014&lt;5.7,"Normal",D2014&lt;=6.5,"Prediabetes",D2014&gt;6.5,"Diabetes")</f>
        <v>Prediabetes</v>
      </c>
      <c r="L2014" s="30" t="str">
        <f>VLOOKUP(A2014,'Hospitalisation Details'!A2014:H4356,2,FALSE)</f>
        <v>01-Oct-1989</v>
      </c>
      <c r="M2014" s="23">
        <f>VLOOKUP(A2014,'Hospitalisation Details'!A2014:H4356,5,FALSE)</f>
        <v>3065.49</v>
      </c>
      <c r="N2014" s="23" t="str">
        <f>VLOOKUP(A2014,'Hospitalisation Details'!A2014:H4356,6,FALSE)</f>
        <v>tier - 2</v>
      </c>
      <c r="O2014" s="23" t="str">
        <f>VLOOKUP(A2014,'Hospitalisation Details'!A2014:H4356,7,FALSE)</f>
        <v>tier - 1</v>
      </c>
      <c r="P2014" s="23" t="str">
        <f>VLOOKUP(A2014,'Hospitalisation Details'!A2014:H4356,8,FALSE)</f>
        <v>R1012</v>
      </c>
      <c r="Q2014" s="26">
        <f>VLOOKUP(A2014,'Hospitalisation Details'!A2014:H4356,3,FALSE)</f>
        <v>33.68611111111111</v>
      </c>
    </row>
    <row r="2015" spans="1:17" ht="15.75" customHeight="1" x14ac:dyDescent="0.3">
      <c r="A2015" s="31" t="s">
        <v>3432</v>
      </c>
      <c r="B2015" s="23" t="str">
        <f>VLOOKUP(A2015,'Customer Names'!A2015:D4349,3,FALSE)</f>
        <v xml:space="preserve">  Valur</v>
      </c>
      <c r="C2015" s="23">
        <f>VLOOKUP(Healthcare!A2015,'Medical Examinations'!A2015:H4349,2,FALSE)</f>
        <v>30.875</v>
      </c>
      <c r="D2015" s="23">
        <f>VLOOKUP(A2015,'Medical Examinations'!A2015:H4349,3,FALSE)</f>
        <v>5.54</v>
      </c>
      <c r="E2015" s="23" t="str">
        <f>VLOOKUP(A2015,'Medical Examinations'!A2015:H4349,4,FALSE)</f>
        <v>No</v>
      </c>
      <c r="F2015" s="23" t="str">
        <f>VLOOKUP(A2015,'Medical Examinations'!A2015:H4349,5,FALSE)</f>
        <v>No</v>
      </c>
      <c r="G2015" s="23" t="str">
        <f>VLOOKUP(A2015,'Medical Examinations'!A2015:H4349,6,FALSE)</f>
        <v>No</v>
      </c>
      <c r="H2015" s="23">
        <f>VLOOKUP(A2015,'Medical Examinations'!A2015:H4349,7,FALSE)</f>
        <v>0</v>
      </c>
      <c r="I2015" s="23" t="str">
        <f>VLOOKUP(A2015,'Medical Examinations'!A2015:H4349,8,FALSE)</f>
        <v>No</v>
      </c>
      <c r="J2015" s="23" t="str" cm="1">
        <f t="array" ref="J2015">_xlfn.IFS(C2015&lt;18.5,"Under Weight",C2015&lt;25,"Healthy Weight",C2015&lt;30,"Over Weight",C2015&gt;=30,"Obesity")</f>
        <v>Obesity</v>
      </c>
      <c r="K2015" s="23" t="str" cm="1">
        <f t="array" ref="K2015">_xlfn.IFS(D2015&lt;5.7,"Normal",D2015&lt;=6.5,"Prediabetes",D2015&gt;6.5,"Diabetes")</f>
        <v>Normal</v>
      </c>
      <c r="L2015" s="30" t="str">
        <f>VLOOKUP(A2015,'Hospitalisation Details'!A2015:H4357,2,FALSE)</f>
        <v>26-Sep-1994</v>
      </c>
      <c r="M2015" s="23">
        <f>VLOOKUP(A2015,'Hospitalisation Details'!A2015:H4357,5,FALSE)</f>
        <v>3062.51</v>
      </c>
      <c r="N2015" s="23" t="str">
        <f>VLOOKUP(A2015,'Hospitalisation Details'!A2015:H4357,6,FALSE)</f>
        <v>tier - 3</v>
      </c>
      <c r="O2015" s="23" t="str">
        <f>VLOOKUP(A2015,'Hospitalisation Details'!A2015:H4357,7,FALSE)</f>
        <v>tier - 1</v>
      </c>
      <c r="P2015" s="23" t="str">
        <f>VLOOKUP(A2015,'Hospitalisation Details'!A2015:H4357,8,FALSE)</f>
        <v>R1012</v>
      </c>
      <c r="Q2015" s="26">
        <f>VLOOKUP(A2015,'Hospitalisation Details'!A2015:H4357,3,FALSE)</f>
        <v>28.7</v>
      </c>
    </row>
    <row r="2016" spans="1:17" ht="15.75" customHeight="1" x14ac:dyDescent="0.3">
      <c r="A2016" s="31" t="s">
        <v>3434</v>
      </c>
      <c r="B2016" s="23" t="str">
        <f>VLOOKUP(A2016,'Customer Names'!A2016:D4350,3,FALSE)</f>
        <v xml:space="preserve">  Erica J</v>
      </c>
      <c r="C2016" s="23">
        <f>VLOOKUP(Healthcare!A2016,'Medical Examinations'!A2016:H4350,2,FALSE)</f>
        <v>31.79</v>
      </c>
      <c r="D2016" s="23">
        <f>VLOOKUP(A2016,'Medical Examinations'!A2016:H4350,3,FALSE)</f>
        <v>7.09</v>
      </c>
      <c r="E2016" s="23" t="str">
        <f>VLOOKUP(A2016,'Medical Examinations'!A2016:H4350,4,FALSE)</f>
        <v>No</v>
      </c>
      <c r="F2016" s="23" t="str">
        <f>VLOOKUP(A2016,'Medical Examinations'!A2016:H4350,5,FALSE)</f>
        <v>No</v>
      </c>
      <c r="G2016" s="23" t="str">
        <f>VLOOKUP(A2016,'Medical Examinations'!A2016:H4350,6,FALSE)</f>
        <v>No</v>
      </c>
      <c r="H2016" s="23">
        <f>VLOOKUP(A2016,'Medical Examinations'!A2016:H4350,7,FALSE)</f>
        <v>0</v>
      </c>
      <c r="I2016" s="23" t="str">
        <f>VLOOKUP(A2016,'Medical Examinations'!A2016:H4350,8,FALSE)</f>
        <v>No</v>
      </c>
      <c r="J2016" s="23" t="str" cm="1">
        <f t="array" ref="J2016">_xlfn.IFS(C2016&lt;18.5,"Under Weight",C2016&lt;25,"Healthy Weight",C2016&lt;30,"Over Weight",C2016&gt;=30,"Obesity")</f>
        <v>Obesity</v>
      </c>
      <c r="K2016" s="23" t="str" cm="1">
        <f t="array" ref="K2016">_xlfn.IFS(D2016&lt;5.7,"Normal",D2016&lt;=6.5,"Prediabetes",D2016&gt;6.5,"Diabetes")</f>
        <v>Diabetes</v>
      </c>
      <c r="L2016" s="30" t="str">
        <f>VLOOKUP(A2016,'Hospitalisation Details'!A2016:H4358,2,FALSE)</f>
        <v>21-Jun-2002</v>
      </c>
      <c r="M2016" s="23">
        <f>VLOOKUP(A2016,'Hospitalisation Details'!A2016:H4358,5,FALSE)</f>
        <v>3056.39</v>
      </c>
      <c r="N2016" s="23" t="str">
        <f>VLOOKUP(A2016,'Hospitalisation Details'!A2016:H4358,6,FALSE)</f>
        <v>tier - 2</v>
      </c>
      <c r="O2016" s="23" t="str">
        <f>VLOOKUP(A2016,'Hospitalisation Details'!A2016:H4358,7,FALSE)</f>
        <v>tier - 3</v>
      </c>
      <c r="P2016" s="23" t="str">
        <f>VLOOKUP(A2016,'Hospitalisation Details'!A2016:H4358,8,FALSE)</f>
        <v>R1013</v>
      </c>
      <c r="Q2016" s="26">
        <f>VLOOKUP(A2016,'Hospitalisation Details'!A2016:H4358,3,FALSE)</f>
        <v>20.963888888888889</v>
      </c>
    </row>
    <row r="2017" spans="1:17" ht="15.75" customHeight="1" x14ac:dyDescent="0.3">
      <c r="A2017" s="31" t="s">
        <v>3436</v>
      </c>
      <c r="B2017" s="23" t="str">
        <f>VLOOKUP(A2017,'Customer Names'!A2017:D4351,3,FALSE)</f>
        <v xml:space="preserve">  Stephen F</v>
      </c>
      <c r="C2017" s="23">
        <f>VLOOKUP(Healthcare!A2017,'Medical Examinations'!A2017:H4351,2,FALSE)</f>
        <v>28.48</v>
      </c>
      <c r="D2017" s="23">
        <f>VLOOKUP(A2017,'Medical Examinations'!A2017:H4351,3,FALSE)</f>
        <v>6.22</v>
      </c>
      <c r="E2017" s="23" t="str">
        <f>VLOOKUP(A2017,'Medical Examinations'!A2017:H4351,4,FALSE)</f>
        <v>Yes</v>
      </c>
      <c r="F2017" s="23" t="str">
        <f>VLOOKUP(A2017,'Medical Examinations'!A2017:H4351,5,FALSE)</f>
        <v>No</v>
      </c>
      <c r="G2017" s="23" t="str">
        <f>VLOOKUP(A2017,'Medical Examinations'!A2017:H4351,6,FALSE)</f>
        <v>Yes</v>
      </c>
      <c r="H2017" s="23">
        <f>VLOOKUP(A2017,'Medical Examinations'!A2017:H4351,7,FALSE)</f>
        <v>1</v>
      </c>
      <c r="I2017" s="23" t="str">
        <f>VLOOKUP(A2017,'Medical Examinations'!A2017:H4351,8,FALSE)</f>
        <v>No</v>
      </c>
      <c r="J2017" s="23" t="str" cm="1">
        <f t="array" ref="J2017">_xlfn.IFS(C2017&lt;18.5,"Under Weight",C2017&lt;25,"Healthy Weight",C2017&lt;30,"Over Weight",C2017&gt;=30,"Obesity")</f>
        <v>Over Weight</v>
      </c>
      <c r="K2017" s="23" t="str" cm="1">
        <f t="array" ref="K2017">_xlfn.IFS(D2017&lt;5.7,"Normal",D2017&lt;=6.5,"Prediabetes",D2017&gt;6.5,"Diabetes")</f>
        <v>Prediabetes</v>
      </c>
      <c r="L2017" s="30" t="str">
        <f>VLOOKUP(A2017,'Hospitalisation Details'!A2017:H4359,2,FALSE)</f>
        <v>22-Dec-1997</v>
      </c>
      <c r="M2017" s="23">
        <f>VLOOKUP(A2017,'Hospitalisation Details'!A2017:H4359,5,FALSE)</f>
        <v>3051.73</v>
      </c>
      <c r="N2017" s="23" t="str">
        <f>VLOOKUP(A2017,'Hospitalisation Details'!A2017:H4359,6,FALSE)</f>
        <v>tier - 2</v>
      </c>
      <c r="O2017" s="23" t="str">
        <f>VLOOKUP(A2017,'Hospitalisation Details'!A2017:H4359,7,FALSE)</f>
        <v>tier - 2</v>
      </c>
      <c r="P2017" s="23" t="str">
        <f>VLOOKUP(A2017,'Hospitalisation Details'!A2017:H4359,8,FALSE)</f>
        <v>R1011</v>
      </c>
      <c r="Q2017" s="26">
        <f>VLOOKUP(A2017,'Hospitalisation Details'!A2017:H4359,3,FALSE)</f>
        <v>25.461111111111112</v>
      </c>
    </row>
    <row r="2018" spans="1:17" ht="15.75" customHeight="1" x14ac:dyDescent="0.3">
      <c r="A2018" s="31" t="s">
        <v>3437</v>
      </c>
      <c r="B2018" s="23" t="str">
        <f>VLOOKUP(A2018,'Customer Names'!A2018:D4352,3,FALSE)</f>
        <v xml:space="preserve">  Lissa</v>
      </c>
      <c r="C2018" s="23">
        <f>VLOOKUP(Healthcare!A2018,'Medical Examinations'!A2018:H4352,2,FALSE)</f>
        <v>26.6</v>
      </c>
      <c r="D2018" s="23">
        <f>VLOOKUP(A2018,'Medical Examinations'!A2018:H4352,3,FALSE)</f>
        <v>4.33</v>
      </c>
      <c r="E2018" s="23" t="str">
        <f>VLOOKUP(A2018,'Medical Examinations'!A2018:H4352,4,FALSE)</f>
        <v>No</v>
      </c>
      <c r="F2018" s="23" t="str">
        <f>VLOOKUP(A2018,'Medical Examinations'!A2018:H4352,5,FALSE)</f>
        <v>No</v>
      </c>
      <c r="G2018" s="23" t="str">
        <f>VLOOKUP(A2018,'Medical Examinations'!A2018:H4352,6,FALSE)</f>
        <v>No</v>
      </c>
      <c r="H2018" s="23">
        <f>VLOOKUP(A2018,'Medical Examinations'!A2018:H4352,7,FALSE)</f>
        <v>1</v>
      </c>
      <c r="I2018" s="23" t="str">
        <f>VLOOKUP(A2018,'Medical Examinations'!A2018:H4352,8,FALSE)</f>
        <v>No</v>
      </c>
      <c r="J2018" s="23" t="str" cm="1">
        <f t="array" ref="J2018">_xlfn.IFS(C2018&lt;18.5,"Under Weight",C2018&lt;25,"Healthy Weight",C2018&lt;30,"Over Weight",C2018&gt;=30,"Obesity")</f>
        <v>Over Weight</v>
      </c>
      <c r="K2018" s="23" t="str" cm="1">
        <f t="array" ref="K2018">_xlfn.IFS(D2018&lt;5.7,"Normal",D2018&lt;=6.5,"Prediabetes",D2018&gt;6.5,"Diabetes")</f>
        <v>Normal</v>
      </c>
      <c r="L2018" s="30" t="str">
        <f>VLOOKUP(A2018,'Hospitalisation Details'!A2018:H4360,2,FALSE)</f>
        <v>09-Aug-1998</v>
      </c>
      <c r="M2018" s="23">
        <f>VLOOKUP(A2018,'Hospitalisation Details'!A2018:H4360,5,FALSE)</f>
        <v>3046.06</v>
      </c>
      <c r="N2018" s="23" t="str">
        <f>VLOOKUP(A2018,'Hospitalisation Details'!A2018:H4360,6,FALSE)</f>
        <v>tier - 2</v>
      </c>
      <c r="O2018" s="23" t="str">
        <f>VLOOKUP(A2018,'Hospitalisation Details'!A2018:H4360,7,FALSE)</f>
        <v>tier - 1</v>
      </c>
      <c r="P2018" s="23" t="str">
        <f>VLOOKUP(A2018,'Hospitalisation Details'!A2018:H4360,8,FALSE)</f>
        <v>R1023</v>
      </c>
      <c r="Q2018" s="26">
        <f>VLOOKUP(A2018,'Hospitalisation Details'!A2018:H4360,3,FALSE)</f>
        <v>24.830555555555556</v>
      </c>
    </row>
    <row r="2019" spans="1:17" ht="15.75" customHeight="1" x14ac:dyDescent="0.3">
      <c r="A2019" s="31" t="s">
        <v>3439</v>
      </c>
      <c r="B2019" s="23" t="str">
        <f>VLOOKUP(A2019,'Customer Names'!A2019:D4353,3,FALSE)</f>
        <v xml:space="preserve">  Megan</v>
      </c>
      <c r="C2019" s="23">
        <f>VLOOKUP(Healthcare!A2019,'Medical Examinations'!A2019:H4353,2,FALSE)</f>
        <v>25.27</v>
      </c>
      <c r="D2019" s="23">
        <f>VLOOKUP(A2019,'Medical Examinations'!A2019:H4353,3,FALSE)</f>
        <v>5.83</v>
      </c>
      <c r="E2019" s="23" t="str">
        <f>VLOOKUP(A2019,'Medical Examinations'!A2019:H4353,4,FALSE)</f>
        <v>No</v>
      </c>
      <c r="F2019" s="23" t="str">
        <f>VLOOKUP(A2019,'Medical Examinations'!A2019:H4353,5,FALSE)</f>
        <v>No</v>
      </c>
      <c r="G2019" s="23" t="str">
        <f>VLOOKUP(A2019,'Medical Examinations'!A2019:H4353,6,FALSE)</f>
        <v>No</v>
      </c>
      <c r="H2019" s="23">
        <f>VLOOKUP(A2019,'Medical Examinations'!A2019:H4353,7,FALSE)</f>
        <v>1</v>
      </c>
      <c r="I2019" s="23" t="str">
        <f>VLOOKUP(A2019,'Medical Examinations'!A2019:H4353,8,FALSE)</f>
        <v>No</v>
      </c>
      <c r="J2019" s="23" t="str" cm="1">
        <f t="array" ref="J2019">_xlfn.IFS(C2019&lt;18.5,"Under Weight",C2019&lt;25,"Healthy Weight",C2019&lt;30,"Over Weight",C2019&gt;=30,"Obesity")</f>
        <v>Over Weight</v>
      </c>
      <c r="K2019" s="23" t="str" cm="1">
        <f t="array" ref="K2019">_xlfn.IFS(D2019&lt;5.7,"Normal",D2019&lt;=6.5,"Prediabetes",D2019&gt;6.5,"Diabetes")</f>
        <v>Prediabetes</v>
      </c>
      <c r="L2019" s="30" t="str">
        <f>VLOOKUP(A2019,'Hospitalisation Details'!A2019:H4361,2,FALSE)</f>
        <v>15-Sep-1998</v>
      </c>
      <c r="M2019" s="23">
        <f>VLOOKUP(A2019,'Hospitalisation Details'!A2019:H4361,5,FALSE)</f>
        <v>3044.21</v>
      </c>
      <c r="N2019" s="23" t="str">
        <f>VLOOKUP(A2019,'Hospitalisation Details'!A2019:H4361,6,FALSE)</f>
        <v>tier - 2</v>
      </c>
      <c r="O2019" s="23" t="str">
        <f>VLOOKUP(A2019,'Hospitalisation Details'!A2019:H4361,7,FALSE)</f>
        <v>tier - 3</v>
      </c>
      <c r="P2019" s="23" t="str">
        <f>VLOOKUP(A2019,'Hospitalisation Details'!A2019:H4361,8,FALSE)</f>
        <v>R1024</v>
      </c>
      <c r="Q2019" s="26">
        <f>VLOOKUP(A2019,'Hospitalisation Details'!A2019:H4361,3,FALSE)</f>
        <v>24.730555555555554</v>
      </c>
    </row>
    <row r="2020" spans="1:17" ht="15.75" customHeight="1" x14ac:dyDescent="0.3">
      <c r="A2020" s="31" t="s">
        <v>3440</v>
      </c>
      <c r="B2020" s="23" t="str">
        <f>VLOOKUP(A2020,'Customer Names'!A2020:D4354,3,FALSE)</f>
        <v xml:space="preserve">  Alyson</v>
      </c>
      <c r="C2020" s="23">
        <f>VLOOKUP(Healthcare!A2020,'Medical Examinations'!A2020:H4354,2,FALSE)</f>
        <v>34.484999999999999</v>
      </c>
      <c r="D2020" s="23">
        <f>VLOOKUP(A2020,'Medical Examinations'!A2020:H4354,3,FALSE)</f>
        <v>4.7</v>
      </c>
      <c r="E2020" s="23" t="str">
        <f>VLOOKUP(A2020,'Medical Examinations'!A2020:H4354,4,FALSE)</f>
        <v>Yes</v>
      </c>
      <c r="F2020" s="23" t="str">
        <f>VLOOKUP(A2020,'Medical Examinations'!A2020:H4354,5,FALSE)</f>
        <v>No</v>
      </c>
      <c r="G2020" s="23" t="str">
        <f>VLOOKUP(A2020,'Medical Examinations'!A2020:H4354,6,FALSE)</f>
        <v>Yes</v>
      </c>
      <c r="H2020" s="23">
        <f>VLOOKUP(A2020,'Medical Examinations'!A2020:H4354,7,FALSE)</f>
        <v>1</v>
      </c>
      <c r="I2020" s="23" t="str">
        <f>VLOOKUP(A2020,'Medical Examinations'!A2020:H4354,8,FALSE)</f>
        <v>No</v>
      </c>
      <c r="J2020" s="23" t="str" cm="1">
        <f t="array" ref="J2020">_xlfn.IFS(C2020&lt;18.5,"Under Weight",C2020&lt;25,"Healthy Weight",C2020&lt;30,"Over Weight",C2020&gt;=30,"Obesity")</f>
        <v>Obesity</v>
      </c>
      <c r="K2020" s="23" t="str" cm="1">
        <f t="array" ref="K2020">_xlfn.IFS(D2020&lt;5.7,"Normal",D2020&lt;=6.5,"Prediabetes",D2020&gt;6.5,"Diabetes")</f>
        <v>Normal</v>
      </c>
      <c r="L2020" s="30" t="str">
        <f>VLOOKUP(A2020,'Hospitalisation Details'!A2020:H4362,2,FALSE)</f>
        <v>19-Dec-1997</v>
      </c>
      <c r="M2020" s="23">
        <f>VLOOKUP(A2020,'Hospitalisation Details'!A2020:H4362,5,FALSE)</f>
        <v>3021.81</v>
      </c>
      <c r="N2020" s="23" t="str">
        <f>VLOOKUP(A2020,'Hospitalisation Details'!A2020:H4362,6,FALSE)</f>
        <v>tier - 2</v>
      </c>
      <c r="O2020" s="23" t="str">
        <f>VLOOKUP(A2020,'Hospitalisation Details'!A2020:H4362,7,FALSE)</f>
        <v>tier - 3</v>
      </c>
      <c r="P2020" s="23" t="str">
        <f>VLOOKUP(A2020,'Hospitalisation Details'!A2020:H4362,8,FALSE)</f>
        <v>R1012</v>
      </c>
      <c r="Q2020" s="26">
        <f>VLOOKUP(A2020,'Hospitalisation Details'!A2020:H4362,3,FALSE)</f>
        <v>25.469444444444445</v>
      </c>
    </row>
    <row r="2021" spans="1:17" ht="15.75" customHeight="1" x14ac:dyDescent="0.3">
      <c r="A2021" s="31" t="s">
        <v>3442</v>
      </c>
      <c r="B2021" s="23" t="str">
        <f>VLOOKUP(A2021,'Customer Names'!A2021:D4355,3,FALSE)</f>
        <v xml:space="preserve">  Chance B</v>
      </c>
      <c r="C2021" s="23">
        <f>VLOOKUP(Healthcare!A2021,'Medical Examinations'!A2021:H4355,2,FALSE)</f>
        <v>15.57</v>
      </c>
      <c r="D2021" s="23">
        <f>VLOOKUP(A2021,'Medical Examinations'!A2021:H4355,3,FALSE)</f>
        <v>4.07</v>
      </c>
      <c r="E2021" s="23" t="str">
        <f>VLOOKUP(A2021,'Medical Examinations'!A2021:H4355,4,FALSE)</f>
        <v>Yes</v>
      </c>
      <c r="F2021" s="23" t="str">
        <f>VLOOKUP(A2021,'Medical Examinations'!A2021:H4355,5,FALSE)</f>
        <v>No</v>
      </c>
      <c r="G2021" s="23" t="str">
        <f>VLOOKUP(A2021,'Medical Examinations'!A2021:H4355,6,FALSE)</f>
        <v>No</v>
      </c>
      <c r="H2021" s="23">
        <f>VLOOKUP(A2021,'Medical Examinations'!A2021:H4355,7,FALSE)</f>
        <v>1</v>
      </c>
      <c r="I2021" s="23" t="str">
        <f>VLOOKUP(A2021,'Medical Examinations'!A2021:H4355,8,FALSE)</f>
        <v>No</v>
      </c>
      <c r="J2021" s="23" t="str" cm="1">
        <f t="array" ref="J2021">_xlfn.IFS(C2021&lt;18.5,"Under Weight",C2021&lt;25,"Healthy Weight",C2021&lt;30,"Over Weight",C2021&gt;=30,"Obesity")</f>
        <v>Under Weight</v>
      </c>
      <c r="K2021" s="23" t="str" cm="1">
        <f t="array" ref="K2021">_xlfn.IFS(D2021&lt;5.7,"Normal",D2021&lt;=6.5,"Prediabetes",D2021&gt;6.5,"Diabetes")</f>
        <v>Normal</v>
      </c>
      <c r="L2021" s="30" t="str">
        <f>VLOOKUP(A2021,'Hospitalisation Details'!A2021:H4363,2,FALSE)</f>
        <v>28-Sep-1988</v>
      </c>
      <c r="M2021" s="23">
        <f>VLOOKUP(A2021,'Hospitalisation Details'!A2021:H4363,5,FALSE)</f>
        <v>3018.04</v>
      </c>
      <c r="N2021" s="23" t="str">
        <f>VLOOKUP(A2021,'Hospitalisation Details'!A2021:H4363,6,FALSE)</f>
        <v>tier - 2</v>
      </c>
      <c r="O2021" s="23" t="str">
        <f>VLOOKUP(A2021,'Hospitalisation Details'!A2021:H4363,7,FALSE)</f>
        <v>tier - 2</v>
      </c>
      <c r="P2021" s="23" t="str">
        <f>VLOOKUP(A2021,'Hospitalisation Details'!A2021:H4363,8,FALSE)</f>
        <v>R1012</v>
      </c>
      <c r="Q2021" s="26">
        <f>VLOOKUP(A2021,'Hospitalisation Details'!A2021:H4363,3,FALSE)</f>
        <v>34.694444444444443</v>
      </c>
    </row>
    <row r="2022" spans="1:17" ht="15.75" customHeight="1" x14ac:dyDescent="0.3">
      <c r="A2022" s="31" t="s">
        <v>3444</v>
      </c>
      <c r="B2022" s="23" t="str">
        <f>VLOOKUP(A2022,'Customer Names'!A2022:D4356,3,FALSE)</f>
        <v xml:space="preserve">  Sean P</v>
      </c>
      <c r="C2022" s="23">
        <f>VLOOKUP(Healthcare!A2022,'Medical Examinations'!A2022:H4356,2,FALSE)</f>
        <v>30.36</v>
      </c>
      <c r="D2022" s="23">
        <f>VLOOKUP(A2022,'Medical Examinations'!A2022:H4356,3,FALSE)</f>
        <v>9.39</v>
      </c>
      <c r="E2022" s="23" t="str">
        <f>VLOOKUP(A2022,'Medical Examinations'!A2022:H4356,4,FALSE)</f>
        <v>No</v>
      </c>
      <c r="F2022" s="23" t="str">
        <f>VLOOKUP(A2022,'Medical Examinations'!A2022:H4356,5,FALSE)</f>
        <v>No</v>
      </c>
      <c r="G2022" s="23" t="str">
        <f>VLOOKUP(A2022,'Medical Examinations'!A2022:H4356,6,FALSE)</f>
        <v>No</v>
      </c>
      <c r="H2022" s="23">
        <f>VLOOKUP(A2022,'Medical Examinations'!A2022:H4356,7,FALSE)</f>
        <v>0</v>
      </c>
      <c r="I2022" s="23" t="str">
        <f>VLOOKUP(A2022,'Medical Examinations'!A2022:H4356,8,FALSE)</f>
        <v>No</v>
      </c>
      <c r="J2022" s="23" t="str" cm="1">
        <f t="array" ref="J2022">_xlfn.IFS(C2022&lt;18.5,"Under Weight",C2022&lt;25,"Healthy Weight",C2022&lt;30,"Over Weight",C2022&gt;=30,"Obesity")</f>
        <v>Obesity</v>
      </c>
      <c r="K2022" s="23" t="str" cm="1">
        <f t="array" ref="K2022">_xlfn.IFS(D2022&lt;5.7,"Normal",D2022&lt;=6.5,"Prediabetes",D2022&gt;6.5,"Diabetes")</f>
        <v>Diabetes</v>
      </c>
      <c r="L2022" s="30" t="str">
        <f>VLOOKUP(A2022,'Hospitalisation Details'!A2022:H4364,2,FALSE)</f>
        <v>15-Dec-2002</v>
      </c>
      <c r="M2022" s="23">
        <f>VLOOKUP(A2022,'Hospitalisation Details'!A2022:H4364,5,FALSE)</f>
        <v>3012.22</v>
      </c>
      <c r="N2022" s="23" t="str">
        <f>VLOOKUP(A2022,'Hospitalisation Details'!A2022:H4364,6,FALSE)</f>
        <v>tier - 2</v>
      </c>
      <c r="O2022" s="23" t="str">
        <f>VLOOKUP(A2022,'Hospitalisation Details'!A2022:H4364,7,FALSE)</f>
        <v>tier - 3</v>
      </c>
      <c r="P2022" s="23" t="str">
        <f>VLOOKUP(A2022,'Hospitalisation Details'!A2022:H4364,8,FALSE)</f>
        <v>R1012</v>
      </c>
      <c r="Q2022" s="26">
        <f>VLOOKUP(A2022,'Hospitalisation Details'!A2022:H4364,3,FALSE)</f>
        <v>20.480555555555554</v>
      </c>
    </row>
    <row r="2023" spans="1:17" ht="15.75" customHeight="1" x14ac:dyDescent="0.3">
      <c r="A2023" s="31" t="s">
        <v>3445</v>
      </c>
      <c r="B2023" s="23" t="str">
        <f>VLOOKUP(A2023,'Customer Names'!A2023:D4357,3,FALSE)</f>
        <v xml:space="preserve">  Therese</v>
      </c>
      <c r="C2023" s="23">
        <f>VLOOKUP(Healthcare!A2023,'Medical Examinations'!A2023:H4357,2,FALSE)</f>
        <v>19.37</v>
      </c>
      <c r="D2023" s="23">
        <f>VLOOKUP(A2023,'Medical Examinations'!A2023:H4357,3,FALSE)</f>
        <v>4.18</v>
      </c>
      <c r="E2023" s="23" t="str">
        <f>VLOOKUP(A2023,'Medical Examinations'!A2023:H4357,4,FALSE)</f>
        <v>No</v>
      </c>
      <c r="F2023" s="23" t="str">
        <f>VLOOKUP(A2023,'Medical Examinations'!A2023:H4357,5,FALSE)</f>
        <v>No</v>
      </c>
      <c r="G2023" s="23" t="str">
        <f>VLOOKUP(A2023,'Medical Examinations'!A2023:H4357,6,FALSE)</f>
        <v>No</v>
      </c>
      <c r="H2023" s="23">
        <f>VLOOKUP(A2023,'Medical Examinations'!A2023:H4357,7,FALSE)</f>
        <v>0</v>
      </c>
      <c r="I2023" s="23" t="str">
        <f>VLOOKUP(A2023,'Medical Examinations'!A2023:H4357,8,FALSE)</f>
        <v>No</v>
      </c>
      <c r="J2023" s="23" t="str" cm="1">
        <f t="array" ref="J2023">_xlfn.IFS(C2023&lt;18.5,"Under Weight",C2023&lt;25,"Healthy Weight",C2023&lt;30,"Over Weight",C2023&gt;=30,"Obesity")</f>
        <v>Healthy Weight</v>
      </c>
      <c r="K2023" s="23" t="str" cm="1">
        <f t="array" ref="K2023">_xlfn.IFS(D2023&lt;5.7,"Normal",D2023&lt;=6.5,"Prediabetes",D2023&gt;6.5,"Diabetes")</f>
        <v>Normal</v>
      </c>
      <c r="L2023" s="30" t="str">
        <f>VLOOKUP(A2023,'Hospitalisation Details'!A2023:H4365,2,FALSE)</f>
        <v>20-Nov-1991</v>
      </c>
      <c r="M2023" s="23">
        <f>VLOOKUP(A2023,'Hospitalisation Details'!A2023:H4365,5,FALSE)</f>
        <v>2985.67</v>
      </c>
      <c r="N2023" s="23" t="str">
        <f>VLOOKUP(A2023,'Hospitalisation Details'!A2023:H4365,6,FALSE)</f>
        <v>tier - 2</v>
      </c>
      <c r="O2023" s="23" t="str">
        <f>VLOOKUP(A2023,'Hospitalisation Details'!A2023:H4365,7,FALSE)</f>
        <v>tier - 2</v>
      </c>
      <c r="P2023" s="23" t="str">
        <f>VLOOKUP(A2023,'Hospitalisation Details'!A2023:H4365,8,FALSE)</f>
        <v>R1013</v>
      </c>
      <c r="Q2023" s="26">
        <f>VLOOKUP(A2023,'Hospitalisation Details'!A2023:H4365,3,FALSE)</f>
        <v>31.55</v>
      </c>
    </row>
    <row r="2024" spans="1:17" ht="15.75" customHeight="1" x14ac:dyDescent="0.3">
      <c r="A2024" s="31" t="s">
        <v>3447</v>
      </c>
      <c r="B2024" s="23" t="str">
        <f>VLOOKUP(A2024,'Customer Names'!A2024:D4358,3,FALSE)</f>
        <v xml:space="preserve">  Beau</v>
      </c>
      <c r="C2024" s="23">
        <f>VLOOKUP(Healthcare!A2024,'Medical Examinations'!A2024:H4358,2,FALSE)</f>
        <v>16.71</v>
      </c>
      <c r="D2024" s="23">
        <f>VLOOKUP(A2024,'Medical Examinations'!A2024:H4358,3,FALSE)</f>
        <v>4.18</v>
      </c>
      <c r="E2024" s="23" t="str">
        <f>VLOOKUP(A2024,'Medical Examinations'!A2024:H4358,4,FALSE)</f>
        <v>No</v>
      </c>
      <c r="F2024" s="23" t="str">
        <f>VLOOKUP(A2024,'Medical Examinations'!A2024:H4358,5,FALSE)</f>
        <v>No</v>
      </c>
      <c r="G2024" s="23" t="str">
        <f>VLOOKUP(A2024,'Medical Examinations'!A2024:H4358,6,FALSE)</f>
        <v>No</v>
      </c>
      <c r="H2024" s="23">
        <f>VLOOKUP(A2024,'Medical Examinations'!A2024:H4358,7,FALSE)</f>
        <v>1</v>
      </c>
      <c r="I2024" s="23" t="str">
        <f>VLOOKUP(A2024,'Medical Examinations'!A2024:H4358,8,FALSE)</f>
        <v>No</v>
      </c>
      <c r="J2024" s="23" t="str" cm="1">
        <f t="array" ref="J2024">_xlfn.IFS(C2024&lt;18.5,"Under Weight",C2024&lt;25,"Healthy Weight",C2024&lt;30,"Over Weight",C2024&gt;=30,"Obesity")</f>
        <v>Under Weight</v>
      </c>
      <c r="K2024" s="23" t="str" cm="1">
        <f t="array" ref="K2024">_xlfn.IFS(D2024&lt;5.7,"Normal",D2024&lt;=6.5,"Prediabetes",D2024&gt;6.5,"Diabetes")</f>
        <v>Normal</v>
      </c>
      <c r="L2024" s="30" t="str">
        <f>VLOOKUP(A2024,'Hospitalisation Details'!A2024:H4366,2,FALSE)</f>
        <v>18-Jun-1987</v>
      </c>
      <c r="M2024" s="23">
        <f>VLOOKUP(A2024,'Hospitalisation Details'!A2024:H4366,5,FALSE)</f>
        <v>2979.52</v>
      </c>
      <c r="N2024" s="23" t="str">
        <f>VLOOKUP(A2024,'Hospitalisation Details'!A2024:H4366,6,FALSE)</f>
        <v>tier - 2</v>
      </c>
      <c r="O2024" s="23" t="str">
        <f>VLOOKUP(A2024,'Hospitalisation Details'!A2024:H4366,7,FALSE)</f>
        <v>tier - 3</v>
      </c>
      <c r="P2024" s="23" t="str">
        <f>VLOOKUP(A2024,'Hospitalisation Details'!A2024:H4366,8,FALSE)</f>
        <v>R1013</v>
      </c>
      <c r="Q2024" s="26">
        <f>VLOOKUP(A2024,'Hospitalisation Details'!A2024:H4366,3,FALSE)</f>
        <v>35.972222222222221</v>
      </c>
    </row>
    <row r="2025" spans="1:17" ht="15.75" customHeight="1" x14ac:dyDescent="0.3">
      <c r="A2025" s="31" t="s">
        <v>3449</v>
      </c>
      <c r="B2025" s="23" t="str">
        <f>VLOOKUP(A2025,'Customer Names'!A2025:D4359,3,FALSE)</f>
        <v xml:space="preserve">  Kelsey M</v>
      </c>
      <c r="C2025" s="23">
        <f>VLOOKUP(Healthcare!A2025,'Medical Examinations'!A2025:H4359,2,FALSE)</f>
        <v>24.1</v>
      </c>
      <c r="D2025" s="23">
        <f>VLOOKUP(A2025,'Medical Examinations'!A2025:H4359,3,FALSE)</f>
        <v>4.4000000000000004</v>
      </c>
      <c r="E2025" s="23" t="str">
        <f>VLOOKUP(A2025,'Medical Examinations'!A2025:H4359,4,FALSE)</f>
        <v>Yes</v>
      </c>
      <c r="F2025" s="23" t="str">
        <f>VLOOKUP(A2025,'Medical Examinations'!A2025:H4359,5,FALSE)</f>
        <v>No</v>
      </c>
      <c r="G2025" s="23" t="str">
        <f>VLOOKUP(A2025,'Medical Examinations'!A2025:H4359,6,FALSE)</f>
        <v>No</v>
      </c>
      <c r="H2025" s="23">
        <f>VLOOKUP(A2025,'Medical Examinations'!A2025:H4359,7,FALSE)</f>
        <v>1</v>
      </c>
      <c r="I2025" s="23" t="str">
        <f>VLOOKUP(A2025,'Medical Examinations'!A2025:H4359,8,FALSE)</f>
        <v>No</v>
      </c>
      <c r="J2025" s="23" t="str" cm="1">
        <f t="array" ref="J2025">_xlfn.IFS(C2025&lt;18.5,"Under Weight",C2025&lt;25,"Healthy Weight",C2025&lt;30,"Over Weight",C2025&gt;=30,"Obesity")</f>
        <v>Healthy Weight</v>
      </c>
      <c r="K2025" s="23" t="str" cm="1">
        <f t="array" ref="K2025">_xlfn.IFS(D2025&lt;5.7,"Normal",D2025&lt;=6.5,"Prediabetes",D2025&gt;6.5,"Diabetes")</f>
        <v>Normal</v>
      </c>
      <c r="L2025" s="30" t="str">
        <f>VLOOKUP(A2025,'Hospitalisation Details'!A2025:H4367,2,FALSE)</f>
        <v>24-Sep-1995</v>
      </c>
      <c r="M2025" s="23">
        <f>VLOOKUP(A2025,'Hospitalisation Details'!A2025:H4367,5,FALSE)</f>
        <v>2974.13</v>
      </c>
      <c r="N2025" s="23" t="str">
        <f>VLOOKUP(A2025,'Hospitalisation Details'!A2025:H4367,6,FALSE)</f>
        <v>tier - 2</v>
      </c>
      <c r="O2025" s="23" t="str">
        <f>VLOOKUP(A2025,'Hospitalisation Details'!A2025:H4367,7,FALSE)</f>
        <v>tier - 1</v>
      </c>
      <c r="P2025" s="23" t="str">
        <f>VLOOKUP(A2025,'Hospitalisation Details'!A2025:H4367,8,FALSE)</f>
        <v>R1011</v>
      </c>
      <c r="Q2025" s="26">
        <f>VLOOKUP(A2025,'Hospitalisation Details'!A2025:H4367,3,FALSE)</f>
        <v>27.705555555555556</v>
      </c>
    </row>
    <row r="2026" spans="1:17" ht="15.75" customHeight="1" x14ac:dyDescent="0.3">
      <c r="A2026" s="31" t="s">
        <v>3451</v>
      </c>
      <c r="B2026" s="23" t="str">
        <f>VLOOKUP(A2026,'Customer Names'!A2026:D4360,3,FALSE)</f>
        <v xml:space="preserve">  Gretchen</v>
      </c>
      <c r="C2026" s="23">
        <f>VLOOKUP(Healthcare!A2026,'Medical Examinations'!A2026:H4360,2,FALSE)</f>
        <v>29.77</v>
      </c>
      <c r="D2026" s="23">
        <f>VLOOKUP(A2026,'Medical Examinations'!A2026:H4360,3,FALSE)</f>
        <v>9.9</v>
      </c>
      <c r="E2026" s="23" t="str">
        <f>VLOOKUP(A2026,'Medical Examinations'!A2026:H4360,4,FALSE)</f>
        <v>No</v>
      </c>
      <c r="F2026" s="23" t="str">
        <f>VLOOKUP(A2026,'Medical Examinations'!A2026:H4360,5,FALSE)</f>
        <v>No</v>
      </c>
      <c r="G2026" s="23" t="str">
        <f>VLOOKUP(A2026,'Medical Examinations'!A2026:H4360,6,FALSE)</f>
        <v>No</v>
      </c>
      <c r="H2026" s="23">
        <f>VLOOKUP(A2026,'Medical Examinations'!A2026:H4360,7,FALSE)</f>
        <v>0</v>
      </c>
      <c r="I2026" s="23" t="str">
        <f>VLOOKUP(A2026,'Medical Examinations'!A2026:H4360,8,FALSE)</f>
        <v>No</v>
      </c>
      <c r="J2026" s="23" t="str" cm="1">
        <f t="array" ref="J2026">_xlfn.IFS(C2026&lt;18.5,"Under Weight",C2026&lt;25,"Healthy Weight",C2026&lt;30,"Over Weight",C2026&gt;=30,"Obesity")</f>
        <v>Over Weight</v>
      </c>
      <c r="K2026" s="23" t="str" cm="1">
        <f t="array" ref="K2026">_xlfn.IFS(D2026&lt;5.7,"Normal",D2026&lt;=6.5,"Prediabetes",D2026&gt;6.5,"Diabetes")</f>
        <v>Diabetes</v>
      </c>
      <c r="L2026" s="30" t="str">
        <f>VLOOKUP(A2026,'Hospitalisation Details'!A2026:H4368,2,FALSE)</f>
        <v>30-Sep-2002</v>
      </c>
      <c r="M2026" s="23">
        <f>VLOOKUP(A2026,'Hospitalisation Details'!A2026:H4368,5,FALSE)</f>
        <v>2943.41</v>
      </c>
      <c r="N2026" s="23" t="str">
        <f>VLOOKUP(A2026,'Hospitalisation Details'!A2026:H4368,6,FALSE)</f>
        <v>tier - 2</v>
      </c>
      <c r="O2026" s="23" t="str">
        <f>VLOOKUP(A2026,'Hospitalisation Details'!A2026:H4368,7,FALSE)</f>
        <v>tier - 3</v>
      </c>
      <c r="P2026" s="23" t="str">
        <f>VLOOKUP(A2026,'Hospitalisation Details'!A2026:H4368,8,FALSE)</f>
        <v>R1012</v>
      </c>
      <c r="Q2026" s="26">
        <f>VLOOKUP(A2026,'Hospitalisation Details'!A2026:H4368,3,FALSE)</f>
        <v>20.68888888888889</v>
      </c>
    </row>
    <row r="2027" spans="1:17" ht="15.75" customHeight="1" x14ac:dyDescent="0.3">
      <c r="A2027" s="31" t="s">
        <v>3453</v>
      </c>
      <c r="B2027" s="23" t="str">
        <f>VLOOKUP(A2027,'Customer Names'!A2027:D4361,3,FALSE)</f>
        <v xml:space="preserve">  Nicholas E</v>
      </c>
      <c r="C2027" s="23">
        <f>VLOOKUP(Healthcare!A2027,'Medical Examinations'!A2027:H4361,2,FALSE)</f>
        <v>46.53</v>
      </c>
      <c r="D2027" s="23">
        <f>VLOOKUP(A2027,'Medical Examinations'!A2027:H4361,3,FALSE)</f>
        <v>4.84</v>
      </c>
      <c r="E2027" s="23" t="str">
        <f>VLOOKUP(A2027,'Medical Examinations'!A2027:H4361,4,FALSE)</f>
        <v>Yes</v>
      </c>
      <c r="F2027" s="23" t="str">
        <f>VLOOKUP(A2027,'Medical Examinations'!A2027:H4361,5,FALSE)</f>
        <v>No</v>
      </c>
      <c r="G2027" s="23" t="str">
        <f>VLOOKUP(A2027,'Medical Examinations'!A2027:H4361,6,FALSE)</f>
        <v>No</v>
      </c>
      <c r="H2027" s="23">
        <f>VLOOKUP(A2027,'Medical Examinations'!A2027:H4361,7,FALSE)</f>
        <v>0</v>
      </c>
      <c r="I2027" s="23" t="str">
        <f>VLOOKUP(A2027,'Medical Examinations'!A2027:H4361,8,FALSE)</f>
        <v>No</v>
      </c>
      <c r="J2027" s="23" t="str" cm="1">
        <f t="array" ref="J2027">_xlfn.IFS(C2027&lt;18.5,"Under Weight",C2027&lt;25,"Healthy Weight",C2027&lt;30,"Over Weight",C2027&gt;=30,"Obesity")</f>
        <v>Obesity</v>
      </c>
      <c r="K2027" s="23" t="str" cm="1">
        <f t="array" ref="K2027">_xlfn.IFS(D2027&lt;5.7,"Normal",D2027&lt;=6.5,"Prediabetes",D2027&gt;6.5,"Diabetes")</f>
        <v>Normal</v>
      </c>
      <c r="L2027" s="30" t="str">
        <f>VLOOKUP(A2027,'Hospitalisation Details'!A2027:H4369,2,FALSE)</f>
        <v>30-Jun-1996</v>
      </c>
      <c r="M2027" s="23">
        <f>VLOOKUP(A2027,'Hospitalisation Details'!A2027:H4369,5,FALSE)</f>
        <v>2927.06</v>
      </c>
      <c r="N2027" s="23" t="str">
        <f>VLOOKUP(A2027,'Hospitalisation Details'!A2027:H4369,6,FALSE)</f>
        <v>tier - 2</v>
      </c>
      <c r="O2027" s="23" t="str">
        <f>VLOOKUP(A2027,'Hospitalisation Details'!A2027:H4369,7,FALSE)</f>
        <v>tier - 2</v>
      </c>
      <c r="P2027" s="23" t="str">
        <f>VLOOKUP(A2027,'Hospitalisation Details'!A2027:H4369,8,FALSE)</f>
        <v>R1013</v>
      </c>
      <c r="Q2027" s="26">
        <f>VLOOKUP(A2027,'Hospitalisation Details'!A2027:H4369,3,FALSE)</f>
        <v>26.93888888888889</v>
      </c>
    </row>
    <row r="2028" spans="1:17" ht="15.75" customHeight="1" x14ac:dyDescent="0.3">
      <c r="A2028" s="31" t="s">
        <v>3455</v>
      </c>
      <c r="B2028" s="23" t="str">
        <f>VLOOKUP(A2028,'Customer Names'!A2028:D4362,3,FALSE)</f>
        <v xml:space="preserve">  Deborah</v>
      </c>
      <c r="C2028" s="23">
        <f>VLOOKUP(Healthcare!A2028,'Medical Examinations'!A2028:H4362,2,FALSE)</f>
        <v>23.4</v>
      </c>
      <c r="D2028" s="23">
        <f>VLOOKUP(A2028,'Medical Examinations'!A2028:H4362,3,FALSE)</f>
        <v>5.53</v>
      </c>
      <c r="E2028" s="23" t="str">
        <f>VLOOKUP(A2028,'Medical Examinations'!A2028:H4362,4,FALSE)</f>
        <v>No</v>
      </c>
      <c r="F2028" s="23" t="str">
        <f>VLOOKUP(A2028,'Medical Examinations'!A2028:H4362,5,FALSE)</f>
        <v>No</v>
      </c>
      <c r="G2028" s="23" t="str">
        <f>VLOOKUP(A2028,'Medical Examinations'!A2028:H4362,6,FALSE)</f>
        <v>Yes</v>
      </c>
      <c r="H2028" s="23">
        <f>VLOOKUP(A2028,'Medical Examinations'!A2028:H4362,7,FALSE)</f>
        <v>1</v>
      </c>
      <c r="I2028" s="23" t="str">
        <f>VLOOKUP(A2028,'Medical Examinations'!A2028:H4362,8,FALSE)</f>
        <v>No</v>
      </c>
      <c r="J2028" s="23" t="str" cm="1">
        <f t="array" ref="J2028">_xlfn.IFS(C2028&lt;18.5,"Under Weight",C2028&lt;25,"Healthy Weight",C2028&lt;30,"Over Weight",C2028&gt;=30,"Obesity")</f>
        <v>Healthy Weight</v>
      </c>
      <c r="K2028" s="23" t="str" cm="1">
        <f t="array" ref="K2028">_xlfn.IFS(D2028&lt;5.7,"Normal",D2028&lt;=6.5,"Prediabetes",D2028&gt;6.5,"Diabetes")</f>
        <v>Normal</v>
      </c>
      <c r="L2028" s="30" t="str">
        <f>VLOOKUP(A2028,'Hospitalisation Details'!A2028:H4370,2,FALSE)</f>
        <v>05-Jun-2003</v>
      </c>
      <c r="M2028" s="23">
        <f>VLOOKUP(A2028,'Hospitalisation Details'!A2028:H4370,5,FALSE)</f>
        <v>2913.57</v>
      </c>
      <c r="N2028" s="23" t="str">
        <f>VLOOKUP(A2028,'Hospitalisation Details'!A2028:H4370,6,FALSE)</f>
        <v>tier - 2</v>
      </c>
      <c r="O2028" s="23" t="str">
        <f>VLOOKUP(A2028,'Hospitalisation Details'!A2028:H4370,7,FALSE)</f>
        <v>tier - 2</v>
      </c>
      <c r="P2028" s="23" t="str">
        <f>VLOOKUP(A2028,'Hospitalisation Details'!A2028:H4370,8,FALSE)</f>
        <v>R1011</v>
      </c>
      <c r="Q2028" s="26">
        <f>VLOOKUP(A2028,'Hospitalisation Details'!A2028:H4370,3,FALSE)</f>
        <v>20.008333333333333</v>
      </c>
    </row>
    <row r="2029" spans="1:17" ht="15.75" customHeight="1" x14ac:dyDescent="0.3">
      <c r="A2029" s="31" t="s">
        <v>3457</v>
      </c>
      <c r="B2029" s="23" t="str">
        <f>VLOOKUP(A2029,'Customer Names'!A2029:D4363,3,FALSE)</f>
        <v xml:space="preserve">  Chuck W</v>
      </c>
      <c r="C2029" s="23">
        <f>VLOOKUP(Healthcare!A2029,'Medical Examinations'!A2029:H4363,2,FALSE)</f>
        <v>30</v>
      </c>
      <c r="D2029" s="23">
        <f>VLOOKUP(A2029,'Medical Examinations'!A2029:H4363,3,FALSE)</f>
        <v>4.33</v>
      </c>
      <c r="E2029" s="23" t="str">
        <f>VLOOKUP(A2029,'Medical Examinations'!A2029:H4363,4,FALSE)</f>
        <v>Yes</v>
      </c>
      <c r="F2029" s="23" t="str">
        <f>VLOOKUP(A2029,'Medical Examinations'!A2029:H4363,5,FALSE)</f>
        <v>No</v>
      </c>
      <c r="G2029" s="23" t="str">
        <f>VLOOKUP(A2029,'Medical Examinations'!A2029:H4363,6,FALSE)</f>
        <v>No</v>
      </c>
      <c r="H2029" s="23">
        <f>VLOOKUP(A2029,'Medical Examinations'!A2029:H4363,7,FALSE)</f>
        <v>0</v>
      </c>
      <c r="I2029" s="23" t="str">
        <f>VLOOKUP(A2029,'Medical Examinations'!A2029:H4363,8,FALSE)</f>
        <v>No</v>
      </c>
      <c r="J2029" s="23" t="str" cm="1">
        <f t="array" ref="J2029">_xlfn.IFS(C2029&lt;18.5,"Under Weight",C2029&lt;25,"Healthy Weight",C2029&lt;30,"Over Weight",C2029&gt;=30,"Obesity")</f>
        <v>Obesity</v>
      </c>
      <c r="K2029" s="23" t="str" cm="1">
        <f t="array" ref="K2029">_xlfn.IFS(D2029&lt;5.7,"Normal",D2029&lt;=6.5,"Prediabetes",D2029&gt;6.5,"Diabetes")</f>
        <v>Normal</v>
      </c>
      <c r="L2029" s="30" t="str">
        <f>VLOOKUP(A2029,'Hospitalisation Details'!A2029:H4371,2,FALSE)</f>
        <v>13-Jun-1996</v>
      </c>
      <c r="M2029" s="23">
        <f>VLOOKUP(A2029,'Hospitalisation Details'!A2029:H4371,5,FALSE)</f>
        <v>2904.09</v>
      </c>
      <c r="N2029" s="23" t="str">
        <f>VLOOKUP(A2029,'Hospitalisation Details'!A2029:H4371,6,FALSE)</f>
        <v>tier - 2</v>
      </c>
      <c r="O2029" s="23" t="str">
        <f>VLOOKUP(A2029,'Hospitalisation Details'!A2029:H4371,7,FALSE)</f>
        <v>tier - 2</v>
      </c>
      <c r="P2029" s="23" t="str">
        <f>VLOOKUP(A2029,'Hospitalisation Details'!A2029:H4371,8,FALSE)</f>
        <v>R1011</v>
      </c>
      <c r="Q2029" s="26">
        <f>VLOOKUP(A2029,'Hospitalisation Details'!A2029:H4371,3,FALSE)</f>
        <v>26.986111111111111</v>
      </c>
    </row>
    <row r="2030" spans="1:17" ht="15.75" customHeight="1" x14ac:dyDescent="0.3">
      <c r="A2030" s="31" t="s">
        <v>3459</v>
      </c>
      <c r="B2030" s="23" t="str">
        <f>VLOOKUP(A2030,'Customer Names'!A2030:D4364,3,FALSE)</f>
        <v xml:space="preserve">  Daniel</v>
      </c>
      <c r="C2030" s="23">
        <f>VLOOKUP(Healthcare!A2030,'Medical Examinations'!A2030:H4364,2,FALSE)</f>
        <v>29.15</v>
      </c>
      <c r="D2030" s="23">
        <f>VLOOKUP(A2030,'Medical Examinations'!A2030:H4364,3,FALSE)</f>
        <v>4.91</v>
      </c>
      <c r="E2030" s="23" t="str">
        <f>VLOOKUP(A2030,'Medical Examinations'!A2030:H4364,4,FALSE)</f>
        <v>Yes</v>
      </c>
      <c r="F2030" s="23" t="str">
        <f>VLOOKUP(A2030,'Medical Examinations'!A2030:H4364,5,FALSE)</f>
        <v>No</v>
      </c>
      <c r="G2030" s="23" t="str">
        <f>VLOOKUP(A2030,'Medical Examinations'!A2030:H4364,6,FALSE)</f>
        <v>No</v>
      </c>
      <c r="H2030" s="23">
        <f>VLOOKUP(A2030,'Medical Examinations'!A2030:H4364,7,FALSE)</f>
        <v>0</v>
      </c>
      <c r="I2030" s="23" t="str">
        <f>VLOOKUP(A2030,'Medical Examinations'!A2030:H4364,8,FALSE)</f>
        <v>No</v>
      </c>
      <c r="J2030" s="23" t="str" cm="1">
        <f t="array" ref="J2030">_xlfn.IFS(C2030&lt;18.5,"Under Weight",C2030&lt;25,"Healthy Weight",C2030&lt;30,"Over Weight",C2030&gt;=30,"Obesity")</f>
        <v>Over Weight</v>
      </c>
      <c r="K2030" s="23" t="str" cm="1">
        <f t="array" ref="K2030">_xlfn.IFS(D2030&lt;5.7,"Normal",D2030&lt;=6.5,"Prediabetes",D2030&gt;6.5,"Diabetes")</f>
        <v>Normal</v>
      </c>
      <c r="L2030" s="30" t="str">
        <f>VLOOKUP(A2030,'Hospitalisation Details'!A2030:H4372,2,FALSE)</f>
        <v>24-Oct-1996</v>
      </c>
      <c r="M2030" s="23">
        <f>VLOOKUP(A2030,'Hospitalisation Details'!A2030:H4372,5,FALSE)</f>
        <v>2902.91</v>
      </c>
      <c r="N2030" s="23" t="str">
        <f>VLOOKUP(A2030,'Hospitalisation Details'!A2030:H4372,6,FALSE)</f>
        <v>tier - 2</v>
      </c>
      <c r="O2030" s="23" t="str">
        <f>VLOOKUP(A2030,'Hospitalisation Details'!A2030:H4372,7,FALSE)</f>
        <v>tier - 2</v>
      </c>
      <c r="P2030" s="23" t="str">
        <f>VLOOKUP(A2030,'Hospitalisation Details'!A2030:H4372,8,FALSE)</f>
        <v>R1013</v>
      </c>
      <c r="Q2030" s="26">
        <f>VLOOKUP(A2030,'Hospitalisation Details'!A2030:H4372,3,FALSE)</f>
        <v>26.622222222222224</v>
      </c>
    </row>
    <row r="2031" spans="1:17" ht="15.75" customHeight="1" x14ac:dyDescent="0.3">
      <c r="A2031" s="31" t="s">
        <v>3460</v>
      </c>
      <c r="B2031" s="23" t="str">
        <f>VLOOKUP(A2031,'Customer Names'!A2031:D4365,3,FALSE)</f>
        <v xml:space="preserve">  Amany</v>
      </c>
      <c r="C2031" s="23">
        <f>VLOOKUP(Healthcare!A2031,'Medical Examinations'!A2031:H4365,2,FALSE)</f>
        <v>34.865000000000002</v>
      </c>
      <c r="D2031" s="23">
        <f>VLOOKUP(A2031,'Medical Examinations'!A2031:H4365,3,FALSE)</f>
        <v>4.8</v>
      </c>
      <c r="E2031" s="23" t="str">
        <f>VLOOKUP(A2031,'Medical Examinations'!A2031:H4365,4,FALSE)</f>
        <v>No</v>
      </c>
      <c r="F2031" s="23" t="str">
        <f>VLOOKUP(A2031,'Medical Examinations'!A2031:H4365,5,FALSE)</f>
        <v>No</v>
      </c>
      <c r="G2031" s="23" t="str">
        <f>VLOOKUP(A2031,'Medical Examinations'!A2031:H4365,6,FALSE)</f>
        <v>No</v>
      </c>
      <c r="H2031" s="23">
        <f>VLOOKUP(A2031,'Medical Examinations'!A2031:H4365,7,FALSE)</f>
        <v>0</v>
      </c>
      <c r="I2031" s="23" t="str">
        <f>VLOOKUP(A2031,'Medical Examinations'!A2031:H4365,8,FALSE)</f>
        <v>No</v>
      </c>
      <c r="J2031" s="23" t="str" cm="1">
        <f t="array" ref="J2031">_xlfn.IFS(C2031&lt;18.5,"Under Weight",C2031&lt;25,"Healthy Weight",C2031&lt;30,"Over Weight",C2031&gt;=30,"Obesity")</f>
        <v>Obesity</v>
      </c>
      <c r="K2031" s="23" t="str" cm="1">
        <f t="array" ref="K2031">_xlfn.IFS(D2031&lt;5.7,"Normal",D2031&lt;=6.5,"Prediabetes",D2031&gt;6.5,"Diabetes")</f>
        <v>Normal</v>
      </c>
      <c r="L2031" s="30" t="str">
        <f>VLOOKUP(A2031,'Hospitalisation Details'!A2031:H4373,2,FALSE)</f>
        <v>01-Nov-1999</v>
      </c>
      <c r="M2031" s="23">
        <f>VLOOKUP(A2031,'Hospitalisation Details'!A2031:H4373,5,FALSE)</f>
        <v>2899.49</v>
      </c>
      <c r="N2031" s="23" t="str">
        <f>VLOOKUP(A2031,'Hospitalisation Details'!A2031:H4373,6,FALSE)</f>
        <v>tier - 2</v>
      </c>
      <c r="O2031" s="23" t="str">
        <f>VLOOKUP(A2031,'Hospitalisation Details'!A2031:H4373,7,FALSE)</f>
        <v>tier - 2</v>
      </c>
      <c r="P2031" s="23" t="str">
        <f>VLOOKUP(A2031,'Hospitalisation Details'!A2031:H4373,8,FALSE)</f>
        <v>R1024</v>
      </c>
      <c r="Q2031" s="26">
        <f>VLOOKUP(A2031,'Hospitalisation Details'!A2031:H4373,3,FALSE)</f>
        <v>23.602777777777778</v>
      </c>
    </row>
    <row r="2032" spans="1:17" ht="15.75" customHeight="1" x14ac:dyDescent="0.3">
      <c r="A2032" s="31" t="s">
        <v>3462</v>
      </c>
      <c r="B2032" s="23" t="str">
        <f>VLOOKUP(A2032,'Customer Names'!A2032:D4366,3,FALSE)</f>
        <v xml:space="preserve">  Kipling</v>
      </c>
      <c r="C2032" s="23">
        <f>VLOOKUP(Healthcare!A2032,'Medical Examinations'!A2032:H4366,2,FALSE)</f>
        <v>28.12</v>
      </c>
      <c r="D2032" s="23">
        <f>VLOOKUP(A2032,'Medical Examinations'!A2032:H4366,3,FALSE)</f>
        <v>5.55</v>
      </c>
      <c r="E2032" s="23" t="str">
        <f>VLOOKUP(A2032,'Medical Examinations'!A2032:H4366,4,FALSE)</f>
        <v>Yes</v>
      </c>
      <c r="F2032" s="23" t="str">
        <f>VLOOKUP(A2032,'Medical Examinations'!A2032:H4366,5,FALSE)</f>
        <v>yes</v>
      </c>
      <c r="G2032" s="23" t="str">
        <f>VLOOKUP(A2032,'Medical Examinations'!A2032:H4366,6,FALSE)</f>
        <v>No</v>
      </c>
      <c r="H2032" s="23">
        <f>VLOOKUP(A2032,'Medical Examinations'!A2032:H4366,7,FALSE)</f>
        <v>2</v>
      </c>
      <c r="I2032" s="23" t="str">
        <f>VLOOKUP(A2032,'Medical Examinations'!A2032:H4366,8,FALSE)</f>
        <v>No</v>
      </c>
      <c r="J2032" s="23" t="str" cm="1">
        <f t="array" ref="J2032">_xlfn.IFS(C2032&lt;18.5,"Under Weight",C2032&lt;25,"Healthy Weight",C2032&lt;30,"Over Weight",C2032&gt;=30,"Obesity")</f>
        <v>Over Weight</v>
      </c>
      <c r="K2032" s="23" t="str" cm="1">
        <f t="array" ref="K2032">_xlfn.IFS(D2032&lt;5.7,"Normal",D2032&lt;=6.5,"Prediabetes",D2032&gt;6.5,"Diabetes")</f>
        <v>Normal</v>
      </c>
      <c r="L2032" s="30" t="str">
        <f>VLOOKUP(A2032,'Hospitalisation Details'!A2032:H4374,2,FALSE)</f>
        <v>14-Jul-2000</v>
      </c>
      <c r="M2032" s="23">
        <f>VLOOKUP(A2032,'Hospitalisation Details'!A2032:H4374,5,FALSE)</f>
        <v>2897.46</v>
      </c>
      <c r="N2032" s="23" t="str">
        <f>VLOOKUP(A2032,'Hospitalisation Details'!A2032:H4374,6,FALSE)</f>
        <v>tier - 2</v>
      </c>
      <c r="O2032" s="23" t="str">
        <f>VLOOKUP(A2032,'Hospitalisation Details'!A2032:H4374,7,FALSE)</f>
        <v>tier - 1</v>
      </c>
      <c r="P2032" s="23" t="str">
        <f>VLOOKUP(A2032,'Hospitalisation Details'!A2032:H4374,8,FALSE)</f>
        <v>R1012</v>
      </c>
      <c r="Q2032" s="26">
        <f>VLOOKUP(A2032,'Hospitalisation Details'!A2032:H4374,3,FALSE)</f>
        <v>22.9</v>
      </c>
    </row>
    <row r="2033" spans="1:17" ht="15.75" customHeight="1" x14ac:dyDescent="0.3">
      <c r="A2033" s="31" t="s">
        <v>3464</v>
      </c>
      <c r="B2033" s="23" t="str">
        <f>VLOOKUP(A2033,'Customer Names'!A2033:D4367,3,FALSE)</f>
        <v xml:space="preserve">  Duncan</v>
      </c>
      <c r="C2033" s="23">
        <f>VLOOKUP(Healthcare!A2033,'Medical Examinations'!A2033:H4367,2,FALSE)</f>
        <v>29.45</v>
      </c>
      <c r="D2033" s="23">
        <f>VLOOKUP(A2033,'Medical Examinations'!A2033:H4367,3,FALSE)</f>
        <v>5.24</v>
      </c>
      <c r="E2033" s="23" t="str">
        <f>VLOOKUP(A2033,'Medical Examinations'!A2033:H4367,4,FALSE)</f>
        <v>Yes</v>
      </c>
      <c r="F2033" s="23" t="str">
        <f>VLOOKUP(A2033,'Medical Examinations'!A2033:H4367,5,FALSE)</f>
        <v>No</v>
      </c>
      <c r="G2033" s="23" t="str">
        <f>VLOOKUP(A2033,'Medical Examinations'!A2033:H4367,6,FALSE)</f>
        <v>No</v>
      </c>
      <c r="H2033" s="23">
        <f>VLOOKUP(A2033,'Medical Examinations'!A2033:H4367,7,FALSE)</f>
        <v>0</v>
      </c>
      <c r="I2033" s="23" t="str">
        <f>VLOOKUP(A2033,'Medical Examinations'!A2033:H4367,8,FALSE)</f>
        <v>No</v>
      </c>
      <c r="J2033" s="23" t="str" cm="1">
        <f t="array" ref="J2033">_xlfn.IFS(C2033&lt;18.5,"Under Weight",C2033&lt;25,"Healthy Weight",C2033&lt;30,"Over Weight",C2033&gt;=30,"Obesity")</f>
        <v>Over Weight</v>
      </c>
      <c r="K2033" s="23" t="str" cm="1">
        <f t="array" ref="K2033">_xlfn.IFS(D2033&lt;5.7,"Normal",D2033&lt;=6.5,"Prediabetes",D2033&gt;6.5,"Diabetes")</f>
        <v>Normal</v>
      </c>
      <c r="L2033" s="30" t="str">
        <f>VLOOKUP(A2033,'Hospitalisation Details'!A2033:H4375,2,FALSE)</f>
        <v>21-Jun-1996</v>
      </c>
      <c r="M2033" s="23">
        <f>VLOOKUP(A2033,'Hospitalisation Details'!A2033:H4375,5,FALSE)</f>
        <v>2897.32</v>
      </c>
      <c r="N2033" s="23" t="str">
        <f>VLOOKUP(A2033,'Hospitalisation Details'!A2033:H4375,6,FALSE)</f>
        <v>tier - 3</v>
      </c>
      <c r="O2033" s="23" t="str">
        <f>VLOOKUP(A2033,'Hospitalisation Details'!A2033:H4375,7,FALSE)</f>
        <v>tier - 3</v>
      </c>
      <c r="P2033" s="23" t="str">
        <f>VLOOKUP(A2033,'Hospitalisation Details'!A2033:H4375,8,FALSE)</f>
        <v>R1016</v>
      </c>
      <c r="Q2033" s="26">
        <f>VLOOKUP(A2033,'Hospitalisation Details'!A2033:H4375,3,FALSE)</f>
        <v>26.963888888888889</v>
      </c>
    </row>
    <row r="2034" spans="1:17" ht="15.75" customHeight="1" x14ac:dyDescent="0.3">
      <c r="A2034" s="31" t="s">
        <v>3466</v>
      </c>
      <c r="B2034" s="23" t="str">
        <f>VLOOKUP(A2034,'Customer Names'!A2034:D4368,3,FALSE)</f>
        <v xml:space="preserve">  Louis C</v>
      </c>
      <c r="C2034" s="23">
        <f>VLOOKUP(Healthcare!A2034,'Medical Examinations'!A2034:H4368,2,FALSE)</f>
        <v>27.94</v>
      </c>
      <c r="D2034" s="23">
        <f>VLOOKUP(A2034,'Medical Examinations'!A2034:H4368,3,FALSE)</f>
        <v>6.08</v>
      </c>
      <c r="E2034" s="23" t="str">
        <f>VLOOKUP(A2034,'Medical Examinations'!A2034:H4368,4,FALSE)</f>
        <v>No</v>
      </c>
      <c r="F2034" s="23" t="str">
        <f>VLOOKUP(A2034,'Medical Examinations'!A2034:H4368,5,FALSE)</f>
        <v>No</v>
      </c>
      <c r="G2034" s="23" t="str">
        <f>VLOOKUP(A2034,'Medical Examinations'!A2034:H4368,6,FALSE)</f>
        <v>Yes</v>
      </c>
      <c r="H2034" s="23">
        <f>VLOOKUP(A2034,'Medical Examinations'!A2034:H4368,7,FALSE)</f>
        <v>1</v>
      </c>
      <c r="I2034" s="23" t="str">
        <f>VLOOKUP(A2034,'Medical Examinations'!A2034:H4368,8,FALSE)</f>
        <v>No</v>
      </c>
      <c r="J2034" s="23" t="str" cm="1">
        <f t="array" ref="J2034">_xlfn.IFS(C2034&lt;18.5,"Under Weight",C2034&lt;25,"Healthy Weight",C2034&lt;30,"Over Weight",C2034&gt;=30,"Obesity")</f>
        <v>Over Weight</v>
      </c>
      <c r="K2034" s="23" t="str" cm="1">
        <f t="array" ref="K2034">_xlfn.IFS(D2034&lt;5.7,"Normal",D2034&lt;=6.5,"Prediabetes",D2034&gt;6.5,"Diabetes")</f>
        <v>Prediabetes</v>
      </c>
      <c r="L2034" s="30" t="str">
        <f>VLOOKUP(A2034,'Hospitalisation Details'!A2034:H4376,2,FALSE)</f>
        <v>12-Aug-1993</v>
      </c>
      <c r="M2034" s="23">
        <f>VLOOKUP(A2034,'Hospitalisation Details'!A2034:H4376,5,FALSE)</f>
        <v>2867.12</v>
      </c>
      <c r="N2034" s="23" t="str">
        <f>VLOOKUP(A2034,'Hospitalisation Details'!A2034:H4376,6,FALSE)</f>
        <v>tier - 1</v>
      </c>
      <c r="O2034" s="23" t="str">
        <f>VLOOKUP(A2034,'Hospitalisation Details'!A2034:H4376,7,FALSE)</f>
        <v>tier - 3</v>
      </c>
      <c r="P2034" s="23" t="str">
        <f>VLOOKUP(A2034,'Hospitalisation Details'!A2034:H4376,8,FALSE)</f>
        <v>R1013</v>
      </c>
      <c r="Q2034" s="26">
        <f>VLOOKUP(A2034,'Hospitalisation Details'!A2034:H4376,3,FALSE)</f>
        <v>29.822222222222223</v>
      </c>
    </row>
    <row r="2035" spans="1:17" ht="15.75" customHeight="1" x14ac:dyDescent="0.3">
      <c r="A2035" s="31" t="s">
        <v>3468</v>
      </c>
      <c r="B2035" s="23" t="str">
        <f>VLOOKUP(A2035,'Customer Names'!A2035:D4369,3,FALSE)</f>
        <v xml:space="preserve">  Daniel J</v>
      </c>
      <c r="C2035" s="23">
        <f>VLOOKUP(Healthcare!A2035,'Medical Examinations'!A2035:H4369,2,FALSE)</f>
        <v>27.2</v>
      </c>
      <c r="D2035" s="23">
        <f>VLOOKUP(A2035,'Medical Examinations'!A2035:H4369,3,FALSE)</f>
        <v>5.83</v>
      </c>
      <c r="E2035" s="23" t="str">
        <f>VLOOKUP(A2035,'Medical Examinations'!A2035:H4369,4,FALSE)</f>
        <v>No</v>
      </c>
      <c r="F2035" s="23" t="str">
        <f>VLOOKUP(A2035,'Medical Examinations'!A2035:H4369,5,FALSE)</f>
        <v>No</v>
      </c>
      <c r="G2035" s="23" t="str">
        <f>VLOOKUP(A2035,'Medical Examinations'!A2035:H4369,6,FALSE)</f>
        <v>Yes</v>
      </c>
      <c r="H2035" s="23">
        <f>VLOOKUP(A2035,'Medical Examinations'!A2035:H4369,7,FALSE)</f>
        <v>1</v>
      </c>
      <c r="I2035" s="23" t="str">
        <f>VLOOKUP(A2035,'Medical Examinations'!A2035:H4369,8,FALSE)</f>
        <v>No</v>
      </c>
      <c r="J2035" s="23" t="str" cm="1">
        <f t="array" ref="J2035">_xlfn.IFS(C2035&lt;18.5,"Under Weight",C2035&lt;25,"Healthy Weight",C2035&lt;30,"Over Weight",C2035&gt;=30,"Obesity")</f>
        <v>Over Weight</v>
      </c>
      <c r="K2035" s="23" t="str" cm="1">
        <f t="array" ref="K2035">_xlfn.IFS(D2035&lt;5.7,"Normal",D2035&lt;=6.5,"Prediabetes",D2035&gt;6.5,"Diabetes")</f>
        <v>Prediabetes</v>
      </c>
      <c r="L2035" s="30" t="str">
        <f>VLOOKUP(A2035,'Hospitalisation Details'!A2035:H4377,2,FALSE)</f>
        <v>01-Nov-1993</v>
      </c>
      <c r="M2035" s="23">
        <f>VLOOKUP(A2035,'Hospitalisation Details'!A2035:H4377,5,FALSE)</f>
        <v>2866.09</v>
      </c>
      <c r="N2035" s="23" t="str">
        <f>VLOOKUP(A2035,'Hospitalisation Details'!A2035:H4377,6,FALSE)</f>
        <v>tier - 3</v>
      </c>
      <c r="O2035" s="23" t="str">
        <f>VLOOKUP(A2035,'Hospitalisation Details'!A2035:H4377,7,FALSE)</f>
        <v>tier - 3</v>
      </c>
      <c r="P2035" s="23" t="str">
        <f>VLOOKUP(A2035,'Hospitalisation Details'!A2035:H4377,8,FALSE)</f>
        <v>R1011</v>
      </c>
      <c r="Q2035" s="26">
        <f>VLOOKUP(A2035,'Hospitalisation Details'!A2035:H4377,3,FALSE)</f>
        <v>29.602777777777778</v>
      </c>
    </row>
    <row r="2036" spans="1:17" ht="15.75" customHeight="1" x14ac:dyDescent="0.3">
      <c r="A2036" s="31" t="s">
        <v>3469</v>
      </c>
      <c r="B2036" s="23" t="str">
        <f>VLOOKUP(A2036,'Customer Names'!A2036:D4370,3,FALSE)</f>
        <v xml:space="preserve">  Ildiko M</v>
      </c>
      <c r="C2036" s="23">
        <f>VLOOKUP(Healthcare!A2036,'Medical Examinations'!A2036:H4370,2,FALSE)</f>
        <v>33.344999999999999</v>
      </c>
      <c r="D2036" s="23">
        <f>VLOOKUP(A2036,'Medical Examinations'!A2036:H4370,3,FALSE)</f>
        <v>4.29</v>
      </c>
      <c r="E2036" s="23" t="str">
        <f>VLOOKUP(A2036,'Medical Examinations'!A2036:H4370,4,FALSE)</f>
        <v>No</v>
      </c>
      <c r="F2036" s="23" t="str">
        <f>VLOOKUP(A2036,'Medical Examinations'!A2036:H4370,5,FALSE)</f>
        <v>No</v>
      </c>
      <c r="G2036" s="23" t="str">
        <f>VLOOKUP(A2036,'Medical Examinations'!A2036:H4370,6,FALSE)</f>
        <v>No</v>
      </c>
      <c r="H2036" s="23">
        <f>VLOOKUP(A2036,'Medical Examinations'!A2036:H4370,7,FALSE)</f>
        <v>1</v>
      </c>
      <c r="I2036" s="23" t="str">
        <f>VLOOKUP(A2036,'Medical Examinations'!A2036:H4370,8,FALSE)</f>
        <v>No</v>
      </c>
      <c r="J2036" s="23" t="str" cm="1">
        <f t="array" ref="J2036">_xlfn.IFS(C2036&lt;18.5,"Under Weight",C2036&lt;25,"Healthy Weight",C2036&lt;30,"Over Weight",C2036&gt;=30,"Obesity")</f>
        <v>Obesity</v>
      </c>
      <c r="K2036" s="23" t="str" cm="1">
        <f t="array" ref="K2036">_xlfn.IFS(D2036&lt;5.7,"Normal",D2036&lt;=6.5,"Prediabetes",D2036&gt;6.5,"Diabetes")</f>
        <v>Normal</v>
      </c>
      <c r="L2036" s="30" t="str">
        <f>VLOOKUP(A2036,'Hospitalisation Details'!A2036:H4378,2,FALSE)</f>
        <v>04-Sep-1998</v>
      </c>
      <c r="M2036" s="23">
        <f>VLOOKUP(A2036,'Hospitalisation Details'!A2036:H4378,5,FALSE)</f>
        <v>2855.44</v>
      </c>
      <c r="N2036" s="23" t="str">
        <f>VLOOKUP(A2036,'Hospitalisation Details'!A2036:H4378,6,FALSE)</f>
        <v>tier - 2</v>
      </c>
      <c r="O2036" s="23" t="str">
        <f>VLOOKUP(A2036,'Hospitalisation Details'!A2036:H4378,7,FALSE)</f>
        <v>tier - 3</v>
      </c>
      <c r="P2036" s="23" t="str">
        <f>VLOOKUP(A2036,'Hospitalisation Details'!A2036:H4378,8,FALSE)</f>
        <v>R1012</v>
      </c>
      <c r="Q2036" s="26">
        <f>VLOOKUP(A2036,'Hospitalisation Details'!A2036:H4378,3,FALSE)</f>
        <v>24.761111111111113</v>
      </c>
    </row>
    <row r="2037" spans="1:17" ht="15.75" customHeight="1" x14ac:dyDescent="0.3">
      <c r="A2037" s="31" t="s">
        <v>3471</v>
      </c>
      <c r="B2037" s="23" t="str">
        <f>VLOOKUP(A2037,'Customer Names'!A2037:D4371,3,FALSE)</f>
        <v xml:space="preserve">  Melinda E</v>
      </c>
      <c r="C2037" s="23">
        <f>VLOOKUP(Healthcare!A2037,'Medical Examinations'!A2037:H4371,2,FALSE)</f>
        <v>29.925000000000001</v>
      </c>
      <c r="D2037" s="23">
        <f>VLOOKUP(A2037,'Medical Examinations'!A2037:H4371,3,FALSE)</f>
        <v>5.3</v>
      </c>
      <c r="E2037" s="23" t="str">
        <f>VLOOKUP(A2037,'Medical Examinations'!A2037:H4371,4,FALSE)</f>
        <v>No</v>
      </c>
      <c r="F2037" s="23" t="str">
        <f>VLOOKUP(A2037,'Medical Examinations'!A2037:H4371,5,FALSE)</f>
        <v>No</v>
      </c>
      <c r="G2037" s="23" t="str">
        <f>VLOOKUP(A2037,'Medical Examinations'!A2037:H4371,6,FALSE)</f>
        <v>No</v>
      </c>
      <c r="H2037" s="23">
        <f>VLOOKUP(A2037,'Medical Examinations'!A2037:H4371,7,FALSE)</f>
        <v>1</v>
      </c>
      <c r="I2037" s="23" t="str">
        <f>VLOOKUP(A2037,'Medical Examinations'!A2037:H4371,8,FALSE)</f>
        <v>No</v>
      </c>
      <c r="J2037" s="23" t="str" cm="1">
        <f t="array" ref="J2037">_xlfn.IFS(C2037&lt;18.5,"Under Weight",C2037&lt;25,"Healthy Weight",C2037&lt;30,"Over Weight",C2037&gt;=30,"Obesity")</f>
        <v>Over Weight</v>
      </c>
      <c r="K2037" s="23" t="str" cm="1">
        <f t="array" ref="K2037">_xlfn.IFS(D2037&lt;5.7,"Normal",D2037&lt;=6.5,"Prediabetes",D2037&gt;6.5,"Diabetes")</f>
        <v>Normal</v>
      </c>
      <c r="L2037" s="30" t="str">
        <f>VLOOKUP(A2037,'Hospitalisation Details'!A2037:H4379,2,FALSE)</f>
        <v>17-Jun-1998</v>
      </c>
      <c r="M2037" s="23">
        <f>VLOOKUP(A2037,'Hospitalisation Details'!A2037:H4379,5,FALSE)</f>
        <v>2850.68</v>
      </c>
      <c r="N2037" s="23" t="str">
        <f>VLOOKUP(A2037,'Hospitalisation Details'!A2037:H4379,6,FALSE)</f>
        <v>tier - 2</v>
      </c>
      <c r="O2037" s="23" t="str">
        <f>VLOOKUP(A2037,'Hospitalisation Details'!A2037:H4379,7,FALSE)</f>
        <v>tier - 3</v>
      </c>
      <c r="P2037" s="23" t="str">
        <f>VLOOKUP(A2037,'Hospitalisation Details'!A2037:H4379,8,FALSE)</f>
        <v>R1012</v>
      </c>
      <c r="Q2037" s="26">
        <f>VLOOKUP(A2037,'Hospitalisation Details'!A2037:H4379,3,FALSE)</f>
        <v>24.975000000000001</v>
      </c>
    </row>
    <row r="2038" spans="1:17" ht="15.75" customHeight="1" x14ac:dyDescent="0.3">
      <c r="A2038" s="31" t="s">
        <v>3473</v>
      </c>
      <c r="B2038" s="23" t="str">
        <f>VLOOKUP(A2038,'Customer Names'!A2038:D4372,3,FALSE)</f>
        <v xml:space="preserve">  Ashley M</v>
      </c>
      <c r="C2038" s="23">
        <f>VLOOKUP(Healthcare!A2038,'Medical Examinations'!A2038:H4372,2,FALSE)</f>
        <v>24.225000000000001</v>
      </c>
      <c r="D2038" s="23">
        <f>VLOOKUP(A2038,'Medical Examinations'!A2038:H4372,3,FALSE)</f>
        <v>4.42</v>
      </c>
      <c r="E2038" s="23" t="str">
        <f>VLOOKUP(A2038,'Medical Examinations'!A2038:H4372,4,FALSE)</f>
        <v>No</v>
      </c>
      <c r="F2038" s="23" t="str">
        <f>VLOOKUP(A2038,'Medical Examinations'!A2038:H4372,5,FALSE)</f>
        <v>No</v>
      </c>
      <c r="G2038" s="23" t="str">
        <f>VLOOKUP(A2038,'Medical Examinations'!A2038:H4372,6,FALSE)</f>
        <v>No</v>
      </c>
      <c r="H2038" s="23">
        <f>VLOOKUP(A2038,'Medical Examinations'!A2038:H4372,7,FALSE)</f>
        <v>1</v>
      </c>
      <c r="I2038" s="23" t="str">
        <f>VLOOKUP(A2038,'Medical Examinations'!A2038:H4372,8,FALSE)</f>
        <v>No</v>
      </c>
      <c r="J2038" s="23" t="str" cm="1">
        <f t="array" ref="J2038">_xlfn.IFS(C2038&lt;18.5,"Under Weight",C2038&lt;25,"Healthy Weight",C2038&lt;30,"Over Weight",C2038&gt;=30,"Obesity")</f>
        <v>Healthy Weight</v>
      </c>
      <c r="K2038" s="23" t="str" cm="1">
        <f t="array" ref="K2038">_xlfn.IFS(D2038&lt;5.7,"Normal",D2038&lt;=6.5,"Prediabetes",D2038&gt;6.5,"Diabetes")</f>
        <v>Normal</v>
      </c>
      <c r="L2038" s="30" t="str">
        <f>VLOOKUP(A2038,'Hospitalisation Details'!A2038:H4380,2,FALSE)</f>
        <v>15-Nov-1998</v>
      </c>
      <c r="M2038" s="23">
        <f>VLOOKUP(A2038,'Hospitalisation Details'!A2038:H4380,5,FALSE)</f>
        <v>2842.76</v>
      </c>
      <c r="N2038" s="23" t="str">
        <f>VLOOKUP(A2038,'Hospitalisation Details'!A2038:H4380,6,FALSE)</f>
        <v>tier - 2</v>
      </c>
      <c r="O2038" s="23" t="str">
        <f>VLOOKUP(A2038,'Hospitalisation Details'!A2038:H4380,7,FALSE)</f>
        <v>tier - 3</v>
      </c>
      <c r="P2038" s="23" t="str">
        <f>VLOOKUP(A2038,'Hospitalisation Details'!A2038:H4380,8,FALSE)</f>
        <v>R1012</v>
      </c>
      <c r="Q2038" s="26">
        <f>VLOOKUP(A2038,'Hospitalisation Details'!A2038:H4380,3,FALSE)</f>
        <v>24.56388888888889</v>
      </c>
    </row>
    <row r="2039" spans="1:17" ht="15.75" customHeight="1" x14ac:dyDescent="0.3">
      <c r="A2039" s="31" t="s">
        <v>3474</v>
      </c>
      <c r="B2039" s="23" t="str">
        <f>VLOOKUP(A2039,'Customer Names'!A2039:D4373,3,FALSE)</f>
        <v xml:space="preserve">  Stephanie</v>
      </c>
      <c r="C2039" s="23">
        <f>VLOOKUP(Healthcare!A2039,'Medical Examinations'!A2039:H4373,2,FALSE)</f>
        <v>29.68</v>
      </c>
      <c r="D2039" s="23">
        <f>VLOOKUP(A2039,'Medical Examinations'!A2039:H4373,3,FALSE)</f>
        <v>5.68</v>
      </c>
      <c r="E2039" s="23" t="str">
        <f>VLOOKUP(A2039,'Medical Examinations'!A2039:H4373,4,FALSE)</f>
        <v>No</v>
      </c>
      <c r="F2039" s="23" t="str">
        <f>VLOOKUP(A2039,'Medical Examinations'!A2039:H4373,5,FALSE)</f>
        <v>yes</v>
      </c>
      <c r="G2039" s="23" t="str">
        <f>VLOOKUP(A2039,'Medical Examinations'!A2039:H4373,6,FALSE)</f>
        <v>No</v>
      </c>
      <c r="H2039" s="23">
        <f>VLOOKUP(A2039,'Medical Examinations'!A2039:H4373,7,FALSE)</f>
        <v>1</v>
      </c>
      <c r="I2039" s="23" t="str">
        <f>VLOOKUP(A2039,'Medical Examinations'!A2039:H4373,8,FALSE)</f>
        <v>No</v>
      </c>
      <c r="J2039" s="23" t="str" cm="1">
        <f t="array" ref="J2039">_xlfn.IFS(C2039&lt;18.5,"Under Weight",C2039&lt;25,"Healthy Weight",C2039&lt;30,"Over Weight",C2039&gt;=30,"Obesity")</f>
        <v>Over Weight</v>
      </c>
      <c r="K2039" s="23" t="str" cm="1">
        <f t="array" ref="K2039">_xlfn.IFS(D2039&lt;5.7,"Normal",D2039&lt;=6.5,"Prediabetes",D2039&gt;6.5,"Diabetes")</f>
        <v>Normal</v>
      </c>
      <c r="L2039" s="30" t="str">
        <f>VLOOKUP(A2039,'Hospitalisation Details'!A2039:H4381,2,FALSE)</f>
        <v>01-Oct-2000</v>
      </c>
      <c r="M2039" s="23">
        <f>VLOOKUP(A2039,'Hospitalisation Details'!A2039:H4381,5,FALSE)</f>
        <v>2819.51</v>
      </c>
      <c r="N2039" s="23" t="str">
        <f>VLOOKUP(A2039,'Hospitalisation Details'!A2039:H4381,6,FALSE)</f>
        <v>tier - 2</v>
      </c>
      <c r="O2039" s="23" t="str">
        <f>VLOOKUP(A2039,'Hospitalisation Details'!A2039:H4381,7,FALSE)</f>
        <v>tier - 3</v>
      </c>
      <c r="P2039" s="23" t="str">
        <f>VLOOKUP(A2039,'Hospitalisation Details'!A2039:H4381,8,FALSE)</f>
        <v>R1011</v>
      </c>
      <c r="Q2039" s="26">
        <f>VLOOKUP(A2039,'Hospitalisation Details'!A2039:H4381,3,FALSE)</f>
        <v>22.68611111111111</v>
      </c>
    </row>
    <row r="2040" spans="1:17" ht="15.75" customHeight="1" x14ac:dyDescent="0.3">
      <c r="A2040" s="31" t="s">
        <v>3475</v>
      </c>
      <c r="B2040" s="23" t="str">
        <f>VLOOKUP(A2040,'Customer Names'!A2040:D4374,3,FALSE)</f>
        <v xml:space="preserve">  Sean P</v>
      </c>
      <c r="C2040" s="23">
        <f>VLOOKUP(Healthcare!A2040,'Medical Examinations'!A2040:H4374,2,FALSE)</f>
        <v>20.614999999999998</v>
      </c>
      <c r="D2040" s="23">
        <f>VLOOKUP(A2040,'Medical Examinations'!A2040:H4374,3,FALSE)</f>
        <v>6.05</v>
      </c>
      <c r="E2040" s="23" t="str">
        <f>VLOOKUP(A2040,'Medical Examinations'!A2040:H4374,4,FALSE)</f>
        <v>No</v>
      </c>
      <c r="F2040" s="23" t="str">
        <f>VLOOKUP(A2040,'Medical Examinations'!A2040:H4374,5,FALSE)</f>
        <v>No</v>
      </c>
      <c r="G2040" s="23" t="str">
        <f>VLOOKUP(A2040,'Medical Examinations'!A2040:H4374,6,FALSE)</f>
        <v>Yes</v>
      </c>
      <c r="H2040" s="23">
        <f>VLOOKUP(A2040,'Medical Examinations'!A2040:H4374,7,FALSE)</f>
        <v>1</v>
      </c>
      <c r="I2040" s="23" t="str">
        <f>VLOOKUP(A2040,'Medical Examinations'!A2040:H4374,8,FALSE)</f>
        <v>No</v>
      </c>
      <c r="J2040" s="23" t="str" cm="1">
        <f t="array" ref="J2040">_xlfn.IFS(C2040&lt;18.5,"Under Weight",C2040&lt;25,"Healthy Weight",C2040&lt;30,"Over Weight",C2040&gt;=30,"Obesity")</f>
        <v>Healthy Weight</v>
      </c>
      <c r="K2040" s="23" t="str" cm="1">
        <f t="array" ref="K2040">_xlfn.IFS(D2040&lt;5.7,"Normal",D2040&lt;=6.5,"Prediabetes",D2040&gt;6.5,"Diabetes")</f>
        <v>Prediabetes</v>
      </c>
      <c r="L2040" s="30" t="str">
        <f>VLOOKUP(A2040,'Hospitalisation Details'!A2040:H4382,2,FALSE)</f>
        <v>23-Sep-2003</v>
      </c>
      <c r="M2040" s="23">
        <f>VLOOKUP(A2040,'Hospitalisation Details'!A2040:H4382,5,FALSE)</f>
        <v>2803.7</v>
      </c>
      <c r="N2040" s="23" t="str">
        <f>VLOOKUP(A2040,'Hospitalisation Details'!A2040:H4382,6,FALSE)</f>
        <v>tier - 2</v>
      </c>
      <c r="O2040" s="23" t="str">
        <f>VLOOKUP(A2040,'Hospitalisation Details'!A2040:H4382,7,FALSE)</f>
        <v>tier - 1</v>
      </c>
      <c r="P2040" s="23" t="str">
        <f>VLOOKUP(A2040,'Hospitalisation Details'!A2040:H4382,8,FALSE)</f>
        <v>R1012</v>
      </c>
      <c r="Q2040" s="26">
        <f>VLOOKUP(A2040,'Hospitalisation Details'!A2040:H4382,3,FALSE)</f>
        <v>19.708333333333332</v>
      </c>
    </row>
    <row r="2041" spans="1:17" ht="15.75" customHeight="1" x14ac:dyDescent="0.3">
      <c r="A2041" s="31" t="s">
        <v>3476</v>
      </c>
      <c r="B2041" s="23" t="str">
        <f>VLOOKUP(A2041,'Customer Names'!A2041:D4375,3,FALSE)</f>
        <v xml:space="preserve">  Emily G</v>
      </c>
      <c r="C2041" s="23">
        <f>VLOOKUP(Healthcare!A2041,'Medical Examinations'!A2041:H4375,2,FALSE)</f>
        <v>32.119999999999997</v>
      </c>
      <c r="D2041" s="23">
        <f>VLOOKUP(A2041,'Medical Examinations'!A2041:H4375,3,FALSE)</f>
        <v>5.33</v>
      </c>
      <c r="E2041" s="23" t="str">
        <f>VLOOKUP(A2041,'Medical Examinations'!A2041:H4375,4,FALSE)</f>
        <v>No</v>
      </c>
      <c r="F2041" s="23" t="str">
        <f>VLOOKUP(A2041,'Medical Examinations'!A2041:H4375,5,FALSE)</f>
        <v>yes</v>
      </c>
      <c r="G2041" s="23" t="str">
        <f>VLOOKUP(A2041,'Medical Examinations'!A2041:H4375,6,FALSE)</f>
        <v>No</v>
      </c>
      <c r="H2041" s="23">
        <f>VLOOKUP(A2041,'Medical Examinations'!A2041:H4375,7,FALSE)</f>
        <v>1</v>
      </c>
      <c r="I2041" s="23" t="str">
        <f>VLOOKUP(A2041,'Medical Examinations'!A2041:H4375,8,FALSE)</f>
        <v>No</v>
      </c>
      <c r="J2041" s="23" t="str" cm="1">
        <f t="array" ref="J2041">_xlfn.IFS(C2041&lt;18.5,"Under Weight",C2041&lt;25,"Healthy Weight",C2041&lt;30,"Over Weight",C2041&gt;=30,"Obesity")</f>
        <v>Obesity</v>
      </c>
      <c r="K2041" s="23" t="str" cm="1">
        <f t="array" ref="K2041">_xlfn.IFS(D2041&lt;5.7,"Normal",D2041&lt;=6.5,"Prediabetes",D2041&gt;6.5,"Diabetes")</f>
        <v>Normal</v>
      </c>
      <c r="L2041" s="30" t="str">
        <f>VLOOKUP(A2041,'Hospitalisation Details'!A2041:H4383,2,FALSE)</f>
        <v>04-Aug-2004</v>
      </c>
      <c r="M2041" s="23">
        <f>VLOOKUP(A2041,'Hospitalisation Details'!A2041:H4383,5,FALSE)</f>
        <v>2801.26</v>
      </c>
      <c r="N2041" s="23" t="str">
        <f>VLOOKUP(A2041,'Hospitalisation Details'!A2041:H4383,6,FALSE)</f>
        <v>tier - 2</v>
      </c>
      <c r="O2041" s="23" t="str">
        <f>VLOOKUP(A2041,'Hospitalisation Details'!A2041:H4383,7,FALSE)</f>
        <v>tier - 3</v>
      </c>
      <c r="P2041" s="23" t="str">
        <f>VLOOKUP(A2041,'Hospitalisation Details'!A2041:H4383,8,FALSE)</f>
        <v>R1013</v>
      </c>
      <c r="Q2041" s="26">
        <f>VLOOKUP(A2041,'Hospitalisation Details'!A2041:H4383,3,FALSE)</f>
        <v>18.844444444444445</v>
      </c>
    </row>
    <row r="2042" spans="1:17" ht="15.75" customHeight="1" x14ac:dyDescent="0.3">
      <c r="A2042" s="31" t="s">
        <v>3478</v>
      </c>
      <c r="B2042" s="23" t="str">
        <f>VLOOKUP(A2042,'Customer Names'!A2042:D4376,3,FALSE)</f>
        <v xml:space="preserve">  Malcolm</v>
      </c>
      <c r="C2042" s="23">
        <f>VLOOKUP(Healthcare!A2042,'Medical Examinations'!A2042:H4376,2,FALSE)</f>
        <v>27.36</v>
      </c>
      <c r="D2042" s="23">
        <f>VLOOKUP(A2042,'Medical Examinations'!A2042:H4376,3,FALSE)</f>
        <v>6.22</v>
      </c>
      <c r="E2042" s="23" t="str">
        <f>VLOOKUP(A2042,'Medical Examinations'!A2042:H4376,4,FALSE)</f>
        <v>No</v>
      </c>
      <c r="F2042" s="23" t="str">
        <f>VLOOKUP(A2042,'Medical Examinations'!A2042:H4376,5,FALSE)</f>
        <v>No</v>
      </c>
      <c r="G2042" s="23" t="str">
        <f>VLOOKUP(A2042,'Medical Examinations'!A2042:H4376,6,FALSE)</f>
        <v>No</v>
      </c>
      <c r="H2042" s="23">
        <f>VLOOKUP(A2042,'Medical Examinations'!A2042:H4376,7,FALSE)</f>
        <v>0</v>
      </c>
      <c r="I2042" s="23" t="str">
        <f>VLOOKUP(A2042,'Medical Examinations'!A2042:H4376,8,FALSE)</f>
        <v>No</v>
      </c>
      <c r="J2042" s="23" t="str" cm="1">
        <f t="array" ref="J2042">_xlfn.IFS(C2042&lt;18.5,"Under Weight",C2042&lt;25,"Healthy Weight",C2042&lt;30,"Over Weight",C2042&gt;=30,"Obesity")</f>
        <v>Over Weight</v>
      </c>
      <c r="K2042" s="23" t="str" cm="1">
        <f t="array" ref="K2042">_xlfn.IFS(D2042&lt;5.7,"Normal",D2042&lt;=6.5,"Prediabetes",D2042&gt;6.5,"Diabetes")</f>
        <v>Prediabetes</v>
      </c>
      <c r="L2042" s="30" t="str">
        <f>VLOOKUP(A2042,'Hospitalisation Details'!A2042:H4384,2,FALSE)</f>
        <v>24-Dec-1999</v>
      </c>
      <c r="M2042" s="23">
        <f>VLOOKUP(A2042,'Hospitalisation Details'!A2042:H4384,5,FALSE)</f>
        <v>2789.06</v>
      </c>
      <c r="N2042" s="23" t="str">
        <f>VLOOKUP(A2042,'Hospitalisation Details'!A2042:H4384,6,FALSE)</f>
        <v>tier - 2</v>
      </c>
      <c r="O2042" s="23" t="str">
        <f>VLOOKUP(A2042,'Hospitalisation Details'!A2042:H4384,7,FALSE)</f>
        <v>tier - 3</v>
      </c>
      <c r="P2042" s="23" t="str">
        <f>VLOOKUP(A2042,'Hospitalisation Details'!A2042:H4384,8,FALSE)</f>
        <v>R1012</v>
      </c>
      <c r="Q2042" s="26">
        <f>VLOOKUP(A2042,'Hospitalisation Details'!A2042:H4384,3,FALSE)</f>
        <v>23.455555555555556</v>
      </c>
    </row>
    <row r="2043" spans="1:17" ht="15.75" customHeight="1" x14ac:dyDescent="0.3">
      <c r="A2043" s="31" t="s">
        <v>3479</v>
      </c>
      <c r="B2043" s="23" t="str">
        <f>VLOOKUP(A2043,'Customer Names'!A2043:D4377,3,FALSE)</f>
        <v xml:space="preserve">  Danilo</v>
      </c>
      <c r="C2043" s="23">
        <f>VLOOKUP(Healthcare!A2043,'Medical Examinations'!A2043:H4377,2,FALSE)</f>
        <v>17.385000000000002</v>
      </c>
      <c r="D2043" s="23">
        <f>VLOOKUP(A2043,'Medical Examinations'!A2043:H4377,3,FALSE)</f>
        <v>5.84</v>
      </c>
      <c r="E2043" s="23" t="str">
        <f>VLOOKUP(A2043,'Medical Examinations'!A2043:H4377,4,FALSE)</f>
        <v>No</v>
      </c>
      <c r="F2043" s="23" t="str">
        <f>VLOOKUP(A2043,'Medical Examinations'!A2043:H4377,5,FALSE)</f>
        <v>No</v>
      </c>
      <c r="G2043" s="23" t="str">
        <f>VLOOKUP(A2043,'Medical Examinations'!A2043:H4377,6,FALSE)</f>
        <v>No</v>
      </c>
      <c r="H2043" s="23">
        <f>VLOOKUP(A2043,'Medical Examinations'!A2043:H4377,7,FALSE)</f>
        <v>0</v>
      </c>
      <c r="I2043" s="23" t="str">
        <f>VLOOKUP(A2043,'Medical Examinations'!A2043:H4377,8,FALSE)</f>
        <v>No</v>
      </c>
      <c r="J2043" s="23" t="str" cm="1">
        <f t="array" ref="J2043">_xlfn.IFS(C2043&lt;18.5,"Under Weight",C2043&lt;25,"Healthy Weight",C2043&lt;30,"Over Weight",C2043&gt;=30,"Obesity")</f>
        <v>Under Weight</v>
      </c>
      <c r="K2043" s="23" t="str" cm="1">
        <f t="array" ref="K2043">_xlfn.IFS(D2043&lt;5.7,"Normal",D2043&lt;=6.5,"Prediabetes",D2043&gt;6.5,"Diabetes")</f>
        <v>Prediabetes</v>
      </c>
      <c r="L2043" s="30" t="str">
        <f>VLOOKUP(A2043,'Hospitalisation Details'!A2043:H4385,2,FALSE)</f>
        <v>29-Aug-1999</v>
      </c>
      <c r="M2043" s="23">
        <f>VLOOKUP(A2043,'Hospitalisation Details'!A2043:H4385,5,FALSE)</f>
        <v>2775.19</v>
      </c>
      <c r="N2043" s="23" t="str">
        <f>VLOOKUP(A2043,'Hospitalisation Details'!A2043:H4385,6,FALSE)</f>
        <v>tier - 2</v>
      </c>
      <c r="O2043" s="23" t="str">
        <f>VLOOKUP(A2043,'Hospitalisation Details'!A2043:H4385,7,FALSE)</f>
        <v>tier - 1</v>
      </c>
      <c r="P2043" s="23" t="str">
        <f>VLOOKUP(A2043,'Hospitalisation Details'!A2043:H4385,8,FALSE)</f>
        <v>R1012</v>
      </c>
      <c r="Q2043" s="26">
        <f>VLOOKUP(A2043,'Hospitalisation Details'!A2043:H4385,3,FALSE)</f>
        <v>23.774999999999999</v>
      </c>
    </row>
    <row r="2044" spans="1:17" ht="15.75" customHeight="1" x14ac:dyDescent="0.3">
      <c r="A2044" s="31" t="s">
        <v>3481</v>
      </c>
      <c r="B2044" s="23" t="str">
        <f>VLOOKUP(A2044,'Customer Names'!A2044:D4378,3,FALSE)</f>
        <v xml:space="preserve">  Mikko</v>
      </c>
      <c r="C2044" s="23">
        <f>VLOOKUP(Healthcare!A2044,'Medical Examinations'!A2044:H4378,2,FALSE)</f>
        <v>30.13</v>
      </c>
      <c r="D2044" s="23">
        <f>VLOOKUP(A2044,'Medical Examinations'!A2044:H4378,3,FALSE)</f>
        <v>5.71</v>
      </c>
      <c r="E2044" s="23" t="str">
        <f>VLOOKUP(A2044,'Medical Examinations'!A2044:H4378,4,FALSE)</f>
        <v>No</v>
      </c>
      <c r="F2044" s="23" t="str">
        <f>VLOOKUP(A2044,'Medical Examinations'!A2044:H4378,5,FALSE)</f>
        <v>yes</v>
      </c>
      <c r="G2044" s="23" t="str">
        <f>VLOOKUP(A2044,'Medical Examinations'!A2044:H4378,6,FALSE)</f>
        <v>No</v>
      </c>
      <c r="H2044" s="23">
        <f>VLOOKUP(A2044,'Medical Examinations'!A2044:H4378,7,FALSE)</f>
        <v>1</v>
      </c>
      <c r="I2044" s="23" t="str">
        <f>VLOOKUP(A2044,'Medical Examinations'!A2044:H4378,8,FALSE)</f>
        <v>No</v>
      </c>
      <c r="J2044" s="23" t="str" cm="1">
        <f t="array" ref="J2044">_xlfn.IFS(C2044&lt;18.5,"Under Weight",C2044&lt;25,"Healthy Weight",C2044&lt;30,"Over Weight",C2044&gt;=30,"Obesity")</f>
        <v>Obesity</v>
      </c>
      <c r="K2044" s="23" t="str" cm="1">
        <f t="array" ref="K2044">_xlfn.IFS(D2044&lt;5.7,"Normal",D2044&lt;=6.5,"Prediabetes",D2044&gt;6.5,"Diabetes")</f>
        <v>Prediabetes</v>
      </c>
      <c r="L2044" s="30" t="str">
        <f>VLOOKUP(A2044,'Hospitalisation Details'!A2044:H4386,2,FALSE)</f>
        <v>14-Nov-2004</v>
      </c>
      <c r="M2044" s="23">
        <f>VLOOKUP(A2044,'Hospitalisation Details'!A2044:H4386,5,FALSE)</f>
        <v>2773.46</v>
      </c>
      <c r="N2044" s="23" t="str">
        <f>VLOOKUP(A2044,'Hospitalisation Details'!A2044:H4386,6,FALSE)</f>
        <v>tier - 2</v>
      </c>
      <c r="O2044" s="23" t="str">
        <f>VLOOKUP(A2044,'Hospitalisation Details'!A2044:H4386,7,FALSE)</f>
        <v>tier - 1</v>
      </c>
      <c r="P2044" s="23" t="str">
        <f>VLOOKUP(A2044,'Hospitalisation Details'!A2044:H4386,8,FALSE)</f>
        <v>R1021</v>
      </c>
      <c r="Q2044" s="26">
        <f>VLOOKUP(A2044,'Hospitalisation Details'!A2044:H4386,3,FALSE)</f>
        <v>18.566666666666666</v>
      </c>
    </row>
    <row r="2045" spans="1:17" ht="15.75" customHeight="1" x14ac:dyDescent="0.3">
      <c r="A2045" s="31" t="s">
        <v>3483</v>
      </c>
      <c r="B2045" s="23" t="str">
        <f>VLOOKUP(A2045,'Customer Names'!A2045:D4379,3,FALSE)</f>
        <v xml:space="preserve">  Paula C</v>
      </c>
      <c r="C2045" s="23">
        <f>VLOOKUP(Healthcare!A2045,'Medical Examinations'!A2045:H4379,2,FALSE)</f>
        <v>25.44</v>
      </c>
      <c r="D2045" s="23">
        <f>VLOOKUP(A2045,'Medical Examinations'!A2045:H4379,3,FALSE)</f>
        <v>6.04</v>
      </c>
      <c r="E2045" s="23" t="str">
        <f>VLOOKUP(A2045,'Medical Examinations'!A2045:H4379,4,FALSE)</f>
        <v>Yes</v>
      </c>
      <c r="F2045" s="23" t="str">
        <f>VLOOKUP(A2045,'Medical Examinations'!A2045:H4379,5,FALSE)</f>
        <v>No</v>
      </c>
      <c r="G2045" s="23" t="str">
        <f>VLOOKUP(A2045,'Medical Examinations'!A2045:H4379,6,FALSE)</f>
        <v>Yes</v>
      </c>
      <c r="H2045" s="23">
        <f>VLOOKUP(A2045,'Medical Examinations'!A2045:H4379,7,FALSE)</f>
        <v>1</v>
      </c>
      <c r="I2045" s="23" t="str">
        <f>VLOOKUP(A2045,'Medical Examinations'!A2045:H4379,8,FALSE)</f>
        <v>No</v>
      </c>
      <c r="J2045" s="23" t="str" cm="1">
        <f t="array" ref="J2045">_xlfn.IFS(C2045&lt;18.5,"Under Weight",C2045&lt;25,"Healthy Weight",C2045&lt;30,"Over Weight",C2045&gt;=30,"Obesity")</f>
        <v>Over Weight</v>
      </c>
      <c r="K2045" s="23" t="str" cm="1">
        <f t="array" ref="K2045">_xlfn.IFS(D2045&lt;5.7,"Normal",D2045&lt;=6.5,"Prediabetes",D2045&gt;6.5,"Diabetes")</f>
        <v>Prediabetes</v>
      </c>
      <c r="L2045" s="30" t="str">
        <f>VLOOKUP(A2045,'Hospitalisation Details'!A2045:H4387,2,FALSE)</f>
        <v>10-Aug-1997</v>
      </c>
      <c r="M2045" s="23">
        <f>VLOOKUP(A2045,'Hospitalisation Details'!A2045:H4387,5,FALSE)</f>
        <v>2758.99</v>
      </c>
      <c r="N2045" s="23" t="str">
        <f>VLOOKUP(A2045,'Hospitalisation Details'!A2045:H4387,6,FALSE)</f>
        <v>tier - 2</v>
      </c>
      <c r="O2045" s="23" t="str">
        <f>VLOOKUP(A2045,'Hospitalisation Details'!A2045:H4387,7,FALSE)</f>
        <v>tier - 1</v>
      </c>
      <c r="P2045" s="23" t="str">
        <f>VLOOKUP(A2045,'Hospitalisation Details'!A2045:H4387,8,FALSE)</f>
        <v>R1012</v>
      </c>
      <c r="Q2045" s="26">
        <f>VLOOKUP(A2045,'Hospitalisation Details'!A2045:H4387,3,FALSE)</f>
        <v>25.827777777777779</v>
      </c>
    </row>
    <row r="2046" spans="1:17" ht="15.75" customHeight="1" x14ac:dyDescent="0.3">
      <c r="A2046" s="31" t="s">
        <v>3485</v>
      </c>
      <c r="B2046" s="23" t="str">
        <f>VLOOKUP(A2046,'Customer Names'!A2046:D4380,3,FALSE)</f>
        <v xml:space="preserve">  Kirsten N</v>
      </c>
      <c r="C2046" s="23">
        <f>VLOOKUP(Healthcare!A2046,'Medical Examinations'!A2046:H4380,2,FALSE)</f>
        <v>39.805</v>
      </c>
      <c r="D2046" s="23">
        <f>VLOOKUP(A2046,'Medical Examinations'!A2046:H4380,3,FALSE)</f>
        <v>4.38</v>
      </c>
      <c r="E2046" s="23" t="str">
        <f>VLOOKUP(A2046,'Medical Examinations'!A2046:H4380,4,FALSE)</f>
        <v>No</v>
      </c>
      <c r="F2046" s="23" t="str">
        <f>VLOOKUP(A2046,'Medical Examinations'!A2046:H4380,5,FALSE)</f>
        <v>yes</v>
      </c>
      <c r="G2046" s="23" t="str">
        <f>VLOOKUP(A2046,'Medical Examinations'!A2046:H4380,6,FALSE)</f>
        <v>No</v>
      </c>
      <c r="H2046" s="23">
        <f>VLOOKUP(A2046,'Medical Examinations'!A2046:H4380,7,FALSE)</f>
        <v>1</v>
      </c>
      <c r="I2046" s="23" t="str">
        <f>VLOOKUP(A2046,'Medical Examinations'!A2046:H4380,8,FALSE)</f>
        <v>No</v>
      </c>
      <c r="J2046" s="23" t="str" cm="1">
        <f t="array" ref="J2046">_xlfn.IFS(C2046&lt;18.5,"Under Weight",C2046&lt;25,"Healthy Weight",C2046&lt;30,"Over Weight",C2046&gt;=30,"Obesity")</f>
        <v>Obesity</v>
      </c>
      <c r="K2046" s="23" t="str" cm="1">
        <f t="array" ref="K2046">_xlfn.IFS(D2046&lt;5.7,"Normal",D2046&lt;=6.5,"Prediabetes",D2046&gt;6.5,"Diabetes")</f>
        <v>Normal</v>
      </c>
      <c r="L2046" s="30" t="str">
        <f>VLOOKUP(A2046,'Hospitalisation Details'!A2046:H4388,2,FALSE)</f>
        <v>11-Oct-2000</v>
      </c>
      <c r="M2046" s="23">
        <f>VLOOKUP(A2046,'Hospitalisation Details'!A2046:H4388,5,FALSE)</f>
        <v>2755.02</v>
      </c>
      <c r="N2046" s="23" t="str">
        <f>VLOOKUP(A2046,'Hospitalisation Details'!A2046:H4388,6,FALSE)</f>
        <v>tier - 2</v>
      </c>
      <c r="O2046" s="23" t="str">
        <f>VLOOKUP(A2046,'Hospitalisation Details'!A2046:H4388,7,FALSE)</f>
        <v>tier - 1</v>
      </c>
      <c r="P2046" s="23" t="str">
        <f>VLOOKUP(A2046,'Hospitalisation Details'!A2046:H4388,8,FALSE)</f>
        <v>R1024</v>
      </c>
      <c r="Q2046" s="26">
        <f>VLOOKUP(A2046,'Hospitalisation Details'!A2046:H4388,3,FALSE)</f>
        <v>22.658333333333335</v>
      </c>
    </row>
    <row r="2047" spans="1:17" ht="15.75" customHeight="1" x14ac:dyDescent="0.3">
      <c r="A2047" s="31" t="s">
        <v>3487</v>
      </c>
      <c r="B2047" s="23" t="str">
        <f>VLOOKUP(A2047,'Customer Names'!A2047:D4381,3,FALSE)</f>
        <v xml:space="preserve">  Christy</v>
      </c>
      <c r="C2047" s="23">
        <f>VLOOKUP(Healthcare!A2047,'Medical Examinations'!A2047:H4381,2,FALSE)</f>
        <v>30.4</v>
      </c>
      <c r="D2047" s="23">
        <f>VLOOKUP(A2047,'Medical Examinations'!A2047:H4381,3,FALSE)</f>
        <v>5.56</v>
      </c>
      <c r="E2047" s="23" t="str">
        <f>VLOOKUP(A2047,'Medical Examinations'!A2047:H4381,4,FALSE)</f>
        <v>Yes</v>
      </c>
      <c r="F2047" s="23" t="str">
        <f>VLOOKUP(A2047,'Medical Examinations'!A2047:H4381,5,FALSE)</f>
        <v>yes</v>
      </c>
      <c r="G2047" s="23" t="str">
        <f>VLOOKUP(A2047,'Medical Examinations'!A2047:H4381,6,FALSE)</f>
        <v>No</v>
      </c>
      <c r="H2047" s="23">
        <f>VLOOKUP(A2047,'Medical Examinations'!A2047:H4381,7,FALSE)</f>
        <v>1</v>
      </c>
      <c r="I2047" s="23" t="str">
        <f>VLOOKUP(A2047,'Medical Examinations'!A2047:H4381,8,FALSE)</f>
        <v>No</v>
      </c>
      <c r="J2047" s="23" t="str" cm="1">
        <f t="array" ref="J2047">_xlfn.IFS(C2047&lt;18.5,"Under Weight",C2047&lt;25,"Healthy Weight",C2047&lt;30,"Over Weight",C2047&gt;=30,"Obesity")</f>
        <v>Obesity</v>
      </c>
      <c r="K2047" s="23" t="str" cm="1">
        <f t="array" ref="K2047">_xlfn.IFS(D2047&lt;5.7,"Normal",D2047&lt;=6.5,"Prediabetes",D2047&gt;6.5,"Diabetes")</f>
        <v>Normal</v>
      </c>
      <c r="L2047" s="30" t="str">
        <f>VLOOKUP(A2047,'Hospitalisation Details'!A2047:H4389,2,FALSE)</f>
        <v>03-Oct-2000</v>
      </c>
      <c r="M2047" s="23">
        <f>VLOOKUP(A2047,'Hospitalisation Details'!A2047:H4389,5,FALSE)</f>
        <v>2741.95</v>
      </c>
      <c r="N2047" s="23" t="str">
        <f>VLOOKUP(A2047,'Hospitalisation Details'!A2047:H4389,6,FALSE)</f>
        <v>tier - 2</v>
      </c>
      <c r="O2047" s="23" t="str">
        <f>VLOOKUP(A2047,'Hospitalisation Details'!A2047:H4389,7,FALSE)</f>
        <v>tier - 3</v>
      </c>
      <c r="P2047" s="23" t="str">
        <f>VLOOKUP(A2047,'Hospitalisation Details'!A2047:H4389,8,FALSE)</f>
        <v>R1024</v>
      </c>
      <c r="Q2047" s="26">
        <f>VLOOKUP(A2047,'Hospitalisation Details'!A2047:H4389,3,FALSE)</f>
        <v>22.680555555555557</v>
      </c>
    </row>
    <row r="2048" spans="1:17" ht="15.75" customHeight="1" x14ac:dyDescent="0.3">
      <c r="A2048" s="31" t="s">
        <v>3489</v>
      </c>
      <c r="B2048" s="23" t="str">
        <f>VLOOKUP(A2048,'Customer Names'!A2048:D4382,3,FALSE)</f>
        <v xml:space="preserve">  Jennifer</v>
      </c>
      <c r="C2048" s="23">
        <f>VLOOKUP(Healthcare!A2048,'Medical Examinations'!A2048:H4382,2,FALSE)</f>
        <v>23.18</v>
      </c>
      <c r="D2048" s="23">
        <f>VLOOKUP(A2048,'Medical Examinations'!A2048:H4382,3,FALSE)</f>
        <v>4.24</v>
      </c>
      <c r="E2048" s="23" t="str">
        <f>VLOOKUP(A2048,'Medical Examinations'!A2048:H4382,4,FALSE)</f>
        <v>No</v>
      </c>
      <c r="F2048" s="23" t="str">
        <f>VLOOKUP(A2048,'Medical Examinations'!A2048:H4382,5,FALSE)</f>
        <v>yes</v>
      </c>
      <c r="G2048" s="23" t="str">
        <f>VLOOKUP(A2048,'Medical Examinations'!A2048:H4382,6,FALSE)</f>
        <v>No</v>
      </c>
      <c r="H2048" s="23">
        <f>VLOOKUP(A2048,'Medical Examinations'!A2048:H4382,7,FALSE)</f>
        <v>1</v>
      </c>
      <c r="I2048" s="23" t="str">
        <f>VLOOKUP(A2048,'Medical Examinations'!A2048:H4382,8,FALSE)</f>
        <v>No</v>
      </c>
      <c r="J2048" s="23" t="str" cm="1">
        <f t="array" ref="J2048">_xlfn.IFS(C2048&lt;18.5,"Under Weight",C2048&lt;25,"Healthy Weight",C2048&lt;30,"Over Weight",C2048&gt;=30,"Obesity")</f>
        <v>Healthy Weight</v>
      </c>
      <c r="K2048" s="23" t="str" cm="1">
        <f t="array" ref="K2048">_xlfn.IFS(D2048&lt;5.7,"Normal",D2048&lt;=6.5,"Prediabetes",D2048&gt;6.5,"Diabetes")</f>
        <v>Normal</v>
      </c>
      <c r="L2048" s="30" t="str">
        <f>VLOOKUP(A2048,'Hospitalisation Details'!A2048:H4390,2,FALSE)</f>
        <v>17-Dec-2000</v>
      </c>
      <c r="M2048" s="23">
        <f>VLOOKUP(A2048,'Hospitalisation Details'!A2048:H4390,5,FALSE)</f>
        <v>2731.91</v>
      </c>
      <c r="N2048" s="23" t="str">
        <f>VLOOKUP(A2048,'Hospitalisation Details'!A2048:H4390,6,FALSE)</f>
        <v>tier - 2</v>
      </c>
      <c r="O2048" s="23" t="str">
        <f>VLOOKUP(A2048,'Hospitalisation Details'!A2048:H4390,7,FALSE)</f>
        <v>tier - 3</v>
      </c>
      <c r="P2048" s="23" t="str">
        <f>VLOOKUP(A2048,'Hospitalisation Details'!A2048:H4390,8,FALSE)</f>
        <v>R1024</v>
      </c>
      <c r="Q2048" s="26">
        <f>VLOOKUP(A2048,'Hospitalisation Details'!A2048:H4390,3,FALSE)</f>
        <v>22.475000000000001</v>
      </c>
    </row>
    <row r="2049" spans="1:17" ht="15.75" customHeight="1" x14ac:dyDescent="0.3">
      <c r="A2049" s="31" t="s">
        <v>3490</v>
      </c>
      <c r="B2049" s="23" t="str">
        <f>VLOOKUP(A2049,'Customer Names'!A2049:D4383,3,FALSE)</f>
        <v xml:space="preserve">  Jingjing</v>
      </c>
      <c r="C2049" s="23">
        <f>VLOOKUP(Healthcare!A2049,'Medical Examinations'!A2049:H4383,2,FALSE)</f>
        <v>39.615000000000002</v>
      </c>
      <c r="D2049" s="23">
        <f>VLOOKUP(A2049,'Medical Examinations'!A2049:H4383,3,FALSE)</f>
        <v>6.32</v>
      </c>
      <c r="E2049" s="23" t="str">
        <f>VLOOKUP(A2049,'Medical Examinations'!A2049:H4383,4,FALSE)</f>
        <v>No</v>
      </c>
      <c r="F2049" s="23" t="str">
        <f>VLOOKUP(A2049,'Medical Examinations'!A2049:H4383,5,FALSE)</f>
        <v>No</v>
      </c>
      <c r="G2049" s="23" t="str">
        <f>VLOOKUP(A2049,'Medical Examinations'!A2049:H4383,6,FALSE)</f>
        <v>Yes</v>
      </c>
      <c r="H2049" s="23">
        <f>VLOOKUP(A2049,'Medical Examinations'!A2049:H4383,7,FALSE)</f>
        <v>1</v>
      </c>
      <c r="I2049" s="23" t="str">
        <f>VLOOKUP(A2049,'Medical Examinations'!A2049:H4383,8,FALSE)</f>
        <v>No</v>
      </c>
      <c r="J2049" s="23" t="str" cm="1">
        <f t="array" ref="J2049">_xlfn.IFS(C2049&lt;18.5,"Under Weight",C2049&lt;25,"Healthy Weight",C2049&lt;30,"Over Weight",C2049&gt;=30,"Obesity")</f>
        <v>Obesity</v>
      </c>
      <c r="K2049" s="23" t="str" cm="1">
        <f t="array" ref="K2049">_xlfn.IFS(D2049&lt;5.7,"Normal",D2049&lt;=6.5,"Prediabetes",D2049&gt;6.5,"Diabetes")</f>
        <v>Prediabetes</v>
      </c>
      <c r="L2049" s="30" t="str">
        <f>VLOOKUP(A2049,'Hospitalisation Details'!A2049:H4391,2,FALSE)</f>
        <v>03-Dec-2003</v>
      </c>
      <c r="M2049" s="23">
        <f>VLOOKUP(A2049,'Hospitalisation Details'!A2049:H4391,5,FALSE)</f>
        <v>2730.11</v>
      </c>
      <c r="N2049" s="23" t="str">
        <f>VLOOKUP(A2049,'Hospitalisation Details'!A2049:H4391,6,FALSE)</f>
        <v>tier - 2</v>
      </c>
      <c r="O2049" s="23" t="str">
        <f>VLOOKUP(A2049,'Hospitalisation Details'!A2049:H4391,7,FALSE)</f>
        <v>tier - 3</v>
      </c>
      <c r="P2049" s="23" t="str">
        <f>VLOOKUP(A2049,'Hospitalisation Details'!A2049:H4391,8,FALSE)</f>
        <v>R1012</v>
      </c>
      <c r="Q2049" s="26">
        <f>VLOOKUP(A2049,'Hospitalisation Details'!A2049:H4391,3,FALSE)</f>
        <v>19.513888888888889</v>
      </c>
    </row>
    <row r="2050" spans="1:17" ht="15.75" customHeight="1" x14ac:dyDescent="0.3">
      <c r="A2050" s="31" t="s">
        <v>3492</v>
      </c>
      <c r="B2050" s="23" t="str">
        <f>VLOOKUP(A2050,'Customer Names'!A2050:D4384,3,FALSE)</f>
        <v xml:space="preserve">  Morgan</v>
      </c>
      <c r="C2050" s="23">
        <f>VLOOKUP(Healthcare!A2050,'Medical Examinations'!A2050:H4384,2,FALSE)</f>
        <v>30.59</v>
      </c>
      <c r="D2050" s="23">
        <f>VLOOKUP(A2050,'Medical Examinations'!A2050:H4384,3,FALSE)</f>
        <v>6.3</v>
      </c>
      <c r="E2050" s="23" t="str">
        <f>VLOOKUP(A2050,'Medical Examinations'!A2050:H4384,4,FALSE)</f>
        <v>Yes</v>
      </c>
      <c r="F2050" s="23" t="str">
        <f>VLOOKUP(A2050,'Medical Examinations'!A2050:H4384,5,FALSE)</f>
        <v>No</v>
      </c>
      <c r="G2050" s="23" t="str">
        <f>VLOOKUP(A2050,'Medical Examinations'!A2050:H4384,6,FALSE)</f>
        <v>Yes</v>
      </c>
      <c r="H2050" s="23">
        <f>VLOOKUP(A2050,'Medical Examinations'!A2050:H4384,7,FALSE)</f>
        <v>1</v>
      </c>
      <c r="I2050" s="23" t="str">
        <f>VLOOKUP(A2050,'Medical Examinations'!A2050:H4384,8,FALSE)</f>
        <v>No</v>
      </c>
      <c r="J2050" s="23" t="str" cm="1">
        <f t="array" ref="J2050">_xlfn.IFS(C2050&lt;18.5,"Under Weight",C2050&lt;25,"Healthy Weight",C2050&lt;30,"Over Weight",C2050&gt;=30,"Obesity")</f>
        <v>Obesity</v>
      </c>
      <c r="K2050" s="23" t="str" cm="1">
        <f t="array" ref="K2050">_xlfn.IFS(D2050&lt;5.7,"Normal",D2050&lt;=6.5,"Prediabetes",D2050&gt;6.5,"Diabetes")</f>
        <v>Prediabetes</v>
      </c>
      <c r="L2050" s="30" t="str">
        <f>VLOOKUP(A2050,'Hospitalisation Details'!A2050:H4392,2,FALSE)</f>
        <v>06-Oct-1997</v>
      </c>
      <c r="M2050" s="23">
        <f>VLOOKUP(A2050,'Hospitalisation Details'!A2050:H4392,5,FALSE)</f>
        <v>2727.4</v>
      </c>
      <c r="N2050" s="23" t="str">
        <f>VLOOKUP(A2050,'Hospitalisation Details'!A2050:H4392,6,FALSE)</f>
        <v>tier - 3</v>
      </c>
      <c r="O2050" s="23" t="str">
        <f>VLOOKUP(A2050,'Hospitalisation Details'!A2050:H4392,7,FALSE)</f>
        <v>tier - 3</v>
      </c>
      <c r="P2050" s="23" t="str">
        <f>VLOOKUP(A2050,'Hospitalisation Details'!A2050:H4392,8,FALSE)</f>
        <v>R1016</v>
      </c>
      <c r="Q2050" s="26">
        <f>VLOOKUP(A2050,'Hospitalisation Details'!A2050:H4392,3,FALSE)</f>
        <v>25.672222222222221</v>
      </c>
    </row>
    <row r="2051" spans="1:17" ht="15.75" customHeight="1" x14ac:dyDescent="0.3">
      <c r="A2051" s="31" t="s">
        <v>3494</v>
      </c>
      <c r="B2051" s="23" t="str">
        <f>VLOOKUP(A2051,'Customer Names'!A2051:D4385,3,FALSE)</f>
        <v xml:space="preserve">  Patrick J</v>
      </c>
      <c r="C2051" s="23">
        <f>VLOOKUP(Healthcare!A2051,'Medical Examinations'!A2051:H4385,2,FALSE)</f>
        <v>16.72</v>
      </c>
      <c r="D2051" s="23">
        <f>VLOOKUP(A2051,'Medical Examinations'!A2051:H4385,3,FALSE)</f>
        <v>4.38</v>
      </c>
      <c r="E2051" s="23" t="str">
        <f>VLOOKUP(A2051,'Medical Examinations'!A2051:H4385,4,FALSE)</f>
        <v>Yes</v>
      </c>
      <c r="F2051" s="23" t="str">
        <f>VLOOKUP(A2051,'Medical Examinations'!A2051:H4385,5,FALSE)</f>
        <v>No</v>
      </c>
      <c r="G2051" s="23" t="str">
        <f>VLOOKUP(A2051,'Medical Examinations'!A2051:H4385,6,FALSE)</f>
        <v>No</v>
      </c>
      <c r="H2051" s="23">
        <f>VLOOKUP(A2051,'Medical Examinations'!A2051:H4385,7,FALSE)</f>
        <v>1</v>
      </c>
      <c r="I2051" s="23" t="str">
        <f>VLOOKUP(A2051,'Medical Examinations'!A2051:H4385,8,FALSE)</f>
        <v>No</v>
      </c>
      <c r="J2051" s="23" t="str" cm="1">
        <f t="array" ref="J2051">_xlfn.IFS(C2051&lt;18.5,"Under Weight",C2051&lt;25,"Healthy Weight",C2051&lt;30,"Over Weight",C2051&gt;=30,"Obesity")</f>
        <v>Under Weight</v>
      </c>
      <c r="K2051" s="23" t="str" cm="1">
        <f t="array" ref="K2051">_xlfn.IFS(D2051&lt;5.7,"Normal",D2051&lt;=6.5,"Prediabetes",D2051&gt;6.5,"Diabetes")</f>
        <v>Normal</v>
      </c>
      <c r="L2051" s="30" t="str">
        <f>VLOOKUP(A2051,'Hospitalisation Details'!A2051:H4393,2,FALSE)</f>
        <v>20-Aug-1988</v>
      </c>
      <c r="M2051" s="23">
        <f>VLOOKUP(A2051,'Hospitalisation Details'!A2051:H4393,5,FALSE)</f>
        <v>2726.06</v>
      </c>
      <c r="N2051" s="23" t="str">
        <f>VLOOKUP(A2051,'Hospitalisation Details'!A2051:H4393,6,FALSE)</f>
        <v>tier - 2</v>
      </c>
      <c r="O2051" s="23" t="str">
        <f>VLOOKUP(A2051,'Hospitalisation Details'!A2051:H4393,7,FALSE)</f>
        <v>tier - 2</v>
      </c>
      <c r="P2051" s="23" t="str">
        <f>VLOOKUP(A2051,'Hospitalisation Details'!A2051:H4393,8,FALSE)</f>
        <v>R1013</v>
      </c>
      <c r="Q2051" s="26">
        <f>VLOOKUP(A2051,'Hospitalisation Details'!A2051:H4393,3,FALSE)</f>
        <v>34.799999999999997</v>
      </c>
    </row>
    <row r="2052" spans="1:17" ht="15.75" customHeight="1" x14ac:dyDescent="0.3">
      <c r="A2052" s="31" t="s">
        <v>3495</v>
      </c>
      <c r="B2052" s="23" t="str">
        <f>VLOOKUP(A2052,'Customer Names'!A2052:D4386,3,FALSE)</f>
        <v xml:space="preserve">  Frankline</v>
      </c>
      <c r="C2052" s="23">
        <f>VLOOKUP(Healthcare!A2052,'Medical Examinations'!A2052:H4386,2,FALSE)</f>
        <v>26.22</v>
      </c>
      <c r="D2052" s="23">
        <f>VLOOKUP(A2052,'Medical Examinations'!A2052:H4386,3,FALSE)</f>
        <v>4.6500000000000004</v>
      </c>
      <c r="E2052" s="23" t="str">
        <f>VLOOKUP(A2052,'Medical Examinations'!A2052:H4386,4,FALSE)</f>
        <v>Yes</v>
      </c>
      <c r="F2052" s="23" t="str">
        <f>VLOOKUP(A2052,'Medical Examinations'!A2052:H4386,5,FALSE)</f>
        <v>No</v>
      </c>
      <c r="G2052" s="23" t="str">
        <f>VLOOKUP(A2052,'Medical Examinations'!A2052:H4386,6,FALSE)</f>
        <v>Yes</v>
      </c>
      <c r="H2052" s="23">
        <f>VLOOKUP(A2052,'Medical Examinations'!A2052:H4386,7,FALSE)</f>
        <v>1</v>
      </c>
      <c r="I2052" s="23" t="str">
        <f>VLOOKUP(A2052,'Medical Examinations'!A2052:H4386,8,FALSE)</f>
        <v>No</v>
      </c>
      <c r="J2052" s="23" t="str" cm="1">
        <f t="array" ref="J2052">_xlfn.IFS(C2052&lt;18.5,"Under Weight",C2052&lt;25,"Healthy Weight",C2052&lt;30,"Over Weight",C2052&gt;=30,"Obesity")</f>
        <v>Over Weight</v>
      </c>
      <c r="K2052" s="23" t="str" cm="1">
        <f t="array" ref="K2052">_xlfn.IFS(D2052&lt;5.7,"Normal",D2052&lt;=6.5,"Prediabetes",D2052&gt;6.5,"Diabetes")</f>
        <v>Normal</v>
      </c>
      <c r="L2052" s="30" t="str">
        <f>VLOOKUP(A2052,'Hospitalisation Details'!A2052:H4394,2,FALSE)</f>
        <v>30-Oct-1997</v>
      </c>
      <c r="M2052" s="23">
        <f>VLOOKUP(A2052,'Hospitalisation Details'!A2052:H4394,5,FALSE)</f>
        <v>2721.32</v>
      </c>
      <c r="N2052" s="23" t="str">
        <f>VLOOKUP(A2052,'Hospitalisation Details'!A2052:H4394,6,FALSE)</f>
        <v>tier - 1</v>
      </c>
      <c r="O2052" s="23" t="str">
        <f>VLOOKUP(A2052,'Hospitalisation Details'!A2052:H4394,7,FALSE)</f>
        <v>tier - 3</v>
      </c>
      <c r="P2052" s="23" t="str">
        <f>VLOOKUP(A2052,'Hospitalisation Details'!A2052:H4394,8,FALSE)</f>
        <v>R1014</v>
      </c>
      <c r="Q2052" s="26">
        <f>VLOOKUP(A2052,'Hospitalisation Details'!A2052:H4394,3,FALSE)</f>
        <v>25.605555555555554</v>
      </c>
    </row>
    <row r="2053" spans="1:17" ht="15.75" customHeight="1" x14ac:dyDescent="0.3">
      <c r="A2053" s="31" t="s">
        <v>3497</v>
      </c>
      <c r="B2053" s="23" t="str">
        <f>VLOOKUP(A2053,'Customer Names'!A2053:D4387,3,FALSE)</f>
        <v xml:space="preserve">  Laura T</v>
      </c>
      <c r="C2053" s="23">
        <f>VLOOKUP(Healthcare!A2053,'Medical Examinations'!A2053:H4387,2,FALSE)</f>
        <v>31.824999999999999</v>
      </c>
      <c r="D2053" s="23">
        <f>VLOOKUP(A2053,'Medical Examinations'!A2053:H4387,3,FALSE)</f>
        <v>4.7</v>
      </c>
      <c r="E2053" s="23" t="str">
        <f>VLOOKUP(A2053,'Medical Examinations'!A2053:H4387,4,FALSE)</f>
        <v>No</v>
      </c>
      <c r="F2053" s="23" t="str">
        <f>VLOOKUP(A2053,'Medical Examinations'!A2053:H4387,5,FALSE)</f>
        <v>No</v>
      </c>
      <c r="G2053" s="23" t="str">
        <f>VLOOKUP(A2053,'Medical Examinations'!A2053:H4387,6,FALSE)</f>
        <v>Yes</v>
      </c>
      <c r="H2053" s="23">
        <f>VLOOKUP(A2053,'Medical Examinations'!A2053:H4387,7,FALSE)</f>
        <v>1</v>
      </c>
      <c r="I2053" s="23" t="str">
        <f>VLOOKUP(A2053,'Medical Examinations'!A2053:H4387,8,FALSE)</f>
        <v>No</v>
      </c>
      <c r="J2053" s="23" t="str" cm="1">
        <f t="array" ref="J2053">_xlfn.IFS(C2053&lt;18.5,"Under Weight",C2053&lt;25,"Healthy Weight",C2053&lt;30,"Over Weight",C2053&gt;=30,"Obesity")</f>
        <v>Obesity</v>
      </c>
      <c r="K2053" s="23" t="str" cm="1">
        <f t="array" ref="K2053">_xlfn.IFS(D2053&lt;5.7,"Normal",D2053&lt;=6.5,"Prediabetes",D2053&gt;6.5,"Diabetes")</f>
        <v>Normal</v>
      </c>
      <c r="L2053" s="30" t="str">
        <f>VLOOKUP(A2053,'Hospitalisation Details'!A2053:H4395,2,FALSE)</f>
        <v>06-Aug-2003</v>
      </c>
      <c r="M2053" s="23">
        <f>VLOOKUP(A2053,'Hospitalisation Details'!A2053:H4395,5,FALSE)</f>
        <v>2719.28</v>
      </c>
      <c r="N2053" s="23" t="str">
        <f>VLOOKUP(A2053,'Hospitalisation Details'!A2053:H4395,6,FALSE)</f>
        <v>tier - 2</v>
      </c>
      <c r="O2053" s="23" t="str">
        <f>VLOOKUP(A2053,'Hospitalisation Details'!A2053:H4395,7,FALSE)</f>
        <v>tier - 2</v>
      </c>
      <c r="P2053" s="23" t="str">
        <f>VLOOKUP(A2053,'Hospitalisation Details'!A2053:H4395,8,FALSE)</f>
        <v>R1012</v>
      </c>
      <c r="Q2053" s="26">
        <f>VLOOKUP(A2053,'Hospitalisation Details'!A2053:H4395,3,FALSE)</f>
        <v>19.838888888888889</v>
      </c>
    </row>
    <row r="2054" spans="1:17" ht="15.75" customHeight="1" x14ac:dyDescent="0.3">
      <c r="A2054" s="31" t="s">
        <v>3499</v>
      </c>
      <c r="B2054" s="23" t="str">
        <f>VLOOKUP(A2054,'Customer Names'!A2054:D4388,3,FALSE)</f>
        <v xml:space="preserve">  Natalia</v>
      </c>
      <c r="C2054" s="23">
        <f>VLOOKUP(Healthcare!A2054,'Medical Examinations'!A2054:H4388,2,FALSE)</f>
        <v>25.745000000000001</v>
      </c>
      <c r="D2054" s="23">
        <f>VLOOKUP(A2054,'Medical Examinations'!A2054:H4388,3,FALSE)</f>
        <v>4.34</v>
      </c>
      <c r="E2054" s="23" t="str">
        <f>VLOOKUP(A2054,'Medical Examinations'!A2054:H4388,4,FALSE)</f>
        <v>No</v>
      </c>
      <c r="F2054" s="23" t="str">
        <f>VLOOKUP(A2054,'Medical Examinations'!A2054:H4388,5,FALSE)</f>
        <v>No</v>
      </c>
      <c r="G2054" s="23" t="str">
        <f>VLOOKUP(A2054,'Medical Examinations'!A2054:H4388,6,FALSE)</f>
        <v>Yes</v>
      </c>
      <c r="H2054" s="23">
        <f>VLOOKUP(A2054,'Medical Examinations'!A2054:H4388,7,FALSE)</f>
        <v>1</v>
      </c>
      <c r="I2054" s="23" t="str">
        <f>VLOOKUP(A2054,'Medical Examinations'!A2054:H4388,8,FALSE)</f>
        <v>No</v>
      </c>
      <c r="J2054" s="23" t="str" cm="1">
        <f t="array" ref="J2054">_xlfn.IFS(C2054&lt;18.5,"Under Weight",C2054&lt;25,"Healthy Weight",C2054&lt;30,"Over Weight",C2054&gt;=30,"Obesity")</f>
        <v>Over Weight</v>
      </c>
      <c r="K2054" s="23" t="str" cm="1">
        <f t="array" ref="K2054">_xlfn.IFS(D2054&lt;5.7,"Normal",D2054&lt;=6.5,"Prediabetes",D2054&gt;6.5,"Diabetes")</f>
        <v>Normal</v>
      </c>
      <c r="L2054" s="30" t="str">
        <f>VLOOKUP(A2054,'Hospitalisation Details'!A2054:H4396,2,FALSE)</f>
        <v>01-Dec-2003</v>
      </c>
      <c r="M2054" s="23">
        <f>VLOOKUP(A2054,'Hospitalisation Details'!A2054:H4396,5,FALSE)</f>
        <v>2710.83</v>
      </c>
      <c r="N2054" s="23" t="str">
        <f>VLOOKUP(A2054,'Hospitalisation Details'!A2054:H4396,6,FALSE)</f>
        <v>tier - 2</v>
      </c>
      <c r="O2054" s="23" t="str">
        <f>VLOOKUP(A2054,'Hospitalisation Details'!A2054:H4396,7,FALSE)</f>
        <v>tier - 3</v>
      </c>
      <c r="P2054" s="23" t="str">
        <f>VLOOKUP(A2054,'Hospitalisation Details'!A2054:H4396,8,FALSE)</f>
        <v>R1012</v>
      </c>
      <c r="Q2054" s="26">
        <f>VLOOKUP(A2054,'Hospitalisation Details'!A2054:H4396,3,FALSE)</f>
        <v>19.519444444444446</v>
      </c>
    </row>
    <row r="2055" spans="1:17" ht="15.75" customHeight="1" x14ac:dyDescent="0.3">
      <c r="A2055" s="31" t="s">
        <v>3501</v>
      </c>
      <c r="B2055" s="23" t="str">
        <f>VLOOKUP(A2055,'Customer Names'!A2055:D4389,3,FALSE)</f>
        <v xml:space="preserve">  Jennifer L</v>
      </c>
      <c r="C2055" s="23">
        <f>VLOOKUP(Healthcare!A2055,'Medical Examinations'!A2055:H4389,2,FALSE)</f>
        <v>24.605</v>
      </c>
      <c r="D2055" s="23">
        <f>VLOOKUP(A2055,'Medical Examinations'!A2055:H4389,3,FALSE)</f>
        <v>5.62</v>
      </c>
      <c r="E2055" s="23" t="str">
        <f>VLOOKUP(A2055,'Medical Examinations'!A2055:H4389,4,FALSE)</f>
        <v>No</v>
      </c>
      <c r="F2055" s="23" t="str">
        <f>VLOOKUP(A2055,'Medical Examinations'!A2055:H4389,5,FALSE)</f>
        <v>No</v>
      </c>
      <c r="G2055" s="23" t="str">
        <f>VLOOKUP(A2055,'Medical Examinations'!A2055:H4389,6,FALSE)</f>
        <v>Yes</v>
      </c>
      <c r="H2055" s="23">
        <f>VLOOKUP(A2055,'Medical Examinations'!A2055:H4389,7,FALSE)</f>
        <v>1</v>
      </c>
      <c r="I2055" s="23" t="str">
        <f>VLOOKUP(A2055,'Medical Examinations'!A2055:H4389,8,FALSE)</f>
        <v>No</v>
      </c>
      <c r="J2055" s="23" t="str" cm="1">
        <f t="array" ref="J2055">_xlfn.IFS(C2055&lt;18.5,"Under Weight",C2055&lt;25,"Healthy Weight",C2055&lt;30,"Over Weight",C2055&gt;=30,"Obesity")</f>
        <v>Healthy Weight</v>
      </c>
      <c r="K2055" s="23" t="str" cm="1">
        <f t="array" ref="K2055">_xlfn.IFS(D2055&lt;5.7,"Normal",D2055&lt;=6.5,"Prediabetes",D2055&gt;6.5,"Diabetes")</f>
        <v>Normal</v>
      </c>
      <c r="L2055" s="30" t="str">
        <f>VLOOKUP(A2055,'Hospitalisation Details'!A2055:H4397,2,FALSE)</f>
        <v>21-Nov-2003</v>
      </c>
      <c r="M2055" s="23">
        <f>VLOOKUP(A2055,'Hospitalisation Details'!A2055:H4397,5,FALSE)</f>
        <v>2709.24</v>
      </c>
      <c r="N2055" s="23" t="str">
        <f>VLOOKUP(A2055,'Hospitalisation Details'!A2055:H4397,6,FALSE)</f>
        <v>tier - 2</v>
      </c>
      <c r="O2055" s="23" t="str">
        <f>VLOOKUP(A2055,'Hospitalisation Details'!A2055:H4397,7,FALSE)</f>
        <v>tier - 2</v>
      </c>
      <c r="P2055" s="23" t="str">
        <f>VLOOKUP(A2055,'Hospitalisation Details'!A2055:H4397,8,FALSE)</f>
        <v>R1012</v>
      </c>
      <c r="Q2055" s="26">
        <f>VLOOKUP(A2055,'Hospitalisation Details'!A2055:H4397,3,FALSE)</f>
        <v>19.547222222222221</v>
      </c>
    </row>
    <row r="2056" spans="1:17" ht="15.75" customHeight="1" x14ac:dyDescent="0.3">
      <c r="A2056" s="31" t="s">
        <v>3502</v>
      </c>
      <c r="B2056" s="23" t="str">
        <f>VLOOKUP(A2056,'Customer Names'!A2056:D4390,3,FALSE)</f>
        <v xml:space="preserve">  Brooke</v>
      </c>
      <c r="C2056" s="23">
        <f>VLOOKUP(Healthcare!A2056,'Medical Examinations'!A2056:H4390,2,FALSE)</f>
        <v>24.51</v>
      </c>
      <c r="D2056" s="23">
        <f>VLOOKUP(A2056,'Medical Examinations'!A2056:H4390,3,FALSE)</f>
        <v>4.24</v>
      </c>
      <c r="E2056" s="23" t="str">
        <f>VLOOKUP(A2056,'Medical Examinations'!A2056:H4390,4,FALSE)</f>
        <v>No</v>
      </c>
      <c r="F2056" s="23" t="str">
        <f>VLOOKUP(A2056,'Medical Examinations'!A2056:H4390,5,FALSE)</f>
        <v>No</v>
      </c>
      <c r="G2056" s="23" t="str">
        <f>VLOOKUP(A2056,'Medical Examinations'!A2056:H4390,6,FALSE)</f>
        <v>Yes</v>
      </c>
      <c r="H2056" s="23">
        <f>VLOOKUP(A2056,'Medical Examinations'!A2056:H4390,7,FALSE)</f>
        <v>1</v>
      </c>
      <c r="I2056" s="23" t="str">
        <f>VLOOKUP(A2056,'Medical Examinations'!A2056:H4390,8,FALSE)</f>
        <v>No</v>
      </c>
      <c r="J2056" s="23" t="str" cm="1">
        <f t="array" ref="J2056">_xlfn.IFS(C2056&lt;18.5,"Under Weight",C2056&lt;25,"Healthy Weight",C2056&lt;30,"Over Weight",C2056&gt;=30,"Obesity")</f>
        <v>Healthy Weight</v>
      </c>
      <c r="K2056" s="23" t="str" cm="1">
        <f t="array" ref="K2056">_xlfn.IFS(D2056&lt;5.7,"Normal",D2056&lt;=6.5,"Prediabetes",D2056&gt;6.5,"Diabetes")</f>
        <v>Normal</v>
      </c>
      <c r="L2056" s="30" t="str">
        <f>VLOOKUP(A2056,'Hospitalisation Details'!A2056:H4398,2,FALSE)</f>
        <v>17-Jul-2003</v>
      </c>
      <c r="M2056" s="23">
        <f>VLOOKUP(A2056,'Hospitalisation Details'!A2056:H4398,5,FALSE)</f>
        <v>2709.11</v>
      </c>
      <c r="N2056" s="23" t="str">
        <f>VLOOKUP(A2056,'Hospitalisation Details'!A2056:H4398,6,FALSE)</f>
        <v>tier - 2</v>
      </c>
      <c r="O2056" s="23" t="str">
        <f>VLOOKUP(A2056,'Hospitalisation Details'!A2056:H4398,7,FALSE)</f>
        <v>tier - 2</v>
      </c>
      <c r="P2056" s="23" t="str">
        <f>VLOOKUP(A2056,'Hospitalisation Details'!A2056:H4398,8,FALSE)</f>
        <v>R1012</v>
      </c>
      <c r="Q2056" s="26">
        <f>VLOOKUP(A2056,'Hospitalisation Details'!A2056:H4398,3,FALSE)</f>
        <v>19.891666666666666</v>
      </c>
    </row>
    <row r="2057" spans="1:17" ht="15.75" customHeight="1" x14ac:dyDescent="0.3">
      <c r="A2057" s="31" t="s">
        <v>3504</v>
      </c>
      <c r="B2057" s="23" t="str">
        <f>VLOOKUP(A2057,'Customer Names'!A2057:D4391,3,FALSE)</f>
        <v xml:space="preserve">  Jeremy M</v>
      </c>
      <c r="C2057" s="23">
        <f>VLOOKUP(Healthcare!A2057,'Medical Examinations'!A2057:H4391,2,FALSE)</f>
        <v>31.065000000000001</v>
      </c>
      <c r="D2057" s="23">
        <f>VLOOKUP(A2057,'Medical Examinations'!A2057:H4391,3,FALSE)</f>
        <v>4.57</v>
      </c>
      <c r="E2057" s="23" t="str">
        <f>VLOOKUP(A2057,'Medical Examinations'!A2057:H4391,4,FALSE)</f>
        <v>Yes</v>
      </c>
      <c r="F2057" s="23" t="str">
        <f>VLOOKUP(A2057,'Medical Examinations'!A2057:H4391,5,FALSE)</f>
        <v>No</v>
      </c>
      <c r="G2057" s="23" t="str">
        <f>VLOOKUP(A2057,'Medical Examinations'!A2057:H4391,6,FALSE)</f>
        <v>No</v>
      </c>
      <c r="H2057" s="23">
        <f>VLOOKUP(A2057,'Medical Examinations'!A2057:H4391,7,FALSE)</f>
        <v>0</v>
      </c>
      <c r="I2057" s="23" t="str">
        <f>VLOOKUP(A2057,'Medical Examinations'!A2057:H4391,8,FALSE)</f>
        <v>No</v>
      </c>
      <c r="J2057" s="23" t="str" cm="1">
        <f t="array" ref="J2057">_xlfn.IFS(C2057&lt;18.5,"Under Weight",C2057&lt;25,"Healthy Weight",C2057&lt;30,"Over Weight",C2057&gt;=30,"Obesity")</f>
        <v>Obesity</v>
      </c>
      <c r="K2057" s="23" t="str" cm="1">
        <f t="array" ref="K2057">_xlfn.IFS(D2057&lt;5.7,"Normal",D2057&lt;=6.5,"Prediabetes",D2057&gt;6.5,"Diabetes")</f>
        <v>Normal</v>
      </c>
      <c r="L2057" s="30" t="str">
        <f>VLOOKUP(A2057,'Hospitalisation Details'!A2057:H4399,2,FALSE)</f>
        <v>13-Jun-1996</v>
      </c>
      <c r="M2057" s="23">
        <f>VLOOKUP(A2057,'Hospitalisation Details'!A2057:H4399,5,FALSE)</f>
        <v>2699.57</v>
      </c>
      <c r="N2057" s="23" t="str">
        <f>VLOOKUP(A2057,'Hospitalisation Details'!A2057:H4399,6,FALSE)</f>
        <v>tier - 2</v>
      </c>
      <c r="O2057" s="23" t="str">
        <f>VLOOKUP(A2057,'Hospitalisation Details'!A2057:H4399,7,FALSE)</f>
        <v>tier - 1</v>
      </c>
      <c r="P2057" s="23" t="str">
        <f>VLOOKUP(A2057,'Hospitalisation Details'!A2057:H4399,8,FALSE)</f>
        <v>R1012</v>
      </c>
      <c r="Q2057" s="26">
        <f>VLOOKUP(A2057,'Hospitalisation Details'!A2057:H4399,3,FALSE)</f>
        <v>26.986111111111111</v>
      </c>
    </row>
    <row r="2058" spans="1:17" ht="15.75" customHeight="1" x14ac:dyDescent="0.3">
      <c r="A2058" s="31" t="s">
        <v>3506</v>
      </c>
      <c r="B2058" s="23" t="str">
        <f>VLOOKUP(A2058,'Customer Names'!A2058:D4392,3,FALSE)</f>
        <v xml:space="preserve">  Megan L</v>
      </c>
      <c r="C2058" s="23">
        <f>VLOOKUP(Healthcare!A2058,'Medical Examinations'!A2058:H4392,2,FALSE)</f>
        <v>28.12</v>
      </c>
      <c r="D2058" s="23">
        <f>VLOOKUP(A2058,'Medical Examinations'!A2058:H4392,3,FALSE)</f>
        <v>5.05</v>
      </c>
      <c r="E2058" s="23" t="str">
        <f>VLOOKUP(A2058,'Medical Examinations'!A2058:H4392,4,FALSE)</f>
        <v>No</v>
      </c>
      <c r="F2058" s="23" t="str">
        <f>VLOOKUP(A2058,'Medical Examinations'!A2058:H4392,5,FALSE)</f>
        <v>No</v>
      </c>
      <c r="G2058" s="23" t="str">
        <f>VLOOKUP(A2058,'Medical Examinations'!A2058:H4392,6,FALSE)</f>
        <v>No</v>
      </c>
      <c r="H2058" s="23">
        <f>VLOOKUP(A2058,'Medical Examinations'!A2058:H4392,7,FALSE)</f>
        <v>0</v>
      </c>
      <c r="I2058" s="23" t="str">
        <f>VLOOKUP(A2058,'Medical Examinations'!A2058:H4392,8,FALSE)</f>
        <v>No</v>
      </c>
      <c r="J2058" s="23" t="str" cm="1">
        <f t="array" ref="J2058">_xlfn.IFS(C2058&lt;18.5,"Under Weight",C2058&lt;25,"Healthy Weight",C2058&lt;30,"Over Weight",C2058&gt;=30,"Obesity")</f>
        <v>Over Weight</v>
      </c>
      <c r="K2058" s="23" t="str" cm="1">
        <f t="array" ref="K2058">_xlfn.IFS(D2058&lt;5.7,"Normal",D2058&lt;=6.5,"Prediabetes",D2058&gt;6.5,"Diabetes")</f>
        <v>Normal</v>
      </c>
      <c r="L2058" s="30" t="str">
        <f>VLOOKUP(A2058,'Hospitalisation Details'!A2058:H4400,2,FALSE)</f>
        <v>11-Jun-1999</v>
      </c>
      <c r="M2058" s="23">
        <f>VLOOKUP(A2058,'Hospitalisation Details'!A2058:H4400,5,FALSE)</f>
        <v>2690.11</v>
      </c>
      <c r="N2058" s="23" t="str">
        <f>VLOOKUP(A2058,'Hospitalisation Details'!A2058:H4400,6,FALSE)</f>
        <v>tier - 2</v>
      </c>
      <c r="O2058" s="23" t="str">
        <f>VLOOKUP(A2058,'Hospitalisation Details'!A2058:H4400,7,FALSE)</f>
        <v>tier - 2</v>
      </c>
      <c r="P2058" s="23" t="str">
        <f>VLOOKUP(A2058,'Hospitalisation Details'!A2058:H4400,8,FALSE)</f>
        <v>R1012</v>
      </c>
      <c r="Q2058" s="26">
        <f>VLOOKUP(A2058,'Hospitalisation Details'!A2058:H4400,3,FALSE)</f>
        <v>23.991666666666667</v>
      </c>
    </row>
    <row r="2059" spans="1:17" ht="15.75" customHeight="1" x14ac:dyDescent="0.3">
      <c r="A2059" s="31" t="s">
        <v>3508</v>
      </c>
      <c r="B2059" s="23" t="str">
        <f>VLOOKUP(A2059,'Customer Names'!A2059:D4393,3,FALSE)</f>
        <v xml:space="preserve">  Bryan</v>
      </c>
      <c r="C2059" s="23">
        <f>VLOOKUP(Healthcare!A2059,'Medical Examinations'!A2059:H4393,2,FALSE)</f>
        <v>38.06</v>
      </c>
      <c r="D2059" s="23">
        <f>VLOOKUP(A2059,'Medical Examinations'!A2059:H4393,3,FALSE)</f>
        <v>6.16</v>
      </c>
      <c r="E2059" s="23" t="str">
        <f>VLOOKUP(A2059,'Medical Examinations'!A2059:H4393,4,FALSE)</f>
        <v>No</v>
      </c>
      <c r="F2059" s="23" t="str">
        <f>VLOOKUP(A2059,'Medical Examinations'!A2059:H4393,5,FALSE)</f>
        <v>No</v>
      </c>
      <c r="G2059" s="23" t="str">
        <f>VLOOKUP(A2059,'Medical Examinations'!A2059:H4393,6,FALSE)</f>
        <v>No</v>
      </c>
      <c r="H2059" s="23">
        <f>VLOOKUP(A2059,'Medical Examinations'!A2059:H4393,7,FALSE)</f>
        <v>0</v>
      </c>
      <c r="I2059" s="23" t="str">
        <f>VLOOKUP(A2059,'Medical Examinations'!A2059:H4393,8,FALSE)</f>
        <v>No</v>
      </c>
      <c r="J2059" s="23" t="str" cm="1">
        <f t="array" ref="J2059">_xlfn.IFS(C2059&lt;18.5,"Under Weight",C2059&lt;25,"Healthy Weight",C2059&lt;30,"Over Weight",C2059&gt;=30,"Obesity")</f>
        <v>Obesity</v>
      </c>
      <c r="K2059" s="23" t="str" cm="1">
        <f t="array" ref="K2059">_xlfn.IFS(D2059&lt;5.7,"Normal",D2059&lt;=6.5,"Prediabetes",D2059&gt;6.5,"Diabetes")</f>
        <v>Prediabetes</v>
      </c>
      <c r="L2059" s="30" t="str">
        <f>VLOOKUP(A2059,'Hospitalisation Details'!A2059:H4401,2,FALSE)</f>
        <v>02-Oct-1994</v>
      </c>
      <c r="M2059" s="23">
        <f>VLOOKUP(A2059,'Hospitalisation Details'!A2059:H4401,5,FALSE)</f>
        <v>2689.5</v>
      </c>
      <c r="N2059" s="23" t="str">
        <f>VLOOKUP(A2059,'Hospitalisation Details'!A2059:H4401,6,FALSE)</f>
        <v>tier - 3</v>
      </c>
      <c r="O2059" s="23" t="str">
        <f>VLOOKUP(A2059,'Hospitalisation Details'!A2059:H4401,7,FALSE)</f>
        <v>tier - 2</v>
      </c>
      <c r="P2059" s="23" t="str">
        <f>VLOOKUP(A2059,'Hospitalisation Details'!A2059:H4401,8,FALSE)</f>
        <v>R1013</v>
      </c>
      <c r="Q2059" s="26">
        <f>VLOOKUP(A2059,'Hospitalisation Details'!A2059:H4401,3,FALSE)</f>
        <v>28.683333333333334</v>
      </c>
    </row>
    <row r="2060" spans="1:17" ht="15.75" customHeight="1" x14ac:dyDescent="0.3">
      <c r="A2060" s="31" t="s">
        <v>3509</v>
      </c>
      <c r="B2060" s="23" t="str">
        <f>VLOOKUP(A2060,'Customer Names'!A2060:D4394,3,FALSE)</f>
        <v xml:space="preserve">  Marny</v>
      </c>
      <c r="C2060" s="23">
        <f>VLOOKUP(Healthcare!A2060,'Medical Examinations'!A2060:H4394,2,FALSE)</f>
        <v>24.96</v>
      </c>
      <c r="D2060" s="23">
        <f>VLOOKUP(A2060,'Medical Examinations'!A2060:H4394,3,FALSE)</f>
        <v>4.57</v>
      </c>
      <c r="E2060" s="23" t="str">
        <f>VLOOKUP(A2060,'Medical Examinations'!A2060:H4394,4,FALSE)</f>
        <v>No</v>
      </c>
      <c r="F2060" s="23" t="str">
        <f>VLOOKUP(A2060,'Medical Examinations'!A2060:H4394,5,FALSE)</f>
        <v>No</v>
      </c>
      <c r="G2060" s="23" t="str">
        <f>VLOOKUP(A2060,'Medical Examinations'!A2060:H4394,6,FALSE)</f>
        <v>No</v>
      </c>
      <c r="H2060" s="23">
        <f>VLOOKUP(A2060,'Medical Examinations'!A2060:H4394,7,FALSE)</f>
        <v>0</v>
      </c>
      <c r="I2060" s="23" t="str">
        <f>VLOOKUP(A2060,'Medical Examinations'!A2060:H4394,8,FALSE)</f>
        <v>No</v>
      </c>
      <c r="J2060" s="23" t="str" cm="1">
        <f t="array" ref="J2060">_xlfn.IFS(C2060&lt;18.5,"Under Weight",C2060&lt;25,"Healthy Weight",C2060&lt;30,"Over Weight",C2060&gt;=30,"Obesity")</f>
        <v>Healthy Weight</v>
      </c>
      <c r="K2060" s="23" t="str" cm="1">
        <f t="array" ref="K2060">_xlfn.IFS(D2060&lt;5.7,"Normal",D2060&lt;=6.5,"Prediabetes",D2060&gt;6.5,"Diabetes")</f>
        <v>Normal</v>
      </c>
      <c r="L2060" s="30" t="str">
        <f>VLOOKUP(A2060,'Hospitalisation Details'!A2060:H4402,2,FALSE)</f>
        <v>17-Sep-1994</v>
      </c>
      <c r="M2060" s="23">
        <f>VLOOKUP(A2060,'Hospitalisation Details'!A2060:H4402,5,FALSE)</f>
        <v>2684.69</v>
      </c>
      <c r="N2060" s="23" t="str">
        <f>VLOOKUP(A2060,'Hospitalisation Details'!A2060:H4402,6,FALSE)</f>
        <v>tier - 2</v>
      </c>
      <c r="O2060" s="23" t="str">
        <f>VLOOKUP(A2060,'Hospitalisation Details'!A2060:H4402,7,FALSE)</f>
        <v>tier - 2</v>
      </c>
      <c r="P2060" s="23" t="str">
        <f>VLOOKUP(A2060,'Hospitalisation Details'!A2060:H4402,8,FALSE)</f>
        <v>R1013</v>
      </c>
      <c r="Q2060" s="26">
        <f>VLOOKUP(A2060,'Hospitalisation Details'!A2060:H4402,3,FALSE)</f>
        <v>28.725000000000001</v>
      </c>
    </row>
    <row r="2061" spans="1:17" ht="15.75" customHeight="1" x14ac:dyDescent="0.3">
      <c r="A2061" s="31" t="s">
        <v>3511</v>
      </c>
      <c r="B2061" s="23" t="str">
        <f>VLOOKUP(A2061,'Customer Names'!A2061:D4395,3,FALSE)</f>
        <v xml:space="preserve">  Marc</v>
      </c>
      <c r="C2061" s="23">
        <f>VLOOKUP(Healthcare!A2061,'Medical Examinations'!A2061:H4395,2,FALSE)</f>
        <v>17.670000000000002</v>
      </c>
      <c r="D2061" s="23">
        <f>VLOOKUP(A2061,'Medical Examinations'!A2061:H4395,3,FALSE)</f>
        <v>5.53</v>
      </c>
      <c r="E2061" s="23" t="str">
        <f>VLOOKUP(A2061,'Medical Examinations'!A2061:H4395,4,FALSE)</f>
        <v>Yes</v>
      </c>
      <c r="F2061" s="23" t="str">
        <f>VLOOKUP(A2061,'Medical Examinations'!A2061:H4395,5,FALSE)</f>
        <v>No</v>
      </c>
      <c r="G2061" s="23" t="str">
        <f>VLOOKUP(A2061,'Medical Examinations'!A2061:H4395,6,FALSE)</f>
        <v>No</v>
      </c>
      <c r="H2061" s="23">
        <f>VLOOKUP(A2061,'Medical Examinations'!A2061:H4395,7,FALSE)</f>
        <v>0</v>
      </c>
      <c r="I2061" s="23" t="str">
        <f>VLOOKUP(A2061,'Medical Examinations'!A2061:H4395,8,FALSE)</f>
        <v>No</v>
      </c>
      <c r="J2061" s="23" t="str" cm="1">
        <f t="array" ref="J2061">_xlfn.IFS(C2061&lt;18.5,"Under Weight",C2061&lt;25,"Healthy Weight",C2061&lt;30,"Over Weight",C2061&gt;=30,"Obesity")</f>
        <v>Under Weight</v>
      </c>
      <c r="K2061" s="23" t="str" cm="1">
        <f t="array" ref="K2061">_xlfn.IFS(D2061&lt;5.7,"Normal",D2061&lt;=6.5,"Prediabetes",D2061&gt;6.5,"Diabetes")</f>
        <v>Normal</v>
      </c>
      <c r="L2061" s="30" t="str">
        <f>VLOOKUP(A2061,'Hospitalisation Details'!A2061:H4403,2,FALSE)</f>
        <v>05-Aug-1996</v>
      </c>
      <c r="M2061" s="23">
        <f>VLOOKUP(A2061,'Hospitalisation Details'!A2061:H4403,5,FALSE)</f>
        <v>2680.95</v>
      </c>
      <c r="N2061" s="23" t="str">
        <f>VLOOKUP(A2061,'Hospitalisation Details'!A2061:H4403,6,FALSE)</f>
        <v>tier - 3</v>
      </c>
      <c r="O2061" s="23" t="str">
        <f>VLOOKUP(A2061,'Hospitalisation Details'!A2061:H4403,7,FALSE)</f>
        <v>tier - 2</v>
      </c>
      <c r="P2061" s="23" t="str">
        <f>VLOOKUP(A2061,'Hospitalisation Details'!A2061:H4403,8,FALSE)</f>
        <v>R1012</v>
      </c>
      <c r="Q2061" s="26">
        <f>VLOOKUP(A2061,'Hospitalisation Details'!A2061:H4403,3,FALSE)</f>
        <v>26.841666666666665</v>
      </c>
    </row>
    <row r="2062" spans="1:17" ht="15.75" customHeight="1" x14ac:dyDescent="0.3">
      <c r="A2062" s="31" t="s">
        <v>3512</v>
      </c>
      <c r="B2062" s="23" t="str">
        <f>VLOOKUP(A2062,'Customer Names'!A2062:D4396,3,FALSE)</f>
        <v xml:space="preserve">  Benjamin L</v>
      </c>
      <c r="C2062" s="23">
        <f>VLOOKUP(Healthcare!A2062,'Medical Examinations'!A2062:H4396,2,FALSE)</f>
        <v>31.35</v>
      </c>
      <c r="D2062" s="23">
        <f>VLOOKUP(A2062,'Medical Examinations'!A2062:H4396,3,FALSE)</f>
        <v>5.84</v>
      </c>
      <c r="E2062" s="23" t="str">
        <f>VLOOKUP(A2062,'Medical Examinations'!A2062:H4396,4,FALSE)</f>
        <v>No</v>
      </c>
      <c r="F2062" s="23" t="str">
        <f>VLOOKUP(A2062,'Medical Examinations'!A2062:H4396,5,FALSE)</f>
        <v>yes</v>
      </c>
      <c r="G2062" s="23" t="str">
        <f>VLOOKUP(A2062,'Medical Examinations'!A2062:H4396,6,FALSE)</f>
        <v>No</v>
      </c>
      <c r="H2062" s="23">
        <f>VLOOKUP(A2062,'Medical Examinations'!A2062:H4396,7,FALSE)</f>
        <v>1</v>
      </c>
      <c r="I2062" s="23" t="str">
        <f>VLOOKUP(A2062,'Medical Examinations'!A2062:H4396,8,FALSE)</f>
        <v>No</v>
      </c>
      <c r="J2062" s="23" t="str" cm="1">
        <f t="array" ref="J2062">_xlfn.IFS(C2062&lt;18.5,"Under Weight",C2062&lt;25,"Healthy Weight",C2062&lt;30,"Over Weight",C2062&gt;=30,"Obesity")</f>
        <v>Obesity</v>
      </c>
      <c r="K2062" s="23" t="str" cm="1">
        <f t="array" ref="K2062">_xlfn.IFS(D2062&lt;5.7,"Normal",D2062&lt;=6.5,"Prediabetes",D2062&gt;6.5,"Diabetes")</f>
        <v>Prediabetes</v>
      </c>
      <c r="L2062" s="30" t="str">
        <f>VLOOKUP(A2062,'Hospitalisation Details'!A2062:H4404,2,FALSE)</f>
        <v>09-Dec-2000</v>
      </c>
      <c r="M2062" s="23">
        <f>VLOOKUP(A2062,'Hospitalisation Details'!A2062:H4404,5,FALSE)</f>
        <v>2643.27</v>
      </c>
      <c r="N2062" s="23" t="str">
        <f>VLOOKUP(A2062,'Hospitalisation Details'!A2062:H4404,6,FALSE)</f>
        <v>tier - 2</v>
      </c>
      <c r="O2062" s="23" t="str">
        <f>VLOOKUP(A2062,'Hospitalisation Details'!A2062:H4404,7,FALSE)</f>
        <v>tier - 1</v>
      </c>
      <c r="P2062" s="23" t="str">
        <f>VLOOKUP(A2062,'Hospitalisation Details'!A2062:H4404,8,FALSE)</f>
        <v>R1012</v>
      </c>
      <c r="Q2062" s="26">
        <f>VLOOKUP(A2062,'Hospitalisation Details'!A2062:H4404,3,FALSE)</f>
        <v>22.497222222222224</v>
      </c>
    </row>
    <row r="2063" spans="1:17" ht="15.75" customHeight="1" x14ac:dyDescent="0.3">
      <c r="A2063" s="31" t="s">
        <v>3514</v>
      </c>
      <c r="B2063" s="23" t="str">
        <f>VLOOKUP(A2063,'Customer Names'!A2063:D4397,3,FALSE)</f>
        <v xml:space="preserve">  Rob G</v>
      </c>
      <c r="C2063" s="23">
        <f>VLOOKUP(Healthcare!A2063,'Medical Examinations'!A2063:H4397,2,FALSE)</f>
        <v>28.31</v>
      </c>
      <c r="D2063" s="23">
        <f>VLOOKUP(A2063,'Medical Examinations'!A2063:H4397,3,FALSE)</f>
        <v>6.41</v>
      </c>
      <c r="E2063" s="23" t="str">
        <f>VLOOKUP(A2063,'Medical Examinations'!A2063:H4397,4,FALSE)</f>
        <v>No</v>
      </c>
      <c r="F2063" s="23" t="str">
        <f>VLOOKUP(A2063,'Medical Examinations'!A2063:H4397,5,FALSE)</f>
        <v>yes</v>
      </c>
      <c r="G2063" s="23" t="str">
        <f>VLOOKUP(A2063,'Medical Examinations'!A2063:H4397,6,FALSE)</f>
        <v>No</v>
      </c>
      <c r="H2063" s="23">
        <f>VLOOKUP(A2063,'Medical Examinations'!A2063:H4397,7,FALSE)</f>
        <v>1</v>
      </c>
      <c r="I2063" s="23" t="str">
        <f>VLOOKUP(A2063,'Medical Examinations'!A2063:H4397,8,FALSE)</f>
        <v>No</v>
      </c>
      <c r="J2063" s="23" t="str" cm="1">
        <f t="array" ref="J2063">_xlfn.IFS(C2063&lt;18.5,"Under Weight",C2063&lt;25,"Healthy Weight",C2063&lt;30,"Over Weight",C2063&gt;=30,"Obesity")</f>
        <v>Over Weight</v>
      </c>
      <c r="K2063" s="23" t="str" cm="1">
        <f t="array" ref="K2063">_xlfn.IFS(D2063&lt;5.7,"Normal",D2063&lt;=6.5,"Prediabetes",D2063&gt;6.5,"Diabetes")</f>
        <v>Prediabetes</v>
      </c>
      <c r="L2063" s="30" t="str">
        <f>VLOOKUP(A2063,'Hospitalisation Details'!A2063:H4405,2,FALSE)</f>
        <v>24-Jun-2000</v>
      </c>
      <c r="M2063" s="23">
        <f>VLOOKUP(A2063,'Hospitalisation Details'!A2063:H4405,5,FALSE)</f>
        <v>2639.04</v>
      </c>
      <c r="N2063" s="23" t="str">
        <f>VLOOKUP(A2063,'Hospitalisation Details'!A2063:H4405,6,FALSE)</f>
        <v>tier - 2</v>
      </c>
      <c r="O2063" s="23" t="str">
        <f>VLOOKUP(A2063,'Hospitalisation Details'!A2063:H4405,7,FALSE)</f>
        <v>tier - 2</v>
      </c>
      <c r="P2063" s="23" t="str">
        <f>VLOOKUP(A2063,'Hospitalisation Details'!A2063:H4405,8,FALSE)</f>
        <v>R1012</v>
      </c>
      <c r="Q2063" s="26">
        <f>VLOOKUP(A2063,'Hospitalisation Details'!A2063:H4405,3,FALSE)</f>
        <v>22.955555555555556</v>
      </c>
    </row>
    <row r="2064" spans="1:17" ht="15.75" customHeight="1" x14ac:dyDescent="0.3">
      <c r="A2064" s="31" t="s">
        <v>3516</v>
      </c>
      <c r="B2064" s="23" t="str">
        <f>VLOOKUP(A2064,'Customer Names'!A2064:D4398,3,FALSE)</f>
        <v xml:space="preserve">  Stefanie A</v>
      </c>
      <c r="C2064" s="23">
        <f>VLOOKUP(Healthcare!A2064,'Medical Examinations'!A2064:H4398,2,FALSE)</f>
        <v>30.3</v>
      </c>
      <c r="D2064" s="23">
        <f>VLOOKUP(A2064,'Medical Examinations'!A2064:H4398,3,FALSE)</f>
        <v>4.7300000000000004</v>
      </c>
      <c r="E2064" s="23" t="str">
        <f>VLOOKUP(A2064,'Medical Examinations'!A2064:H4398,4,FALSE)</f>
        <v>Yes</v>
      </c>
      <c r="F2064" s="23" t="str">
        <f>VLOOKUP(A2064,'Medical Examinations'!A2064:H4398,5,FALSE)</f>
        <v>No</v>
      </c>
      <c r="G2064" s="23" t="str">
        <f>VLOOKUP(A2064,'Medical Examinations'!A2064:H4398,6,FALSE)</f>
        <v>Yes</v>
      </c>
      <c r="H2064" s="23">
        <f>VLOOKUP(A2064,'Medical Examinations'!A2064:H4398,7,FALSE)</f>
        <v>1</v>
      </c>
      <c r="I2064" s="23" t="str">
        <f>VLOOKUP(A2064,'Medical Examinations'!A2064:H4398,8,FALSE)</f>
        <v>No</v>
      </c>
      <c r="J2064" s="23" t="str" cm="1">
        <f t="array" ref="J2064">_xlfn.IFS(C2064&lt;18.5,"Under Weight",C2064&lt;25,"Healthy Weight",C2064&lt;30,"Over Weight",C2064&gt;=30,"Obesity")</f>
        <v>Obesity</v>
      </c>
      <c r="K2064" s="23" t="str" cm="1">
        <f t="array" ref="K2064">_xlfn.IFS(D2064&lt;5.7,"Normal",D2064&lt;=6.5,"Prediabetes",D2064&gt;6.5,"Diabetes")</f>
        <v>Normal</v>
      </c>
      <c r="L2064" s="30" t="str">
        <f>VLOOKUP(A2064,'Hospitalisation Details'!A2064:H4406,2,FALSE)</f>
        <v>26-Aug-1997</v>
      </c>
      <c r="M2064" s="23">
        <f>VLOOKUP(A2064,'Hospitalisation Details'!A2064:H4406,5,FALSE)</f>
        <v>2632.99</v>
      </c>
      <c r="N2064" s="23" t="str">
        <f>VLOOKUP(A2064,'Hospitalisation Details'!A2064:H4406,6,FALSE)</f>
        <v>tier - 2</v>
      </c>
      <c r="O2064" s="23" t="str">
        <f>VLOOKUP(A2064,'Hospitalisation Details'!A2064:H4406,7,FALSE)</f>
        <v>tier - 1</v>
      </c>
      <c r="P2064" s="23" t="str">
        <f>VLOOKUP(A2064,'Hospitalisation Details'!A2064:H4406,8,FALSE)</f>
        <v>R1011</v>
      </c>
      <c r="Q2064" s="26">
        <f>VLOOKUP(A2064,'Hospitalisation Details'!A2064:H4406,3,FALSE)</f>
        <v>25.783333333333335</v>
      </c>
    </row>
    <row r="2065" spans="1:17" ht="15.75" customHeight="1" x14ac:dyDescent="0.3">
      <c r="A2065" s="31" t="s">
        <v>3518</v>
      </c>
      <c r="B2065" s="23" t="str">
        <f>VLOOKUP(A2065,'Customer Names'!A2065:D4399,3,FALSE)</f>
        <v xml:space="preserve">  Stephanie</v>
      </c>
      <c r="C2065" s="23">
        <f>VLOOKUP(Healthcare!A2065,'Medical Examinations'!A2065:H4399,2,FALSE)</f>
        <v>26.4</v>
      </c>
      <c r="D2065" s="23">
        <f>VLOOKUP(A2065,'Medical Examinations'!A2065:H4399,3,FALSE)</f>
        <v>6.22</v>
      </c>
      <c r="E2065" s="23" t="str">
        <f>VLOOKUP(A2065,'Medical Examinations'!A2065:H4399,4,FALSE)</f>
        <v>Yes</v>
      </c>
      <c r="F2065" s="23" t="str">
        <f>VLOOKUP(A2065,'Medical Examinations'!A2065:H4399,5,FALSE)</f>
        <v>No</v>
      </c>
      <c r="G2065" s="23" t="str">
        <f>VLOOKUP(A2065,'Medical Examinations'!A2065:H4399,6,FALSE)</f>
        <v>No</v>
      </c>
      <c r="H2065" s="23">
        <f>VLOOKUP(A2065,'Medical Examinations'!A2065:H4399,7,FALSE)</f>
        <v>0</v>
      </c>
      <c r="I2065" s="23" t="str">
        <f>VLOOKUP(A2065,'Medical Examinations'!A2065:H4399,8,FALSE)</f>
        <v>No</v>
      </c>
      <c r="J2065" s="23" t="str" cm="1">
        <f t="array" ref="J2065">_xlfn.IFS(C2065&lt;18.5,"Under Weight",C2065&lt;25,"Healthy Weight",C2065&lt;30,"Over Weight",C2065&gt;=30,"Obesity")</f>
        <v>Over Weight</v>
      </c>
      <c r="K2065" s="23" t="str" cm="1">
        <f t="array" ref="K2065">_xlfn.IFS(D2065&lt;5.7,"Normal",D2065&lt;=6.5,"Prediabetes",D2065&gt;6.5,"Diabetes")</f>
        <v>Prediabetes</v>
      </c>
      <c r="L2065" s="30" t="str">
        <f>VLOOKUP(A2065,'Hospitalisation Details'!A2065:H4407,2,FALSE)</f>
        <v>26-Aug-2001</v>
      </c>
      <c r="M2065" s="23">
        <f>VLOOKUP(A2065,'Hospitalisation Details'!A2065:H4407,5,FALSE)</f>
        <v>2597.7800000000002</v>
      </c>
      <c r="N2065" s="23" t="str">
        <f>VLOOKUP(A2065,'Hospitalisation Details'!A2065:H4407,6,FALSE)</f>
        <v>tier - 2</v>
      </c>
      <c r="O2065" s="23" t="str">
        <f>VLOOKUP(A2065,'Hospitalisation Details'!A2065:H4407,7,FALSE)</f>
        <v>tier - 1</v>
      </c>
      <c r="P2065" s="23" t="str">
        <f>VLOOKUP(A2065,'Hospitalisation Details'!A2065:H4407,8,FALSE)</f>
        <v>R1011</v>
      </c>
      <c r="Q2065" s="26">
        <f>VLOOKUP(A2065,'Hospitalisation Details'!A2065:H4407,3,FALSE)</f>
        <v>21.783333333333335</v>
      </c>
    </row>
    <row r="2066" spans="1:17" ht="15.75" customHeight="1" x14ac:dyDescent="0.3">
      <c r="A2066" s="31" t="s">
        <v>3519</v>
      </c>
      <c r="B2066" s="23" t="str">
        <f>VLOOKUP(A2066,'Customer Names'!A2066:D4400,3,FALSE)</f>
        <v xml:space="preserve">  Caroline F</v>
      </c>
      <c r="C2066" s="23">
        <f>VLOOKUP(Healthcare!A2066,'Medical Examinations'!A2066:H4400,2,FALSE)</f>
        <v>22.135000000000002</v>
      </c>
      <c r="D2066" s="23">
        <f>VLOOKUP(A2066,'Medical Examinations'!A2066:H4400,3,FALSE)</f>
        <v>4.46</v>
      </c>
      <c r="E2066" s="23" t="str">
        <f>VLOOKUP(A2066,'Medical Examinations'!A2066:H4400,4,FALSE)</f>
        <v>Yes</v>
      </c>
      <c r="F2066" s="23" t="str">
        <f>VLOOKUP(A2066,'Medical Examinations'!A2066:H4400,5,FALSE)</f>
        <v>No</v>
      </c>
      <c r="G2066" s="23" t="str">
        <f>VLOOKUP(A2066,'Medical Examinations'!A2066:H4400,6,FALSE)</f>
        <v>No</v>
      </c>
      <c r="H2066" s="23">
        <f>VLOOKUP(A2066,'Medical Examinations'!A2066:H4400,7,FALSE)</f>
        <v>0</v>
      </c>
      <c r="I2066" s="23" t="str">
        <f>VLOOKUP(A2066,'Medical Examinations'!A2066:H4400,8,FALSE)</f>
        <v>No</v>
      </c>
      <c r="J2066" s="23" t="str" cm="1">
        <f t="array" ref="J2066">_xlfn.IFS(C2066&lt;18.5,"Under Weight",C2066&lt;25,"Healthy Weight",C2066&lt;30,"Over Weight",C2066&gt;=30,"Obesity")</f>
        <v>Healthy Weight</v>
      </c>
      <c r="K2066" s="23" t="str" cm="1">
        <f t="array" ref="K2066">_xlfn.IFS(D2066&lt;5.7,"Normal",D2066&lt;=6.5,"Prediabetes",D2066&gt;6.5,"Diabetes")</f>
        <v>Normal</v>
      </c>
      <c r="L2066" s="30" t="str">
        <f>VLOOKUP(A2066,'Hospitalisation Details'!A2066:H4408,2,FALSE)</f>
        <v>28-Jul-2001</v>
      </c>
      <c r="M2066" s="23">
        <f>VLOOKUP(A2066,'Hospitalisation Details'!A2066:H4408,5,FALSE)</f>
        <v>2585.85</v>
      </c>
      <c r="N2066" s="23" t="str">
        <f>VLOOKUP(A2066,'Hospitalisation Details'!A2066:H4408,6,FALSE)</f>
        <v>tier - 2</v>
      </c>
      <c r="O2066" s="23" t="str">
        <f>VLOOKUP(A2066,'Hospitalisation Details'!A2066:H4408,7,FALSE)</f>
        <v>tier - 2</v>
      </c>
      <c r="P2066" s="23" t="str">
        <f>VLOOKUP(A2066,'Hospitalisation Details'!A2066:H4408,8,FALSE)</f>
        <v>R1024</v>
      </c>
      <c r="Q2066" s="26">
        <f>VLOOKUP(A2066,'Hospitalisation Details'!A2066:H4408,3,FALSE)</f>
        <v>21.861111111111111</v>
      </c>
    </row>
    <row r="2067" spans="1:17" ht="15.75" customHeight="1" x14ac:dyDescent="0.3">
      <c r="A2067" s="31" t="s">
        <v>3521</v>
      </c>
      <c r="B2067" s="23" t="str">
        <f>VLOOKUP(A2067,'Customer Names'!A2067:D4401,3,FALSE)</f>
        <v xml:space="preserve">  Julia J</v>
      </c>
      <c r="C2067" s="23">
        <f>VLOOKUP(Healthcare!A2067,'Medical Examinations'!A2067:H4401,2,FALSE)</f>
        <v>17.399999999999999</v>
      </c>
      <c r="D2067" s="23">
        <f>VLOOKUP(A2067,'Medical Examinations'!A2067:H4401,3,FALSE)</f>
        <v>4.5</v>
      </c>
      <c r="E2067" s="23" t="str">
        <f>VLOOKUP(A2067,'Medical Examinations'!A2067:H4401,4,FALSE)</f>
        <v>Yes</v>
      </c>
      <c r="F2067" s="23" t="str">
        <f>VLOOKUP(A2067,'Medical Examinations'!A2067:H4401,5,FALSE)</f>
        <v>No</v>
      </c>
      <c r="G2067" s="23" t="str">
        <f>VLOOKUP(A2067,'Medical Examinations'!A2067:H4401,6,FALSE)</f>
        <v>No</v>
      </c>
      <c r="H2067" s="23">
        <f>VLOOKUP(A2067,'Medical Examinations'!A2067:H4401,7,FALSE)</f>
        <v>0</v>
      </c>
      <c r="I2067" s="23" t="str">
        <f>VLOOKUP(A2067,'Medical Examinations'!A2067:H4401,8,FALSE)</f>
        <v>No</v>
      </c>
      <c r="J2067" s="23" t="str" cm="1">
        <f t="array" ref="J2067">_xlfn.IFS(C2067&lt;18.5,"Under Weight",C2067&lt;25,"Healthy Weight",C2067&lt;30,"Over Weight",C2067&gt;=30,"Obesity")</f>
        <v>Under Weight</v>
      </c>
      <c r="K2067" s="23" t="str" cm="1">
        <f t="array" ref="K2067">_xlfn.IFS(D2067&lt;5.7,"Normal",D2067&lt;=6.5,"Prediabetes",D2067&gt;6.5,"Diabetes")</f>
        <v>Normal</v>
      </c>
      <c r="L2067" s="30" t="str">
        <f>VLOOKUP(A2067,'Hospitalisation Details'!A2067:H4409,2,FALSE)</f>
        <v>15-Oct-2001</v>
      </c>
      <c r="M2067" s="23">
        <f>VLOOKUP(A2067,'Hospitalisation Details'!A2067:H4409,5,FALSE)</f>
        <v>2585.27</v>
      </c>
      <c r="N2067" s="23" t="str">
        <f>VLOOKUP(A2067,'Hospitalisation Details'!A2067:H4409,6,FALSE)</f>
        <v>tier - 2</v>
      </c>
      <c r="O2067" s="23" t="str">
        <f>VLOOKUP(A2067,'Hospitalisation Details'!A2067:H4409,7,FALSE)</f>
        <v>tier - 3</v>
      </c>
      <c r="P2067" s="23" t="str">
        <f>VLOOKUP(A2067,'Hospitalisation Details'!A2067:H4409,8,FALSE)</f>
        <v>R1011</v>
      </c>
      <c r="Q2067" s="26">
        <f>VLOOKUP(A2067,'Hospitalisation Details'!A2067:H4409,3,FALSE)</f>
        <v>21.647222222222222</v>
      </c>
    </row>
    <row r="2068" spans="1:17" ht="15.75" customHeight="1" x14ac:dyDescent="0.3">
      <c r="A2068" s="31" t="s">
        <v>3523</v>
      </c>
      <c r="B2068" s="23" t="str">
        <f>VLOOKUP(A2068,'Customer Names'!A2068:D4402,3,FALSE)</f>
        <v xml:space="preserve">  Jack</v>
      </c>
      <c r="C2068" s="23">
        <f>VLOOKUP(Healthcare!A2068,'Medical Examinations'!A2068:H4402,2,FALSE)</f>
        <v>28.06</v>
      </c>
      <c r="D2068" s="23">
        <f>VLOOKUP(A2068,'Medical Examinations'!A2068:H4402,3,FALSE)</f>
        <v>8.93</v>
      </c>
      <c r="E2068" s="23" t="str">
        <f>VLOOKUP(A2068,'Medical Examinations'!A2068:H4402,4,FALSE)</f>
        <v>No</v>
      </c>
      <c r="F2068" s="23" t="str">
        <f>VLOOKUP(A2068,'Medical Examinations'!A2068:H4402,5,FALSE)</f>
        <v>No</v>
      </c>
      <c r="G2068" s="23" t="str">
        <f>VLOOKUP(A2068,'Medical Examinations'!A2068:H4402,6,FALSE)</f>
        <v>No</v>
      </c>
      <c r="H2068" s="23">
        <f>VLOOKUP(A2068,'Medical Examinations'!A2068:H4402,7,FALSE)</f>
        <v>0</v>
      </c>
      <c r="I2068" s="23" t="str">
        <f>VLOOKUP(A2068,'Medical Examinations'!A2068:H4402,8,FALSE)</f>
        <v>No</v>
      </c>
      <c r="J2068" s="23" t="str" cm="1">
        <f t="array" ref="J2068">_xlfn.IFS(C2068&lt;18.5,"Under Weight",C2068&lt;25,"Healthy Weight",C2068&lt;30,"Over Weight",C2068&gt;=30,"Obesity")</f>
        <v>Over Weight</v>
      </c>
      <c r="K2068" s="23" t="str" cm="1">
        <f t="array" ref="K2068">_xlfn.IFS(D2068&lt;5.7,"Normal",D2068&lt;=6.5,"Prediabetes",D2068&gt;6.5,"Diabetes")</f>
        <v>Diabetes</v>
      </c>
      <c r="L2068" s="30" t="str">
        <f>VLOOKUP(A2068,'Hospitalisation Details'!A2068:H4410,2,FALSE)</f>
        <v>20-Jul-2002</v>
      </c>
      <c r="M2068" s="23">
        <f>VLOOKUP(A2068,'Hospitalisation Details'!A2068:H4410,5,FALSE)</f>
        <v>2585.04</v>
      </c>
      <c r="N2068" s="23" t="str">
        <f>VLOOKUP(A2068,'Hospitalisation Details'!A2068:H4410,6,FALSE)</f>
        <v>tier - 2</v>
      </c>
      <c r="O2068" s="23" t="str">
        <f>VLOOKUP(A2068,'Hospitalisation Details'!A2068:H4410,7,FALSE)</f>
        <v>tier - 2</v>
      </c>
      <c r="P2068" s="23" t="str">
        <f>VLOOKUP(A2068,'Hospitalisation Details'!A2068:H4410,8,FALSE)</f>
        <v>R1021</v>
      </c>
      <c r="Q2068" s="26">
        <f>VLOOKUP(A2068,'Hospitalisation Details'!A2068:H4410,3,FALSE)</f>
        <v>20.883333333333333</v>
      </c>
    </row>
    <row r="2069" spans="1:17" ht="15.75" customHeight="1" x14ac:dyDescent="0.3">
      <c r="A2069" s="31" t="s">
        <v>3524</v>
      </c>
      <c r="B2069" s="23" t="str">
        <f>VLOOKUP(A2069,'Customer Names'!A2069:D4403,3,FALSE)</f>
        <v xml:space="preserve">  Bernat</v>
      </c>
      <c r="C2069" s="23">
        <f>VLOOKUP(Healthcare!A2069,'Medical Examinations'!A2069:H4403,2,FALSE)</f>
        <v>31.13</v>
      </c>
      <c r="D2069" s="23">
        <f>VLOOKUP(A2069,'Medical Examinations'!A2069:H4403,3,FALSE)</f>
        <v>11.02</v>
      </c>
      <c r="E2069" s="23" t="str">
        <f>VLOOKUP(A2069,'Medical Examinations'!A2069:H4403,4,FALSE)</f>
        <v>No</v>
      </c>
      <c r="F2069" s="23" t="str">
        <f>VLOOKUP(A2069,'Medical Examinations'!A2069:H4403,5,FALSE)</f>
        <v>No</v>
      </c>
      <c r="G2069" s="23" t="str">
        <f>VLOOKUP(A2069,'Medical Examinations'!A2069:H4403,6,FALSE)</f>
        <v>No</v>
      </c>
      <c r="H2069" s="23">
        <f>VLOOKUP(A2069,'Medical Examinations'!A2069:H4403,7,FALSE)</f>
        <v>0</v>
      </c>
      <c r="I2069" s="23" t="str">
        <f>VLOOKUP(A2069,'Medical Examinations'!A2069:H4403,8,FALSE)</f>
        <v>No</v>
      </c>
      <c r="J2069" s="23" t="str" cm="1">
        <f t="array" ref="J2069">_xlfn.IFS(C2069&lt;18.5,"Under Weight",C2069&lt;25,"Healthy Weight",C2069&lt;30,"Over Weight",C2069&gt;=30,"Obesity")</f>
        <v>Obesity</v>
      </c>
      <c r="K2069" s="23" t="str" cm="1">
        <f t="array" ref="K2069">_xlfn.IFS(D2069&lt;5.7,"Normal",D2069&lt;=6.5,"Prediabetes",D2069&gt;6.5,"Diabetes")</f>
        <v>Diabetes</v>
      </c>
      <c r="L2069" s="30" t="str">
        <f>VLOOKUP(A2069,'Hospitalisation Details'!A2069:H4411,2,FALSE)</f>
        <v>11-Oct-2002</v>
      </c>
      <c r="M2069" s="23">
        <f>VLOOKUP(A2069,'Hospitalisation Details'!A2069:H4411,5,FALSE)</f>
        <v>2566.4699999999998</v>
      </c>
      <c r="N2069" s="23" t="str">
        <f>VLOOKUP(A2069,'Hospitalisation Details'!A2069:H4411,6,FALSE)</f>
        <v>tier - 2</v>
      </c>
      <c r="O2069" s="23" t="str">
        <f>VLOOKUP(A2069,'Hospitalisation Details'!A2069:H4411,7,FALSE)</f>
        <v>tier - 3</v>
      </c>
      <c r="P2069" s="23" t="str">
        <f>VLOOKUP(A2069,'Hospitalisation Details'!A2069:H4411,8,FALSE)</f>
        <v>R1013</v>
      </c>
      <c r="Q2069" s="26">
        <f>VLOOKUP(A2069,'Hospitalisation Details'!A2069:H4411,3,FALSE)</f>
        <v>20.658333333333335</v>
      </c>
    </row>
    <row r="2070" spans="1:17" ht="15.75" customHeight="1" x14ac:dyDescent="0.3">
      <c r="A2070" s="31" t="s">
        <v>3526</v>
      </c>
      <c r="B2070" s="23" t="str">
        <f>VLOOKUP(A2070,'Customer Names'!A2070:D4404,3,FALSE)</f>
        <v xml:space="preserve">  Hicham</v>
      </c>
      <c r="C2070" s="23">
        <f>VLOOKUP(Healthcare!A2070,'Medical Examinations'!A2070:H4404,2,FALSE)</f>
        <v>18.46</v>
      </c>
      <c r="D2070" s="23">
        <f>VLOOKUP(A2070,'Medical Examinations'!A2070:H4404,3,FALSE)</f>
        <v>5.25</v>
      </c>
      <c r="E2070" s="23" t="str">
        <f>VLOOKUP(A2070,'Medical Examinations'!A2070:H4404,4,FALSE)</f>
        <v>No</v>
      </c>
      <c r="F2070" s="23" t="str">
        <f>VLOOKUP(A2070,'Medical Examinations'!A2070:H4404,5,FALSE)</f>
        <v>No</v>
      </c>
      <c r="G2070" s="23" t="str">
        <f>VLOOKUP(A2070,'Medical Examinations'!A2070:H4404,6,FALSE)</f>
        <v>No</v>
      </c>
      <c r="H2070" s="23">
        <f>VLOOKUP(A2070,'Medical Examinations'!A2070:H4404,7,FALSE)</f>
        <v>0</v>
      </c>
      <c r="I2070" s="23" t="str">
        <f>VLOOKUP(A2070,'Medical Examinations'!A2070:H4404,8,FALSE)</f>
        <v>No</v>
      </c>
      <c r="J2070" s="23" t="str" cm="1">
        <f t="array" ref="J2070">_xlfn.IFS(C2070&lt;18.5,"Under Weight",C2070&lt;25,"Healthy Weight",C2070&lt;30,"Over Weight",C2070&gt;=30,"Obesity")</f>
        <v>Under Weight</v>
      </c>
      <c r="K2070" s="23" t="str" cm="1">
        <f t="array" ref="K2070">_xlfn.IFS(D2070&lt;5.7,"Normal",D2070&lt;=6.5,"Prediabetes",D2070&gt;6.5,"Diabetes")</f>
        <v>Normal</v>
      </c>
      <c r="L2070" s="30" t="str">
        <f>VLOOKUP(A2070,'Hospitalisation Details'!A2070:H4412,2,FALSE)</f>
        <v>17-Nov-1991</v>
      </c>
      <c r="M2070" s="23">
        <f>VLOOKUP(A2070,'Hospitalisation Details'!A2070:H4412,5,FALSE)</f>
        <v>2545.6799999999998</v>
      </c>
      <c r="N2070" s="23" t="str">
        <f>VLOOKUP(A2070,'Hospitalisation Details'!A2070:H4412,6,FALSE)</f>
        <v>tier - 2</v>
      </c>
      <c r="O2070" s="23" t="str">
        <f>VLOOKUP(A2070,'Hospitalisation Details'!A2070:H4412,7,FALSE)</f>
        <v>tier - 1</v>
      </c>
      <c r="P2070" s="23" t="str">
        <f>VLOOKUP(A2070,'Hospitalisation Details'!A2070:H4412,8,FALSE)</f>
        <v>R1013</v>
      </c>
      <c r="Q2070" s="26">
        <f>VLOOKUP(A2070,'Hospitalisation Details'!A2070:H4412,3,FALSE)</f>
        <v>31.558333333333334</v>
      </c>
    </row>
    <row r="2071" spans="1:17" ht="15.75" customHeight="1" x14ac:dyDescent="0.3">
      <c r="A2071" s="31" t="s">
        <v>3528</v>
      </c>
      <c r="B2071" s="23" t="str">
        <f>VLOOKUP(A2071,'Customer Names'!A2071:D4405,3,FALSE)</f>
        <v xml:space="preserve">  Sarah</v>
      </c>
      <c r="C2071" s="23">
        <f>VLOOKUP(Healthcare!A2071,'Medical Examinations'!A2071:H4405,2,FALSE)</f>
        <v>17.3</v>
      </c>
      <c r="D2071" s="23">
        <f>VLOOKUP(A2071,'Medical Examinations'!A2071:H4405,3,FALSE)</f>
        <v>4.75</v>
      </c>
      <c r="E2071" s="23" t="str">
        <f>VLOOKUP(A2071,'Medical Examinations'!A2071:H4405,4,FALSE)</f>
        <v>No</v>
      </c>
      <c r="F2071" s="23" t="str">
        <f>VLOOKUP(A2071,'Medical Examinations'!A2071:H4405,5,FALSE)</f>
        <v>No</v>
      </c>
      <c r="G2071" s="23" t="str">
        <f>VLOOKUP(A2071,'Medical Examinations'!A2071:H4405,6,FALSE)</f>
        <v>No</v>
      </c>
      <c r="H2071" s="23">
        <f>VLOOKUP(A2071,'Medical Examinations'!A2071:H4405,7,FALSE)</f>
        <v>0</v>
      </c>
      <c r="I2071" s="23" t="str">
        <f>VLOOKUP(A2071,'Medical Examinations'!A2071:H4405,8,FALSE)</f>
        <v>No</v>
      </c>
      <c r="J2071" s="23" t="str" cm="1">
        <f t="array" ref="J2071">_xlfn.IFS(C2071&lt;18.5,"Under Weight",C2071&lt;25,"Healthy Weight",C2071&lt;30,"Over Weight",C2071&gt;=30,"Obesity")</f>
        <v>Under Weight</v>
      </c>
      <c r="K2071" s="23" t="str" cm="1">
        <f t="array" ref="K2071">_xlfn.IFS(D2071&lt;5.7,"Normal",D2071&lt;=6.5,"Prediabetes",D2071&gt;6.5,"Diabetes")</f>
        <v>Normal</v>
      </c>
      <c r="L2071" s="30" t="str">
        <f>VLOOKUP(A2071,'Hospitalisation Details'!A2071:H4413,2,FALSE)</f>
        <v>01-Oct-1990</v>
      </c>
      <c r="M2071" s="23">
        <f>VLOOKUP(A2071,'Hospitalisation Details'!A2071:H4413,5,FALSE)</f>
        <v>2540.39</v>
      </c>
      <c r="N2071" s="23" t="str">
        <f>VLOOKUP(A2071,'Hospitalisation Details'!A2071:H4413,6,FALSE)</f>
        <v>tier - 2</v>
      </c>
      <c r="O2071" s="23" t="str">
        <f>VLOOKUP(A2071,'Hospitalisation Details'!A2071:H4413,7,FALSE)</f>
        <v>tier - 2</v>
      </c>
      <c r="P2071" s="23" t="str">
        <f>VLOOKUP(A2071,'Hospitalisation Details'!A2071:H4413,8,FALSE)</f>
        <v>R1013</v>
      </c>
      <c r="Q2071" s="26">
        <f>VLOOKUP(A2071,'Hospitalisation Details'!A2071:H4413,3,FALSE)</f>
        <v>32.68611111111111</v>
      </c>
    </row>
    <row r="2072" spans="1:17" ht="15.75" customHeight="1" x14ac:dyDescent="0.3">
      <c r="A2072" s="31" t="s">
        <v>3529</v>
      </c>
      <c r="B2072" s="23" t="str">
        <f>VLOOKUP(A2072,'Customer Names'!A2072:D4406,3,FALSE)</f>
        <v xml:space="preserve">  Anthony S</v>
      </c>
      <c r="C2072" s="23">
        <f>VLOOKUP(Healthcare!A2072,'Medical Examinations'!A2072:H4406,2,FALSE)</f>
        <v>35.625</v>
      </c>
      <c r="D2072" s="23">
        <f>VLOOKUP(A2072,'Medical Examinations'!A2072:H4406,3,FALSE)</f>
        <v>4.68</v>
      </c>
      <c r="E2072" s="23" t="str">
        <f>VLOOKUP(A2072,'Medical Examinations'!A2072:H4406,4,FALSE)</f>
        <v>Yes</v>
      </c>
      <c r="F2072" s="23" t="str">
        <f>VLOOKUP(A2072,'Medical Examinations'!A2072:H4406,5,FALSE)</f>
        <v>No</v>
      </c>
      <c r="G2072" s="23" t="str">
        <f>VLOOKUP(A2072,'Medical Examinations'!A2072:H4406,6,FALSE)</f>
        <v>Yes</v>
      </c>
      <c r="H2072" s="23">
        <f>VLOOKUP(A2072,'Medical Examinations'!A2072:H4406,7,FALSE)</f>
        <v>1</v>
      </c>
      <c r="I2072" s="23" t="str">
        <f>VLOOKUP(A2072,'Medical Examinations'!A2072:H4406,8,FALSE)</f>
        <v>No</v>
      </c>
      <c r="J2072" s="23" t="str" cm="1">
        <f t="array" ref="J2072">_xlfn.IFS(C2072&lt;18.5,"Under Weight",C2072&lt;25,"Healthy Weight",C2072&lt;30,"Over Weight",C2072&gt;=30,"Obesity")</f>
        <v>Obesity</v>
      </c>
      <c r="K2072" s="23" t="str" cm="1">
        <f t="array" ref="K2072">_xlfn.IFS(D2072&lt;5.7,"Normal",D2072&lt;=6.5,"Prediabetes",D2072&gt;6.5,"Diabetes")</f>
        <v>Normal</v>
      </c>
      <c r="L2072" s="30" t="str">
        <f>VLOOKUP(A2072,'Hospitalisation Details'!A2072:H4414,2,FALSE)</f>
        <v>28-Jul-1997</v>
      </c>
      <c r="M2072" s="23">
        <f>VLOOKUP(A2072,'Hospitalisation Details'!A2072:H4414,5,FALSE)</f>
        <v>2534.39</v>
      </c>
      <c r="N2072" s="23" t="str">
        <f>VLOOKUP(A2072,'Hospitalisation Details'!A2072:H4414,6,FALSE)</f>
        <v>tier - 3</v>
      </c>
      <c r="O2072" s="23" t="str">
        <f>VLOOKUP(A2072,'Hospitalisation Details'!A2072:H4414,7,FALSE)</f>
        <v>tier - 3</v>
      </c>
      <c r="P2072" s="23" t="str">
        <f>VLOOKUP(A2072,'Hospitalisation Details'!A2072:H4414,8,FALSE)</f>
        <v>R1012</v>
      </c>
      <c r="Q2072" s="26">
        <f>VLOOKUP(A2072,'Hospitalisation Details'!A2072:H4414,3,FALSE)</f>
        <v>25.861111111111111</v>
      </c>
    </row>
    <row r="2073" spans="1:17" ht="15.75" customHeight="1" x14ac:dyDescent="0.3">
      <c r="A2073" s="31" t="s">
        <v>3530</v>
      </c>
      <c r="B2073" s="23" t="str">
        <f>VLOOKUP(A2073,'Customer Names'!A2073:D4407,3,FALSE)</f>
        <v xml:space="preserve">  Elisabetta</v>
      </c>
      <c r="C2073" s="23">
        <f>VLOOKUP(Healthcare!A2073,'Medical Examinations'!A2073:H4407,2,FALSE)</f>
        <v>20.234999999999999</v>
      </c>
      <c r="D2073" s="23">
        <f>VLOOKUP(A2073,'Medical Examinations'!A2073:H4407,3,FALSE)</f>
        <v>6.17</v>
      </c>
      <c r="E2073" s="23" t="str">
        <f>VLOOKUP(A2073,'Medical Examinations'!A2073:H4407,4,FALSE)</f>
        <v>Yes</v>
      </c>
      <c r="F2073" s="23" t="str">
        <f>VLOOKUP(A2073,'Medical Examinations'!A2073:H4407,5,FALSE)</f>
        <v>yes</v>
      </c>
      <c r="G2073" s="23" t="str">
        <f>VLOOKUP(A2073,'Medical Examinations'!A2073:H4407,6,FALSE)</f>
        <v>No</v>
      </c>
      <c r="H2073" s="23">
        <f>VLOOKUP(A2073,'Medical Examinations'!A2073:H4407,7,FALSE)</f>
        <v>2</v>
      </c>
      <c r="I2073" s="23" t="str">
        <f>VLOOKUP(A2073,'Medical Examinations'!A2073:H4407,8,FALSE)</f>
        <v>No</v>
      </c>
      <c r="J2073" s="23" t="str" cm="1">
        <f t="array" ref="J2073">_xlfn.IFS(C2073&lt;18.5,"Under Weight",C2073&lt;25,"Healthy Weight",C2073&lt;30,"Over Weight",C2073&gt;=30,"Obesity")</f>
        <v>Healthy Weight</v>
      </c>
      <c r="K2073" s="23" t="str" cm="1">
        <f t="array" ref="K2073">_xlfn.IFS(D2073&lt;5.7,"Normal",D2073&lt;=6.5,"Prediabetes",D2073&gt;6.5,"Diabetes")</f>
        <v>Prediabetes</v>
      </c>
      <c r="L2073" s="30" t="str">
        <f>VLOOKUP(A2073,'Hospitalisation Details'!A2073:H4415,2,FALSE)</f>
        <v>25-Aug-2000</v>
      </c>
      <c r="M2073" s="23">
        <f>VLOOKUP(A2073,'Hospitalisation Details'!A2073:H4415,5,FALSE)</f>
        <v>2527.8200000000002</v>
      </c>
      <c r="N2073" s="23" t="str">
        <f>VLOOKUP(A2073,'Hospitalisation Details'!A2073:H4415,6,FALSE)</f>
        <v>tier - 2</v>
      </c>
      <c r="O2073" s="23" t="str">
        <f>VLOOKUP(A2073,'Hospitalisation Details'!A2073:H4415,7,FALSE)</f>
        <v>tier - 3</v>
      </c>
      <c r="P2073" s="23" t="str">
        <f>VLOOKUP(A2073,'Hospitalisation Details'!A2073:H4415,8,FALSE)</f>
        <v>R1012</v>
      </c>
      <c r="Q2073" s="26">
        <f>VLOOKUP(A2073,'Hospitalisation Details'!A2073:H4415,3,FALSE)</f>
        <v>22.786111111111111</v>
      </c>
    </row>
    <row r="2074" spans="1:17" ht="15.75" customHeight="1" x14ac:dyDescent="0.3">
      <c r="A2074" s="31" t="s">
        <v>3532</v>
      </c>
      <c r="B2074" s="23" t="str">
        <f>VLOOKUP(A2074,'Customer Names'!A2074:D4408,3,FALSE)</f>
        <v xml:space="preserve">  Trevor N</v>
      </c>
      <c r="C2074" s="23">
        <f>VLOOKUP(Healthcare!A2074,'Medical Examinations'!A2074:H4408,2,FALSE)</f>
        <v>27.55</v>
      </c>
      <c r="D2074" s="23">
        <f>VLOOKUP(A2074,'Medical Examinations'!A2074:H4408,3,FALSE)</f>
        <v>4.5599999999999996</v>
      </c>
      <c r="E2074" s="23" t="str">
        <f>VLOOKUP(A2074,'Medical Examinations'!A2074:H4408,4,FALSE)</f>
        <v>Yes</v>
      </c>
      <c r="F2074" s="23" t="str">
        <f>VLOOKUP(A2074,'Medical Examinations'!A2074:H4408,5,FALSE)</f>
        <v>No</v>
      </c>
      <c r="G2074" s="23" t="str">
        <f>VLOOKUP(A2074,'Medical Examinations'!A2074:H4408,6,FALSE)</f>
        <v>Yes</v>
      </c>
      <c r="H2074" s="23">
        <f>VLOOKUP(A2074,'Medical Examinations'!A2074:H4408,7,FALSE)</f>
        <v>1</v>
      </c>
      <c r="I2074" s="23" t="str">
        <f>VLOOKUP(A2074,'Medical Examinations'!A2074:H4408,8,FALSE)</f>
        <v>No</v>
      </c>
      <c r="J2074" s="23" t="str" cm="1">
        <f t="array" ref="J2074">_xlfn.IFS(C2074&lt;18.5,"Under Weight",C2074&lt;25,"Healthy Weight",C2074&lt;30,"Over Weight",C2074&gt;=30,"Obesity")</f>
        <v>Over Weight</v>
      </c>
      <c r="K2074" s="23" t="str" cm="1">
        <f t="array" ref="K2074">_xlfn.IFS(D2074&lt;5.7,"Normal",D2074&lt;=6.5,"Prediabetes",D2074&gt;6.5,"Diabetes")</f>
        <v>Normal</v>
      </c>
      <c r="L2074" s="30" t="str">
        <f>VLOOKUP(A2074,'Hospitalisation Details'!A2074:H4416,2,FALSE)</f>
        <v>02-Nov-1997</v>
      </c>
      <c r="M2074" s="23">
        <f>VLOOKUP(A2074,'Hospitalisation Details'!A2074:H4416,5,FALSE)</f>
        <v>2523.17</v>
      </c>
      <c r="N2074" s="23" t="str">
        <f>VLOOKUP(A2074,'Hospitalisation Details'!A2074:H4416,6,FALSE)</f>
        <v>tier - 3</v>
      </c>
      <c r="O2074" s="23" t="str">
        <f>VLOOKUP(A2074,'Hospitalisation Details'!A2074:H4416,7,FALSE)</f>
        <v>tier - 1</v>
      </c>
      <c r="P2074" s="23" t="str">
        <f>VLOOKUP(A2074,'Hospitalisation Details'!A2074:H4416,8,FALSE)</f>
        <v>R1012</v>
      </c>
      <c r="Q2074" s="26">
        <f>VLOOKUP(A2074,'Hospitalisation Details'!A2074:H4416,3,FALSE)</f>
        <v>25.6</v>
      </c>
    </row>
    <row r="2075" spans="1:17" ht="15.75" customHeight="1" x14ac:dyDescent="0.3">
      <c r="A2075" s="31" t="s">
        <v>3534</v>
      </c>
      <c r="B2075" s="23" t="str">
        <f>VLOOKUP(A2075,'Customer Names'!A2075:D4409,3,FALSE)</f>
        <v xml:space="preserve">  Nancy</v>
      </c>
      <c r="C2075" s="23">
        <f>VLOOKUP(Healthcare!A2075,'Medical Examinations'!A2075:H4409,2,FALSE)</f>
        <v>17.97</v>
      </c>
      <c r="D2075" s="23">
        <f>VLOOKUP(A2075,'Medical Examinations'!A2075:H4409,3,FALSE)</f>
        <v>6.3</v>
      </c>
      <c r="E2075" s="23" t="str">
        <f>VLOOKUP(A2075,'Medical Examinations'!A2075:H4409,4,FALSE)</f>
        <v>No</v>
      </c>
      <c r="F2075" s="23" t="str">
        <f>VLOOKUP(A2075,'Medical Examinations'!A2075:H4409,5,FALSE)</f>
        <v>No</v>
      </c>
      <c r="G2075" s="23" t="str">
        <f>VLOOKUP(A2075,'Medical Examinations'!A2075:H4409,6,FALSE)</f>
        <v>No</v>
      </c>
      <c r="H2075" s="23">
        <f>VLOOKUP(A2075,'Medical Examinations'!A2075:H4409,7,FALSE)</f>
        <v>0</v>
      </c>
      <c r="I2075" s="23" t="str">
        <f>VLOOKUP(A2075,'Medical Examinations'!A2075:H4409,8,FALSE)</f>
        <v>No</v>
      </c>
      <c r="J2075" s="23" t="str" cm="1">
        <f t="array" ref="J2075">_xlfn.IFS(C2075&lt;18.5,"Under Weight",C2075&lt;25,"Healthy Weight",C2075&lt;30,"Over Weight",C2075&gt;=30,"Obesity")</f>
        <v>Under Weight</v>
      </c>
      <c r="K2075" s="23" t="str" cm="1">
        <f t="array" ref="K2075">_xlfn.IFS(D2075&lt;5.7,"Normal",D2075&lt;=6.5,"Prediabetes",D2075&gt;6.5,"Diabetes")</f>
        <v>Prediabetes</v>
      </c>
      <c r="L2075" s="30" t="str">
        <f>VLOOKUP(A2075,'Hospitalisation Details'!A2075:H4417,2,FALSE)</f>
        <v>05-Aug-1991</v>
      </c>
      <c r="M2075" s="23">
        <f>VLOOKUP(A2075,'Hospitalisation Details'!A2075:H4417,5,FALSE)</f>
        <v>2510.79</v>
      </c>
      <c r="N2075" s="23" t="str">
        <f>VLOOKUP(A2075,'Hospitalisation Details'!A2075:H4417,6,FALSE)</f>
        <v>tier - 2</v>
      </c>
      <c r="O2075" s="23" t="str">
        <f>VLOOKUP(A2075,'Hospitalisation Details'!A2075:H4417,7,FALSE)</f>
        <v>tier - 1</v>
      </c>
      <c r="P2075" s="23" t="str">
        <f>VLOOKUP(A2075,'Hospitalisation Details'!A2075:H4417,8,FALSE)</f>
        <v>R1013</v>
      </c>
      <c r="Q2075" s="26">
        <f>VLOOKUP(A2075,'Hospitalisation Details'!A2075:H4417,3,FALSE)</f>
        <v>31.841666666666665</v>
      </c>
    </row>
    <row r="2076" spans="1:17" ht="15.75" customHeight="1" x14ac:dyDescent="0.3">
      <c r="A2076" s="31" t="s">
        <v>3536</v>
      </c>
      <c r="B2076" s="23" t="str">
        <f>VLOOKUP(A2076,'Customer Names'!A2076:D4410,3,FALSE)</f>
        <v xml:space="preserve">  Allison R</v>
      </c>
      <c r="C2076" s="23">
        <f>VLOOKUP(Healthcare!A2076,'Medical Examinations'!A2076:H4410,2,FALSE)</f>
        <v>29.98</v>
      </c>
      <c r="D2076" s="23">
        <f>VLOOKUP(A2076,'Medical Examinations'!A2076:H4410,3,FALSE)</f>
        <v>6.03</v>
      </c>
      <c r="E2076" s="23" t="str">
        <f>VLOOKUP(A2076,'Medical Examinations'!A2076:H4410,4,FALSE)</f>
        <v>No</v>
      </c>
      <c r="F2076" s="23" t="str">
        <f>VLOOKUP(A2076,'Medical Examinations'!A2076:H4410,5,FALSE)</f>
        <v>yes</v>
      </c>
      <c r="G2076" s="23" t="str">
        <f>VLOOKUP(A2076,'Medical Examinations'!A2076:H4410,6,FALSE)</f>
        <v>No</v>
      </c>
      <c r="H2076" s="23">
        <f>VLOOKUP(A2076,'Medical Examinations'!A2076:H4410,7,FALSE)</f>
        <v>1</v>
      </c>
      <c r="I2076" s="23" t="str">
        <f>VLOOKUP(A2076,'Medical Examinations'!A2076:H4410,8,FALSE)</f>
        <v>No</v>
      </c>
      <c r="J2076" s="23" t="str" cm="1">
        <f t="array" ref="J2076">_xlfn.IFS(C2076&lt;18.5,"Under Weight",C2076&lt;25,"Healthy Weight",C2076&lt;30,"Over Weight",C2076&gt;=30,"Obesity")</f>
        <v>Over Weight</v>
      </c>
      <c r="K2076" s="23" t="str" cm="1">
        <f t="array" ref="K2076">_xlfn.IFS(D2076&lt;5.7,"Normal",D2076&lt;=6.5,"Prediabetes",D2076&gt;6.5,"Diabetes")</f>
        <v>Prediabetes</v>
      </c>
      <c r="L2076" s="30" t="str">
        <f>VLOOKUP(A2076,'Hospitalisation Details'!A2076:H4418,2,FALSE)</f>
        <v>06-Sep-2004</v>
      </c>
      <c r="M2076" s="23">
        <f>VLOOKUP(A2076,'Hospitalisation Details'!A2076:H4418,5,FALSE)</f>
        <v>2500.9299999999998</v>
      </c>
      <c r="N2076" s="23" t="str">
        <f>VLOOKUP(A2076,'Hospitalisation Details'!A2076:H4418,6,FALSE)</f>
        <v>tier - 2</v>
      </c>
      <c r="O2076" s="23" t="str">
        <f>VLOOKUP(A2076,'Hospitalisation Details'!A2076:H4418,7,FALSE)</f>
        <v>tier - 2</v>
      </c>
      <c r="P2076" s="23" t="str">
        <f>VLOOKUP(A2076,'Hospitalisation Details'!A2076:H4418,8,FALSE)</f>
        <v>R1012</v>
      </c>
      <c r="Q2076" s="26">
        <f>VLOOKUP(A2076,'Hospitalisation Details'!A2076:H4418,3,FALSE)</f>
        <v>18.755555555555556</v>
      </c>
    </row>
    <row r="2077" spans="1:17" ht="15.75" customHeight="1" x14ac:dyDescent="0.3">
      <c r="A2077" s="31" t="s">
        <v>3538</v>
      </c>
      <c r="B2077" s="23" t="str">
        <f>VLOOKUP(A2077,'Customer Names'!A2077:D4411,3,FALSE)</f>
        <v xml:space="preserve">  Robert J</v>
      </c>
      <c r="C2077" s="23">
        <f>VLOOKUP(Healthcare!A2077,'Medical Examinations'!A2077:H4411,2,FALSE)</f>
        <v>33.659999999999997</v>
      </c>
      <c r="D2077" s="23">
        <f>VLOOKUP(A2077,'Medical Examinations'!A2077:H4411,3,FALSE)</f>
        <v>4.2</v>
      </c>
      <c r="E2077" s="23" t="str">
        <f>VLOOKUP(A2077,'Medical Examinations'!A2077:H4411,4,FALSE)</f>
        <v>Yes</v>
      </c>
      <c r="F2077" s="23" t="str">
        <f>VLOOKUP(A2077,'Medical Examinations'!A2077:H4411,5,FALSE)</f>
        <v>No</v>
      </c>
      <c r="G2077" s="23" t="str">
        <f>VLOOKUP(A2077,'Medical Examinations'!A2077:H4411,6,FALSE)</f>
        <v>No</v>
      </c>
      <c r="H2077" s="23">
        <f>VLOOKUP(A2077,'Medical Examinations'!A2077:H4411,7,FALSE)</f>
        <v>1</v>
      </c>
      <c r="I2077" s="23" t="str">
        <f>VLOOKUP(A2077,'Medical Examinations'!A2077:H4411,8,FALSE)</f>
        <v>No</v>
      </c>
      <c r="J2077" s="23" t="str" cm="1">
        <f t="array" ref="J2077">_xlfn.IFS(C2077&lt;18.5,"Under Weight",C2077&lt;25,"Healthy Weight",C2077&lt;30,"Over Weight",C2077&gt;=30,"Obesity")</f>
        <v>Obesity</v>
      </c>
      <c r="K2077" s="23" t="str" cm="1">
        <f t="array" ref="K2077">_xlfn.IFS(D2077&lt;5.7,"Normal",D2077&lt;=6.5,"Prediabetes",D2077&gt;6.5,"Diabetes")</f>
        <v>Normal</v>
      </c>
      <c r="L2077" s="30" t="str">
        <f>VLOOKUP(A2077,'Hospitalisation Details'!A2077:H4419,2,FALSE)</f>
        <v>15-Oct-1995</v>
      </c>
      <c r="M2077" s="23">
        <f>VLOOKUP(A2077,'Hospitalisation Details'!A2077:H4419,5,FALSE)</f>
        <v>2498.41</v>
      </c>
      <c r="N2077" s="23" t="str">
        <f>VLOOKUP(A2077,'Hospitalisation Details'!A2077:H4419,6,FALSE)</f>
        <v>tier - 3</v>
      </c>
      <c r="O2077" s="23" t="str">
        <f>VLOOKUP(A2077,'Hospitalisation Details'!A2077:H4419,7,FALSE)</f>
        <v>tier - 3</v>
      </c>
      <c r="P2077" s="23" t="str">
        <f>VLOOKUP(A2077,'Hospitalisation Details'!A2077:H4419,8,FALSE)</f>
        <v>R1013</v>
      </c>
      <c r="Q2077" s="26">
        <f>VLOOKUP(A2077,'Hospitalisation Details'!A2077:H4419,3,FALSE)</f>
        <v>27.647222222222222</v>
      </c>
    </row>
    <row r="2078" spans="1:17" ht="15.75" customHeight="1" x14ac:dyDescent="0.3">
      <c r="A2078" s="31" t="s">
        <v>3539</v>
      </c>
      <c r="B2078" s="23" t="str">
        <f>VLOOKUP(A2078,'Customer Names'!A2078:D4412,3,FALSE)</f>
        <v xml:space="preserve">  Nicholas</v>
      </c>
      <c r="C2078" s="23">
        <f>VLOOKUP(Healthcare!A2078,'Medical Examinations'!A2078:H4412,2,FALSE)</f>
        <v>32.67</v>
      </c>
      <c r="D2078" s="23">
        <f>VLOOKUP(A2078,'Medical Examinations'!A2078:H4412,3,FALSE)</f>
        <v>5.61</v>
      </c>
      <c r="E2078" s="23" t="str">
        <f>VLOOKUP(A2078,'Medical Examinations'!A2078:H4412,4,FALSE)</f>
        <v>Yes</v>
      </c>
      <c r="F2078" s="23" t="str">
        <f>VLOOKUP(A2078,'Medical Examinations'!A2078:H4412,5,FALSE)</f>
        <v>No</v>
      </c>
      <c r="G2078" s="23" t="str">
        <f>VLOOKUP(A2078,'Medical Examinations'!A2078:H4412,6,FALSE)</f>
        <v>No</v>
      </c>
      <c r="H2078" s="23">
        <f>VLOOKUP(A2078,'Medical Examinations'!A2078:H4412,7,FALSE)</f>
        <v>1</v>
      </c>
      <c r="I2078" s="23" t="str">
        <f>VLOOKUP(A2078,'Medical Examinations'!A2078:H4412,8,FALSE)</f>
        <v>No</v>
      </c>
      <c r="J2078" s="23" t="str" cm="1">
        <f t="array" ref="J2078">_xlfn.IFS(C2078&lt;18.5,"Under Weight",C2078&lt;25,"Healthy Weight",C2078&lt;30,"Over Weight",C2078&gt;=30,"Obesity")</f>
        <v>Obesity</v>
      </c>
      <c r="K2078" s="23" t="str" cm="1">
        <f t="array" ref="K2078">_xlfn.IFS(D2078&lt;5.7,"Normal",D2078&lt;=6.5,"Prediabetes",D2078&gt;6.5,"Diabetes")</f>
        <v>Normal</v>
      </c>
      <c r="L2078" s="30" t="str">
        <f>VLOOKUP(A2078,'Hospitalisation Details'!A2078:H4420,2,FALSE)</f>
        <v>09-Jul-1995</v>
      </c>
      <c r="M2078" s="23">
        <f>VLOOKUP(A2078,'Hospitalisation Details'!A2078:H4420,5,FALSE)</f>
        <v>2497.04</v>
      </c>
      <c r="N2078" s="23" t="str">
        <f>VLOOKUP(A2078,'Hospitalisation Details'!A2078:H4420,6,FALSE)</f>
        <v>tier - 3</v>
      </c>
      <c r="O2078" s="23" t="str">
        <f>VLOOKUP(A2078,'Hospitalisation Details'!A2078:H4420,7,FALSE)</f>
        <v>tier - 3</v>
      </c>
      <c r="P2078" s="23" t="str">
        <f>VLOOKUP(A2078,'Hospitalisation Details'!A2078:H4420,8,FALSE)</f>
        <v>R1013</v>
      </c>
      <c r="Q2078" s="26">
        <f>VLOOKUP(A2078,'Hospitalisation Details'!A2078:H4420,3,FALSE)</f>
        <v>27.913888888888888</v>
      </c>
    </row>
    <row r="2079" spans="1:17" ht="15.75" customHeight="1" x14ac:dyDescent="0.3">
      <c r="A2079" s="31" t="s">
        <v>3540</v>
      </c>
      <c r="B2079" s="23" t="str">
        <f>VLOOKUP(A2079,'Customer Names'!A2079:D4413,3,FALSE)</f>
        <v xml:space="preserve">  Kevin L</v>
      </c>
      <c r="C2079" s="23">
        <f>VLOOKUP(Healthcare!A2079,'Medical Examinations'!A2079:H4413,2,FALSE)</f>
        <v>30.5</v>
      </c>
      <c r="D2079" s="23">
        <f>VLOOKUP(A2079,'Medical Examinations'!A2079:H4413,3,FALSE)</f>
        <v>5.88</v>
      </c>
      <c r="E2079" s="23" t="str">
        <f>VLOOKUP(A2079,'Medical Examinations'!A2079:H4413,4,FALSE)</f>
        <v>Yes</v>
      </c>
      <c r="F2079" s="23" t="str">
        <f>VLOOKUP(A2079,'Medical Examinations'!A2079:H4413,5,FALSE)</f>
        <v>No</v>
      </c>
      <c r="G2079" s="23" t="str">
        <f>VLOOKUP(A2079,'Medical Examinations'!A2079:H4413,6,FALSE)</f>
        <v>No</v>
      </c>
      <c r="H2079" s="23">
        <f>VLOOKUP(A2079,'Medical Examinations'!A2079:H4413,7,FALSE)</f>
        <v>1</v>
      </c>
      <c r="I2079" s="23" t="str">
        <f>VLOOKUP(A2079,'Medical Examinations'!A2079:H4413,8,FALSE)</f>
        <v>No</v>
      </c>
      <c r="J2079" s="23" t="str" cm="1">
        <f t="array" ref="J2079">_xlfn.IFS(C2079&lt;18.5,"Under Weight",C2079&lt;25,"Healthy Weight",C2079&lt;30,"Over Weight",C2079&gt;=30,"Obesity")</f>
        <v>Obesity</v>
      </c>
      <c r="K2079" s="23" t="str" cm="1">
        <f t="array" ref="K2079">_xlfn.IFS(D2079&lt;5.7,"Normal",D2079&lt;=6.5,"Prediabetes",D2079&gt;6.5,"Diabetes")</f>
        <v>Prediabetes</v>
      </c>
      <c r="L2079" s="30" t="str">
        <f>VLOOKUP(A2079,'Hospitalisation Details'!A2079:H4421,2,FALSE)</f>
        <v>14-Oct-1995</v>
      </c>
      <c r="M2079" s="23">
        <f>VLOOKUP(A2079,'Hospitalisation Details'!A2079:H4421,5,FALSE)</f>
        <v>2494.02</v>
      </c>
      <c r="N2079" s="23" t="str">
        <f>VLOOKUP(A2079,'Hospitalisation Details'!A2079:H4421,6,FALSE)</f>
        <v>tier - 3</v>
      </c>
      <c r="O2079" s="23" t="str">
        <f>VLOOKUP(A2079,'Hospitalisation Details'!A2079:H4421,7,FALSE)</f>
        <v>tier - 1</v>
      </c>
      <c r="P2079" s="23" t="str">
        <f>VLOOKUP(A2079,'Hospitalisation Details'!A2079:H4421,8,FALSE)</f>
        <v>R1011</v>
      </c>
      <c r="Q2079" s="26">
        <f>VLOOKUP(A2079,'Hospitalisation Details'!A2079:H4421,3,FALSE)</f>
        <v>27.65</v>
      </c>
    </row>
    <row r="2080" spans="1:17" ht="15.75" customHeight="1" x14ac:dyDescent="0.3">
      <c r="A2080" s="31" t="s">
        <v>3541</v>
      </c>
      <c r="B2080" s="23" t="str">
        <f>VLOOKUP(A2080,'Customer Names'!A2080:D4414,3,FALSE)</f>
        <v xml:space="preserve">  Bryan</v>
      </c>
      <c r="C2080" s="23">
        <f>VLOOKUP(Healthcare!A2080,'Medical Examinations'!A2080:H4414,2,FALSE)</f>
        <v>23.1</v>
      </c>
      <c r="D2080" s="23">
        <f>VLOOKUP(A2080,'Medical Examinations'!A2080:H4414,3,FALSE)</f>
        <v>5.92</v>
      </c>
      <c r="E2080" s="23" t="str">
        <f>VLOOKUP(A2080,'Medical Examinations'!A2080:H4414,4,FALSE)</f>
        <v>Yes</v>
      </c>
      <c r="F2080" s="23" t="str">
        <f>VLOOKUP(A2080,'Medical Examinations'!A2080:H4414,5,FALSE)</f>
        <v>No</v>
      </c>
      <c r="G2080" s="23" t="str">
        <f>VLOOKUP(A2080,'Medical Examinations'!A2080:H4414,6,FALSE)</f>
        <v>No</v>
      </c>
      <c r="H2080" s="23">
        <f>VLOOKUP(A2080,'Medical Examinations'!A2080:H4414,7,FALSE)</f>
        <v>1</v>
      </c>
      <c r="I2080" s="23" t="str">
        <f>VLOOKUP(A2080,'Medical Examinations'!A2080:H4414,8,FALSE)</f>
        <v>No</v>
      </c>
      <c r="J2080" s="23" t="str" cm="1">
        <f t="array" ref="J2080">_xlfn.IFS(C2080&lt;18.5,"Under Weight",C2080&lt;25,"Healthy Weight",C2080&lt;30,"Over Weight",C2080&gt;=30,"Obesity")</f>
        <v>Healthy Weight</v>
      </c>
      <c r="K2080" s="23" t="str" cm="1">
        <f t="array" ref="K2080">_xlfn.IFS(D2080&lt;5.7,"Normal",D2080&lt;=6.5,"Prediabetes",D2080&gt;6.5,"Diabetes")</f>
        <v>Prediabetes</v>
      </c>
      <c r="L2080" s="30" t="str">
        <f>VLOOKUP(A2080,'Hospitalisation Details'!A2080:H4422,2,FALSE)</f>
        <v>06-Nov-1995</v>
      </c>
      <c r="M2080" s="23">
        <f>VLOOKUP(A2080,'Hospitalisation Details'!A2080:H4422,5,FALSE)</f>
        <v>2483.7399999999998</v>
      </c>
      <c r="N2080" s="23" t="str">
        <f>VLOOKUP(A2080,'Hospitalisation Details'!A2080:H4422,6,FALSE)</f>
        <v>tier - 3</v>
      </c>
      <c r="O2080" s="23" t="str">
        <f>VLOOKUP(A2080,'Hospitalisation Details'!A2080:H4422,7,FALSE)</f>
        <v>tier - 2</v>
      </c>
      <c r="P2080" s="23" t="str">
        <f>VLOOKUP(A2080,'Hospitalisation Details'!A2080:H4422,8,FALSE)</f>
        <v>R1013</v>
      </c>
      <c r="Q2080" s="26">
        <f>VLOOKUP(A2080,'Hospitalisation Details'!A2080:H4422,3,FALSE)</f>
        <v>27.588888888888889</v>
      </c>
    </row>
    <row r="2081" spans="1:17" ht="15.75" customHeight="1" x14ac:dyDescent="0.3">
      <c r="A2081" s="31" t="s">
        <v>3542</v>
      </c>
      <c r="B2081" s="23" t="str">
        <f>VLOOKUP(A2081,'Customer Names'!A2081:D4415,3,FALSE)</f>
        <v xml:space="preserve">  Janae N</v>
      </c>
      <c r="C2081" s="23">
        <f>VLOOKUP(Healthcare!A2081,'Medical Examinations'!A2081:H4415,2,FALSE)</f>
        <v>39.49</v>
      </c>
      <c r="D2081" s="23">
        <f>VLOOKUP(A2081,'Medical Examinations'!A2081:H4415,3,FALSE)</f>
        <v>4.8099999999999996</v>
      </c>
      <c r="E2081" s="23" t="str">
        <f>VLOOKUP(A2081,'Medical Examinations'!A2081:H4415,4,FALSE)</f>
        <v>No</v>
      </c>
      <c r="F2081" s="23" t="str">
        <f>VLOOKUP(A2081,'Medical Examinations'!A2081:H4415,5,FALSE)</f>
        <v>No</v>
      </c>
      <c r="G2081" s="23" t="str">
        <f>VLOOKUP(A2081,'Medical Examinations'!A2081:H4415,6,FALSE)</f>
        <v>No</v>
      </c>
      <c r="H2081" s="23">
        <f>VLOOKUP(A2081,'Medical Examinations'!A2081:H4415,7,FALSE)</f>
        <v>1</v>
      </c>
      <c r="I2081" s="23" t="str">
        <f>VLOOKUP(A2081,'Medical Examinations'!A2081:H4415,8,FALSE)</f>
        <v>No</v>
      </c>
      <c r="J2081" s="23" t="str" cm="1">
        <f t="array" ref="J2081">_xlfn.IFS(C2081&lt;18.5,"Under Weight",C2081&lt;25,"Healthy Weight",C2081&lt;30,"Over Weight",C2081&gt;=30,"Obesity")</f>
        <v>Obesity</v>
      </c>
      <c r="K2081" s="23" t="str" cm="1">
        <f t="array" ref="K2081">_xlfn.IFS(D2081&lt;5.7,"Normal",D2081&lt;=6.5,"Prediabetes",D2081&gt;6.5,"Diabetes")</f>
        <v>Normal</v>
      </c>
      <c r="L2081" s="30" t="str">
        <f>VLOOKUP(A2081,'Hospitalisation Details'!A2081:H4423,2,FALSE)</f>
        <v>20-Jun-1998</v>
      </c>
      <c r="M2081" s="23">
        <f>VLOOKUP(A2081,'Hospitalisation Details'!A2081:H4423,5,FALSE)</f>
        <v>2480.98</v>
      </c>
      <c r="N2081" s="23" t="str">
        <f>VLOOKUP(A2081,'Hospitalisation Details'!A2081:H4423,6,FALSE)</f>
        <v>tier - 2</v>
      </c>
      <c r="O2081" s="23" t="str">
        <f>VLOOKUP(A2081,'Hospitalisation Details'!A2081:H4423,7,FALSE)</f>
        <v>tier - 2</v>
      </c>
      <c r="P2081" s="23" t="str">
        <f>VLOOKUP(A2081,'Hospitalisation Details'!A2081:H4423,8,FALSE)</f>
        <v>R1013</v>
      </c>
      <c r="Q2081" s="26">
        <f>VLOOKUP(A2081,'Hospitalisation Details'!A2081:H4423,3,FALSE)</f>
        <v>24.966666666666665</v>
      </c>
    </row>
    <row r="2082" spans="1:17" ht="15.75" customHeight="1" x14ac:dyDescent="0.3">
      <c r="A2082" s="31" t="s">
        <v>3544</v>
      </c>
      <c r="B2082" s="23" t="str">
        <f>VLOOKUP(A2082,'Customer Names'!A2082:D4416,3,FALSE)</f>
        <v xml:space="preserve">  Audrey</v>
      </c>
      <c r="C2082" s="23">
        <f>VLOOKUP(Healthcare!A2082,'Medical Examinations'!A2082:H4416,2,FALSE)</f>
        <v>33.99</v>
      </c>
      <c r="D2082" s="23">
        <f>VLOOKUP(A2082,'Medical Examinations'!A2082:H4416,3,FALSE)</f>
        <v>4.55</v>
      </c>
      <c r="E2082" s="23" t="str">
        <f>VLOOKUP(A2082,'Medical Examinations'!A2082:H4416,4,FALSE)</f>
        <v>No</v>
      </c>
      <c r="F2082" s="23" t="str">
        <f>VLOOKUP(A2082,'Medical Examinations'!A2082:H4416,5,FALSE)</f>
        <v>No</v>
      </c>
      <c r="G2082" s="23" t="str">
        <f>VLOOKUP(A2082,'Medical Examinations'!A2082:H4416,6,FALSE)</f>
        <v>No</v>
      </c>
      <c r="H2082" s="23">
        <f>VLOOKUP(A2082,'Medical Examinations'!A2082:H4416,7,FALSE)</f>
        <v>1</v>
      </c>
      <c r="I2082" s="23" t="str">
        <f>VLOOKUP(A2082,'Medical Examinations'!A2082:H4416,8,FALSE)</f>
        <v>No</v>
      </c>
      <c r="J2082" s="23" t="str" cm="1">
        <f t="array" ref="J2082">_xlfn.IFS(C2082&lt;18.5,"Under Weight",C2082&lt;25,"Healthy Weight",C2082&lt;30,"Over Weight",C2082&gt;=30,"Obesity")</f>
        <v>Obesity</v>
      </c>
      <c r="K2082" s="23" t="str" cm="1">
        <f t="array" ref="K2082">_xlfn.IFS(D2082&lt;5.7,"Normal",D2082&lt;=6.5,"Prediabetes",D2082&gt;6.5,"Diabetes")</f>
        <v>Normal</v>
      </c>
      <c r="L2082" s="30" t="str">
        <f>VLOOKUP(A2082,'Hospitalisation Details'!A2082:H4424,2,FALSE)</f>
        <v>02-Jul-1998</v>
      </c>
      <c r="M2082" s="23">
        <f>VLOOKUP(A2082,'Hospitalisation Details'!A2082:H4424,5,FALSE)</f>
        <v>2473.33</v>
      </c>
      <c r="N2082" s="23" t="str">
        <f>VLOOKUP(A2082,'Hospitalisation Details'!A2082:H4424,6,FALSE)</f>
        <v>tier - 2</v>
      </c>
      <c r="O2082" s="23" t="str">
        <f>VLOOKUP(A2082,'Hospitalisation Details'!A2082:H4424,7,FALSE)</f>
        <v>tier - 3</v>
      </c>
      <c r="P2082" s="23" t="str">
        <f>VLOOKUP(A2082,'Hospitalisation Details'!A2082:H4424,8,FALSE)</f>
        <v>R1013</v>
      </c>
      <c r="Q2082" s="26">
        <f>VLOOKUP(A2082,'Hospitalisation Details'!A2082:H4424,3,FALSE)</f>
        <v>24.933333333333334</v>
      </c>
    </row>
    <row r="2083" spans="1:17" ht="15.75" customHeight="1" x14ac:dyDescent="0.3">
      <c r="A2083" s="31" t="s">
        <v>3545</v>
      </c>
      <c r="B2083" s="23" t="str">
        <f>VLOOKUP(A2083,'Customer Names'!A2083:D4417,3,FALSE)</f>
        <v xml:space="preserve">  Laura</v>
      </c>
      <c r="C2083" s="23">
        <f>VLOOKUP(Healthcare!A2083,'Medical Examinations'!A2083:H4417,2,FALSE)</f>
        <v>27.72</v>
      </c>
      <c r="D2083" s="23">
        <f>VLOOKUP(A2083,'Medical Examinations'!A2083:H4417,3,FALSE)</f>
        <v>6.43</v>
      </c>
      <c r="E2083" s="23" t="str">
        <f>VLOOKUP(A2083,'Medical Examinations'!A2083:H4417,4,FALSE)</f>
        <v>No</v>
      </c>
      <c r="F2083" s="23" t="str">
        <f>VLOOKUP(A2083,'Medical Examinations'!A2083:H4417,5,FALSE)</f>
        <v>No</v>
      </c>
      <c r="G2083" s="23" t="str">
        <f>VLOOKUP(A2083,'Medical Examinations'!A2083:H4417,6,FALSE)</f>
        <v>No</v>
      </c>
      <c r="H2083" s="23">
        <f>VLOOKUP(A2083,'Medical Examinations'!A2083:H4417,7,FALSE)</f>
        <v>1</v>
      </c>
      <c r="I2083" s="23" t="str">
        <f>VLOOKUP(A2083,'Medical Examinations'!A2083:H4417,8,FALSE)</f>
        <v>No</v>
      </c>
      <c r="J2083" s="23" t="str" cm="1">
        <f t="array" ref="J2083">_xlfn.IFS(C2083&lt;18.5,"Under Weight",C2083&lt;25,"Healthy Weight",C2083&lt;30,"Over Weight",C2083&gt;=30,"Obesity")</f>
        <v>Over Weight</v>
      </c>
      <c r="K2083" s="23" t="str" cm="1">
        <f t="array" ref="K2083">_xlfn.IFS(D2083&lt;5.7,"Normal",D2083&lt;=6.5,"Prediabetes",D2083&gt;6.5,"Diabetes")</f>
        <v>Prediabetes</v>
      </c>
      <c r="L2083" s="30" t="str">
        <f>VLOOKUP(A2083,'Hospitalisation Details'!A2083:H4425,2,FALSE)</f>
        <v>17-Aug-1998</v>
      </c>
      <c r="M2083" s="23">
        <f>VLOOKUP(A2083,'Hospitalisation Details'!A2083:H4425,5,FALSE)</f>
        <v>2464.62</v>
      </c>
      <c r="N2083" s="23" t="str">
        <f>VLOOKUP(A2083,'Hospitalisation Details'!A2083:H4425,6,FALSE)</f>
        <v>tier - 2</v>
      </c>
      <c r="O2083" s="23" t="str">
        <f>VLOOKUP(A2083,'Hospitalisation Details'!A2083:H4425,7,FALSE)</f>
        <v>tier - 3</v>
      </c>
      <c r="P2083" s="23" t="str">
        <f>VLOOKUP(A2083,'Hospitalisation Details'!A2083:H4425,8,FALSE)</f>
        <v>R1013</v>
      </c>
      <c r="Q2083" s="26">
        <f>VLOOKUP(A2083,'Hospitalisation Details'!A2083:H4425,3,FALSE)</f>
        <v>24.808333333333334</v>
      </c>
    </row>
    <row r="2084" spans="1:17" ht="15.75" customHeight="1" x14ac:dyDescent="0.3">
      <c r="A2084" s="31" t="s">
        <v>3546</v>
      </c>
      <c r="B2084" s="23" t="str">
        <f>VLOOKUP(A2084,'Customer Names'!A2084:D4418,3,FALSE)</f>
        <v xml:space="preserve">  Nicole F</v>
      </c>
      <c r="C2084" s="23">
        <f>VLOOKUP(Healthcare!A2084,'Medical Examinations'!A2084:H4418,2,FALSE)</f>
        <v>30.59</v>
      </c>
      <c r="D2084" s="23">
        <f>VLOOKUP(A2084,'Medical Examinations'!A2084:H4418,3,FALSE)</f>
        <v>11.62</v>
      </c>
      <c r="E2084" s="23" t="str">
        <f>VLOOKUP(A2084,'Medical Examinations'!A2084:H4418,4,FALSE)</f>
        <v>No</v>
      </c>
      <c r="F2084" s="23" t="str">
        <f>VLOOKUP(A2084,'Medical Examinations'!A2084:H4418,5,FALSE)</f>
        <v>No</v>
      </c>
      <c r="G2084" s="23" t="str">
        <f>VLOOKUP(A2084,'Medical Examinations'!A2084:H4418,6,FALSE)</f>
        <v>No</v>
      </c>
      <c r="H2084" s="23">
        <f>VLOOKUP(A2084,'Medical Examinations'!A2084:H4418,7,FALSE)</f>
        <v>0</v>
      </c>
      <c r="I2084" s="23" t="str">
        <f>VLOOKUP(A2084,'Medical Examinations'!A2084:H4418,8,FALSE)</f>
        <v>No</v>
      </c>
      <c r="J2084" s="23" t="str" cm="1">
        <f t="array" ref="J2084">_xlfn.IFS(C2084&lt;18.5,"Under Weight",C2084&lt;25,"Healthy Weight",C2084&lt;30,"Over Weight",C2084&gt;=30,"Obesity")</f>
        <v>Obesity</v>
      </c>
      <c r="K2084" s="23" t="str" cm="1">
        <f t="array" ref="K2084">_xlfn.IFS(D2084&lt;5.7,"Normal",D2084&lt;=6.5,"Prediabetes",D2084&gt;6.5,"Diabetes")</f>
        <v>Diabetes</v>
      </c>
      <c r="L2084" s="30" t="str">
        <f>VLOOKUP(A2084,'Hospitalisation Details'!A2084:H4426,2,FALSE)</f>
        <v>11-Jul-2002</v>
      </c>
      <c r="M2084" s="23">
        <f>VLOOKUP(A2084,'Hospitalisation Details'!A2084:H4426,5,FALSE)</f>
        <v>2459.7199999999998</v>
      </c>
      <c r="N2084" s="23" t="str">
        <f>VLOOKUP(A2084,'Hospitalisation Details'!A2084:H4426,6,FALSE)</f>
        <v>tier - 2</v>
      </c>
      <c r="O2084" s="23" t="str">
        <f>VLOOKUP(A2084,'Hospitalisation Details'!A2084:H4426,7,FALSE)</f>
        <v>tier - 2</v>
      </c>
      <c r="P2084" s="23" t="str">
        <f>VLOOKUP(A2084,'Hospitalisation Details'!A2084:H4426,8,FALSE)</f>
        <v>R1024</v>
      </c>
      <c r="Q2084" s="26">
        <f>VLOOKUP(A2084,'Hospitalisation Details'!A2084:H4426,3,FALSE)</f>
        <v>20.908333333333335</v>
      </c>
    </row>
    <row r="2085" spans="1:17" ht="15.75" customHeight="1" x14ac:dyDescent="0.3">
      <c r="A2085" s="31" t="s">
        <v>3548</v>
      </c>
      <c r="B2085" s="23" t="str">
        <f>VLOOKUP(A2085,'Customer Names'!A2085:D4419,3,FALSE)</f>
        <v xml:space="preserve">  Krista L</v>
      </c>
      <c r="C2085" s="23">
        <f>VLOOKUP(Healthcare!A2085,'Medical Examinations'!A2085:H4419,2,FALSE)</f>
        <v>22.6</v>
      </c>
      <c r="D2085" s="23">
        <f>VLOOKUP(A2085,'Medical Examinations'!A2085:H4419,3,FALSE)</f>
        <v>6.04</v>
      </c>
      <c r="E2085" s="23" t="str">
        <f>VLOOKUP(A2085,'Medical Examinations'!A2085:H4419,4,FALSE)</f>
        <v>No</v>
      </c>
      <c r="F2085" s="23" t="str">
        <f>VLOOKUP(A2085,'Medical Examinations'!A2085:H4419,5,FALSE)</f>
        <v>No</v>
      </c>
      <c r="G2085" s="23" t="str">
        <f>VLOOKUP(A2085,'Medical Examinations'!A2085:H4419,6,FALSE)</f>
        <v>No</v>
      </c>
      <c r="H2085" s="23">
        <f>VLOOKUP(A2085,'Medical Examinations'!A2085:H4419,7,FALSE)</f>
        <v>1</v>
      </c>
      <c r="I2085" s="23" t="str">
        <f>VLOOKUP(A2085,'Medical Examinations'!A2085:H4419,8,FALSE)</f>
        <v>No</v>
      </c>
      <c r="J2085" s="23" t="str" cm="1">
        <f t="array" ref="J2085">_xlfn.IFS(C2085&lt;18.5,"Under Weight",C2085&lt;25,"Healthy Weight",C2085&lt;30,"Over Weight",C2085&gt;=30,"Obesity")</f>
        <v>Healthy Weight</v>
      </c>
      <c r="K2085" s="23" t="str" cm="1">
        <f t="array" ref="K2085">_xlfn.IFS(D2085&lt;5.7,"Normal",D2085&lt;=6.5,"Prediabetes",D2085&gt;6.5,"Diabetes")</f>
        <v>Prediabetes</v>
      </c>
      <c r="L2085" s="30" t="str">
        <f>VLOOKUP(A2085,'Hospitalisation Details'!A2085:H4427,2,FALSE)</f>
        <v>19-Nov-1998</v>
      </c>
      <c r="M2085" s="23">
        <f>VLOOKUP(A2085,'Hospitalisation Details'!A2085:H4427,5,FALSE)</f>
        <v>2457.5</v>
      </c>
      <c r="N2085" s="23" t="str">
        <f>VLOOKUP(A2085,'Hospitalisation Details'!A2085:H4427,6,FALSE)</f>
        <v>tier - 2</v>
      </c>
      <c r="O2085" s="23" t="str">
        <f>VLOOKUP(A2085,'Hospitalisation Details'!A2085:H4427,7,FALSE)</f>
        <v>tier - 1</v>
      </c>
      <c r="P2085" s="23" t="str">
        <f>VLOOKUP(A2085,'Hospitalisation Details'!A2085:H4427,8,FALSE)</f>
        <v>R1011</v>
      </c>
      <c r="Q2085" s="26">
        <f>VLOOKUP(A2085,'Hospitalisation Details'!A2085:H4427,3,FALSE)</f>
        <v>24.552777777777777</v>
      </c>
    </row>
    <row r="2086" spans="1:17" ht="15.75" customHeight="1" x14ac:dyDescent="0.3">
      <c r="A2086" s="31" t="s">
        <v>3550</v>
      </c>
      <c r="B2086" s="23" t="str">
        <f>VLOOKUP(A2086,'Customer Names'!A2086:D4420,3,FALSE)</f>
        <v xml:space="preserve">  Denise</v>
      </c>
      <c r="C2086" s="23">
        <f>VLOOKUP(Healthcare!A2086,'Medical Examinations'!A2086:H4420,2,FALSE)</f>
        <v>28.785</v>
      </c>
      <c r="D2086" s="23">
        <f>VLOOKUP(A2086,'Medical Examinations'!A2086:H4420,3,FALSE)</f>
        <v>8.82</v>
      </c>
      <c r="E2086" s="23" t="str">
        <f>VLOOKUP(A2086,'Medical Examinations'!A2086:H4420,4,FALSE)</f>
        <v>No</v>
      </c>
      <c r="F2086" s="23" t="str">
        <f>VLOOKUP(A2086,'Medical Examinations'!A2086:H4420,5,FALSE)</f>
        <v>No</v>
      </c>
      <c r="G2086" s="23" t="str">
        <f>VLOOKUP(A2086,'Medical Examinations'!A2086:H4420,6,FALSE)</f>
        <v>No</v>
      </c>
      <c r="H2086" s="23">
        <f>VLOOKUP(A2086,'Medical Examinations'!A2086:H4420,7,FALSE)</f>
        <v>0</v>
      </c>
      <c r="I2086" s="23" t="str">
        <f>VLOOKUP(A2086,'Medical Examinations'!A2086:H4420,8,FALSE)</f>
        <v>No</v>
      </c>
      <c r="J2086" s="23" t="str" cm="1">
        <f t="array" ref="J2086">_xlfn.IFS(C2086&lt;18.5,"Under Weight",C2086&lt;25,"Healthy Weight",C2086&lt;30,"Over Weight",C2086&gt;=30,"Obesity")</f>
        <v>Over Weight</v>
      </c>
      <c r="K2086" s="23" t="str" cm="1">
        <f t="array" ref="K2086">_xlfn.IFS(D2086&lt;5.7,"Normal",D2086&lt;=6.5,"Prediabetes",D2086&gt;6.5,"Diabetes")</f>
        <v>Diabetes</v>
      </c>
      <c r="L2086" s="30" t="str">
        <f>VLOOKUP(A2086,'Hospitalisation Details'!A2086:H4428,2,FALSE)</f>
        <v>29-Jul-2002</v>
      </c>
      <c r="M2086" s="23">
        <f>VLOOKUP(A2086,'Hospitalisation Details'!A2086:H4428,5,FALSE)</f>
        <v>2457.21</v>
      </c>
      <c r="N2086" s="23" t="str">
        <f>VLOOKUP(A2086,'Hospitalisation Details'!A2086:H4428,6,FALSE)</f>
        <v>tier - 2</v>
      </c>
      <c r="O2086" s="23" t="str">
        <f>VLOOKUP(A2086,'Hospitalisation Details'!A2086:H4428,7,FALSE)</f>
        <v>tier - 1</v>
      </c>
      <c r="P2086" s="23" t="str">
        <f>VLOOKUP(A2086,'Hospitalisation Details'!A2086:H4428,8,FALSE)</f>
        <v>R1024</v>
      </c>
      <c r="Q2086" s="26">
        <f>VLOOKUP(A2086,'Hospitalisation Details'!A2086:H4428,3,FALSE)</f>
        <v>20.858333333333334</v>
      </c>
    </row>
    <row r="2087" spans="1:17" ht="15.75" customHeight="1" x14ac:dyDescent="0.3">
      <c r="A2087" s="31" t="s">
        <v>3552</v>
      </c>
      <c r="B2087" s="23" t="str">
        <f>VLOOKUP(A2087,'Customer Names'!A2087:D4421,3,FALSE)</f>
        <v xml:space="preserve">  Ariel</v>
      </c>
      <c r="C2087" s="23">
        <f>VLOOKUP(Healthcare!A2087,'Medical Examinations'!A2087:H4421,2,FALSE)</f>
        <v>50.38</v>
      </c>
      <c r="D2087" s="23">
        <f>VLOOKUP(A2087,'Medical Examinations'!A2087:H4421,3,FALSE)</f>
        <v>5.8</v>
      </c>
      <c r="E2087" s="23" t="str">
        <f>VLOOKUP(A2087,'Medical Examinations'!A2087:H4421,4,FALSE)</f>
        <v>No</v>
      </c>
      <c r="F2087" s="23" t="str">
        <f>VLOOKUP(A2087,'Medical Examinations'!A2087:H4421,5,FALSE)</f>
        <v>No</v>
      </c>
      <c r="G2087" s="23" t="str">
        <f>VLOOKUP(A2087,'Medical Examinations'!A2087:H4421,6,FALSE)</f>
        <v>No</v>
      </c>
      <c r="H2087" s="23">
        <f>VLOOKUP(A2087,'Medical Examinations'!A2087:H4421,7,FALSE)</f>
        <v>0</v>
      </c>
      <c r="I2087" s="23" t="str">
        <f>VLOOKUP(A2087,'Medical Examinations'!A2087:H4421,8,FALSE)</f>
        <v>No</v>
      </c>
      <c r="J2087" s="23" t="str" cm="1">
        <f t="array" ref="J2087">_xlfn.IFS(C2087&lt;18.5,"Under Weight",C2087&lt;25,"Healthy Weight",C2087&lt;30,"Over Weight",C2087&gt;=30,"Obesity")</f>
        <v>Obesity</v>
      </c>
      <c r="K2087" s="23" t="str" cm="1">
        <f t="array" ref="K2087">_xlfn.IFS(D2087&lt;5.7,"Normal",D2087&lt;=6.5,"Prediabetes",D2087&gt;6.5,"Diabetes")</f>
        <v>Prediabetes</v>
      </c>
      <c r="L2087" s="30" t="str">
        <f>VLOOKUP(A2087,'Hospitalisation Details'!A2087:H4429,2,FALSE)</f>
        <v>21-Nov-1999</v>
      </c>
      <c r="M2087" s="23">
        <f>VLOOKUP(A2087,'Hospitalisation Details'!A2087:H4429,5,FALSE)</f>
        <v>2438.06</v>
      </c>
      <c r="N2087" s="23" t="str">
        <f>VLOOKUP(A2087,'Hospitalisation Details'!A2087:H4429,6,FALSE)</f>
        <v>tier - 2</v>
      </c>
      <c r="O2087" s="23" t="str">
        <f>VLOOKUP(A2087,'Hospitalisation Details'!A2087:H4429,7,FALSE)</f>
        <v>tier - 2</v>
      </c>
      <c r="P2087" s="23" t="str">
        <f>VLOOKUP(A2087,'Hospitalisation Details'!A2087:H4429,8,FALSE)</f>
        <v>R1013</v>
      </c>
      <c r="Q2087" s="26">
        <f>VLOOKUP(A2087,'Hospitalisation Details'!A2087:H4429,3,FALSE)</f>
        <v>23.547222222222221</v>
      </c>
    </row>
    <row r="2088" spans="1:17" ht="15.75" customHeight="1" x14ac:dyDescent="0.3">
      <c r="A2088" s="31" t="s">
        <v>3554</v>
      </c>
      <c r="B2088" s="23" t="str">
        <f>VLOOKUP(A2088,'Customer Names'!A2088:D4422,3,FALSE)</f>
        <v xml:space="preserve">  Jeremy</v>
      </c>
      <c r="C2088" s="23">
        <f>VLOOKUP(Healthcare!A2088,'Medical Examinations'!A2088:H4422,2,FALSE)</f>
        <v>35.200000000000003</v>
      </c>
      <c r="D2088" s="23">
        <f>VLOOKUP(A2088,'Medical Examinations'!A2088:H4422,3,FALSE)</f>
        <v>4.28</v>
      </c>
      <c r="E2088" s="23" t="str">
        <f>VLOOKUP(A2088,'Medical Examinations'!A2088:H4422,4,FALSE)</f>
        <v>No</v>
      </c>
      <c r="F2088" s="23" t="str">
        <f>VLOOKUP(A2088,'Medical Examinations'!A2088:H4422,5,FALSE)</f>
        <v>No</v>
      </c>
      <c r="G2088" s="23" t="str">
        <f>VLOOKUP(A2088,'Medical Examinations'!A2088:H4422,6,FALSE)</f>
        <v>No</v>
      </c>
      <c r="H2088" s="23">
        <f>VLOOKUP(A2088,'Medical Examinations'!A2088:H4422,7,FALSE)</f>
        <v>0</v>
      </c>
      <c r="I2088" s="23" t="str">
        <f>VLOOKUP(A2088,'Medical Examinations'!A2088:H4422,8,FALSE)</f>
        <v>No</v>
      </c>
      <c r="J2088" s="23" t="str" cm="1">
        <f t="array" ref="J2088">_xlfn.IFS(C2088&lt;18.5,"Under Weight",C2088&lt;25,"Healthy Weight",C2088&lt;30,"Over Weight",C2088&gt;=30,"Obesity")</f>
        <v>Obesity</v>
      </c>
      <c r="K2088" s="23" t="str" cm="1">
        <f t="array" ref="K2088">_xlfn.IFS(D2088&lt;5.7,"Normal",D2088&lt;=6.5,"Prediabetes",D2088&gt;6.5,"Diabetes")</f>
        <v>Normal</v>
      </c>
      <c r="L2088" s="30" t="str">
        <f>VLOOKUP(A2088,'Hospitalisation Details'!A2088:H4430,2,FALSE)</f>
        <v>12-Nov-1999</v>
      </c>
      <c r="M2088" s="23">
        <f>VLOOKUP(A2088,'Hospitalisation Details'!A2088:H4430,5,FALSE)</f>
        <v>2416.96</v>
      </c>
      <c r="N2088" s="23" t="str">
        <f>VLOOKUP(A2088,'Hospitalisation Details'!A2088:H4430,6,FALSE)</f>
        <v>tier - 2</v>
      </c>
      <c r="O2088" s="23" t="str">
        <f>VLOOKUP(A2088,'Hospitalisation Details'!A2088:H4430,7,FALSE)</f>
        <v>tier - 2</v>
      </c>
      <c r="P2088" s="23" t="str">
        <f>VLOOKUP(A2088,'Hospitalisation Details'!A2088:H4430,8,FALSE)</f>
        <v>R1011</v>
      </c>
      <c r="Q2088" s="26">
        <f>VLOOKUP(A2088,'Hospitalisation Details'!A2088:H4430,3,FALSE)</f>
        <v>23.572222222222223</v>
      </c>
    </row>
    <row r="2089" spans="1:17" ht="15.75" customHeight="1" x14ac:dyDescent="0.3">
      <c r="A2089" s="31" t="s">
        <v>3555</v>
      </c>
      <c r="B2089" s="23" t="str">
        <f>VLOOKUP(A2089,'Customer Names'!A2089:D4423,3,FALSE)</f>
        <v xml:space="preserve">  Rosalie</v>
      </c>
      <c r="C2089" s="23">
        <f>VLOOKUP(Healthcare!A2089,'Medical Examinations'!A2089:H4423,2,FALSE)</f>
        <v>35.72</v>
      </c>
      <c r="D2089" s="23">
        <f>VLOOKUP(A2089,'Medical Examinations'!A2089:H4423,3,FALSE)</f>
        <v>5.5</v>
      </c>
      <c r="E2089" s="23" t="str">
        <f>VLOOKUP(A2089,'Medical Examinations'!A2089:H4423,4,FALSE)</f>
        <v>Yes</v>
      </c>
      <c r="F2089" s="23" t="str">
        <f>VLOOKUP(A2089,'Medical Examinations'!A2089:H4423,5,FALSE)</f>
        <v>No</v>
      </c>
      <c r="G2089" s="23" t="str">
        <f>VLOOKUP(A2089,'Medical Examinations'!A2089:H4423,6,FALSE)</f>
        <v>No</v>
      </c>
      <c r="H2089" s="23">
        <f>VLOOKUP(A2089,'Medical Examinations'!A2089:H4423,7,FALSE)</f>
        <v>0</v>
      </c>
      <c r="I2089" s="23" t="str">
        <f>VLOOKUP(A2089,'Medical Examinations'!A2089:H4423,8,FALSE)</f>
        <v>No</v>
      </c>
      <c r="J2089" s="23" t="str" cm="1">
        <f t="array" ref="J2089">_xlfn.IFS(C2089&lt;18.5,"Under Weight",C2089&lt;25,"Healthy Weight",C2089&lt;30,"Over Weight",C2089&gt;=30,"Obesity")</f>
        <v>Obesity</v>
      </c>
      <c r="K2089" s="23" t="str" cm="1">
        <f t="array" ref="K2089">_xlfn.IFS(D2089&lt;5.7,"Normal",D2089&lt;=6.5,"Prediabetes",D2089&gt;6.5,"Diabetes")</f>
        <v>Normal</v>
      </c>
      <c r="L2089" s="30" t="str">
        <f>VLOOKUP(A2089,'Hospitalisation Details'!A2089:H4431,2,FALSE)</f>
        <v>03-Jun-2001</v>
      </c>
      <c r="M2089" s="23">
        <f>VLOOKUP(A2089,'Hospitalisation Details'!A2089:H4431,5,FALSE)</f>
        <v>2404.73</v>
      </c>
      <c r="N2089" s="23" t="str">
        <f>VLOOKUP(A2089,'Hospitalisation Details'!A2089:H4431,6,FALSE)</f>
        <v>tier - 2</v>
      </c>
      <c r="O2089" s="23" t="str">
        <f>VLOOKUP(A2089,'Hospitalisation Details'!A2089:H4431,7,FALSE)</f>
        <v>tier - 3</v>
      </c>
      <c r="P2089" s="23" t="str">
        <f>VLOOKUP(A2089,'Hospitalisation Details'!A2089:H4431,8,FALSE)</f>
        <v>R1012</v>
      </c>
      <c r="Q2089" s="26">
        <f>VLOOKUP(A2089,'Hospitalisation Details'!A2089:H4431,3,FALSE)</f>
        <v>22.013888888888889</v>
      </c>
    </row>
    <row r="2090" spans="1:17" ht="15.75" customHeight="1" x14ac:dyDescent="0.3">
      <c r="A2090" s="31" t="s">
        <v>3557</v>
      </c>
      <c r="B2090" s="23" t="str">
        <f>VLOOKUP(A2090,'Customer Names'!A2090:D4424,3,FALSE)</f>
        <v xml:space="preserve">  Jay</v>
      </c>
      <c r="C2090" s="23">
        <f>VLOOKUP(Healthcare!A2090,'Medical Examinations'!A2090:H4424,2,FALSE)</f>
        <v>24.51</v>
      </c>
      <c r="D2090" s="23">
        <f>VLOOKUP(A2090,'Medical Examinations'!A2090:H4424,3,FALSE)</f>
        <v>4.6900000000000004</v>
      </c>
      <c r="E2090" s="23" t="str">
        <f>VLOOKUP(A2090,'Medical Examinations'!A2090:H4424,4,FALSE)</f>
        <v>No</v>
      </c>
      <c r="F2090" s="23" t="str">
        <f>VLOOKUP(A2090,'Medical Examinations'!A2090:H4424,5,FALSE)</f>
        <v>No</v>
      </c>
      <c r="G2090" s="23" t="str">
        <f>VLOOKUP(A2090,'Medical Examinations'!A2090:H4424,6,FALSE)</f>
        <v>No</v>
      </c>
      <c r="H2090" s="23">
        <f>VLOOKUP(A2090,'Medical Examinations'!A2090:H4424,7,FALSE)</f>
        <v>0</v>
      </c>
      <c r="I2090" s="23" t="str">
        <f>VLOOKUP(A2090,'Medical Examinations'!A2090:H4424,8,FALSE)</f>
        <v>No</v>
      </c>
      <c r="J2090" s="23" t="str" cm="1">
        <f t="array" ref="J2090">_xlfn.IFS(C2090&lt;18.5,"Under Weight",C2090&lt;25,"Healthy Weight",C2090&lt;30,"Over Weight",C2090&gt;=30,"Obesity")</f>
        <v>Healthy Weight</v>
      </c>
      <c r="K2090" s="23" t="str" cm="1">
        <f t="array" ref="K2090">_xlfn.IFS(D2090&lt;5.7,"Normal",D2090&lt;=6.5,"Prediabetes",D2090&gt;6.5,"Diabetes")</f>
        <v>Normal</v>
      </c>
      <c r="L2090" s="30" t="str">
        <f>VLOOKUP(A2090,'Hospitalisation Details'!A2090:H4432,2,FALSE)</f>
        <v>10-Aug-1999</v>
      </c>
      <c r="M2090" s="23">
        <f>VLOOKUP(A2090,'Hospitalisation Details'!A2090:H4432,5,FALSE)</f>
        <v>2396.1</v>
      </c>
      <c r="N2090" s="23" t="str">
        <f>VLOOKUP(A2090,'Hospitalisation Details'!A2090:H4432,6,FALSE)</f>
        <v>tier - 2</v>
      </c>
      <c r="O2090" s="23" t="str">
        <f>VLOOKUP(A2090,'Hospitalisation Details'!A2090:H4432,7,FALSE)</f>
        <v>tier - 1</v>
      </c>
      <c r="P2090" s="23" t="str">
        <f>VLOOKUP(A2090,'Hospitalisation Details'!A2090:H4432,8,FALSE)</f>
        <v>R1019</v>
      </c>
      <c r="Q2090" s="26">
        <f>VLOOKUP(A2090,'Hospitalisation Details'!A2090:H4432,3,FALSE)</f>
        <v>23.827777777777779</v>
      </c>
    </row>
    <row r="2091" spans="1:17" ht="15.75" customHeight="1" x14ac:dyDescent="0.3">
      <c r="A2091" s="31" t="s">
        <v>3558</v>
      </c>
      <c r="B2091" s="23" t="str">
        <f>VLOOKUP(A2091,'Customer Names'!A2091:D4425,3,FALSE)</f>
        <v xml:space="preserve">  Vitaliy</v>
      </c>
      <c r="C2091" s="23">
        <f>VLOOKUP(Healthcare!A2091,'Medical Examinations'!A2091:H4425,2,FALSE)</f>
        <v>23.844999999999999</v>
      </c>
      <c r="D2091" s="23">
        <f>VLOOKUP(A2091,'Medical Examinations'!A2091:H4425,3,FALSE)</f>
        <v>4.43</v>
      </c>
      <c r="E2091" s="23" t="str">
        <f>VLOOKUP(A2091,'Medical Examinations'!A2091:H4425,4,FALSE)</f>
        <v>No</v>
      </c>
      <c r="F2091" s="23" t="str">
        <f>VLOOKUP(A2091,'Medical Examinations'!A2091:H4425,5,FALSE)</f>
        <v>No</v>
      </c>
      <c r="G2091" s="23" t="str">
        <f>VLOOKUP(A2091,'Medical Examinations'!A2091:H4425,6,FALSE)</f>
        <v>No</v>
      </c>
      <c r="H2091" s="23">
        <f>VLOOKUP(A2091,'Medical Examinations'!A2091:H4425,7,FALSE)</f>
        <v>0</v>
      </c>
      <c r="I2091" s="23" t="str">
        <f>VLOOKUP(A2091,'Medical Examinations'!A2091:H4425,8,FALSE)</f>
        <v>No</v>
      </c>
      <c r="J2091" s="23" t="str" cm="1">
        <f t="array" ref="J2091">_xlfn.IFS(C2091&lt;18.5,"Under Weight",C2091&lt;25,"Healthy Weight",C2091&lt;30,"Over Weight",C2091&gt;=30,"Obesity")</f>
        <v>Healthy Weight</v>
      </c>
      <c r="K2091" s="23" t="str" cm="1">
        <f t="array" ref="K2091">_xlfn.IFS(D2091&lt;5.7,"Normal",D2091&lt;=6.5,"Prediabetes",D2091&gt;6.5,"Diabetes")</f>
        <v>Normal</v>
      </c>
      <c r="L2091" s="30" t="str">
        <f>VLOOKUP(A2091,'Hospitalisation Details'!A2091:H4433,2,FALSE)</f>
        <v>17-Dec-1999</v>
      </c>
      <c r="M2091" s="23">
        <f>VLOOKUP(A2091,'Hospitalisation Details'!A2091:H4433,5,FALSE)</f>
        <v>2395.17</v>
      </c>
      <c r="N2091" s="23" t="str">
        <f>VLOOKUP(A2091,'Hospitalisation Details'!A2091:H4433,6,FALSE)</f>
        <v>tier - 2</v>
      </c>
      <c r="O2091" s="23" t="str">
        <f>VLOOKUP(A2091,'Hospitalisation Details'!A2091:H4433,7,FALSE)</f>
        <v>tier - 1</v>
      </c>
      <c r="P2091" s="23" t="str">
        <f>VLOOKUP(A2091,'Hospitalisation Details'!A2091:H4433,8,FALSE)</f>
        <v>R1014</v>
      </c>
      <c r="Q2091" s="26">
        <f>VLOOKUP(A2091,'Hospitalisation Details'!A2091:H4433,3,FALSE)</f>
        <v>23.475000000000001</v>
      </c>
    </row>
    <row r="2092" spans="1:17" ht="15.75" customHeight="1" x14ac:dyDescent="0.3">
      <c r="A2092" s="31" t="s">
        <v>3560</v>
      </c>
      <c r="B2092" s="23" t="str">
        <f>VLOOKUP(A2092,'Customer Names'!A2092:D4426,3,FALSE)</f>
        <v xml:space="preserve">  Benjamin W</v>
      </c>
      <c r="C2092" s="23">
        <f>VLOOKUP(Healthcare!A2092,'Medical Examinations'!A2092:H4426,2,FALSE)</f>
        <v>15.68</v>
      </c>
      <c r="D2092" s="23">
        <f>VLOOKUP(A2092,'Medical Examinations'!A2092:H4426,3,FALSE)</f>
        <v>6.16</v>
      </c>
      <c r="E2092" s="23" t="str">
        <f>VLOOKUP(A2092,'Medical Examinations'!A2092:H4426,4,FALSE)</f>
        <v>Yes</v>
      </c>
      <c r="F2092" s="23" t="str">
        <f>VLOOKUP(A2092,'Medical Examinations'!A2092:H4426,5,FALSE)</f>
        <v>No</v>
      </c>
      <c r="G2092" s="23" t="str">
        <f>VLOOKUP(A2092,'Medical Examinations'!A2092:H4426,6,FALSE)</f>
        <v>No</v>
      </c>
      <c r="H2092" s="23">
        <f>VLOOKUP(A2092,'Medical Examinations'!A2092:H4426,7,FALSE)</f>
        <v>1</v>
      </c>
      <c r="I2092" s="23" t="str">
        <f>VLOOKUP(A2092,'Medical Examinations'!A2092:H4426,8,FALSE)</f>
        <v>No</v>
      </c>
      <c r="J2092" s="23" t="str" cm="1">
        <f t="array" ref="J2092">_xlfn.IFS(C2092&lt;18.5,"Under Weight",C2092&lt;25,"Healthy Weight",C2092&lt;30,"Over Weight",C2092&gt;=30,"Obesity")</f>
        <v>Under Weight</v>
      </c>
      <c r="K2092" s="23" t="str" cm="1">
        <f t="array" ref="K2092">_xlfn.IFS(D2092&lt;5.7,"Normal",D2092&lt;=6.5,"Prediabetes",D2092&gt;6.5,"Diabetes")</f>
        <v>Prediabetes</v>
      </c>
      <c r="L2092" s="30" t="str">
        <f>VLOOKUP(A2092,'Hospitalisation Details'!A2092:H4434,2,FALSE)</f>
        <v>12-Dec-1988</v>
      </c>
      <c r="M2092" s="23">
        <f>VLOOKUP(A2092,'Hospitalisation Details'!A2092:H4434,5,FALSE)</f>
        <v>2373.3000000000002</v>
      </c>
      <c r="N2092" s="23" t="str">
        <f>VLOOKUP(A2092,'Hospitalisation Details'!A2092:H4434,6,FALSE)</f>
        <v>tier - 2</v>
      </c>
      <c r="O2092" s="23" t="str">
        <f>VLOOKUP(A2092,'Hospitalisation Details'!A2092:H4434,7,FALSE)</f>
        <v>tier - 2</v>
      </c>
      <c r="P2092" s="23" t="str">
        <f>VLOOKUP(A2092,'Hospitalisation Details'!A2092:H4434,8,FALSE)</f>
        <v>R1013</v>
      </c>
      <c r="Q2092" s="26">
        <f>VLOOKUP(A2092,'Hospitalisation Details'!A2092:H4434,3,FALSE)</f>
        <v>34.488888888888887</v>
      </c>
    </row>
    <row r="2093" spans="1:17" ht="15.75" customHeight="1" x14ac:dyDescent="0.3">
      <c r="A2093" s="31" t="s">
        <v>3562</v>
      </c>
      <c r="B2093" s="23" t="str">
        <f>VLOOKUP(A2093,'Customer Names'!A2093:D4427,3,FALSE)</f>
        <v xml:space="preserve">  Jesse</v>
      </c>
      <c r="C2093" s="23">
        <f>VLOOKUP(Healthcare!A2093,'Medical Examinations'!A2093:H4427,2,FALSE)</f>
        <v>32.395000000000003</v>
      </c>
      <c r="D2093" s="23">
        <f>VLOOKUP(A2093,'Medical Examinations'!A2093:H4427,3,FALSE)</f>
        <v>6.66</v>
      </c>
      <c r="E2093" s="23" t="str">
        <f>VLOOKUP(A2093,'Medical Examinations'!A2093:H4427,4,FALSE)</f>
        <v>No</v>
      </c>
      <c r="F2093" s="23" t="str">
        <f>VLOOKUP(A2093,'Medical Examinations'!A2093:H4427,5,FALSE)</f>
        <v>No</v>
      </c>
      <c r="G2093" s="23" t="str">
        <f>VLOOKUP(A2093,'Medical Examinations'!A2093:H4427,6,FALSE)</f>
        <v>No</v>
      </c>
      <c r="H2093" s="23">
        <f>VLOOKUP(A2093,'Medical Examinations'!A2093:H4427,7,FALSE)</f>
        <v>0</v>
      </c>
      <c r="I2093" s="23" t="str">
        <f>VLOOKUP(A2093,'Medical Examinations'!A2093:H4427,8,FALSE)</f>
        <v>No</v>
      </c>
      <c r="J2093" s="23" t="str" cm="1">
        <f t="array" ref="J2093">_xlfn.IFS(C2093&lt;18.5,"Under Weight",C2093&lt;25,"Healthy Weight",C2093&lt;30,"Over Weight",C2093&gt;=30,"Obesity")</f>
        <v>Obesity</v>
      </c>
      <c r="K2093" s="23" t="str" cm="1">
        <f t="array" ref="K2093">_xlfn.IFS(D2093&lt;5.7,"Normal",D2093&lt;=6.5,"Prediabetes",D2093&gt;6.5,"Diabetes")</f>
        <v>Diabetes</v>
      </c>
      <c r="L2093" s="30" t="str">
        <f>VLOOKUP(A2093,'Hospitalisation Details'!A2093:H4435,2,FALSE)</f>
        <v>05-Nov-2002</v>
      </c>
      <c r="M2093" s="23">
        <f>VLOOKUP(A2093,'Hospitalisation Details'!A2093:H4435,5,FALSE)</f>
        <v>2362.23</v>
      </c>
      <c r="N2093" s="23" t="str">
        <f>VLOOKUP(A2093,'Hospitalisation Details'!A2093:H4435,6,FALSE)</f>
        <v>tier - 2</v>
      </c>
      <c r="O2093" s="23" t="str">
        <f>VLOOKUP(A2093,'Hospitalisation Details'!A2093:H4435,7,FALSE)</f>
        <v>tier - 1</v>
      </c>
      <c r="P2093" s="23" t="str">
        <f>VLOOKUP(A2093,'Hospitalisation Details'!A2093:H4435,8,FALSE)</f>
        <v>R1012</v>
      </c>
      <c r="Q2093" s="26">
        <f>VLOOKUP(A2093,'Hospitalisation Details'!A2093:H4435,3,FALSE)</f>
        <v>20.591666666666665</v>
      </c>
    </row>
    <row r="2094" spans="1:17" ht="15.75" customHeight="1" x14ac:dyDescent="0.3">
      <c r="A2094" s="31" t="s">
        <v>3563</v>
      </c>
      <c r="B2094" s="23" t="str">
        <f>VLOOKUP(A2094,'Customer Names'!A2094:D4428,3,FALSE)</f>
        <v xml:space="preserve">  Mark</v>
      </c>
      <c r="C2094" s="23">
        <f>VLOOKUP(Healthcare!A2094,'Medical Examinations'!A2094:H4428,2,FALSE)</f>
        <v>23.655000000000001</v>
      </c>
      <c r="D2094" s="23">
        <f>VLOOKUP(A2094,'Medical Examinations'!A2094:H4428,3,FALSE)</f>
        <v>5.92</v>
      </c>
      <c r="E2094" s="23" t="str">
        <f>VLOOKUP(A2094,'Medical Examinations'!A2094:H4428,4,FALSE)</f>
        <v>No</v>
      </c>
      <c r="F2094" s="23" t="str">
        <f>VLOOKUP(A2094,'Medical Examinations'!A2094:H4428,5,FALSE)</f>
        <v>No</v>
      </c>
      <c r="G2094" s="23" t="str">
        <f>VLOOKUP(A2094,'Medical Examinations'!A2094:H4428,6,FALSE)</f>
        <v>No</v>
      </c>
      <c r="H2094" s="23">
        <f>VLOOKUP(A2094,'Medical Examinations'!A2094:H4428,7,FALSE)</f>
        <v>1</v>
      </c>
      <c r="I2094" s="23" t="str">
        <f>VLOOKUP(A2094,'Medical Examinations'!A2094:H4428,8,FALSE)</f>
        <v>No</v>
      </c>
      <c r="J2094" s="23" t="str" cm="1">
        <f t="array" ref="J2094">_xlfn.IFS(C2094&lt;18.5,"Under Weight",C2094&lt;25,"Healthy Weight",C2094&lt;30,"Over Weight",C2094&gt;=30,"Obesity")</f>
        <v>Healthy Weight</v>
      </c>
      <c r="K2094" s="23" t="str" cm="1">
        <f t="array" ref="K2094">_xlfn.IFS(D2094&lt;5.7,"Normal",D2094&lt;=6.5,"Prediabetes",D2094&gt;6.5,"Diabetes")</f>
        <v>Prediabetes</v>
      </c>
      <c r="L2094" s="30" t="str">
        <f>VLOOKUP(A2094,'Hospitalisation Details'!A2094:H4436,2,FALSE)</f>
        <v>21-Oct-1998</v>
      </c>
      <c r="M2094" s="23">
        <f>VLOOKUP(A2094,'Hospitalisation Details'!A2094:H4436,5,FALSE)</f>
        <v>2352.9699999999998</v>
      </c>
      <c r="N2094" s="23" t="str">
        <f>VLOOKUP(A2094,'Hospitalisation Details'!A2094:H4436,6,FALSE)</f>
        <v>tier - 3</v>
      </c>
      <c r="O2094" s="23" t="str">
        <f>VLOOKUP(A2094,'Hospitalisation Details'!A2094:H4436,7,FALSE)</f>
        <v>tier - 3</v>
      </c>
      <c r="P2094" s="23" t="str">
        <f>VLOOKUP(A2094,'Hospitalisation Details'!A2094:H4436,8,FALSE)</f>
        <v>R1012</v>
      </c>
      <c r="Q2094" s="26">
        <f>VLOOKUP(A2094,'Hospitalisation Details'!A2094:H4436,3,FALSE)</f>
        <v>24.630555555555556</v>
      </c>
    </row>
    <row r="2095" spans="1:17" ht="15.75" customHeight="1" x14ac:dyDescent="0.3">
      <c r="A2095" s="31" t="s">
        <v>3564</v>
      </c>
      <c r="B2095" s="23" t="str">
        <f>VLOOKUP(A2095,'Customer Names'!A2095:D4429,3,FALSE)</f>
        <v xml:space="preserve">  Lauren</v>
      </c>
      <c r="C2095" s="23">
        <f>VLOOKUP(Healthcare!A2095,'Medical Examinations'!A2095:H4429,2,FALSE)</f>
        <v>28.4</v>
      </c>
      <c r="D2095" s="23">
        <f>VLOOKUP(A2095,'Medical Examinations'!A2095:H4429,3,FALSE)</f>
        <v>5.97</v>
      </c>
      <c r="E2095" s="23" t="str">
        <f>VLOOKUP(A2095,'Medical Examinations'!A2095:H4429,4,FALSE)</f>
        <v>No</v>
      </c>
      <c r="F2095" s="23" t="str">
        <f>VLOOKUP(A2095,'Medical Examinations'!A2095:H4429,5,FALSE)</f>
        <v>No</v>
      </c>
      <c r="G2095" s="23" t="str">
        <f>VLOOKUP(A2095,'Medical Examinations'!A2095:H4429,6,FALSE)</f>
        <v>Yes</v>
      </c>
      <c r="H2095" s="23">
        <f>VLOOKUP(A2095,'Medical Examinations'!A2095:H4429,7,FALSE)</f>
        <v>1</v>
      </c>
      <c r="I2095" s="23" t="str">
        <f>VLOOKUP(A2095,'Medical Examinations'!A2095:H4429,8,FALSE)</f>
        <v>No</v>
      </c>
      <c r="J2095" s="23" t="str" cm="1">
        <f t="array" ref="J2095">_xlfn.IFS(C2095&lt;18.5,"Under Weight",C2095&lt;25,"Healthy Weight",C2095&lt;30,"Over Weight",C2095&gt;=30,"Obesity")</f>
        <v>Over Weight</v>
      </c>
      <c r="K2095" s="23" t="str" cm="1">
        <f t="array" ref="K2095">_xlfn.IFS(D2095&lt;5.7,"Normal",D2095&lt;=6.5,"Prediabetes",D2095&gt;6.5,"Diabetes")</f>
        <v>Prediabetes</v>
      </c>
      <c r="L2095" s="30" t="str">
        <f>VLOOKUP(A2095,'Hospitalisation Details'!A2095:H4437,2,FALSE)</f>
        <v>18-Nov-2003</v>
      </c>
      <c r="M2095" s="23">
        <f>VLOOKUP(A2095,'Hospitalisation Details'!A2095:H4437,5,FALSE)</f>
        <v>2331.52</v>
      </c>
      <c r="N2095" s="23" t="str">
        <f>VLOOKUP(A2095,'Hospitalisation Details'!A2095:H4437,6,FALSE)</f>
        <v>tier - 2</v>
      </c>
      <c r="O2095" s="23" t="str">
        <f>VLOOKUP(A2095,'Hospitalisation Details'!A2095:H4437,7,FALSE)</f>
        <v>tier - 3</v>
      </c>
      <c r="P2095" s="23" t="str">
        <f>VLOOKUP(A2095,'Hospitalisation Details'!A2095:H4437,8,FALSE)</f>
        <v>R1011</v>
      </c>
      <c r="Q2095" s="26">
        <f>VLOOKUP(A2095,'Hospitalisation Details'!A2095:H4437,3,FALSE)</f>
        <v>19.555555555555557</v>
      </c>
    </row>
    <row r="2096" spans="1:17" ht="15.75" customHeight="1" x14ac:dyDescent="0.3">
      <c r="A2096" s="31" t="s">
        <v>3565</v>
      </c>
      <c r="B2096" s="23" t="str">
        <f>VLOOKUP(A2096,'Customer Names'!A2096:D4430,3,FALSE)</f>
        <v xml:space="preserve">  Massimiliano</v>
      </c>
      <c r="C2096" s="23">
        <f>VLOOKUP(Healthcare!A2096,'Medical Examinations'!A2096:H4430,2,FALSE)</f>
        <v>35.42</v>
      </c>
      <c r="D2096" s="23">
        <f>VLOOKUP(A2096,'Medical Examinations'!A2096:H4430,3,FALSE)</f>
        <v>4.6399999999999997</v>
      </c>
      <c r="E2096" s="23" t="str">
        <f>VLOOKUP(A2096,'Medical Examinations'!A2096:H4430,4,FALSE)</f>
        <v>Yes</v>
      </c>
      <c r="F2096" s="23" t="str">
        <f>VLOOKUP(A2096,'Medical Examinations'!A2096:H4430,5,FALSE)</f>
        <v>No</v>
      </c>
      <c r="G2096" s="23" t="str">
        <f>VLOOKUP(A2096,'Medical Examinations'!A2096:H4430,6,FALSE)</f>
        <v>No</v>
      </c>
      <c r="H2096" s="23">
        <f>VLOOKUP(A2096,'Medical Examinations'!A2096:H4430,7,FALSE)</f>
        <v>0</v>
      </c>
      <c r="I2096" s="23" t="str">
        <f>VLOOKUP(A2096,'Medical Examinations'!A2096:H4430,8,FALSE)</f>
        <v>No</v>
      </c>
      <c r="J2096" s="23" t="str" cm="1">
        <f t="array" ref="J2096">_xlfn.IFS(C2096&lt;18.5,"Under Weight",C2096&lt;25,"Healthy Weight",C2096&lt;30,"Over Weight",C2096&gt;=30,"Obesity")</f>
        <v>Obesity</v>
      </c>
      <c r="K2096" s="23" t="str" cm="1">
        <f t="array" ref="K2096">_xlfn.IFS(D2096&lt;5.7,"Normal",D2096&lt;=6.5,"Prediabetes",D2096&gt;6.5,"Diabetes")</f>
        <v>Normal</v>
      </c>
      <c r="L2096" s="30" t="str">
        <f>VLOOKUP(A2096,'Hospitalisation Details'!A2096:H4438,2,FALSE)</f>
        <v>17-Dec-1996</v>
      </c>
      <c r="M2096" s="23">
        <f>VLOOKUP(A2096,'Hospitalisation Details'!A2096:H4438,5,FALSE)</f>
        <v>2322.62</v>
      </c>
      <c r="N2096" s="23" t="str">
        <f>VLOOKUP(A2096,'Hospitalisation Details'!A2096:H4438,6,FALSE)</f>
        <v>tier - 2</v>
      </c>
      <c r="O2096" s="23" t="str">
        <f>VLOOKUP(A2096,'Hospitalisation Details'!A2096:H4438,7,FALSE)</f>
        <v>tier - 1</v>
      </c>
      <c r="P2096" s="23" t="str">
        <f>VLOOKUP(A2096,'Hospitalisation Details'!A2096:H4438,8,FALSE)</f>
        <v>R1013</v>
      </c>
      <c r="Q2096" s="26">
        <f>VLOOKUP(A2096,'Hospitalisation Details'!A2096:H4438,3,FALSE)</f>
        <v>26.475000000000001</v>
      </c>
    </row>
    <row r="2097" spans="1:17" ht="15.75" customHeight="1" x14ac:dyDescent="0.3">
      <c r="A2097" s="31" t="s">
        <v>3567</v>
      </c>
      <c r="B2097" s="23" t="str">
        <f>VLOOKUP(A2097,'Customer Names'!A2097:D4431,3,FALSE)</f>
        <v xml:space="preserve">  Josh</v>
      </c>
      <c r="C2097" s="23">
        <f>VLOOKUP(Healthcare!A2097,'Medical Examinations'!A2097:H4431,2,FALSE)</f>
        <v>26.18</v>
      </c>
      <c r="D2097" s="23">
        <f>VLOOKUP(A2097,'Medical Examinations'!A2097:H4431,3,FALSE)</f>
        <v>6.12</v>
      </c>
      <c r="E2097" s="23" t="str">
        <f>VLOOKUP(A2097,'Medical Examinations'!A2097:H4431,4,FALSE)</f>
        <v>No</v>
      </c>
      <c r="F2097" s="23" t="str">
        <f>VLOOKUP(A2097,'Medical Examinations'!A2097:H4431,5,FALSE)</f>
        <v>yes</v>
      </c>
      <c r="G2097" s="23" t="str">
        <f>VLOOKUP(A2097,'Medical Examinations'!A2097:H4431,6,FALSE)</f>
        <v>No</v>
      </c>
      <c r="H2097" s="23">
        <f>VLOOKUP(A2097,'Medical Examinations'!A2097:H4431,7,FALSE)</f>
        <v>1</v>
      </c>
      <c r="I2097" s="23" t="str">
        <f>VLOOKUP(A2097,'Medical Examinations'!A2097:H4431,8,FALSE)</f>
        <v>No</v>
      </c>
      <c r="J2097" s="23" t="str" cm="1">
        <f t="array" ref="J2097">_xlfn.IFS(C2097&lt;18.5,"Under Weight",C2097&lt;25,"Healthy Weight",C2097&lt;30,"Over Weight",C2097&gt;=30,"Obesity")</f>
        <v>Over Weight</v>
      </c>
      <c r="K2097" s="23" t="str" cm="1">
        <f t="array" ref="K2097">_xlfn.IFS(D2097&lt;5.7,"Normal",D2097&lt;=6.5,"Prediabetes",D2097&gt;6.5,"Diabetes")</f>
        <v>Prediabetes</v>
      </c>
      <c r="L2097" s="30" t="str">
        <f>VLOOKUP(A2097,'Hospitalisation Details'!A2097:H4439,2,FALSE)</f>
        <v>06-Sep-2004</v>
      </c>
      <c r="M2097" s="23">
        <f>VLOOKUP(A2097,'Hospitalisation Details'!A2097:H4439,5,FALSE)</f>
        <v>2304</v>
      </c>
      <c r="N2097" s="23" t="str">
        <f>VLOOKUP(A2097,'Hospitalisation Details'!A2097:H4439,6,FALSE)</f>
        <v>tier - 2</v>
      </c>
      <c r="O2097" s="23" t="str">
        <f>VLOOKUP(A2097,'Hospitalisation Details'!A2097:H4439,7,FALSE)</f>
        <v>tier - 3</v>
      </c>
      <c r="P2097" s="23" t="str">
        <f>VLOOKUP(A2097,'Hospitalisation Details'!A2097:H4439,8,FALSE)</f>
        <v>R1013</v>
      </c>
      <c r="Q2097" s="26">
        <f>VLOOKUP(A2097,'Hospitalisation Details'!A2097:H4439,3,FALSE)</f>
        <v>18.755555555555556</v>
      </c>
    </row>
    <row r="2098" spans="1:17" ht="15.75" customHeight="1" x14ac:dyDescent="0.3">
      <c r="A2098" s="31" t="s">
        <v>3568</v>
      </c>
      <c r="B2098" s="23" t="str">
        <f>VLOOKUP(A2098,'Customer Names'!A2098:D4432,3,FALSE)</f>
        <v xml:space="preserve">  Kiyokatsu</v>
      </c>
      <c r="C2098" s="23">
        <f>VLOOKUP(Healthcare!A2098,'Medical Examinations'!A2098:H4432,2,FALSE)</f>
        <v>20.8</v>
      </c>
      <c r="D2098" s="23">
        <f>VLOOKUP(A2098,'Medical Examinations'!A2098:H4432,3,FALSE)</f>
        <v>4.87</v>
      </c>
      <c r="E2098" s="23" t="str">
        <f>VLOOKUP(A2098,'Medical Examinations'!A2098:H4432,4,FALSE)</f>
        <v>Yes</v>
      </c>
      <c r="F2098" s="23" t="str">
        <f>VLOOKUP(A2098,'Medical Examinations'!A2098:H4432,5,FALSE)</f>
        <v>No</v>
      </c>
      <c r="G2098" s="23" t="str">
        <f>VLOOKUP(A2098,'Medical Examinations'!A2098:H4432,6,FALSE)</f>
        <v>No</v>
      </c>
      <c r="H2098" s="23">
        <f>VLOOKUP(A2098,'Medical Examinations'!A2098:H4432,7,FALSE)</f>
        <v>0</v>
      </c>
      <c r="I2098" s="23" t="str">
        <f>VLOOKUP(A2098,'Medical Examinations'!A2098:H4432,8,FALSE)</f>
        <v>No</v>
      </c>
      <c r="J2098" s="23" t="str" cm="1">
        <f t="array" ref="J2098">_xlfn.IFS(C2098&lt;18.5,"Under Weight",C2098&lt;25,"Healthy Weight",C2098&lt;30,"Over Weight",C2098&gt;=30,"Obesity")</f>
        <v>Healthy Weight</v>
      </c>
      <c r="K2098" s="23" t="str" cm="1">
        <f t="array" ref="K2098">_xlfn.IFS(D2098&lt;5.7,"Normal",D2098&lt;=6.5,"Prediabetes",D2098&gt;6.5,"Diabetes")</f>
        <v>Normal</v>
      </c>
      <c r="L2098" s="30" t="str">
        <f>VLOOKUP(A2098,'Hospitalisation Details'!A2098:H4440,2,FALSE)</f>
        <v>28-Nov-1996</v>
      </c>
      <c r="M2098" s="23">
        <f>VLOOKUP(A2098,'Hospitalisation Details'!A2098:H4440,5,FALSE)</f>
        <v>2302.3000000000002</v>
      </c>
      <c r="N2098" s="23" t="str">
        <f>VLOOKUP(A2098,'Hospitalisation Details'!A2098:H4440,6,FALSE)</f>
        <v>tier - 1</v>
      </c>
      <c r="O2098" s="23" t="str">
        <f>VLOOKUP(A2098,'Hospitalisation Details'!A2098:H4440,7,FALSE)</f>
        <v>tier - 2</v>
      </c>
      <c r="P2098" s="23" t="str">
        <f>VLOOKUP(A2098,'Hospitalisation Details'!A2098:H4440,8,FALSE)</f>
        <v>R1011</v>
      </c>
      <c r="Q2098" s="26">
        <f>VLOOKUP(A2098,'Hospitalisation Details'!A2098:H4440,3,FALSE)</f>
        <v>26.527777777777779</v>
      </c>
    </row>
    <row r="2099" spans="1:17" ht="15.75" customHeight="1" x14ac:dyDescent="0.3">
      <c r="A2099" s="31" t="s">
        <v>3570</v>
      </c>
      <c r="B2099" s="23" t="str">
        <f>VLOOKUP(A2099,'Customer Names'!A2099:D4433,3,FALSE)</f>
        <v xml:space="preserve">  Amanda L</v>
      </c>
      <c r="C2099" s="23">
        <f>VLOOKUP(Healthcare!A2099,'Medical Examinations'!A2099:H4433,2,FALSE)</f>
        <v>15.82</v>
      </c>
      <c r="D2099" s="23">
        <f>VLOOKUP(A2099,'Medical Examinations'!A2099:H4433,3,FALSE)</f>
        <v>4.5999999999999996</v>
      </c>
      <c r="E2099" s="23" t="str">
        <f>VLOOKUP(A2099,'Medical Examinations'!A2099:H4433,4,FALSE)</f>
        <v>No</v>
      </c>
      <c r="F2099" s="23" t="str">
        <f>VLOOKUP(A2099,'Medical Examinations'!A2099:H4433,5,FALSE)</f>
        <v>No</v>
      </c>
      <c r="G2099" s="23" t="str">
        <f>VLOOKUP(A2099,'Medical Examinations'!A2099:H4433,6,FALSE)</f>
        <v>No</v>
      </c>
      <c r="H2099" s="23">
        <f>VLOOKUP(A2099,'Medical Examinations'!A2099:H4433,7,FALSE)</f>
        <v>0</v>
      </c>
      <c r="I2099" s="23" t="str">
        <f>VLOOKUP(A2099,'Medical Examinations'!A2099:H4433,8,FALSE)</f>
        <v>No</v>
      </c>
      <c r="J2099" s="23" t="str" cm="1">
        <f t="array" ref="J2099">_xlfn.IFS(C2099&lt;18.5,"Under Weight",C2099&lt;25,"Healthy Weight",C2099&lt;30,"Over Weight",C2099&gt;=30,"Obesity")</f>
        <v>Under Weight</v>
      </c>
      <c r="K2099" s="23" t="str" cm="1">
        <f t="array" ref="K2099">_xlfn.IFS(D2099&lt;5.7,"Normal",D2099&lt;=6.5,"Prediabetes",D2099&gt;6.5,"Diabetes")</f>
        <v>Normal</v>
      </c>
      <c r="L2099" s="30" t="str">
        <f>VLOOKUP(A2099,'Hospitalisation Details'!A2099:H4441,2,FALSE)</f>
        <v>05-Oct-1989</v>
      </c>
      <c r="M2099" s="23">
        <f>VLOOKUP(A2099,'Hospitalisation Details'!A2099:H4441,5,FALSE)</f>
        <v>2295.2399999999998</v>
      </c>
      <c r="N2099" s="23" t="str">
        <f>VLOOKUP(A2099,'Hospitalisation Details'!A2099:H4441,6,FALSE)</f>
        <v>tier - 2</v>
      </c>
      <c r="O2099" s="23" t="str">
        <f>VLOOKUP(A2099,'Hospitalisation Details'!A2099:H4441,7,FALSE)</f>
        <v>tier - 1</v>
      </c>
      <c r="P2099" s="23" t="str">
        <f>VLOOKUP(A2099,'Hospitalisation Details'!A2099:H4441,8,FALSE)</f>
        <v>R1013</v>
      </c>
      <c r="Q2099" s="26">
        <f>VLOOKUP(A2099,'Hospitalisation Details'!A2099:H4441,3,FALSE)</f>
        <v>33.674999999999997</v>
      </c>
    </row>
    <row r="2100" spans="1:17" ht="15.75" customHeight="1" x14ac:dyDescent="0.3">
      <c r="A2100" s="31" t="s">
        <v>3571</v>
      </c>
      <c r="B2100" s="23" t="str">
        <f>VLOOKUP(A2100,'Customer Names'!A2100:D4434,3,FALSE)</f>
        <v xml:space="preserve">  Matthew</v>
      </c>
      <c r="C2100" s="23">
        <f>VLOOKUP(Healthcare!A2100,'Medical Examinations'!A2100:H4434,2,FALSE)</f>
        <v>17.670000000000002</v>
      </c>
      <c r="D2100" s="23">
        <f>VLOOKUP(A2100,'Medical Examinations'!A2100:H4434,3,FALSE)</f>
        <v>4.78</v>
      </c>
      <c r="E2100" s="23" t="str">
        <f>VLOOKUP(A2100,'Medical Examinations'!A2100:H4434,4,FALSE)</f>
        <v>No</v>
      </c>
      <c r="F2100" s="23" t="str">
        <f>VLOOKUP(A2100,'Medical Examinations'!A2100:H4434,5,FALSE)</f>
        <v>No</v>
      </c>
      <c r="G2100" s="23" t="str">
        <f>VLOOKUP(A2100,'Medical Examinations'!A2100:H4434,6,FALSE)</f>
        <v>No</v>
      </c>
      <c r="H2100" s="23">
        <f>VLOOKUP(A2100,'Medical Examinations'!A2100:H4434,7,FALSE)</f>
        <v>0</v>
      </c>
      <c r="I2100" s="23" t="str">
        <f>VLOOKUP(A2100,'Medical Examinations'!A2100:H4434,8,FALSE)</f>
        <v>No</v>
      </c>
      <c r="J2100" s="23" t="str" cm="1">
        <f t="array" ref="J2100">_xlfn.IFS(C2100&lt;18.5,"Under Weight",C2100&lt;25,"Healthy Weight",C2100&lt;30,"Over Weight",C2100&gt;=30,"Obesity")</f>
        <v>Under Weight</v>
      </c>
      <c r="K2100" s="23" t="str" cm="1">
        <f t="array" ref="K2100">_xlfn.IFS(D2100&lt;5.7,"Normal",D2100&lt;=6.5,"Prediabetes",D2100&gt;6.5,"Diabetes")</f>
        <v>Normal</v>
      </c>
      <c r="L2100" s="30" t="str">
        <f>VLOOKUP(A2100,'Hospitalisation Details'!A2100:H4442,2,FALSE)</f>
        <v>16-Jun-1991</v>
      </c>
      <c r="M2100" s="23">
        <f>VLOOKUP(A2100,'Hospitalisation Details'!A2100:H4442,5,FALSE)</f>
        <v>2277.7199999999998</v>
      </c>
      <c r="N2100" s="23" t="str">
        <f>VLOOKUP(A2100,'Hospitalisation Details'!A2100:H4442,6,FALSE)</f>
        <v>tier - 2</v>
      </c>
      <c r="O2100" s="23" t="str">
        <f>VLOOKUP(A2100,'Hospitalisation Details'!A2100:H4442,7,FALSE)</f>
        <v>tier - 1</v>
      </c>
      <c r="P2100" s="23" t="str">
        <f>VLOOKUP(A2100,'Hospitalisation Details'!A2100:H4442,8,FALSE)</f>
        <v>R1013</v>
      </c>
      <c r="Q2100" s="26">
        <f>VLOOKUP(A2100,'Hospitalisation Details'!A2100:H4442,3,FALSE)</f>
        <v>31.977777777777778</v>
      </c>
    </row>
    <row r="2101" spans="1:17" ht="15.75" customHeight="1" x14ac:dyDescent="0.3">
      <c r="A2101" s="31" t="s">
        <v>3572</v>
      </c>
      <c r="B2101" s="23" t="str">
        <f>VLOOKUP(A2101,'Customer Names'!A2101:D4435,3,FALSE)</f>
        <v xml:space="preserve">  Julia M</v>
      </c>
      <c r="C2101" s="23">
        <f>VLOOKUP(Healthcare!A2101,'Medical Examinations'!A2101:H4435,2,FALSE)</f>
        <v>31.92</v>
      </c>
      <c r="D2101" s="23">
        <f>VLOOKUP(A2101,'Medical Examinations'!A2101:H4435,3,FALSE)</f>
        <v>11.05</v>
      </c>
      <c r="E2101" s="23" t="str">
        <f>VLOOKUP(A2101,'Medical Examinations'!A2101:H4435,4,FALSE)</f>
        <v>No</v>
      </c>
      <c r="F2101" s="23" t="str">
        <f>VLOOKUP(A2101,'Medical Examinations'!A2101:H4435,5,FALSE)</f>
        <v>No</v>
      </c>
      <c r="G2101" s="23" t="str">
        <f>VLOOKUP(A2101,'Medical Examinations'!A2101:H4435,6,FALSE)</f>
        <v>No</v>
      </c>
      <c r="H2101" s="23">
        <f>VLOOKUP(A2101,'Medical Examinations'!A2101:H4435,7,FALSE)</f>
        <v>0</v>
      </c>
      <c r="I2101" s="23" t="str">
        <f>VLOOKUP(A2101,'Medical Examinations'!A2101:H4435,8,FALSE)</f>
        <v>No</v>
      </c>
      <c r="J2101" s="23" t="str" cm="1">
        <f t="array" ref="J2101">_xlfn.IFS(C2101&lt;18.5,"Under Weight",C2101&lt;25,"Healthy Weight",C2101&lt;30,"Over Weight",C2101&gt;=30,"Obesity")</f>
        <v>Obesity</v>
      </c>
      <c r="K2101" s="23" t="str" cm="1">
        <f t="array" ref="K2101">_xlfn.IFS(D2101&lt;5.7,"Normal",D2101&lt;=6.5,"Prediabetes",D2101&gt;6.5,"Diabetes")</f>
        <v>Diabetes</v>
      </c>
      <c r="L2101" s="30" t="str">
        <f>VLOOKUP(A2101,'Hospitalisation Details'!A2101:H4443,2,FALSE)</f>
        <v>12-Nov-2002</v>
      </c>
      <c r="M2101" s="23">
        <f>VLOOKUP(A2101,'Hospitalisation Details'!A2101:H4443,5,FALSE)</f>
        <v>2261.5700000000002</v>
      </c>
      <c r="N2101" s="23" t="str">
        <f>VLOOKUP(A2101,'Hospitalisation Details'!A2101:H4443,6,FALSE)</f>
        <v>tier - 2</v>
      </c>
      <c r="O2101" s="23" t="str">
        <f>VLOOKUP(A2101,'Hospitalisation Details'!A2101:H4443,7,FALSE)</f>
        <v>tier - 1</v>
      </c>
      <c r="P2101" s="23" t="str">
        <f>VLOOKUP(A2101,'Hospitalisation Details'!A2101:H4443,8,FALSE)</f>
        <v>R1012</v>
      </c>
      <c r="Q2101" s="26">
        <f>VLOOKUP(A2101,'Hospitalisation Details'!A2101:H4443,3,FALSE)</f>
        <v>20.572222222222223</v>
      </c>
    </row>
    <row r="2102" spans="1:17" ht="15.75" customHeight="1" x14ac:dyDescent="0.3">
      <c r="A2102" s="31" t="s">
        <v>3574</v>
      </c>
      <c r="B2102" s="23" t="str">
        <f>VLOOKUP(A2102,'Customer Names'!A2102:D4436,3,FALSE)</f>
        <v xml:space="preserve">  Rhea</v>
      </c>
      <c r="C2102" s="23">
        <f>VLOOKUP(Healthcare!A2102,'Medical Examinations'!A2102:H4436,2,FALSE)</f>
        <v>28.975000000000001</v>
      </c>
      <c r="D2102" s="23">
        <f>VLOOKUP(A2102,'Medical Examinations'!A2102:H4436,3,FALSE)</f>
        <v>7.62</v>
      </c>
      <c r="E2102" s="23" t="str">
        <f>VLOOKUP(A2102,'Medical Examinations'!A2102:H4436,4,FALSE)</f>
        <v>No</v>
      </c>
      <c r="F2102" s="23" t="str">
        <f>VLOOKUP(A2102,'Medical Examinations'!A2102:H4436,5,FALSE)</f>
        <v>No</v>
      </c>
      <c r="G2102" s="23" t="str">
        <f>VLOOKUP(A2102,'Medical Examinations'!A2102:H4436,6,FALSE)</f>
        <v>No</v>
      </c>
      <c r="H2102" s="23">
        <f>VLOOKUP(A2102,'Medical Examinations'!A2102:H4436,7,FALSE)</f>
        <v>0</v>
      </c>
      <c r="I2102" s="23" t="str">
        <f>VLOOKUP(A2102,'Medical Examinations'!A2102:H4436,8,FALSE)</f>
        <v>No</v>
      </c>
      <c r="J2102" s="23" t="str" cm="1">
        <f t="array" ref="J2102">_xlfn.IFS(C2102&lt;18.5,"Under Weight",C2102&lt;25,"Healthy Weight",C2102&lt;30,"Over Weight",C2102&gt;=30,"Obesity")</f>
        <v>Over Weight</v>
      </c>
      <c r="K2102" s="23" t="str" cm="1">
        <f t="array" ref="K2102">_xlfn.IFS(D2102&lt;5.7,"Normal",D2102&lt;=6.5,"Prediabetes",D2102&gt;6.5,"Diabetes")</f>
        <v>Diabetes</v>
      </c>
      <c r="L2102" s="30" t="str">
        <f>VLOOKUP(A2102,'Hospitalisation Details'!A2102:H4444,2,FALSE)</f>
        <v>15-Jul-2002</v>
      </c>
      <c r="M2102" s="23">
        <f>VLOOKUP(A2102,'Hospitalisation Details'!A2102:H4444,5,FALSE)</f>
        <v>2257.48</v>
      </c>
      <c r="N2102" s="23" t="str">
        <f>VLOOKUP(A2102,'Hospitalisation Details'!A2102:H4444,6,FALSE)</f>
        <v>tier - 2</v>
      </c>
      <c r="O2102" s="23" t="str">
        <f>VLOOKUP(A2102,'Hospitalisation Details'!A2102:H4444,7,FALSE)</f>
        <v>tier - 1</v>
      </c>
      <c r="P2102" s="23" t="str">
        <f>VLOOKUP(A2102,'Hospitalisation Details'!A2102:H4444,8,FALSE)</f>
        <v>R1012</v>
      </c>
      <c r="Q2102" s="26">
        <f>VLOOKUP(A2102,'Hospitalisation Details'!A2102:H4444,3,FALSE)</f>
        <v>20.897222222222222</v>
      </c>
    </row>
    <row r="2103" spans="1:17" ht="15.75" customHeight="1" x14ac:dyDescent="0.3">
      <c r="A2103" s="31" t="s">
        <v>3576</v>
      </c>
      <c r="B2103" s="23" t="str">
        <f>VLOOKUP(A2103,'Customer Names'!A2103:D4437,3,FALSE)</f>
        <v xml:space="preserve">  Justin</v>
      </c>
      <c r="C2103" s="23">
        <f>VLOOKUP(Healthcare!A2103,'Medical Examinations'!A2103:H4437,2,FALSE)</f>
        <v>31.73</v>
      </c>
      <c r="D2103" s="23">
        <f>VLOOKUP(A2103,'Medical Examinations'!A2103:H4437,3,FALSE)</f>
        <v>4.78</v>
      </c>
      <c r="E2103" s="23" t="str">
        <f>VLOOKUP(A2103,'Medical Examinations'!A2103:H4437,4,FALSE)</f>
        <v>Yes</v>
      </c>
      <c r="F2103" s="23" t="str">
        <f>VLOOKUP(A2103,'Medical Examinations'!A2103:H4437,5,FALSE)</f>
        <v>yes</v>
      </c>
      <c r="G2103" s="23" t="str">
        <f>VLOOKUP(A2103,'Medical Examinations'!A2103:H4437,6,FALSE)</f>
        <v>No</v>
      </c>
      <c r="H2103" s="23">
        <f>VLOOKUP(A2103,'Medical Examinations'!A2103:H4437,7,FALSE)</f>
        <v>2</v>
      </c>
      <c r="I2103" s="23" t="str">
        <f>VLOOKUP(A2103,'Medical Examinations'!A2103:H4437,8,FALSE)</f>
        <v>No</v>
      </c>
      <c r="J2103" s="23" t="str" cm="1">
        <f t="array" ref="J2103">_xlfn.IFS(C2103&lt;18.5,"Under Weight",C2103&lt;25,"Healthy Weight",C2103&lt;30,"Over Weight",C2103&gt;=30,"Obesity")</f>
        <v>Obesity</v>
      </c>
      <c r="K2103" s="23" t="str" cm="1">
        <f t="array" ref="K2103">_xlfn.IFS(D2103&lt;5.7,"Normal",D2103&lt;=6.5,"Prediabetes",D2103&gt;6.5,"Diabetes")</f>
        <v>Normal</v>
      </c>
      <c r="L2103" s="30" t="str">
        <f>VLOOKUP(A2103,'Hospitalisation Details'!A2103:H4445,2,FALSE)</f>
        <v>11-Dec-2000</v>
      </c>
      <c r="M2103" s="23">
        <f>VLOOKUP(A2103,'Hospitalisation Details'!A2103:H4445,5,FALSE)</f>
        <v>2254.8000000000002</v>
      </c>
      <c r="N2103" s="23" t="str">
        <f>VLOOKUP(A2103,'Hospitalisation Details'!A2103:H4445,6,FALSE)</f>
        <v>tier - 2</v>
      </c>
      <c r="O2103" s="23" t="str">
        <f>VLOOKUP(A2103,'Hospitalisation Details'!A2103:H4445,7,FALSE)</f>
        <v>tier - 3</v>
      </c>
      <c r="P2103" s="23" t="str">
        <f>VLOOKUP(A2103,'Hospitalisation Details'!A2103:H4445,8,FALSE)</f>
        <v>R1016</v>
      </c>
      <c r="Q2103" s="26">
        <f>VLOOKUP(A2103,'Hospitalisation Details'!A2103:H4445,3,FALSE)</f>
        <v>22.491666666666667</v>
      </c>
    </row>
    <row r="2104" spans="1:17" ht="15.75" customHeight="1" x14ac:dyDescent="0.3">
      <c r="A2104" s="31" t="s">
        <v>3577</v>
      </c>
      <c r="B2104" s="23" t="str">
        <f>VLOOKUP(A2104,'Customer Names'!A2104:D4438,3,FALSE)</f>
        <v xml:space="preserve">  Shamus M</v>
      </c>
      <c r="C2104" s="23">
        <f>VLOOKUP(Healthcare!A2104,'Medical Examinations'!A2104:H4438,2,FALSE)</f>
        <v>28.88</v>
      </c>
      <c r="D2104" s="23">
        <f>VLOOKUP(A2104,'Medical Examinations'!A2104:H4438,3,FALSE)</f>
        <v>6.09</v>
      </c>
      <c r="E2104" s="23" t="str">
        <f>VLOOKUP(A2104,'Medical Examinations'!A2104:H4438,4,FALSE)</f>
        <v>Yes</v>
      </c>
      <c r="F2104" s="23" t="str">
        <f>VLOOKUP(A2104,'Medical Examinations'!A2104:H4438,5,FALSE)</f>
        <v>yes</v>
      </c>
      <c r="G2104" s="23" t="str">
        <f>VLOOKUP(A2104,'Medical Examinations'!A2104:H4438,6,FALSE)</f>
        <v>No</v>
      </c>
      <c r="H2104" s="23">
        <f>VLOOKUP(A2104,'Medical Examinations'!A2104:H4438,7,FALSE)</f>
        <v>2</v>
      </c>
      <c r="I2104" s="23" t="str">
        <f>VLOOKUP(A2104,'Medical Examinations'!A2104:H4438,8,FALSE)</f>
        <v>No</v>
      </c>
      <c r="J2104" s="23" t="str" cm="1">
        <f t="array" ref="J2104">_xlfn.IFS(C2104&lt;18.5,"Under Weight",C2104&lt;25,"Healthy Weight",C2104&lt;30,"Over Weight",C2104&gt;=30,"Obesity")</f>
        <v>Over Weight</v>
      </c>
      <c r="K2104" s="23" t="str" cm="1">
        <f t="array" ref="K2104">_xlfn.IFS(D2104&lt;5.7,"Normal",D2104&lt;=6.5,"Prediabetes",D2104&gt;6.5,"Diabetes")</f>
        <v>Prediabetes</v>
      </c>
      <c r="L2104" s="30" t="str">
        <f>VLOOKUP(A2104,'Hospitalisation Details'!A2104:H4446,2,FALSE)</f>
        <v>30-Jun-2000</v>
      </c>
      <c r="M2104" s="23">
        <f>VLOOKUP(A2104,'Hospitalisation Details'!A2104:H4446,5,FALSE)</f>
        <v>2250.84</v>
      </c>
      <c r="N2104" s="23" t="str">
        <f>VLOOKUP(A2104,'Hospitalisation Details'!A2104:H4446,6,FALSE)</f>
        <v>tier - 2</v>
      </c>
      <c r="O2104" s="23" t="str">
        <f>VLOOKUP(A2104,'Hospitalisation Details'!A2104:H4446,7,FALSE)</f>
        <v>tier - 2</v>
      </c>
      <c r="P2104" s="23" t="str">
        <f>VLOOKUP(A2104,'Hospitalisation Details'!A2104:H4446,8,FALSE)</f>
        <v>R1018</v>
      </c>
      <c r="Q2104" s="26">
        <f>VLOOKUP(A2104,'Hospitalisation Details'!A2104:H4446,3,FALSE)</f>
        <v>22.93888888888889</v>
      </c>
    </row>
    <row r="2105" spans="1:17" ht="15.75" customHeight="1" x14ac:dyDescent="0.3">
      <c r="A2105" s="31" t="s">
        <v>3579</v>
      </c>
      <c r="B2105" s="23" t="str">
        <f>VLOOKUP(A2105,'Customer Names'!A2105:D4439,3,FALSE)</f>
        <v xml:space="preserve">  Mike</v>
      </c>
      <c r="C2105" s="23">
        <f>VLOOKUP(Healthcare!A2105,'Medical Examinations'!A2105:H4439,2,FALSE)</f>
        <v>25.555</v>
      </c>
      <c r="D2105" s="23">
        <f>VLOOKUP(A2105,'Medical Examinations'!A2105:H4439,3,FALSE)</f>
        <v>5.1100000000000003</v>
      </c>
      <c r="E2105" s="23" t="str">
        <f>VLOOKUP(A2105,'Medical Examinations'!A2105:H4439,4,FALSE)</f>
        <v>No</v>
      </c>
      <c r="F2105" s="23" t="str">
        <f>VLOOKUP(A2105,'Medical Examinations'!A2105:H4439,5,FALSE)</f>
        <v>No</v>
      </c>
      <c r="G2105" s="23" t="str">
        <f>VLOOKUP(A2105,'Medical Examinations'!A2105:H4439,6,FALSE)</f>
        <v>Yes</v>
      </c>
      <c r="H2105" s="23">
        <f>VLOOKUP(A2105,'Medical Examinations'!A2105:H4439,7,FALSE)</f>
        <v>1</v>
      </c>
      <c r="I2105" s="23" t="str">
        <f>VLOOKUP(A2105,'Medical Examinations'!A2105:H4439,8,FALSE)</f>
        <v>No</v>
      </c>
      <c r="J2105" s="23" t="str" cm="1">
        <f t="array" ref="J2105">_xlfn.IFS(C2105&lt;18.5,"Under Weight",C2105&lt;25,"Healthy Weight",C2105&lt;30,"Over Weight",C2105&gt;=30,"Obesity")</f>
        <v>Over Weight</v>
      </c>
      <c r="K2105" s="23" t="str" cm="1">
        <f t="array" ref="K2105">_xlfn.IFS(D2105&lt;5.7,"Normal",D2105&lt;=6.5,"Prediabetes",D2105&gt;6.5,"Diabetes")</f>
        <v>Normal</v>
      </c>
      <c r="L2105" s="30" t="str">
        <f>VLOOKUP(A2105,'Hospitalisation Details'!A2105:H4447,2,FALSE)</f>
        <v>10-Dec-2003</v>
      </c>
      <c r="M2105" s="23">
        <f>VLOOKUP(A2105,'Hospitalisation Details'!A2105:H4447,5,FALSE)</f>
        <v>2221.56</v>
      </c>
      <c r="N2105" s="23" t="str">
        <f>VLOOKUP(A2105,'Hospitalisation Details'!A2105:H4447,6,FALSE)</f>
        <v>tier - 2</v>
      </c>
      <c r="O2105" s="23" t="str">
        <f>VLOOKUP(A2105,'Hospitalisation Details'!A2105:H4447,7,FALSE)</f>
        <v>tier - 3</v>
      </c>
      <c r="P2105" s="23" t="str">
        <f>VLOOKUP(A2105,'Hospitalisation Details'!A2105:H4447,8,FALSE)</f>
        <v>R1012</v>
      </c>
      <c r="Q2105" s="26">
        <f>VLOOKUP(A2105,'Hospitalisation Details'!A2105:H4447,3,FALSE)</f>
        <v>19.494444444444444</v>
      </c>
    </row>
    <row r="2106" spans="1:17" ht="15.75" customHeight="1" x14ac:dyDescent="0.3">
      <c r="A2106" s="31" t="s">
        <v>3580</v>
      </c>
      <c r="B2106" s="23" t="str">
        <f>VLOOKUP(A2106,'Customer Names'!A2106:D4440,3,FALSE)</f>
        <v xml:space="preserve">  Mary Beth</v>
      </c>
      <c r="C2106" s="23">
        <f>VLOOKUP(Healthcare!A2106,'Medical Examinations'!A2106:H4440,2,FALSE)</f>
        <v>37.29</v>
      </c>
      <c r="D2106" s="23">
        <f>VLOOKUP(A2106,'Medical Examinations'!A2106:H4440,3,FALSE)</f>
        <v>4.46</v>
      </c>
      <c r="E2106" s="23" t="str">
        <f>VLOOKUP(A2106,'Medical Examinations'!A2106:H4440,4,FALSE)</f>
        <v>No</v>
      </c>
      <c r="F2106" s="23" t="str">
        <f>VLOOKUP(A2106,'Medical Examinations'!A2106:H4440,5,FALSE)</f>
        <v>yes</v>
      </c>
      <c r="G2106" s="23" t="str">
        <f>VLOOKUP(A2106,'Medical Examinations'!A2106:H4440,6,FALSE)</f>
        <v>No</v>
      </c>
      <c r="H2106" s="23">
        <f>VLOOKUP(A2106,'Medical Examinations'!A2106:H4440,7,FALSE)</f>
        <v>1</v>
      </c>
      <c r="I2106" s="23" t="str">
        <f>VLOOKUP(A2106,'Medical Examinations'!A2106:H4440,8,FALSE)</f>
        <v>No</v>
      </c>
      <c r="J2106" s="23" t="str" cm="1">
        <f t="array" ref="J2106">_xlfn.IFS(C2106&lt;18.5,"Under Weight",C2106&lt;25,"Healthy Weight",C2106&lt;30,"Over Weight",C2106&gt;=30,"Obesity")</f>
        <v>Obesity</v>
      </c>
      <c r="K2106" s="23" t="str" cm="1">
        <f t="array" ref="K2106">_xlfn.IFS(D2106&lt;5.7,"Normal",D2106&lt;=6.5,"Prediabetes",D2106&gt;6.5,"Diabetes")</f>
        <v>Normal</v>
      </c>
      <c r="L2106" s="30" t="str">
        <f>VLOOKUP(A2106,'Hospitalisation Details'!A2106:H4448,2,FALSE)</f>
        <v>12-Dec-2004</v>
      </c>
      <c r="M2106" s="23">
        <f>VLOOKUP(A2106,'Hospitalisation Details'!A2106:H4448,5,FALSE)</f>
        <v>2219.4499999999998</v>
      </c>
      <c r="N2106" s="23" t="str">
        <f>VLOOKUP(A2106,'Hospitalisation Details'!A2106:H4448,6,FALSE)</f>
        <v>tier - 2</v>
      </c>
      <c r="O2106" s="23" t="str">
        <f>VLOOKUP(A2106,'Hospitalisation Details'!A2106:H4448,7,FALSE)</f>
        <v>tier - 1</v>
      </c>
      <c r="P2106" s="23" t="str">
        <f>VLOOKUP(A2106,'Hospitalisation Details'!A2106:H4448,8,FALSE)</f>
        <v>R1013</v>
      </c>
      <c r="Q2106" s="26">
        <f>VLOOKUP(A2106,'Hospitalisation Details'!A2106:H4448,3,FALSE)</f>
        <v>18.488888888888887</v>
      </c>
    </row>
    <row r="2107" spans="1:17" ht="15.75" customHeight="1" x14ac:dyDescent="0.3">
      <c r="A2107" s="31" t="s">
        <v>3582</v>
      </c>
      <c r="B2107" s="23" t="str">
        <f>VLOOKUP(A2107,'Customer Names'!A2107:D4441,3,FALSE)</f>
        <v xml:space="preserve">  Erin</v>
      </c>
      <c r="C2107" s="23">
        <f>VLOOKUP(Healthcare!A2107,'Medical Examinations'!A2107:H4441,2,FALSE)</f>
        <v>40.28</v>
      </c>
      <c r="D2107" s="23">
        <f>VLOOKUP(A2107,'Medical Examinations'!A2107:H4441,3,FALSE)</f>
        <v>6.11</v>
      </c>
      <c r="E2107" s="23" t="str">
        <f>VLOOKUP(A2107,'Medical Examinations'!A2107:H4441,4,FALSE)</f>
        <v>No</v>
      </c>
      <c r="F2107" s="23" t="str">
        <f>VLOOKUP(A2107,'Medical Examinations'!A2107:H4441,5,FALSE)</f>
        <v>yes</v>
      </c>
      <c r="G2107" s="23" t="str">
        <f>VLOOKUP(A2107,'Medical Examinations'!A2107:H4441,6,FALSE)</f>
        <v>No</v>
      </c>
      <c r="H2107" s="23">
        <f>VLOOKUP(A2107,'Medical Examinations'!A2107:H4441,7,FALSE)</f>
        <v>1</v>
      </c>
      <c r="I2107" s="23" t="str">
        <f>VLOOKUP(A2107,'Medical Examinations'!A2107:H4441,8,FALSE)</f>
        <v>No</v>
      </c>
      <c r="J2107" s="23" t="str" cm="1">
        <f t="array" ref="J2107">_xlfn.IFS(C2107&lt;18.5,"Under Weight",C2107&lt;25,"Healthy Weight",C2107&lt;30,"Over Weight",C2107&gt;=30,"Obesity")</f>
        <v>Obesity</v>
      </c>
      <c r="K2107" s="23" t="str" cm="1">
        <f t="array" ref="K2107">_xlfn.IFS(D2107&lt;5.7,"Normal",D2107&lt;=6.5,"Prediabetes",D2107&gt;6.5,"Diabetes")</f>
        <v>Prediabetes</v>
      </c>
      <c r="L2107" s="30" t="str">
        <f>VLOOKUP(A2107,'Hospitalisation Details'!A2107:H4449,2,FALSE)</f>
        <v>25-Sep-2004</v>
      </c>
      <c r="M2107" s="23">
        <f>VLOOKUP(A2107,'Hospitalisation Details'!A2107:H4449,5,FALSE)</f>
        <v>2217.6</v>
      </c>
      <c r="N2107" s="23" t="str">
        <f>VLOOKUP(A2107,'Hospitalisation Details'!A2107:H4449,6,FALSE)</f>
        <v>tier - 2</v>
      </c>
      <c r="O2107" s="23" t="str">
        <f>VLOOKUP(A2107,'Hospitalisation Details'!A2107:H4449,7,FALSE)</f>
        <v>tier - 1</v>
      </c>
      <c r="P2107" s="23" t="str">
        <f>VLOOKUP(A2107,'Hospitalisation Details'!A2107:H4449,8,FALSE)</f>
        <v>R1024</v>
      </c>
      <c r="Q2107" s="26">
        <f>VLOOKUP(A2107,'Hospitalisation Details'!A2107:H4449,3,FALSE)</f>
        <v>18.702777777777779</v>
      </c>
    </row>
    <row r="2108" spans="1:17" ht="15.75" customHeight="1" x14ac:dyDescent="0.3">
      <c r="A2108" s="31" t="s">
        <v>3584</v>
      </c>
      <c r="B2108" s="23" t="str">
        <f>VLOOKUP(A2108,'Customer Names'!A2108:D4442,3,FALSE)</f>
        <v xml:space="preserve">  Hallie</v>
      </c>
      <c r="C2108" s="23">
        <f>VLOOKUP(Healthcare!A2108,'Medical Examinations'!A2108:H4442,2,FALSE)</f>
        <v>40.185000000000002</v>
      </c>
      <c r="D2108" s="23">
        <f>VLOOKUP(A2108,'Medical Examinations'!A2108:H4442,3,FALSE)</f>
        <v>4.66</v>
      </c>
      <c r="E2108" s="23" t="str">
        <f>VLOOKUP(A2108,'Medical Examinations'!A2108:H4442,4,FALSE)</f>
        <v>No</v>
      </c>
      <c r="F2108" s="23" t="str">
        <f>VLOOKUP(A2108,'Medical Examinations'!A2108:H4442,5,FALSE)</f>
        <v>yes</v>
      </c>
      <c r="G2108" s="23" t="str">
        <f>VLOOKUP(A2108,'Medical Examinations'!A2108:H4442,6,FALSE)</f>
        <v>No</v>
      </c>
      <c r="H2108" s="23">
        <f>VLOOKUP(A2108,'Medical Examinations'!A2108:H4442,7,FALSE)</f>
        <v>1</v>
      </c>
      <c r="I2108" s="23" t="str">
        <f>VLOOKUP(A2108,'Medical Examinations'!A2108:H4442,8,FALSE)</f>
        <v>No</v>
      </c>
      <c r="J2108" s="23" t="str" cm="1">
        <f t="array" ref="J2108">_xlfn.IFS(C2108&lt;18.5,"Under Weight",C2108&lt;25,"Healthy Weight",C2108&lt;30,"Over Weight",C2108&gt;=30,"Obesity")</f>
        <v>Obesity</v>
      </c>
      <c r="K2108" s="23" t="str" cm="1">
        <f t="array" ref="K2108">_xlfn.IFS(D2108&lt;5.7,"Normal",D2108&lt;=6.5,"Prediabetes",D2108&gt;6.5,"Diabetes")</f>
        <v>Normal</v>
      </c>
      <c r="L2108" s="30" t="str">
        <f>VLOOKUP(A2108,'Hospitalisation Details'!A2108:H4450,2,FALSE)</f>
        <v>13-Jun-2004</v>
      </c>
      <c r="M2108" s="23">
        <f>VLOOKUP(A2108,'Hospitalisation Details'!A2108:H4450,5,FALSE)</f>
        <v>2217.4699999999998</v>
      </c>
      <c r="N2108" s="23" t="str">
        <f>VLOOKUP(A2108,'Hospitalisation Details'!A2108:H4450,6,FALSE)</f>
        <v>tier - 2</v>
      </c>
      <c r="O2108" s="23" t="str">
        <f>VLOOKUP(A2108,'Hospitalisation Details'!A2108:H4450,7,FALSE)</f>
        <v>tier - 1</v>
      </c>
      <c r="P2108" s="23" t="str">
        <f>VLOOKUP(A2108,'Hospitalisation Details'!A2108:H4450,8,FALSE)</f>
        <v>R1024</v>
      </c>
      <c r="Q2108" s="26">
        <f>VLOOKUP(A2108,'Hospitalisation Details'!A2108:H4450,3,FALSE)</f>
        <v>18.986111111111111</v>
      </c>
    </row>
    <row r="2109" spans="1:17" ht="15.75" customHeight="1" x14ac:dyDescent="0.3">
      <c r="A2109" s="31" t="s">
        <v>3586</v>
      </c>
      <c r="B2109" s="23" t="str">
        <f>VLOOKUP(A2109,'Customer Names'!A2109:D4443,3,FALSE)</f>
        <v xml:space="preserve">  Paige P</v>
      </c>
      <c r="C2109" s="23">
        <f>VLOOKUP(Healthcare!A2109,'Medical Examinations'!A2109:H4443,2,FALSE)</f>
        <v>23.57</v>
      </c>
      <c r="D2109" s="23">
        <f>VLOOKUP(A2109,'Medical Examinations'!A2109:H4443,3,FALSE)</f>
        <v>6.14</v>
      </c>
      <c r="E2109" s="23" t="str">
        <f>VLOOKUP(A2109,'Medical Examinations'!A2109:H4443,4,FALSE)</f>
        <v>No</v>
      </c>
      <c r="F2109" s="23" t="str">
        <f>VLOOKUP(A2109,'Medical Examinations'!A2109:H4443,5,FALSE)</f>
        <v>No</v>
      </c>
      <c r="G2109" s="23" t="str">
        <f>VLOOKUP(A2109,'Medical Examinations'!A2109:H4443,6,FALSE)</f>
        <v>No</v>
      </c>
      <c r="H2109" s="23">
        <f>VLOOKUP(A2109,'Medical Examinations'!A2109:H4443,7,FALSE)</f>
        <v>0</v>
      </c>
      <c r="I2109" s="23" t="str">
        <f>VLOOKUP(A2109,'Medical Examinations'!A2109:H4443,8,FALSE)</f>
        <v>No</v>
      </c>
      <c r="J2109" s="23" t="str" cm="1">
        <f t="array" ref="J2109">_xlfn.IFS(C2109&lt;18.5,"Under Weight",C2109&lt;25,"Healthy Weight",C2109&lt;30,"Over Weight",C2109&gt;=30,"Obesity")</f>
        <v>Healthy Weight</v>
      </c>
      <c r="K2109" s="23" t="str" cm="1">
        <f t="array" ref="K2109">_xlfn.IFS(D2109&lt;5.7,"Normal",D2109&lt;=6.5,"Prediabetes",D2109&gt;6.5,"Diabetes")</f>
        <v>Prediabetes</v>
      </c>
      <c r="L2109" s="30" t="str">
        <f>VLOOKUP(A2109,'Hospitalisation Details'!A2109:H4451,2,FALSE)</f>
        <v>17-Nov-1994</v>
      </c>
      <c r="M2109" s="23">
        <f>VLOOKUP(A2109,'Hospitalisation Details'!A2109:H4451,5,FALSE)</f>
        <v>2213.21</v>
      </c>
      <c r="N2109" s="23" t="str">
        <f>VLOOKUP(A2109,'Hospitalisation Details'!A2109:H4451,6,FALSE)</f>
        <v>tier - 2</v>
      </c>
      <c r="O2109" s="23" t="str">
        <f>VLOOKUP(A2109,'Hospitalisation Details'!A2109:H4451,7,FALSE)</f>
        <v>tier - 2</v>
      </c>
      <c r="P2109" s="23" t="str">
        <f>VLOOKUP(A2109,'Hospitalisation Details'!A2109:H4451,8,FALSE)</f>
        <v>R1013</v>
      </c>
      <c r="Q2109" s="26">
        <f>VLOOKUP(A2109,'Hospitalisation Details'!A2109:H4451,3,FALSE)</f>
        <v>28.558333333333334</v>
      </c>
    </row>
    <row r="2110" spans="1:17" ht="15.75" customHeight="1" x14ac:dyDescent="0.3">
      <c r="A2110" s="31" t="s">
        <v>3588</v>
      </c>
      <c r="B2110" s="23" t="str">
        <f>VLOOKUP(A2110,'Customer Names'!A2110:D4444,3,FALSE)</f>
        <v xml:space="preserve">  Ji</v>
      </c>
      <c r="C2110" s="23">
        <f>VLOOKUP(Healthcare!A2110,'Medical Examinations'!A2110:H4444,2,FALSE)</f>
        <v>35.625</v>
      </c>
      <c r="D2110" s="23">
        <f>VLOOKUP(A2110,'Medical Examinations'!A2110:H4444,3,FALSE)</f>
        <v>6.21</v>
      </c>
      <c r="E2110" s="23" t="str">
        <f>VLOOKUP(A2110,'Medical Examinations'!A2110:H4444,4,FALSE)</f>
        <v>No</v>
      </c>
      <c r="F2110" s="23" t="str">
        <f>VLOOKUP(A2110,'Medical Examinations'!A2110:H4444,5,FALSE)</f>
        <v>yes</v>
      </c>
      <c r="G2110" s="23" t="str">
        <f>VLOOKUP(A2110,'Medical Examinations'!A2110:H4444,6,FALSE)</f>
        <v>No</v>
      </c>
      <c r="H2110" s="23">
        <f>VLOOKUP(A2110,'Medical Examinations'!A2110:H4444,7,FALSE)</f>
        <v>1</v>
      </c>
      <c r="I2110" s="23" t="str">
        <f>VLOOKUP(A2110,'Medical Examinations'!A2110:H4444,8,FALSE)</f>
        <v>No</v>
      </c>
      <c r="J2110" s="23" t="str" cm="1">
        <f t="array" ref="J2110">_xlfn.IFS(C2110&lt;18.5,"Under Weight",C2110&lt;25,"Healthy Weight",C2110&lt;30,"Over Weight",C2110&gt;=30,"Obesity")</f>
        <v>Obesity</v>
      </c>
      <c r="K2110" s="23" t="str" cm="1">
        <f t="array" ref="K2110">_xlfn.IFS(D2110&lt;5.7,"Normal",D2110&lt;=6.5,"Prediabetes",D2110&gt;6.5,"Diabetes")</f>
        <v>Prediabetes</v>
      </c>
      <c r="L2110" s="30" t="str">
        <f>VLOOKUP(A2110,'Hospitalisation Details'!A2110:H4452,2,FALSE)</f>
        <v>27-Jul-2004</v>
      </c>
      <c r="M2110" s="23">
        <f>VLOOKUP(A2110,'Hospitalisation Details'!A2110:H4452,5,FALSE)</f>
        <v>2211.13</v>
      </c>
      <c r="N2110" s="23" t="str">
        <f>VLOOKUP(A2110,'Hospitalisation Details'!A2110:H4452,6,FALSE)</f>
        <v>tier - 2</v>
      </c>
      <c r="O2110" s="23" t="str">
        <f>VLOOKUP(A2110,'Hospitalisation Details'!A2110:H4452,7,FALSE)</f>
        <v>tier - 2</v>
      </c>
      <c r="P2110" s="23" t="str">
        <f>VLOOKUP(A2110,'Hospitalisation Details'!A2110:H4452,8,FALSE)</f>
        <v>R1024</v>
      </c>
      <c r="Q2110" s="26">
        <f>VLOOKUP(A2110,'Hospitalisation Details'!A2110:H4452,3,FALSE)</f>
        <v>18.863888888888887</v>
      </c>
    </row>
    <row r="2111" spans="1:17" ht="15.75" customHeight="1" x14ac:dyDescent="0.3">
      <c r="A2111" s="31" t="s">
        <v>3590</v>
      </c>
      <c r="B2111" s="23" t="str">
        <f>VLOOKUP(A2111,'Customer Names'!A2111:D4445,3,FALSE)</f>
        <v xml:space="preserve">  Carissa A</v>
      </c>
      <c r="C2111" s="23">
        <f>VLOOKUP(Healthcare!A2111,'Medical Examinations'!A2111:H4445,2,FALSE)</f>
        <v>33.155000000000001</v>
      </c>
      <c r="D2111" s="23">
        <f>VLOOKUP(A2111,'Medical Examinations'!A2111:H4445,3,FALSE)</f>
        <v>4.5999999999999996</v>
      </c>
      <c r="E2111" s="23" t="str">
        <f>VLOOKUP(A2111,'Medical Examinations'!A2111:H4445,4,FALSE)</f>
        <v>No</v>
      </c>
      <c r="F2111" s="23" t="str">
        <f>VLOOKUP(A2111,'Medical Examinations'!A2111:H4445,5,FALSE)</f>
        <v>yes</v>
      </c>
      <c r="G2111" s="23" t="str">
        <f>VLOOKUP(A2111,'Medical Examinations'!A2111:H4445,6,FALSE)</f>
        <v>No</v>
      </c>
      <c r="H2111" s="23">
        <f>VLOOKUP(A2111,'Medical Examinations'!A2111:H4445,7,FALSE)</f>
        <v>1</v>
      </c>
      <c r="I2111" s="23" t="str">
        <f>VLOOKUP(A2111,'Medical Examinations'!A2111:H4445,8,FALSE)</f>
        <v>No</v>
      </c>
      <c r="J2111" s="23" t="str" cm="1">
        <f t="array" ref="J2111">_xlfn.IFS(C2111&lt;18.5,"Under Weight",C2111&lt;25,"Healthy Weight",C2111&lt;30,"Over Weight",C2111&gt;=30,"Obesity")</f>
        <v>Obesity</v>
      </c>
      <c r="K2111" s="23" t="str" cm="1">
        <f t="array" ref="K2111">_xlfn.IFS(D2111&lt;5.7,"Normal",D2111&lt;=6.5,"Prediabetes",D2111&gt;6.5,"Diabetes")</f>
        <v>Normal</v>
      </c>
      <c r="L2111" s="30" t="str">
        <f>VLOOKUP(A2111,'Hospitalisation Details'!A2111:H4453,2,FALSE)</f>
        <v>06-Aug-2004</v>
      </c>
      <c r="M2111" s="23">
        <f>VLOOKUP(A2111,'Hospitalisation Details'!A2111:H4453,5,FALSE)</f>
        <v>2207.6999999999998</v>
      </c>
      <c r="N2111" s="23" t="str">
        <f>VLOOKUP(A2111,'Hospitalisation Details'!A2111:H4453,6,FALSE)</f>
        <v>tier - 2</v>
      </c>
      <c r="O2111" s="23" t="str">
        <f>VLOOKUP(A2111,'Hospitalisation Details'!A2111:H4453,7,FALSE)</f>
        <v>tier - 2</v>
      </c>
      <c r="P2111" s="23" t="str">
        <f>VLOOKUP(A2111,'Hospitalisation Details'!A2111:H4453,8,FALSE)</f>
        <v>R1024</v>
      </c>
      <c r="Q2111" s="26">
        <f>VLOOKUP(A2111,'Hospitalisation Details'!A2111:H4453,3,FALSE)</f>
        <v>18.838888888888889</v>
      </c>
    </row>
    <row r="2112" spans="1:17" ht="15.75" customHeight="1" x14ac:dyDescent="0.3">
      <c r="A2112" s="31" t="s">
        <v>3592</v>
      </c>
      <c r="B2112" s="23" t="str">
        <f>VLOOKUP(A2112,'Customer Names'!A2112:D4446,3,FALSE)</f>
        <v xml:space="preserve">  Mona</v>
      </c>
      <c r="C2112" s="23">
        <f>VLOOKUP(Healthcare!A2112,'Medical Examinations'!A2112:H4446,2,FALSE)</f>
        <v>31.92</v>
      </c>
      <c r="D2112" s="23">
        <f>VLOOKUP(A2112,'Medical Examinations'!A2112:H4446,3,FALSE)</f>
        <v>5.04</v>
      </c>
      <c r="E2112" s="23" t="str">
        <f>VLOOKUP(A2112,'Medical Examinations'!A2112:H4446,4,FALSE)</f>
        <v>No</v>
      </c>
      <c r="F2112" s="23" t="str">
        <f>VLOOKUP(A2112,'Medical Examinations'!A2112:H4446,5,FALSE)</f>
        <v>yes</v>
      </c>
      <c r="G2112" s="23" t="str">
        <f>VLOOKUP(A2112,'Medical Examinations'!A2112:H4446,6,FALSE)</f>
        <v>No</v>
      </c>
      <c r="H2112" s="23">
        <f>VLOOKUP(A2112,'Medical Examinations'!A2112:H4446,7,FALSE)</f>
        <v>1</v>
      </c>
      <c r="I2112" s="23" t="str">
        <f>VLOOKUP(A2112,'Medical Examinations'!A2112:H4446,8,FALSE)</f>
        <v>No</v>
      </c>
      <c r="J2112" s="23" t="str" cm="1">
        <f t="array" ref="J2112">_xlfn.IFS(C2112&lt;18.5,"Under Weight",C2112&lt;25,"Healthy Weight",C2112&lt;30,"Over Weight",C2112&gt;=30,"Obesity")</f>
        <v>Obesity</v>
      </c>
      <c r="K2112" s="23" t="str" cm="1">
        <f t="array" ref="K2112">_xlfn.IFS(D2112&lt;5.7,"Normal",D2112&lt;=6.5,"Prediabetes",D2112&gt;6.5,"Diabetes")</f>
        <v>Normal</v>
      </c>
      <c r="L2112" s="30" t="str">
        <f>VLOOKUP(A2112,'Hospitalisation Details'!A2112:H4454,2,FALSE)</f>
        <v>13-Nov-2004</v>
      </c>
      <c r="M2112" s="23">
        <f>VLOOKUP(A2112,'Hospitalisation Details'!A2112:H4454,5,FALSE)</f>
        <v>2205.98</v>
      </c>
      <c r="N2112" s="23" t="str">
        <f>VLOOKUP(A2112,'Hospitalisation Details'!A2112:H4454,6,FALSE)</f>
        <v>tier - 2</v>
      </c>
      <c r="O2112" s="23" t="str">
        <f>VLOOKUP(A2112,'Hospitalisation Details'!A2112:H4454,7,FALSE)</f>
        <v>tier - 3</v>
      </c>
      <c r="P2112" s="23" t="str">
        <f>VLOOKUP(A2112,'Hospitalisation Details'!A2112:H4454,8,FALSE)</f>
        <v>R1024</v>
      </c>
      <c r="Q2112" s="26">
        <f>VLOOKUP(A2112,'Hospitalisation Details'!A2112:H4454,3,FALSE)</f>
        <v>18.569444444444443</v>
      </c>
    </row>
    <row r="2113" spans="1:17" ht="15.75" customHeight="1" x14ac:dyDescent="0.3">
      <c r="A2113" s="31" t="s">
        <v>3594</v>
      </c>
      <c r="B2113" s="23" t="str">
        <f>VLOOKUP(A2113,'Customer Names'!A2113:D4447,3,FALSE)</f>
        <v xml:space="preserve">  Kristin R</v>
      </c>
      <c r="C2113" s="23">
        <f>VLOOKUP(Healthcare!A2113,'Medical Examinations'!A2113:H4447,2,FALSE)</f>
        <v>30.305</v>
      </c>
      <c r="D2113" s="23">
        <f>VLOOKUP(A2113,'Medical Examinations'!A2113:H4447,3,FALSE)</f>
        <v>5.08</v>
      </c>
      <c r="E2113" s="23" t="str">
        <f>VLOOKUP(A2113,'Medical Examinations'!A2113:H4447,4,FALSE)</f>
        <v>No</v>
      </c>
      <c r="F2113" s="23" t="str">
        <f>VLOOKUP(A2113,'Medical Examinations'!A2113:H4447,5,FALSE)</f>
        <v>yes</v>
      </c>
      <c r="G2113" s="23" t="str">
        <f>VLOOKUP(A2113,'Medical Examinations'!A2113:H4447,6,FALSE)</f>
        <v>No</v>
      </c>
      <c r="H2113" s="23">
        <f>VLOOKUP(A2113,'Medical Examinations'!A2113:H4447,7,FALSE)</f>
        <v>1</v>
      </c>
      <c r="I2113" s="23" t="str">
        <f>VLOOKUP(A2113,'Medical Examinations'!A2113:H4447,8,FALSE)</f>
        <v>No</v>
      </c>
      <c r="J2113" s="23" t="str" cm="1">
        <f t="array" ref="J2113">_xlfn.IFS(C2113&lt;18.5,"Under Weight",C2113&lt;25,"Healthy Weight",C2113&lt;30,"Over Weight",C2113&gt;=30,"Obesity")</f>
        <v>Obesity</v>
      </c>
      <c r="K2113" s="23" t="str" cm="1">
        <f t="array" ref="K2113">_xlfn.IFS(D2113&lt;5.7,"Normal",D2113&lt;=6.5,"Prediabetes",D2113&gt;6.5,"Diabetes")</f>
        <v>Normal</v>
      </c>
      <c r="L2113" s="30" t="str">
        <f>VLOOKUP(A2113,'Hospitalisation Details'!A2113:H4455,2,FALSE)</f>
        <v>28-Oct-2004</v>
      </c>
      <c r="M2113" s="23">
        <f>VLOOKUP(A2113,'Hospitalisation Details'!A2113:H4455,5,FALSE)</f>
        <v>2203.7399999999998</v>
      </c>
      <c r="N2113" s="23" t="str">
        <f>VLOOKUP(A2113,'Hospitalisation Details'!A2113:H4455,6,FALSE)</f>
        <v>tier - 2</v>
      </c>
      <c r="O2113" s="23" t="str">
        <f>VLOOKUP(A2113,'Hospitalisation Details'!A2113:H4455,7,FALSE)</f>
        <v>tier - 2</v>
      </c>
      <c r="P2113" s="23" t="str">
        <f>VLOOKUP(A2113,'Hospitalisation Details'!A2113:H4455,8,FALSE)</f>
        <v>R1024</v>
      </c>
      <c r="Q2113" s="26">
        <f>VLOOKUP(A2113,'Hospitalisation Details'!A2113:H4455,3,FALSE)</f>
        <v>18.611111111111111</v>
      </c>
    </row>
    <row r="2114" spans="1:17" ht="15.75" customHeight="1" x14ac:dyDescent="0.3">
      <c r="A2114" s="31" t="s">
        <v>3596</v>
      </c>
      <c r="B2114" s="23" t="str">
        <f>VLOOKUP(A2114,'Customer Names'!A2114:D4448,3,FALSE)</f>
        <v xml:space="preserve">  Beth</v>
      </c>
      <c r="C2114" s="23">
        <f>VLOOKUP(Healthcare!A2114,'Medical Examinations'!A2114:H4448,2,FALSE)</f>
        <v>30.114999999999998</v>
      </c>
      <c r="D2114" s="23">
        <f>VLOOKUP(A2114,'Medical Examinations'!A2114:H4448,3,FALSE)</f>
        <v>4.38</v>
      </c>
      <c r="E2114" s="23" t="str">
        <f>VLOOKUP(A2114,'Medical Examinations'!A2114:H4448,4,FALSE)</f>
        <v>No</v>
      </c>
      <c r="F2114" s="23" t="str">
        <f>VLOOKUP(A2114,'Medical Examinations'!A2114:H4448,5,FALSE)</f>
        <v>yes</v>
      </c>
      <c r="G2114" s="23" t="str">
        <f>VLOOKUP(A2114,'Medical Examinations'!A2114:H4448,6,FALSE)</f>
        <v>No</v>
      </c>
      <c r="H2114" s="23">
        <f>VLOOKUP(A2114,'Medical Examinations'!A2114:H4448,7,FALSE)</f>
        <v>1</v>
      </c>
      <c r="I2114" s="23" t="str">
        <f>VLOOKUP(A2114,'Medical Examinations'!A2114:H4448,8,FALSE)</f>
        <v>No</v>
      </c>
      <c r="J2114" s="23" t="str" cm="1">
        <f t="array" ref="J2114">_xlfn.IFS(C2114&lt;18.5,"Under Weight",C2114&lt;25,"Healthy Weight",C2114&lt;30,"Over Weight",C2114&gt;=30,"Obesity")</f>
        <v>Obesity</v>
      </c>
      <c r="K2114" s="23" t="str" cm="1">
        <f t="array" ref="K2114">_xlfn.IFS(D2114&lt;5.7,"Normal",D2114&lt;=6.5,"Prediabetes",D2114&gt;6.5,"Diabetes")</f>
        <v>Normal</v>
      </c>
      <c r="L2114" s="30" t="str">
        <f>VLOOKUP(A2114,'Hospitalisation Details'!A2114:H4456,2,FALSE)</f>
        <v>06-Aug-2004</v>
      </c>
      <c r="M2114" s="23">
        <f>VLOOKUP(A2114,'Hospitalisation Details'!A2114:H4456,5,FALSE)</f>
        <v>2203.4699999999998</v>
      </c>
      <c r="N2114" s="23" t="str">
        <f>VLOOKUP(A2114,'Hospitalisation Details'!A2114:H4456,6,FALSE)</f>
        <v>tier - 2</v>
      </c>
      <c r="O2114" s="23" t="str">
        <f>VLOOKUP(A2114,'Hospitalisation Details'!A2114:H4456,7,FALSE)</f>
        <v>tier - 2</v>
      </c>
      <c r="P2114" s="23" t="str">
        <f>VLOOKUP(A2114,'Hospitalisation Details'!A2114:H4456,8,FALSE)</f>
        <v>R1024</v>
      </c>
      <c r="Q2114" s="26">
        <f>VLOOKUP(A2114,'Hospitalisation Details'!A2114:H4456,3,FALSE)</f>
        <v>18.838888888888889</v>
      </c>
    </row>
    <row r="2115" spans="1:17" ht="15.75" customHeight="1" x14ac:dyDescent="0.3">
      <c r="A2115" s="31" t="s">
        <v>3597</v>
      </c>
      <c r="B2115" s="23" t="str">
        <f>VLOOKUP(A2115,'Customer Names'!A2115:D4449,3,FALSE)</f>
        <v xml:space="preserve">  Allison</v>
      </c>
      <c r="C2115" s="23">
        <f>VLOOKUP(Healthcare!A2115,'Medical Examinations'!A2115:H4449,2,FALSE)</f>
        <v>24.09</v>
      </c>
      <c r="D2115" s="23">
        <f>VLOOKUP(A2115,'Medical Examinations'!A2115:H4449,3,FALSE)</f>
        <v>4.79</v>
      </c>
      <c r="E2115" s="23" t="str">
        <f>VLOOKUP(A2115,'Medical Examinations'!A2115:H4449,4,FALSE)</f>
        <v>No</v>
      </c>
      <c r="F2115" s="23" t="str">
        <f>VLOOKUP(A2115,'Medical Examinations'!A2115:H4449,5,FALSE)</f>
        <v>yes</v>
      </c>
      <c r="G2115" s="23" t="str">
        <f>VLOOKUP(A2115,'Medical Examinations'!A2115:H4449,6,FALSE)</f>
        <v>No</v>
      </c>
      <c r="H2115" s="23">
        <f>VLOOKUP(A2115,'Medical Examinations'!A2115:H4449,7,FALSE)</f>
        <v>1</v>
      </c>
      <c r="I2115" s="23" t="str">
        <f>VLOOKUP(A2115,'Medical Examinations'!A2115:H4449,8,FALSE)</f>
        <v>No</v>
      </c>
      <c r="J2115" s="23" t="str" cm="1">
        <f t="array" ref="J2115">_xlfn.IFS(C2115&lt;18.5,"Under Weight",C2115&lt;25,"Healthy Weight",C2115&lt;30,"Over Weight",C2115&gt;=30,"Obesity")</f>
        <v>Healthy Weight</v>
      </c>
      <c r="K2115" s="23" t="str" cm="1">
        <f t="array" ref="K2115">_xlfn.IFS(D2115&lt;5.7,"Normal",D2115&lt;=6.5,"Prediabetes",D2115&gt;6.5,"Diabetes")</f>
        <v>Normal</v>
      </c>
      <c r="L2115" s="30" t="str">
        <f>VLOOKUP(A2115,'Hospitalisation Details'!A2115:H4457,2,FALSE)</f>
        <v>27-Jul-2004</v>
      </c>
      <c r="M2115" s="23">
        <f>VLOOKUP(A2115,'Hospitalisation Details'!A2115:H4457,5,FALSE)</f>
        <v>2201.1</v>
      </c>
      <c r="N2115" s="23" t="str">
        <f>VLOOKUP(A2115,'Hospitalisation Details'!A2115:H4457,6,FALSE)</f>
        <v>tier - 2</v>
      </c>
      <c r="O2115" s="23" t="str">
        <f>VLOOKUP(A2115,'Hospitalisation Details'!A2115:H4457,7,FALSE)</f>
        <v>tier - 3</v>
      </c>
      <c r="P2115" s="23" t="str">
        <f>VLOOKUP(A2115,'Hospitalisation Details'!A2115:H4457,8,FALSE)</f>
        <v>R1013</v>
      </c>
      <c r="Q2115" s="26">
        <f>VLOOKUP(A2115,'Hospitalisation Details'!A2115:H4457,3,FALSE)</f>
        <v>18.863888888888887</v>
      </c>
    </row>
    <row r="2116" spans="1:17" ht="15.75" customHeight="1" x14ac:dyDescent="0.3">
      <c r="A2116" s="31" t="s">
        <v>3598</v>
      </c>
      <c r="B2116" s="23" t="str">
        <f>VLOOKUP(A2116,'Customer Names'!A2116:D4450,3,FALSE)</f>
        <v xml:space="preserve">  Ashley E</v>
      </c>
      <c r="C2116" s="23">
        <f>VLOOKUP(Healthcare!A2116,'Medical Examinations'!A2116:H4450,2,FALSE)</f>
        <v>28.215</v>
      </c>
      <c r="D2116" s="23">
        <f>VLOOKUP(A2116,'Medical Examinations'!A2116:H4450,3,FALSE)</f>
        <v>4.21</v>
      </c>
      <c r="E2116" s="23" t="str">
        <f>VLOOKUP(A2116,'Medical Examinations'!A2116:H4450,4,FALSE)</f>
        <v>No</v>
      </c>
      <c r="F2116" s="23" t="str">
        <f>VLOOKUP(A2116,'Medical Examinations'!A2116:H4450,5,FALSE)</f>
        <v>yes</v>
      </c>
      <c r="G2116" s="23" t="str">
        <f>VLOOKUP(A2116,'Medical Examinations'!A2116:H4450,6,FALSE)</f>
        <v>No</v>
      </c>
      <c r="H2116" s="23">
        <f>VLOOKUP(A2116,'Medical Examinations'!A2116:H4450,7,FALSE)</f>
        <v>1</v>
      </c>
      <c r="I2116" s="23" t="str">
        <f>VLOOKUP(A2116,'Medical Examinations'!A2116:H4450,8,FALSE)</f>
        <v>No</v>
      </c>
      <c r="J2116" s="23" t="str" cm="1">
        <f t="array" ref="J2116">_xlfn.IFS(C2116&lt;18.5,"Under Weight",C2116&lt;25,"Healthy Weight",C2116&lt;30,"Over Weight",C2116&gt;=30,"Obesity")</f>
        <v>Over Weight</v>
      </c>
      <c r="K2116" s="23" t="str" cm="1">
        <f t="array" ref="K2116">_xlfn.IFS(D2116&lt;5.7,"Normal",D2116&lt;=6.5,"Prediabetes",D2116&gt;6.5,"Diabetes")</f>
        <v>Normal</v>
      </c>
      <c r="L2116" s="30" t="str">
        <f>VLOOKUP(A2116,'Hospitalisation Details'!A2116:H4458,2,FALSE)</f>
        <v>12-Sep-2004</v>
      </c>
      <c r="M2116" s="23">
        <f>VLOOKUP(A2116,'Hospitalisation Details'!A2116:H4458,5,FALSE)</f>
        <v>2200.83</v>
      </c>
      <c r="N2116" s="23" t="str">
        <f>VLOOKUP(A2116,'Hospitalisation Details'!A2116:H4458,6,FALSE)</f>
        <v>tier - 2</v>
      </c>
      <c r="O2116" s="23" t="str">
        <f>VLOOKUP(A2116,'Hospitalisation Details'!A2116:H4458,7,FALSE)</f>
        <v>tier - 2</v>
      </c>
      <c r="P2116" s="23" t="str">
        <f>VLOOKUP(A2116,'Hospitalisation Details'!A2116:H4458,8,FALSE)</f>
        <v>R1024</v>
      </c>
      <c r="Q2116" s="26">
        <f>VLOOKUP(A2116,'Hospitalisation Details'!A2116:H4458,3,FALSE)</f>
        <v>18.738888888888887</v>
      </c>
    </row>
    <row r="2117" spans="1:17" ht="15.75" customHeight="1" x14ac:dyDescent="0.3">
      <c r="A2117" s="31" t="s">
        <v>3599</v>
      </c>
      <c r="B2117" s="23" t="str">
        <f>VLOOKUP(A2117,'Customer Names'!A2117:D4451,3,FALSE)</f>
        <v xml:space="preserve">  Hilary K</v>
      </c>
      <c r="C2117" s="23">
        <f>VLOOKUP(Healthcare!A2117,'Medical Examinations'!A2117:H4451,2,FALSE)</f>
        <v>26.315000000000001</v>
      </c>
      <c r="D2117" s="23">
        <f>VLOOKUP(A2117,'Medical Examinations'!A2117:H4451,3,FALSE)</f>
        <v>5.47</v>
      </c>
      <c r="E2117" s="23" t="str">
        <f>VLOOKUP(A2117,'Medical Examinations'!A2117:H4451,4,FALSE)</f>
        <v>No</v>
      </c>
      <c r="F2117" s="23" t="str">
        <f>VLOOKUP(A2117,'Medical Examinations'!A2117:H4451,5,FALSE)</f>
        <v>yes</v>
      </c>
      <c r="G2117" s="23" t="str">
        <f>VLOOKUP(A2117,'Medical Examinations'!A2117:H4451,6,FALSE)</f>
        <v>No</v>
      </c>
      <c r="H2117" s="23">
        <f>VLOOKUP(A2117,'Medical Examinations'!A2117:H4451,7,FALSE)</f>
        <v>1</v>
      </c>
      <c r="I2117" s="23" t="str">
        <f>VLOOKUP(A2117,'Medical Examinations'!A2117:H4451,8,FALSE)</f>
        <v>No</v>
      </c>
      <c r="J2117" s="23" t="str" cm="1">
        <f t="array" ref="J2117">_xlfn.IFS(C2117&lt;18.5,"Under Weight",C2117&lt;25,"Healthy Weight",C2117&lt;30,"Over Weight",C2117&gt;=30,"Obesity")</f>
        <v>Over Weight</v>
      </c>
      <c r="K2117" s="23" t="str" cm="1">
        <f t="array" ref="K2117">_xlfn.IFS(D2117&lt;5.7,"Normal",D2117&lt;=6.5,"Prediabetes",D2117&gt;6.5,"Diabetes")</f>
        <v>Normal</v>
      </c>
      <c r="L2117" s="30" t="str">
        <f>VLOOKUP(A2117,'Hospitalisation Details'!A2117:H4459,2,FALSE)</f>
        <v>03-Sep-2004</v>
      </c>
      <c r="M2117" s="23">
        <f>VLOOKUP(A2117,'Hospitalisation Details'!A2117:H4459,5,FALSE)</f>
        <v>2198.19</v>
      </c>
      <c r="N2117" s="23" t="str">
        <f>VLOOKUP(A2117,'Hospitalisation Details'!A2117:H4459,6,FALSE)</f>
        <v>tier - 2</v>
      </c>
      <c r="O2117" s="23" t="str">
        <f>VLOOKUP(A2117,'Hospitalisation Details'!A2117:H4459,7,FALSE)</f>
        <v>tier - 1</v>
      </c>
      <c r="P2117" s="23" t="str">
        <f>VLOOKUP(A2117,'Hospitalisation Details'!A2117:H4459,8,FALSE)</f>
        <v>R1023</v>
      </c>
      <c r="Q2117" s="26">
        <f>VLOOKUP(A2117,'Hospitalisation Details'!A2117:H4459,3,FALSE)</f>
        <v>18.763888888888889</v>
      </c>
    </row>
    <row r="2118" spans="1:17" ht="15.75" customHeight="1" x14ac:dyDescent="0.3">
      <c r="A2118" s="31" t="s">
        <v>3601</v>
      </c>
      <c r="B2118" s="23" t="str">
        <f>VLOOKUP(A2118,'Customer Names'!A2118:D4452,3,FALSE)</f>
        <v xml:space="preserve">  Dominique</v>
      </c>
      <c r="C2118" s="23">
        <f>VLOOKUP(Healthcare!A2118,'Medical Examinations'!A2118:H4452,2,FALSE)</f>
        <v>25.08</v>
      </c>
      <c r="D2118" s="23">
        <f>VLOOKUP(A2118,'Medical Examinations'!A2118:H4452,3,FALSE)</f>
        <v>5.09</v>
      </c>
      <c r="E2118" s="23" t="str">
        <f>VLOOKUP(A2118,'Medical Examinations'!A2118:H4452,4,FALSE)</f>
        <v>No</v>
      </c>
      <c r="F2118" s="23" t="str">
        <f>VLOOKUP(A2118,'Medical Examinations'!A2118:H4452,5,FALSE)</f>
        <v>yes</v>
      </c>
      <c r="G2118" s="23" t="str">
        <f>VLOOKUP(A2118,'Medical Examinations'!A2118:H4452,6,FALSE)</f>
        <v>No</v>
      </c>
      <c r="H2118" s="23">
        <f>VLOOKUP(A2118,'Medical Examinations'!A2118:H4452,7,FALSE)</f>
        <v>1</v>
      </c>
      <c r="I2118" s="23" t="str">
        <f>VLOOKUP(A2118,'Medical Examinations'!A2118:H4452,8,FALSE)</f>
        <v>No</v>
      </c>
      <c r="J2118" s="23" t="str" cm="1">
        <f t="array" ref="J2118">_xlfn.IFS(C2118&lt;18.5,"Under Weight",C2118&lt;25,"Healthy Weight",C2118&lt;30,"Over Weight",C2118&gt;=30,"Obesity")</f>
        <v>Over Weight</v>
      </c>
      <c r="K2118" s="23" t="str" cm="1">
        <f t="array" ref="K2118">_xlfn.IFS(D2118&lt;5.7,"Normal",D2118&lt;=6.5,"Prediabetes",D2118&gt;6.5,"Diabetes")</f>
        <v>Normal</v>
      </c>
      <c r="L2118" s="30" t="str">
        <f>VLOOKUP(A2118,'Hospitalisation Details'!A2118:H4460,2,FALSE)</f>
        <v>07-Dec-2004</v>
      </c>
      <c r="M2118" s="23">
        <f>VLOOKUP(A2118,'Hospitalisation Details'!A2118:H4460,5,FALSE)</f>
        <v>2196.4699999999998</v>
      </c>
      <c r="N2118" s="23" t="str">
        <f>VLOOKUP(A2118,'Hospitalisation Details'!A2118:H4460,6,FALSE)</f>
        <v>tier - 2</v>
      </c>
      <c r="O2118" s="23" t="str">
        <f>VLOOKUP(A2118,'Hospitalisation Details'!A2118:H4460,7,FALSE)</f>
        <v>tier - 3</v>
      </c>
      <c r="P2118" s="23" t="str">
        <f>VLOOKUP(A2118,'Hospitalisation Details'!A2118:H4460,8,FALSE)</f>
        <v>R1024</v>
      </c>
      <c r="Q2118" s="26">
        <f>VLOOKUP(A2118,'Hospitalisation Details'!A2118:H4460,3,FALSE)</f>
        <v>18.502777777777776</v>
      </c>
    </row>
    <row r="2119" spans="1:17" ht="15.75" customHeight="1" x14ac:dyDescent="0.3">
      <c r="A2119" s="31" t="s">
        <v>3603</v>
      </c>
      <c r="B2119" s="23" t="str">
        <f>VLOOKUP(A2119,'Customer Names'!A2119:D4453,3,FALSE)</f>
        <v xml:space="preserve">  Carlos I</v>
      </c>
      <c r="C2119" s="23">
        <f>VLOOKUP(Healthcare!A2119,'Medical Examinations'!A2119:H4453,2,FALSE)</f>
        <v>15.41</v>
      </c>
      <c r="D2119" s="23">
        <f>VLOOKUP(A2119,'Medical Examinations'!A2119:H4453,3,FALSE)</f>
        <v>5.08</v>
      </c>
      <c r="E2119" s="23" t="str">
        <f>VLOOKUP(A2119,'Medical Examinations'!A2119:H4453,4,FALSE)</f>
        <v>No</v>
      </c>
      <c r="F2119" s="23" t="str">
        <f>VLOOKUP(A2119,'Medical Examinations'!A2119:H4453,5,FALSE)</f>
        <v>No</v>
      </c>
      <c r="G2119" s="23" t="str">
        <f>VLOOKUP(A2119,'Medical Examinations'!A2119:H4453,6,FALSE)</f>
        <v>No</v>
      </c>
      <c r="H2119" s="23">
        <f>VLOOKUP(A2119,'Medical Examinations'!A2119:H4453,7,FALSE)</f>
        <v>0</v>
      </c>
      <c r="I2119" s="23" t="str">
        <f>VLOOKUP(A2119,'Medical Examinations'!A2119:H4453,8,FALSE)</f>
        <v>No</v>
      </c>
      <c r="J2119" s="23" t="str" cm="1">
        <f t="array" ref="J2119">_xlfn.IFS(C2119&lt;18.5,"Under Weight",C2119&lt;25,"Healthy Weight",C2119&lt;30,"Over Weight",C2119&gt;=30,"Obesity")</f>
        <v>Under Weight</v>
      </c>
      <c r="K2119" s="23" t="str" cm="1">
        <f t="array" ref="K2119">_xlfn.IFS(D2119&lt;5.7,"Normal",D2119&lt;=6.5,"Prediabetes",D2119&gt;6.5,"Diabetes")</f>
        <v>Normal</v>
      </c>
      <c r="L2119" s="30" t="str">
        <f>VLOOKUP(A2119,'Hospitalisation Details'!A2119:H4461,2,FALSE)</f>
        <v>16-Dec-1991</v>
      </c>
      <c r="M2119" s="23">
        <f>VLOOKUP(A2119,'Hospitalisation Details'!A2119:H4461,5,FALSE)</f>
        <v>2193.1999999999998</v>
      </c>
      <c r="N2119" s="23" t="str">
        <f>VLOOKUP(A2119,'Hospitalisation Details'!A2119:H4461,6,FALSE)</f>
        <v>tier - 2</v>
      </c>
      <c r="O2119" s="23" t="str">
        <f>VLOOKUP(A2119,'Hospitalisation Details'!A2119:H4461,7,FALSE)</f>
        <v>tier - 2</v>
      </c>
      <c r="P2119" s="23" t="str">
        <f>VLOOKUP(A2119,'Hospitalisation Details'!A2119:H4461,8,FALSE)</f>
        <v>R1012</v>
      </c>
      <c r="Q2119" s="26">
        <f>VLOOKUP(A2119,'Hospitalisation Details'!A2119:H4461,3,FALSE)</f>
        <v>31.477777777777778</v>
      </c>
    </row>
    <row r="2120" spans="1:17" ht="15.75" customHeight="1" x14ac:dyDescent="0.3">
      <c r="A2120" s="31" t="s">
        <v>3605</v>
      </c>
      <c r="B2120" s="23" t="str">
        <f>VLOOKUP(A2120,'Customer Names'!A2120:D4454,3,FALSE)</f>
        <v xml:space="preserve">  Matthew</v>
      </c>
      <c r="C2120" s="23">
        <f>VLOOKUP(Healthcare!A2120,'Medical Examinations'!A2120:H4454,2,FALSE)</f>
        <v>23.83</v>
      </c>
      <c r="D2120" s="23">
        <f>VLOOKUP(A2120,'Medical Examinations'!A2120:H4454,3,FALSE)</f>
        <v>5.68</v>
      </c>
      <c r="E2120" s="23" t="str">
        <f>VLOOKUP(A2120,'Medical Examinations'!A2120:H4454,4,FALSE)</f>
        <v>No</v>
      </c>
      <c r="F2120" s="23" t="str">
        <f>VLOOKUP(A2120,'Medical Examinations'!A2120:H4454,5,FALSE)</f>
        <v>No</v>
      </c>
      <c r="G2120" s="23" t="str">
        <f>VLOOKUP(A2120,'Medical Examinations'!A2120:H4454,6,FALSE)</f>
        <v>No</v>
      </c>
      <c r="H2120" s="23">
        <f>VLOOKUP(A2120,'Medical Examinations'!A2120:H4454,7,FALSE)</f>
        <v>0</v>
      </c>
      <c r="I2120" s="23" t="str">
        <f>VLOOKUP(A2120,'Medical Examinations'!A2120:H4454,8,FALSE)</f>
        <v>No</v>
      </c>
      <c r="J2120" s="23" t="str" cm="1">
        <f t="array" ref="J2120">_xlfn.IFS(C2120&lt;18.5,"Under Weight",C2120&lt;25,"Healthy Weight",C2120&lt;30,"Over Weight",C2120&gt;=30,"Obesity")</f>
        <v>Healthy Weight</v>
      </c>
      <c r="K2120" s="23" t="str" cm="1">
        <f t="array" ref="K2120">_xlfn.IFS(D2120&lt;5.7,"Normal",D2120&lt;=6.5,"Prediabetes",D2120&gt;6.5,"Diabetes")</f>
        <v>Normal</v>
      </c>
      <c r="L2120" s="30" t="str">
        <f>VLOOKUP(A2120,'Hospitalisation Details'!A2120:H4462,2,FALSE)</f>
        <v>27-Sep-1994</v>
      </c>
      <c r="M2120" s="23">
        <f>VLOOKUP(A2120,'Hospitalisation Details'!A2120:H4462,5,FALSE)</f>
        <v>2170.08</v>
      </c>
      <c r="N2120" s="23" t="str">
        <f>VLOOKUP(A2120,'Hospitalisation Details'!A2120:H4462,6,FALSE)</f>
        <v>tier - 2</v>
      </c>
      <c r="O2120" s="23" t="str">
        <f>VLOOKUP(A2120,'Hospitalisation Details'!A2120:H4462,7,FALSE)</f>
        <v>tier - 2</v>
      </c>
      <c r="P2120" s="23" t="str">
        <f>VLOOKUP(A2120,'Hospitalisation Details'!A2120:H4462,8,FALSE)</f>
        <v>R1013</v>
      </c>
      <c r="Q2120" s="26">
        <f>VLOOKUP(A2120,'Hospitalisation Details'!A2120:H4462,3,FALSE)</f>
        <v>28.697222222222223</v>
      </c>
    </row>
    <row r="2121" spans="1:17" ht="15.75" customHeight="1" x14ac:dyDescent="0.3">
      <c r="A2121" s="31" t="s">
        <v>3606</v>
      </c>
      <c r="B2121" s="23" t="str">
        <f>VLOOKUP(A2121,'Customer Names'!A2121:D4455,3,FALSE)</f>
        <v xml:space="preserve">  Kara</v>
      </c>
      <c r="C2121" s="23">
        <f>VLOOKUP(Healthcare!A2121,'Medical Examinations'!A2121:H4455,2,FALSE)</f>
        <v>36</v>
      </c>
      <c r="D2121" s="23">
        <f>VLOOKUP(A2121,'Medical Examinations'!A2121:H4455,3,FALSE)</f>
        <v>4.66</v>
      </c>
      <c r="E2121" s="23" t="str">
        <f>VLOOKUP(A2121,'Medical Examinations'!A2121:H4455,4,FALSE)</f>
        <v>No</v>
      </c>
      <c r="F2121" s="23" t="str">
        <f>VLOOKUP(A2121,'Medical Examinations'!A2121:H4455,5,FALSE)</f>
        <v>yes</v>
      </c>
      <c r="G2121" s="23" t="str">
        <f>VLOOKUP(A2121,'Medical Examinations'!A2121:H4455,6,FALSE)</f>
        <v>No</v>
      </c>
      <c r="H2121" s="23">
        <f>VLOOKUP(A2121,'Medical Examinations'!A2121:H4455,7,FALSE)</f>
        <v>1</v>
      </c>
      <c r="I2121" s="23" t="str">
        <f>VLOOKUP(A2121,'Medical Examinations'!A2121:H4455,8,FALSE)</f>
        <v>No</v>
      </c>
      <c r="J2121" s="23" t="str" cm="1">
        <f t="array" ref="J2121">_xlfn.IFS(C2121&lt;18.5,"Under Weight",C2121&lt;25,"Healthy Weight",C2121&lt;30,"Over Weight",C2121&gt;=30,"Obesity")</f>
        <v>Obesity</v>
      </c>
      <c r="K2121" s="23" t="str" cm="1">
        <f t="array" ref="K2121">_xlfn.IFS(D2121&lt;5.7,"Normal",D2121&lt;=6.5,"Prediabetes",D2121&gt;6.5,"Diabetes")</f>
        <v>Normal</v>
      </c>
      <c r="L2121" s="30" t="str">
        <f>VLOOKUP(A2121,'Hospitalisation Details'!A2121:H4463,2,FALSE)</f>
        <v>23-Aug-2000</v>
      </c>
      <c r="M2121" s="23">
        <f>VLOOKUP(A2121,'Hospitalisation Details'!A2121:H4463,5,FALSE)</f>
        <v>2166.73</v>
      </c>
      <c r="N2121" s="23" t="str">
        <f>VLOOKUP(A2121,'Hospitalisation Details'!A2121:H4463,6,FALSE)</f>
        <v>tier - 2</v>
      </c>
      <c r="O2121" s="23" t="str">
        <f>VLOOKUP(A2121,'Hospitalisation Details'!A2121:H4463,7,FALSE)</f>
        <v>tier - 2</v>
      </c>
      <c r="P2121" s="23" t="str">
        <f>VLOOKUP(A2121,'Hospitalisation Details'!A2121:H4463,8,FALSE)</f>
        <v>R1011</v>
      </c>
      <c r="Q2121" s="26">
        <f>VLOOKUP(A2121,'Hospitalisation Details'!A2121:H4463,3,FALSE)</f>
        <v>22.791666666666668</v>
      </c>
    </row>
    <row r="2122" spans="1:17" ht="15.75" customHeight="1" x14ac:dyDescent="0.3">
      <c r="A2122" s="31" t="s">
        <v>3607</v>
      </c>
      <c r="B2122" s="23" t="str">
        <f>VLOOKUP(A2122,'Customer Names'!A2122:D4456,3,FALSE)</f>
        <v xml:space="preserve">  Sarah S</v>
      </c>
      <c r="C2122" s="23">
        <f>VLOOKUP(Healthcare!A2122,'Medical Examinations'!A2122:H4456,2,FALSE)</f>
        <v>28.82</v>
      </c>
      <c r="D2122" s="23">
        <f>VLOOKUP(A2122,'Medical Examinations'!A2122:H4456,3,FALSE)</f>
        <v>5.59</v>
      </c>
      <c r="E2122" s="23" t="str">
        <f>VLOOKUP(A2122,'Medical Examinations'!A2122:H4456,4,FALSE)</f>
        <v>No</v>
      </c>
      <c r="F2122" s="23" t="str">
        <f>VLOOKUP(A2122,'Medical Examinations'!A2122:H4456,5,FALSE)</f>
        <v>yes</v>
      </c>
      <c r="G2122" s="23" t="str">
        <f>VLOOKUP(A2122,'Medical Examinations'!A2122:H4456,6,FALSE)</f>
        <v>No</v>
      </c>
      <c r="H2122" s="23">
        <f>VLOOKUP(A2122,'Medical Examinations'!A2122:H4456,7,FALSE)</f>
        <v>1</v>
      </c>
      <c r="I2122" s="23" t="str">
        <f>VLOOKUP(A2122,'Medical Examinations'!A2122:H4456,8,FALSE)</f>
        <v>No</v>
      </c>
      <c r="J2122" s="23" t="str" cm="1">
        <f t="array" ref="J2122">_xlfn.IFS(C2122&lt;18.5,"Under Weight",C2122&lt;25,"Healthy Weight",C2122&lt;30,"Over Weight",C2122&gt;=30,"Obesity")</f>
        <v>Over Weight</v>
      </c>
      <c r="K2122" s="23" t="str" cm="1">
        <f t="array" ref="K2122">_xlfn.IFS(D2122&lt;5.7,"Normal",D2122&lt;=6.5,"Prediabetes",D2122&gt;6.5,"Diabetes")</f>
        <v>Normal</v>
      </c>
      <c r="L2122" s="30" t="str">
        <f>VLOOKUP(A2122,'Hospitalisation Details'!A2122:H4464,2,FALSE)</f>
        <v>10-Dec-2000</v>
      </c>
      <c r="M2122" s="23">
        <f>VLOOKUP(A2122,'Hospitalisation Details'!A2122:H4464,5,FALSE)</f>
        <v>2156.75</v>
      </c>
      <c r="N2122" s="23" t="str">
        <f>VLOOKUP(A2122,'Hospitalisation Details'!A2122:H4464,6,FALSE)</f>
        <v>tier - 2</v>
      </c>
      <c r="O2122" s="23" t="str">
        <f>VLOOKUP(A2122,'Hospitalisation Details'!A2122:H4464,7,FALSE)</f>
        <v>tier - 2</v>
      </c>
      <c r="P2122" s="23" t="str">
        <f>VLOOKUP(A2122,'Hospitalisation Details'!A2122:H4464,8,FALSE)</f>
        <v>R1013</v>
      </c>
      <c r="Q2122" s="26">
        <f>VLOOKUP(A2122,'Hospitalisation Details'!A2122:H4464,3,FALSE)</f>
        <v>22.494444444444444</v>
      </c>
    </row>
    <row r="2123" spans="1:17" ht="15.75" customHeight="1" x14ac:dyDescent="0.3">
      <c r="A2123" s="31" t="s">
        <v>3609</v>
      </c>
      <c r="B2123" s="23" t="str">
        <f>VLOOKUP(A2123,'Customer Names'!A2123:D4457,3,FALSE)</f>
        <v xml:space="preserve">  Shauna R</v>
      </c>
      <c r="C2123" s="23">
        <f>VLOOKUP(Healthcare!A2123,'Medical Examinations'!A2123:H4457,2,FALSE)</f>
        <v>28.05</v>
      </c>
      <c r="D2123" s="23">
        <f>VLOOKUP(A2123,'Medical Examinations'!A2123:H4457,3,FALSE)</f>
        <v>6.2</v>
      </c>
      <c r="E2123" s="23" t="str">
        <f>VLOOKUP(A2123,'Medical Examinations'!A2123:H4457,4,FALSE)</f>
        <v>No</v>
      </c>
      <c r="F2123" s="23" t="str">
        <f>VLOOKUP(A2123,'Medical Examinations'!A2123:H4457,5,FALSE)</f>
        <v>yes</v>
      </c>
      <c r="G2123" s="23" t="str">
        <f>VLOOKUP(A2123,'Medical Examinations'!A2123:H4457,6,FALSE)</f>
        <v>No</v>
      </c>
      <c r="H2123" s="23">
        <f>VLOOKUP(A2123,'Medical Examinations'!A2123:H4457,7,FALSE)</f>
        <v>1</v>
      </c>
      <c r="I2123" s="23" t="str">
        <f>VLOOKUP(A2123,'Medical Examinations'!A2123:H4457,8,FALSE)</f>
        <v>No</v>
      </c>
      <c r="J2123" s="23" t="str" cm="1">
        <f t="array" ref="J2123">_xlfn.IFS(C2123&lt;18.5,"Under Weight",C2123&lt;25,"Healthy Weight",C2123&lt;30,"Over Weight",C2123&gt;=30,"Obesity")</f>
        <v>Over Weight</v>
      </c>
      <c r="K2123" s="23" t="str" cm="1">
        <f t="array" ref="K2123">_xlfn.IFS(D2123&lt;5.7,"Normal",D2123&lt;=6.5,"Prediabetes",D2123&gt;6.5,"Diabetes")</f>
        <v>Prediabetes</v>
      </c>
      <c r="L2123" s="30" t="str">
        <f>VLOOKUP(A2123,'Hospitalisation Details'!A2123:H4465,2,FALSE)</f>
        <v>29-Nov-2000</v>
      </c>
      <c r="M2123" s="23">
        <f>VLOOKUP(A2123,'Hospitalisation Details'!A2123:H4465,5,FALSE)</f>
        <v>2155.6799999999998</v>
      </c>
      <c r="N2123" s="23" t="str">
        <f>VLOOKUP(A2123,'Hospitalisation Details'!A2123:H4465,6,FALSE)</f>
        <v>tier - 2</v>
      </c>
      <c r="O2123" s="23" t="str">
        <f>VLOOKUP(A2123,'Hospitalisation Details'!A2123:H4465,7,FALSE)</f>
        <v>tier - 3</v>
      </c>
      <c r="P2123" s="23" t="str">
        <f>VLOOKUP(A2123,'Hospitalisation Details'!A2123:H4465,8,FALSE)</f>
        <v>R1013</v>
      </c>
      <c r="Q2123" s="26">
        <f>VLOOKUP(A2123,'Hospitalisation Details'!A2123:H4465,3,FALSE)</f>
        <v>22.524999999999999</v>
      </c>
    </row>
    <row r="2124" spans="1:17" ht="15.75" customHeight="1" x14ac:dyDescent="0.3">
      <c r="A2124" s="31" t="s">
        <v>3611</v>
      </c>
      <c r="B2124" s="23" t="str">
        <f>VLOOKUP(A2124,'Customer Names'!A2124:D4458,3,FALSE)</f>
        <v xml:space="preserve">  Lindsay J</v>
      </c>
      <c r="C2124" s="23">
        <f>VLOOKUP(Healthcare!A2124,'Medical Examinations'!A2124:H4458,2,FALSE)</f>
        <v>27.1</v>
      </c>
      <c r="D2124" s="23">
        <f>VLOOKUP(A2124,'Medical Examinations'!A2124:H4458,3,FALSE)</f>
        <v>4.45</v>
      </c>
      <c r="E2124" s="23" t="str">
        <f>VLOOKUP(A2124,'Medical Examinations'!A2124:H4458,4,FALSE)</f>
        <v>No</v>
      </c>
      <c r="F2124" s="23" t="str">
        <f>VLOOKUP(A2124,'Medical Examinations'!A2124:H4458,5,FALSE)</f>
        <v>yes</v>
      </c>
      <c r="G2124" s="23" t="str">
        <f>VLOOKUP(A2124,'Medical Examinations'!A2124:H4458,6,FALSE)</f>
        <v>No</v>
      </c>
      <c r="H2124" s="23">
        <f>VLOOKUP(A2124,'Medical Examinations'!A2124:H4458,7,FALSE)</f>
        <v>1</v>
      </c>
      <c r="I2124" s="23" t="str">
        <f>VLOOKUP(A2124,'Medical Examinations'!A2124:H4458,8,FALSE)</f>
        <v>No</v>
      </c>
      <c r="J2124" s="23" t="str" cm="1">
        <f t="array" ref="J2124">_xlfn.IFS(C2124&lt;18.5,"Under Weight",C2124&lt;25,"Healthy Weight",C2124&lt;30,"Over Weight",C2124&gt;=30,"Obesity")</f>
        <v>Over Weight</v>
      </c>
      <c r="K2124" s="23" t="str" cm="1">
        <f t="array" ref="K2124">_xlfn.IFS(D2124&lt;5.7,"Normal",D2124&lt;=6.5,"Prediabetes",D2124&gt;6.5,"Diabetes")</f>
        <v>Normal</v>
      </c>
      <c r="L2124" s="30" t="str">
        <f>VLOOKUP(A2124,'Hospitalisation Details'!A2124:H4466,2,FALSE)</f>
        <v>22-Oct-2000</v>
      </c>
      <c r="M2124" s="23">
        <f>VLOOKUP(A2124,'Hospitalisation Details'!A2124:H4466,5,FALSE)</f>
        <v>2154.36</v>
      </c>
      <c r="N2124" s="23" t="str">
        <f>VLOOKUP(A2124,'Hospitalisation Details'!A2124:H4466,6,FALSE)</f>
        <v>tier - 2</v>
      </c>
      <c r="O2124" s="23" t="str">
        <f>VLOOKUP(A2124,'Hospitalisation Details'!A2124:H4466,7,FALSE)</f>
        <v>tier - 2</v>
      </c>
      <c r="P2124" s="23" t="str">
        <f>VLOOKUP(A2124,'Hospitalisation Details'!A2124:H4466,8,FALSE)</f>
        <v>R1011</v>
      </c>
      <c r="Q2124" s="26">
        <f>VLOOKUP(A2124,'Hospitalisation Details'!A2124:H4466,3,FALSE)</f>
        <v>22.627777777777776</v>
      </c>
    </row>
    <row r="2125" spans="1:17" ht="15.75" customHeight="1" x14ac:dyDescent="0.3">
      <c r="A2125" s="31" t="s">
        <v>3613</v>
      </c>
      <c r="B2125" s="23" t="str">
        <f>VLOOKUP(A2125,'Customer Names'!A2125:D4459,3,FALSE)</f>
        <v xml:space="preserve">  Danya A</v>
      </c>
      <c r="C2125" s="23">
        <f>VLOOKUP(Healthcare!A2125,'Medical Examinations'!A2125:H4459,2,FALSE)</f>
        <v>24.3</v>
      </c>
      <c r="D2125" s="23">
        <f>VLOOKUP(A2125,'Medical Examinations'!A2125:H4459,3,FALSE)</f>
        <v>6.1</v>
      </c>
      <c r="E2125" s="23" t="str">
        <f>VLOOKUP(A2125,'Medical Examinations'!A2125:H4459,4,FALSE)</f>
        <v>Yes</v>
      </c>
      <c r="F2125" s="23" t="str">
        <f>VLOOKUP(A2125,'Medical Examinations'!A2125:H4459,5,FALSE)</f>
        <v>yes</v>
      </c>
      <c r="G2125" s="23" t="str">
        <f>VLOOKUP(A2125,'Medical Examinations'!A2125:H4459,6,FALSE)</f>
        <v>No</v>
      </c>
      <c r="H2125" s="23">
        <f>VLOOKUP(A2125,'Medical Examinations'!A2125:H4459,7,FALSE)</f>
        <v>1</v>
      </c>
      <c r="I2125" s="23" t="str">
        <f>VLOOKUP(A2125,'Medical Examinations'!A2125:H4459,8,FALSE)</f>
        <v>No</v>
      </c>
      <c r="J2125" s="23" t="str" cm="1">
        <f t="array" ref="J2125">_xlfn.IFS(C2125&lt;18.5,"Under Weight",C2125&lt;25,"Healthy Weight",C2125&lt;30,"Over Weight",C2125&gt;=30,"Obesity")</f>
        <v>Healthy Weight</v>
      </c>
      <c r="K2125" s="23" t="str" cm="1">
        <f t="array" ref="K2125">_xlfn.IFS(D2125&lt;5.7,"Normal",D2125&lt;=6.5,"Prediabetes",D2125&gt;6.5,"Diabetes")</f>
        <v>Prediabetes</v>
      </c>
      <c r="L2125" s="30" t="str">
        <f>VLOOKUP(A2125,'Hospitalisation Details'!A2125:H4467,2,FALSE)</f>
        <v>27-Dec-2000</v>
      </c>
      <c r="M2125" s="23">
        <f>VLOOKUP(A2125,'Hospitalisation Details'!A2125:H4467,5,FALSE)</f>
        <v>2150.4699999999998</v>
      </c>
      <c r="N2125" s="23" t="str">
        <f>VLOOKUP(A2125,'Hospitalisation Details'!A2125:H4467,6,FALSE)</f>
        <v>tier - 2</v>
      </c>
      <c r="O2125" s="23" t="str">
        <f>VLOOKUP(A2125,'Hospitalisation Details'!A2125:H4467,7,FALSE)</f>
        <v>tier - 3</v>
      </c>
      <c r="P2125" s="23" t="str">
        <f>VLOOKUP(A2125,'Hospitalisation Details'!A2125:H4467,8,FALSE)</f>
        <v>R1011</v>
      </c>
      <c r="Q2125" s="26">
        <f>VLOOKUP(A2125,'Hospitalisation Details'!A2125:H4467,3,FALSE)</f>
        <v>22.447222222222223</v>
      </c>
    </row>
    <row r="2126" spans="1:17" ht="15.75" customHeight="1" x14ac:dyDescent="0.3">
      <c r="A2126" s="31" t="s">
        <v>3615</v>
      </c>
      <c r="B2126" s="23" t="str">
        <f>VLOOKUP(A2126,'Customer Names'!A2126:D4460,3,FALSE)</f>
        <v xml:space="preserve">  Lorraine</v>
      </c>
      <c r="C2126" s="23">
        <f>VLOOKUP(Healthcare!A2126,'Medical Examinations'!A2126:H4460,2,FALSE)</f>
        <v>30.72</v>
      </c>
      <c r="D2126" s="23">
        <f>VLOOKUP(A2126,'Medical Examinations'!A2126:H4460,3,FALSE)</f>
        <v>6.06</v>
      </c>
      <c r="E2126" s="23" t="str">
        <f>VLOOKUP(A2126,'Medical Examinations'!A2126:H4460,4,FALSE)</f>
        <v>No</v>
      </c>
      <c r="F2126" s="23" t="str">
        <f>VLOOKUP(A2126,'Medical Examinations'!A2126:H4460,5,FALSE)</f>
        <v>yes</v>
      </c>
      <c r="G2126" s="23" t="str">
        <f>VLOOKUP(A2126,'Medical Examinations'!A2126:H4460,6,FALSE)</f>
        <v>No</v>
      </c>
      <c r="H2126" s="23">
        <f>VLOOKUP(A2126,'Medical Examinations'!A2126:H4460,7,FALSE)</f>
        <v>1</v>
      </c>
      <c r="I2126" s="23" t="str">
        <f>VLOOKUP(A2126,'Medical Examinations'!A2126:H4460,8,FALSE)</f>
        <v>No</v>
      </c>
      <c r="J2126" s="23" t="str" cm="1">
        <f t="array" ref="J2126">_xlfn.IFS(C2126&lt;18.5,"Under Weight",C2126&lt;25,"Healthy Weight",C2126&lt;30,"Over Weight",C2126&gt;=30,"Obesity")</f>
        <v>Obesity</v>
      </c>
      <c r="K2126" s="23" t="str" cm="1">
        <f t="array" ref="K2126">_xlfn.IFS(D2126&lt;5.7,"Normal",D2126&lt;=6.5,"Prediabetes",D2126&gt;6.5,"Diabetes")</f>
        <v>Prediabetes</v>
      </c>
      <c r="L2126" s="30" t="str">
        <f>VLOOKUP(A2126,'Hospitalisation Details'!A2126:H4468,2,FALSE)</f>
        <v>04-Oct-2004</v>
      </c>
      <c r="M2126" s="23">
        <f>VLOOKUP(A2126,'Hospitalisation Details'!A2126:H4468,5,FALSE)</f>
        <v>2144.85</v>
      </c>
      <c r="N2126" s="23" t="str">
        <f>VLOOKUP(A2126,'Hospitalisation Details'!A2126:H4468,6,FALSE)</f>
        <v>tier - 2</v>
      </c>
      <c r="O2126" s="23" t="str">
        <f>VLOOKUP(A2126,'Hospitalisation Details'!A2126:H4468,7,FALSE)</f>
        <v>tier - 1</v>
      </c>
      <c r="P2126" s="23" t="str">
        <f>VLOOKUP(A2126,'Hospitalisation Details'!A2126:H4468,8,FALSE)</f>
        <v>R1011</v>
      </c>
      <c r="Q2126" s="26">
        <f>VLOOKUP(A2126,'Hospitalisation Details'!A2126:H4468,3,FALSE)</f>
        <v>18.677777777777777</v>
      </c>
    </row>
    <row r="2127" spans="1:17" ht="15.75" customHeight="1" x14ac:dyDescent="0.3">
      <c r="A2127" s="31" t="s">
        <v>3617</v>
      </c>
      <c r="B2127" s="23" t="str">
        <f>VLOOKUP(A2127,'Customer Names'!A2127:D4461,3,FALSE)</f>
        <v xml:space="preserve">  Jennifer L</v>
      </c>
      <c r="C2127" s="23">
        <f>VLOOKUP(Healthcare!A2127,'Medical Examinations'!A2127:H4461,2,FALSE)</f>
        <v>37.43</v>
      </c>
      <c r="D2127" s="23">
        <f>VLOOKUP(A2127,'Medical Examinations'!A2127:H4461,3,FALSE)</f>
        <v>4.5599999999999996</v>
      </c>
      <c r="E2127" s="23" t="str">
        <f>VLOOKUP(A2127,'Medical Examinations'!A2127:H4461,4,FALSE)</f>
        <v>No</v>
      </c>
      <c r="F2127" s="23" t="str">
        <f>VLOOKUP(A2127,'Medical Examinations'!A2127:H4461,5,FALSE)</f>
        <v>No</v>
      </c>
      <c r="G2127" s="23" t="str">
        <f>VLOOKUP(A2127,'Medical Examinations'!A2127:H4461,6,FALSE)</f>
        <v>Yes</v>
      </c>
      <c r="H2127" s="23">
        <f>VLOOKUP(A2127,'Medical Examinations'!A2127:H4461,7,FALSE)</f>
        <v>1</v>
      </c>
      <c r="I2127" s="23" t="str">
        <f>VLOOKUP(A2127,'Medical Examinations'!A2127:H4461,8,FALSE)</f>
        <v>No</v>
      </c>
      <c r="J2127" s="23" t="str" cm="1">
        <f t="array" ref="J2127">_xlfn.IFS(C2127&lt;18.5,"Under Weight",C2127&lt;25,"Healthy Weight",C2127&lt;30,"Over Weight",C2127&gt;=30,"Obesity")</f>
        <v>Obesity</v>
      </c>
      <c r="K2127" s="23" t="str" cm="1">
        <f t="array" ref="K2127">_xlfn.IFS(D2127&lt;5.7,"Normal",D2127&lt;=6.5,"Prediabetes",D2127&gt;6.5,"Diabetes")</f>
        <v>Normal</v>
      </c>
      <c r="L2127" s="30" t="str">
        <f>VLOOKUP(A2127,'Hospitalisation Details'!A2127:H4469,2,FALSE)</f>
        <v>19-Aug-2003</v>
      </c>
      <c r="M2127" s="23">
        <f>VLOOKUP(A2127,'Hospitalisation Details'!A2127:H4469,5,FALSE)</f>
        <v>2138.0700000000002</v>
      </c>
      <c r="N2127" s="23" t="str">
        <f>VLOOKUP(A2127,'Hospitalisation Details'!A2127:H4469,6,FALSE)</f>
        <v>tier - 2</v>
      </c>
      <c r="O2127" s="23" t="str">
        <f>VLOOKUP(A2127,'Hospitalisation Details'!A2127:H4469,7,FALSE)</f>
        <v>tier - 1</v>
      </c>
      <c r="P2127" s="23" t="str">
        <f>VLOOKUP(A2127,'Hospitalisation Details'!A2127:H4469,8,FALSE)</f>
        <v>R1012</v>
      </c>
      <c r="Q2127" s="26">
        <f>VLOOKUP(A2127,'Hospitalisation Details'!A2127:H4469,3,FALSE)</f>
        <v>19.802777777777777</v>
      </c>
    </row>
    <row r="2128" spans="1:17" ht="15.75" customHeight="1" x14ac:dyDescent="0.3">
      <c r="A2128" s="31" t="s">
        <v>3618</v>
      </c>
      <c r="B2128" s="23" t="str">
        <f>VLOOKUP(A2128,'Customer Names'!A2128:D4462,3,FALSE)</f>
        <v xml:space="preserve">  Jesus Sr</v>
      </c>
      <c r="C2128" s="23">
        <f>VLOOKUP(Healthcare!A2128,'Medical Examinations'!A2128:H4462,2,FALSE)</f>
        <v>25.74</v>
      </c>
      <c r="D2128" s="23">
        <f>VLOOKUP(A2128,'Medical Examinations'!A2128:H4462,3,FALSE)</f>
        <v>6.41</v>
      </c>
      <c r="E2128" s="23" t="str">
        <f>VLOOKUP(A2128,'Medical Examinations'!A2128:H4462,4,FALSE)</f>
        <v>Yes</v>
      </c>
      <c r="F2128" s="23" t="str">
        <f>VLOOKUP(A2128,'Medical Examinations'!A2128:H4462,5,FALSE)</f>
        <v>No</v>
      </c>
      <c r="G2128" s="23" t="str">
        <f>VLOOKUP(A2128,'Medical Examinations'!A2128:H4462,6,FALSE)</f>
        <v>Yes</v>
      </c>
      <c r="H2128" s="23">
        <f>VLOOKUP(A2128,'Medical Examinations'!A2128:H4462,7,FALSE)</f>
        <v>1</v>
      </c>
      <c r="I2128" s="23" t="str">
        <f>VLOOKUP(A2128,'Medical Examinations'!A2128:H4462,8,FALSE)</f>
        <v>No</v>
      </c>
      <c r="J2128" s="23" t="str" cm="1">
        <f t="array" ref="J2128">_xlfn.IFS(C2128&lt;18.5,"Under Weight",C2128&lt;25,"Healthy Weight",C2128&lt;30,"Over Weight",C2128&gt;=30,"Obesity")</f>
        <v>Over Weight</v>
      </c>
      <c r="K2128" s="23" t="str" cm="1">
        <f t="array" ref="K2128">_xlfn.IFS(D2128&lt;5.7,"Normal",D2128&lt;=6.5,"Prediabetes",D2128&gt;6.5,"Diabetes")</f>
        <v>Prediabetes</v>
      </c>
      <c r="L2128" s="30" t="str">
        <f>VLOOKUP(A2128,'Hospitalisation Details'!A2128:H4470,2,FALSE)</f>
        <v>03-Sep-1997</v>
      </c>
      <c r="M2128" s="23">
        <f>VLOOKUP(A2128,'Hospitalisation Details'!A2128:H4470,5,FALSE)</f>
        <v>2137.65</v>
      </c>
      <c r="N2128" s="23" t="str">
        <f>VLOOKUP(A2128,'Hospitalisation Details'!A2128:H4470,6,FALSE)</f>
        <v>tier - 3</v>
      </c>
      <c r="O2128" s="23" t="str">
        <f>VLOOKUP(A2128,'Hospitalisation Details'!A2128:H4470,7,FALSE)</f>
        <v>tier - 1</v>
      </c>
      <c r="P2128" s="23" t="str">
        <f>VLOOKUP(A2128,'Hospitalisation Details'!A2128:H4470,8,FALSE)</f>
        <v>R1013</v>
      </c>
      <c r="Q2128" s="26">
        <f>VLOOKUP(A2128,'Hospitalisation Details'!A2128:H4470,3,FALSE)</f>
        <v>25.763888888888889</v>
      </c>
    </row>
    <row r="2129" spans="1:17" ht="15.75" customHeight="1" x14ac:dyDescent="0.3">
      <c r="A2129" s="31" t="s">
        <v>3620</v>
      </c>
      <c r="B2129" s="23" t="str">
        <f>VLOOKUP(A2129,'Customer Names'!A2129:D4463,3,FALSE)</f>
        <v xml:space="preserve">  Kristen</v>
      </c>
      <c r="C2129" s="23">
        <f>VLOOKUP(Healthcare!A2129,'Medical Examinations'!A2129:H4463,2,FALSE)</f>
        <v>36.575000000000003</v>
      </c>
      <c r="D2129" s="23">
        <f>VLOOKUP(A2129,'Medical Examinations'!A2129:H4463,3,FALSE)</f>
        <v>5.57</v>
      </c>
      <c r="E2129" s="23" t="str">
        <f>VLOOKUP(A2129,'Medical Examinations'!A2129:H4463,4,FALSE)</f>
        <v>No</v>
      </c>
      <c r="F2129" s="23" t="str">
        <f>VLOOKUP(A2129,'Medical Examinations'!A2129:H4463,5,FALSE)</f>
        <v>No</v>
      </c>
      <c r="G2129" s="23" t="str">
        <f>VLOOKUP(A2129,'Medical Examinations'!A2129:H4463,6,FALSE)</f>
        <v>Yes</v>
      </c>
      <c r="H2129" s="23">
        <f>VLOOKUP(A2129,'Medical Examinations'!A2129:H4463,7,FALSE)</f>
        <v>1</v>
      </c>
      <c r="I2129" s="23" t="str">
        <f>VLOOKUP(A2129,'Medical Examinations'!A2129:H4463,8,FALSE)</f>
        <v>No</v>
      </c>
      <c r="J2129" s="23" t="str" cm="1">
        <f t="array" ref="J2129">_xlfn.IFS(C2129&lt;18.5,"Under Weight",C2129&lt;25,"Healthy Weight",C2129&lt;30,"Over Weight",C2129&gt;=30,"Obesity")</f>
        <v>Obesity</v>
      </c>
      <c r="K2129" s="23" t="str" cm="1">
        <f t="array" ref="K2129">_xlfn.IFS(D2129&lt;5.7,"Normal",D2129&lt;=6.5,"Prediabetes",D2129&gt;6.5,"Diabetes")</f>
        <v>Normal</v>
      </c>
      <c r="L2129" s="30" t="str">
        <f>VLOOKUP(A2129,'Hospitalisation Details'!A2129:H4471,2,FALSE)</f>
        <v>26-Sep-2003</v>
      </c>
      <c r="M2129" s="23">
        <f>VLOOKUP(A2129,'Hospitalisation Details'!A2129:H4471,5,FALSE)</f>
        <v>2136.88</v>
      </c>
      <c r="N2129" s="23" t="str">
        <f>VLOOKUP(A2129,'Hospitalisation Details'!A2129:H4471,6,FALSE)</f>
        <v>tier - 2</v>
      </c>
      <c r="O2129" s="23" t="str">
        <f>VLOOKUP(A2129,'Hospitalisation Details'!A2129:H4471,7,FALSE)</f>
        <v>tier - 2</v>
      </c>
      <c r="P2129" s="23" t="str">
        <f>VLOOKUP(A2129,'Hospitalisation Details'!A2129:H4471,8,FALSE)</f>
        <v>R1012</v>
      </c>
      <c r="Q2129" s="26">
        <f>VLOOKUP(A2129,'Hospitalisation Details'!A2129:H4471,3,FALSE)</f>
        <v>19.7</v>
      </c>
    </row>
    <row r="2130" spans="1:17" ht="15.75" customHeight="1" x14ac:dyDescent="0.3">
      <c r="A2130" s="31" t="s">
        <v>3621</v>
      </c>
      <c r="B2130" s="23" t="str">
        <f>VLOOKUP(A2130,'Customer Names'!A2130:D4464,3,FALSE)</f>
        <v xml:space="preserve">  Catherine C</v>
      </c>
      <c r="C2130" s="23">
        <f>VLOOKUP(Healthcare!A2130,'Medical Examinations'!A2130:H4464,2,FALSE)</f>
        <v>35.15</v>
      </c>
      <c r="D2130" s="23">
        <f>VLOOKUP(A2130,'Medical Examinations'!A2130:H4464,3,FALSE)</f>
        <v>5.47</v>
      </c>
      <c r="E2130" s="23" t="str">
        <f>VLOOKUP(A2130,'Medical Examinations'!A2130:H4464,4,FALSE)</f>
        <v>No</v>
      </c>
      <c r="F2130" s="23" t="str">
        <f>VLOOKUP(A2130,'Medical Examinations'!A2130:H4464,5,FALSE)</f>
        <v>No</v>
      </c>
      <c r="G2130" s="23" t="str">
        <f>VLOOKUP(A2130,'Medical Examinations'!A2130:H4464,6,FALSE)</f>
        <v>Yes</v>
      </c>
      <c r="H2130" s="23">
        <f>VLOOKUP(A2130,'Medical Examinations'!A2130:H4464,7,FALSE)</f>
        <v>1</v>
      </c>
      <c r="I2130" s="23" t="str">
        <f>VLOOKUP(A2130,'Medical Examinations'!A2130:H4464,8,FALSE)</f>
        <v>No</v>
      </c>
      <c r="J2130" s="23" t="str" cm="1">
        <f t="array" ref="J2130">_xlfn.IFS(C2130&lt;18.5,"Under Weight",C2130&lt;25,"Healthy Weight",C2130&lt;30,"Over Weight",C2130&gt;=30,"Obesity")</f>
        <v>Obesity</v>
      </c>
      <c r="K2130" s="23" t="str" cm="1">
        <f t="array" ref="K2130">_xlfn.IFS(D2130&lt;5.7,"Normal",D2130&lt;=6.5,"Prediabetes",D2130&gt;6.5,"Diabetes")</f>
        <v>Normal</v>
      </c>
      <c r="L2130" s="30" t="str">
        <f>VLOOKUP(A2130,'Hospitalisation Details'!A2130:H4472,2,FALSE)</f>
        <v>01-Sep-2003</v>
      </c>
      <c r="M2130" s="23">
        <f>VLOOKUP(A2130,'Hospitalisation Details'!A2130:H4472,5,FALSE)</f>
        <v>2134.9</v>
      </c>
      <c r="N2130" s="23" t="str">
        <f>VLOOKUP(A2130,'Hospitalisation Details'!A2130:H4472,6,FALSE)</f>
        <v>tier - 2</v>
      </c>
      <c r="O2130" s="23" t="str">
        <f>VLOOKUP(A2130,'Hospitalisation Details'!A2130:H4472,7,FALSE)</f>
        <v>tier - 3</v>
      </c>
      <c r="P2130" s="23" t="str">
        <f>VLOOKUP(A2130,'Hospitalisation Details'!A2130:H4472,8,FALSE)</f>
        <v>R1012</v>
      </c>
      <c r="Q2130" s="26">
        <f>VLOOKUP(A2130,'Hospitalisation Details'!A2130:H4472,3,FALSE)</f>
        <v>19.769444444444446</v>
      </c>
    </row>
    <row r="2131" spans="1:17" ht="15.75" customHeight="1" x14ac:dyDescent="0.3">
      <c r="A2131" s="31" t="s">
        <v>3623</v>
      </c>
      <c r="B2131" s="23" t="str">
        <f>VLOOKUP(A2131,'Customer Names'!A2131:D4465,3,FALSE)</f>
        <v xml:space="preserve">  Paula</v>
      </c>
      <c r="C2131" s="23">
        <f>VLOOKUP(Healthcare!A2131,'Medical Examinations'!A2131:H4465,2,FALSE)</f>
        <v>32.11</v>
      </c>
      <c r="D2131" s="23">
        <f>VLOOKUP(A2131,'Medical Examinations'!A2131:H4465,3,FALSE)</f>
        <v>4.43</v>
      </c>
      <c r="E2131" s="23" t="str">
        <f>VLOOKUP(A2131,'Medical Examinations'!A2131:H4465,4,FALSE)</f>
        <v>No</v>
      </c>
      <c r="F2131" s="23" t="str">
        <f>VLOOKUP(A2131,'Medical Examinations'!A2131:H4465,5,FALSE)</f>
        <v>No</v>
      </c>
      <c r="G2131" s="23" t="str">
        <f>VLOOKUP(A2131,'Medical Examinations'!A2131:H4465,6,FALSE)</f>
        <v>Yes</v>
      </c>
      <c r="H2131" s="23">
        <f>VLOOKUP(A2131,'Medical Examinations'!A2131:H4465,7,FALSE)</f>
        <v>1</v>
      </c>
      <c r="I2131" s="23" t="str">
        <f>VLOOKUP(A2131,'Medical Examinations'!A2131:H4465,8,FALSE)</f>
        <v>No</v>
      </c>
      <c r="J2131" s="23" t="str" cm="1">
        <f t="array" ref="J2131">_xlfn.IFS(C2131&lt;18.5,"Under Weight",C2131&lt;25,"Healthy Weight",C2131&lt;30,"Over Weight",C2131&gt;=30,"Obesity")</f>
        <v>Obesity</v>
      </c>
      <c r="K2131" s="23" t="str" cm="1">
        <f t="array" ref="K2131">_xlfn.IFS(D2131&lt;5.7,"Normal",D2131&lt;=6.5,"Prediabetes",D2131&gt;6.5,"Diabetes")</f>
        <v>Normal</v>
      </c>
      <c r="L2131" s="30" t="str">
        <f>VLOOKUP(A2131,'Hospitalisation Details'!A2131:H4473,2,FALSE)</f>
        <v>22-Dec-2003</v>
      </c>
      <c r="M2131" s="23">
        <f>VLOOKUP(A2131,'Hospitalisation Details'!A2131:H4473,5,FALSE)</f>
        <v>2130.6799999999998</v>
      </c>
      <c r="N2131" s="23" t="str">
        <f>VLOOKUP(A2131,'Hospitalisation Details'!A2131:H4473,6,FALSE)</f>
        <v>tier - 2</v>
      </c>
      <c r="O2131" s="23" t="str">
        <f>VLOOKUP(A2131,'Hospitalisation Details'!A2131:H4473,7,FALSE)</f>
        <v>tier - 3</v>
      </c>
      <c r="P2131" s="23" t="str">
        <f>VLOOKUP(A2131,'Hospitalisation Details'!A2131:H4473,8,FALSE)</f>
        <v>R1012</v>
      </c>
      <c r="Q2131" s="26">
        <f>VLOOKUP(A2131,'Hospitalisation Details'!A2131:H4473,3,FALSE)</f>
        <v>19.461111111111112</v>
      </c>
    </row>
    <row r="2132" spans="1:17" ht="15.75" customHeight="1" x14ac:dyDescent="0.3">
      <c r="A2132" s="31" t="s">
        <v>3624</v>
      </c>
      <c r="B2132" s="23" t="str">
        <f>VLOOKUP(A2132,'Customer Names'!A2132:D4466,3,FALSE)</f>
        <v xml:space="preserve">  Evan</v>
      </c>
      <c r="C2132" s="23">
        <f>VLOOKUP(Healthcare!A2132,'Medical Examinations'!A2132:H4466,2,FALSE)</f>
        <v>30.495000000000001</v>
      </c>
      <c r="D2132" s="23">
        <f>VLOOKUP(A2132,'Medical Examinations'!A2132:H4466,3,FALSE)</f>
        <v>4.95</v>
      </c>
      <c r="E2132" s="23" t="str">
        <f>VLOOKUP(A2132,'Medical Examinations'!A2132:H4466,4,FALSE)</f>
        <v>No</v>
      </c>
      <c r="F2132" s="23" t="str">
        <f>VLOOKUP(A2132,'Medical Examinations'!A2132:H4466,5,FALSE)</f>
        <v>No</v>
      </c>
      <c r="G2132" s="23" t="str">
        <f>VLOOKUP(A2132,'Medical Examinations'!A2132:H4466,6,FALSE)</f>
        <v>Yes</v>
      </c>
      <c r="H2132" s="23">
        <f>VLOOKUP(A2132,'Medical Examinations'!A2132:H4466,7,FALSE)</f>
        <v>1</v>
      </c>
      <c r="I2132" s="23" t="str">
        <f>VLOOKUP(A2132,'Medical Examinations'!A2132:H4466,8,FALSE)</f>
        <v>No</v>
      </c>
      <c r="J2132" s="23" t="str" cm="1">
        <f t="array" ref="J2132">_xlfn.IFS(C2132&lt;18.5,"Under Weight",C2132&lt;25,"Healthy Weight",C2132&lt;30,"Over Weight",C2132&gt;=30,"Obesity")</f>
        <v>Obesity</v>
      </c>
      <c r="K2132" s="23" t="str" cm="1">
        <f t="array" ref="K2132">_xlfn.IFS(D2132&lt;5.7,"Normal",D2132&lt;=6.5,"Prediabetes",D2132&gt;6.5,"Diabetes")</f>
        <v>Normal</v>
      </c>
      <c r="L2132" s="30" t="str">
        <f>VLOOKUP(A2132,'Hospitalisation Details'!A2132:H4474,2,FALSE)</f>
        <v>30-Aug-2003</v>
      </c>
      <c r="M2132" s="23">
        <f>VLOOKUP(A2132,'Hospitalisation Details'!A2132:H4474,5,FALSE)</f>
        <v>2128.4299999999998</v>
      </c>
      <c r="N2132" s="23" t="str">
        <f>VLOOKUP(A2132,'Hospitalisation Details'!A2132:H4474,6,FALSE)</f>
        <v>tier - 2</v>
      </c>
      <c r="O2132" s="23" t="str">
        <f>VLOOKUP(A2132,'Hospitalisation Details'!A2132:H4474,7,FALSE)</f>
        <v>tier - 1</v>
      </c>
      <c r="P2132" s="23" t="str">
        <f>VLOOKUP(A2132,'Hospitalisation Details'!A2132:H4474,8,FALSE)</f>
        <v>R1012</v>
      </c>
      <c r="Q2132" s="26">
        <f>VLOOKUP(A2132,'Hospitalisation Details'!A2132:H4474,3,FALSE)</f>
        <v>19.772222222222222</v>
      </c>
    </row>
    <row r="2133" spans="1:17" ht="15.75" customHeight="1" x14ac:dyDescent="0.3">
      <c r="A2133" s="31" t="s">
        <v>3626</v>
      </c>
      <c r="B2133" s="23" t="str">
        <f>VLOOKUP(A2133,'Customer Names'!A2133:D4467,3,FALSE)</f>
        <v xml:space="preserve">  Nathan J</v>
      </c>
      <c r="C2133" s="23">
        <f>VLOOKUP(Healthcare!A2133,'Medical Examinations'!A2133:H4467,2,FALSE)</f>
        <v>29.24</v>
      </c>
      <c r="D2133" s="23">
        <f>VLOOKUP(A2133,'Medical Examinations'!A2133:H4467,3,FALSE)</f>
        <v>4.04</v>
      </c>
      <c r="E2133" s="23" t="str">
        <f>VLOOKUP(A2133,'Medical Examinations'!A2133:H4467,4,FALSE)</f>
        <v>No</v>
      </c>
      <c r="F2133" s="23" t="str">
        <f>VLOOKUP(A2133,'Medical Examinations'!A2133:H4467,5,FALSE)</f>
        <v>yes</v>
      </c>
      <c r="G2133" s="23" t="str">
        <f>VLOOKUP(A2133,'Medical Examinations'!A2133:H4467,6,FALSE)</f>
        <v>No</v>
      </c>
      <c r="H2133" s="23">
        <f>VLOOKUP(A2133,'Medical Examinations'!A2133:H4467,7,FALSE)</f>
        <v>1</v>
      </c>
      <c r="I2133" s="23" t="str">
        <f>VLOOKUP(A2133,'Medical Examinations'!A2133:H4467,8,FALSE)</f>
        <v>No</v>
      </c>
      <c r="J2133" s="23" t="str" cm="1">
        <f t="array" ref="J2133">_xlfn.IFS(C2133&lt;18.5,"Under Weight",C2133&lt;25,"Healthy Weight",C2133&lt;30,"Over Weight",C2133&gt;=30,"Obesity")</f>
        <v>Over Weight</v>
      </c>
      <c r="K2133" s="23" t="str" cm="1">
        <f t="array" ref="K2133">_xlfn.IFS(D2133&lt;5.7,"Normal",D2133&lt;=6.5,"Prediabetes",D2133&gt;6.5,"Diabetes")</f>
        <v>Normal</v>
      </c>
      <c r="L2133" s="30" t="str">
        <f>VLOOKUP(A2133,'Hospitalisation Details'!A2133:H4475,2,FALSE)</f>
        <v>04-Nov-2004</v>
      </c>
      <c r="M2133" s="23">
        <f>VLOOKUP(A2133,'Hospitalisation Details'!A2133:H4475,5,FALSE)</f>
        <v>2118.61</v>
      </c>
      <c r="N2133" s="23" t="str">
        <f>VLOOKUP(A2133,'Hospitalisation Details'!A2133:H4475,6,FALSE)</f>
        <v>tier - 2</v>
      </c>
      <c r="O2133" s="23" t="str">
        <f>VLOOKUP(A2133,'Hospitalisation Details'!A2133:H4475,7,FALSE)</f>
        <v>tier - 1</v>
      </c>
      <c r="P2133" s="23" t="str">
        <f>VLOOKUP(A2133,'Hospitalisation Details'!A2133:H4475,8,FALSE)</f>
        <v>R1012</v>
      </c>
      <c r="Q2133" s="26">
        <f>VLOOKUP(A2133,'Hospitalisation Details'!A2133:H4475,3,FALSE)</f>
        <v>18.594444444444445</v>
      </c>
    </row>
    <row r="2134" spans="1:17" ht="15.75" customHeight="1" x14ac:dyDescent="0.3">
      <c r="A2134" s="31" t="s">
        <v>3628</v>
      </c>
      <c r="B2134" s="23" t="str">
        <f>VLOOKUP(A2134,'Customer Names'!A2134:D4468,3,FALSE)</f>
        <v xml:space="preserve">  Ashley M</v>
      </c>
      <c r="C2134" s="23">
        <f>VLOOKUP(Healthcare!A2134,'Medical Examinations'!A2134:H4468,2,FALSE)</f>
        <v>22.515000000000001</v>
      </c>
      <c r="D2134" s="23">
        <f>VLOOKUP(A2134,'Medical Examinations'!A2134:H4468,3,FALSE)</f>
        <v>5.93</v>
      </c>
      <c r="E2134" s="23" t="str">
        <f>VLOOKUP(A2134,'Medical Examinations'!A2134:H4468,4,FALSE)</f>
        <v>No</v>
      </c>
      <c r="F2134" s="23" t="str">
        <f>VLOOKUP(A2134,'Medical Examinations'!A2134:H4468,5,FALSE)</f>
        <v>No</v>
      </c>
      <c r="G2134" s="23" t="str">
        <f>VLOOKUP(A2134,'Medical Examinations'!A2134:H4468,6,FALSE)</f>
        <v>Yes</v>
      </c>
      <c r="H2134" s="23">
        <f>VLOOKUP(A2134,'Medical Examinations'!A2134:H4468,7,FALSE)</f>
        <v>1</v>
      </c>
      <c r="I2134" s="23" t="str">
        <f>VLOOKUP(A2134,'Medical Examinations'!A2134:H4468,8,FALSE)</f>
        <v>No</v>
      </c>
      <c r="J2134" s="23" t="str" cm="1">
        <f t="array" ref="J2134">_xlfn.IFS(C2134&lt;18.5,"Under Weight",C2134&lt;25,"Healthy Weight",C2134&lt;30,"Over Weight",C2134&gt;=30,"Obesity")</f>
        <v>Healthy Weight</v>
      </c>
      <c r="K2134" s="23" t="str" cm="1">
        <f t="array" ref="K2134">_xlfn.IFS(D2134&lt;5.7,"Normal",D2134&lt;=6.5,"Prediabetes",D2134&gt;6.5,"Diabetes")</f>
        <v>Prediabetes</v>
      </c>
      <c r="L2134" s="30" t="str">
        <f>VLOOKUP(A2134,'Hospitalisation Details'!A2134:H4476,2,FALSE)</f>
        <v>30-Sep-2003</v>
      </c>
      <c r="M2134" s="23">
        <f>VLOOKUP(A2134,'Hospitalisation Details'!A2134:H4476,5,FALSE)</f>
        <v>2117.34</v>
      </c>
      <c r="N2134" s="23" t="str">
        <f>VLOOKUP(A2134,'Hospitalisation Details'!A2134:H4476,6,FALSE)</f>
        <v>tier - 2</v>
      </c>
      <c r="O2134" s="23" t="str">
        <f>VLOOKUP(A2134,'Hospitalisation Details'!A2134:H4476,7,FALSE)</f>
        <v>tier - 3</v>
      </c>
      <c r="P2134" s="23" t="str">
        <f>VLOOKUP(A2134,'Hospitalisation Details'!A2134:H4476,8,FALSE)</f>
        <v>R1012</v>
      </c>
      <c r="Q2134" s="26">
        <f>VLOOKUP(A2134,'Hospitalisation Details'!A2134:H4476,3,FALSE)</f>
        <v>19.68888888888889</v>
      </c>
    </row>
    <row r="2135" spans="1:17" ht="15.75" customHeight="1" x14ac:dyDescent="0.3">
      <c r="A2135" s="31" t="s">
        <v>3629</v>
      </c>
      <c r="B2135" s="23" t="str">
        <f>VLOOKUP(A2135,'Customer Names'!A2135:D4469,3,FALSE)</f>
        <v xml:space="preserve">  Jason</v>
      </c>
      <c r="C2135" s="23">
        <f>VLOOKUP(Healthcare!A2135,'Medical Examinations'!A2135:H4469,2,FALSE)</f>
        <v>15.65</v>
      </c>
      <c r="D2135" s="23">
        <f>VLOOKUP(A2135,'Medical Examinations'!A2135:H4469,3,FALSE)</f>
        <v>4.2300000000000004</v>
      </c>
      <c r="E2135" s="23" t="str">
        <f>VLOOKUP(A2135,'Medical Examinations'!A2135:H4469,4,FALSE)</f>
        <v>No</v>
      </c>
      <c r="F2135" s="23" t="str">
        <f>VLOOKUP(A2135,'Medical Examinations'!A2135:H4469,5,FALSE)</f>
        <v>No</v>
      </c>
      <c r="G2135" s="23" t="str">
        <f>VLOOKUP(A2135,'Medical Examinations'!A2135:H4469,6,FALSE)</f>
        <v>No</v>
      </c>
      <c r="H2135" s="23">
        <f>VLOOKUP(A2135,'Medical Examinations'!A2135:H4469,7,FALSE)</f>
        <v>0</v>
      </c>
      <c r="I2135" s="23" t="str">
        <f>VLOOKUP(A2135,'Medical Examinations'!A2135:H4469,8,FALSE)</f>
        <v>No</v>
      </c>
      <c r="J2135" s="23" t="str" cm="1">
        <f t="array" ref="J2135">_xlfn.IFS(C2135&lt;18.5,"Under Weight",C2135&lt;25,"Healthy Weight",C2135&lt;30,"Over Weight",C2135&gt;=30,"Obesity")</f>
        <v>Under Weight</v>
      </c>
      <c r="K2135" s="23" t="str" cm="1">
        <f t="array" ref="K2135">_xlfn.IFS(D2135&lt;5.7,"Normal",D2135&lt;=6.5,"Prediabetes",D2135&gt;6.5,"Diabetes")</f>
        <v>Normal</v>
      </c>
      <c r="L2135" s="30" t="str">
        <f>VLOOKUP(A2135,'Hospitalisation Details'!A2135:H4477,2,FALSE)</f>
        <v>21-Jul-1989</v>
      </c>
      <c r="M2135" s="23">
        <f>VLOOKUP(A2135,'Hospitalisation Details'!A2135:H4477,5,FALSE)</f>
        <v>2106.2600000000002</v>
      </c>
      <c r="N2135" s="23" t="str">
        <f>VLOOKUP(A2135,'Hospitalisation Details'!A2135:H4477,6,FALSE)</f>
        <v>tier - 2</v>
      </c>
      <c r="O2135" s="23" t="str">
        <f>VLOOKUP(A2135,'Hospitalisation Details'!A2135:H4477,7,FALSE)</f>
        <v>tier - 2</v>
      </c>
      <c r="P2135" s="23" t="str">
        <f>VLOOKUP(A2135,'Hospitalisation Details'!A2135:H4477,8,FALSE)</f>
        <v>R1013</v>
      </c>
      <c r="Q2135" s="26">
        <f>VLOOKUP(A2135,'Hospitalisation Details'!A2135:H4477,3,FALSE)</f>
        <v>33.880555555555553</v>
      </c>
    </row>
    <row r="2136" spans="1:17" ht="15.75" customHeight="1" x14ac:dyDescent="0.3">
      <c r="A2136" s="31" t="s">
        <v>3630</v>
      </c>
      <c r="B2136" s="23" t="str">
        <f>VLOOKUP(A2136,'Customer Names'!A2136:D4470,3,FALSE)</f>
        <v xml:space="preserve">  Marshall</v>
      </c>
      <c r="C2136" s="23">
        <f>VLOOKUP(Healthcare!A2136,'Medical Examinations'!A2136:H4470,2,FALSE)</f>
        <v>27.36</v>
      </c>
      <c r="D2136" s="23">
        <f>VLOOKUP(A2136,'Medical Examinations'!A2136:H4470,3,FALSE)</f>
        <v>5.59</v>
      </c>
      <c r="E2136" s="23" t="str">
        <f>VLOOKUP(A2136,'Medical Examinations'!A2136:H4470,4,FALSE)</f>
        <v>Yes</v>
      </c>
      <c r="F2136" s="23" t="str">
        <f>VLOOKUP(A2136,'Medical Examinations'!A2136:H4470,5,FALSE)</f>
        <v>No</v>
      </c>
      <c r="G2136" s="23" t="str">
        <f>VLOOKUP(A2136,'Medical Examinations'!A2136:H4470,6,FALSE)</f>
        <v>No</v>
      </c>
      <c r="H2136" s="23">
        <f>VLOOKUP(A2136,'Medical Examinations'!A2136:H4470,7,FALSE)</f>
        <v>0</v>
      </c>
      <c r="I2136" s="23" t="str">
        <f>VLOOKUP(A2136,'Medical Examinations'!A2136:H4470,8,FALSE)</f>
        <v>No</v>
      </c>
      <c r="J2136" s="23" t="str" cm="1">
        <f t="array" ref="J2136">_xlfn.IFS(C2136&lt;18.5,"Under Weight",C2136&lt;25,"Healthy Weight",C2136&lt;30,"Over Weight",C2136&gt;=30,"Obesity")</f>
        <v>Over Weight</v>
      </c>
      <c r="K2136" s="23" t="str" cm="1">
        <f t="array" ref="K2136">_xlfn.IFS(D2136&lt;5.7,"Normal",D2136&lt;=6.5,"Prediabetes",D2136&gt;6.5,"Diabetes")</f>
        <v>Normal</v>
      </c>
      <c r="L2136" s="30" t="str">
        <f>VLOOKUP(A2136,'Hospitalisation Details'!A2136:H4478,2,FALSE)</f>
        <v>28-Nov-2001</v>
      </c>
      <c r="M2136" s="23">
        <f>VLOOKUP(A2136,'Hospitalisation Details'!A2136:H4478,5,FALSE)</f>
        <v>2104.11</v>
      </c>
      <c r="N2136" s="23" t="str">
        <f>VLOOKUP(A2136,'Hospitalisation Details'!A2136:H4478,6,FALSE)</f>
        <v>tier - 2</v>
      </c>
      <c r="O2136" s="23" t="str">
        <f>VLOOKUP(A2136,'Hospitalisation Details'!A2136:H4478,7,FALSE)</f>
        <v>tier - 1</v>
      </c>
      <c r="P2136" s="23" t="str">
        <f>VLOOKUP(A2136,'Hospitalisation Details'!A2136:H4478,8,FALSE)</f>
        <v>R1016</v>
      </c>
      <c r="Q2136" s="26">
        <f>VLOOKUP(A2136,'Hospitalisation Details'!A2136:H4478,3,FALSE)</f>
        <v>21.527777777777779</v>
      </c>
    </row>
    <row r="2137" spans="1:17" ht="15.75" customHeight="1" x14ac:dyDescent="0.3">
      <c r="A2137" s="31" t="s">
        <v>3632</v>
      </c>
      <c r="B2137" s="23" t="str">
        <f>VLOOKUP(A2137,'Customer Names'!A2137:D4471,3,FALSE)</f>
        <v xml:space="preserve">  Lavar</v>
      </c>
      <c r="C2137" s="23">
        <f>VLOOKUP(Healthcare!A2137,'Medical Examinations'!A2137:H4471,2,FALSE)</f>
        <v>22.3</v>
      </c>
      <c r="D2137" s="23">
        <f>VLOOKUP(A2137,'Medical Examinations'!A2137:H4471,3,FALSE)</f>
        <v>4.8899999999999997</v>
      </c>
      <c r="E2137" s="23" t="str">
        <f>VLOOKUP(A2137,'Medical Examinations'!A2137:H4471,4,FALSE)</f>
        <v>Yes</v>
      </c>
      <c r="F2137" s="23" t="str">
        <f>VLOOKUP(A2137,'Medical Examinations'!A2137:H4471,5,FALSE)</f>
        <v>No</v>
      </c>
      <c r="G2137" s="23" t="str">
        <f>VLOOKUP(A2137,'Medical Examinations'!A2137:H4471,6,FALSE)</f>
        <v>No</v>
      </c>
      <c r="H2137" s="23">
        <f>VLOOKUP(A2137,'Medical Examinations'!A2137:H4471,7,FALSE)</f>
        <v>0</v>
      </c>
      <c r="I2137" s="23" t="str">
        <f>VLOOKUP(A2137,'Medical Examinations'!A2137:H4471,8,FALSE)</f>
        <v>No</v>
      </c>
      <c r="J2137" s="23" t="str" cm="1">
        <f t="array" ref="J2137">_xlfn.IFS(C2137&lt;18.5,"Under Weight",C2137&lt;25,"Healthy Weight",C2137&lt;30,"Over Weight",C2137&gt;=30,"Obesity")</f>
        <v>Healthy Weight</v>
      </c>
      <c r="K2137" s="23" t="str" cm="1">
        <f t="array" ref="K2137">_xlfn.IFS(D2137&lt;5.7,"Normal",D2137&lt;=6.5,"Prediabetes",D2137&gt;6.5,"Diabetes")</f>
        <v>Normal</v>
      </c>
      <c r="L2137" s="30" t="str">
        <f>VLOOKUP(A2137,'Hospitalisation Details'!A2137:H4479,2,FALSE)</f>
        <v>22-Jun-2001</v>
      </c>
      <c r="M2137" s="23">
        <f>VLOOKUP(A2137,'Hospitalisation Details'!A2137:H4479,5,FALSE)</f>
        <v>2103.08</v>
      </c>
      <c r="N2137" s="23" t="str">
        <f>VLOOKUP(A2137,'Hospitalisation Details'!A2137:H4479,6,FALSE)</f>
        <v>tier - 3</v>
      </c>
      <c r="O2137" s="23" t="str">
        <f>VLOOKUP(A2137,'Hospitalisation Details'!A2137:H4479,7,FALSE)</f>
        <v>tier - 2</v>
      </c>
      <c r="P2137" s="23" t="str">
        <f>VLOOKUP(A2137,'Hospitalisation Details'!A2137:H4479,8,FALSE)</f>
        <v>R1011</v>
      </c>
      <c r="Q2137" s="26">
        <f>VLOOKUP(A2137,'Hospitalisation Details'!A2137:H4479,3,FALSE)</f>
        <v>21.961111111111112</v>
      </c>
    </row>
    <row r="2138" spans="1:17" ht="15.75" customHeight="1" x14ac:dyDescent="0.3">
      <c r="A2138" s="31" t="s">
        <v>3634</v>
      </c>
      <c r="B2138" s="23" t="str">
        <f>VLOOKUP(A2138,'Customer Names'!A2138:D4472,3,FALSE)</f>
        <v xml:space="preserve">  Charlie T</v>
      </c>
      <c r="C2138" s="23">
        <f>VLOOKUP(Healthcare!A2138,'Medical Examinations'!A2138:H4472,2,FALSE)</f>
        <v>26.03</v>
      </c>
      <c r="D2138" s="23">
        <f>VLOOKUP(A2138,'Medical Examinations'!A2138:H4472,3,FALSE)</f>
        <v>5.81</v>
      </c>
      <c r="E2138" s="23" t="str">
        <f>VLOOKUP(A2138,'Medical Examinations'!A2138:H4472,4,FALSE)</f>
        <v>Yes</v>
      </c>
      <c r="F2138" s="23" t="str">
        <f>VLOOKUP(A2138,'Medical Examinations'!A2138:H4472,5,FALSE)</f>
        <v>No</v>
      </c>
      <c r="G2138" s="23" t="str">
        <f>VLOOKUP(A2138,'Medical Examinations'!A2138:H4472,6,FALSE)</f>
        <v>No</v>
      </c>
      <c r="H2138" s="23">
        <f>VLOOKUP(A2138,'Medical Examinations'!A2138:H4472,7,FALSE)</f>
        <v>0</v>
      </c>
      <c r="I2138" s="23" t="str">
        <f>VLOOKUP(A2138,'Medical Examinations'!A2138:H4472,8,FALSE)</f>
        <v>No</v>
      </c>
      <c r="J2138" s="23" t="str" cm="1">
        <f t="array" ref="J2138">_xlfn.IFS(C2138&lt;18.5,"Under Weight",C2138&lt;25,"Healthy Weight",C2138&lt;30,"Over Weight",C2138&gt;=30,"Obesity")</f>
        <v>Over Weight</v>
      </c>
      <c r="K2138" s="23" t="str" cm="1">
        <f t="array" ref="K2138">_xlfn.IFS(D2138&lt;5.7,"Normal",D2138&lt;=6.5,"Prediabetes",D2138&gt;6.5,"Diabetes")</f>
        <v>Prediabetes</v>
      </c>
      <c r="L2138" s="30" t="str">
        <f>VLOOKUP(A2138,'Hospitalisation Details'!A2138:H4480,2,FALSE)</f>
        <v>14-Aug-2001</v>
      </c>
      <c r="M2138" s="23">
        <f>VLOOKUP(A2138,'Hospitalisation Details'!A2138:H4480,5,FALSE)</f>
        <v>2102.2600000000002</v>
      </c>
      <c r="N2138" s="23" t="str">
        <f>VLOOKUP(A2138,'Hospitalisation Details'!A2138:H4480,6,FALSE)</f>
        <v>tier - 3</v>
      </c>
      <c r="O2138" s="23" t="str">
        <f>VLOOKUP(A2138,'Hospitalisation Details'!A2138:H4480,7,FALSE)</f>
        <v>tier - 2</v>
      </c>
      <c r="P2138" s="23" t="str">
        <f>VLOOKUP(A2138,'Hospitalisation Details'!A2138:H4480,8,FALSE)</f>
        <v>R1019</v>
      </c>
      <c r="Q2138" s="26">
        <f>VLOOKUP(A2138,'Hospitalisation Details'!A2138:H4480,3,FALSE)</f>
        <v>21.816666666666666</v>
      </c>
    </row>
    <row r="2139" spans="1:17" ht="15.75" customHeight="1" x14ac:dyDescent="0.3">
      <c r="A2139" s="31" t="s">
        <v>3636</v>
      </c>
      <c r="B2139" s="23" t="str">
        <f>VLOOKUP(A2139,'Customer Names'!A2139:D4473,3,FALSE)</f>
        <v xml:space="preserve">  Lauren</v>
      </c>
      <c r="C2139" s="23">
        <f>VLOOKUP(Healthcare!A2139,'Medical Examinations'!A2139:H4473,2,FALSE)</f>
        <v>27.74</v>
      </c>
      <c r="D2139" s="23">
        <f>VLOOKUP(A2139,'Medical Examinations'!A2139:H4473,3,FALSE)</f>
        <v>4.29</v>
      </c>
      <c r="E2139" s="23" t="str">
        <f>VLOOKUP(A2139,'Medical Examinations'!A2139:H4473,4,FALSE)</f>
        <v>No</v>
      </c>
      <c r="F2139" s="23" t="str">
        <f>VLOOKUP(A2139,'Medical Examinations'!A2139:H4473,5,FALSE)</f>
        <v>yes</v>
      </c>
      <c r="G2139" s="23" t="str">
        <f>VLOOKUP(A2139,'Medical Examinations'!A2139:H4473,6,FALSE)</f>
        <v>No</v>
      </c>
      <c r="H2139" s="23">
        <f>VLOOKUP(A2139,'Medical Examinations'!A2139:H4473,7,FALSE)</f>
        <v>1</v>
      </c>
      <c r="I2139" s="23" t="str">
        <f>VLOOKUP(A2139,'Medical Examinations'!A2139:H4473,8,FALSE)</f>
        <v>No</v>
      </c>
      <c r="J2139" s="23" t="str" cm="1">
        <f t="array" ref="J2139">_xlfn.IFS(C2139&lt;18.5,"Under Weight",C2139&lt;25,"Healthy Weight",C2139&lt;30,"Over Weight",C2139&gt;=30,"Obesity")</f>
        <v>Over Weight</v>
      </c>
      <c r="K2139" s="23" t="str" cm="1">
        <f t="array" ref="K2139">_xlfn.IFS(D2139&lt;5.7,"Normal",D2139&lt;=6.5,"Prediabetes",D2139&gt;6.5,"Diabetes")</f>
        <v>Normal</v>
      </c>
      <c r="L2139" s="30" t="str">
        <f>VLOOKUP(A2139,'Hospitalisation Details'!A2139:H4481,2,FALSE)</f>
        <v>12-Jun-2004</v>
      </c>
      <c r="M2139" s="23">
        <f>VLOOKUP(A2139,'Hospitalisation Details'!A2139:H4481,5,FALSE)</f>
        <v>2094.1</v>
      </c>
      <c r="N2139" s="23" t="str">
        <f>VLOOKUP(A2139,'Hospitalisation Details'!A2139:H4481,6,FALSE)</f>
        <v>tier - 3</v>
      </c>
      <c r="O2139" s="23" t="str">
        <f>VLOOKUP(A2139,'Hospitalisation Details'!A2139:H4481,7,FALSE)</f>
        <v>tier - 2</v>
      </c>
      <c r="P2139" s="23" t="str">
        <f>VLOOKUP(A2139,'Hospitalisation Details'!A2139:H4481,8,FALSE)</f>
        <v>R1025</v>
      </c>
      <c r="Q2139" s="26">
        <f>VLOOKUP(A2139,'Hospitalisation Details'!A2139:H4481,3,FALSE)</f>
        <v>18.988888888888887</v>
      </c>
    </row>
    <row r="2140" spans="1:17" ht="15.75" customHeight="1" x14ac:dyDescent="0.3">
      <c r="A2140" s="31" t="s">
        <v>3637</v>
      </c>
      <c r="B2140" s="23" t="str">
        <f>VLOOKUP(A2140,'Customer Names'!A2140:D4474,3,FALSE)</f>
        <v xml:space="preserve">  Arthur</v>
      </c>
      <c r="C2140" s="23">
        <f>VLOOKUP(Healthcare!A2140,'Medical Examinations'!A2140:H4474,2,FALSE)</f>
        <v>32.11</v>
      </c>
      <c r="D2140" s="23">
        <f>VLOOKUP(A2140,'Medical Examinations'!A2140:H4474,3,FALSE)</f>
        <v>4.03</v>
      </c>
      <c r="E2140" s="23" t="str">
        <f>VLOOKUP(A2140,'Medical Examinations'!A2140:H4474,4,FALSE)</f>
        <v>Yes</v>
      </c>
      <c r="F2140" s="23" t="str">
        <f>VLOOKUP(A2140,'Medical Examinations'!A2140:H4474,5,FALSE)</f>
        <v>yes</v>
      </c>
      <c r="G2140" s="23" t="str">
        <f>VLOOKUP(A2140,'Medical Examinations'!A2140:H4474,6,FALSE)</f>
        <v>No</v>
      </c>
      <c r="H2140" s="23">
        <f>VLOOKUP(A2140,'Medical Examinations'!A2140:H4474,7,FALSE)</f>
        <v>2</v>
      </c>
      <c r="I2140" s="23" t="str">
        <f>VLOOKUP(A2140,'Medical Examinations'!A2140:H4474,8,FALSE)</f>
        <v>No</v>
      </c>
      <c r="J2140" s="23" t="str" cm="1">
        <f t="array" ref="J2140">_xlfn.IFS(C2140&lt;18.5,"Under Weight",C2140&lt;25,"Healthy Weight",C2140&lt;30,"Over Weight",C2140&gt;=30,"Obesity")</f>
        <v>Obesity</v>
      </c>
      <c r="K2140" s="23" t="str" cm="1">
        <f t="array" ref="K2140">_xlfn.IFS(D2140&lt;5.7,"Normal",D2140&lt;=6.5,"Prediabetes",D2140&gt;6.5,"Diabetes")</f>
        <v>Normal</v>
      </c>
      <c r="L2140" s="30" t="str">
        <f>VLOOKUP(A2140,'Hospitalisation Details'!A2140:H4482,2,FALSE)</f>
        <v>26-Jul-2000</v>
      </c>
      <c r="M2140" s="23">
        <f>VLOOKUP(A2140,'Hospitalisation Details'!A2140:H4482,5,FALSE)</f>
        <v>2055.3200000000002</v>
      </c>
      <c r="N2140" s="23" t="str">
        <f>VLOOKUP(A2140,'Hospitalisation Details'!A2140:H4482,6,FALSE)</f>
        <v>tier - 3</v>
      </c>
      <c r="O2140" s="23" t="str">
        <f>VLOOKUP(A2140,'Hospitalisation Details'!A2140:H4482,7,FALSE)</f>
        <v>tier - 3</v>
      </c>
      <c r="P2140" s="23" t="str">
        <f>VLOOKUP(A2140,'Hospitalisation Details'!A2140:H4482,8,FALSE)</f>
        <v>R1012</v>
      </c>
      <c r="Q2140" s="26">
        <f>VLOOKUP(A2140,'Hospitalisation Details'!A2140:H4482,3,FALSE)</f>
        <v>22.866666666666667</v>
      </c>
    </row>
    <row r="2141" spans="1:17" ht="15.75" customHeight="1" x14ac:dyDescent="0.3">
      <c r="A2141" s="31" t="s">
        <v>3639</v>
      </c>
      <c r="B2141" s="23" t="str">
        <f>VLOOKUP(A2141,'Customer Names'!A2141:D4475,3,FALSE)</f>
        <v xml:space="preserve">  Thomas</v>
      </c>
      <c r="C2141" s="23">
        <f>VLOOKUP(Healthcare!A2141,'Medical Examinations'!A2141:H4475,2,FALSE)</f>
        <v>25.175000000000001</v>
      </c>
      <c r="D2141" s="23">
        <f>VLOOKUP(A2141,'Medical Examinations'!A2141:H4475,3,FALSE)</f>
        <v>6.29</v>
      </c>
      <c r="E2141" s="23" t="str">
        <f>VLOOKUP(A2141,'Medical Examinations'!A2141:H4475,4,FALSE)</f>
        <v>Yes</v>
      </c>
      <c r="F2141" s="23" t="str">
        <f>VLOOKUP(A2141,'Medical Examinations'!A2141:H4475,5,FALSE)</f>
        <v>yes</v>
      </c>
      <c r="G2141" s="23" t="str">
        <f>VLOOKUP(A2141,'Medical Examinations'!A2141:H4475,6,FALSE)</f>
        <v>No</v>
      </c>
      <c r="H2141" s="23">
        <f>VLOOKUP(A2141,'Medical Examinations'!A2141:H4475,7,FALSE)</f>
        <v>2</v>
      </c>
      <c r="I2141" s="23" t="str">
        <f>VLOOKUP(A2141,'Medical Examinations'!A2141:H4475,8,FALSE)</f>
        <v>No</v>
      </c>
      <c r="J2141" s="23" t="str" cm="1">
        <f t="array" ref="J2141">_xlfn.IFS(C2141&lt;18.5,"Under Weight",C2141&lt;25,"Healthy Weight",C2141&lt;30,"Over Weight",C2141&gt;=30,"Obesity")</f>
        <v>Over Weight</v>
      </c>
      <c r="K2141" s="23" t="str" cm="1">
        <f t="array" ref="K2141">_xlfn.IFS(D2141&lt;5.7,"Normal",D2141&lt;=6.5,"Prediabetes",D2141&gt;6.5,"Diabetes")</f>
        <v>Prediabetes</v>
      </c>
      <c r="L2141" s="30" t="str">
        <f>VLOOKUP(A2141,'Hospitalisation Details'!A2141:H4483,2,FALSE)</f>
        <v>02-Sep-2000</v>
      </c>
      <c r="M2141" s="23">
        <f>VLOOKUP(A2141,'Hospitalisation Details'!A2141:H4483,5,FALSE)</f>
        <v>2045.69</v>
      </c>
      <c r="N2141" s="23" t="str">
        <f>VLOOKUP(A2141,'Hospitalisation Details'!A2141:H4483,6,FALSE)</f>
        <v>tier - 3</v>
      </c>
      <c r="O2141" s="23" t="str">
        <f>VLOOKUP(A2141,'Hospitalisation Details'!A2141:H4483,7,FALSE)</f>
        <v>tier - 3</v>
      </c>
      <c r="P2141" s="23" t="str">
        <f>VLOOKUP(A2141,'Hospitalisation Details'!A2141:H4483,8,FALSE)</f>
        <v>R1012</v>
      </c>
      <c r="Q2141" s="26">
        <f>VLOOKUP(A2141,'Hospitalisation Details'!A2141:H4483,3,FALSE)</f>
        <v>22.766666666666666</v>
      </c>
    </row>
    <row r="2142" spans="1:17" ht="15.75" customHeight="1" x14ac:dyDescent="0.3">
      <c r="A2142" s="31" t="s">
        <v>3640</v>
      </c>
      <c r="B2142" s="23" t="str">
        <f>VLOOKUP(A2142,'Customer Names'!A2142:D4476,3,FALSE)</f>
        <v xml:space="preserve">  Jennifer</v>
      </c>
      <c r="C2142" s="23">
        <f>VLOOKUP(Healthcare!A2142,'Medical Examinations'!A2142:H4476,2,FALSE)</f>
        <v>39.49</v>
      </c>
      <c r="D2142" s="23">
        <f>VLOOKUP(A2142,'Medical Examinations'!A2142:H4476,3,FALSE)</f>
        <v>4.4800000000000004</v>
      </c>
      <c r="E2142" s="23" t="str">
        <f>VLOOKUP(A2142,'Medical Examinations'!A2142:H4476,4,FALSE)</f>
        <v>Yes</v>
      </c>
      <c r="F2142" s="23" t="str">
        <f>VLOOKUP(A2142,'Medical Examinations'!A2142:H4476,5,FALSE)</f>
        <v>No</v>
      </c>
      <c r="G2142" s="23" t="str">
        <f>VLOOKUP(A2142,'Medical Examinations'!A2142:H4476,6,FALSE)</f>
        <v>No</v>
      </c>
      <c r="H2142" s="23">
        <f>VLOOKUP(A2142,'Medical Examinations'!A2142:H4476,7,FALSE)</f>
        <v>0</v>
      </c>
      <c r="I2142" s="23" t="str">
        <f>VLOOKUP(A2142,'Medical Examinations'!A2142:H4476,8,FALSE)</f>
        <v>No</v>
      </c>
      <c r="J2142" s="23" t="str" cm="1">
        <f t="array" ref="J2142">_xlfn.IFS(C2142&lt;18.5,"Under Weight",C2142&lt;25,"Healthy Weight",C2142&lt;30,"Over Weight",C2142&gt;=30,"Obesity")</f>
        <v>Obesity</v>
      </c>
      <c r="K2142" s="23" t="str" cm="1">
        <f t="array" ref="K2142">_xlfn.IFS(D2142&lt;5.7,"Normal",D2142&lt;=6.5,"Prediabetes",D2142&gt;6.5,"Diabetes")</f>
        <v>Normal</v>
      </c>
      <c r="L2142" s="30" t="str">
        <f>VLOOKUP(A2142,'Hospitalisation Details'!A2142:H4484,2,FALSE)</f>
        <v>04-Aug-2001</v>
      </c>
      <c r="M2142" s="23">
        <f>VLOOKUP(A2142,'Hospitalisation Details'!A2142:H4484,5,FALSE)</f>
        <v>2026.97</v>
      </c>
      <c r="N2142" s="23" t="str">
        <f>VLOOKUP(A2142,'Hospitalisation Details'!A2142:H4484,6,FALSE)</f>
        <v>tier - 3</v>
      </c>
      <c r="O2142" s="23" t="str">
        <f>VLOOKUP(A2142,'Hospitalisation Details'!A2142:H4484,7,FALSE)</f>
        <v>tier - 2</v>
      </c>
      <c r="P2142" s="23" t="str">
        <f>VLOOKUP(A2142,'Hospitalisation Details'!A2142:H4484,8,FALSE)</f>
        <v>R1013</v>
      </c>
      <c r="Q2142" s="26">
        <f>VLOOKUP(A2142,'Hospitalisation Details'!A2142:H4484,3,FALSE)</f>
        <v>21.844444444444445</v>
      </c>
    </row>
    <row r="2143" spans="1:17" ht="15.75" customHeight="1" x14ac:dyDescent="0.3">
      <c r="A2143" s="31" t="s">
        <v>3641</v>
      </c>
      <c r="B2143" s="23" t="str">
        <f>VLOOKUP(A2143,'Customer Names'!A2143:D4477,3,FALSE)</f>
        <v xml:space="preserve">  Tammy</v>
      </c>
      <c r="C2143" s="23">
        <f>VLOOKUP(Healthcare!A2143,'Medical Examinations'!A2143:H4477,2,FALSE)</f>
        <v>34.869999999999997</v>
      </c>
      <c r="D2143" s="23">
        <f>VLOOKUP(A2143,'Medical Examinations'!A2143:H4477,3,FALSE)</f>
        <v>5.51</v>
      </c>
      <c r="E2143" s="23" t="str">
        <f>VLOOKUP(A2143,'Medical Examinations'!A2143:H4477,4,FALSE)</f>
        <v>Yes</v>
      </c>
      <c r="F2143" s="23" t="str">
        <f>VLOOKUP(A2143,'Medical Examinations'!A2143:H4477,5,FALSE)</f>
        <v>No</v>
      </c>
      <c r="G2143" s="23" t="str">
        <f>VLOOKUP(A2143,'Medical Examinations'!A2143:H4477,6,FALSE)</f>
        <v>No</v>
      </c>
      <c r="H2143" s="23">
        <f>VLOOKUP(A2143,'Medical Examinations'!A2143:H4477,7,FALSE)</f>
        <v>0</v>
      </c>
      <c r="I2143" s="23" t="str">
        <f>VLOOKUP(A2143,'Medical Examinations'!A2143:H4477,8,FALSE)</f>
        <v>No</v>
      </c>
      <c r="J2143" s="23" t="str" cm="1">
        <f t="array" ref="J2143">_xlfn.IFS(C2143&lt;18.5,"Under Weight",C2143&lt;25,"Healthy Weight",C2143&lt;30,"Over Weight",C2143&gt;=30,"Obesity")</f>
        <v>Obesity</v>
      </c>
      <c r="K2143" s="23" t="str" cm="1">
        <f t="array" ref="K2143">_xlfn.IFS(D2143&lt;5.7,"Normal",D2143&lt;=6.5,"Prediabetes",D2143&gt;6.5,"Diabetes")</f>
        <v>Normal</v>
      </c>
      <c r="L2143" s="30" t="str">
        <f>VLOOKUP(A2143,'Hospitalisation Details'!A2143:H4485,2,FALSE)</f>
        <v>06-Sep-2001</v>
      </c>
      <c r="M2143" s="23">
        <f>VLOOKUP(A2143,'Hospitalisation Details'!A2143:H4485,5,FALSE)</f>
        <v>2020.55</v>
      </c>
      <c r="N2143" s="23" t="str">
        <f>VLOOKUP(A2143,'Hospitalisation Details'!A2143:H4485,6,FALSE)</f>
        <v>tier - 3</v>
      </c>
      <c r="O2143" s="23" t="str">
        <f>VLOOKUP(A2143,'Hospitalisation Details'!A2143:H4485,7,FALSE)</f>
        <v>tier - 2</v>
      </c>
      <c r="P2143" s="23" t="str">
        <f>VLOOKUP(A2143,'Hospitalisation Details'!A2143:H4485,8,FALSE)</f>
        <v>R1013</v>
      </c>
      <c r="Q2143" s="26">
        <f>VLOOKUP(A2143,'Hospitalisation Details'!A2143:H4485,3,FALSE)</f>
        <v>21.755555555555556</v>
      </c>
    </row>
    <row r="2144" spans="1:17" ht="15.75" customHeight="1" x14ac:dyDescent="0.3">
      <c r="A2144" s="31" t="s">
        <v>3643</v>
      </c>
      <c r="B2144" s="23" t="str">
        <f>VLOOKUP(A2144,'Customer Names'!A2144:D4478,3,FALSE)</f>
        <v xml:space="preserve">  Lena</v>
      </c>
      <c r="C2144" s="23">
        <f>VLOOKUP(Healthcare!A2144,'Medical Examinations'!A2144:H4478,2,FALSE)</f>
        <v>34.6</v>
      </c>
      <c r="D2144" s="23">
        <f>VLOOKUP(A2144,'Medical Examinations'!A2144:H4478,3,FALSE)</f>
        <v>4.5</v>
      </c>
      <c r="E2144" s="23" t="str">
        <f>VLOOKUP(A2144,'Medical Examinations'!A2144:H4478,4,FALSE)</f>
        <v>Yes</v>
      </c>
      <c r="F2144" s="23" t="str">
        <f>VLOOKUP(A2144,'Medical Examinations'!A2144:H4478,5,FALSE)</f>
        <v>No</v>
      </c>
      <c r="G2144" s="23" t="str">
        <f>VLOOKUP(A2144,'Medical Examinations'!A2144:H4478,6,FALSE)</f>
        <v>No</v>
      </c>
      <c r="H2144" s="23">
        <f>VLOOKUP(A2144,'Medical Examinations'!A2144:H4478,7,FALSE)</f>
        <v>0</v>
      </c>
      <c r="I2144" s="23" t="str">
        <f>VLOOKUP(A2144,'Medical Examinations'!A2144:H4478,8,FALSE)</f>
        <v>No</v>
      </c>
      <c r="J2144" s="23" t="str" cm="1">
        <f t="array" ref="J2144">_xlfn.IFS(C2144&lt;18.5,"Under Weight",C2144&lt;25,"Healthy Weight",C2144&lt;30,"Over Weight",C2144&gt;=30,"Obesity")</f>
        <v>Obesity</v>
      </c>
      <c r="K2144" s="23" t="str" cm="1">
        <f t="array" ref="K2144">_xlfn.IFS(D2144&lt;5.7,"Normal",D2144&lt;=6.5,"Prediabetes",D2144&gt;6.5,"Diabetes")</f>
        <v>Normal</v>
      </c>
      <c r="L2144" s="30" t="str">
        <f>VLOOKUP(A2144,'Hospitalisation Details'!A2144:H4486,2,FALSE)</f>
        <v>01-Jul-2001</v>
      </c>
      <c r="M2144" s="23">
        <f>VLOOKUP(A2144,'Hospitalisation Details'!A2144:H4486,5,FALSE)</f>
        <v>2020.18</v>
      </c>
      <c r="N2144" s="23" t="str">
        <f>VLOOKUP(A2144,'Hospitalisation Details'!A2144:H4486,6,FALSE)</f>
        <v>tier - 3</v>
      </c>
      <c r="O2144" s="23" t="str">
        <f>VLOOKUP(A2144,'Hospitalisation Details'!A2144:H4486,7,FALSE)</f>
        <v>tier - 1</v>
      </c>
      <c r="P2144" s="23" t="str">
        <f>VLOOKUP(A2144,'Hospitalisation Details'!A2144:H4486,8,FALSE)</f>
        <v>R1011</v>
      </c>
      <c r="Q2144" s="26">
        <f>VLOOKUP(A2144,'Hospitalisation Details'!A2144:H4486,3,FALSE)</f>
        <v>21.93611111111111</v>
      </c>
    </row>
    <row r="2145" spans="1:17" ht="15.75" customHeight="1" x14ac:dyDescent="0.3">
      <c r="A2145" s="31" t="s">
        <v>3645</v>
      </c>
      <c r="B2145" s="23" t="str">
        <f>VLOOKUP(A2145,'Customer Names'!A2145:D4479,3,FALSE)</f>
        <v xml:space="preserve">  Valentina</v>
      </c>
      <c r="C2145" s="23">
        <f>VLOOKUP(Healthcare!A2145,'Medical Examinations'!A2145:H4479,2,FALSE)</f>
        <v>25.8</v>
      </c>
      <c r="D2145" s="23">
        <f>VLOOKUP(A2145,'Medical Examinations'!A2145:H4479,3,FALSE)</f>
        <v>6.29</v>
      </c>
      <c r="E2145" s="23" t="str">
        <f>VLOOKUP(A2145,'Medical Examinations'!A2145:H4479,4,FALSE)</f>
        <v>Yes</v>
      </c>
      <c r="F2145" s="23" t="str">
        <f>VLOOKUP(A2145,'Medical Examinations'!A2145:H4479,5,FALSE)</f>
        <v>No</v>
      </c>
      <c r="G2145" s="23" t="str">
        <f>VLOOKUP(A2145,'Medical Examinations'!A2145:H4479,6,FALSE)</f>
        <v>No</v>
      </c>
      <c r="H2145" s="23">
        <f>VLOOKUP(A2145,'Medical Examinations'!A2145:H4479,7,FALSE)</f>
        <v>0</v>
      </c>
      <c r="I2145" s="23" t="str">
        <f>VLOOKUP(A2145,'Medical Examinations'!A2145:H4479,8,FALSE)</f>
        <v>No</v>
      </c>
      <c r="J2145" s="23" t="str" cm="1">
        <f t="array" ref="J2145">_xlfn.IFS(C2145&lt;18.5,"Under Weight",C2145&lt;25,"Healthy Weight",C2145&lt;30,"Over Weight",C2145&gt;=30,"Obesity")</f>
        <v>Over Weight</v>
      </c>
      <c r="K2145" s="23" t="str" cm="1">
        <f t="array" ref="K2145">_xlfn.IFS(D2145&lt;5.7,"Normal",D2145&lt;=6.5,"Prediabetes",D2145&gt;6.5,"Diabetes")</f>
        <v>Prediabetes</v>
      </c>
      <c r="L2145" s="30" t="str">
        <f>VLOOKUP(A2145,'Hospitalisation Details'!A2145:H4487,2,FALSE)</f>
        <v>14-Aug-2001</v>
      </c>
      <c r="M2145" s="23">
        <f>VLOOKUP(A2145,'Hospitalisation Details'!A2145:H4487,5,FALSE)</f>
        <v>2007.95</v>
      </c>
      <c r="N2145" s="23" t="str">
        <f>VLOOKUP(A2145,'Hospitalisation Details'!A2145:H4487,6,FALSE)</f>
        <v>tier - 3</v>
      </c>
      <c r="O2145" s="23" t="str">
        <f>VLOOKUP(A2145,'Hospitalisation Details'!A2145:H4487,7,FALSE)</f>
        <v>tier - 2</v>
      </c>
      <c r="P2145" s="23" t="str">
        <f>VLOOKUP(A2145,'Hospitalisation Details'!A2145:H4487,8,FALSE)</f>
        <v>R1011</v>
      </c>
      <c r="Q2145" s="26">
        <f>VLOOKUP(A2145,'Hospitalisation Details'!A2145:H4487,3,FALSE)</f>
        <v>21.816666666666666</v>
      </c>
    </row>
    <row r="2146" spans="1:17" ht="15.75" customHeight="1" x14ac:dyDescent="0.3">
      <c r="A2146" s="31" t="s">
        <v>3647</v>
      </c>
      <c r="B2146" s="23" t="str">
        <f>VLOOKUP(A2146,'Customer Names'!A2146:D4480,3,FALSE)</f>
        <v xml:space="preserve">  Russell N</v>
      </c>
      <c r="C2146" s="23">
        <f>VLOOKUP(Healthcare!A2146,'Medical Examinations'!A2146:H4480,2,FALSE)</f>
        <v>35.86</v>
      </c>
      <c r="D2146" s="23">
        <f>VLOOKUP(A2146,'Medical Examinations'!A2146:H4480,3,FALSE)</f>
        <v>4.33</v>
      </c>
      <c r="E2146" s="23" t="str">
        <f>VLOOKUP(A2146,'Medical Examinations'!A2146:H4480,4,FALSE)</f>
        <v>No</v>
      </c>
      <c r="F2146" s="23" t="str">
        <f>VLOOKUP(A2146,'Medical Examinations'!A2146:H4480,5,FALSE)</f>
        <v>No</v>
      </c>
      <c r="G2146" s="23" t="str">
        <f>VLOOKUP(A2146,'Medical Examinations'!A2146:H4480,6,FALSE)</f>
        <v>No</v>
      </c>
      <c r="H2146" s="23">
        <f>VLOOKUP(A2146,'Medical Examinations'!A2146:H4480,7,FALSE)</f>
        <v>1</v>
      </c>
      <c r="I2146" s="23" t="str">
        <f>VLOOKUP(A2146,'Medical Examinations'!A2146:H4480,8,FALSE)</f>
        <v>No</v>
      </c>
      <c r="J2146" s="23" t="str" cm="1">
        <f t="array" ref="J2146">_xlfn.IFS(C2146&lt;18.5,"Under Weight",C2146&lt;25,"Healthy Weight",C2146&lt;30,"Over Weight",C2146&gt;=30,"Obesity")</f>
        <v>Obesity</v>
      </c>
      <c r="K2146" s="23" t="str" cm="1">
        <f t="array" ref="K2146">_xlfn.IFS(D2146&lt;5.7,"Normal",D2146&lt;=6.5,"Prediabetes",D2146&gt;6.5,"Diabetes")</f>
        <v>Normal</v>
      </c>
      <c r="L2146" s="30" t="str">
        <f>VLOOKUP(A2146,'Hospitalisation Details'!A2146:H4488,2,FALSE)</f>
        <v>14-Sep-1998</v>
      </c>
      <c r="M2146" s="23">
        <f>VLOOKUP(A2146,'Hospitalisation Details'!A2146:H4488,5,FALSE)</f>
        <v>1986.93</v>
      </c>
      <c r="N2146" s="23" t="str">
        <f>VLOOKUP(A2146,'Hospitalisation Details'!A2146:H4488,6,FALSE)</f>
        <v>tier - 3</v>
      </c>
      <c r="O2146" s="23" t="str">
        <f>VLOOKUP(A2146,'Hospitalisation Details'!A2146:H4488,7,FALSE)</f>
        <v>tier - 2</v>
      </c>
      <c r="P2146" s="23" t="str">
        <f>VLOOKUP(A2146,'Hospitalisation Details'!A2146:H4488,8,FALSE)</f>
        <v>R1013</v>
      </c>
      <c r="Q2146" s="26">
        <f>VLOOKUP(A2146,'Hospitalisation Details'!A2146:H4488,3,FALSE)</f>
        <v>24.733333333333334</v>
      </c>
    </row>
    <row r="2147" spans="1:17" ht="15.75" customHeight="1" x14ac:dyDescent="0.3">
      <c r="A2147" s="31" t="s">
        <v>3649</v>
      </c>
      <c r="B2147" s="23" t="str">
        <f>VLOOKUP(A2147,'Customer Names'!A2147:D4481,3,FALSE)</f>
        <v xml:space="preserve">  Scott R</v>
      </c>
      <c r="C2147" s="23">
        <f>VLOOKUP(Healthcare!A2147,'Medical Examinations'!A2147:H4481,2,FALSE)</f>
        <v>40.47</v>
      </c>
      <c r="D2147" s="23">
        <f>VLOOKUP(A2147,'Medical Examinations'!A2147:H4481,3,FALSE)</f>
        <v>11.15</v>
      </c>
      <c r="E2147" s="23" t="str">
        <f>VLOOKUP(A2147,'Medical Examinations'!A2147:H4481,4,FALSE)</f>
        <v>No</v>
      </c>
      <c r="F2147" s="23" t="str">
        <f>VLOOKUP(A2147,'Medical Examinations'!A2147:H4481,5,FALSE)</f>
        <v>No</v>
      </c>
      <c r="G2147" s="23" t="str">
        <f>VLOOKUP(A2147,'Medical Examinations'!A2147:H4481,6,FALSE)</f>
        <v>No</v>
      </c>
      <c r="H2147" s="23">
        <f>VLOOKUP(A2147,'Medical Examinations'!A2147:H4481,7,FALSE)</f>
        <v>0</v>
      </c>
      <c r="I2147" s="23" t="str">
        <f>VLOOKUP(A2147,'Medical Examinations'!A2147:H4481,8,FALSE)</f>
        <v>No</v>
      </c>
      <c r="J2147" s="23" t="str" cm="1">
        <f t="array" ref="J2147">_xlfn.IFS(C2147&lt;18.5,"Under Weight",C2147&lt;25,"Healthy Weight",C2147&lt;30,"Over Weight",C2147&gt;=30,"Obesity")</f>
        <v>Obesity</v>
      </c>
      <c r="K2147" s="23" t="str" cm="1">
        <f t="array" ref="K2147">_xlfn.IFS(D2147&lt;5.7,"Normal",D2147&lt;=6.5,"Prediabetes",D2147&gt;6.5,"Diabetes")</f>
        <v>Diabetes</v>
      </c>
      <c r="L2147" s="30" t="str">
        <f>VLOOKUP(A2147,'Hospitalisation Details'!A2147:H4489,2,FALSE)</f>
        <v>29-Sep-2002</v>
      </c>
      <c r="M2147" s="23">
        <f>VLOOKUP(A2147,'Hospitalisation Details'!A2147:H4489,5,FALSE)</f>
        <v>1984.45</v>
      </c>
      <c r="N2147" s="23" t="str">
        <f>VLOOKUP(A2147,'Hospitalisation Details'!A2147:H4489,6,FALSE)</f>
        <v>tier - 3</v>
      </c>
      <c r="O2147" s="23" t="str">
        <f>VLOOKUP(A2147,'Hospitalisation Details'!A2147:H4489,7,FALSE)</f>
        <v>tier - 3</v>
      </c>
      <c r="P2147" s="23" t="str">
        <f>VLOOKUP(A2147,'Hospitalisation Details'!A2147:H4489,8,FALSE)</f>
        <v>R1016</v>
      </c>
      <c r="Q2147" s="26">
        <f>VLOOKUP(A2147,'Hospitalisation Details'!A2147:H4489,3,FALSE)</f>
        <v>20.691666666666666</v>
      </c>
    </row>
    <row r="2148" spans="1:17" ht="15.75" customHeight="1" x14ac:dyDescent="0.3">
      <c r="A2148" s="31" t="s">
        <v>3651</v>
      </c>
      <c r="B2148" s="23" t="str">
        <f>VLOOKUP(A2148,'Customer Names'!A2148:D4482,3,FALSE)</f>
        <v xml:space="preserve">  Jose Francisco Sr</v>
      </c>
      <c r="C2148" s="23">
        <f>VLOOKUP(Healthcare!A2148,'Medical Examinations'!A2148:H4482,2,FALSE)</f>
        <v>32.01</v>
      </c>
      <c r="D2148" s="23">
        <f>VLOOKUP(A2148,'Medical Examinations'!A2148:H4482,3,FALSE)</f>
        <v>6.45</v>
      </c>
      <c r="E2148" s="23" t="str">
        <f>VLOOKUP(A2148,'Medical Examinations'!A2148:H4482,4,FALSE)</f>
        <v>No</v>
      </c>
      <c r="F2148" s="23" t="str">
        <f>VLOOKUP(A2148,'Medical Examinations'!A2148:H4482,5,FALSE)</f>
        <v>No</v>
      </c>
      <c r="G2148" s="23" t="str">
        <f>VLOOKUP(A2148,'Medical Examinations'!A2148:H4482,6,FALSE)</f>
        <v>No</v>
      </c>
      <c r="H2148" s="23">
        <f>VLOOKUP(A2148,'Medical Examinations'!A2148:H4482,7,FALSE)</f>
        <v>1</v>
      </c>
      <c r="I2148" s="23" t="str">
        <f>VLOOKUP(A2148,'Medical Examinations'!A2148:H4482,8,FALSE)</f>
        <v>No</v>
      </c>
      <c r="J2148" s="23" t="str" cm="1">
        <f t="array" ref="J2148">_xlfn.IFS(C2148&lt;18.5,"Under Weight",C2148&lt;25,"Healthy Weight",C2148&lt;30,"Over Weight",C2148&gt;=30,"Obesity")</f>
        <v>Obesity</v>
      </c>
      <c r="K2148" s="23" t="str" cm="1">
        <f t="array" ref="K2148">_xlfn.IFS(D2148&lt;5.7,"Normal",D2148&lt;=6.5,"Prediabetes",D2148&gt;6.5,"Diabetes")</f>
        <v>Prediabetes</v>
      </c>
      <c r="L2148" s="30" t="str">
        <f>VLOOKUP(A2148,'Hospitalisation Details'!A2148:H4490,2,FALSE)</f>
        <v>29-Dec-1998</v>
      </c>
      <c r="M2148" s="23">
        <f>VLOOKUP(A2148,'Hospitalisation Details'!A2148:H4490,5,FALSE)</f>
        <v>1981.58</v>
      </c>
      <c r="N2148" s="23" t="str">
        <f>VLOOKUP(A2148,'Hospitalisation Details'!A2148:H4490,6,FALSE)</f>
        <v>tier - 3</v>
      </c>
      <c r="O2148" s="23" t="str">
        <f>VLOOKUP(A2148,'Hospitalisation Details'!A2148:H4490,7,FALSE)</f>
        <v>tier - 1</v>
      </c>
      <c r="P2148" s="23" t="str">
        <f>VLOOKUP(A2148,'Hospitalisation Details'!A2148:H4490,8,FALSE)</f>
        <v>R1013</v>
      </c>
      <c r="Q2148" s="26">
        <f>VLOOKUP(A2148,'Hospitalisation Details'!A2148:H4490,3,FALSE)</f>
        <v>24.441666666666666</v>
      </c>
    </row>
    <row r="2149" spans="1:17" ht="15.75" customHeight="1" x14ac:dyDescent="0.3">
      <c r="A2149" s="31" t="s">
        <v>3653</v>
      </c>
      <c r="B2149" s="23" t="str">
        <f>VLOOKUP(A2149,'Customer Names'!A2149:D4483,3,FALSE)</f>
        <v xml:space="preserve">  Paul J</v>
      </c>
      <c r="C2149" s="23">
        <f>VLOOKUP(Healthcare!A2149,'Medical Examinations'!A2149:H4483,2,FALSE)</f>
        <v>33</v>
      </c>
      <c r="D2149" s="23">
        <f>VLOOKUP(A2149,'Medical Examinations'!A2149:H4483,3,FALSE)</f>
        <v>9.27</v>
      </c>
      <c r="E2149" s="23" t="str">
        <f>VLOOKUP(A2149,'Medical Examinations'!A2149:H4483,4,FALSE)</f>
        <v>No</v>
      </c>
      <c r="F2149" s="23" t="str">
        <f>VLOOKUP(A2149,'Medical Examinations'!A2149:H4483,5,FALSE)</f>
        <v>No</v>
      </c>
      <c r="G2149" s="23" t="str">
        <f>VLOOKUP(A2149,'Medical Examinations'!A2149:H4483,6,FALSE)</f>
        <v>No</v>
      </c>
      <c r="H2149" s="23">
        <f>VLOOKUP(A2149,'Medical Examinations'!A2149:H4483,7,FALSE)</f>
        <v>0</v>
      </c>
      <c r="I2149" s="23" t="str">
        <f>VLOOKUP(A2149,'Medical Examinations'!A2149:H4483,8,FALSE)</f>
        <v>No</v>
      </c>
      <c r="J2149" s="23" t="str" cm="1">
        <f t="array" ref="J2149">_xlfn.IFS(C2149&lt;18.5,"Under Weight",C2149&lt;25,"Healthy Weight",C2149&lt;30,"Over Weight",C2149&gt;=30,"Obesity")</f>
        <v>Obesity</v>
      </c>
      <c r="K2149" s="23" t="str" cm="1">
        <f t="array" ref="K2149">_xlfn.IFS(D2149&lt;5.7,"Normal",D2149&lt;=6.5,"Prediabetes",D2149&gt;6.5,"Diabetes")</f>
        <v>Diabetes</v>
      </c>
      <c r="L2149" s="30" t="str">
        <f>VLOOKUP(A2149,'Hospitalisation Details'!A2149:H4491,2,FALSE)</f>
        <v>16-Jul-2002</v>
      </c>
      <c r="M2149" s="23">
        <f>VLOOKUP(A2149,'Hospitalisation Details'!A2149:H4491,5,FALSE)</f>
        <v>1980.07</v>
      </c>
      <c r="N2149" s="23" t="str">
        <f>VLOOKUP(A2149,'Hospitalisation Details'!A2149:H4491,6,FALSE)</f>
        <v>tier - 3</v>
      </c>
      <c r="O2149" s="23" t="str">
        <f>VLOOKUP(A2149,'Hospitalisation Details'!A2149:H4491,7,FALSE)</f>
        <v>tier - 3</v>
      </c>
      <c r="P2149" s="23" t="str">
        <f>VLOOKUP(A2149,'Hospitalisation Details'!A2149:H4491,8,FALSE)</f>
        <v>R1011</v>
      </c>
      <c r="Q2149" s="26">
        <f>VLOOKUP(A2149,'Hospitalisation Details'!A2149:H4491,3,FALSE)</f>
        <v>20.894444444444446</v>
      </c>
    </row>
    <row r="2150" spans="1:17" ht="15.75" customHeight="1" x14ac:dyDescent="0.3">
      <c r="A2150" s="31" t="s">
        <v>3655</v>
      </c>
      <c r="B2150" s="23" t="str">
        <f>VLOOKUP(A2150,'Customer Names'!A2150:D4484,3,FALSE)</f>
        <v xml:space="preserve">  Adam</v>
      </c>
      <c r="C2150" s="23">
        <f>VLOOKUP(Healthcare!A2150,'Medical Examinations'!A2150:H4484,2,FALSE)</f>
        <v>29.3</v>
      </c>
      <c r="D2150" s="23">
        <f>VLOOKUP(A2150,'Medical Examinations'!A2150:H4484,3,FALSE)</f>
        <v>6.15</v>
      </c>
      <c r="E2150" s="23" t="str">
        <f>VLOOKUP(A2150,'Medical Examinations'!A2150:H4484,4,FALSE)</f>
        <v>No</v>
      </c>
      <c r="F2150" s="23" t="str">
        <f>VLOOKUP(A2150,'Medical Examinations'!A2150:H4484,5,FALSE)</f>
        <v>No</v>
      </c>
      <c r="G2150" s="23" t="str">
        <f>VLOOKUP(A2150,'Medical Examinations'!A2150:H4484,6,FALSE)</f>
        <v>No</v>
      </c>
      <c r="H2150" s="23">
        <f>VLOOKUP(A2150,'Medical Examinations'!A2150:H4484,7,FALSE)</f>
        <v>1</v>
      </c>
      <c r="I2150" s="23" t="str">
        <f>VLOOKUP(A2150,'Medical Examinations'!A2150:H4484,8,FALSE)</f>
        <v>No</v>
      </c>
      <c r="J2150" s="23" t="str" cm="1">
        <f t="array" ref="J2150">_xlfn.IFS(C2150&lt;18.5,"Under Weight",C2150&lt;25,"Healthy Weight",C2150&lt;30,"Over Weight",C2150&gt;=30,"Obesity")</f>
        <v>Over Weight</v>
      </c>
      <c r="K2150" s="23" t="str" cm="1">
        <f t="array" ref="K2150">_xlfn.IFS(D2150&lt;5.7,"Normal",D2150&lt;=6.5,"Prediabetes",D2150&gt;6.5,"Diabetes")</f>
        <v>Prediabetes</v>
      </c>
      <c r="L2150" s="30" t="str">
        <f>VLOOKUP(A2150,'Hospitalisation Details'!A2150:H4492,2,FALSE)</f>
        <v>29-Sep-1998</v>
      </c>
      <c r="M2150" s="23">
        <f>VLOOKUP(A2150,'Hospitalisation Details'!A2150:H4492,5,FALSE)</f>
        <v>1977.82</v>
      </c>
      <c r="N2150" s="23" t="str">
        <f>VLOOKUP(A2150,'Hospitalisation Details'!A2150:H4492,6,FALSE)</f>
        <v>tier - 3</v>
      </c>
      <c r="O2150" s="23" t="str">
        <f>VLOOKUP(A2150,'Hospitalisation Details'!A2150:H4492,7,FALSE)</f>
        <v>tier - 1</v>
      </c>
      <c r="P2150" s="23" t="str">
        <f>VLOOKUP(A2150,'Hospitalisation Details'!A2150:H4492,8,FALSE)</f>
        <v>R1011</v>
      </c>
      <c r="Q2150" s="26">
        <f>VLOOKUP(A2150,'Hospitalisation Details'!A2150:H4492,3,FALSE)</f>
        <v>24.691666666666666</v>
      </c>
    </row>
    <row r="2151" spans="1:17" ht="15.75" customHeight="1" x14ac:dyDescent="0.3">
      <c r="A2151" s="31" t="s">
        <v>3656</v>
      </c>
      <c r="B2151" s="23" t="str">
        <f>VLOOKUP(A2151,'Customer Names'!A2151:D4485,3,FALSE)</f>
        <v xml:space="preserve">  Edward J</v>
      </c>
      <c r="C2151" s="23">
        <f>VLOOKUP(Healthcare!A2151,'Medical Examinations'!A2151:H4485,2,FALSE)</f>
        <v>25.8</v>
      </c>
      <c r="D2151" s="23">
        <f>VLOOKUP(A2151,'Medical Examinations'!A2151:H4485,3,FALSE)</f>
        <v>4.13</v>
      </c>
      <c r="E2151" s="23" t="str">
        <f>VLOOKUP(A2151,'Medical Examinations'!A2151:H4485,4,FALSE)</f>
        <v>No</v>
      </c>
      <c r="F2151" s="23" t="str">
        <f>VLOOKUP(A2151,'Medical Examinations'!A2151:H4485,5,FALSE)</f>
        <v>No</v>
      </c>
      <c r="G2151" s="23" t="str">
        <f>VLOOKUP(A2151,'Medical Examinations'!A2151:H4485,6,FALSE)</f>
        <v>No</v>
      </c>
      <c r="H2151" s="23">
        <f>VLOOKUP(A2151,'Medical Examinations'!A2151:H4485,7,FALSE)</f>
        <v>1</v>
      </c>
      <c r="I2151" s="23" t="str">
        <f>VLOOKUP(A2151,'Medical Examinations'!A2151:H4485,8,FALSE)</f>
        <v>No</v>
      </c>
      <c r="J2151" s="23" t="str" cm="1">
        <f t="array" ref="J2151">_xlfn.IFS(C2151&lt;18.5,"Under Weight",C2151&lt;25,"Healthy Weight",C2151&lt;30,"Over Weight",C2151&gt;=30,"Obesity")</f>
        <v>Over Weight</v>
      </c>
      <c r="K2151" s="23" t="str" cm="1">
        <f t="array" ref="K2151">_xlfn.IFS(D2151&lt;5.7,"Normal",D2151&lt;=6.5,"Prediabetes",D2151&gt;6.5,"Diabetes")</f>
        <v>Normal</v>
      </c>
      <c r="L2151" s="30" t="str">
        <f>VLOOKUP(A2151,'Hospitalisation Details'!A2151:H4493,2,FALSE)</f>
        <v>05-Oct-1998</v>
      </c>
      <c r="M2151" s="23">
        <f>VLOOKUP(A2151,'Hospitalisation Details'!A2151:H4493,5,FALSE)</f>
        <v>1972.95</v>
      </c>
      <c r="N2151" s="23" t="str">
        <f>VLOOKUP(A2151,'Hospitalisation Details'!A2151:H4493,6,FALSE)</f>
        <v>tier - 3</v>
      </c>
      <c r="O2151" s="23" t="str">
        <f>VLOOKUP(A2151,'Hospitalisation Details'!A2151:H4493,7,FALSE)</f>
        <v>tier - 1</v>
      </c>
      <c r="P2151" s="23" t="str">
        <f>VLOOKUP(A2151,'Hospitalisation Details'!A2151:H4493,8,FALSE)</f>
        <v>R1011</v>
      </c>
      <c r="Q2151" s="26">
        <f>VLOOKUP(A2151,'Hospitalisation Details'!A2151:H4493,3,FALSE)</f>
        <v>24.675000000000001</v>
      </c>
    </row>
    <row r="2152" spans="1:17" ht="15.75" customHeight="1" x14ac:dyDescent="0.3">
      <c r="A2152" s="31" t="s">
        <v>3658</v>
      </c>
      <c r="B2152" s="23" t="str">
        <f>VLOOKUP(A2152,'Customer Names'!A2152:D4486,3,FALSE)</f>
        <v xml:space="preserve">  Patrick A</v>
      </c>
      <c r="C2152" s="23">
        <f>VLOOKUP(Healthcare!A2152,'Medical Examinations'!A2152:H4486,2,FALSE)</f>
        <v>23.4</v>
      </c>
      <c r="D2152" s="23">
        <f>VLOOKUP(A2152,'Medical Examinations'!A2152:H4486,3,FALSE)</f>
        <v>4.24</v>
      </c>
      <c r="E2152" s="23" t="str">
        <f>VLOOKUP(A2152,'Medical Examinations'!A2152:H4486,4,FALSE)</f>
        <v>No</v>
      </c>
      <c r="F2152" s="23" t="str">
        <f>VLOOKUP(A2152,'Medical Examinations'!A2152:H4486,5,FALSE)</f>
        <v>No</v>
      </c>
      <c r="G2152" s="23" t="str">
        <f>VLOOKUP(A2152,'Medical Examinations'!A2152:H4486,6,FALSE)</f>
        <v>No</v>
      </c>
      <c r="H2152" s="23">
        <f>VLOOKUP(A2152,'Medical Examinations'!A2152:H4486,7,FALSE)</f>
        <v>1</v>
      </c>
      <c r="I2152" s="23" t="str">
        <f>VLOOKUP(A2152,'Medical Examinations'!A2152:H4486,8,FALSE)</f>
        <v>No</v>
      </c>
      <c r="J2152" s="23" t="str" cm="1">
        <f t="array" ref="J2152">_xlfn.IFS(C2152&lt;18.5,"Under Weight",C2152&lt;25,"Healthy Weight",C2152&lt;30,"Over Weight",C2152&gt;=30,"Obesity")</f>
        <v>Healthy Weight</v>
      </c>
      <c r="K2152" s="23" t="str" cm="1">
        <f t="array" ref="K2152">_xlfn.IFS(D2152&lt;5.7,"Normal",D2152&lt;=6.5,"Prediabetes",D2152&gt;6.5,"Diabetes")</f>
        <v>Normal</v>
      </c>
      <c r="L2152" s="30" t="str">
        <f>VLOOKUP(A2152,'Hospitalisation Details'!A2152:H4494,2,FALSE)</f>
        <v>28-Sep-1998</v>
      </c>
      <c r="M2152" s="23">
        <f>VLOOKUP(A2152,'Hospitalisation Details'!A2152:H4494,5,FALSE)</f>
        <v>1969.61</v>
      </c>
      <c r="N2152" s="23" t="str">
        <f>VLOOKUP(A2152,'Hospitalisation Details'!A2152:H4494,6,FALSE)</f>
        <v>tier - 3</v>
      </c>
      <c r="O2152" s="23" t="str">
        <f>VLOOKUP(A2152,'Hospitalisation Details'!A2152:H4494,7,FALSE)</f>
        <v>tier - 3</v>
      </c>
      <c r="P2152" s="23" t="str">
        <f>VLOOKUP(A2152,'Hospitalisation Details'!A2152:H4494,8,FALSE)</f>
        <v>R1011</v>
      </c>
      <c r="Q2152" s="26">
        <f>VLOOKUP(A2152,'Hospitalisation Details'!A2152:H4494,3,FALSE)</f>
        <v>24.694444444444443</v>
      </c>
    </row>
    <row r="2153" spans="1:17" ht="15.75" customHeight="1" x14ac:dyDescent="0.3">
      <c r="A2153" s="31" t="s">
        <v>3660</v>
      </c>
      <c r="B2153" s="23" t="str">
        <f>VLOOKUP(A2153,'Customer Names'!A2153:D4487,3,FALSE)</f>
        <v xml:space="preserve">  Geraint H</v>
      </c>
      <c r="C2153" s="23">
        <f>VLOOKUP(Healthcare!A2153,'Medical Examinations'!A2153:H4487,2,FALSE)</f>
        <v>27.93</v>
      </c>
      <c r="D2153" s="23">
        <f>VLOOKUP(A2153,'Medical Examinations'!A2153:H4487,3,FALSE)</f>
        <v>9.8800000000000008</v>
      </c>
      <c r="E2153" s="23" t="str">
        <f>VLOOKUP(A2153,'Medical Examinations'!A2153:H4487,4,FALSE)</f>
        <v>No</v>
      </c>
      <c r="F2153" s="23" t="str">
        <f>VLOOKUP(A2153,'Medical Examinations'!A2153:H4487,5,FALSE)</f>
        <v>No</v>
      </c>
      <c r="G2153" s="23" t="str">
        <f>VLOOKUP(A2153,'Medical Examinations'!A2153:H4487,6,FALSE)</f>
        <v>No</v>
      </c>
      <c r="H2153" s="23">
        <f>VLOOKUP(A2153,'Medical Examinations'!A2153:H4487,7,FALSE)</f>
        <v>0</v>
      </c>
      <c r="I2153" s="23" t="str">
        <f>VLOOKUP(A2153,'Medical Examinations'!A2153:H4487,8,FALSE)</f>
        <v>No</v>
      </c>
      <c r="J2153" s="23" t="str" cm="1">
        <f t="array" ref="J2153">_xlfn.IFS(C2153&lt;18.5,"Under Weight",C2153&lt;25,"Healthy Weight",C2153&lt;30,"Over Weight",C2153&gt;=30,"Obesity")</f>
        <v>Over Weight</v>
      </c>
      <c r="K2153" s="23" t="str" cm="1">
        <f t="array" ref="K2153">_xlfn.IFS(D2153&lt;5.7,"Normal",D2153&lt;=6.5,"Prediabetes",D2153&gt;6.5,"Diabetes")</f>
        <v>Diabetes</v>
      </c>
      <c r="L2153" s="30" t="str">
        <f>VLOOKUP(A2153,'Hospitalisation Details'!A2153:H4495,2,FALSE)</f>
        <v>29-Jul-2002</v>
      </c>
      <c r="M2153" s="23">
        <f>VLOOKUP(A2153,'Hospitalisation Details'!A2153:H4495,5,FALSE)</f>
        <v>1967.02</v>
      </c>
      <c r="N2153" s="23" t="str">
        <f>VLOOKUP(A2153,'Hospitalisation Details'!A2153:H4495,6,FALSE)</f>
        <v>tier - 3</v>
      </c>
      <c r="O2153" s="23" t="str">
        <f>VLOOKUP(A2153,'Hospitalisation Details'!A2153:H4495,7,FALSE)</f>
        <v>tier - 2</v>
      </c>
      <c r="P2153" s="23" t="str">
        <f>VLOOKUP(A2153,'Hospitalisation Details'!A2153:H4495,8,FALSE)</f>
        <v>R1016</v>
      </c>
      <c r="Q2153" s="26">
        <f>VLOOKUP(A2153,'Hospitalisation Details'!A2153:H4495,3,FALSE)</f>
        <v>20.858333333333334</v>
      </c>
    </row>
    <row r="2154" spans="1:17" ht="15.75" customHeight="1" x14ac:dyDescent="0.3">
      <c r="A2154" s="31" t="s">
        <v>3662</v>
      </c>
      <c r="B2154" s="23" t="str">
        <f>VLOOKUP(A2154,'Customer Names'!A2154:D4488,3,FALSE)</f>
        <v xml:space="preserve">  Dj</v>
      </c>
      <c r="C2154" s="23">
        <f>VLOOKUP(Healthcare!A2154,'Medical Examinations'!A2154:H4488,2,FALSE)</f>
        <v>22</v>
      </c>
      <c r="D2154" s="23">
        <f>VLOOKUP(A2154,'Medical Examinations'!A2154:H4488,3,FALSE)</f>
        <v>9.5</v>
      </c>
      <c r="E2154" s="23" t="str">
        <f>VLOOKUP(A2154,'Medical Examinations'!A2154:H4488,4,FALSE)</f>
        <v>No</v>
      </c>
      <c r="F2154" s="23" t="str">
        <f>VLOOKUP(A2154,'Medical Examinations'!A2154:H4488,5,FALSE)</f>
        <v>No</v>
      </c>
      <c r="G2154" s="23" t="str">
        <f>VLOOKUP(A2154,'Medical Examinations'!A2154:H4488,6,FALSE)</f>
        <v>No</v>
      </c>
      <c r="H2154" s="23">
        <f>VLOOKUP(A2154,'Medical Examinations'!A2154:H4488,7,FALSE)</f>
        <v>0</v>
      </c>
      <c r="I2154" s="23" t="str">
        <f>VLOOKUP(A2154,'Medical Examinations'!A2154:H4488,8,FALSE)</f>
        <v>No</v>
      </c>
      <c r="J2154" s="23" t="str" cm="1">
        <f t="array" ref="J2154">_xlfn.IFS(C2154&lt;18.5,"Under Weight",C2154&lt;25,"Healthy Weight",C2154&lt;30,"Over Weight",C2154&gt;=30,"Obesity")</f>
        <v>Healthy Weight</v>
      </c>
      <c r="K2154" s="23" t="str" cm="1">
        <f t="array" ref="K2154">_xlfn.IFS(D2154&lt;5.7,"Normal",D2154&lt;=6.5,"Prediabetes",D2154&gt;6.5,"Diabetes")</f>
        <v>Diabetes</v>
      </c>
      <c r="L2154" s="30" t="str">
        <f>VLOOKUP(A2154,'Hospitalisation Details'!A2154:H4496,2,FALSE)</f>
        <v>07-Sep-2002</v>
      </c>
      <c r="M2154" s="23">
        <f>VLOOKUP(A2154,'Hospitalisation Details'!A2154:H4496,5,FALSE)</f>
        <v>1964.78</v>
      </c>
      <c r="N2154" s="23" t="str">
        <f>VLOOKUP(A2154,'Hospitalisation Details'!A2154:H4496,6,FALSE)</f>
        <v>tier - 3</v>
      </c>
      <c r="O2154" s="23" t="str">
        <f>VLOOKUP(A2154,'Hospitalisation Details'!A2154:H4496,7,FALSE)</f>
        <v>tier - 1</v>
      </c>
      <c r="P2154" s="23" t="str">
        <f>VLOOKUP(A2154,'Hospitalisation Details'!A2154:H4496,8,FALSE)</f>
        <v>R1011</v>
      </c>
      <c r="Q2154" s="26">
        <f>VLOOKUP(A2154,'Hospitalisation Details'!A2154:H4496,3,FALSE)</f>
        <v>20.752777777777776</v>
      </c>
    </row>
    <row r="2155" spans="1:17" ht="15.75" customHeight="1" x14ac:dyDescent="0.3">
      <c r="A2155" s="31" t="s">
        <v>3664</v>
      </c>
      <c r="B2155" s="23" t="str">
        <f>VLOOKUP(A2155,'Customer Names'!A2155:D4489,3,FALSE)</f>
        <v xml:space="preserve">  Zachary A</v>
      </c>
      <c r="C2155" s="23">
        <f>VLOOKUP(Healthcare!A2155,'Medical Examinations'!A2155:H4489,2,FALSE)</f>
        <v>36.86</v>
      </c>
      <c r="D2155" s="23">
        <f>VLOOKUP(A2155,'Medical Examinations'!A2155:H4489,3,FALSE)</f>
        <v>4.97</v>
      </c>
      <c r="E2155" s="23" t="str">
        <f>VLOOKUP(A2155,'Medical Examinations'!A2155:H4489,4,FALSE)</f>
        <v>Yes</v>
      </c>
      <c r="F2155" s="23" t="str">
        <f>VLOOKUP(A2155,'Medical Examinations'!A2155:H4489,5,FALSE)</f>
        <v>No</v>
      </c>
      <c r="G2155" s="23" t="str">
        <f>VLOOKUP(A2155,'Medical Examinations'!A2155:H4489,6,FALSE)</f>
        <v>No</v>
      </c>
      <c r="H2155" s="23">
        <f>VLOOKUP(A2155,'Medical Examinations'!A2155:H4489,7,FALSE)</f>
        <v>0</v>
      </c>
      <c r="I2155" s="23" t="str">
        <f>VLOOKUP(A2155,'Medical Examinations'!A2155:H4489,8,FALSE)</f>
        <v>No</v>
      </c>
      <c r="J2155" s="23" t="str" cm="1">
        <f t="array" ref="J2155">_xlfn.IFS(C2155&lt;18.5,"Under Weight",C2155&lt;25,"Healthy Weight",C2155&lt;30,"Over Weight",C2155&gt;=30,"Obesity")</f>
        <v>Obesity</v>
      </c>
      <c r="K2155" s="23" t="str" cm="1">
        <f t="array" ref="K2155">_xlfn.IFS(D2155&lt;5.7,"Normal",D2155&lt;=6.5,"Prediabetes",D2155&gt;6.5,"Diabetes")</f>
        <v>Normal</v>
      </c>
      <c r="L2155" s="30" t="str">
        <f>VLOOKUP(A2155,'Hospitalisation Details'!A2155:H4497,2,FALSE)</f>
        <v>09-Dec-2001</v>
      </c>
      <c r="M2155" s="23">
        <f>VLOOKUP(A2155,'Hospitalisation Details'!A2155:H4497,5,FALSE)</f>
        <v>1917.32</v>
      </c>
      <c r="N2155" s="23" t="str">
        <f>VLOOKUP(A2155,'Hospitalisation Details'!A2155:H4497,6,FALSE)</f>
        <v>tier - 3</v>
      </c>
      <c r="O2155" s="23" t="str">
        <f>VLOOKUP(A2155,'Hospitalisation Details'!A2155:H4497,7,FALSE)</f>
        <v>tier - 2</v>
      </c>
      <c r="P2155" s="23" t="str">
        <f>VLOOKUP(A2155,'Hospitalisation Details'!A2155:H4497,8,FALSE)</f>
        <v>R1012</v>
      </c>
      <c r="Q2155" s="26">
        <f>VLOOKUP(A2155,'Hospitalisation Details'!A2155:H4497,3,FALSE)</f>
        <v>21.497222222222224</v>
      </c>
    </row>
    <row r="2156" spans="1:17" ht="15.75" customHeight="1" x14ac:dyDescent="0.3">
      <c r="A2156" s="31" t="s">
        <v>3666</v>
      </c>
      <c r="B2156" s="23" t="str">
        <f>VLOOKUP(A2156,'Customer Names'!A2156:D4490,3,FALSE)</f>
        <v xml:space="preserve">  Brian W</v>
      </c>
      <c r="C2156" s="23">
        <f>VLOOKUP(Healthcare!A2156,'Medical Examinations'!A2156:H4490,2,FALSE)</f>
        <v>31.254999999999999</v>
      </c>
      <c r="D2156" s="23">
        <f>VLOOKUP(A2156,'Medical Examinations'!A2156:H4490,3,FALSE)</f>
        <v>5.49</v>
      </c>
      <c r="E2156" s="23" t="str">
        <f>VLOOKUP(A2156,'Medical Examinations'!A2156:H4490,4,FALSE)</f>
        <v>Yes</v>
      </c>
      <c r="F2156" s="23" t="str">
        <f>VLOOKUP(A2156,'Medical Examinations'!A2156:H4490,5,FALSE)</f>
        <v>No</v>
      </c>
      <c r="G2156" s="23" t="str">
        <f>VLOOKUP(A2156,'Medical Examinations'!A2156:H4490,6,FALSE)</f>
        <v>No</v>
      </c>
      <c r="H2156" s="23">
        <f>VLOOKUP(A2156,'Medical Examinations'!A2156:H4490,7,FALSE)</f>
        <v>0</v>
      </c>
      <c r="I2156" s="23" t="str">
        <f>VLOOKUP(A2156,'Medical Examinations'!A2156:H4490,8,FALSE)</f>
        <v>No</v>
      </c>
      <c r="J2156" s="23" t="str" cm="1">
        <f t="array" ref="J2156">_xlfn.IFS(C2156&lt;18.5,"Under Weight",C2156&lt;25,"Healthy Weight",C2156&lt;30,"Over Weight",C2156&gt;=30,"Obesity")</f>
        <v>Obesity</v>
      </c>
      <c r="K2156" s="23" t="str" cm="1">
        <f t="array" ref="K2156">_xlfn.IFS(D2156&lt;5.7,"Normal",D2156&lt;=6.5,"Prediabetes",D2156&gt;6.5,"Diabetes")</f>
        <v>Normal</v>
      </c>
      <c r="L2156" s="30" t="str">
        <f>VLOOKUP(A2156,'Hospitalisation Details'!A2156:H4498,2,FALSE)</f>
        <v>03-Aug-2001</v>
      </c>
      <c r="M2156" s="23">
        <f>VLOOKUP(A2156,'Hospitalisation Details'!A2156:H4498,5,FALSE)</f>
        <v>1909.53</v>
      </c>
      <c r="N2156" s="23" t="str">
        <f>VLOOKUP(A2156,'Hospitalisation Details'!A2156:H4498,6,FALSE)</f>
        <v>tier - 3</v>
      </c>
      <c r="O2156" s="23" t="str">
        <f>VLOOKUP(A2156,'Hospitalisation Details'!A2156:H4498,7,FALSE)</f>
        <v>tier - 3</v>
      </c>
      <c r="P2156" s="23" t="str">
        <f>VLOOKUP(A2156,'Hospitalisation Details'!A2156:H4498,8,FALSE)</f>
        <v>R1012</v>
      </c>
      <c r="Q2156" s="26">
        <f>VLOOKUP(A2156,'Hospitalisation Details'!A2156:H4498,3,FALSE)</f>
        <v>21.847222222222221</v>
      </c>
    </row>
    <row r="2157" spans="1:17" ht="15.75" customHeight="1" x14ac:dyDescent="0.3">
      <c r="A2157" s="31" t="s">
        <v>3668</v>
      </c>
      <c r="B2157" s="23" t="str">
        <f>VLOOKUP(A2157,'Customer Names'!A2157:D4491,3,FALSE)</f>
        <v xml:space="preserve">  Joe</v>
      </c>
      <c r="C2157" s="23">
        <f>VLOOKUP(Healthcare!A2157,'Medical Examinations'!A2157:H4491,2,FALSE)</f>
        <v>23.06</v>
      </c>
      <c r="D2157" s="23">
        <f>VLOOKUP(A2157,'Medical Examinations'!A2157:H4491,3,FALSE)</f>
        <v>4.47</v>
      </c>
      <c r="E2157" s="23" t="str">
        <f>VLOOKUP(A2157,'Medical Examinations'!A2157:H4491,4,FALSE)</f>
        <v>No</v>
      </c>
      <c r="F2157" s="23" t="str">
        <f>VLOOKUP(A2157,'Medical Examinations'!A2157:H4491,5,FALSE)</f>
        <v>No</v>
      </c>
      <c r="G2157" s="23" t="str">
        <f>VLOOKUP(A2157,'Medical Examinations'!A2157:H4491,6,FALSE)</f>
        <v>No</v>
      </c>
      <c r="H2157" s="23">
        <f>VLOOKUP(A2157,'Medical Examinations'!A2157:H4491,7,FALSE)</f>
        <v>0</v>
      </c>
      <c r="I2157" s="23" t="str">
        <f>VLOOKUP(A2157,'Medical Examinations'!A2157:H4491,8,FALSE)</f>
        <v>No</v>
      </c>
      <c r="J2157" s="23" t="str" cm="1">
        <f t="array" ref="J2157">_xlfn.IFS(C2157&lt;18.5,"Under Weight",C2157&lt;25,"Healthy Weight",C2157&lt;30,"Over Weight",C2157&gt;=30,"Obesity")</f>
        <v>Healthy Weight</v>
      </c>
      <c r="K2157" s="23" t="str" cm="1">
        <f t="array" ref="K2157">_xlfn.IFS(D2157&lt;5.7,"Normal",D2157&lt;=6.5,"Prediabetes",D2157&gt;6.5,"Diabetes")</f>
        <v>Normal</v>
      </c>
      <c r="L2157" s="30" t="str">
        <f>VLOOKUP(A2157,'Hospitalisation Details'!A2157:H4499,2,FALSE)</f>
        <v>06-Oct-1994</v>
      </c>
      <c r="M2157" s="23">
        <f>VLOOKUP(A2157,'Hospitalisation Details'!A2157:H4499,5,FALSE)</f>
        <v>1908.9</v>
      </c>
      <c r="N2157" s="23" t="str">
        <f>VLOOKUP(A2157,'Hospitalisation Details'!A2157:H4499,6,FALSE)</f>
        <v>tier - 3</v>
      </c>
      <c r="O2157" s="23" t="str">
        <f>VLOOKUP(A2157,'Hospitalisation Details'!A2157:H4499,7,FALSE)</f>
        <v>tier - 3</v>
      </c>
      <c r="P2157" s="23" t="str">
        <f>VLOOKUP(A2157,'Hospitalisation Details'!A2157:H4499,8,FALSE)</f>
        <v>R1013</v>
      </c>
      <c r="Q2157" s="26">
        <f>VLOOKUP(A2157,'Hospitalisation Details'!A2157:H4499,3,FALSE)</f>
        <v>28.672222222222221</v>
      </c>
    </row>
    <row r="2158" spans="1:17" ht="15.75" customHeight="1" x14ac:dyDescent="0.3">
      <c r="A2158" s="31" t="s">
        <v>3669</v>
      </c>
      <c r="B2158" s="23" t="str">
        <f>VLOOKUP(A2158,'Customer Names'!A2158:D4492,3,FALSE)</f>
        <v xml:space="preserve">  Stephen</v>
      </c>
      <c r="C2158" s="23">
        <f>VLOOKUP(Healthcare!A2158,'Medical Examinations'!A2158:H4492,2,FALSE)</f>
        <v>28.975000000000001</v>
      </c>
      <c r="D2158" s="23">
        <f>VLOOKUP(A2158,'Medical Examinations'!A2158:H4492,3,FALSE)</f>
        <v>4.34</v>
      </c>
      <c r="E2158" s="23" t="str">
        <f>VLOOKUP(A2158,'Medical Examinations'!A2158:H4492,4,FALSE)</f>
        <v>Yes</v>
      </c>
      <c r="F2158" s="23" t="str">
        <f>VLOOKUP(A2158,'Medical Examinations'!A2158:H4492,5,FALSE)</f>
        <v>No</v>
      </c>
      <c r="G2158" s="23" t="str">
        <f>VLOOKUP(A2158,'Medical Examinations'!A2158:H4492,6,FALSE)</f>
        <v>No</v>
      </c>
      <c r="H2158" s="23">
        <f>VLOOKUP(A2158,'Medical Examinations'!A2158:H4492,7,FALSE)</f>
        <v>0</v>
      </c>
      <c r="I2158" s="23" t="str">
        <f>VLOOKUP(A2158,'Medical Examinations'!A2158:H4492,8,FALSE)</f>
        <v>No</v>
      </c>
      <c r="J2158" s="23" t="str" cm="1">
        <f t="array" ref="J2158">_xlfn.IFS(C2158&lt;18.5,"Under Weight",C2158&lt;25,"Healthy Weight",C2158&lt;30,"Over Weight",C2158&gt;=30,"Obesity")</f>
        <v>Over Weight</v>
      </c>
      <c r="K2158" s="23" t="str" cm="1">
        <f t="array" ref="K2158">_xlfn.IFS(D2158&lt;5.7,"Normal",D2158&lt;=6.5,"Prediabetes",D2158&gt;6.5,"Diabetes")</f>
        <v>Normal</v>
      </c>
      <c r="L2158" s="30" t="str">
        <f>VLOOKUP(A2158,'Hospitalisation Details'!A2158:H4500,2,FALSE)</f>
        <v>10-Aug-2001</v>
      </c>
      <c r="M2158" s="23">
        <f>VLOOKUP(A2158,'Hospitalisation Details'!A2158:H4500,5,FALSE)</f>
        <v>1906.36</v>
      </c>
      <c r="N2158" s="23" t="str">
        <f>VLOOKUP(A2158,'Hospitalisation Details'!A2158:H4500,6,FALSE)</f>
        <v>tier - 3</v>
      </c>
      <c r="O2158" s="23" t="str">
        <f>VLOOKUP(A2158,'Hospitalisation Details'!A2158:H4500,7,FALSE)</f>
        <v>tier - 1</v>
      </c>
      <c r="P2158" s="23" t="str">
        <f>VLOOKUP(A2158,'Hospitalisation Details'!A2158:H4500,8,FALSE)</f>
        <v>R1012</v>
      </c>
      <c r="Q2158" s="26">
        <f>VLOOKUP(A2158,'Hospitalisation Details'!A2158:H4500,3,FALSE)</f>
        <v>21.827777777777779</v>
      </c>
    </row>
    <row r="2159" spans="1:17" ht="15.75" customHeight="1" x14ac:dyDescent="0.3">
      <c r="A2159" s="31" t="s">
        <v>3670</v>
      </c>
      <c r="B2159" s="23" t="str">
        <f>VLOOKUP(A2159,'Customer Names'!A2159:D4493,3,FALSE)</f>
        <v xml:space="preserve">  Ellen L</v>
      </c>
      <c r="C2159" s="23">
        <f>VLOOKUP(Healthcare!A2159,'Medical Examinations'!A2159:H4493,2,FALSE)</f>
        <v>33.299999999999997</v>
      </c>
      <c r="D2159" s="23">
        <f>VLOOKUP(A2159,'Medical Examinations'!A2159:H4493,3,FALSE)</f>
        <v>9.49</v>
      </c>
      <c r="E2159" s="23" t="str">
        <f>VLOOKUP(A2159,'Medical Examinations'!A2159:H4493,4,FALSE)</f>
        <v>No</v>
      </c>
      <c r="F2159" s="23" t="str">
        <f>VLOOKUP(A2159,'Medical Examinations'!A2159:H4493,5,FALSE)</f>
        <v>No</v>
      </c>
      <c r="G2159" s="23" t="str">
        <f>VLOOKUP(A2159,'Medical Examinations'!A2159:H4493,6,FALSE)</f>
        <v>No</v>
      </c>
      <c r="H2159" s="23">
        <f>VLOOKUP(A2159,'Medical Examinations'!A2159:H4493,7,FALSE)</f>
        <v>0</v>
      </c>
      <c r="I2159" s="23" t="str">
        <f>VLOOKUP(A2159,'Medical Examinations'!A2159:H4493,8,FALSE)</f>
        <v>No</v>
      </c>
      <c r="J2159" s="23" t="str" cm="1">
        <f t="array" ref="J2159">_xlfn.IFS(C2159&lt;18.5,"Under Weight",C2159&lt;25,"Healthy Weight",C2159&lt;30,"Over Weight",C2159&gt;=30,"Obesity")</f>
        <v>Obesity</v>
      </c>
      <c r="K2159" s="23" t="str" cm="1">
        <f t="array" ref="K2159">_xlfn.IFS(D2159&lt;5.7,"Normal",D2159&lt;=6.5,"Prediabetes",D2159&gt;6.5,"Diabetes")</f>
        <v>Diabetes</v>
      </c>
      <c r="L2159" s="30" t="str">
        <f>VLOOKUP(A2159,'Hospitalisation Details'!A2159:H4501,2,FALSE)</f>
        <v>21-Aug-2002</v>
      </c>
      <c r="M2159" s="23">
        <f>VLOOKUP(A2159,'Hospitalisation Details'!A2159:H4501,5,FALSE)</f>
        <v>1880.49</v>
      </c>
      <c r="N2159" s="23" t="str">
        <f>VLOOKUP(A2159,'Hospitalisation Details'!A2159:H4501,6,FALSE)</f>
        <v>tier - 3</v>
      </c>
      <c r="O2159" s="23" t="str">
        <f>VLOOKUP(A2159,'Hospitalisation Details'!A2159:H4501,7,FALSE)</f>
        <v>tier - 1</v>
      </c>
      <c r="P2159" s="23" t="str">
        <f>VLOOKUP(A2159,'Hospitalisation Details'!A2159:H4501,8,FALSE)</f>
        <v>R1011</v>
      </c>
      <c r="Q2159" s="26">
        <f>VLOOKUP(A2159,'Hospitalisation Details'!A2159:H4501,3,FALSE)</f>
        <v>20.797222222222221</v>
      </c>
    </row>
    <row r="2160" spans="1:17" ht="15.75" customHeight="1" x14ac:dyDescent="0.3">
      <c r="A2160" s="31" t="s">
        <v>3672</v>
      </c>
      <c r="B2160" s="23" t="str">
        <f>VLOOKUP(A2160,'Customer Names'!A2160:D4494,3,FALSE)</f>
        <v xml:space="preserve">  Cindy</v>
      </c>
      <c r="C2160" s="23">
        <f>VLOOKUP(Healthcare!A2160,'Medical Examinations'!A2160:H4494,2,FALSE)</f>
        <v>33</v>
      </c>
      <c r="D2160" s="23">
        <f>VLOOKUP(A2160,'Medical Examinations'!A2160:H4494,3,FALSE)</f>
        <v>10.16</v>
      </c>
      <c r="E2160" s="23" t="str">
        <f>VLOOKUP(A2160,'Medical Examinations'!A2160:H4494,4,FALSE)</f>
        <v>No</v>
      </c>
      <c r="F2160" s="23" t="str">
        <f>VLOOKUP(A2160,'Medical Examinations'!A2160:H4494,5,FALSE)</f>
        <v>No</v>
      </c>
      <c r="G2160" s="23" t="str">
        <f>VLOOKUP(A2160,'Medical Examinations'!A2160:H4494,6,FALSE)</f>
        <v>No</v>
      </c>
      <c r="H2160" s="23">
        <f>VLOOKUP(A2160,'Medical Examinations'!A2160:H4494,7,FALSE)</f>
        <v>0</v>
      </c>
      <c r="I2160" s="23" t="str">
        <f>VLOOKUP(A2160,'Medical Examinations'!A2160:H4494,8,FALSE)</f>
        <v>No</v>
      </c>
      <c r="J2160" s="23" t="str" cm="1">
        <f t="array" ref="J2160">_xlfn.IFS(C2160&lt;18.5,"Under Weight",C2160&lt;25,"Healthy Weight",C2160&lt;30,"Over Weight",C2160&gt;=30,"Obesity")</f>
        <v>Obesity</v>
      </c>
      <c r="K2160" s="23" t="str" cm="1">
        <f t="array" ref="K2160">_xlfn.IFS(D2160&lt;5.7,"Normal",D2160&lt;=6.5,"Prediabetes",D2160&gt;6.5,"Diabetes")</f>
        <v>Diabetes</v>
      </c>
      <c r="L2160" s="30" t="str">
        <f>VLOOKUP(A2160,'Hospitalisation Details'!A2160:H4502,2,FALSE)</f>
        <v>29-Aug-2002</v>
      </c>
      <c r="M2160" s="23">
        <f>VLOOKUP(A2160,'Hospitalisation Details'!A2160:H4502,5,FALSE)</f>
        <v>1880.07</v>
      </c>
      <c r="N2160" s="23" t="str">
        <f>VLOOKUP(A2160,'Hospitalisation Details'!A2160:H4502,6,FALSE)</f>
        <v>tier - 3</v>
      </c>
      <c r="O2160" s="23" t="str">
        <f>VLOOKUP(A2160,'Hospitalisation Details'!A2160:H4502,7,FALSE)</f>
        <v>tier - 2</v>
      </c>
      <c r="P2160" s="23" t="str">
        <f>VLOOKUP(A2160,'Hospitalisation Details'!A2160:H4502,8,FALSE)</f>
        <v>R1013</v>
      </c>
      <c r="Q2160" s="26">
        <f>VLOOKUP(A2160,'Hospitalisation Details'!A2160:H4502,3,FALSE)</f>
        <v>20.774999999999999</v>
      </c>
    </row>
    <row r="2161" spans="1:17" ht="15.75" customHeight="1" x14ac:dyDescent="0.3">
      <c r="A2161" s="31" t="s">
        <v>3673</v>
      </c>
      <c r="B2161" s="23" t="str">
        <f>VLOOKUP(A2161,'Customer Names'!A2161:D4495,3,FALSE)</f>
        <v xml:space="preserve">  Abigail R</v>
      </c>
      <c r="C2161" s="23">
        <f>VLOOKUP(Healthcare!A2161,'Medical Examinations'!A2161:H4495,2,FALSE)</f>
        <v>31.46</v>
      </c>
      <c r="D2161" s="23">
        <f>VLOOKUP(A2161,'Medical Examinations'!A2161:H4495,3,FALSE)</f>
        <v>11.19</v>
      </c>
      <c r="E2161" s="23" t="str">
        <f>VLOOKUP(A2161,'Medical Examinations'!A2161:H4495,4,FALSE)</f>
        <v>No</v>
      </c>
      <c r="F2161" s="23" t="str">
        <f>VLOOKUP(A2161,'Medical Examinations'!A2161:H4495,5,FALSE)</f>
        <v>No</v>
      </c>
      <c r="G2161" s="23" t="str">
        <f>VLOOKUP(A2161,'Medical Examinations'!A2161:H4495,6,FALSE)</f>
        <v>No</v>
      </c>
      <c r="H2161" s="23">
        <f>VLOOKUP(A2161,'Medical Examinations'!A2161:H4495,7,FALSE)</f>
        <v>0</v>
      </c>
      <c r="I2161" s="23" t="str">
        <f>VLOOKUP(A2161,'Medical Examinations'!A2161:H4495,8,FALSE)</f>
        <v>No</v>
      </c>
      <c r="J2161" s="23" t="str" cm="1">
        <f t="array" ref="J2161">_xlfn.IFS(C2161&lt;18.5,"Under Weight",C2161&lt;25,"Healthy Weight",C2161&lt;30,"Over Weight",C2161&gt;=30,"Obesity")</f>
        <v>Obesity</v>
      </c>
      <c r="K2161" s="23" t="str" cm="1">
        <f t="array" ref="K2161">_xlfn.IFS(D2161&lt;5.7,"Normal",D2161&lt;=6.5,"Prediabetes",D2161&gt;6.5,"Diabetes")</f>
        <v>Diabetes</v>
      </c>
      <c r="L2161" s="30" t="str">
        <f>VLOOKUP(A2161,'Hospitalisation Details'!A2161:H4503,2,FALSE)</f>
        <v>29-Oct-2002</v>
      </c>
      <c r="M2161" s="23">
        <f>VLOOKUP(A2161,'Hospitalisation Details'!A2161:H4503,5,FALSE)</f>
        <v>1877.93</v>
      </c>
      <c r="N2161" s="23" t="str">
        <f>VLOOKUP(A2161,'Hospitalisation Details'!A2161:H4503,6,FALSE)</f>
        <v>tier - 3</v>
      </c>
      <c r="O2161" s="23" t="str">
        <f>VLOOKUP(A2161,'Hospitalisation Details'!A2161:H4503,7,FALSE)</f>
        <v>tier - 1</v>
      </c>
      <c r="P2161" s="23" t="str">
        <f>VLOOKUP(A2161,'Hospitalisation Details'!A2161:H4503,8,FALSE)</f>
        <v>R1013</v>
      </c>
      <c r="Q2161" s="26">
        <f>VLOOKUP(A2161,'Hospitalisation Details'!A2161:H4503,3,FALSE)</f>
        <v>20.608333333333334</v>
      </c>
    </row>
    <row r="2162" spans="1:17" ht="15.75" customHeight="1" x14ac:dyDescent="0.3">
      <c r="A2162" s="31" t="s">
        <v>3675</v>
      </c>
      <c r="B2162" s="23" t="str">
        <f>VLOOKUP(A2162,'Customer Names'!A2162:D4496,3,FALSE)</f>
        <v xml:space="preserve">  Amy L</v>
      </c>
      <c r="C2162" s="23">
        <f>VLOOKUP(Healthcare!A2162,'Medical Examinations'!A2162:H4496,2,FALSE)</f>
        <v>29.6</v>
      </c>
      <c r="D2162" s="23">
        <f>VLOOKUP(A2162,'Medical Examinations'!A2162:H4496,3,FALSE)</f>
        <v>11.03</v>
      </c>
      <c r="E2162" s="23" t="str">
        <f>VLOOKUP(A2162,'Medical Examinations'!A2162:H4496,4,FALSE)</f>
        <v>No</v>
      </c>
      <c r="F2162" s="23" t="str">
        <f>VLOOKUP(A2162,'Medical Examinations'!A2162:H4496,5,FALSE)</f>
        <v>No</v>
      </c>
      <c r="G2162" s="23" t="str">
        <f>VLOOKUP(A2162,'Medical Examinations'!A2162:H4496,6,FALSE)</f>
        <v>No</v>
      </c>
      <c r="H2162" s="23">
        <f>VLOOKUP(A2162,'Medical Examinations'!A2162:H4496,7,FALSE)</f>
        <v>0</v>
      </c>
      <c r="I2162" s="23" t="str">
        <f>VLOOKUP(A2162,'Medical Examinations'!A2162:H4496,8,FALSE)</f>
        <v>No</v>
      </c>
      <c r="J2162" s="23" t="str" cm="1">
        <f t="array" ref="J2162">_xlfn.IFS(C2162&lt;18.5,"Under Weight",C2162&lt;25,"Healthy Weight",C2162&lt;30,"Over Weight",C2162&gt;=30,"Obesity")</f>
        <v>Over Weight</v>
      </c>
      <c r="K2162" s="23" t="str" cm="1">
        <f t="array" ref="K2162">_xlfn.IFS(D2162&lt;5.7,"Normal",D2162&lt;=6.5,"Prediabetes",D2162&gt;6.5,"Diabetes")</f>
        <v>Diabetes</v>
      </c>
      <c r="L2162" s="30" t="str">
        <f>VLOOKUP(A2162,'Hospitalisation Details'!A2162:H4504,2,FALSE)</f>
        <v>22-Sep-2002</v>
      </c>
      <c r="M2162" s="23">
        <f>VLOOKUP(A2162,'Hospitalisation Details'!A2162:H4504,5,FALSE)</f>
        <v>1875.34</v>
      </c>
      <c r="N2162" s="23" t="str">
        <f>VLOOKUP(A2162,'Hospitalisation Details'!A2162:H4504,6,FALSE)</f>
        <v>tier - 3</v>
      </c>
      <c r="O2162" s="23" t="str">
        <f>VLOOKUP(A2162,'Hospitalisation Details'!A2162:H4504,7,FALSE)</f>
        <v>tier - 2</v>
      </c>
      <c r="P2162" s="23" t="str">
        <f>VLOOKUP(A2162,'Hospitalisation Details'!A2162:H4504,8,FALSE)</f>
        <v>R1011</v>
      </c>
      <c r="Q2162" s="26">
        <f>VLOOKUP(A2162,'Hospitalisation Details'!A2162:H4504,3,FALSE)</f>
        <v>20.711111111111112</v>
      </c>
    </row>
    <row r="2163" spans="1:17" ht="15.75" customHeight="1" x14ac:dyDescent="0.3">
      <c r="A2163" s="31" t="s">
        <v>3676</v>
      </c>
      <c r="B2163" s="23" t="str">
        <f>VLOOKUP(A2163,'Customer Names'!A2163:D4497,3,FALSE)</f>
        <v xml:space="preserve">  Amy</v>
      </c>
      <c r="C2163" s="23">
        <f>VLOOKUP(Healthcare!A2163,'Medical Examinations'!A2163:H4497,2,FALSE)</f>
        <v>22.05</v>
      </c>
      <c r="D2163" s="23">
        <f>VLOOKUP(A2163,'Medical Examinations'!A2163:H4497,3,FALSE)</f>
        <v>4.43</v>
      </c>
      <c r="E2163" s="23" t="str">
        <f>VLOOKUP(A2163,'Medical Examinations'!A2163:H4497,4,FALSE)</f>
        <v>Yes</v>
      </c>
      <c r="F2163" s="23" t="str">
        <f>VLOOKUP(A2163,'Medical Examinations'!A2163:H4497,5,FALSE)</f>
        <v>No</v>
      </c>
      <c r="G2163" s="23" t="str">
        <f>VLOOKUP(A2163,'Medical Examinations'!A2163:H4497,6,FALSE)</f>
        <v>No</v>
      </c>
      <c r="H2163" s="23">
        <f>VLOOKUP(A2163,'Medical Examinations'!A2163:H4497,7,FALSE)</f>
        <v>0</v>
      </c>
      <c r="I2163" s="23" t="str">
        <f>VLOOKUP(A2163,'Medical Examinations'!A2163:H4497,8,FALSE)</f>
        <v>No</v>
      </c>
      <c r="J2163" s="23" t="str" cm="1">
        <f t="array" ref="J2163">_xlfn.IFS(C2163&lt;18.5,"Under Weight",C2163&lt;25,"Healthy Weight",C2163&lt;30,"Over Weight",C2163&gt;=30,"Obesity")</f>
        <v>Healthy Weight</v>
      </c>
      <c r="K2163" s="23" t="str" cm="1">
        <f t="array" ref="K2163">_xlfn.IFS(D2163&lt;5.7,"Normal",D2163&lt;=6.5,"Prediabetes",D2163&gt;6.5,"Diabetes")</f>
        <v>Normal</v>
      </c>
      <c r="L2163" s="30" t="str">
        <f>VLOOKUP(A2163,'Hospitalisation Details'!A2163:H4505,2,FALSE)</f>
        <v>02-Jul-1996</v>
      </c>
      <c r="M2163" s="23">
        <f>VLOOKUP(A2163,'Hospitalisation Details'!A2163:H4505,5,FALSE)</f>
        <v>1865.98</v>
      </c>
      <c r="N2163" s="23" t="str">
        <f>VLOOKUP(A2163,'Hospitalisation Details'!A2163:H4505,6,FALSE)</f>
        <v>tier - 3</v>
      </c>
      <c r="O2163" s="23" t="str">
        <f>VLOOKUP(A2163,'Hospitalisation Details'!A2163:H4505,7,FALSE)</f>
        <v>tier - 3</v>
      </c>
      <c r="P2163" s="23" t="str">
        <f>VLOOKUP(A2163,'Hospitalisation Details'!A2163:H4505,8,FALSE)</f>
        <v>R1012</v>
      </c>
      <c r="Q2163" s="26">
        <f>VLOOKUP(A2163,'Hospitalisation Details'!A2163:H4505,3,FALSE)</f>
        <v>26.933333333333334</v>
      </c>
    </row>
    <row r="2164" spans="1:17" ht="15.75" customHeight="1" x14ac:dyDescent="0.3">
      <c r="A2164" s="31" t="s">
        <v>3677</v>
      </c>
      <c r="B2164" s="23" t="str">
        <f>VLOOKUP(A2164,'Customer Names'!A2164:D4498,3,FALSE)</f>
        <v xml:space="preserve">  Grace H</v>
      </c>
      <c r="C2164" s="23">
        <f>VLOOKUP(Healthcare!A2164,'Medical Examinations'!A2164:H4498,2,FALSE)</f>
        <v>27.06</v>
      </c>
      <c r="D2164" s="23">
        <f>VLOOKUP(A2164,'Medical Examinations'!A2164:H4498,3,FALSE)</f>
        <v>6.14</v>
      </c>
      <c r="E2164" s="23" t="str">
        <f>VLOOKUP(A2164,'Medical Examinations'!A2164:H4498,4,FALSE)</f>
        <v>No</v>
      </c>
      <c r="F2164" s="23" t="str">
        <f>VLOOKUP(A2164,'Medical Examinations'!A2164:H4498,5,FALSE)</f>
        <v>yes</v>
      </c>
      <c r="G2164" s="23" t="str">
        <f>VLOOKUP(A2164,'Medical Examinations'!A2164:H4498,6,FALSE)</f>
        <v>No</v>
      </c>
      <c r="H2164" s="23">
        <f>VLOOKUP(A2164,'Medical Examinations'!A2164:H4498,7,FALSE)</f>
        <v>1</v>
      </c>
      <c r="I2164" s="23" t="str">
        <f>VLOOKUP(A2164,'Medical Examinations'!A2164:H4498,8,FALSE)</f>
        <v>No</v>
      </c>
      <c r="J2164" s="23" t="str" cm="1">
        <f t="array" ref="J2164">_xlfn.IFS(C2164&lt;18.5,"Under Weight",C2164&lt;25,"Healthy Weight",C2164&lt;30,"Over Weight",C2164&gt;=30,"Obesity")</f>
        <v>Over Weight</v>
      </c>
      <c r="K2164" s="23" t="str" cm="1">
        <f t="array" ref="K2164">_xlfn.IFS(D2164&lt;5.7,"Normal",D2164&lt;=6.5,"Prediabetes",D2164&gt;6.5,"Diabetes")</f>
        <v>Prediabetes</v>
      </c>
      <c r="L2164" s="30" t="str">
        <f>VLOOKUP(A2164,'Hospitalisation Details'!A2164:H4506,2,FALSE)</f>
        <v>27-Dec-2004</v>
      </c>
      <c r="M2164" s="23">
        <f>VLOOKUP(A2164,'Hospitalisation Details'!A2164:H4506,5,FALSE)</f>
        <v>1863.45</v>
      </c>
      <c r="N2164" s="23" t="str">
        <f>VLOOKUP(A2164,'Hospitalisation Details'!A2164:H4506,6,FALSE)</f>
        <v>tier - 3</v>
      </c>
      <c r="O2164" s="23" t="str">
        <f>VLOOKUP(A2164,'Hospitalisation Details'!A2164:H4506,7,FALSE)</f>
        <v>tier - 1</v>
      </c>
      <c r="P2164" s="23" t="str">
        <f>VLOOKUP(A2164,'Hospitalisation Details'!A2164:H4506,8,FALSE)</f>
        <v>R1025</v>
      </c>
      <c r="Q2164" s="26">
        <f>VLOOKUP(A2164,'Hospitalisation Details'!A2164:H4506,3,FALSE)</f>
        <v>18.447222222222223</v>
      </c>
    </row>
    <row r="2165" spans="1:17" ht="15.75" customHeight="1" x14ac:dyDescent="0.3">
      <c r="A2165" s="31" t="s">
        <v>3679</v>
      </c>
      <c r="B2165" s="23" t="str">
        <f>VLOOKUP(A2165,'Customer Names'!A2165:D4499,3,FALSE)</f>
        <v xml:space="preserve">  Caitie J</v>
      </c>
      <c r="C2165" s="23">
        <f>VLOOKUP(Healthcare!A2165,'Medical Examinations'!A2165:H4499,2,FALSE)</f>
        <v>20.49</v>
      </c>
      <c r="D2165" s="23">
        <f>VLOOKUP(A2165,'Medical Examinations'!A2165:H4499,3,FALSE)</f>
        <v>4.87</v>
      </c>
      <c r="E2165" s="23" t="str">
        <f>VLOOKUP(A2165,'Medical Examinations'!A2165:H4499,4,FALSE)</f>
        <v>No</v>
      </c>
      <c r="F2165" s="23" t="str">
        <f>VLOOKUP(A2165,'Medical Examinations'!A2165:H4499,5,FALSE)</f>
        <v>No</v>
      </c>
      <c r="G2165" s="23" t="str">
        <f>VLOOKUP(A2165,'Medical Examinations'!A2165:H4499,6,FALSE)</f>
        <v>No</v>
      </c>
      <c r="H2165" s="23">
        <f>VLOOKUP(A2165,'Medical Examinations'!A2165:H4499,7,FALSE)</f>
        <v>0</v>
      </c>
      <c r="I2165" s="23" t="str">
        <f>VLOOKUP(A2165,'Medical Examinations'!A2165:H4499,8,FALSE)</f>
        <v>No</v>
      </c>
      <c r="J2165" s="23" t="str" cm="1">
        <f t="array" ref="J2165">_xlfn.IFS(C2165&lt;18.5,"Under Weight",C2165&lt;25,"Healthy Weight",C2165&lt;30,"Over Weight",C2165&gt;=30,"Obesity")</f>
        <v>Healthy Weight</v>
      </c>
      <c r="K2165" s="23" t="str" cm="1">
        <f t="array" ref="K2165">_xlfn.IFS(D2165&lt;5.7,"Normal",D2165&lt;=6.5,"Prediabetes",D2165&gt;6.5,"Diabetes")</f>
        <v>Normal</v>
      </c>
      <c r="L2165" s="30" t="str">
        <f>VLOOKUP(A2165,'Hospitalisation Details'!A2165:H4507,2,FALSE)</f>
        <v>06-Dec-1994</v>
      </c>
      <c r="M2165" s="23">
        <f>VLOOKUP(A2165,'Hospitalisation Details'!A2165:H4507,5,FALSE)</f>
        <v>1850.55</v>
      </c>
      <c r="N2165" s="23" t="str">
        <f>VLOOKUP(A2165,'Hospitalisation Details'!A2165:H4507,6,FALSE)</f>
        <v>tier - 3</v>
      </c>
      <c r="O2165" s="23" t="str">
        <f>VLOOKUP(A2165,'Hospitalisation Details'!A2165:H4507,7,FALSE)</f>
        <v>tier - 2</v>
      </c>
      <c r="P2165" s="23" t="str">
        <f>VLOOKUP(A2165,'Hospitalisation Details'!A2165:H4507,8,FALSE)</f>
        <v>R1012</v>
      </c>
      <c r="Q2165" s="26">
        <f>VLOOKUP(A2165,'Hospitalisation Details'!A2165:H4507,3,FALSE)</f>
        <v>28.505555555555556</v>
      </c>
    </row>
    <row r="2166" spans="1:17" ht="15.75" customHeight="1" x14ac:dyDescent="0.3">
      <c r="A2166" s="31" t="s">
        <v>3681</v>
      </c>
      <c r="B2166" s="23" t="str">
        <f>VLOOKUP(A2166,'Customer Names'!A2166:D4500,3,FALSE)</f>
        <v xml:space="preserve">  Benjamin</v>
      </c>
      <c r="C2166" s="23">
        <f>VLOOKUP(Healthcare!A2166,'Medical Examinations'!A2166:H4500,2,FALSE)</f>
        <v>28.4</v>
      </c>
      <c r="D2166" s="23">
        <f>VLOOKUP(A2166,'Medical Examinations'!A2166:H4500,3,FALSE)</f>
        <v>4.3</v>
      </c>
      <c r="E2166" s="23" t="str">
        <f>VLOOKUP(A2166,'Medical Examinations'!A2166:H4500,4,FALSE)</f>
        <v>No</v>
      </c>
      <c r="F2166" s="23" t="str">
        <f>VLOOKUP(A2166,'Medical Examinations'!A2166:H4500,5,FALSE)</f>
        <v>No</v>
      </c>
      <c r="G2166" s="23" t="str">
        <f>VLOOKUP(A2166,'Medical Examinations'!A2166:H4500,6,FALSE)</f>
        <v>Yes</v>
      </c>
      <c r="H2166" s="23">
        <f>VLOOKUP(A2166,'Medical Examinations'!A2166:H4500,7,FALSE)</f>
        <v>1</v>
      </c>
      <c r="I2166" s="23" t="str">
        <f>VLOOKUP(A2166,'Medical Examinations'!A2166:H4500,8,FALSE)</f>
        <v>No</v>
      </c>
      <c r="J2166" s="23" t="str" cm="1">
        <f t="array" ref="J2166">_xlfn.IFS(C2166&lt;18.5,"Under Weight",C2166&lt;25,"Healthy Weight",C2166&lt;30,"Over Weight",C2166&gt;=30,"Obesity")</f>
        <v>Over Weight</v>
      </c>
      <c r="K2166" s="23" t="str" cm="1">
        <f t="array" ref="K2166">_xlfn.IFS(D2166&lt;5.7,"Normal",D2166&lt;=6.5,"Prediabetes",D2166&gt;6.5,"Diabetes")</f>
        <v>Normal</v>
      </c>
      <c r="L2166" s="30" t="str">
        <f>VLOOKUP(A2166,'Hospitalisation Details'!A2166:H4508,2,FALSE)</f>
        <v>20-Jul-2003</v>
      </c>
      <c r="M2166" s="23">
        <f>VLOOKUP(A2166,'Hospitalisation Details'!A2166:H4508,5,FALSE)</f>
        <v>1842.52</v>
      </c>
      <c r="N2166" s="23" t="str">
        <f>VLOOKUP(A2166,'Hospitalisation Details'!A2166:H4508,6,FALSE)</f>
        <v>tier - 3</v>
      </c>
      <c r="O2166" s="23" t="str">
        <f>VLOOKUP(A2166,'Hospitalisation Details'!A2166:H4508,7,FALSE)</f>
        <v>tier - 2</v>
      </c>
      <c r="P2166" s="23" t="str">
        <f>VLOOKUP(A2166,'Hospitalisation Details'!A2166:H4508,8,FALSE)</f>
        <v>R1011</v>
      </c>
      <c r="Q2166" s="26">
        <f>VLOOKUP(A2166,'Hospitalisation Details'!A2166:H4508,3,FALSE)</f>
        <v>19.883333333333333</v>
      </c>
    </row>
    <row r="2167" spans="1:17" ht="15.75" customHeight="1" x14ac:dyDescent="0.3">
      <c r="A2167" s="31" t="s">
        <v>3682</v>
      </c>
      <c r="B2167" s="23" t="str">
        <f>VLOOKUP(A2167,'Customer Names'!A2167:D4501,3,FALSE)</f>
        <v xml:space="preserve">  Ian T</v>
      </c>
      <c r="C2167" s="23">
        <f>VLOOKUP(Healthcare!A2167,'Medical Examinations'!A2167:H4501,2,FALSE)</f>
        <v>41.91</v>
      </c>
      <c r="D2167" s="23">
        <f>VLOOKUP(A2167,'Medical Examinations'!A2167:H4501,3,FALSE)</f>
        <v>6.19</v>
      </c>
      <c r="E2167" s="23" t="str">
        <f>VLOOKUP(A2167,'Medical Examinations'!A2167:H4501,4,FALSE)</f>
        <v>No</v>
      </c>
      <c r="F2167" s="23" t="str">
        <f>VLOOKUP(A2167,'Medical Examinations'!A2167:H4501,5,FALSE)</f>
        <v>No</v>
      </c>
      <c r="G2167" s="23" t="str">
        <f>VLOOKUP(A2167,'Medical Examinations'!A2167:H4501,6,FALSE)</f>
        <v>No</v>
      </c>
      <c r="H2167" s="23">
        <f>VLOOKUP(A2167,'Medical Examinations'!A2167:H4501,7,FALSE)</f>
        <v>0</v>
      </c>
      <c r="I2167" s="23" t="str">
        <f>VLOOKUP(A2167,'Medical Examinations'!A2167:H4501,8,FALSE)</f>
        <v>No</v>
      </c>
      <c r="J2167" s="23" t="str" cm="1">
        <f t="array" ref="J2167">_xlfn.IFS(C2167&lt;18.5,"Under Weight",C2167&lt;25,"Healthy Weight",C2167&lt;30,"Over Weight",C2167&gt;=30,"Obesity")</f>
        <v>Obesity</v>
      </c>
      <c r="K2167" s="23" t="str" cm="1">
        <f t="array" ref="K2167">_xlfn.IFS(D2167&lt;5.7,"Normal",D2167&lt;=6.5,"Prediabetes",D2167&gt;6.5,"Diabetes")</f>
        <v>Prediabetes</v>
      </c>
      <c r="L2167" s="30" t="str">
        <f>VLOOKUP(A2167,'Hospitalisation Details'!A2167:H4509,2,FALSE)</f>
        <v>12-Dec-1999</v>
      </c>
      <c r="M2167" s="23">
        <f>VLOOKUP(A2167,'Hospitalisation Details'!A2167:H4509,5,FALSE)</f>
        <v>1837.28</v>
      </c>
      <c r="N2167" s="23" t="str">
        <f>VLOOKUP(A2167,'Hospitalisation Details'!A2167:H4509,6,FALSE)</f>
        <v>tier - 3</v>
      </c>
      <c r="O2167" s="23" t="str">
        <f>VLOOKUP(A2167,'Hospitalisation Details'!A2167:H4509,7,FALSE)</f>
        <v>tier - 2</v>
      </c>
      <c r="P2167" s="23" t="str">
        <f>VLOOKUP(A2167,'Hospitalisation Details'!A2167:H4509,8,FALSE)</f>
        <v>R1013</v>
      </c>
      <c r="Q2167" s="26">
        <f>VLOOKUP(A2167,'Hospitalisation Details'!A2167:H4509,3,FALSE)</f>
        <v>23.488888888888887</v>
      </c>
    </row>
    <row r="2168" spans="1:17" ht="15.75" customHeight="1" x14ac:dyDescent="0.3">
      <c r="A2168" s="31" t="s">
        <v>3684</v>
      </c>
      <c r="B2168" s="23" t="str">
        <f>VLOOKUP(A2168,'Customer Names'!A2168:D4502,3,FALSE)</f>
        <v xml:space="preserve">  Tadese</v>
      </c>
      <c r="C2168" s="23">
        <f>VLOOKUP(Healthcare!A2168,'Medical Examinations'!A2168:H4502,2,FALSE)</f>
        <v>24.6</v>
      </c>
      <c r="D2168" s="23">
        <f>VLOOKUP(A2168,'Medical Examinations'!A2168:H4502,3,FALSE)</f>
        <v>6.19</v>
      </c>
      <c r="E2168" s="23" t="str">
        <f>VLOOKUP(A2168,'Medical Examinations'!A2168:H4502,4,FALSE)</f>
        <v>No</v>
      </c>
      <c r="F2168" s="23" t="str">
        <f>VLOOKUP(A2168,'Medical Examinations'!A2168:H4502,5,FALSE)</f>
        <v>No</v>
      </c>
      <c r="G2168" s="23" t="str">
        <f>VLOOKUP(A2168,'Medical Examinations'!A2168:H4502,6,FALSE)</f>
        <v>Yes</v>
      </c>
      <c r="H2168" s="23">
        <f>VLOOKUP(A2168,'Medical Examinations'!A2168:H4502,7,FALSE)</f>
        <v>1</v>
      </c>
      <c r="I2168" s="23" t="str">
        <f>VLOOKUP(A2168,'Medical Examinations'!A2168:H4502,8,FALSE)</f>
        <v>No</v>
      </c>
      <c r="J2168" s="23" t="str" cm="1">
        <f t="array" ref="J2168">_xlfn.IFS(C2168&lt;18.5,"Under Weight",C2168&lt;25,"Healthy Weight",C2168&lt;30,"Over Weight",C2168&gt;=30,"Obesity")</f>
        <v>Healthy Weight</v>
      </c>
      <c r="K2168" s="23" t="str" cm="1">
        <f t="array" ref="K2168">_xlfn.IFS(D2168&lt;5.7,"Normal",D2168&lt;=6.5,"Prediabetes",D2168&gt;6.5,"Diabetes")</f>
        <v>Prediabetes</v>
      </c>
      <c r="L2168" s="30" t="str">
        <f>VLOOKUP(A2168,'Hospitalisation Details'!A2168:H4510,2,FALSE)</f>
        <v>04-Aug-2003</v>
      </c>
      <c r="M2168" s="23">
        <f>VLOOKUP(A2168,'Hospitalisation Details'!A2168:H4510,5,FALSE)</f>
        <v>1837.24</v>
      </c>
      <c r="N2168" s="23" t="str">
        <f>VLOOKUP(A2168,'Hospitalisation Details'!A2168:H4510,6,FALSE)</f>
        <v>tier - 3</v>
      </c>
      <c r="O2168" s="23" t="str">
        <f>VLOOKUP(A2168,'Hospitalisation Details'!A2168:H4510,7,FALSE)</f>
        <v>tier - 2</v>
      </c>
      <c r="P2168" s="23" t="str">
        <f>VLOOKUP(A2168,'Hospitalisation Details'!A2168:H4510,8,FALSE)</f>
        <v>R1011</v>
      </c>
      <c r="Q2168" s="26">
        <f>VLOOKUP(A2168,'Hospitalisation Details'!A2168:H4510,3,FALSE)</f>
        <v>19.844444444444445</v>
      </c>
    </row>
    <row r="2169" spans="1:17" ht="15.75" customHeight="1" x14ac:dyDescent="0.3">
      <c r="A2169" s="31" t="s">
        <v>3686</v>
      </c>
      <c r="B2169" s="23" t="str">
        <f>VLOOKUP(A2169,'Customer Names'!A2169:D4503,3,FALSE)</f>
        <v xml:space="preserve">  Jonathan</v>
      </c>
      <c r="C2169" s="23">
        <f>VLOOKUP(Healthcare!A2169,'Medical Examinations'!A2169:H4503,2,FALSE)</f>
        <v>20.9</v>
      </c>
      <c r="D2169" s="23">
        <f>VLOOKUP(A2169,'Medical Examinations'!A2169:H4503,3,FALSE)</f>
        <v>5.12</v>
      </c>
      <c r="E2169" s="23" t="str">
        <f>VLOOKUP(A2169,'Medical Examinations'!A2169:H4503,4,FALSE)</f>
        <v>No</v>
      </c>
      <c r="F2169" s="23" t="str">
        <f>VLOOKUP(A2169,'Medical Examinations'!A2169:H4503,5,FALSE)</f>
        <v>No</v>
      </c>
      <c r="G2169" s="23" t="str">
        <f>VLOOKUP(A2169,'Medical Examinations'!A2169:H4503,6,FALSE)</f>
        <v>Yes</v>
      </c>
      <c r="H2169" s="23">
        <f>VLOOKUP(A2169,'Medical Examinations'!A2169:H4503,7,FALSE)</f>
        <v>1</v>
      </c>
      <c r="I2169" s="23" t="str">
        <f>VLOOKUP(A2169,'Medical Examinations'!A2169:H4503,8,FALSE)</f>
        <v>No</v>
      </c>
      <c r="J2169" s="23" t="str" cm="1">
        <f t="array" ref="J2169">_xlfn.IFS(C2169&lt;18.5,"Under Weight",C2169&lt;25,"Healthy Weight",C2169&lt;30,"Over Weight",C2169&gt;=30,"Obesity")</f>
        <v>Healthy Weight</v>
      </c>
      <c r="K2169" s="23" t="str" cm="1">
        <f t="array" ref="K2169">_xlfn.IFS(D2169&lt;5.7,"Normal",D2169&lt;=6.5,"Prediabetes",D2169&gt;6.5,"Diabetes")</f>
        <v>Normal</v>
      </c>
      <c r="L2169" s="30" t="str">
        <f>VLOOKUP(A2169,'Hospitalisation Details'!A2169:H4511,2,FALSE)</f>
        <v>11-Aug-2003</v>
      </c>
      <c r="M2169" s="23">
        <f>VLOOKUP(A2169,'Hospitalisation Details'!A2169:H4511,5,FALSE)</f>
        <v>1832.09</v>
      </c>
      <c r="N2169" s="23" t="str">
        <f>VLOOKUP(A2169,'Hospitalisation Details'!A2169:H4511,6,FALSE)</f>
        <v>tier - 3</v>
      </c>
      <c r="O2169" s="23" t="str">
        <f>VLOOKUP(A2169,'Hospitalisation Details'!A2169:H4511,7,FALSE)</f>
        <v>tier - 3</v>
      </c>
      <c r="P2169" s="23" t="str">
        <f>VLOOKUP(A2169,'Hospitalisation Details'!A2169:H4511,8,FALSE)</f>
        <v>R1011</v>
      </c>
      <c r="Q2169" s="26">
        <f>VLOOKUP(A2169,'Hospitalisation Details'!A2169:H4511,3,FALSE)</f>
        <v>19.824999999999999</v>
      </c>
    </row>
    <row r="2170" spans="1:17" ht="15.75" customHeight="1" x14ac:dyDescent="0.3">
      <c r="A2170" s="31" t="s">
        <v>3687</v>
      </c>
      <c r="B2170" s="23" t="str">
        <f>VLOOKUP(A2170,'Customer Names'!A2170:D4504,3,FALSE)</f>
        <v xml:space="preserve">  Dathan</v>
      </c>
      <c r="C2170" s="23">
        <f>VLOOKUP(Healthcare!A2170,'Medical Examinations'!A2170:H4504,2,FALSE)</f>
        <v>34.4</v>
      </c>
      <c r="D2170" s="23">
        <f>VLOOKUP(A2170,'Medical Examinations'!A2170:H4504,3,FALSE)</f>
        <v>4.04</v>
      </c>
      <c r="E2170" s="23" t="str">
        <f>VLOOKUP(A2170,'Medical Examinations'!A2170:H4504,4,FALSE)</f>
        <v>No</v>
      </c>
      <c r="F2170" s="23" t="str">
        <f>VLOOKUP(A2170,'Medical Examinations'!A2170:H4504,5,FALSE)</f>
        <v>No</v>
      </c>
      <c r="G2170" s="23" t="str">
        <f>VLOOKUP(A2170,'Medical Examinations'!A2170:H4504,6,FALSE)</f>
        <v>No</v>
      </c>
      <c r="H2170" s="23">
        <f>VLOOKUP(A2170,'Medical Examinations'!A2170:H4504,7,FALSE)</f>
        <v>0</v>
      </c>
      <c r="I2170" s="23" t="str">
        <f>VLOOKUP(A2170,'Medical Examinations'!A2170:H4504,8,FALSE)</f>
        <v>No</v>
      </c>
      <c r="J2170" s="23" t="str" cm="1">
        <f t="array" ref="J2170">_xlfn.IFS(C2170&lt;18.5,"Under Weight",C2170&lt;25,"Healthy Weight",C2170&lt;30,"Over Weight",C2170&gt;=30,"Obesity")</f>
        <v>Obesity</v>
      </c>
      <c r="K2170" s="23" t="str" cm="1">
        <f t="array" ref="K2170">_xlfn.IFS(D2170&lt;5.7,"Normal",D2170&lt;=6.5,"Prediabetes",D2170&gt;6.5,"Diabetes")</f>
        <v>Normal</v>
      </c>
      <c r="L2170" s="30" t="str">
        <f>VLOOKUP(A2170,'Hospitalisation Details'!A2170:H4512,2,FALSE)</f>
        <v>01-Oct-1999</v>
      </c>
      <c r="M2170" s="23">
        <f>VLOOKUP(A2170,'Hospitalisation Details'!A2170:H4512,5,FALSE)</f>
        <v>1826.84</v>
      </c>
      <c r="N2170" s="23" t="str">
        <f>VLOOKUP(A2170,'Hospitalisation Details'!A2170:H4512,6,FALSE)</f>
        <v>tier - 3</v>
      </c>
      <c r="O2170" s="23" t="str">
        <f>VLOOKUP(A2170,'Hospitalisation Details'!A2170:H4512,7,FALSE)</f>
        <v>tier - 2</v>
      </c>
      <c r="P2170" s="23" t="str">
        <f>VLOOKUP(A2170,'Hospitalisation Details'!A2170:H4512,8,FALSE)</f>
        <v>R1011</v>
      </c>
      <c r="Q2170" s="26">
        <f>VLOOKUP(A2170,'Hospitalisation Details'!A2170:H4512,3,FALSE)</f>
        <v>23.68611111111111</v>
      </c>
    </row>
    <row r="2171" spans="1:17" ht="15.75" customHeight="1" x14ac:dyDescent="0.3">
      <c r="A2171" s="31" t="s">
        <v>3689</v>
      </c>
      <c r="B2171" s="23" t="str">
        <f>VLOOKUP(A2171,'Customer Names'!A2171:D4505,3,FALSE)</f>
        <v xml:space="preserve">  Eric</v>
      </c>
      <c r="C2171" s="23">
        <f>VLOOKUP(Healthcare!A2171,'Medical Examinations'!A2171:H4505,2,FALSE)</f>
        <v>32.56</v>
      </c>
      <c r="D2171" s="23">
        <f>VLOOKUP(A2171,'Medical Examinations'!A2171:H4505,3,FALSE)</f>
        <v>5.36</v>
      </c>
      <c r="E2171" s="23" t="str">
        <f>VLOOKUP(A2171,'Medical Examinations'!A2171:H4505,4,FALSE)</f>
        <v>No</v>
      </c>
      <c r="F2171" s="23" t="str">
        <f>VLOOKUP(A2171,'Medical Examinations'!A2171:H4505,5,FALSE)</f>
        <v>No</v>
      </c>
      <c r="G2171" s="23" t="str">
        <f>VLOOKUP(A2171,'Medical Examinations'!A2171:H4505,6,FALSE)</f>
        <v>No</v>
      </c>
      <c r="H2171" s="23">
        <f>VLOOKUP(A2171,'Medical Examinations'!A2171:H4505,7,FALSE)</f>
        <v>0</v>
      </c>
      <c r="I2171" s="23" t="str">
        <f>VLOOKUP(A2171,'Medical Examinations'!A2171:H4505,8,FALSE)</f>
        <v>No</v>
      </c>
      <c r="J2171" s="23" t="str" cm="1">
        <f t="array" ref="J2171">_xlfn.IFS(C2171&lt;18.5,"Under Weight",C2171&lt;25,"Healthy Weight",C2171&lt;30,"Over Weight",C2171&gt;=30,"Obesity")</f>
        <v>Obesity</v>
      </c>
      <c r="K2171" s="23" t="str" cm="1">
        <f t="array" ref="K2171">_xlfn.IFS(D2171&lt;5.7,"Normal",D2171&lt;=6.5,"Prediabetes",D2171&gt;6.5,"Diabetes")</f>
        <v>Normal</v>
      </c>
      <c r="L2171" s="30" t="str">
        <f>VLOOKUP(A2171,'Hospitalisation Details'!A2171:H4513,2,FALSE)</f>
        <v>17-Nov-1999</v>
      </c>
      <c r="M2171" s="23">
        <f>VLOOKUP(A2171,'Hospitalisation Details'!A2171:H4513,5,FALSE)</f>
        <v>1824.29</v>
      </c>
      <c r="N2171" s="23" t="str">
        <f>VLOOKUP(A2171,'Hospitalisation Details'!A2171:H4513,6,FALSE)</f>
        <v>tier - 3</v>
      </c>
      <c r="O2171" s="23" t="str">
        <f>VLOOKUP(A2171,'Hospitalisation Details'!A2171:H4513,7,FALSE)</f>
        <v>tier - 3</v>
      </c>
      <c r="P2171" s="23" t="str">
        <f>VLOOKUP(A2171,'Hospitalisation Details'!A2171:H4513,8,FALSE)</f>
        <v>R1013</v>
      </c>
      <c r="Q2171" s="26">
        <f>VLOOKUP(A2171,'Hospitalisation Details'!A2171:H4513,3,FALSE)</f>
        <v>23.558333333333334</v>
      </c>
    </row>
    <row r="2172" spans="1:17" ht="15.75" customHeight="1" x14ac:dyDescent="0.3">
      <c r="A2172" s="31" t="s">
        <v>3690</v>
      </c>
      <c r="B2172" s="23" t="str">
        <f>VLOOKUP(A2172,'Customer Names'!A2172:D4506,3,FALSE)</f>
        <v xml:space="preserve">  Allison M</v>
      </c>
      <c r="C2172" s="23">
        <f>VLOOKUP(Healthcare!A2172,'Medical Examinations'!A2172:H4506,2,FALSE)</f>
        <v>27.98</v>
      </c>
      <c r="D2172" s="23">
        <f>VLOOKUP(A2172,'Medical Examinations'!A2172:H4506,3,FALSE)</f>
        <v>4.38</v>
      </c>
      <c r="E2172" s="23" t="str">
        <f>VLOOKUP(A2172,'Medical Examinations'!A2172:H4506,4,FALSE)</f>
        <v>No</v>
      </c>
      <c r="F2172" s="23" t="str">
        <f>VLOOKUP(A2172,'Medical Examinations'!A2172:H4506,5,FALSE)</f>
        <v>yes</v>
      </c>
      <c r="G2172" s="23" t="str">
        <f>VLOOKUP(A2172,'Medical Examinations'!A2172:H4506,6,FALSE)</f>
        <v>No</v>
      </c>
      <c r="H2172" s="23">
        <f>VLOOKUP(A2172,'Medical Examinations'!A2172:H4506,7,FALSE)</f>
        <v>1</v>
      </c>
      <c r="I2172" s="23" t="str">
        <f>VLOOKUP(A2172,'Medical Examinations'!A2172:H4506,8,FALSE)</f>
        <v>No</v>
      </c>
      <c r="J2172" s="23" t="str" cm="1">
        <f t="array" ref="J2172">_xlfn.IFS(C2172&lt;18.5,"Under Weight",C2172&lt;25,"Healthy Weight",C2172&lt;30,"Over Weight",C2172&gt;=30,"Obesity")</f>
        <v>Over Weight</v>
      </c>
      <c r="K2172" s="23" t="str" cm="1">
        <f t="array" ref="K2172">_xlfn.IFS(D2172&lt;5.7,"Normal",D2172&lt;=6.5,"Prediabetes",D2172&gt;6.5,"Diabetes")</f>
        <v>Normal</v>
      </c>
      <c r="L2172" s="30" t="str">
        <f>VLOOKUP(A2172,'Hospitalisation Details'!A2172:H4514,2,FALSE)</f>
        <v>19-Aug-2004</v>
      </c>
      <c r="M2172" s="23">
        <f>VLOOKUP(A2172,'Hospitalisation Details'!A2172:H4514,5,FALSE)</f>
        <v>1822.54</v>
      </c>
      <c r="N2172" s="23" t="str">
        <f>VLOOKUP(A2172,'Hospitalisation Details'!A2172:H4514,6,FALSE)</f>
        <v>tier - 3</v>
      </c>
      <c r="O2172" s="23" t="str">
        <f>VLOOKUP(A2172,'Hospitalisation Details'!A2172:H4514,7,FALSE)</f>
        <v>tier - 1</v>
      </c>
      <c r="P2172" s="23" t="str">
        <f>VLOOKUP(A2172,'Hospitalisation Details'!A2172:H4514,8,FALSE)</f>
        <v>R1012</v>
      </c>
      <c r="Q2172" s="26">
        <f>VLOOKUP(A2172,'Hospitalisation Details'!A2172:H4514,3,FALSE)</f>
        <v>18.802777777777777</v>
      </c>
    </row>
    <row r="2173" spans="1:17" ht="15.75" customHeight="1" x14ac:dyDescent="0.3">
      <c r="A2173" s="31" t="s">
        <v>3691</v>
      </c>
      <c r="B2173" s="23" t="str">
        <f>VLOOKUP(A2173,'Customer Names'!A2173:D4507,3,FALSE)</f>
        <v xml:space="preserve">  Paul</v>
      </c>
      <c r="C2173" s="23">
        <f>VLOOKUP(Healthcare!A2173,'Medical Examinations'!A2173:H4507,2,FALSE)</f>
        <v>26.51</v>
      </c>
      <c r="D2173" s="23">
        <f>VLOOKUP(A2173,'Medical Examinations'!A2173:H4507,3,FALSE)</f>
        <v>4.58</v>
      </c>
      <c r="E2173" s="23" t="str">
        <f>VLOOKUP(A2173,'Medical Examinations'!A2173:H4507,4,FALSE)</f>
        <v>No</v>
      </c>
      <c r="F2173" s="23" t="str">
        <f>VLOOKUP(A2173,'Medical Examinations'!A2173:H4507,5,FALSE)</f>
        <v>No</v>
      </c>
      <c r="G2173" s="23" t="str">
        <f>VLOOKUP(A2173,'Medical Examinations'!A2173:H4507,6,FALSE)</f>
        <v>No</v>
      </c>
      <c r="H2173" s="23">
        <f>VLOOKUP(A2173,'Medical Examinations'!A2173:H4507,7,FALSE)</f>
        <v>0</v>
      </c>
      <c r="I2173" s="23" t="str">
        <f>VLOOKUP(A2173,'Medical Examinations'!A2173:H4507,8,FALSE)</f>
        <v>No</v>
      </c>
      <c r="J2173" s="23" t="str" cm="1">
        <f t="array" ref="J2173">_xlfn.IFS(C2173&lt;18.5,"Under Weight",C2173&lt;25,"Healthy Weight",C2173&lt;30,"Over Weight",C2173&gt;=30,"Obesity")</f>
        <v>Over Weight</v>
      </c>
      <c r="K2173" s="23" t="str" cm="1">
        <f t="array" ref="K2173">_xlfn.IFS(D2173&lt;5.7,"Normal",D2173&lt;=6.5,"Prediabetes",D2173&gt;6.5,"Diabetes")</f>
        <v>Normal</v>
      </c>
      <c r="L2173" s="30" t="str">
        <f>VLOOKUP(A2173,'Hospitalisation Details'!A2173:H4515,2,FALSE)</f>
        <v>25-Sep-1999</v>
      </c>
      <c r="M2173" s="23">
        <f>VLOOKUP(A2173,'Hospitalisation Details'!A2173:H4515,5,FALSE)</f>
        <v>1815.88</v>
      </c>
      <c r="N2173" s="23" t="str">
        <f>VLOOKUP(A2173,'Hospitalisation Details'!A2173:H4515,6,FALSE)</f>
        <v>tier - 3</v>
      </c>
      <c r="O2173" s="23" t="str">
        <f>VLOOKUP(A2173,'Hospitalisation Details'!A2173:H4515,7,FALSE)</f>
        <v>tier - 3</v>
      </c>
      <c r="P2173" s="23" t="str">
        <f>VLOOKUP(A2173,'Hospitalisation Details'!A2173:H4515,8,FALSE)</f>
        <v>R1013</v>
      </c>
      <c r="Q2173" s="26">
        <f>VLOOKUP(A2173,'Hospitalisation Details'!A2173:H4515,3,FALSE)</f>
        <v>23.702777777777779</v>
      </c>
    </row>
    <row r="2174" spans="1:17" ht="15.75" customHeight="1" x14ac:dyDescent="0.3">
      <c r="A2174" s="31" t="s">
        <v>3692</v>
      </c>
      <c r="B2174" s="23" t="str">
        <f>VLOOKUP(A2174,'Customer Names'!A2174:D4508,3,FALSE)</f>
        <v xml:space="preserve">  Aaron R</v>
      </c>
      <c r="C2174" s="23">
        <f>VLOOKUP(Healthcare!A2174,'Medical Examinations'!A2174:H4508,2,FALSE)</f>
        <v>29.734999999999999</v>
      </c>
      <c r="D2174" s="23">
        <f>VLOOKUP(A2174,'Medical Examinations'!A2174:H4508,3,FALSE)</f>
        <v>11.92</v>
      </c>
      <c r="E2174" s="23" t="str">
        <f>VLOOKUP(A2174,'Medical Examinations'!A2174:H4508,4,FALSE)</f>
        <v>No</v>
      </c>
      <c r="F2174" s="23" t="str">
        <f>VLOOKUP(A2174,'Medical Examinations'!A2174:H4508,5,FALSE)</f>
        <v>No</v>
      </c>
      <c r="G2174" s="23" t="str">
        <f>VLOOKUP(A2174,'Medical Examinations'!A2174:H4508,6,FALSE)</f>
        <v>No</v>
      </c>
      <c r="H2174" s="23">
        <f>VLOOKUP(A2174,'Medical Examinations'!A2174:H4508,7,FALSE)</f>
        <v>0</v>
      </c>
      <c r="I2174" s="23" t="str">
        <f>VLOOKUP(A2174,'Medical Examinations'!A2174:H4508,8,FALSE)</f>
        <v>No</v>
      </c>
      <c r="J2174" s="23" t="str" cm="1">
        <f t="array" ref="J2174">_xlfn.IFS(C2174&lt;18.5,"Under Weight",C2174&lt;25,"Healthy Weight",C2174&lt;30,"Over Weight",C2174&gt;=30,"Obesity")</f>
        <v>Over Weight</v>
      </c>
      <c r="K2174" s="23" t="str" cm="1">
        <f t="array" ref="K2174">_xlfn.IFS(D2174&lt;5.7,"Normal",D2174&lt;=6.5,"Prediabetes",D2174&gt;6.5,"Diabetes")</f>
        <v>Diabetes</v>
      </c>
      <c r="L2174" s="30" t="str">
        <f>VLOOKUP(A2174,'Hospitalisation Details'!A2174:H4516,2,FALSE)</f>
        <v>13-Dec-2002</v>
      </c>
      <c r="M2174" s="23">
        <f>VLOOKUP(A2174,'Hospitalisation Details'!A2174:H4516,5,FALSE)</f>
        <v>1769.53</v>
      </c>
      <c r="N2174" s="23" t="str">
        <f>VLOOKUP(A2174,'Hospitalisation Details'!A2174:H4516,6,FALSE)</f>
        <v>tier - 3</v>
      </c>
      <c r="O2174" s="23" t="str">
        <f>VLOOKUP(A2174,'Hospitalisation Details'!A2174:H4516,7,FALSE)</f>
        <v>tier - 3</v>
      </c>
      <c r="P2174" s="23" t="str">
        <f>VLOOKUP(A2174,'Hospitalisation Details'!A2174:H4516,8,FALSE)</f>
        <v>R1012</v>
      </c>
      <c r="Q2174" s="26">
        <f>VLOOKUP(A2174,'Hospitalisation Details'!A2174:H4516,3,FALSE)</f>
        <v>20.486111111111111</v>
      </c>
    </row>
    <row r="2175" spans="1:17" ht="15.75" customHeight="1" x14ac:dyDescent="0.3">
      <c r="A2175" s="31" t="s">
        <v>3694</v>
      </c>
      <c r="B2175" s="23" t="str">
        <f>VLOOKUP(A2175,'Customer Names'!A2175:D4509,3,FALSE)</f>
        <v xml:space="preserve">  Caitlin H</v>
      </c>
      <c r="C2175" s="23">
        <f>VLOOKUP(Healthcare!A2175,'Medical Examinations'!A2175:H4509,2,FALSE)</f>
        <v>40.5</v>
      </c>
      <c r="D2175" s="23">
        <f>VLOOKUP(A2175,'Medical Examinations'!A2175:H4509,3,FALSE)</f>
        <v>5.4</v>
      </c>
      <c r="E2175" s="23" t="str">
        <f>VLOOKUP(A2175,'Medical Examinations'!A2175:H4509,4,FALSE)</f>
        <v>No</v>
      </c>
      <c r="F2175" s="23" t="str">
        <f>VLOOKUP(A2175,'Medical Examinations'!A2175:H4509,5,FALSE)</f>
        <v>No</v>
      </c>
      <c r="G2175" s="23" t="str">
        <f>VLOOKUP(A2175,'Medical Examinations'!A2175:H4509,6,FALSE)</f>
        <v>Yes</v>
      </c>
      <c r="H2175" s="23">
        <f>VLOOKUP(A2175,'Medical Examinations'!A2175:H4509,7,FALSE)</f>
        <v>1</v>
      </c>
      <c r="I2175" s="23" t="str">
        <f>VLOOKUP(A2175,'Medical Examinations'!A2175:H4509,8,FALSE)</f>
        <v>No</v>
      </c>
      <c r="J2175" s="23" t="str" cm="1">
        <f t="array" ref="J2175">_xlfn.IFS(C2175&lt;18.5,"Under Weight",C2175&lt;25,"Healthy Weight",C2175&lt;30,"Over Weight",C2175&gt;=30,"Obesity")</f>
        <v>Obesity</v>
      </c>
      <c r="K2175" s="23" t="str" cm="1">
        <f t="array" ref="K2175">_xlfn.IFS(D2175&lt;5.7,"Normal",D2175&lt;=6.5,"Prediabetes",D2175&gt;6.5,"Diabetes")</f>
        <v>Normal</v>
      </c>
      <c r="L2175" s="30" t="str">
        <f>VLOOKUP(A2175,'Hospitalisation Details'!A2175:H4517,2,FALSE)</f>
        <v>19-Nov-2003</v>
      </c>
      <c r="M2175" s="23">
        <f>VLOOKUP(A2175,'Hospitalisation Details'!A2175:H4517,5,FALSE)</f>
        <v>1759.34</v>
      </c>
      <c r="N2175" s="23" t="str">
        <f>VLOOKUP(A2175,'Hospitalisation Details'!A2175:H4517,6,FALSE)</f>
        <v>tier - 3</v>
      </c>
      <c r="O2175" s="23" t="str">
        <f>VLOOKUP(A2175,'Hospitalisation Details'!A2175:H4517,7,FALSE)</f>
        <v>tier - 1</v>
      </c>
      <c r="P2175" s="23" t="str">
        <f>VLOOKUP(A2175,'Hospitalisation Details'!A2175:H4517,8,FALSE)</f>
        <v>R1011</v>
      </c>
      <c r="Q2175" s="26">
        <f>VLOOKUP(A2175,'Hospitalisation Details'!A2175:H4517,3,FALSE)</f>
        <v>19.552777777777777</v>
      </c>
    </row>
    <row r="2176" spans="1:17" ht="15.75" customHeight="1" x14ac:dyDescent="0.3">
      <c r="A2176" s="31" t="s">
        <v>3696</v>
      </c>
      <c r="B2176" s="23" t="str">
        <f>VLOOKUP(A2176,'Customer Names'!A2176:D4510,3,FALSE)</f>
        <v xml:space="preserve">  Harald E</v>
      </c>
      <c r="C2176" s="23">
        <f>VLOOKUP(Healthcare!A2176,'Medical Examinations'!A2176:H4510,2,FALSE)</f>
        <v>25.64</v>
      </c>
      <c r="D2176" s="23">
        <f>VLOOKUP(A2176,'Medical Examinations'!A2176:H4510,3,FALSE)</f>
        <v>4.76</v>
      </c>
      <c r="E2176" s="23" t="str">
        <f>VLOOKUP(A2176,'Medical Examinations'!A2176:H4510,4,FALSE)</f>
        <v>No</v>
      </c>
      <c r="F2176" s="23" t="str">
        <f>VLOOKUP(A2176,'Medical Examinations'!A2176:H4510,5,FALSE)</f>
        <v>No</v>
      </c>
      <c r="G2176" s="23" t="str">
        <f>VLOOKUP(A2176,'Medical Examinations'!A2176:H4510,6,FALSE)</f>
        <v>No</v>
      </c>
      <c r="H2176" s="23">
        <f>VLOOKUP(A2176,'Medical Examinations'!A2176:H4510,7,FALSE)</f>
        <v>1</v>
      </c>
      <c r="I2176" s="23" t="str">
        <f>VLOOKUP(A2176,'Medical Examinations'!A2176:H4510,8,FALSE)</f>
        <v>No</v>
      </c>
      <c r="J2176" s="23" t="str" cm="1">
        <f t="array" ref="J2176">_xlfn.IFS(C2176&lt;18.5,"Under Weight",C2176&lt;25,"Healthy Weight",C2176&lt;30,"Over Weight",C2176&gt;=30,"Obesity")</f>
        <v>Over Weight</v>
      </c>
      <c r="K2176" s="23" t="str" cm="1">
        <f t="array" ref="K2176">_xlfn.IFS(D2176&lt;5.7,"Normal",D2176&lt;=6.5,"Prediabetes",D2176&gt;6.5,"Diabetes")</f>
        <v>Normal</v>
      </c>
      <c r="L2176" s="30" t="str">
        <f>VLOOKUP(A2176,'Hospitalisation Details'!A2176:H4518,2,FALSE)</f>
        <v>07-Oct-1998</v>
      </c>
      <c r="M2176" s="23">
        <f>VLOOKUP(A2176,'Hospitalisation Details'!A2176:H4518,5,FALSE)</f>
        <v>1756.6</v>
      </c>
      <c r="N2176" s="23" t="str">
        <f>VLOOKUP(A2176,'Hospitalisation Details'!A2176:H4518,6,FALSE)</f>
        <v>tier - 3</v>
      </c>
      <c r="O2176" s="23" t="str">
        <f>VLOOKUP(A2176,'Hospitalisation Details'!A2176:H4518,7,FALSE)</f>
        <v>tier - 3</v>
      </c>
      <c r="P2176" s="23" t="str">
        <f>VLOOKUP(A2176,'Hospitalisation Details'!A2176:H4518,8,FALSE)</f>
        <v>R1013</v>
      </c>
      <c r="Q2176" s="26">
        <f>VLOOKUP(A2176,'Hospitalisation Details'!A2176:H4518,3,FALSE)</f>
        <v>24.669444444444444</v>
      </c>
    </row>
    <row r="2177" spans="1:17" ht="15.75" customHeight="1" x14ac:dyDescent="0.3">
      <c r="A2177" s="31" t="s">
        <v>3698</v>
      </c>
      <c r="B2177" s="23" t="str">
        <f>VLOOKUP(A2177,'Customer Names'!A2177:D4511,3,FALSE)</f>
        <v xml:space="preserve">  Siobhan A</v>
      </c>
      <c r="C2177" s="23">
        <f>VLOOKUP(Healthcare!A2177,'Medical Examinations'!A2177:H4511,2,FALSE)</f>
        <v>32.9</v>
      </c>
      <c r="D2177" s="23">
        <f>VLOOKUP(A2177,'Medical Examinations'!A2177:H4511,3,FALSE)</f>
        <v>4.78</v>
      </c>
      <c r="E2177" s="23" t="str">
        <f>VLOOKUP(A2177,'Medical Examinations'!A2177:H4511,4,FALSE)</f>
        <v>No</v>
      </c>
      <c r="F2177" s="23" t="str">
        <f>VLOOKUP(A2177,'Medical Examinations'!A2177:H4511,5,FALSE)</f>
        <v>No</v>
      </c>
      <c r="G2177" s="23" t="str">
        <f>VLOOKUP(A2177,'Medical Examinations'!A2177:H4511,6,FALSE)</f>
        <v>Yes</v>
      </c>
      <c r="H2177" s="23">
        <f>VLOOKUP(A2177,'Medical Examinations'!A2177:H4511,7,FALSE)</f>
        <v>1</v>
      </c>
      <c r="I2177" s="23" t="str">
        <f>VLOOKUP(A2177,'Medical Examinations'!A2177:H4511,8,FALSE)</f>
        <v>No</v>
      </c>
      <c r="J2177" s="23" t="str" cm="1">
        <f t="array" ref="J2177">_xlfn.IFS(C2177&lt;18.5,"Under Weight",C2177&lt;25,"Healthy Weight",C2177&lt;30,"Over Weight",C2177&gt;=30,"Obesity")</f>
        <v>Obesity</v>
      </c>
      <c r="K2177" s="23" t="str" cm="1">
        <f t="array" ref="K2177">_xlfn.IFS(D2177&lt;5.7,"Normal",D2177&lt;=6.5,"Prediabetes",D2177&gt;6.5,"Diabetes")</f>
        <v>Normal</v>
      </c>
      <c r="L2177" s="30" t="str">
        <f>VLOOKUP(A2177,'Hospitalisation Details'!A2177:H4519,2,FALSE)</f>
        <v>26-Sep-2003</v>
      </c>
      <c r="M2177" s="23">
        <f>VLOOKUP(A2177,'Hospitalisation Details'!A2177:H4519,5,FALSE)</f>
        <v>1748.77</v>
      </c>
      <c r="N2177" s="23" t="str">
        <f>VLOOKUP(A2177,'Hospitalisation Details'!A2177:H4519,6,FALSE)</f>
        <v>tier - 3</v>
      </c>
      <c r="O2177" s="23" t="str">
        <f>VLOOKUP(A2177,'Hospitalisation Details'!A2177:H4519,7,FALSE)</f>
        <v>tier - 1</v>
      </c>
      <c r="P2177" s="23" t="str">
        <f>VLOOKUP(A2177,'Hospitalisation Details'!A2177:H4519,8,FALSE)</f>
        <v>R1011</v>
      </c>
      <c r="Q2177" s="26">
        <f>VLOOKUP(A2177,'Hospitalisation Details'!A2177:H4519,3,FALSE)</f>
        <v>19.7</v>
      </c>
    </row>
    <row r="2178" spans="1:17" ht="15.75" customHeight="1" x14ac:dyDescent="0.3">
      <c r="A2178" s="31" t="s">
        <v>3700</v>
      </c>
      <c r="B2178" s="23" t="str">
        <f>VLOOKUP(A2178,'Customer Names'!A2178:D4512,3,FALSE)</f>
        <v xml:space="preserve">  Andrea J</v>
      </c>
      <c r="C2178" s="23">
        <f>VLOOKUP(Healthcare!A2178,'Medical Examinations'!A2178:H4512,2,FALSE)</f>
        <v>29.8</v>
      </c>
      <c r="D2178" s="23">
        <f>VLOOKUP(A2178,'Medical Examinations'!A2178:H4512,3,FALSE)</f>
        <v>4.26</v>
      </c>
      <c r="E2178" s="23" t="str">
        <f>VLOOKUP(A2178,'Medical Examinations'!A2178:H4512,4,FALSE)</f>
        <v>No</v>
      </c>
      <c r="F2178" s="23" t="str">
        <f>VLOOKUP(A2178,'Medical Examinations'!A2178:H4512,5,FALSE)</f>
        <v>No</v>
      </c>
      <c r="G2178" s="23" t="str">
        <f>VLOOKUP(A2178,'Medical Examinations'!A2178:H4512,6,FALSE)</f>
        <v>Yes</v>
      </c>
      <c r="H2178" s="23">
        <f>VLOOKUP(A2178,'Medical Examinations'!A2178:H4512,7,FALSE)</f>
        <v>1</v>
      </c>
      <c r="I2178" s="23" t="str">
        <f>VLOOKUP(A2178,'Medical Examinations'!A2178:H4512,8,FALSE)</f>
        <v>No</v>
      </c>
      <c r="J2178" s="23" t="str" cm="1">
        <f t="array" ref="J2178">_xlfn.IFS(C2178&lt;18.5,"Under Weight",C2178&lt;25,"Healthy Weight",C2178&lt;30,"Over Weight",C2178&gt;=30,"Obesity")</f>
        <v>Over Weight</v>
      </c>
      <c r="K2178" s="23" t="str" cm="1">
        <f t="array" ref="K2178">_xlfn.IFS(D2178&lt;5.7,"Normal",D2178&lt;=6.5,"Prediabetes",D2178&gt;6.5,"Diabetes")</f>
        <v>Normal</v>
      </c>
      <c r="L2178" s="30" t="str">
        <f>VLOOKUP(A2178,'Hospitalisation Details'!A2178:H4520,2,FALSE)</f>
        <v>28-Jul-2003</v>
      </c>
      <c r="M2178" s="23">
        <f>VLOOKUP(A2178,'Hospitalisation Details'!A2178:H4520,5,FALSE)</f>
        <v>1744.47</v>
      </c>
      <c r="N2178" s="23" t="str">
        <f>VLOOKUP(A2178,'Hospitalisation Details'!A2178:H4520,6,FALSE)</f>
        <v>tier - 3</v>
      </c>
      <c r="O2178" s="23" t="str">
        <f>VLOOKUP(A2178,'Hospitalisation Details'!A2178:H4520,7,FALSE)</f>
        <v>tier - 1</v>
      </c>
      <c r="P2178" s="23" t="str">
        <f>VLOOKUP(A2178,'Hospitalisation Details'!A2178:H4520,8,FALSE)</f>
        <v>R1011</v>
      </c>
      <c r="Q2178" s="26">
        <f>VLOOKUP(A2178,'Hospitalisation Details'!A2178:H4520,3,FALSE)</f>
        <v>19.861111111111111</v>
      </c>
    </row>
    <row r="2179" spans="1:17" ht="15.75" customHeight="1" x14ac:dyDescent="0.3">
      <c r="A2179" s="31" t="s">
        <v>3702</v>
      </c>
      <c r="B2179" s="23" t="str">
        <f>VLOOKUP(A2179,'Customer Names'!A2179:D4513,3,FALSE)</f>
        <v xml:space="preserve">  Marie</v>
      </c>
      <c r="C2179" s="23">
        <f>VLOOKUP(Healthcare!A2179,'Medical Examinations'!A2179:H4513,2,FALSE)</f>
        <v>28.9</v>
      </c>
      <c r="D2179" s="23">
        <f>VLOOKUP(A2179,'Medical Examinations'!A2179:H4513,3,FALSE)</f>
        <v>5.85</v>
      </c>
      <c r="E2179" s="23" t="str">
        <f>VLOOKUP(A2179,'Medical Examinations'!A2179:H4513,4,FALSE)</f>
        <v>No</v>
      </c>
      <c r="F2179" s="23" t="str">
        <f>VLOOKUP(A2179,'Medical Examinations'!A2179:H4513,5,FALSE)</f>
        <v>No</v>
      </c>
      <c r="G2179" s="23" t="str">
        <f>VLOOKUP(A2179,'Medical Examinations'!A2179:H4513,6,FALSE)</f>
        <v>Yes</v>
      </c>
      <c r="H2179" s="23">
        <f>VLOOKUP(A2179,'Medical Examinations'!A2179:H4513,7,FALSE)</f>
        <v>1</v>
      </c>
      <c r="I2179" s="23" t="str">
        <f>VLOOKUP(A2179,'Medical Examinations'!A2179:H4513,8,FALSE)</f>
        <v>No</v>
      </c>
      <c r="J2179" s="23" t="str" cm="1">
        <f t="array" ref="J2179">_xlfn.IFS(C2179&lt;18.5,"Under Weight",C2179&lt;25,"Healthy Weight",C2179&lt;30,"Over Weight",C2179&gt;=30,"Obesity")</f>
        <v>Over Weight</v>
      </c>
      <c r="K2179" s="23" t="str" cm="1">
        <f t="array" ref="K2179">_xlfn.IFS(D2179&lt;5.7,"Normal",D2179&lt;=6.5,"Prediabetes",D2179&gt;6.5,"Diabetes")</f>
        <v>Prediabetes</v>
      </c>
      <c r="L2179" s="30" t="str">
        <f>VLOOKUP(A2179,'Hospitalisation Details'!A2179:H4521,2,FALSE)</f>
        <v>25-Jul-2003</v>
      </c>
      <c r="M2179" s="23">
        <f>VLOOKUP(A2179,'Hospitalisation Details'!A2179:H4521,5,FALSE)</f>
        <v>1743.21</v>
      </c>
      <c r="N2179" s="23" t="str">
        <f>VLOOKUP(A2179,'Hospitalisation Details'!A2179:H4521,6,FALSE)</f>
        <v>tier - 3</v>
      </c>
      <c r="O2179" s="23" t="str">
        <f>VLOOKUP(A2179,'Hospitalisation Details'!A2179:H4521,7,FALSE)</f>
        <v>tier - 1</v>
      </c>
      <c r="P2179" s="23" t="str">
        <f>VLOOKUP(A2179,'Hospitalisation Details'!A2179:H4521,8,FALSE)</f>
        <v>R1011</v>
      </c>
      <c r="Q2179" s="26">
        <f>VLOOKUP(A2179,'Hospitalisation Details'!A2179:H4521,3,FALSE)</f>
        <v>19.869444444444444</v>
      </c>
    </row>
    <row r="2180" spans="1:17" ht="15.75" customHeight="1" x14ac:dyDescent="0.3">
      <c r="A2180" s="31" t="s">
        <v>3703</v>
      </c>
      <c r="B2180" s="23" t="str">
        <f>VLOOKUP(A2180,'Customer Names'!A2180:D4514,3,FALSE)</f>
        <v xml:space="preserve">  Rachel A</v>
      </c>
      <c r="C2180" s="23">
        <f>VLOOKUP(Healthcare!A2180,'Medical Examinations'!A2180:H4514,2,FALSE)</f>
        <v>24.7</v>
      </c>
      <c r="D2180" s="23">
        <f>VLOOKUP(A2180,'Medical Examinations'!A2180:H4514,3,FALSE)</f>
        <v>5.32</v>
      </c>
      <c r="E2180" s="23" t="str">
        <f>VLOOKUP(A2180,'Medical Examinations'!A2180:H4514,4,FALSE)</f>
        <v>No</v>
      </c>
      <c r="F2180" s="23" t="str">
        <f>VLOOKUP(A2180,'Medical Examinations'!A2180:H4514,5,FALSE)</f>
        <v>No</v>
      </c>
      <c r="G2180" s="23" t="str">
        <f>VLOOKUP(A2180,'Medical Examinations'!A2180:H4514,6,FALSE)</f>
        <v>Yes</v>
      </c>
      <c r="H2180" s="23">
        <f>VLOOKUP(A2180,'Medical Examinations'!A2180:H4514,7,FALSE)</f>
        <v>1</v>
      </c>
      <c r="I2180" s="23" t="str">
        <f>VLOOKUP(A2180,'Medical Examinations'!A2180:H4514,8,FALSE)</f>
        <v>No</v>
      </c>
      <c r="J2180" s="23" t="str" cm="1">
        <f t="array" ref="J2180">_xlfn.IFS(C2180&lt;18.5,"Under Weight",C2180&lt;25,"Healthy Weight",C2180&lt;30,"Over Weight",C2180&gt;=30,"Obesity")</f>
        <v>Healthy Weight</v>
      </c>
      <c r="K2180" s="23" t="str" cm="1">
        <f t="array" ref="K2180">_xlfn.IFS(D2180&lt;5.7,"Normal",D2180&lt;=6.5,"Prediabetes",D2180&gt;6.5,"Diabetes")</f>
        <v>Normal</v>
      </c>
      <c r="L2180" s="30" t="str">
        <f>VLOOKUP(A2180,'Hospitalisation Details'!A2180:H4522,2,FALSE)</f>
        <v>14-Nov-2003</v>
      </c>
      <c r="M2180" s="23">
        <f>VLOOKUP(A2180,'Hospitalisation Details'!A2180:H4522,5,FALSE)</f>
        <v>1737.38</v>
      </c>
      <c r="N2180" s="23" t="str">
        <f>VLOOKUP(A2180,'Hospitalisation Details'!A2180:H4522,6,FALSE)</f>
        <v>tier - 3</v>
      </c>
      <c r="O2180" s="23" t="str">
        <f>VLOOKUP(A2180,'Hospitalisation Details'!A2180:H4522,7,FALSE)</f>
        <v>tier - 2</v>
      </c>
      <c r="P2180" s="23" t="str">
        <f>VLOOKUP(A2180,'Hospitalisation Details'!A2180:H4522,8,FALSE)</f>
        <v>R1011</v>
      </c>
      <c r="Q2180" s="26">
        <f>VLOOKUP(A2180,'Hospitalisation Details'!A2180:H4522,3,FALSE)</f>
        <v>19.566666666666666</v>
      </c>
    </row>
    <row r="2181" spans="1:17" ht="15.75" customHeight="1" x14ac:dyDescent="0.3">
      <c r="A2181" s="31" t="s">
        <v>3705</v>
      </c>
      <c r="B2181" s="23" t="str">
        <f>VLOOKUP(A2181,'Customer Names'!A2181:D4515,3,FALSE)</f>
        <v xml:space="preserve">  Emma</v>
      </c>
      <c r="C2181" s="23">
        <f>VLOOKUP(Healthcare!A2181,'Medical Examinations'!A2181:H4515,2,FALSE)</f>
        <v>20.6</v>
      </c>
      <c r="D2181" s="23">
        <f>VLOOKUP(A2181,'Medical Examinations'!A2181:H4515,3,FALSE)</f>
        <v>5.14</v>
      </c>
      <c r="E2181" s="23" t="str">
        <f>VLOOKUP(A2181,'Medical Examinations'!A2181:H4515,4,FALSE)</f>
        <v>No</v>
      </c>
      <c r="F2181" s="23" t="str">
        <f>VLOOKUP(A2181,'Medical Examinations'!A2181:H4515,5,FALSE)</f>
        <v>No</v>
      </c>
      <c r="G2181" s="23" t="str">
        <f>VLOOKUP(A2181,'Medical Examinations'!A2181:H4515,6,FALSE)</f>
        <v>Yes</v>
      </c>
      <c r="H2181" s="23">
        <f>VLOOKUP(A2181,'Medical Examinations'!A2181:H4515,7,FALSE)</f>
        <v>1</v>
      </c>
      <c r="I2181" s="23" t="str">
        <f>VLOOKUP(A2181,'Medical Examinations'!A2181:H4515,8,FALSE)</f>
        <v>No</v>
      </c>
      <c r="J2181" s="23" t="str" cm="1">
        <f t="array" ref="J2181">_xlfn.IFS(C2181&lt;18.5,"Under Weight",C2181&lt;25,"Healthy Weight",C2181&lt;30,"Over Weight",C2181&gt;=30,"Obesity")</f>
        <v>Healthy Weight</v>
      </c>
      <c r="K2181" s="23" t="str" cm="1">
        <f t="array" ref="K2181">_xlfn.IFS(D2181&lt;5.7,"Normal",D2181&lt;=6.5,"Prediabetes",D2181&gt;6.5,"Diabetes")</f>
        <v>Normal</v>
      </c>
      <c r="L2181" s="30" t="str">
        <f>VLOOKUP(A2181,'Hospitalisation Details'!A2181:H4523,2,FALSE)</f>
        <v>09-Nov-2003</v>
      </c>
      <c r="M2181" s="23">
        <f>VLOOKUP(A2181,'Hospitalisation Details'!A2181:H4523,5,FALSE)</f>
        <v>1731.68</v>
      </c>
      <c r="N2181" s="23" t="str">
        <f>VLOOKUP(A2181,'Hospitalisation Details'!A2181:H4523,6,FALSE)</f>
        <v>tier - 3</v>
      </c>
      <c r="O2181" s="23" t="str">
        <f>VLOOKUP(A2181,'Hospitalisation Details'!A2181:H4523,7,FALSE)</f>
        <v>tier - 2</v>
      </c>
      <c r="P2181" s="23" t="str">
        <f>VLOOKUP(A2181,'Hospitalisation Details'!A2181:H4523,8,FALSE)</f>
        <v>R1011</v>
      </c>
      <c r="Q2181" s="26">
        <f>VLOOKUP(A2181,'Hospitalisation Details'!A2181:H4523,3,FALSE)</f>
        <v>19.580555555555556</v>
      </c>
    </row>
    <row r="2182" spans="1:17" ht="15.75" customHeight="1" x14ac:dyDescent="0.3">
      <c r="A2182" s="31" t="s">
        <v>3706</v>
      </c>
      <c r="B2182" s="23" t="str">
        <f>VLOOKUP(A2182,'Customer Names'!A2182:D4516,3,FALSE)</f>
        <v xml:space="preserve">  Kiersten</v>
      </c>
      <c r="C2182" s="23">
        <f>VLOOKUP(Healthcare!A2182,'Medical Examinations'!A2182:H4516,2,FALSE)</f>
        <v>18.600000000000001</v>
      </c>
      <c r="D2182" s="23">
        <f>VLOOKUP(A2182,'Medical Examinations'!A2182:H4516,3,FALSE)</f>
        <v>5</v>
      </c>
      <c r="E2182" s="23" t="str">
        <f>VLOOKUP(A2182,'Medical Examinations'!A2182:H4516,4,FALSE)</f>
        <v>No</v>
      </c>
      <c r="F2182" s="23" t="str">
        <f>VLOOKUP(A2182,'Medical Examinations'!A2182:H4516,5,FALSE)</f>
        <v>No</v>
      </c>
      <c r="G2182" s="23" t="str">
        <f>VLOOKUP(A2182,'Medical Examinations'!A2182:H4516,6,FALSE)</f>
        <v>Yes</v>
      </c>
      <c r="H2182" s="23">
        <f>VLOOKUP(A2182,'Medical Examinations'!A2182:H4516,7,FALSE)</f>
        <v>1</v>
      </c>
      <c r="I2182" s="23" t="str">
        <f>VLOOKUP(A2182,'Medical Examinations'!A2182:H4516,8,FALSE)</f>
        <v>No</v>
      </c>
      <c r="J2182" s="23" t="str" cm="1">
        <f t="array" ref="J2182">_xlfn.IFS(C2182&lt;18.5,"Under Weight",C2182&lt;25,"Healthy Weight",C2182&lt;30,"Over Weight",C2182&gt;=30,"Obesity")</f>
        <v>Healthy Weight</v>
      </c>
      <c r="K2182" s="23" t="str" cm="1">
        <f t="array" ref="K2182">_xlfn.IFS(D2182&lt;5.7,"Normal",D2182&lt;=6.5,"Prediabetes",D2182&gt;6.5,"Diabetes")</f>
        <v>Normal</v>
      </c>
      <c r="L2182" s="30" t="str">
        <f>VLOOKUP(A2182,'Hospitalisation Details'!A2182:H4524,2,FALSE)</f>
        <v>01-Sep-2003</v>
      </c>
      <c r="M2182" s="23">
        <f>VLOOKUP(A2182,'Hospitalisation Details'!A2182:H4524,5,FALSE)</f>
        <v>1728.9</v>
      </c>
      <c r="N2182" s="23" t="str">
        <f>VLOOKUP(A2182,'Hospitalisation Details'!A2182:H4524,6,FALSE)</f>
        <v>tier - 3</v>
      </c>
      <c r="O2182" s="23" t="str">
        <f>VLOOKUP(A2182,'Hospitalisation Details'!A2182:H4524,7,FALSE)</f>
        <v>tier - 2</v>
      </c>
      <c r="P2182" s="23" t="str">
        <f>VLOOKUP(A2182,'Hospitalisation Details'!A2182:H4524,8,FALSE)</f>
        <v>R1011</v>
      </c>
      <c r="Q2182" s="26">
        <f>VLOOKUP(A2182,'Hospitalisation Details'!A2182:H4524,3,FALSE)</f>
        <v>19.769444444444446</v>
      </c>
    </row>
    <row r="2183" spans="1:17" ht="15.75" customHeight="1" x14ac:dyDescent="0.3">
      <c r="A2183" s="31" t="s">
        <v>3708</v>
      </c>
      <c r="B2183" s="23" t="str">
        <f>VLOOKUP(A2183,'Customer Names'!A2183:D4517,3,FALSE)</f>
        <v xml:space="preserve">  Rachael</v>
      </c>
      <c r="C2183" s="23">
        <f>VLOOKUP(Healthcare!A2183,'Medical Examinations'!A2183:H4517,2,FALSE)</f>
        <v>17.8</v>
      </c>
      <c r="D2183" s="23">
        <f>VLOOKUP(A2183,'Medical Examinations'!A2183:H4517,3,FALSE)</f>
        <v>4.55</v>
      </c>
      <c r="E2183" s="23" t="str">
        <f>VLOOKUP(A2183,'Medical Examinations'!A2183:H4517,4,FALSE)</f>
        <v>No</v>
      </c>
      <c r="F2183" s="23" t="str">
        <f>VLOOKUP(A2183,'Medical Examinations'!A2183:H4517,5,FALSE)</f>
        <v>No</v>
      </c>
      <c r="G2183" s="23" t="str">
        <f>VLOOKUP(A2183,'Medical Examinations'!A2183:H4517,6,FALSE)</f>
        <v>Yes</v>
      </c>
      <c r="H2183" s="23">
        <f>VLOOKUP(A2183,'Medical Examinations'!A2183:H4517,7,FALSE)</f>
        <v>1</v>
      </c>
      <c r="I2183" s="23" t="str">
        <f>VLOOKUP(A2183,'Medical Examinations'!A2183:H4517,8,FALSE)</f>
        <v>No</v>
      </c>
      <c r="J2183" s="23" t="str" cm="1">
        <f t="array" ref="J2183">_xlfn.IFS(C2183&lt;18.5,"Under Weight",C2183&lt;25,"Healthy Weight",C2183&lt;30,"Over Weight",C2183&gt;=30,"Obesity")</f>
        <v>Under Weight</v>
      </c>
      <c r="K2183" s="23" t="str" cm="1">
        <f t="array" ref="K2183">_xlfn.IFS(D2183&lt;5.7,"Normal",D2183&lt;=6.5,"Prediabetes",D2183&gt;6.5,"Diabetes")</f>
        <v>Normal</v>
      </c>
      <c r="L2183" s="30" t="str">
        <f>VLOOKUP(A2183,'Hospitalisation Details'!A2183:H4525,2,FALSE)</f>
        <v>21-Nov-2003</v>
      </c>
      <c r="M2183" s="23">
        <f>VLOOKUP(A2183,'Hospitalisation Details'!A2183:H4525,5,FALSE)</f>
        <v>1727.79</v>
      </c>
      <c r="N2183" s="23" t="str">
        <f>VLOOKUP(A2183,'Hospitalisation Details'!A2183:H4525,6,FALSE)</f>
        <v>tier - 3</v>
      </c>
      <c r="O2183" s="23" t="str">
        <f>VLOOKUP(A2183,'Hospitalisation Details'!A2183:H4525,7,FALSE)</f>
        <v>tier - 3</v>
      </c>
      <c r="P2183" s="23" t="str">
        <f>VLOOKUP(A2183,'Hospitalisation Details'!A2183:H4525,8,FALSE)</f>
        <v>R1011</v>
      </c>
      <c r="Q2183" s="26">
        <f>VLOOKUP(A2183,'Hospitalisation Details'!A2183:H4525,3,FALSE)</f>
        <v>19.547222222222221</v>
      </c>
    </row>
    <row r="2184" spans="1:17" ht="15.75" customHeight="1" x14ac:dyDescent="0.3">
      <c r="A2184" s="31" t="s">
        <v>3709</v>
      </c>
      <c r="B2184" s="23" t="str">
        <f>VLOOKUP(A2184,'Customer Names'!A2184:D4518,3,FALSE)</f>
        <v xml:space="preserve">  Timothy P</v>
      </c>
      <c r="C2184" s="23">
        <f>VLOOKUP(Healthcare!A2184,'Medical Examinations'!A2184:H4518,2,FALSE)</f>
        <v>35.200000000000003</v>
      </c>
      <c r="D2184" s="23">
        <f>VLOOKUP(A2184,'Medical Examinations'!A2184:H4518,3,FALSE)</f>
        <v>5.97</v>
      </c>
      <c r="E2184" s="23" t="str">
        <f>VLOOKUP(A2184,'Medical Examinations'!A2184:H4518,4,FALSE)</f>
        <v>No</v>
      </c>
      <c r="F2184" s="23" t="str">
        <f>VLOOKUP(A2184,'Medical Examinations'!A2184:H4518,5,FALSE)</f>
        <v>yes</v>
      </c>
      <c r="G2184" s="23" t="str">
        <f>VLOOKUP(A2184,'Medical Examinations'!A2184:H4518,6,FALSE)</f>
        <v>No</v>
      </c>
      <c r="H2184" s="23">
        <f>VLOOKUP(A2184,'Medical Examinations'!A2184:H4518,7,FALSE)</f>
        <v>1</v>
      </c>
      <c r="I2184" s="23" t="str">
        <f>VLOOKUP(A2184,'Medical Examinations'!A2184:H4518,8,FALSE)</f>
        <v>No</v>
      </c>
      <c r="J2184" s="23" t="str" cm="1">
        <f t="array" ref="J2184">_xlfn.IFS(C2184&lt;18.5,"Under Weight",C2184&lt;25,"Healthy Weight",C2184&lt;30,"Over Weight",C2184&gt;=30,"Obesity")</f>
        <v>Obesity</v>
      </c>
      <c r="K2184" s="23" t="str" cm="1">
        <f t="array" ref="K2184">_xlfn.IFS(D2184&lt;5.7,"Normal",D2184&lt;=6.5,"Prediabetes",D2184&gt;6.5,"Diabetes")</f>
        <v>Prediabetes</v>
      </c>
      <c r="L2184" s="30" t="str">
        <f>VLOOKUP(A2184,'Hospitalisation Details'!A2184:H4526,2,FALSE)</f>
        <v>09-Sep-2004</v>
      </c>
      <c r="M2184" s="23">
        <f>VLOOKUP(A2184,'Hospitalisation Details'!A2184:H4526,5,FALSE)</f>
        <v>1727.54</v>
      </c>
      <c r="N2184" s="23" t="str">
        <f>VLOOKUP(A2184,'Hospitalisation Details'!A2184:H4526,6,FALSE)</f>
        <v>tier - 3</v>
      </c>
      <c r="O2184" s="23" t="str">
        <f>VLOOKUP(A2184,'Hospitalisation Details'!A2184:H4526,7,FALSE)</f>
        <v>tier - 1</v>
      </c>
      <c r="P2184" s="23" t="str">
        <f>VLOOKUP(A2184,'Hospitalisation Details'!A2184:H4526,8,FALSE)</f>
        <v>R1013</v>
      </c>
      <c r="Q2184" s="26">
        <f>VLOOKUP(A2184,'Hospitalisation Details'!A2184:H4526,3,FALSE)</f>
        <v>18.747222222222224</v>
      </c>
    </row>
    <row r="2185" spans="1:17" ht="15.75" customHeight="1" x14ac:dyDescent="0.3">
      <c r="A2185" s="31" t="s">
        <v>3710</v>
      </c>
      <c r="B2185" s="23" t="str">
        <f>VLOOKUP(A2185,'Customer Names'!A2185:D4519,3,FALSE)</f>
        <v xml:space="preserve">  Lelisa</v>
      </c>
      <c r="C2185" s="23">
        <f>VLOOKUP(Healthcare!A2185,'Medical Examinations'!A2185:H4519,2,FALSE)</f>
        <v>33.770000000000003</v>
      </c>
      <c r="D2185" s="23">
        <f>VLOOKUP(A2185,'Medical Examinations'!A2185:H4519,3,FALSE)</f>
        <v>4.0199999999999996</v>
      </c>
      <c r="E2185" s="23" t="str">
        <f>VLOOKUP(A2185,'Medical Examinations'!A2185:H4519,4,FALSE)</f>
        <v>No</v>
      </c>
      <c r="F2185" s="23" t="str">
        <f>VLOOKUP(A2185,'Medical Examinations'!A2185:H4519,5,FALSE)</f>
        <v>yes</v>
      </c>
      <c r="G2185" s="23" t="str">
        <f>VLOOKUP(A2185,'Medical Examinations'!A2185:H4519,6,FALSE)</f>
        <v>No</v>
      </c>
      <c r="H2185" s="23">
        <f>VLOOKUP(A2185,'Medical Examinations'!A2185:H4519,7,FALSE)</f>
        <v>1</v>
      </c>
      <c r="I2185" s="23" t="str">
        <f>VLOOKUP(A2185,'Medical Examinations'!A2185:H4519,8,FALSE)</f>
        <v>No</v>
      </c>
      <c r="J2185" s="23" t="str" cm="1">
        <f t="array" ref="J2185">_xlfn.IFS(C2185&lt;18.5,"Under Weight",C2185&lt;25,"Healthy Weight",C2185&lt;30,"Over Weight",C2185&gt;=30,"Obesity")</f>
        <v>Obesity</v>
      </c>
      <c r="K2185" s="23" t="str" cm="1">
        <f t="array" ref="K2185">_xlfn.IFS(D2185&lt;5.7,"Normal",D2185&lt;=6.5,"Prediabetes",D2185&gt;6.5,"Diabetes")</f>
        <v>Normal</v>
      </c>
      <c r="L2185" s="30" t="str">
        <f>VLOOKUP(A2185,'Hospitalisation Details'!A2185:H4527,2,FALSE)</f>
        <v>21-Oct-2004</v>
      </c>
      <c r="M2185" s="23">
        <f>VLOOKUP(A2185,'Hospitalisation Details'!A2185:H4527,5,FALSE)</f>
        <v>1725.55</v>
      </c>
      <c r="N2185" s="23" t="str">
        <f>VLOOKUP(A2185,'Hospitalisation Details'!A2185:H4527,6,FALSE)</f>
        <v>tier - 3</v>
      </c>
      <c r="O2185" s="23" t="str">
        <f>VLOOKUP(A2185,'Hospitalisation Details'!A2185:H4527,7,FALSE)</f>
        <v>tier - 2</v>
      </c>
      <c r="P2185" s="23" t="str">
        <f>VLOOKUP(A2185,'Hospitalisation Details'!A2185:H4527,8,FALSE)</f>
        <v>R1013</v>
      </c>
      <c r="Q2185" s="26">
        <f>VLOOKUP(A2185,'Hospitalisation Details'!A2185:H4527,3,FALSE)</f>
        <v>18.630555555555556</v>
      </c>
    </row>
    <row r="2186" spans="1:17" ht="15.75" customHeight="1" x14ac:dyDescent="0.3">
      <c r="A2186" s="31" t="s">
        <v>3712</v>
      </c>
      <c r="B2186" s="23" t="str">
        <f>VLOOKUP(A2186,'Customer Names'!A2186:D4520,3,FALSE)</f>
        <v xml:space="preserve">  Nate</v>
      </c>
      <c r="C2186" s="23">
        <f>VLOOKUP(Healthcare!A2186,'Medical Examinations'!A2186:H4520,2,FALSE)</f>
        <v>30.03</v>
      </c>
      <c r="D2186" s="23">
        <f>VLOOKUP(A2186,'Medical Examinations'!A2186:H4520,3,FALSE)</f>
        <v>4.04</v>
      </c>
      <c r="E2186" s="23" t="str">
        <f>VLOOKUP(A2186,'Medical Examinations'!A2186:H4520,4,FALSE)</f>
        <v>No</v>
      </c>
      <c r="F2186" s="23" t="str">
        <f>VLOOKUP(A2186,'Medical Examinations'!A2186:H4520,5,FALSE)</f>
        <v>yes</v>
      </c>
      <c r="G2186" s="23" t="str">
        <f>VLOOKUP(A2186,'Medical Examinations'!A2186:H4520,6,FALSE)</f>
        <v>No</v>
      </c>
      <c r="H2186" s="23">
        <f>VLOOKUP(A2186,'Medical Examinations'!A2186:H4520,7,FALSE)</f>
        <v>1</v>
      </c>
      <c r="I2186" s="23" t="str">
        <f>VLOOKUP(A2186,'Medical Examinations'!A2186:H4520,8,FALSE)</f>
        <v>No</v>
      </c>
      <c r="J2186" s="23" t="str" cm="1">
        <f t="array" ref="J2186">_xlfn.IFS(C2186&lt;18.5,"Under Weight",C2186&lt;25,"Healthy Weight",C2186&lt;30,"Over Weight",C2186&gt;=30,"Obesity")</f>
        <v>Obesity</v>
      </c>
      <c r="K2186" s="23" t="str" cm="1">
        <f t="array" ref="K2186">_xlfn.IFS(D2186&lt;5.7,"Normal",D2186&lt;=6.5,"Prediabetes",D2186&gt;6.5,"Diabetes")</f>
        <v>Normal</v>
      </c>
      <c r="L2186" s="30" t="str">
        <f>VLOOKUP(A2186,'Hospitalisation Details'!A2186:H4528,2,FALSE)</f>
        <v>11-Sep-2004</v>
      </c>
      <c r="M2186" s="23">
        <f>VLOOKUP(A2186,'Hospitalisation Details'!A2186:H4528,5,FALSE)</f>
        <v>1720.35</v>
      </c>
      <c r="N2186" s="23" t="str">
        <f>VLOOKUP(A2186,'Hospitalisation Details'!A2186:H4528,6,FALSE)</f>
        <v>tier - 3</v>
      </c>
      <c r="O2186" s="23" t="str">
        <f>VLOOKUP(A2186,'Hospitalisation Details'!A2186:H4528,7,FALSE)</f>
        <v>tier - 3</v>
      </c>
      <c r="P2186" s="23" t="str">
        <f>VLOOKUP(A2186,'Hospitalisation Details'!A2186:H4528,8,FALSE)</f>
        <v>R1013</v>
      </c>
      <c r="Q2186" s="26">
        <f>VLOOKUP(A2186,'Hospitalisation Details'!A2186:H4528,3,FALSE)</f>
        <v>18.741666666666667</v>
      </c>
    </row>
    <row r="2187" spans="1:17" ht="15.75" customHeight="1" x14ac:dyDescent="0.3">
      <c r="A2187" s="31" t="s">
        <v>3713</v>
      </c>
      <c r="B2187" s="23" t="str">
        <f>VLOOKUP(A2187,'Customer Names'!A2187:D4521,3,FALSE)</f>
        <v xml:space="preserve">  Chris C</v>
      </c>
      <c r="C2187" s="23">
        <f>VLOOKUP(Healthcare!A2187,'Medical Examinations'!A2187:H4521,2,FALSE)</f>
        <v>29.37</v>
      </c>
      <c r="D2187" s="23">
        <f>VLOOKUP(A2187,'Medical Examinations'!A2187:H4521,3,FALSE)</f>
        <v>5.54</v>
      </c>
      <c r="E2187" s="23" t="str">
        <f>VLOOKUP(A2187,'Medical Examinations'!A2187:H4521,4,FALSE)</f>
        <v>No</v>
      </c>
      <c r="F2187" s="23" t="str">
        <f>VLOOKUP(A2187,'Medical Examinations'!A2187:H4521,5,FALSE)</f>
        <v>yes</v>
      </c>
      <c r="G2187" s="23" t="str">
        <f>VLOOKUP(A2187,'Medical Examinations'!A2187:H4521,6,FALSE)</f>
        <v>No</v>
      </c>
      <c r="H2187" s="23">
        <f>VLOOKUP(A2187,'Medical Examinations'!A2187:H4521,7,FALSE)</f>
        <v>1</v>
      </c>
      <c r="I2187" s="23" t="str">
        <f>VLOOKUP(A2187,'Medical Examinations'!A2187:H4521,8,FALSE)</f>
        <v>No</v>
      </c>
      <c r="J2187" s="23" t="str" cm="1">
        <f t="array" ref="J2187">_xlfn.IFS(C2187&lt;18.5,"Under Weight",C2187&lt;25,"Healthy Weight",C2187&lt;30,"Over Weight",C2187&gt;=30,"Obesity")</f>
        <v>Over Weight</v>
      </c>
      <c r="K2187" s="23" t="str" cm="1">
        <f t="array" ref="K2187">_xlfn.IFS(D2187&lt;5.7,"Normal",D2187&lt;=6.5,"Prediabetes",D2187&gt;6.5,"Diabetes")</f>
        <v>Normal</v>
      </c>
      <c r="L2187" s="30" t="str">
        <f>VLOOKUP(A2187,'Hospitalisation Details'!A2187:H4529,2,FALSE)</f>
        <v>10-Jun-2004</v>
      </c>
      <c r="M2187" s="23">
        <f>VLOOKUP(A2187,'Hospitalisation Details'!A2187:H4529,5,FALSE)</f>
        <v>1719.44</v>
      </c>
      <c r="N2187" s="23" t="str">
        <f>VLOOKUP(A2187,'Hospitalisation Details'!A2187:H4529,6,FALSE)</f>
        <v>tier - 3</v>
      </c>
      <c r="O2187" s="23" t="str">
        <f>VLOOKUP(A2187,'Hospitalisation Details'!A2187:H4529,7,FALSE)</f>
        <v>tier - 3</v>
      </c>
      <c r="P2187" s="23" t="str">
        <f>VLOOKUP(A2187,'Hospitalisation Details'!A2187:H4529,8,FALSE)</f>
        <v>R1013</v>
      </c>
      <c r="Q2187" s="26">
        <f>VLOOKUP(A2187,'Hospitalisation Details'!A2187:H4529,3,FALSE)</f>
        <v>18.994444444444444</v>
      </c>
    </row>
    <row r="2188" spans="1:17" ht="15.75" customHeight="1" x14ac:dyDescent="0.3">
      <c r="A2188" s="31" t="s">
        <v>3715</v>
      </c>
      <c r="B2188" s="23" t="str">
        <f>VLOOKUP(A2188,'Customer Names'!A2188:D4522,3,FALSE)</f>
        <v xml:space="preserve">  Scott</v>
      </c>
      <c r="C2188" s="23">
        <f>VLOOKUP(Healthcare!A2188,'Medical Examinations'!A2188:H4522,2,FALSE)</f>
        <v>28.5</v>
      </c>
      <c r="D2188" s="23">
        <f>VLOOKUP(A2188,'Medical Examinations'!A2188:H4522,3,FALSE)</f>
        <v>4.03</v>
      </c>
      <c r="E2188" s="23" t="str">
        <f>VLOOKUP(A2188,'Medical Examinations'!A2188:H4522,4,FALSE)</f>
        <v>No</v>
      </c>
      <c r="F2188" s="23" t="str">
        <f>VLOOKUP(A2188,'Medical Examinations'!A2188:H4522,5,FALSE)</f>
        <v>yes</v>
      </c>
      <c r="G2188" s="23" t="str">
        <f>VLOOKUP(A2188,'Medical Examinations'!A2188:H4522,6,FALSE)</f>
        <v>No</v>
      </c>
      <c r="H2188" s="23">
        <f>VLOOKUP(A2188,'Medical Examinations'!A2188:H4522,7,FALSE)</f>
        <v>1</v>
      </c>
      <c r="I2188" s="23" t="str">
        <f>VLOOKUP(A2188,'Medical Examinations'!A2188:H4522,8,FALSE)</f>
        <v>No</v>
      </c>
      <c r="J2188" s="23" t="str" cm="1">
        <f t="array" ref="J2188">_xlfn.IFS(C2188&lt;18.5,"Under Weight",C2188&lt;25,"Healthy Weight",C2188&lt;30,"Over Weight",C2188&gt;=30,"Obesity")</f>
        <v>Over Weight</v>
      </c>
      <c r="K2188" s="23" t="str" cm="1">
        <f t="array" ref="K2188">_xlfn.IFS(D2188&lt;5.7,"Normal",D2188&lt;=6.5,"Prediabetes",D2188&gt;6.5,"Diabetes")</f>
        <v>Normal</v>
      </c>
      <c r="L2188" s="30" t="str">
        <f>VLOOKUP(A2188,'Hospitalisation Details'!A2188:H4530,2,FALSE)</f>
        <v>21-Sep-2004</v>
      </c>
      <c r="M2188" s="23">
        <f>VLOOKUP(A2188,'Hospitalisation Details'!A2188:H4530,5,FALSE)</f>
        <v>1712.23</v>
      </c>
      <c r="N2188" s="23" t="str">
        <f>VLOOKUP(A2188,'Hospitalisation Details'!A2188:H4530,6,FALSE)</f>
        <v>tier - 3</v>
      </c>
      <c r="O2188" s="23" t="str">
        <f>VLOOKUP(A2188,'Hospitalisation Details'!A2188:H4530,7,FALSE)</f>
        <v>tier - 1</v>
      </c>
      <c r="P2188" s="23" t="str">
        <f>VLOOKUP(A2188,'Hospitalisation Details'!A2188:H4530,8,FALSE)</f>
        <v>R1016</v>
      </c>
      <c r="Q2188" s="26">
        <f>VLOOKUP(A2188,'Hospitalisation Details'!A2188:H4530,3,FALSE)</f>
        <v>18.713888888888889</v>
      </c>
    </row>
    <row r="2189" spans="1:17" ht="15.75" customHeight="1" x14ac:dyDescent="0.3">
      <c r="A2189" s="31" t="s">
        <v>3716</v>
      </c>
      <c r="B2189" s="23" t="str">
        <f>VLOOKUP(A2189,'Customer Names'!A2189:D4523,3,FALSE)</f>
        <v xml:space="preserve">  Kevin</v>
      </c>
      <c r="C2189" s="23">
        <f>VLOOKUP(Healthcare!A2189,'Medical Examinations'!A2189:H4523,2,FALSE)</f>
        <v>23.32</v>
      </c>
      <c r="D2189" s="23">
        <f>VLOOKUP(A2189,'Medical Examinations'!A2189:H4523,3,FALSE)</f>
        <v>5.62</v>
      </c>
      <c r="E2189" s="23" t="str">
        <f>VLOOKUP(A2189,'Medical Examinations'!A2189:H4523,4,FALSE)</f>
        <v>No</v>
      </c>
      <c r="F2189" s="23" t="str">
        <f>VLOOKUP(A2189,'Medical Examinations'!A2189:H4523,5,FALSE)</f>
        <v>yes</v>
      </c>
      <c r="G2189" s="23" t="str">
        <f>VLOOKUP(A2189,'Medical Examinations'!A2189:H4523,6,FALSE)</f>
        <v>No</v>
      </c>
      <c r="H2189" s="23">
        <f>VLOOKUP(A2189,'Medical Examinations'!A2189:H4523,7,FALSE)</f>
        <v>1</v>
      </c>
      <c r="I2189" s="23" t="str">
        <f>VLOOKUP(A2189,'Medical Examinations'!A2189:H4523,8,FALSE)</f>
        <v>No</v>
      </c>
      <c r="J2189" s="23" t="str" cm="1">
        <f t="array" ref="J2189">_xlfn.IFS(C2189&lt;18.5,"Under Weight",C2189&lt;25,"Healthy Weight",C2189&lt;30,"Over Weight",C2189&gt;=30,"Obesity")</f>
        <v>Healthy Weight</v>
      </c>
      <c r="K2189" s="23" t="str" cm="1">
        <f t="array" ref="K2189">_xlfn.IFS(D2189&lt;5.7,"Normal",D2189&lt;=6.5,"Prediabetes",D2189&gt;6.5,"Diabetes")</f>
        <v>Normal</v>
      </c>
      <c r="L2189" s="30" t="str">
        <f>VLOOKUP(A2189,'Hospitalisation Details'!A2189:H4531,2,FALSE)</f>
        <v>19-Sep-2004</v>
      </c>
      <c r="M2189" s="23">
        <f>VLOOKUP(A2189,'Hospitalisation Details'!A2189:H4531,5,FALSE)</f>
        <v>1711.03</v>
      </c>
      <c r="N2189" s="23" t="str">
        <f>VLOOKUP(A2189,'Hospitalisation Details'!A2189:H4531,6,FALSE)</f>
        <v>tier - 3</v>
      </c>
      <c r="O2189" s="23" t="str">
        <f>VLOOKUP(A2189,'Hospitalisation Details'!A2189:H4531,7,FALSE)</f>
        <v>tier - 3</v>
      </c>
      <c r="P2189" s="23" t="str">
        <f>VLOOKUP(A2189,'Hospitalisation Details'!A2189:H4531,8,FALSE)</f>
        <v>R1013</v>
      </c>
      <c r="Q2189" s="26">
        <f>VLOOKUP(A2189,'Hospitalisation Details'!A2189:H4531,3,FALSE)</f>
        <v>18.719444444444445</v>
      </c>
    </row>
    <row r="2190" spans="1:17" ht="15.75" customHeight="1" x14ac:dyDescent="0.3">
      <c r="A2190" s="31" t="s">
        <v>3717</v>
      </c>
      <c r="B2190" s="23" t="str">
        <f>VLOOKUP(A2190,'Customer Names'!A2190:D4524,3,FALSE)</f>
        <v xml:space="preserve">  Erik C</v>
      </c>
      <c r="C2190" s="23">
        <f>VLOOKUP(Healthcare!A2190,'Medical Examinations'!A2190:H4524,2,FALSE)</f>
        <v>26.125</v>
      </c>
      <c r="D2190" s="23">
        <f>VLOOKUP(A2190,'Medical Examinations'!A2190:H4524,3,FALSE)</f>
        <v>5.27</v>
      </c>
      <c r="E2190" s="23" t="str">
        <f>VLOOKUP(A2190,'Medical Examinations'!A2190:H4524,4,FALSE)</f>
        <v>No</v>
      </c>
      <c r="F2190" s="23" t="str">
        <f>VLOOKUP(A2190,'Medical Examinations'!A2190:H4524,5,FALSE)</f>
        <v>yes</v>
      </c>
      <c r="G2190" s="23" t="str">
        <f>VLOOKUP(A2190,'Medical Examinations'!A2190:H4524,6,FALSE)</f>
        <v>No</v>
      </c>
      <c r="H2190" s="23">
        <f>VLOOKUP(A2190,'Medical Examinations'!A2190:H4524,7,FALSE)</f>
        <v>1</v>
      </c>
      <c r="I2190" s="23" t="str">
        <f>VLOOKUP(A2190,'Medical Examinations'!A2190:H4524,8,FALSE)</f>
        <v>No</v>
      </c>
      <c r="J2190" s="23" t="str" cm="1">
        <f t="array" ref="J2190">_xlfn.IFS(C2190&lt;18.5,"Under Weight",C2190&lt;25,"Healthy Weight",C2190&lt;30,"Over Weight",C2190&gt;=30,"Obesity")</f>
        <v>Over Weight</v>
      </c>
      <c r="K2190" s="23" t="str" cm="1">
        <f t="array" ref="K2190">_xlfn.IFS(D2190&lt;5.7,"Normal",D2190&lt;=6.5,"Prediabetes",D2190&gt;6.5,"Diabetes")</f>
        <v>Normal</v>
      </c>
      <c r="L2190" s="30" t="str">
        <f>VLOOKUP(A2190,'Hospitalisation Details'!A2190:H4532,2,FALSE)</f>
        <v>12-Dec-2004</v>
      </c>
      <c r="M2190" s="23">
        <f>VLOOKUP(A2190,'Hospitalisation Details'!A2190:H4532,5,FALSE)</f>
        <v>1708.93</v>
      </c>
      <c r="N2190" s="23" t="str">
        <f>VLOOKUP(A2190,'Hospitalisation Details'!A2190:H4532,6,FALSE)</f>
        <v>tier - 3</v>
      </c>
      <c r="O2190" s="23" t="str">
        <f>VLOOKUP(A2190,'Hospitalisation Details'!A2190:H4532,7,FALSE)</f>
        <v>tier - 1</v>
      </c>
      <c r="P2190" s="23" t="str">
        <f>VLOOKUP(A2190,'Hospitalisation Details'!A2190:H4532,8,FALSE)</f>
        <v>R1019</v>
      </c>
      <c r="Q2190" s="26">
        <f>VLOOKUP(A2190,'Hospitalisation Details'!A2190:H4532,3,FALSE)</f>
        <v>18.488888888888887</v>
      </c>
    </row>
    <row r="2191" spans="1:17" ht="15.75" customHeight="1" x14ac:dyDescent="0.3">
      <c r="A2191" s="31" t="s">
        <v>3719</v>
      </c>
      <c r="B2191" s="23" t="str">
        <f>VLOOKUP(A2191,'Customer Names'!A2191:D4525,3,FALSE)</f>
        <v xml:space="preserve">  Shawn C</v>
      </c>
      <c r="C2191" s="23">
        <f>VLOOKUP(Healthcare!A2191,'Medical Examinations'!A2191:H4525,2,FALSE)</f>
        <v>25.46</v>
      </c>
      <c r="D2191" s="23">
        <f>VLOOKUP(A2191,'Medical Examinations'!A2191:H4525,3,FALSE)</f>
        <v>5.18</v>
      </c>
      <c r="E2191" s="23" t="str">
        <f>VLOOKUP(A2191,'Medical Examinations'!A2191:H4525,4,FALSE)</f>
        <v>No</v>
      </c>
      <c r="F2191" s="23" t="str">
        <f>VLOOKUP(A2191,'Medical Examinations'!A2191:H4525,5,FALSE)</f>
        <v>yes</v>
      </c>
      <c r="G2191" s="23" t="str">
        <f>VLOOKUP(A2191,'Medical Examinations'!A2191:H4525,6,FALSE)</f>
        <v>No</v>
      </c>
      <c r="H2191" s="23">
        <f>VLOOKUP(A2191,'Medical Examinations'!A2191:H4525,7,FALSE)</f>
        <v>1</v>
      </c>
      <c r="I2191" s="23" t="str">
        <f>VLOOKUP(A2191,'Medical Examinations'!A2191:H4525,8,FALSE)</f>
        <v>No</v>
      </c>
      <c r="J2191" s="23" t="str" cm="1">
        <f t="array" ref="J2191">_xlfn.IFS(C2191&lt;18.5,"Under Weight",C2191&lt;25,"Healthy Weight",C2191&lt;30,"Over Weight",C2191&gt;=30,"Obesity")</f>
        <v>Over Weight</v>
      </c>
      <c r="K2191" s="23" t="str" cm="1">
        <f t="array" ref="K2191">_xlfn.IFS(D2191&lt;5.7,"Normal",D2191&lt;=6.5,"Prediabetes",D2191&gt;6.5,"Diabetes")</f>
        <v>Normal</v>
      </c>
      <c r="L2191" s="30" t="str">
        <f>VLOOKUP(A2191,'Hospitalisation Details'!A2191:H4533,2,FALSE)</f>
        <v>17-Oct-2004</v>
      </c>
      <c r="M2191" s="23">
        <f>VLOOKUP(A2191,'Hospitalisation Details'!A2191:H4533,5,FALSE)</f>
        <v>1708</v>
      </c>
      <c r="N2191" s="23" t="str">
        <f>VLOOKUP(A2191,'Hospitalisation Details'!A2191:H4533,6,FALSE)</f>
        <v>tier - 3</v>
      </c>
      <c r="O2191" s="23" t="str">
        <f>VLOOKUP(A2191,'Hospitalisation Details'!A2191:H4533,7,FALSE)</f>
        <v>tier - 2</v>
      </c>
      <c r="P2191" s="23" t="str">
        <f>VLOOKUP(A2191,'Hospitalisation Details'!A2191:H4533,8,FALSE)</f>
        <v>R1016</v>
      </c>
      <c r="Q2191" s="26">
        <f>VLOOKUP(A2191,'Hospitalisation Details'!A2191:H4533,3,FALSE)</f>
        <v>18.641666666666666</v>
      </c>
    </row>
    <row r="2192" spans="1:17" ht="15.75" customHeight="1" x14ac:dyDescent="0.3">
      <c r="A2192" s="31" t="s">
        <v>3721</v>
      </c>
      <c r="B2192" s="23" t="str">
        <f>VLOOKUP(A2192,'Customer Names'!A2192:D4526,3,FALSE)</f>
        <v xml:space="preserve">  Vajin L</v>
      </c>
      <c r="C2192" s="23">
        <f>VLOOKUP(Healthcare!A2192,'Medical Examinations'!A2192:H4526,2,FALSE)</f>
        <v>23.75</v>
      </c>
      <c r="D2192" s="23">
        <f>VLOOKUP(A2192,'Medical Examinations'!A2192:H4526,3,FALSE)</f>
        <v>5.27</v>
      </c>
      <c r="E2192" s="23" t="str">
        <f>VLOOKUP(A2192,'Medical Examinations'!A2192:H4526,4,FALSE)</f>
        <v>No</v>
      </c>
      <c r="F2192" s="23" t="str">
        <f>VLOOKUP(A2192,'Medical Examinations'!A2192:H4526,5,FALSE)</f>
        <v>yes</v>
      </c>
      <c r="G2192" s="23" t="str">
        <f>VLOOKUP(A2192,'Medical Examinations'!A2192:H4526,6,FALSE)</f>
        <v>No</v>
      </c>
      <c r="H2192" s="23">
        <f>VLOOKUP(A2192,'Medical Examinations'!A2192:H4526,7,FALSE)</f>
        <v>1</v>
      </c>
      <c r="I2192" s="23" t="str">
        <f>VLOOKUP(A2192,'Medical Examinations'!A2192:H4526,8,FALSE)</f>
        <v>No</v>
      </c>
      <c r="J2192" s="23" t="str" cm="1">
        <f t="array" ref="J2192">_xlfn.IFS(C2192&lt;18.5,"Under Weight",C2192&lt;25,"Healthy Weight",C2192&lt;30,"Over Weight",C2192&gt;=30,"Obesity")</f>
        <v>Healthy Weight</v>
      </c>
      <c r="K2192" s="23" t="str" cm="1">
        <f t="array" ref="K2192">_xlfn.IFS(D2192&lt;5.7,"Normal",D2192&lt;=6.5,"Prediabetes",D2192&gt;6.5,"Diabetes")</f>
        <v>Normal</v>
      </c>
      <c r="L2192" s="30" t="str">
        <f>VLOOKUP(A2192,'Hospitalisation Details'!A2192:H4534,2,FALSE)</f>
        <v>06-Dec-2004</v>
      </c>
      <c r="M2192" s="23">
        <f>VLOOKUP(A2192,'Hospitalisation Details'!A2192:H4534,5,FALSE)</f>
        <v>1705.62</v>
      </c>
      <c r="N2192" s="23" t="str">
        <f>VLOOKUP(A2192,'Hospitalisation Details'!A2192:H4534,6,FALSE)</f>
        <v>tier - 2</v>
      </c>
      <c r="O2192" s="23" t="str">
        <f>VLOOKUP(A2192,'Hospitalisation Details'!A2192:H4534,7,FALSE)</f>
        <v>tier - 2</v>
      </c>
      <c r="P2192" s="23" t="str">
        <f>VLOOKUP(A2192,'Hospitalisation Details'!A2192:H4534,8,FALSE)</f>
        <v>R1015</v>
      </c>
      <c r="Q2192" s="26">
        <f>VLOOKUP(A2192,'Hospitalisation Details'!A2192:H4534,3,FALSE)</f>
        <v>18.505555555555556</v>
      </c>
    </row>
    <row r="2193" spans="1:17" ht="15.75" customHeight="1" x14ac:dyDescent="0.3">
      <c r="A2193" s="31" t="s">
        <v>3723</v>
      </c>
      <c r="B2193" s="23" t="str">
        <f>VLOOKUP(A2193,'Customer Names'!A2193:D4527,3,FALSE)</f>
        <v xml:space="preserve">  John K</v>
      </c>
      <c r="C2193" s="23">
        <f>VLOOKUP(Healthcare!A2193,'Medical Examinations'!A2193:H4527,2,FALSE)</f>
        <v>23.085000000000001</v>
      </c>
      <c r="D2193" s="23">
        <f>VLOOKUP(A2193,'Medical Examinations'!A2193:H4527,3,FALSE)</f>
        <v>5.62</v>
      </c>
      <c r="E2193" s="23" t="str">
        <f>VLOOKUP(A2193,'Medical Examinations'!A2193:H4527,4,FALSE)</f>
        <v>No</v>
      </c>
      <c r="F2193" s="23" t="str">
        <f>VLOOKUP(A2193,'Medical Examinations'!A2193:H4527,5,FALSE)</f>
        <v>yes</v>
      </c>
      <c r="G2193" s="23" t="str">
        <f>VLOOKUP(A2193,'Medical Examinations'!A2193:H4527,6,FALSE)</f>
        <v>No</v>
      </c>
      <c r="H2193" s="23">
        <f>VLOOKUP(A2193,'Medical Examinations'!A2193:H4527,7,FALSE)</f>
        <v>1</v>
      </c>
      <c r="I2193" s="23" t="str">
        <f>VLOOKUP(A2193,'Medical Examinations'!A2193:H4527,8,FALSE)</f>
        <v>No</v>
      </c>
      <c r="J2193" s="23" t="str" cm="1">
        <f t="array" ref="J2193">_xlfn.IFS(C2193&lt;18.5,"Under Weight",C2193&lt;25,"Healthy Weight",C2193&lt;30,"Over Weight",C2193&gt;=30,"Obesity")</f>
        <v>Healthy Weight</v>
      </c>
      <c r="K2193" s="23" t="str" cm="1">
        <f t="array" ref="K2193">_xlfn.IFS(D2193&lt;5.7,"Normal",D2193&lt;=6.5,"Prediabetes",D2193&gt;6.5,"Diabetes")</f>
        <v>Normal</v>
      </c>
      <c r="L2193" s="30" t="str">
        <f>VLOOKUP(A2193,'Hospitalisation Details'!A2193:H4535,2,FALSE)</f>
        <v>14-Dec-2004</v>
      </c>
      <c r="M2193" s="23">
        <f>VLOOKUP(A2193,'Hospitalisation Details'!A2193:H4535,5,FALSE)</f>
        <v>1704.7</v>
      </c>
      <c r="N2193" s="23" t="str">
        <f>VLOOKUP(A2193,'Hospitalisation Details'!A2193:H4535,6,FALSE)</f>
        <v>tier - 2</v>
      </c>
      <c r="O2193" s="23" t="str">
        <f>VLOOKUP(A2193,'Hospitalisation Details'!A2193:H4535,7,FALSE)</f>
        <v>tier - 3</v>
      </c>
      <c r="P2193" s="23" t="str">
        <f>VLOOKUP(A2193,'Hospitalisation Details'!A2193:H4535,8,FALSE)</f>
        <v>R1018</v>
      </c>
      <c r="Q2193" s="26">
        <f>VLOOKUP(A2193,'Hospitalisation Details'!A2193:H4535,3,FALSE)</f>
        <v>18.483333333333334</v>
      </c>
    </row>
    <row r="2194" spans="1:17" ht="15.75" customHeight="1" x14ac:dyDescent="0.3">
      <c r="A2194" s="31" t="s">
        <v>3725</v>
      </c>
      <c r="B2194" s="23" t="str">
        <f>VLOOKUP(A2194,'Customer Names'!A2194:D4528,3,FALSE)</f>
        <v xml:space="preserve">  Kevin J</v>
      </c>
      <c r="C2194" s="23">
        <f>VLOOKUP(Healthcare!A2194,'Medical Examinations'!A2194:H4528,2,FALSE)</f>
        <v>22.99</v>
      </c>
      <c r="D2194" s="23">
        <f>VLOOKUP(A2194,'Medical Examinations'!A2194:H4528,3,FALSE)</f>
        <v>5.0599999999999996</v>
      </c>
      <c r="E2194" s="23" t="str">
        <f>VLOOKUP(A2194,'Medical Examinations'!A2194:H4528,4,FALSE)</f>
        <v>No</v>
      </c>
      <c r="F2194" s="23" t="str">
        <f>VLOOKUP(A2194,'Medical Examinations'!A2194:H4528,5,FALSE)</f>
        <v>yes</v>
      </c>
      <c r="G2194" s="23" t="str">
        <f>VLOOKUP(A2194,'Medical Examinations'!A2194:H4528,6,FALSE)</f>
        <v>No</v>
      </c>
      <c r="H2194" s="23">
        <f>VLOOKUP(A2194,'Medical Examinations'!A2194:H4528,7,FALSE)</f>
        <v>1</v>
      </c>
      <c r="I2194" s="23" t="str">
        <f>VLOOKUP(A2194,'Medical Examinations'!A2194:H4528,8,FALSE)</f>
        <v>No</v>
      </c>
      <c r="J2194" s="23" t="str" cm="1">
        <f t="array" ref="J2194">_xlfn.IFS(C2194&lt;18.5,"Under Weight",C2194&lt;25,"Healthy Weight",C2194&lt;30,"Over Weight",C2194&gt;=30,"Obesity")</f>
        <v>Healthy Weight</v>
      </c>
      <c r="K2194" s="23" t="str" cm="1">
        <f t="array" ref="K2194">_xlfn.IFS(D2194&lt;5.7,"Normal",D2194&lt;=6.5,"Prediabetes",D2194&gt;6.5,"Diabetes")</f>
        <v>Normal</v>
      </c>
      <c r="L2194" s="30" t="str">
        <f>VLOOKUP(A2194,'Hospitalisation Details'!A2194:H4536,2,FALSE)</f>
        <v>07-Nov-2004</v>
      </c>
      <c r="M2194" s="23">
        <f>VLOOKUP(A2194,'Hospitalisation Details'!A2194:H4536,5,FALSE)</f>
        <v>1704.57</v>
      </c>
      <c r="N2194" s="23" t="str">
        <f>VLOOKUP(A2194,'Hospitalisation Details'!A2194:H4536,6,FALSE)</f>
        <v>tier - 2</v>
      </c>
      <c r="O2194" s="23" t="str">
        <f>VLOOKUP(A2194,'Hospitalisation Details'!A2194:H4536,7,FALSE)</f>
        <v>tier - 1</v>
      </c>
      <c r="P2194" s="23" t="str">
        <f>VLOOKUP(A2194,'Hospitalisation Details'!A2194:H4536,8,FALSE)</f>
        <v>R1016</v>
      </c>
      <c r="Q2194" s="26">
        <f>VLOOKUP(A2194,'Hospitalisation Details'!A2194:H4536,3,FALSE)</f>
        <v>18.586111111111112</v>
      </c>
    </row>
    <row r="2195" spans="1:17" ht="15.75" customHeight="1" x14ac:dyDescent="0.3">
      <c r="A2195" s="31" t="s">
        <v>3726</v>
      </c>
      <c r="B2195" s="23" t="str">
        <f>VLOOKUP(A2195,'Customer Names'!A2195:D4529,3,FALSE)</f>
        <v xml:space="preserve">  Kirby W</v>
      </c>
      <c r="C2195" s="23">
        <f>VLOOKUP(Healthcare!A2195,'Medical Examinations'!A2195:H4529,2,FALSE)</f>
        <v>21.47</v>
      </c>
      <c r="D2195" s="23">
        <f>VLOOKUP(A2195,'Medical Examinations'!A2195:H4529,3,FALSE)</f>
        <v>4.6900000000000004</v>
      </c>
      <c r="E2195" s="23" t="str">
        <f>VLOOKUP(A2195,'Medical Examinations'!A2195:H4529,4,FALSE)</f>
        <v>No</v>
      </c>
      <c r="F2195" s="23" t="str">
        <f>VLOOKUP(A2195,'Medical Examinations'!A2195:H4529,5,FALSE)</f>
        <v>yes</v>
      </c>
      <c r="G2195" s="23" t="str">
        <f>VLOOKUP(A2195,'Medical Examinations'!A2195:H4529,6,FALSE)</f>
        <v>No</v>
      </c>
      <c r="H2195" s="23">
        <f>VLOOKUP(A2195,'Medical Examinations'!A2195:H4529,7,FALSE)</f>
        <v>1</v>
      </c>
      <c r="I2195" s="23" t="str">
        <f>VLOOKUP(A2195,'Medical Examinations'!A2195:H4529,8,FALSE)</f>
        <v>No</v>
      </c>
      <c r="J2195" s="23" t="str" cm="1">
        <f t="array" ref="J2195">_xlfn.IFS(C2195&lt;18.5,"Under Weight",C2195&lt;25,"Healthy Weight",C2195&lt;30,"Over Weight",C2195&gt;=30,"Obesity")</f>
        <v>Healthy Weight</v>
      </c>
      <c r="K2195" s="23" t="str" cm="1">
        <f t="array" ref="K2195">_xlfn.IFS(D2195&lt;5.7,"Normal",D2195&lt;=6.5,"Prediabetes",D2195&gt;6.5,"Diabetes")</f>
        <v>Normal</v>
      </c>
      <c r="L2195" s="30" t="str">
        <f>VLOOKUP(A2195,'Hospitalisation Details'!A2195:H4537,2,FALSE)</f>
        <v>10-Dec-2004</v>
      </c>
      <c r="M2195" s="23">
        <f>VLOOKUP(A2195,'Hospitalisation Details'!A2195:H4537,5,FALSE)</f>
        <v>1702.46</v>
      </c>
      <c r="N2195" s="23" t="str">
        <f>VLOOKUP(A2195,'Hospitalisation Details'!A2195:H4537,6,FALSE)</f>
        <v>tier - 2</v>
      </c>
      <c r="O2195" s="23" t="str">
        <f>VLOOKUP(A2195,'Hospitalisation Details'!A2195:H4537,7,FALSE)</f>
        <v>tier - 3</v>
      </c>
      <c r="P2195" s="23" t="str">
        <f>VLOOKUP(A2195,'Hospitalisation Details'!A2195:H4537,8,FALSE)</f>
        <v>R1019</v>
      </c>
      <c r="Q2195" s="26">
        <f>VLOOKUP(A2195,'Hospitalisation Details'!A2195:H4537,3,FALSE)</f>
        <v>18.494444444444444</v>
      </c>
    </row>
    <row r="2196" spans="1:17" ht="15.75" customHeight="1" x14ac:dyDescent="0.3">
      <c r="A2196" s="31" t="s">
        <v>3728</v>
      </c>
      <c r="B2196" s="23" t="str">
        <f>VLOOKUP(A2196,'Customer Names'!A2196:D4530,3,FALSE)</f>
        <v xml:space="preserve">  J A</v>
      </c>
      <c r="C2196" s="23">
        <f>VLOOKUP(Healthcare!A2196,'Medical Examinations'!A2196:H4530,2,FALSE)</f>
        <v>15.96</v>
      </c>
      <c r="D2196" s="23">
        <f>VLOOKUP(A2196,'Medical Examinations'!A2196:H4530,3,FALSE)</f>
        <v>5.44</v>
      </c>
      <c r="E2196" s="23" t="str">
        <f>VLOOKUP(A2196,'Medical Examinations'!A2196:H4530,4,FALSE)</f>
        <v>No</v>
      </c>
      <c r="F2196" s="23" t="str">
        <f>VLOOKUP(A2196,'Medical Examinations'!A2196:H4530,5,FALSE)</f>
        <v>yes</v>
      </c>
      <c r="G2196" s="23" t="str">
        <f>VLOOKUP(A2196,'Medical Examinations'!A2196:H4530,6,FALSE)</f>
        <v>No</v>
      </c>
      <c r="H2196" s="23">
        <f>VLOOKUP(A2196,'Medical Examinations'!A2196:H4530,7,FALSE)</f>
        <v>1</v>
      </c>
      <c r="I2196" s="23" t="str">
        <f>VLOOKUP(A2196,'Medical Examinations'!A2196:H4530,8,FALSE)</f>
        <v>No</v>
      </c>
      <c r="J2196" s="23" t="str" cm="1">
        <f t="array" ref="J2196">_xlfn.IFS(C2196&lt;18.5,"Under Weight",C2196&lt;25,"Healthy Weight",C2196&lt;30,"Over Weight",C2196&gt;=30,"Obesity")</f>
        <v>Under Weight</v>
      </c>
      <c r="K2196" s="23" t="str" cm="1">
        <f t="array" ref="K2196">_xlfn.IFS(D2196&lt;5.7,"Normal",D2196&lt;=6.5,"Prediabetes",D2196&gt;6.5,"Diabetes")</f>
        <v>Normal</v>
      </c>
      <c r="L2196" s="30" t="str">
        <f>VLOOKUP(A2196,'Hospitalisation Details'!A2196:H4538,2,FALSE)</f>
        <v>17-Nov-2004</v>
      </c>
      <c r="M2196" s="23">
        <f>VLOOKUP(A2196,'Hospitalisation Details'!A2196:H4538,5,FALSE)</f>
        <v>1694.8</v>
      </c>
      <c r="N2196" s="23" t="str">
        <f>VLOOKUP(A2196,'Hospitalisation Details'!A2196:H4538,6,FALSE)</f>
        <v>tier - 2</v>
      </c>
      <c r="O2196" s="23" t="str">
        <f>VLOOKUP(A2196,'Hospitalisation Details'!A2196:H4538,7,FALSE)</f>
        <v>tier - 2</v>
      </c>
      <c r="P2196" s="23" t="str">
        <f>VLOOKUP(A2196,'Hospitalisation Details'!A2196:H4538,8,FALSE)</f>
        <v>R1015</v>
      </c>
      <c r="Q2196" s="26">
        <f>VLOOKUP(A2196,'Hospitalisation Details'!A2196:H4538,3,FALSE)</f>
        <v>18.558333333333334</v>
      </c>
    </row>
    <row r="2197" spans="1:17" ht="15.75" customHeight="1" x14ac:dyDescent="0.3">
      <c r="A2197" s="31" t="s">
        <v>3730</v>
      </c>
      <c r="B2197" s="23" t="str">
        <f>VLOOKUP(A2197,'Customer Names'!A2197:D4531,3,FALSE)</f>
        <v xml:space="preserve">  Dustin G</v>
      </c>
      <c r="C2197" s="23">
        <f>VLOOKUP(Healthcare!A2197,'Medical Examinations'!A2197:H4531,2,FALSE)</f>
        <v>39.5</v>
      </c>
      <c r="D2197" s="23">
        <f>VLOOKUP(A2197,'Medical Examinations'!A2197:H4531,3,FALSE)</f>
        <v>5.05</v>
      </c>
      <c r="E2197" s="23" t="str">
        <f>VLOOKUP(A2197,'Medical Examinations'!A2197:H4531,4,FALSE)</f>
        <v>No</v>
      </c>
      <c r="F2197" s="23" t="str">
        <f>VLOOKUP(A2197,'Medical Examinations'!A2197:H4531,5,FALSE)</f>
        <v>yes</v>
      </c>
      <c r="G2197" s="23" t="str">
        <f>VLOOKUP(A2197,'Medical Examinations'!A2197:H4531,6,FALSE)</f>
        <v>No</v>
      </c>
      <c r="H2197" s="23">
        <f>VLOOKUP(A2197,'Medical Examinations'!A2197:H4531,7,FALSE)</f>
        <v>1</v>
      </c>
      <c r="I2197" s="23" t="str">
        <f>VLOOKUP(A2197,'Medical Examinations'!A2197:H4531,8,FALSE)</f>
        <v>No</v>
      </c>
      <c r="J2197" s="23" t="str" cm="1">
        <f t="array" ref="J2197">_xlfn.IFS(C2197&lt;18.5,"Under Weight",C2197&lt;25,"Healthy Weight",C2197&lt;30,"Over Weight",C2197&gt;=30,"Obesity")</f>
        <v>Obesity</v>
      </c>
      <c r="K2197" s="23" t="str" cm="1">
        <f t="array" ref="K2197">_xlfn.IFS(D2197&lt;5.7,"Normal",D2197&lt;=6.5,"Prediabetes",D2197&gt;6.5,"Diabetes")</f>
        <v>Normal</v>
      </c>
      <c r="L2197" s="30" t="str">
        <f>VLOOKUP(A2197,'Hospitalisation Details'!A2197:H4539,2,FALSE)</f>
        <v>21-Oct-2000</v>
      </c>
      <c r="M2197" s="23">
        <f>VLOOKUP(A2197,'Hospitalisation Details'!A2197:H4539,5,FALSE)</f>
        <v>1682.6</v>
      </c>
      <c r="N2197" s="23" t="str">
        <f>VLOOKUP(A2197,'Hospitalisation Details'!A2197:H4539,6,FALSE)</f>
        <v>tier - 2</v>
      </c>
      <c r="O2197" s="23" t="str">
        <f>VLOOKUP(A2197,'Hospitalisation Details'!A2197:H4539,7,FALSE)</f>
        <v>tier - 2</v>
      </c>
      <c r="P2197" s="23" t="str">
        <f>VLOOKUP(A2197,'Hospitalisation Details'!A2197:H4539,8,FALSE)</f>
        <v>R1011</v>
      </c>
      <c r="Q2197" s="26">
        <f>VLOOKUP(A2197,'Hospitalisation Details'!A2197:H4539,3,FALSE)</f>
        <v>22.630555555555556</v>
      </c>
    </row>
    <row r="2198" spans="1:17" ht="15.75" customHeight="1" x14ac:dyDescent="0.3">
      <c r="A2198" s="31" t="s">
        <v>3732</v>
      </c>
      <c r="B2198" s="23" t="str">
        <f>VLOOKUP(A2198,'Customer Names'!A2198:D4532,3,FALSE)</f>
        <v xml:space="preserve">  Anthony G</v>
      </c>
      <c r="C2198" s="23">
        <f>VLOOKUP(Healthcare!A2198,'Medical Examinations'!A2198:H4532,2,FALSE)</f>
        <v>33.770000000000003</v>
      </c>
      <c r="D2198" s="23">
        <f>VLOOKUP(A2198,'Medical Examinations'!A2198:H4532,3,FALSE)</f>
        <v>6</v>
      </c>
      <c r="E2198" s="23" t="str">
        <f>VLOOKUP(A2198,'Medical Examinations'!A2198:H4532,4,FALSE)</f>
        <v>No</v>
      </c>
      <c r="F2198" s="23" t="str">
        <f>VLOOKUP(A2198,'Medical Examinations'!A2198:H4532,5,FALSE)</f>
        <v>yes</v>
      </c>
      <c r="G2198" s="23" t="str">
        <f>VLOOKUP(A2198,'Medical Examinations'!A2198:H4532,6,FALSE)</f>
        <v>No</v>
      </c>
      <c r="H2198" s="23">
        <f>VLOOKUP(A2198,'Medical Examinations'!A2198:H4532,7,FALSE)</f>
        <v>1</v>
      </c>
      <c r="I2198" s="23" t="str">
        <f>VLOOKUP(A2198,'Medical Examinations'!A2198:H4532,8,FALSE)</f>
        <v>No</v>
      </c>
      <c r="J2198" s="23" t="str" cm="1">
        <f t="array" ref="J2198">_xlfn.IFS(C2198&lt;18.5,"Under Weight",C2198&lt;25,"Healthy Weight",C2198&lt;30,"Over Weight",C2198&gt;=30,"Obesity")</f>
        <v>Obesity</v>
      </c>
      <c r="K2198" s="23" t="str" cm="1">
        <f t="array" ref="K2198">_xlfn.IFS(D2198&lt;5.7,"Normal",D2198&lt;=6.5,"Prediabetes",D2198&gt;6.5,"Diabetes")</f>
        <v>Prediabetes</v>
      </c>
      <c r="L2198" s="30" t="str">
        <f>VLOOKUP(A2198,'Hospitalisation Details'!A2198:H4540,2,FALSE)</f>
        <v>10-Jun-2000</v>
      </c>
      <c r="M2198" s="23">
        <f>VLOOKUP(A2198,'Hospitalisation Details'!A2198:H4540,5,FALSE)</f>
        <v>1674.63</v>
      </c>
      <c r="N2198" s="23" t="str">
        <f>VLOOKUP(A2198,'Hospitalisation Details'!A2198:H4540,6,FALSE)</f>
        <v>tier - 2</v>
      </c>
      <c r="O2198" s="23" t="str">
        <f>VLOOKUP(A2198,'Hospitalisation Details'!A2198:H4540,7,FALSE)</f>
        <v>tier - 2</v>
      </c>
      <c r="P2198" s="23" t="str">
        <f>VLOOKUP(A2198,'Hospitalisation Details'!A2198:H4540,8,FALSE)</f>
        <v>R1013</v>
      </c>
      <c r="Q2198" s="26">
        <f>VLOOKUP(A2198,'Hospitalisation Details'!A2198:H4540,3,FALSE)</f>
        <v>22.994444444444444</v>
      </c>
    </row>
    <row r="2199" spans="1:17" ht="15.75" customHeight="1" x14ac:dyDescent="0.3">
      <c r="A2199" s="31" t="s">
        <v>3734</v>
      </c>
      <c r="B2199" s="23" t="str">
        <f>VLOOKUP(A2199,'Customer Names'!A2199:D4533,3,FALSE)</f>
        <v xml:space="preserve">  Ryan</v>
      </c>
      <c r="C2199" s="23">
        <f>VLOOKUP(Healthcare!A2199,'Medical Examinations'!A2199:H4533,2,FALSE)</f>
        <v>26.84</v>
      </c>
      <c r="D2199" s="23">
        <f>VLOOKUP(A2199,'Medical Examinations'!A2199:H4533,3,FALSE)</f>
        <v>5.99</v>
      </c>
      <c r="E2199" s="23" t="str">
        <f>VLOOKUP(A2199,'Medical Examinations'!A2199:H4533,4,FALSE)</f>
        <v>Yes</v>
      </c>
      <c r="F2199" s="23" t="str">
        <f>VLOOKUP(A2199,'Medical Examinations'!A2199:H4533,5,FALSE)</f>
        <v>yes</v>
      </c>
      <c r="G2199" s="23" t="str">
        <f>VLOOKUP(A2199,'Medical Examinations'!A2199:H4533,6,FALSE)</f>
        <v>No</v>
      </c>
      <c r="H2199" s="23">
        <f>VLOOKUP(A2199,'Medical Examinations'!A2199:H4533,7,FALSE)</f>
        <v>1</v>
      </c>
      <c r="I2199" s="23" t="str">
        <f>VLOOKUP(A2199,'Medical Examinations'!A2199:H4533,8,FALSE)</f>
        <v>No</v>
      </c>
      <c r="J2199" s="23" t="str" cm="1">
        <f t="array" ref="J2199">_xlfn.IFS(C2199&lt;18.5,"Under Weight",C2199&lt;25,"Healthy Weight",C2199&lt;30,"Over Weight",C2199&gt;=30,"Obesity")</f>
        <v>Over Weight</v>
      </c>
      <c r="K2199" s="23" t="str" cm="1">
        <f t="array" ref="K2199">_xlfn.IFS(D2199&lt;5.7,"Normal",D2199&lt;=6.5,"Prediabetes",D2199&gt;6.5,"Diabetes")</f>
        <v>Prediabetes</v>
      </c>
      <c r="L2199" s="30" t="str">
        <f>VLOOKUP(A2199,'Hospitalisation Details'!A2199:H4541,2,FALSE)</f>
        <v>23-Oct-2000</v>
      </c>
      <c r="M2199" s="23">
        <f>VLOOKUP(A2199,'Hospitalisation Details'!A2199:H4541,5,FALSE)</f>
        <v>1665</v>
      </c>
      <c r="N2199" s="23" t="str">
        <f>VLOOKUP(A2199,'Hospitalisation Details'!A2199:H4541,6,FALSE)</f>
        <v>tier - 2</v>
      </c>
      <c r="O2199" s="23" t="str">
        <f>VLOOKUP(A2199,'Hospitalisation Details'!A2199:H4541,7,FALSE)</f>
        <v>tier - 2</v>
      </c>
      <c r="P2199" s="23" t="str">
        <f>VLOOKUP(A2199,'Hospitalisation Details'!A2199:H4541,8,FALSE)</f>
        <v>R1013</v>
      </c>
      <c r="Q2199" s="26">
        <f>VLOOKUP(A2199,'Hospitalisation Details'!A2199:H4541,3,FALSE)</f>
        <v>22.625</v>
      </c>
    </row>
    <row r="2200" spans="1:17" ht="15.75" customHeight="1" x14ac:dyDescent="0.3">
      <c r="A2200" s="31" t="s">
        <v>3735</v>
      </c>
      <c r="B2200" s="23" t="str">
        <f>VLOOKUP(A2200,'Customer Names'!A2200:D4534,3,FALSE)</f>
        <v xml:space="preserve">  Eric N</v>
      </c>
      <c r="C2200" s="23">
        <f>VLOOKUP(Healthcare!A2200,'Medical Examinations'!A2200:H4534,2,FALSE)</f>
        <v>35.53</v>
      </c>
      <c r="D2200" s="23">
        <f>VLOOKUP(A2200,'Medical Examinations'!A2200:H4534,3,FALSE)</f>
        <v>4.3600000000000003</v>
      </c>
      <c r="E2200" s="23" t="str">
        <f>VLOOKUP(A2200,'Medical Examinations'!A2200:H4534,4,FALSE)</f>
        <v>No</v>
      </c>
      <c r="F2200" s="23" t="str">
        <f>VLOOKUP(A2200,'Medical Examinations'!A2200:H4534,5,FALSE)</f>
        <v>No</v>
      </c>
      <c r="G2200" s="23" t="str">
        <f>VLOOKUP(A2200,'Medical Examinations'!A2200:H4534,6,FALSE)</f>
        <v>Yes</v>
      </c>
      <c r="H2200" s="23">
        <f>VLOOKUP(A2200,'Medical Examinations'!A2200:H4534,7,FALSE)</f>
        <v>1</v>
      </c>
      <c r="I2200" s="23" t="str">
        <f>VLOOKUP(A2200,'Medical Examinations'!A2200:H4534,8,FALSE)</f>
        <v>No</v>
      </c>
      <c r="J2200" s="23" t="str" cm="1">
        <f t="array" ref="J2200">_xlfn.IFS(C2200&lt;18.5,"Under Weight",C2200&lt;25,"Healthy Weight",C2200&lt;30,"Over Weight",C2200&gt;=30,"Obesity")</f>
        <v>Obesity</v>
      </c>
      <c r="K2200" s="23" t="str" cm="1">
        <f t="array" ref="K2200">_xlfn.IFS(D2200&lt;5.7,"Normal",D2200&lt;=6.5,"Prediabetes",D2200&gt;6.5,"Diabetes")</f>
        <v>Normal</v>
      </c>
      <c r="L2200" s="30" t="str">
        <f>VLOOKUP(A2200,'Hospitalisation Details'!A2200:H4542,2,FALSE)</f>
        <v>30-Dec-2003</v>
      </c>
      <c r="M2200" s="23">
        <f>VLOOKUP(A2200,'Hospitalisation Details'!A2200:H4542,5,FALSE)</f>
        <v>1646.43</v>
      </c>
      <c r="N2200" s="23" t="str">
        <f>VLOOKUP(A2200,'Hospitalisation Details'!A2200:H4542,6,FALSE)</f>
        <v>tier - 2</v>
      </c>
      <c r="O2200" s="23" t="str">
        <f>VLOOKUP(A2200,'Hospitalisation Details'!A2200:H4542,7,FALSE)</f>
        <v>tier - 1</v>
      </c>
      <c r="P2200" s="23" t="str">
        <f>VLOOKUP(A2200,'Hospitalisation Details'!A2200:H4542,8,FALSE)</f>
        <v>R1012</v>
      </c>
      <c r="Q2200" s="26">
        <f>VLOOKUP(A2200,'Hospitalisation Details'!A2200:H4542,3,FALSE)</f>
        <v>19.43888888888889</v>
      </c>
    </row>
    <row r="2201" spans="1:17" ht="15.75" customHeight="1" x14ac:dyDescent="0.3">
      <c r="A2201" s="31" t="s">
        <v>3737</v>
      </c>
      <c r="B2201" s="23" t="str">
        <f>VLOOKUP(A2201,'Customer Names'!A2201:D4535,3,FALSE)</f>
        <v xml:space="preserve">  Connor</v>
      </c>
      <c r="C2201" s="23">
        <f>VLOOKUP(Healthcare!A2201,'Medical Examinations'!A2201:H4535,2,FALSE)</f>
        <v>30.59</v>
      </c>
      <c r="D2201" s="23">
        <f>VLOOKUP(A2201,'Medical Examinations'!A2201:H4535,3,FALSE)</f>
        <v>4.41</v>
      </c>
      <c r="E2201" s="23" t="str">
        <f>VLOOKUP(A2201,'Medical Examinations'!A2201:H4535,4,FALSE)</f>
        <v>No</v>
      </c>
      <c r="F2201" s="23" t="str">
        <f>VLOOKUP(A2201,'Medical Examinations'!A2201:H4535,5,FALSE)</f>
        <v>No</v>
      </c>
      <c r="G2201" s="23" t="str">
        <f>VLOOKUP(A2201,'Medical Examinations'!A2201:H4535,6,FALSE)</f>
        <v>Yes</v>
      </c>
      <c r="H2201" s="23">
        <f>VLOOKUP(A2201,'Medical Examinations'!A2201:H4535,7,FALSE)</f>
        <v>1</v>
      </c>
      <c r="I2201" s="23" t="str">
        <f>VLOOKUP(A2201,'Medical Examinations'!A2201:H4535,8,FALSE)</f>
        <v>No</v>
      </c>
      <c r="J2201" s="23" t="str" cm="1">
        <f t="array" ref="J2201">_xlfn.IFS(C2201&lt;18.5,"Under Weight",C2201&lt;25,"Healthy Weight",C2201&lt;30,"Over Weight",C2201&gt;=30,"Obesity")</f>
        <v>Obesity</v>
      </c>
      <c r="K2201" s="23" t="str" cm="1">
        <f t="array" ref="K2201">_xlfn.IFS(D2201&lt;5.7,"Normal",D2201&lt;=6.5,"Prediabetes",D2201&gt;6.5,"Diabetes")</f>
        <v>Normal</v>
      </c>
      <c r="L2201" s="30" t="str">
        <f>VLOOKUP(A2201,'Hospitalisation Details'!A2201:H4543,2,FALSE)</f>
        <v>21-Aug-2003</v>
      </c>
      <c r="M2201" s="23">
        <f>VLOOKUP(A2201,'Hospitalisation Details'!A2201:H4543,5,FALSE)</f>
        <v>1639.56</v>
      </c>
      <c r="N2201" s="23" t="str">
        <f>VLOOKUP(A2201,'Hospitalisation Details'!A2201:H4543,6,FALSE)</f>
        <v>tier - 2</v>
      </c>
      <c r="O2201" s="23" t="str">
        <f>VLOOKUP(A2201,'Hospitalisation Details'!A2201:H4543,7,FALSE)</f>
        <v>tier - 2</v>
      </c>
      <c r="P2201" s="23" t="str">
        <f>VLOOKUP(A2201,'Hospitalisation Details'!A2201:H4543,8,FALSE)</f>
        <v>R1012</v>
      </c>
      <c r="Q2201" s="26">
        <f>VLOOKUP(A2201,'Hospitalisation Details'!A2201:H4543,3,FALSE)</f>
        <v>19.797222222222221</v>
      </c>
    </row>
    <row r="2202" spans="1:17" ht="15.75" customHeight="1" x14ac:dyDescent="0.3">
      <c r="A2202" s="31" t="s">
        <v>3739</v>
      </c>
      <c r="B2202" s="23" t="str">
        <f>VLOOKUP(A2202,'Customer Names'!A2202:D4536,3,FALSE)</f>
        <v xml:space="preserve">  Patrick H</v>
      </c>
      <c r="C2202" s="23">
        <f>VLOOKUP(Healthcare!A2202,'Medical Examinations'!A2202:H4536,2,FALSE)</f>
        <v>30.59</v>
      </c>
      <c r="D2202" s="23">
        <f>VLOOKUP(A2202,'Medical Examinations'!A2202:H4536,3,FALSE)</f>
        <v>4.17</v>
      </c>
      <c r="E2202" s="23" t="str">
        <f>VLOOKUP(A2202,'Medical Examinations'!A2202:H4536,4,FALSE)</f>
        <v>No</v>
      </c>
      <c r="F2202" s="23" t="str">
        <f>VLOOKUP(A2202,'Medical Examinations'!A2202:H4536,5,FALSE)</f>
        <v>No</v>
      </c>
      <c r="G2202" s="23" t="str">
        <f>VLOOKUP(A2202,'Medical Examinations'!A2202:H4536,6,FALSE)</f>
        <v>Yes</v>
      </c>
      <c r="H2202" s="23">
        <f>VLOOKUP(A2202,'Medical Examinations'!A2202:H4536,7,FALSE)</f>
        <v>1</v>
      </c>
      <c r="I2202" s="23" t="str">
        <f>VLOOKUP(A2202,'Medical Examinations'!A2202:H4536,8,FALSE)</f>
        <v>No</v>
      </c>
      <c r="J2202" s="23" t="str" cm="1">
        <f t="array" ref="J2202">_xlfn.IFS(C2202&lt;18.5,"Under Weight",C2202&lt;25,"Healthy Weight",C2202&lt;30,"Over Weight",C2202&gt;=30,"Obesity")</f>
        <v>Obesity</v>
      </c>
      <c r="K2202" s="23" t="str" cm="1">
        <f t="array" ref="K2202">_xlfn.IFS(D2202&lt;5.7,"Normal",D2202&lt;=6.5,"Prediabetes",D2202&gt;6.5,"Diabetes")</f>
        <v>Normal</v>
      </c>
      <c r="L2202" s="30" t="str">
        <f>VLOOKUP(A2202,'Hospitalisation Details'!A2202:H4544,2,FALSE)</f>
        <v>16-Sep-2003</v>
      </c>
      <c r="M2202" s="23">
        <f>VLOOKUP(A2202,'Hospitalisation Details'!A2202:H4544,5,FALSE)</f>
        <v>1639.56</v>
      </c>
      <c r="N2202" s="23" t="str">
        <f>VLOOKUP(A2202,'Hospitalisation Details'!A2202:H4544,6,FALSE)</f>
        <v>tier - 2</v>
      </c>
      <c r="O2202" s="23" t="str">
        <f>VLOOKUP(A2202,'Hospitalisation Details'!A2202:H4544,7,FALSE)</f>
        <v>tier - 2</v>
      </c>
      <c r="P2202" s="23" t="str">
        <f>VLOOKUP(A2202,'Hospitalisation Details'!A2202:H4544,8,FALSE)</f>
        <v>R1012</v>
      </c>
      <c r="Q2202" s="26">
        <f>VLOOKUP(A2202,'Hospitalisation Details'!A2202:H4544,3,FALSE)</f>
        <v>19.727777777777778</v>
      </c>
    </row>
    <row r="2203" spans="1:17" ht="15.75" customHeight="1" x14ac:dyDescent="0.3">
      <c r="A2203" s="31" t="s">
        <v>3741</v>
      </c>
      <c r="B2203" s="23" t="str">
        <f>VLOOKUP(A2203,'Customer Names'!A2203:D4537,3,FALSE)</f>
        <v xml:space="preserve">  Tyler</v>
      </c>
      <c r="C2203" s="23">
        <f>VLOOKUP(Healthcare!A2203,'Medical Examinations'!A2203:H4537,2,FALSE)</f>
        <v>27.835000000000001</v>
      </c>
      <c r="D2203" s="23">
        <f>VLOOKUP(A2203,'Medical Examinations'!A2203:H4537,3,FALSE)</f>
        <v>4.4400000000000004</v>
      </c>
      <c r="E2203" s="23" t="str">
        <f>VLOOKUP(A2203,'Medical Examinations'!A2203:H4537,4,FALSE)</f>
        <v>No</v>
      </c>
      <c r="F2203" s="23" t="str">
        <f>VLOOKUP(A2203,'Medical Examinations'!A2203:H4537,5,FALSE)</f>
        <v>No</v>
      </c>
      <c r="G2203" s="23" t="str">
        <f>VLOOKUP(A2203,'Medical Examinations'!A2203:H4537,6,FALSE)</f>
        <v>Yes</v>
      </c>
      <c r="H2203" s="23">
        <f>VLOOKUP(A2203,'Medical Examinations'!A2203:H4537,7,FALSE)</f>
        <v>1</v>
      </c>
      <c r="I2203" s="23" t="str">
        <f>VLOOKUP(A2203,'Medical Examinations'!A2203:H4537,8,FALSE)</f>
        <v>No</v>
      </c>
      <c r="J2203" s="23" t="str" cm="1">
        <f t="array" ref="J2203">_xlfn.IFS(C2203&lt;18.5,"Under Weight",C2203&lt;25,"Healthy Weight",C2203&lt;30,"Over Weight",C2203&gt;=30,"Obesity")</f>
        <v>Over Weight</v>
      </c>
      <c r="K2203" s="23" t="str" cm="1">
        <f t="array" ref="K2203">_xlfn.IFS(D2203&lt;5.7,"Normal",D2203&lt;=6.5,"Prediabetes",D2203&gt;6.5,"Diabetes")</f>
        <v>Normal</v>
      </c>
      <c r="L2203" s="30" t="str">
        <f>VLOOKUP(A2203,'Hospitalisation Details'!A2203:H4545,2,FALSE)</f>
        <v>30-Dec-2003</v>
      </c>
      <c r="M2203" s="23">
        <f>VLOOKUP(A2203,'Hospitalisation Details'!A2203:H4545,5,FALSE)</f>
        <v>1635.73</v>
      </c>
      <c r="N2203" s="23" t="str">
        <f>VLOOKUP(A2203,'Hospitalisation Details'!A2203:H4545,6,FALSE)</f>
        <v>tier - 2</v>
      </c>
      <c r="O2203" s="23" t="str">
        <f>VLOOKUP(A2203,'Hospitalisation Details'!A2203:H4545,7,FALSE)</f>
        <v>tier - 3</v>
      </c>
      <c r="P2203" s="23" t="str">
        <f>VLOOKUP(A2203,'Hospitalisation Details'!A2203:H4545,8,FALSE)</f>
        <v>R1012</v>
      </c>
      <c r="Q2203" s="26">
        <f>VLOOKUP(A2203,'Hospitalisation Details'!A2203:H4545,3,FALSE)</f>
        <v>19.43888888888889</v>
      </c>
    </row>
    <row r="2204" spans="1:17" ht="15.75" customHeight="1" x14ac:dyDescent="0.3">
      <c r="A2204" s="31" t="s">
        <v>3742</v>
      </c>
      <c r="B2204" s="23" t="str">
        <f>VLOOKUP(A2204,'Customer Names'!A2204:D4538,3,FALSE)</f>
        <v xml:space="preserve">  Deborah L</v>
      </c>
      <c r="C2204" s="23">
        <f>VLOOKUP(Healthcare!A2204,'Medical Examinations'!A2204:H4538,2,FALSE)</f>
        <v>40.26</v>
      </c>
      <c r="D2204" s="23">
        <f>VLOOKUP(A2204,'Medical Examinations'!A2204:H4538,3,FALSE)</f>
        <v>5.52</v>
      </c>
      <c r="E2204" s="23" t="str">
        <f>VLOOKUP(A2204,'Medical Examinations'!A2204:H4538,4,FALSE)</f>
        <v>No</v>
      </c>
      <c r="F2204" s="23" t="str">
        <f>VLOOKUP(A2204,'Medical Examinations'!A2204:H4538,5,FALSE)</f>
        <v>yes</v>
      </c>
      <c r="G2204" s="23" t="str">
        <f>VLOOKUP(A2204,'Medical Examinations'!A2204:H4538,6,FALSE)</f>
        <v>No</v>
      </c>
      <c r="H2204" s="23">
        <f>VLOOKUP(A2204,'Medical Examinations'!A2204:H4538,7,FALSE)</f>
        <v>1</v>
      </c>
      <c r="I2204" s="23" t="str">
        <f>VLOOKUP(A2204,'Medical Examinations'!A2204:H4538,8,FALSE)</f>
        <v>No</v>
      </c>
      <c r="J2204" s="23" t="str" cm="1">
        <f t="array" ref="J2204">_xlfn.IFS(C2204&lt;18.5,"Under Weight",C2204&lt;25,"Healthy Weight",C2204&lt;30,"Over Weight",C2204&gt;=30,"Obesity")</f>
        <v>Obesity</v>
      </c>
      <c r="K2204" s="23" t="str" cm="1">
        <f t="array" ref="K2204">_xlfn.IFS(D2204&lt;5.7,"Normal",D2204&lt;=6.5,"Prediabetes",D2204&gt;6.5,"Diabetes")</f>
        <v>Normal</v>
      </c>
      <c r="L2204" s="30" t="str">
        <f>VLOOKUP(A2204,'Hospitalisation Details'!A2204:H4546,2,FALSE)</f>
        <v>13-Jun-2004</v>
      </c>
      <c r="M2204" s="23">
        <f>VLOOKUP(A2204,'Hospitalisation Details'!A2204:H4546,5,FALSE)</f>
        <v>1634.57</v>
      </c>
      <c r="N2204" s="23" t="str">
        <f>VLOOKUP(A2204,'Hospitalisation Details'!A2204:H4546,6,FALSE)</f>
        <v>tier - 2</v>
      </c>
      <c r="O2204" s="23" t="str">
        <f>VLOOKUP(A2204,'Hospitalisation Details'!A2204:H4546,7,FALSE)</f>
        <v>tier - 2</v>
      </c>
      <c r="P2204" s="23" t="str">
        <f>VLOOKUP(A2204,'Hospitalisation Details'!A2204:H4546,8,FALSE)</f>
        <v>R1013</v>
      </c>
      <c r="Q2204" s="26">
        <f>VLOOKUP(A2204,'Hospitalisation Details'!A2204:H4546,3,FALSE)</f>
        <v>18.986111111111111</v>
      </c>
    </row>
    <row r="2205" spans="1:17" ht="15.75" customHeight="1" x14ac:dyDescent="0.3">
      <c r="A2205" s="31" t="s">
        <v>3744</v>
      </c>
      <c r="B2205" s="23" t="str">
        <f>VLOOKUP(A2205,'Customer Names'!A2205:D4539,3,FALSE)</f>
        <v xml:space="preserve">  Andrea K</v>
      </c>
      <c r="C2205" s="23">
        <f>VLOOKUP(Healthcare!A2205,'Medical Examinations'!A2205:H4539,2,FALSE)</f>
        <v>39.82</v>
      </c>
      <c r="D2205" s="23">
        <f>VLOOKUP(A2205,'Medical Examinations'!A2205:H4539,3,FALSE)</f>
        <v>6.01</v>
      </c>
      <c r="E2205" s="23" t="str">
        <f>VLOOKUP(A2205,'Medical Examinations'!A2205:H4539,4,FALSE)</f>
        <v>No</v>
      </c>
      <c r="F2205" s="23" t="str">
        <f>VLOOKUP(A2205,'Medical Examinations'!A2205:H4539,5,FALSE)</f>
        <v>yes</v>
      </c>
      <c r="G2205" s="23" t="str">
        <f>VLOOKUP(A2205,'Medical Examinations'!A2205:H4539,6,FALSE)</f>
        <v>No</v>
      </c>
      <c r="H2205" s="23">
        <f>VLOOKUP(A2205,'Medical Examinations'!A2205:H4539,7,FALSE)</f>
        <v>1</v>
      </c>
      <c r="I2205" s="23" t="str">
        <f>VLOOKUP(A2205,'Medical Examinations'!A2205:H4539,8,FALSE)</f>
        <v>No</v>
      </c>
      <c r="J2205" s="23" t="str" cm="1">
        <f t="array" ref="J2205">_xlfn.IFS(C2205&lt;18.5,"Under Weight",C2205&lt;25,"Healthy Weight",C2205&lt;30,"Over Weight",C2205&gt;=30,"Obesity")</f>
        <v>Obesity</v>
      </c>
      <c r="K2205" s="23" t="str" cm="1">
        <f t="array" ref="K2205">_xlfn.IFS(D2205&lt;5.7,"Normal",D2205&lt;=6.5,"Prediabetes",D2205&gt;6.5,"Diabetes")</f>
        <v>Prediabetes</v>
      </c>
      <c r="L2205" s="30" t="str">
        <f>VLOOKUP(A2205,'Hospitalisation Details'!A2205:H4547,2,FALSE)</f>
        <v>08-Aug-2004</v>
      </c>
      <c r="M2205" s="23">
        <f>VLOOKUP(A2205,'Hospitalisation Details'!A2205:H4547,5,FALSE)</f>
        <v>1633.96</v>
      </c>
      <c r="N2205" s="23" t="str">
        <f>VLOOKUP(A2205,'Hospitalisation Details'!A2205:H4547,6,FALSE)</f>
        <v>tier - 2</v>
      </c>
      <c r="O2205" s="23" t="str">
        <f>VLOOKUP(A2205,'Hospitalisation Details'!A2205:H4547,7,FALSE)</f>
        <v>tier - 1</v>
      </c>
      <c r="P2205" s="23" t="str">
        <f>VLOOKUP(A2205,'Hospitalisation Details'!A2205:H4547,8,FALSE)</f>
        <v>R1013</v>
      </c>
      <c r="Q2205" s="26">
        <f>VLOOKUP(A2205,'Hospitalisation Details'!A2205:H4547,3,FALSE)</f>
        <v>18.833333333333332</v>
      </c>
    </row>
    <row r="2206" spans="1:17" ht="15.75" customHeight="1" x14ac:dyDescent="0.3">
      <c r="A2206" s="31" t="s">
        <v>3745</v>
      </c>
      <c r="B2206" s="23" t="str">
        <f>VLOOKUP(A2206,'Customer Names'!A2206:D4540,3,FALSE)</f>
        <v xml:space="preserve">  Elleree</v>
      </c>
      <c r="C2206" s="23">
        <f>VLOOKUP(Healthcare!A2206,'Medical Examinations'!A2206:H4540,2,FALSE)</f>
        <v>39.159999999999997</v>
      </c>
      <c r="D2206" s="23">
        <f>VLOOKUP(A2206,'Medical Examinations'!A2206:H4540,3,FALSE)</f>
        <v>5.81</v>
      </c>
      <c r="E2206" s="23" t="str">
        <f>VLOOKUP(A2206,'Medical Examinations'!A2206:H4540,4,FALSE)</f>
        <v>No</v>
      </c>
      <c r="F2206" s="23" t="str">
        <f>VLOOKUP(A2206,'Medical Examinations'!A2206:H4540,5,FALSE)</f>
        <v>yes</v>
      </c>
      <c r="G2206" s="23" t="str">
        <f>VLOOKUP(A2206,'Medical Examinations'!A2206:H4540,6,FALSE)</f>
        <v>No</v>
      </c>
      <c r="H2206" s="23">
        <f>VLOOKUP(A2206,'Medical Examinations'!A2206:H4540,7,FALSE)</f>
        <v>1</v>
      </c>
      <c r="I2206" s="23" t="str">
        <f>VLOOKUP(A2206,'Medical Examinations'!A2206:H4540,8,FALSE)</f>
        <v>No</v>
      </c>
      <c r="J2206" s="23" t="str" cm="1">
        <f t="array" ref="J2206">_xlfn.IFS(C2206&lt;18.5,"Under Weight",C2206&lt;25,"Healthy Weight",C2206&lt;30,"Over Weight",C2206&gt;=30,"Obesity")</f>
        <v>Obesity</v>
      </c>
      <c r="K2206" s="23" t="str" cm="1">
        <f t="array" ref="K2206">_xlfn.IFS(D2206&lt;5.7,"Normal",D2206&lt;=6.5,"Prediabetes",D2206&gt;6.5,"Diabetes")</f>
        <v>Prediabetes</v>
      </c>
      <c r="L2206" s="30" t="str">
        <f>VLOOKUP(A2206,'Hospitalisation Details'!A2206:H4548,2,FALSE)</f>
        <v>13-Dec-2004</v>
      </c>
      <c r="M2206" s="23">
        <f>VLOOKUP(A2206,'Hospitalisation Details'!A2206:H4548,5,FALSE)</f>
        <v>1633.04</v>
      </c>
      <c r="N2206" s="23" t="str">
        <f>VLOOKUP(A2206,'Hospitalisation Details'!A2206:H4548,6,FALSE)</f>
        <v>tier - 2</v>
      </c>
      <c r="O2206" s="23" t="str">
        <f>VLOOKUP(A2206,'Hospitalisation Details'!A2206:H4548,7,FALSE)</f>
        <v>tier - 2</v>
      </c>
      <c r="P2206" s="23" t="str">
        <f>VLOOKUP(A2206,'Hospitalisation Details'!A2206:H4548,8,FALSE)</f>
        <v>R1013</v>
      </c>
      <c r="Q2206" s="26">
        <f>VLOOKUP(A2206,'Hospitalisation Details'!A2206:H4548,3,FALSE)</f>
        <v>18.486111111111111</v>
      </c>
    </row>
    <row r="2207" spans="1:17" ht="15.75" customHeight="1" x14ac:dyDescent="0.3">
      <c r="A2207" s="31" t="s">
        <v>3747</v>
      </c>
      <c r="B2207" s="23" t="str">
        <f>VLOOKUP(A2207,'Customer Names'!A2207:D4541,3,FALSE)</f>
        <v xml:space="preserve">  Brandon J</v>
      </c>
      <c r="C2207" s="23">
        <f>VLOOKUP(Healthcare!A2207,'Medical Examinations'!A2207:H4541,2,FALSE)</f>
        <v>25.555</v>
      </c>
      <c r="D2207" s="23">
        <f>VLOOKUP(A2207,'Medical Examinations'!A2207:H4541,3,FALSE)</f>
        <v>4.37</v>
      </c>
      <c r="E2207" s="23" t="str">
        <f>VLOOKUP(A2207,'Medical Examinations'!A2207:H4541,4,FALSE)</f>
        <v>No</v>
      </c>
      <c r="F2207" s="23" t="str">
        <f>VLOOKUP(A2207,'Medical Examinations'!A2207:H4541,5,FALSE)</f>
        <v>No</v>
      </c>
      <c r="G2207" s="23" t="str">
        <f>VLOOKUP(A2207,'Medical Examinations'!A2207:H4541,6,FALSE)</f>
        <v>Yes</v>
      </c>
      <c r="H2207" s="23">
        <f>VLOOKUP(A2207,'Medical Examinations'!A2207:H4541,7,FALSE)</f>
        <v>1</v>
      </c>
      <c r="I2207" s="23" t="str">
        <f>VLOOKUP(A2207,'Medical Examinations'!A2207:H4541,8,FALSE)</f>
        <v>No</v>
      </c>
      <c r="J2207" s="23" t="str" cm="1">
        <f t="array" ref="J2207">_xlfn.IFS(C2207&lt;18.5,"Under Weight",C2207&lt;25,"Healthy Weight",C2207&lt;30,"Over Weight",C2207&gt;=30,"Obesity")</f>
        <v>Over Weight</v>
      </c>
      <c r="K2207" s="23" t="str" cm="1">
        <f t="array" ref="K2207">_xlfn.IFS(D2207&lt;5.7,"Normal",D2207&lt;=6.5,"Prediabetes",D2207&gt;6.5,"Diabetes")</f>
        <v>Normal</v>
      </c>
      <c r="L2207" s="30" t="str">
        <f>VLOOKUP(A2207,'Hospitalisation Details'!A2207:H4549,2,FALSE)</f>
        <v>16-Sep-2003</v>
      </c>
      <c r="M2207" s="23">
        <f>VLOOKUP(A2207,'Hospitalisation Details'!A2207:H4549,5,FALSE)</f>
        <v>1632.56</v>
      </c>
      <c r="N2207" s="23" t="str">
        <f>VLOOKUP(A2207,'Hospitalisation Details'!A2207:H4549,6,FALSE)</f>
        <v>tier - 2</v>
      </c>
      <c r="O2207" s="23" t="str">
        <f>VLOOKUP(A2207,'Hospitalisation Details'!A2207:H4549,7,FALSE)</f>
        <v>tier - 2</v>
      </c>
      <c r="P2207" s="23" t="str">
        <f>VLOOKUP(A2207,'Hospitalisation Details'!A2207:H4549,8,FALSE)</f>
        <v>R1012</v>
      </c>
      <c r="Q2207" s="26">
        <f>VLOOKUP(A2207,'Hospitalisation Details'!A2207:H4549,3,FALSE)</f>
        <v>19.727777777777778</v>
      </c>
    </row>
    <row r="2208" spans="1:17" ht="15.75" customHeight="1" x14ac:dyDescent="0.3">
      <c r="A2208" s="31" t="s">
        <v>3749</v>
      </c>
      <c r="B2208" s="23" t="str">
        <f>VLOOKUP(A2208,'Customer Names'!A2208:D4542,3,FALSE)</f>
        <v xml:space="preserve">  Steve</v>
      </c>
      <c r="C2208" s="23">
        <f>VLOOKUP(Healthcare!A2208,'Medical Examinations'!A2208:H4542,2,FALSE)</f>
        <v>25.175000000000001</v>
      </c>
      <c r="D2208" s="23">
        <f>VLOOKUP(A2208,'Medical Examinations'!A2208:H4542,3,FALSE)</f>
        <v>5.74</v>
      </c>
      <c r="E2208" s="23" t="str">
        <f>VLOOKUP(A2208,'Medical Examinations'!A2208:H4542,4,FALSE)</f>
        <v>No</v>
      </c>
      <c r="F2208" s="23" t="str">
        <f>VLOOKUP(A2208,'Medical Examinations'!A2208:H4542,5,FALSE)</f>
        <v>No</v>
      </c>
      <c r="G2208" s="23" t="str">
        <f>VLOOKUP(A2208,'Medical Examinations'!A2208:H4542,6,FALSE)</f>
        <v>Yes</v>
      </c>
      <c r="H2208" s="23">
        <f>VLOOKUP(A2208,'Medical Examinations'!A2208:H4542,7,FALSE)</f>
        <v>1</v>
      </c>
      <c r="I2208" s="23" t="str">
        <f>VLOOKUP(A2208,'Medical Examinations'!A2208:H4542,8,FALSE)</f>
        <v>No</v>
      </c>
      <c r="J2208" s="23" t="str" cm="1">
        <f t="array" ref="J2208">_xlfn.IFS(C2208&lt;18.5,"Under Weight",C2208&lt;25,"Healthy Weight",C2208&lt;30,"Over Weight",C2208&gt;=30,"Obesity")</f>
        <v>Over Weight</v>
      </c>
      <c r="K2208" s="23" t="str" cm="1">
        <f t="array" ref="K2208">_xlfn.IFS(D2208&lt;5.7,"Normal",D2208&lt;=6.5,"Prediabetes",D2208&gt;6.5,"Diabetes")</f>
        <v>Prediabetes</v>
      </c>
      <c r="L2208" s="30" t="str">
        <f>VLOOKUP(A2208,'Hospitalisation Details'!A2208:H4550,2,FALSE)</f>
        <v>03-Oct-2003</v>
      </c>
      <c r="M2208" s="23">
        <f>VLOOKUP(A2208,'Hospitalisation Details'!A2208:H4550,5,FALSE)</f>
        <v>1632.04</v>
      </c>
      <c r="N2208" s="23" t="str">
        <f>VLOOKUP(A2208,'Hospitalisation Details'!A2208:H4550,6,FALSE)</f>
        <v>tier - 2</v>
      </c>
      <c r="O2208" s="23" t="str">
        <f>VLOOKUP(A2208,'Hospitalisation Details'!A2208:H4550,7,FALSE)</f>
        <v>tier - 2</v>
      </c>
      <c r="P2208" s="23" t="str">
        <f>VLOOKUP(A2208,'Hospitalisation Details'!A2208:H4550,8,FALSE)</f>
        <v>R1012</v>
      </c>
      <c r="Q2208" s="26">
        <f>VLOOKUP(A2208,'Hospitalisation Details'!A2208:H4550,3,FALSE)</f>
        <v>19.680555555555557</v>
      </c>
    </row>
    <row r="2209" spans="1:17" ht="15.75" customHeight="1" x14ac:dyDescent="0.3">
      <c r="A2209" s="31" t="s">
        <v>3750</v>
      </c>
      <c r="B2209" s="23" t="str">
        <f>VLOOKUP(A2209,'Customer Names'!A2209:D4543,3,FALSE)</f>
        <v xml:space="preserve">  Nina Wavik Sr</v>
      </c>
      <c r="C2209" s="23">
        <f>VLOOKUP(Healthcare!A2209,'Medical Examinations'!A2209:H4543,2,FALSE)</f>
        <v>38.28</v>
      </c>
      <c r="D2209" s="23">
        <f>VLOOKUP(A2209,'Medical Examinations'!A2209:H4543,3,FALSE)</f>
        <v>5.39</v>
      </c>
      <c r="E2209" s="23" t="str">
        <f>VLOOKUP(A2209,'Medical Examinations'!A2209:H4543,4,FALSE)</f>
        <v>No</v>
      </c>
      <c r="F2209" s="23" t="str">
        <f>VLOOKUP(A2209,'Medical Examinations'!A2209:H4543,5,FALSE)</f>
        <v>yes</v>
      </c>
      <c r="G2209" s="23" t="str">
        <f>VLOOKUP(A2209,'Medical Examinations'!A2209:H4543,6,FALSE)</f>
        <v>No</v>
      </c>
      <c r="H2209" s="23">
        <f>VLOOKUP(A2209,'Medical Examinations'!A2209:H4543,7,FALSE)</f>
        <v>1</v>
      </c>
      <c r="I2209" s="23" t="str">
        <f>VLOOKUP(A2209,'Medical Examinations'!A2209:H4543,8,FALSE)</f>
        <v>No</v>
      </c>
      <c r="J2209" s="23" t="str" cm="1">
        <f t="array" ref="J2209">_xlfn.IFS(C2209&lt;18.5,"Under Weight",C2209&lt;25,"Healthy Weight",C2209&lt;30,"Over Weight",C2209&gt;=30,"Obesity")</f>
        <v>Obesity</v>
      </c>
      <c r="K2209" s="23" t="str" cm="1">
        <f t="array" ref="K2209">_xlfn.IFS(D2209&lt;5.7,"Normal",D2209&lt;=6.5,"Prediabetes",D2209&gt;6.5,"Diabetes")</f>
        <v>Normal</v>
      </c>
      <c r="L2209" s="30" t="str">
        <f>VLOOKUP(A2209,'Hospitalisation Details'!A2209:H4551,2,FALSE)</f>
        <v>09-Jul-2004</v>
      </c>
      <c r="M2209" s="23">
        <f>VLOOKUP(A2209,'Hospitalisation Details'!A2209:H4551,5,FALSE)</f>
        <v>1631.82</v>
      </c>
      <c r="N2209" s="23" t="str">
        <f>VLOOKUP(A2209,'Hospitalisation Details'!A2209:H4551,6,FALSE)</f>
        <v>tier - 2</v>
      </c>
      <c r="O2209" s="23" t="str">
        <f>VLOOKUP(A2209,'Hospitalisation Details'!A2209:H4551,7,FALSE)</f>
        <v>tier - 1</v>
      </c>
      <c r="P2209" s="23" t="str">
        <f>VLOOKUP(A2209,'Hospitalisation Details'!A2209:H4551,8,FALSE)</f>
        <v>R1013</v>
      </c>
      <c r="Q2209" s="26">
        <f>VLOOKUP(A2209,'Hospitalisation Details'!A2209:H4551,3,FALSE)</f>
        <v>18.913888888888888</v>
      </c>
    </row>
    <row r="2210" spans="1:17" ht="15.75" customHeight="1" x14ac:dyDescent="0.3">
      <c r="A2210" s="31" t="s">
        <v>3752</v>
      </c>
      <c r="B2210" s="23" t="str">
        <f>VLOOKUP(A2210,'Customer Names'!A2210:D4544,3,FALSE)</f>
        <v xml:space="preserve">  Dani</v>
      </c>
      <c r="C2210" s="23">
        <f>VLOOKUP(Healthcare!A2210,'Medical Examinations'!A2210:H4544,2,FALSE)</f>
        <v>38.17</v>
      </c>
      <c r="D2210" s="23">
        <f>VLOOKUP(A2210,'Medical Examinations'!A2210:H4544,3,FALSE)</f>
        <v>4.07</v>
      </c>
      <c r="E2210" s="23" t="str">
        <f>VLOOKUP(A2210,'Medical Examinations'!A2210:H4544,4,FALSE)</f>
        <v>No</v>
      </c>
      <c r="F2210" s="23" t="str">
        <f>VLOOKUP(A2210,'Medical Examinations'!A2210:H4544,5,FALSE)</f>
        <v>yes</v>
      </c>
      <c r="G2210" s="23" t="str">
        <f>VLOOKUP(A2210,'Medical Examinations'!A2210:H4544,6,FALSE)</f>
        <v>No</v>
      </c>
      <c r="H2210" s="23">
        <f>VLOOKUP(A2210,'Medical Examinations'!A2210:H4544,7,FALSE)</f>
        <v>1</v>
      </c>
      <c r="I2210" s="23" t="str">
        <f>VLOOKUP(A2210,'Medical Examinations'!A2210:H4544,8,FALSE)</f>
        <v>No</v>
      </c>
      <c r="J2210" s="23" t="str" cm="1">
        <f t="array" ref="J2210">_xlfn.IFS(C2210&lt;18.5,"Under Weight",C2210&lt;25,"Healthy Weight",C2210&lt;30,"Over Weight",C2210&gt;=30,"Obesity")</f>
        <v>Obesity</v>
      </c>
      <c r="K2210" s="23" t="str" cm="1">
        <f t="array" ref="K2210">_xlfn.IFS(D2210&lt;5.7,"Normal",D2210&lt;=6.5,"Prediabetes",D2210&gt;6.5,"Diabetes")</f>
        <v>Normal</v>
      </c>
      <c r="L2210" s="30" t="str">
        <f>VLOOKUP(A2210,'Hospitalisation Details'!A2210:H4552,2,FALSE)</f>
        <v>05-Dec-2004</v>
      </c>
      <c r="M2210" s="23">
        <f>VLOOKUP(A2210,'Hospitalisation Details'!A2210:H4552,5,FALSE)</f>
        <v>1631.67</v>
      </c>
      <c r="N2210" s="23" t="str">
        <f>VLOOKUP(A2210,'Hospitalisation Details'!A2210:H4552,6,FALSE)</f>
        <v>tier - 2</v>
      </c>
      <c r="O2210" s="23" t="str">
        <f>VLOOKUP(A2210,'Hospitalisation Details'!A2210:H4552,7,FALSE)</f>
        <v>tier - 3</v>
      </c>
      <c r="P2210" s="23" t="str">
        <f>VLOOKUP(A2210,'Hospitalisation Details'!A2210:H4552,8,FALSE)</f>
        <v>R1013</v>
      </c>
      <c r="Q2210" s="26">
        <f>VLOOKUP(A2210,'Hospitalisation Details'!A2210:H4552,3,FALSE)</f>
        <v>18.508333333333333</v>
      </c>
    </row>
    <row r="2211" spans="1:17" ht="15.75" customHeight="1" x14ac:dyDescent="0.3">
      <c r="A2211" s="31" t="s">
        <v>3754</v>
      </c>
      <c r="B2211" s="23" t="str">
        <f>VLOOKUP(A2211,'Customer Names'!A2211:D4545,3,FALSE)</f>
        <v xml:space="preserve">  Jennifer A</v>
      </c>
      <c r="C2211" s="23">
        <f>VLOOKUP(Healthcare!A2211,'Medical Examinations'!A2211:H4545,2,FALSE)</f>
        <v>36.85</v>
      </c>
      <c r="D2211" s="23">
        <f>VLOOKUP(A2211,'Medical Examinations'!A2211:H4545,3,FALSE)</f>
        <v>5.49</v>
      </c>
      <c r="E2211" s="23" t="str">
        <f>VLOOKUP(A2211,'Medical Examinations'!A2211:H4545,4,FALSE)</f>
        <v>No</v>
      </c>
      <c r="F2211" s="23" t="str">
        <f>VLOOKUP(A2211,'Medical Examinations'!A2211:H4545,5,FALSE)</f>
        <v>yes</v>
      </c>
      <c r="G2211" s="23" t="str">
        <f>VLOOKUP(A2211,'Medical Examinations'!A2211:H4545,6,FALSE)</f>
        <v>No</v>
      </c>
      <c r="H2211" s="23">
        <f>VLOOKUP(A2211,'Medical Examinations'!A2211:H4545,7,FALSE)</f>
        <v>1</v>
      </c>
      <c r="I2211" s="23" t="str">
        <f>VLOOKUP(A2211,'Medical Examinations'!A2211:H4545,8,FALSE)</f>
        <v>No</v>
      </c>
      <c r="J2211" s="23" t="str" cm="1">
        <f t="array" ref="J2211">_xlfn.IFS(C2211&lt;18.5,"Under Weight",C2211&lt;25,"Healthy Weight",C2211&lt;30,"Over Weight",C2211&gt;=30,"Obesity")</f>
        <v>Obesity</v>
      </c>
      <c r="K2211" s="23" t="str" cm="1">
        <f t="array" ref="K2211">_xlfn.IFS(D2211&lt;5.7,"Normal",D2211&lt;=6.5,"Prediabetes",D2211&gt;6.5,"Diabetes")</f>
        <v>Normal</v>
      </c>
      <c r="L2211" s="30" t="str">
        <f>VLOOKUP(A2211,'Hospitalisation Details'!A2211:H4553,2,FALSE)</f>
        <v>04-Oct-2004</v>
      </c>
      <c r="M2211" s="23">
        <f>VLOOKUP(A2211,'Hospitalisation Details'!A2211:H4553,5,FALSE)</f>
        <v>1629.83</v>
      </c>
      <c r="N2211" s="23" t="str">
        <f>VLOOKUP(A2211,'Hospitalisation Details'!A2211:H4553,6,FALSE)</f>
        <v>tier - 2</v>
      </c>
      <c r="O2211" s="23" t="str">
        <f>VLOOKUP(A2211,'Hospitalisation Details'!A2211:H4553,7,FALSE)</f>
        <v>tier - 2</v>
      </c>
      <c r="P2211" s="23" t="str">
        <f>VLOOKUP(A2211,'Hospitalisation Details'!A2211:H4553,8,FALSE)</f>
        <v>R1013</v>
      </c>
      <c r="Q2211" s="26">
        <f>VLOOKUP(A2211,'Hospitalisation Details'!A2211:H4553,3,FALSE)</f>
        <v>18.677777777777777</v>
      </c>
    </row>
    <row r="2212" spans="1:17" ht="15.75" customHeight="1" x14ac:dyDescent="0.3">
      <c r="A2212" s="31" t="s">
        <v>3755</v>
      </c>
      <c r="B2212" s="23" t="str">
        <f>VLOOKUP(A2212,'Customer Names'!A2212:D4546,3,FALSE)</f>
        <v xml:space="preserve">  Martin</v>
      </c>
      <c r="C2212" s="23">
        <f>VLOOKUP(Healthcare!A2212,'Medical Examinations'!A2212:H4546,2,FALSE)</f>
        <v>22.61</v>
      </c>
      <c r="D2212" s="23">
        <f>VLOOKUP(A2212,'Medical Examinations'!A2212:H4546,3,FALSE)</f>
        <v>5.68</v>
      </c>
      <c r="E2212" s="23" t="str">
        <f>VLOOKUP(A2212,'Medical Examinations'!A2212:H4546,4,FALSE)</f>
        <v>No</v>
      </c>
      <c r="F2212" s="23" t="str">
        <f>VLOOKUP(A2212,'Medical Examinations'!A2212:H4546,5,FALSE)</f>
        <v>No</v>
      </c>
      <c r="G2212" s="23" t="str">
        <f>VLOOKUP(A2212,'Medical Examinations'!A2212:H4546,6,FALSE)</f>
        <v>Yes</v>
      </c>
      <c r="H2212" s="23">
        <f>VLOOKUP(A2212,'Medical Examinations'!A2212:H4546,7,FALSE)</f>
        <v>1</v>
      </c>
      <c r="I2212" s="23" t="str">
        <f>VLOOKUP(A2212,'Medical Examinations'!A2212:H4546,8,FALSE)</f>
        <v>No</v>
      </c>
      <c r="J2212" s="23" t="str" cm="1">
        <f t="array" ref="J2212">_xlfn.IFS(C2212&lt;18.5,"Under Weight",C2212&lt;25,"Healthy Weight",C2212&lt;30,"Over Weight",C2212&gt;=30,"Obesity")</f>
        <v>Healthy Weight</v>
      </c>
      <c r="K2212" s="23" t="str" cm="1">
        <f t="array" ref="K2212">_xlfn.IFS(D2212&lt;5.7,"Normal",D2212&lt;=6.5,"Prediabetes",D2212&gt;6.5,"Diabetes")</f>
        <v>Normal</v>
      </c>
      <c r="L2212" s="30" t="str">
        <f>VLOOKUP(A2212,'Hospitalisation Details'!A2212:H4554,2,FALSE)</f>
        <v>17-Jul-2003</v>
      </c>
      <c r="M2212" s="23">
        <f>VLOOKUP(A2212,'Hospitalisation Details'!A2212:H4554,5,FALSE)</f>
        <v>1628.47</v>
      </c>
      <c r="N2212" s="23" t="str">
        <f>VLOOKUP(A2212,'Hospitalisation Details'!A2212:H4554,6,FALSE)</f>
        <v>tier - 2</v>
      </c>
      <c r="O2212" s="23" t="str">
        <f>VLOOKUP(A2212,'Hospitalisation Details'!A2212:H4554,7,FALSE)</f>
        <v>tier - 1</v>
      </c>
      <c r="P2212" s="23" t="str">
        <f>VLOOKUP(A2212,'Hospitalisation Details'!A2212:H4554,8,FALSE)</f>
        <v>R1012</v>
      </c>
      <c r="Q2212" s="26">
        <f>VLOOKUP(A2212,'Hospitalisation Details'!A2212:H4554,3,FALSE)</f>
        <v>19.891666666666666</v>
      </c>
    </row>
    <row r="2213" spans="1:17" ht="15.75" customHeight="1" x14ac:dyDescent="0.3">
      <c r="A2213" s="31" t="s">
        <v>3756</v>
      </c>
      <c r="B2213" s="23" t="str">
        <f>VLOOKUP(A2213,'Customer Names'!A2213:D4547,3,FALSE)</f>
        <v xml:space="preserve">  Steve</v>
      </c>
      <c r="C2213" s="23">
        <f>VLOOKUP(Healthcare!A2213,'Medical Examinations'!A2213:H4547,2,FALSE)</f>
        <v>21.754999999999999</v>
      </c>
      <c r="D2213" s="23">
        <f>VLOOKUP(A2213,'Medical Examinations'!A2213:H4547,3,FALSE)</f>
        <v>6.09</v>
      </c>
      <c r="E2213" s="23" t="str">
        <f>VLOOKUP(A2213,'Medical Examinations'!A2213:H4547,4,FALSE)</f>
        <v>No</v>
      </c>
      <c r="F2213" s="23" t="str">
        <f>VLOOKUP(A2213,'Medical Examinations'!A2213:H4547,5,FALSE)</f>
        <v>No</v>
      </c>
      <c r="G2213" s="23" t="str">
        <f>VLOOKUP(A2213,'Medical Examinations'!A2213:H4547,6,FALSE)</f>
        <v>Yes</v>
      </c>
      <c r="H2213" s="23">
        <f>VLOOKUP(A2213,'Medical Examinations'!A2213:H4547,7,FALSE)</f>
        <v>1</v>
      </c>
      <c r="I2213" s="23" t="str">
        <f>VLOOKUP(A2213,'Medical Examinations'!A2213:H4547,8,FALSE)</f>
        <v>No</v>
      </c>
      <c r="J2213" s="23" t="str" cm="1">
        <f t="array" ref="J2213">_xlfn.IFS(C2213&lt;18.5,"Under Weight",C2213&lt;25,"Healthy Weight",C2213&lt;30,"Over Weight",C2213&gt;=30,"Obesity")</f>
        <v>Healthy Weight</v>
      </c>
      <c r="K2213" s="23" t="str" cm="1">
        <f t="array" ref="K2213">_xlfn.IFS(D2213&lt;5.7,"Normal",D2213&lt;=6.5,"Prediabetes",D2213&gt;6.5,"Diabetes")</f>
        <v>Prediabetes</v>
      </c>
      <c r="L2213" s="30" t="str">
        <f>VLOOKUP(A2213,'Hospitalisation Details'!A2213:H4555,2,FALSE)</f>
        <v>04-Dec-2003</v>
      </c>
      <c r="M2213" s="23">
        <f>VLOOKUP(A2213,'Hospitalisation Details'!A2213:H4555,5,FALSE)</f>
        <v>1627.28</v>
      </c>
      <c r="N2213" s="23" t="str">
        <f>VLOOKUP(A2213,'Hospitalisation Details'!A2213:H4555,6,FALSE)</f>
        <v>tier - 2</v>
      </c>
      <c r="O2213" s="23" t="str">
        <f>VLOOKUP(A2213,'Hospitalisation Details'!A2213:H4555,7,FALSE)</f>
        <v>tier - 2</v>
      </c>
      <c r="P2213" s="23" t="str">
        <f>VLOOKUP(A2213,'Hospitalisation Details'!A2213:H4555,8,FALSE)</f>
        <v>R1012</v>
      </c>
      <c r="Q2213" s="26">
        <f>VLOOKUP(A2213,'Hospitalisation Details'!A2213:H4555,3,FALSE)</f>
        <v>19.511111111111113</v>
      </c>
    </row>
    <row r="2214" spans="1:17" ht="15.75" customHeight="1" x14ac:dyDescent="0.3">
      <c r="A2214" s="31" t="s">
        <v>3757</v>
      </c>
      <c r="B2214" s="23" t="str">
        <f>VLOOKUP(A2214,'Customer Names'!A2214:D4548,3,FALSE)</f>
        <v xml:space="preserve">  Christopher</v>
      </c>
      <c r="C2214" s="23">
        <f>VLOOKUP(Healthcare!A2214,'Medical Examinations'!A2214:H4548,2,FALSE)</f>
        <v>20.425000000000001</v>
      </c>
      <c r="D2214" s="23">
        <f>VLOOKUP(A2214,'Medical Examinations'!A2214:H4548,3,FALSE)</f>
        <v>5.53</v>
      </c>
      <c r="E2214" s="23" t="str">
        <f>VLOOKUP(A2214,'Medical Examinations'!A2214:H4548,4,FALSE)</f>
        <v>No</v>
      </c>
      <c r="F2214" s="23" t="str">
        <f>VLOOKUP(A2214,'Medical Examinations'!A2214:H4548,5,FALSE)</f>
        <v>No</v>
      </c>
      <c r="G2214" s="23" t="str">
        <f>VLOOKUP(A2214,'Medical Examinations'!A2214:H4548,6,FALSE)</f>
        <v>Yes</v>
      </c>
      <c r="H2214" s="23">
        <f>VLOOKUP(A2214,'Medical Examinations'!A2214:H4548,7,FALSE)</f>
        <v>1</v>
      </c>
      <c r="I2214" s="23" t="str">
        <f>VLOOKUP(A2214,'Medical Examinations'!A2214:H4548,8,FALSE)</f>
        <v>No</v>
      </c>
      <c r="J2214" s="23" t="str" cm="1">
        <f t="array" ref="J2214">_xlfn.IFS(C2214&lt;18.5,"Under Weight",C2214&lt;25,"Healthy Weight",C2214&lt;30,"Over Weight",C2214&gt;=30,"Obesity")</f>
        <v>Healthy Weight</v>
      </c>
      <c r="K2214" s="23" t="str" cm="1">
        <f t="array" ref="K2214">_xlfn.IFS(D2214&lt;5.7,"Normal",D2214&lt;=6.5,"Prediabetes",D2214&gt;6.5,"Diabetes")</f>
        <v>Normal</v>
      </c>
      <c r="L2214" s="30" t="str">
        <f>VLOOKUP(A2214,'Hospitalisation Details'!A2214:H4556,2,FALSE)</f>
        <v>09-Sep-2003</v>
      </c>
      <c r="M2214" s="23">
        <f>VLOOKUP(A2214,'Hospitalisation Details'!A2214:H4556,5,FALSE)</f>
        <v>1625.43</v>
      </c>
      <c r="N2214" s="23" t="str">
        <f>VLOOKUP(A2214,'Hospitalisation Details'!A2214:H4556,6,FALSE)</f>
        <v>tier - 2</v>
      </c>
      <c r="O2214" s="23" t="str">
        <f>VLOOKUP(A2214,'Hospitalisation Details'!A2214:H4556,7,FALSE)</f>
        <v>tier - 3</v>
      </c>
      <c r="P2214" s="23" t="str">
        <f>VLOOKUP(A2214,'Hospitalisation Details'!A2214:H4556,8,FALSE)</f>
        <v>R1012</v>
      </c>
      <c r="Q2214" s="26">
        <f>VLOOKUP(A2214,'Hospitalisation Details'!A2214:H4556,3,FALSE)</f>
        <v>19.747222222222224</v>
      </c>
    </row>
    <row r="2215" spans="1:17" ht="15.75" customHeight="1" x14ac:dyDescent="0.3">
      <c r="A2215" s="31" t="s">
        <v>3758</v>
      </c>
      <c r="B2215" s="23" t="str">
        <f>VLOOKUP(A2215,'Customer Names'!A2215:D4549,3,FALSE)</f>
        <v xml:space="preserve">  Kathryn M</v>
      </c>
      <c r="C2215" s="23">
        <f>VLOOKUP(Healthcare!A2215,'Medical Examinations'!A2215:H4549,2,FALSE)</f>
        <v>31.35</v>
      </c>
      <c r="D2215" s="23">
        <f>VLOOKUP(A2215,'Medical Examinations'!A2215:H4549,3,FALSE)</f>
        <v>4.28</v>
      </c>
      <c r="E2215" s="23" t="str">
        <f>VLOOKUP(A2215,'Medical Examinations'!A2215:H4549,4,FALSE)</f>
        <v>No</v>
      </c>
      <c r="F2215" s="23" t="str">
        <f>VLOOKUP(A2215,'Medical Examinations'!A2215:H4549,5,FALSE)</f>
        <v>yes</v>
      </c>
      <c r="G2215" s="23" t="str">
        <f>VLOOKUP(A2215,'Medical Examinations'!A2215:H4549,6,FALSE)</f>
        <v>No</v>
      </c>
      <c r="H2215" s="23">
        <f>VLOOKUP(A2215,'Medical Examinations'!A2215:H4549,7,FALSE)</f>
        <v>1</v>
      </c>
      <c r="I2215" s="23" t="str">
        <f>VLOOKUP(A2215,'Medical Examinations'!A2215:H4549,8,FALSE)</f>
        <v>No</v>
      </c>
      <c r="J2215" s="23" t="str" cm="1">
        <f t="array" ref="J2215">_xlfn.IFS(C2215&lt;18.5,"Under Weight",C2215&lt;25,"Healthy Weight",C2215&lt;30,"Over Weight",C2215&gt;=30,"Obesity")</f>
        <v>Obesity</v>
      </c>
      <c r="K2215" s="23" t="str" cm="1">
        <f t="array" ref="K2215">_xlfn.IFS(D2215&lt;5.7,"Normal",D2215&lt;=6.5,"Prediabetes",D2215&gt;6.5,"Diabetes")</f>
        <v>Normal</v>
      </c>
      <c r="L2215" s="30" t="str">
        <f>VLOOKUP(A2215,'Hospitalisation Details'!A2215:H4557,2,FALSE)</f>
        <v>25-Jul-2004</v>
      </c>
      <c r="M2215" s="23">
        <f>VLOOKUP(A2215,'Hospitalisation Details'!A2215:H4557,5,FALSE)</f>
        <v>1622.19</v>
      </c>
      <c r="N2215" s="23" t="str">
        <f>VLOOKUP(A2215,'Hospitalisation Details'!A2215:H4557,6,FALSE)</f>
        <v>tier - 2</v>
      </c>
      <c r="O2215" s="23" t="str">
        <f>VLOOKUP(A2215,'Hospitalisation Details'!A2215:H4557,7,FALSE)</f>
        <v>tier - 1</v>
      </c>
      <c r="P2215" s="23" t="str">
        <f>VLOOKUP(A2215,'Hospitalisation Details'!A2215:H4557,8,FALSE)</f>
        <v>R1013</v>
      </c>
      <c r="Q2215" s="26">
        <f>VLOOKUP(A2215,'Hospitalisation Details'!A2215:H4557,3,FALSE)</f>
        <v>18.869444444444444</v>
      </c>
    </row>
    <row r="2216" spans="1:17" ht="15.75" customHeight="1" x14ac:dyDescent="0.3">
      <c r="A2216" s="31" t="s">
        <v>3760</v>
      </c>
      <c r="B2216" s="23" t="str">
        <f>VLOOKUP(A2216,'Customer Names'!A2216:D4550,3,FALSE)</f>
        <v xml:space="preserve">  Emily</v>
      </c>
      <c r="C2216" s="23">
        <f>VLOOKUP(Healthcare!A2216,'Medical Examinations'!A2216:H4550,2,FALSE)</f>
        <v>31.13</v>
      </c>
      <c r="D2216" s="23">
        <f>VLOOKUP(A2216,'Medical Examinations'!A2216:H4550,3,FALSE)</f>
        <v>6.01</v>
      </c>
      <c r="E2216" s="23" t="str">
        <f>VLOOKUP(A2216,'Medical Examinations'!A2216:H4550,4,FALSE)</f>
        <v>No</v>
      </c>
      <c r="F2216" s="23" t="str">
        <f>VLOOKUP(A2216,'Medical Examinations'!A2216:H4550,5,FALSE)</f>
        <v>yes</v>
      </c>
      <c r="G2216" s="23" t="str">
        <f>VLOOKUP(A2216,'Medical Examinations'!A2216:H4550,6,FALSE)</f>
        <v>No</v>
      </c>
      <c r="H2216" s="23">
        <f>VLOOKUP(A2216,'Medical Examinations'!A2216:H4550,7,FALSE)</f>
        <v>1</v>
      </c>
      <c r="I2216" s="23" t="str">
        <f>VLOOKUP(A2216,'Medical Examinations'!A2216:H4550,8,FALSE)</f>
        <v>No</v>
      </c>
      <c r="J2216" s="23" t="str" cm="1">
        <f t="array" ref="J2216">_xlfn.IFS(C2216&lt;18.5,"Under Weight",C2216&lt;25,"Healthy Weight",C2216&lt;30,"Over Weight",C2216&gt;=30,"Obesity")</f>
        <v>Obesity</v>
      </c>
      <c r="K2216" s="23" t="str" cm="1">
        <f t="array" ref="K2216">_xlfn.IFS(D2216&lt;5.7,"Normal",D2216&lt;=6.5,"Prediabetes",D2216&gt;6.5,"Diabetes")</f>
        <v>Prediabetes</v>
      </c>
      <c r="L2216" s="30" t="str">
        <f>VLOOKUP(A2216,'Hospitalisation Details'!A2216:H4558,2,FALSE)</f>
        <v>21-Aug-2004</v>
      </c>
      <c r="M2216" s="23">
        <f>VLOOKUP(A2216,'Hospitalisation Details'!A2216:H4558,5,FALSE)</f>
        <v>1621.88</v>
      </c>
      <c r="N2216" s="23" t="str">
        <f>VLOOKUP(A2216,'Hospitalisation Details'!A2216:H4558,6,FALSE)</f>
        <v>tier - 2</v>
      </c>
      <c r="O2216" s="23" t="str">
        <f>VLOOKUP(A2216,'Hospitalisation Details'!A2216:H4558,7,FALSE)</f>
        <v>tier - 2</v>
      </c>
      <c r="P2216" s="23" t="str">
        <f>VLOOKUP(A2216,'Hospitalisation Details'!A2216:H4558,8,FALSE)</f>
        <v>R1013</v>
      </c>
      <c r="Q2216" s="26">
        <f>VLOOKUP(A2216,'Hospitalisation Details'!A2216:H4558,3,FALSE)</f>
        <v>18.797222222222221</v>
      </c>
    </row>
    <row r="2217" spans="1:17" ht="15.75" customHeight="1" x14ac:dyDescent="0.3">
      <c r="A2217" s="31" t="s">
        <v>3761</v>
      </c>
      <c r="B2217" s="23" t="str">
        <f>VLOOKUP(A2217,'Customer Names'!A2217:D4551,3,FALSE)</f>
        <v xml:space="preserve">  Trent A</v>
      </c>
      <c r="C2217" s="23">
        <f>VLOOKUP(Healthcare!A2217,'Medical Examinations'!A2217:H4551,2,FALSE)</f>
        <v>17.48</v>
      </c>
      <c r="D2217" s="23">
        <f>VLOOKUP(A2217,'Medical Examinations'!A2217:H4551,3,FALSE)</f>
        <v>4.59</v>
      </c>
      <c r="E2217" s="23" t="str">
        <f>VLOOKUP(A2217,'Medical Examinations'!A2217:H4551,4,FALSE)</f>
        <v>No</v>
      </c>
      <c r="F2217" s="23" t="str">
        <f>VLOOKUP(A2217,'Medical Examinations'!A2217:H4551,5,FALSE)</f>
        <v>No</v>
      </c>
      <c r="G2217" s="23" t="str">
        <f>VLOOKUP(A2217,'Medical Examinations'!A2217:H4551,6,FALSE)</f>
        <v>Yes</v>
      </c>
      <c r="H2217" s="23">
        <f>VLOOKUP(A2217,'Medical Examinations'!A2217:H4551,7,FALSE)</f>
        <v>1</v>
      </c>
      <c r="I2217" s="23" t="str">
        <f>VLOOKUP(A2217,'Medical Examinations'!A2217:H4551,8,FALSE)</f>
        <v>No</v>
      </c>
      <c r="J2217" s="23" t="str" cm="1">
        <f t="array" ref="J2217">_xlfn.IFS(C2217&lt;18.5,"Under Weight",C2217&lt;25,"Healthy Weight",C2217&lt;30,"Over Weight",C2217&gt;=30,"Obesity")</f>
        <v>Under Weight</v>
      </c>
      <c r="K2217" s="23" t="str" cm="1">
        <f t="array" ref="K2217">_xlfn.IFS(D2217&lt;5.7,"Normal",D2217&lt;=6.5,"Prediabetes",D2217&gt;6.5,"Diabetes")</f>
        <v>Normal</v>
      </c>
      <c r="L2217" s="30" t="str">
        <f>VLOOKUP(A2217,'Hospitalisation Details'!A2217:H4559,2,FALSE)</f>
        <v>14-Sep-2003</v>
      </c>
      <c r="M2217" s="23">
        <f>VLOOKUP(A2217,'Hospitalisation Details'!A2217:H4559,5,FALSE)</f>
        <v>1621.34</v>
      </c>
      <c r="N2217" s="23" t="str">
        <f>VLOOKUP(A2217,'Hospitalisation Details'!A2217:H4559,6,FALSE)</f>
        <v>tier - 2</v>
      </c>
      <c r="O2217" s="23" t="str">
        <f>VLOOKUP(A2217,'Hospitalisation Details'!A2217:H4559,7,FALSE)</f>
        <v>tier - 2</v>
      </c>
      <c r="P2217" s="23" t="str">
        <f>VLOOKUP(A2217,'Hospitalisation Details'!A2217:H4559,8,FALSE)</f>
        <v>R1012</v>
      </c>
      <c r="Q2217" s="26">
        <f>VLOOKUP(A2217,'Hospitalisation Details'!A2217:H4559,3,FALSE)</f>
        <v>19.733333333333334</v>
      </c>
    </row>
    <row r="2218" spans="1:17" ht="15.75" customHeight="1" x14ac:dyDescent="0.3">
      <c r="A2218" s="31" t="s">
        <v>3763</v>
      </c>
      <c r="B2218" s="23" t="str">
        <f>VLOOKUP(A2218,'Customer Names'!A2218:D4552,3,FALSE)</f>
        <v xml:space="preserve">  Jennifer E</v>
      </c>
      <c r="C2218" s="23">
        <f>VLOOKUP(Healthcare!A2218,'Medical Examinations'!A2218:H4552,2,FALSE)</f>
        <v>22.57</v>
      </c>
      <c r="D2218" s="23">
        <f>VLOOKUP(A2218,'Medical Examinations'!A2218:H4552,3,FALSE)</f>
        <v>5.8</v>
      </c>
      <c r="E2218" s="23" t="str">
        <f>VLOOKUP(A2218,'Medical Examinations'!A2218:H4552,4,FALSE)</f>
        <v>Yes</v>
      </c>
      <c r="F2218" s="23" t="str">
        <f>VLOOKUP(A2218,'Medical Examinations'!A2218:H4552,5,FALSE)</f>
        <v>No</v>
      </c>
      <c r="G2218" s="23" t="str">
        <f>VLOOKUP(A2218,'Medical Examinations'!A2218:H4552,6,FALSE)</f>
        <v>No</v>
      </c>
      <c r="H2218" s="23">
        <f>VLOOKUP(A2218,'Medical Examinations'!A2218:H4552,7,FALSE)</f>
        <v>1</v>
      </c>
      <c r="I2218" s="23" t="str">
        <f>VLOOKUP(A2218,'Medical Examinations'!A2218:H4552,8,FALSE)</f>
        <v>No</v>
      </c>
      <c r="J2218" s="23" t="str" cm="1">
        <f t="array" ref="J2218">_xlfn.IFS(C2218&lt;18.5,"Under Weight",C2218&lt;25,"Healthy Weight",C2218&lt;30,"Over Weight",C2218&gt;=30,"Obesity")</f>
        <v>Healthy Weight</v>
      </c>
      <c r="K2218" s="23" t="str" cm="1">
        <f t="array" ref="K2218">_xlfn.IFS(D2218&lt;5.7,"Normal",D2218&lt;=6.5,"Prediabetes",D2218&gt;6.5,"Diabetes")</f>
        <v>Prediabetes</v>
      </c>
      <c r="L2218" s="30" t="str">
        <f>VLOOKUP(A2218,'Hospitalisation Details'!A2218:H4560,2,FALSE)</f>
        <v>05-Aug-1995</v>
      </c>
      <c r="M2218" s="23">
        <f>VLOOKUP(A2218,'Hospitalisation Details'!A2218:H4560,5,FALSE)</f>
        <v>1617.16</v>
      </c>
      <c r="N2218" s="23" t="str">
        <f>VLOOKUP(A2218,'Hospitalisation Details'!A2218:H4560,6,FALSE)</f>
        <v>tier - 2</v>
      </c>
      <c r="O2218" s="23" t="str">
        <f>VLOOKUP(A2218,'Hospitalisation Details'!A2218:H4560,7,FALSE)</f>
        <v>tier - 1</v>
      </c>
      <c r="P2218" s="23" t="str">
        <f>VLOOKUP(A2218,'Hospitalisation Details'!A2218:H4560,8,FALSE)</f>
        <v>R1013</v>
      </c>
      <c r="Q2218" s="26">
        <f>VLOOKUP(A2218,'Hospitalisation Details'!A2218:H4560,3,FALSE)</f>
        <v>27.841666666666665</v>
      </c>
    </row>
    <row r="2219" spans="1:17" ht="15.75" customHeight="1" x14ac:dyDescent="0.3">
      <c r="A2219" s="31" t="s">
        <v>3765</v>
      </c>
      <c r="B2219" s="23" t="str">
        <f>VLOOKUP(A2219,'Customer Names'!A2219:D4553,3,FALSE)</f>
        <v xml:space="preserve">  Polly</v>
      </c>
      <c r="C2219" s="23">
        <f>VLOOKUP(Healthcare!A2219,'Medical Examinations'!A2219:H4553,2,FALSE)</f>
        <v>26.73</v>
      </c>
      <c r="D2219" s="23">
        <f>VLOOKUP(A2219,'Medical Examinations'!A2219:H4553,3,FALSE)</f>
        <v>5.08</v>
      </c>
      <c r="E2219" s="23" t="str">
        <f>VLOOKUP(A2219,'Medical Examinations'!A2219:H4553,4,FALSE)</f>
        <v>No</v>
      </c>
      <c r="F2219" s="23" t="str">
        <f>VLOOKUP(A2219,'Medical Examinations'!A2219:H4553,5,FALSE)</f>
        <v>yes</v>
      </c>
      <c r="G2219" s="23" t="str">
        <f>VLOOKUP(A2219,'Medical Examinations'!A2219:H4553,6,FALSE)</f>
        <v>No</v>
      </c>
      <c r="H2219" s="23">
        <f>VLOOKUP(A2219,'Medical Examinations'!A2219:H4553,7,FALSE)</f>
        <v>1</v>
      </c>
      <c r="I2219" s="23" t="str">
        <f>VLOOKUP(A2219,'Medical Examinations'!A2219:H4553,8,FALSE)</f>
        <v>No</v>
      </c>
      <c r="J2219" s="23" t="str" cm="1">
        <f t="array" ref="J2219">_xlfn.IFS(C2219&lt;18.5,"Under Weight",C2219&lt;25,"Healthy Weight",C2219&lt;30,"Over Weight",C2219&gt;=30,"Obesity")</f>
        <v>Over Weight</v>
      </c>
      <c r="K2219" s="23" t="str" cm="1">
        <f t="array" ref="K2219">_xlfn.IFS(D2219&lt;5.7,"Normal",D2219&lt;=6.5,"Prediabetes",D2219&gt;6.5,"Diabetes")</f>
        <v>Normal</v>
      </c>
      <c r="L2219" s="30" t="str">
        <f>VLOOKUP(A2219,'Hospitalisation Details'!A2219:H4561,2,FALSE)</f>
        <v>22-Jul-2004</v>
      </c>
      <c r="M2219" s="23">
        <f>VLOOKUP(A2219,'Hospitalisation Details'!A2219:H4561,5,FALSE)</f>
        <v>1615.77</v>
      </c>
      <c r="N2219" s="23" t="str">
        <f>VLOOKUP(A2219,'Hospitalisation Details'!A2219:H4561,6,FALSE)</f>
        <v>tier - 2</v>
      </c>
      <c r="O2219" s="23" t="str">
        <f>VLOOKUP(A2219,'Hospitalisation Details'!A2219:H4561,7,FALSE)</f>
        <v>tier - 1</v>
      </c>
      <c r="P2219" s="23" t="str">
        <f>VLOOKUP(A2219,'Hospitalisation Details'!A2219:H4561,8,FALSE)</f>
        <v>R1013</v>
      </c>
      <c r="Q2219" s="26">
        <f>VLOOKUP(A2219,'Hospitalisation Details'!A2219:H4561,3,FALSE)</f>
        <v>18.877777777777776</v>
      </c>
    </row>
    <row r="2220" spans="1:17" ht="15.75" customHeight="1" x14ac:dyDescent="0.3">
      <c r="A2220" s="31" t="s">
        <v>3766</v>
      </c>
      <c r="B2220" s="23" t="str">
        <f>VLOOKUP(A2220,'Customer Names'!A2220:D4554,3,FALSE)</f>
        <v xml:space="preserve">  Elizabeth</v>
      </c>
      <c r="C2220" s="23">
        <f>VLOOKUP(Healthcare!A2220,'Medical Examinations'!A2220:H4554,2,FALSE)</f>
        <v>20.79</v>
      </c>
      <c r="D2220" s="23">
        <f>VLOOKUP(A2220,'Medical Examinations'!A2220:H4554,3,FALSE)</f>
        <v>5.84</v>
      </c>
      <c r="E2220" s="23" t="str">
        <f>VLOOKUP(A2220,'Medical Examinations'!A2220:H4554,4,FALSE)</f>
        <v>No</v>
      </c>
      <c r="F2220" s="23" t="str">
        <f>VLOOKUP(A2220,'Medical Examinations'!A2220:H4554,5,FALSE)</f>
        <v>yes</v>
      </c>
      <c r="G2220" s="23" t="str">
        <f>VLOOKUP(A2220,'Medical Examinations'!A2220:H4554,6,FALSE)</f>
        <v>No</v>
      </c>
      <c r="H2220" s="23">
        <f>VLOOKUP(A2220,'Medical Examinations'!A2220:H4554,7,FALSE)</f>
        <v>1</v>
      </c>
      <c r="I2220" s="23" t="str">
        <f>VLOOKUP(A2220,'Medical Examinations'!A2220:H4554,8,FALSE)</f>
        <v>No</v>
      </c>
      <c r="J2220" s="23" t="str" cm="1">
        <f t="array" ref="J2220">_xlfn.IFS(C2220&lt;18.5,"Under Weight",C2220&lt;25,"Healthy Weight",C2220&lt;30,"Over Weight",C2220&gt;=30,"Obesity")</f>
        <v>Healthy Weight</v>
      </c>
      <c r="K2220" s="23" t="str" cm="1">
        <f t="array" ref="K2220">_xlfn.IFS(D2220&lt;5.7,"Normal",D2220&lt;=6.5,"Prediabetes",D2220&gt;6.5,"Diabetes")</f>
        <v>Prediabetes</v>
      </c>
      <c r="L2220" s="30" t="str">
        <f>VLOOKUP(A2220,'Hospitalisation Details'!A2220:H4562,2,FALSE)</f>
        <v>19-Nov-2004</v>
      </c>
      <c r="M2220" s="23">
        <f>VLOOKUP(A2220,'Hospitalisation Details'!A2220:H4562,5,FALSE)</f>
        <v>1607.51</v>
      </c>
      <c r="N2220" s="23" t="str">
        <f>VLOOKUP(A2220,'Hospitalisation Details'!A2220:H4562,6,FALSE)</f>
        <v>tier - 2</v>
      </c>
      <c r="O2220" s="23" t="str">
        <f>VLOOKUP(A2220,'Hospitalisation Details'!A2220:H4562,7,FALSE)</f>
        <v>tier - 3</v>
      </c>
      <c r="P2220" s="23" t="str">
        <f>VLOOKUP(A2220,'Hospitalisation Details'!A2220:H4562,8,FALSE)</f>
        <v>R1013</v>
      </c>
      <c r="Q2220" s="26">
        <f>VLOOKUP(A2220,'Hospitalisation Details'!A2220:H4562,3,FALSE)</f>
        <v>18.552777777777777</v>
      </c>
    </row>
    <row r="2221" spans="1:17" ht="15.75" customHeight="1" x14ac:dyDescent="0.3">
      <c r="A2221" s="31" t="s">
        <v>3767</v>
      </c>
      <c r="B2221" s="23" t="str">
        <f>VLOOKUP(A2221,'Customer Names'!A2221:D4555,3,FALSE)</f>
        <v xml:space="preserve">  Tiffany A</v>
      </c>
      <c r="C2221" s="23">
        <f>VLOOKUP(Healthcare!A2221,'Medical Examinations'!A2221:H4555,2,FALSE)</f>
        <v>20.149999999999999</v>
      </c>
      <c r="D2221" s="23">
        <f>VLOOKUP(A2221,'Medical Examinations'!A2221:H4555,3,FALSE)</f>
        <v>4.1500000000000004</v>
      </c>
      <c r="E2221" s="23" t="str">
        <f>VLOOKUP(A2221,'Medical Examinations'!A2221:H4555,4,FALSE)</f>
        <v>No</v>
      </c>
      <c r="F2221" s="23" t="str">
        <f>VLOOKUP(A2221,'Medical Examinations'!A2221:H4555,5,FALSE)</f>
        <v>No</v>
      </c>
      <c r="G2221" s="23" t="str">
        <f>VLOOKUP(A2221,'Medical Examinations'!A2221:H4555,6,FALSE)</f>
        <v>No</v>
      </c>
      <c r="H2221" s="23">
        <f>VLOOKUP(A2221,'Medical Examinations'!A2221:H4555,7,FALSE)</f>
        <v>1</v>
      </c>
      <c r="I2221" s="23" t="str">
        <f>VLOOKUP(A2221,'Medical Examinations'!A2221:H4555,8,FALSE)</f>
        <v>No</v>
      </c>
      <c r="J2221" s="23" t="str" cm="1">
        <f t="array" ref="J2221">_xlfn.IFS(C2221&lt;18.5,"Under Weight",C2221&lt;25,"Healthy Weight",C2221&lt;30,"Over Weight",C2221&gt;=30,"Obesity")</f>
        <v>Healthy Weight</v>
      </c>
      <c r="K2221" s="23" t="str" cm="1">
        <f t="array" ref="K2221">_xlfn.IFS(D2221&lt;5.7,"Normal",D2221&lt;=6.5,"Prediabetes",D2221&gt;6.5,"Diabetes")</f>
        <v>Normal</v>
      </c>
      <c r="L2221" s="30" t="str">
        <f>VLOOKUP(A2221,'Hospitalisation Details'!A2221:H4563,2,FALSE)</f>
        <v>22-Sep-1992</v>
      </c>
      <c r="M2221" s="23">
        <f>VLOOKUP(A2221,'Hospitalisation Details'!A2221:H4563,5,FALSE)</f>
        <v>1566.88</v>
      </c>
      <c r="N2221" s="23" t="str">
        <f>VLOOKUP(A2221,'Hospitalisation Details'!A2221:H4563,6,FALSE)</f>
        <v>tier - 2</v>
      </c>
      <c r="O2221" s="23" t="str">
        <f>VLOOKUP(A2221,'Hospitalisation Details'!A2221:H4563,7,FALSE)</f>
        <v>tier - 1</v>
      </c>
      <c r="P2221" s="23" t="str">
        <f>VLOOKUP(A2221,'Hospitalisation Details'!A2221:H4563,8,FALSE)</f>
        <v>R1013</v>
      </c>
      <c r="Q2221" s="26">
        <f>VLOOKUP(A2221,'Hospitalisation Details'!A2221:H4563,3,FALSE)</f>
        <v>30.711111111111112</v>
      </c>
    </row>
    <row r="2222" spans="1:17" ht="15.75" customHeight="1" x14ac:dyDescent="0.3">
      <c r="A2222" s="31" t="s">
        <v>3768</v>
      </c>
      <c r="B2222" s="23" t="str">
        <f>VLOOKUP(A2222,'Customer Names'!A2222:D4556,3,FALSE)</f>
        <v xml:space="preserve">  Cole</v>
      </c>
      <c r="C2222" s="23">
        <f>VLOOKUP(Healthcare!A2222,'Medical Examinations'!A2222:H4556,2,FALSE)</f>
        <v>36.85</v>
      </c>
      <c r="D2222" s="23">
        <f>VLOOKUP(A2222,'Medical Examinations'!A2222:H4556,3,FALSE)</f>
        <v>4.3600000000000003</v>
      </c>
      <c r="E2222" s="23" t="str">
        <f>VLOOKUP(A2222,'Medical Examinations'!A2222:H4556,4,FALSE)</f>
        <v>Yes</v>
      </c>
      <c r="F2222" s="23" t="str">
        <f>VLOOKUP(A2222,'Medical Examinations'!A2222:H4556,5,FALSE)</f>
        <v>No</v>
      </c>
      <c r="G2222" s="23" t="str">
        <f>VLOOKUP(A2222,'Medical Examinations'!A2222:H4556,6,FALSE)</f>
        <v>No</v>
      </c>
      <c r="H2222" s="23">
        <f>VLOOKUP(A2222,'Medical Examinations'!A2222:H4556,7,FALSE)</f>
        <v>0</v>
      </c>
      <c r="I2222" s="23" t="str">
        <f>VLOOKUP(A2222,'Medical Examinations'!A2222:H4556,8,FALSE)</f>
        <v>No</v>
      </c>
      <c r="J2222" s="23" t="str" cm="1">
        <f t="array" ref="J2222">_xlfn.IFS(C2222&lt;18.5,"Under Weight",C2222&lt;25,"Healthy Weight",C2222&lt;30,"Over Weight",C2222&gt;=30,"Obesity")</f>
        <v>Obesity</v>
      </c>
      <c r="K2222" s="23" t="str" cm="1">
        <f t="array" ref="K2222">_xlfn.IFS(D2222&lt;5.7,"Normal",D2222&lt;=6.5,"Prediabetes",D2222&gt;6.5,"Diabetes")</f>
        <v>Normal</v>
      </c>
      <c r="L2222" s="30" t="str">
        <f>VLOOKUP(A2222,'Hospitalisation Details'!A2222:H4564,2,FALSE)</f>
        <v>05-Dec-2001</v>
      </c>
      <c r="M2222" s="23">
        <f>VLOOKUP(A2222,'Hospitalisation Details'!A2222:H4564,5,FALSE)</f>
        <v>1534.3</v>
      </c>
      <c r="N2222" s="23" t="str">
        <f>VLOOKUP(A2222,'Hospitalisation Details'!A2222:H4564,6,FALSE)</f>
        <v>tier - 2</v>
      </c>
      <c r="O2222" s="23" t="str">
        <f>VLOOKUP(A2222,'Hospitalisation Details'!A2222:H4564,7,FALSE)</f>
        <v>tier - 2</v>
      </c>
      <c r="P2222" s="23" t="str">
        <f>VLOOKUP(A2222,'Hospitalisation Details'!A2222:H4564,8,FALSE)</f>
        <v>R1013</v>
      </c>
      <c r="Q2222" s="26">
        <f>VLOOKUP(A2222,'Hospitalisation Details'!A2222:H4564,3,FALSE)</f>
        <v>21.508333333333333</v>
      </c>
    </row>
    <row r="2223" spans="1:17" ht="15.75" customHeight="1" x14ac:dyDescent="0.3">
      <c r="A2223" s="31" t="s">
        <v>3769</v>
      </c>
      <c r="B2223" s="23" t="str">
        <f>VLOOKUP(A2223,'Customer Names'!A2223:D4557,3,FALSE)</f>
        <v xml:space="preserve">  Matthew T</v>
      </c>
      <c r="C2223" s="23">
        <f>VLOOKUP(Healthcare!A2223,'Medical Examinations'!A2223:H4557,2,FALSE)</f>
        <v>35.53</v>
      </c>
      <c r="D2223" s="23">
        <f>VLOOKUP(A2223,'Medical Examinations'!A2223:H4557,3,FALSE)</f>
        <v>4.55</v>
      </c>
      <c r="E2223" s="23" t="str">
        <f>VLOOKUP(A2223,'Medical Examinations'!A2223:H4557,4,FALSE)</f>
        <v>Yes</v>
      </c>
      <c r="F2223" s="23" t="str">
        <f>VLOOKUP(A2223,'Medical Examinations'!A2223:H4557,5,FALSE)</f>
        <v>No</v>
      </c>
      <c r="G2223" s="23" t="str">
        <f>VLOOKUP(A2223,'Medical Examinations'!A2223:H4557,6,FALSE)</f>
        <v>No</v>
      </c>
      <c r="H2223" s="23">
        <f>VLOOKUP(A2223,'Medical Examinations'!A2223:H4557,7,FALSE)</f>
        <v>0</v>
      </c>
      <c r="I2223" s="23" t="str">
        <f>VLOOKUP(A2223,'Medical Examinations'!A2223:H4557,8,FALSE)</f>
        <v>No</v>
      </c>
      <c r="J2223" s="23" t="str" cm="1">
        <f t="array" ref="J2223">_xlfn.IFS(C2223&lt;18.5,"Under Weight",C2223&lt;25,"Healthy Weight",C2223&lt;30,"Over Weight",C2223&gt;=30,"Obesity")</f>
        <v>Obesity</v>
      </c>
      <c r="K2223" s="23" t="str" cm="1">
        <f t="array" ref="K2223">_xlfn.IFS(D2223&lt;5.7,"Normal",D2223&lt;=6.5,"Prediabetes",D2223&gt;6.5,"Diabetes")</f>
        <v>Normal</v>
      </c>
      <c r="L2223" s="30" t="str">
        <f>VLOOKUP(A2223,'Hospitalisation Details'!A2223:H4565,2,FALSE)</f>
        <v>02-Jun-2001</v>
      </c>
      <c r="M2223" s="23">
        <f>VLOOKUP(A2223,'Hospitalisation Details'!A2223:H4565,5,FALSE)</f>
        <v>1532.47</v>
      </c>
      <c r="N2223" s="23" t="str">
        <f>VLOOKUP(A2223,'Hospitalisation Details'!A2223:H4565,6,FALSE)</f>
        <v>tier - 2</v>
      </c>
      <c r="O2223" s="23" t="str">
        <f>VLOOKUP(A2223,'Hospitalisation Details'!A2223:H4565,7,FALSE)</f>
        <v>tier - 2</v>
      </c>
      <c r="P2223" s="23" t="str">
        <f>VLOOKUP(A2223,'Hospitalisation Details'!A2223:H4565,8,FALSE)</f>
        <v>R1013</v>
      </c>
      <c r="Q2223" s="26">
        <f>VLOOKUP(A2223,'Hospitalisation Details'!A2223:H4565,3,FALSE)</f>
        <v>22.016666666666666</v>
      </c>
    </row>
    <row r="2224" spans="1:17" ht="15.75" customHeight="1" x14ac:dyDescent="0.3">
      <c r="A2224" s="31" t="s">
        <v>3770</v>
      </c>
      <c r="B2224" s="23" t="str">
        <f>VLOOKUP(A2224,'Customer Names'!A2224:D4558,3,FALSE)</f>
        <v xml:space="preserve">  Zachary</v>
      </c>
      <c r="C2224" s="23">
        <f>VLOOKUP(Healthcare!A2224,'Medical Examinations'!A2224:H4558,2,FALSE)</f>
        <v>31.1</v>
      </c>
      <c r="D2224" s="23">
        <f>VLOOKUP(A2224,'Medical Examinations'!A2224:H4558,3,FALSE)</f>
        <v>4.37</v>
      </c>
      <c r="E2224" s="23" t="str">
        <f>VLOOKUP(A2224,'Medical Examinations'!A2224:H4558,4,FALSE)</f>
        <v>Yes</v>
      </c>
      <c r="F2224" s="23" t="str">
        <f>VLOOKUP(A2224,'Medical Examinations'!A2224:H4558,5,FALSE)</f>
        <v>No</v>
      </c>
      <c r="G2224" s="23" t="str">
        <f>VLOOKUP(A2224,'Medical Examinations'!A2224:H4558,6,FALSE)</f>
        <v>No</v>
      </c>
      <c r="H2224" s="23">
        <f>VLOOKUP(A2224,'Medical Examinations'!A2224:H4558,7,FALSE)</f>
        <v>0</v>
      </c>
      <c r="I2224" s="23" t="str">
        <f>VLOOKUP(A2224,'Medical Examinations'!A2224:H4558,8,FALSE)</f>
        <v>No</v>
      </c>
      <c r="J2224" s="23" t="str" cm="1">
        <f t="array" ref="J2224">_xlfn.IFS(C2224&lt;18.5,"Under Weight",C2224&lt;25,"Healthy Weight",C2224&lt;30,"Over Weight",C2224&gt;=30,"Obesity")</f>
        <v>Obesity</v>
      </c>
      <c r="K2224" s="23" t="str" cm="1">
        <f t="array" ref="K2224">_xlfn.IFS(D2224&lt;5.7,"Normal",D2224&lt;=6.5,"Prediabetes",D2224&gt;6.5,"Diabetes")</f>
        <v>Normal</v>
      </c>
      <c r="L2224" s="30" t="str">
        <f>VLOOKUP(A2224,'Hospitalisation Details'!A2224:H4566,2,FALSE)</f>
        <v>07-Jul-2001</v>
      </c>
      <c r="M2224" s="23">
        <f>VLOOKUP(A2224,'Hospitalisation Details'!A2224:H4566,5,FALSE)</f>
        <v>1526.31</v>
      </c>
      <c r="N2224" s="23" t="str">
        <f>VLOOKUP(A2224,'Hospitalisation Details'!A2224:H4566,6,FALSE)</f>
        <v>tier - 2</v>
      </c>
      <c r="O2224" s="23" t="str">
        <f>VLOOKUP(A2224,'Hospitalisation Details'!A2224:H4566,7,FALSE)</f>
        <v>tier - 3</v>
      </c>
      <c r="P2224" s="23" t="str">
        <f>VLOOKUP(A2224,'Hospitalisation Details'!A2224:H4566,8,FALSE)</f>
        <v>R1011</v>
      </c>
      <c r="Q2224" s="26">
        <f>VLOOKUP(A2224,'Hospitalisation Details'!A2224:H4566,3,FALSE)</f>
        <v>21.919444444444444</v>
      </c>
    </row>
    <row r="2225" spans="1:17" ht="15.75" customHeight="1" x14ac:dyDescent="0.3">
      <c r="A2225" s="31" t="s">
        <v>3771</v>
      </c>
      <c r="B2225" s="23" t="str">
        <f>VLOOKUP(A2225,'Customer Names'!A2225:D4559,3,FALSE)</f>
        <v xml:space="preserve">  Matthew T</v>
      </c>
      <c r="C2225" s="23">
        <f>VLOOKUP(Healthcare!A2225,'Medical Examinations'!A2225:H4559,2,FALSE)</f>
        <v>23.21</v>
      </c>
      <c r="D2225" s="23">
        <f>VLOOKUP(A2225,'Medical Examinations'!A2225:H4559,3,FALSE)</f>
        <v>5.24</v>
      </c>
      <c r="E2225" s="23" t="str">
        <f>VLOOKUP(A2225,'Medical Examinations'!A2225:H4559,4,FALSE)</f>
        <v>Yes</v>
      </c>
      <c r="F2225" s="23" t="str">
        <f>VLOOKUP(A2225,'Medical Examinations'!A2225:H4559,5,FALSE)</f>
        <v>No</v>
      </c>
      <c r="G2225" s="23" t="str">
        <f>VLOOKUP(A2225,'Medical Examinations'!A2225:H4559,6,FALSE)</f>
        <v>No</v>
      </c>
      <c r="H2225" s="23">
        <f>VLOOKUP(A2225,'Medical Examinations'!A2225:H4559,7,FALSE)</f>
        <v>0</v>
      </c>
      <c r="I2225" s="23" t="str">
        <f>VLOOKUP(A2225,'Medical Examinations'!A2225:H4559,8,FALSE)</f>
        <v>No</v>
      </c>
      <c r="J2225" s="23" t="str" cm="1">
        <f t="array" ref="J2225">_xlfn.IFS(C2225&lt;18.5,"Under Weight",C2225&lt;25,"Healthy Weight",C2225&lt;30,"Over Weight",C2225&gt;=30,"Obesity")</f>
        <v>Healthy Weight</v>
      </c>
      <c r="K2225" s="23" t="str" cm="1">
        <f t="array" ref="K2225">_xlfn.IFS(D2225&lt;5.7,"Normal",D2225&lt;=6.5,"Prediabetes",D2225&gt;6.5,"Diabetes")</f>
        <v>Normal</v>
      </c>
      <c r="L2225" s="30" t="str">
        <f>VLOOKUP(A2225,'Hospitalisation Details'!A2225:H4567,2,FALSE)</f>
        <v>25-Aug-2001</v>
      </c>
      <c r="M2225" s="23">
        <f>VLOOKUP(A2225,'Hospitalisation Details'!A2225:H4567,5,FALSE)</f>
        <v>1515.34</v>
      </c>
      <c r="N2225" s="23" t="str">
        <f>VLOOKUP(A2225,'Hospitalisation Details'!A2225:H4567,6,FALSE)</f>
        <v>tier - 2</v>
      </c>
      <c r="O2225" s="23" t="str">
        <f>VLOOKUP(A2225,'Hospitalisation Details'!A2225:H4567,7,FALSE)</f>
        <v>tier - 3</v>
      </c>
      <c r="P2225" s="23" t="str">
        <f>VLOOKUP(A2225,'Hospitalisation Details'!A2225:H4567,8,FALSE)</f>
        <v>R1013</v>
      </c>
      <c r="Q2225" s="26">
        <f>VLOOKUP(A2225,'Hospitalisation Details'!A2225:H4567,3,FALSE)</f>
        <v>21.786111111111111</v>
      </c>
    </row>
    <row r="2226" spans="1:17" ht="15.75" customHeight="1" x14ac:dyDescent="0.3">
      <c r="A2226" s="31" t="s">
        <v>3772</v>
      </c>
      <c r="B2226" s="23" t="str">
        <f>VLOOKUP(A2226,'Customer Names'!A2226:D4560,3,FALSE)</f>
        <v xml:space="preserve">  Pat</v>
      </c>
      <c r="C2226" s="23">
        <f>VLOOKUP(Healthcare!A2226,'Medical Examinations'!A2226:H4560,2,FALSE)</f>
        <v>18.36</v>
      </c>
      <c r="D2226" s="23">
        <f>VLOOKUP(A2226,'Medical Examinations'!A2226:H4560,3,FALSE)</f>
        <v>5.96</v>
      </c>
      <c r="E2226" s="23" t="str">
        <f>VLOOKUP(A2226,'Medical Examinations'!A2226:H4560,4,FALSE)</f>
        <v>No</v>
      </c>
      <c r="F2226" s="23" t="str">
        <f>VLOOKUP(A2226,'Medical Examinations'!A2226:H4560,5,FALSE)</f>
        <v>No</v>
      </c>
      <c r="G2226" s="23" t="str">
        <f>VLOOKUP(A2226,'Medical Examinations'!A2226:H4560,6,FALSE)</f>
        <v>No</v>
      </c>
      <c r="H2226" s="23">
        <f>VLOOKUP(A2226,'Medical Examinations'!A2226:H4560,7,FALSE)</f>
        <v>1</v>
      </c>
      <c r="I2226" s="23" t="str">
        <f>VLOOKUP(A2226,'Medical Examinations'!A2226:H4560,8,FALSE)</f>
        <v>No</v>
      </c>
      <c r="J2226" s="23" t="str" cm="1">
        <f t="array" ref="J2226">_xlfn.IFS(C2226&lt;18.5,"Under Weight",C2226&lt;25,"Healthy Weight",C2226&lt;30,"Over Weight",C2226&gt;=30,"Obesity")</f>
        <v>Under Weight</v>
      </c>
      <c r="K2226" s="23" t="str" cm="1">
        <f t="array" ref="K2226">_xlfn.IFS(D2226&lt;5.7,"Normal",D2226&lt;=6.5,"Prediabetes",D2226&gt;6.5,"Diabetes")</f>
        <v>Prediabetes</v>
      </c>
      <c r="L2226" s="30" t="str">
        <f>VLOOKUP(A2226,'Hospitalisation Details'!A2226:H4568,2,FALSE)</f>
        <v>19-Jun-1998</v>
      </c>
      <c r="M2226" s="23">
        <f>VLOOKUP(A2226,'Hospitalisation Details'!A2226:H4568,5,FALSE)</f>
        <v>1497</v>
      </c>
      <c r="N2226" s="23" t="str">
        <f>VLOOKUP(A2226,'Hospitalisation Details'!A2226:H4568,6,FALSE)</f>
        <v>tier - 2</v>
      </c>
      <c r="O2226" s="23" t="str">
        <f>VLOOKUP(A2226,'Hospitalisation Details'!A2226:H4568,7,FALSE)</f>
        <v>tier - 2</v>
      </c>
      <c r="P2226" s="23" t="str">
        <f>VLOOKUP(A2226,'Hospitalisation Details'!A2226:H4568,8,FALSE)</f>
        <v>R1013</v>
      </c>
      <c r="Q2226" s="26">
        <f>VLOOKUP(A2226,'Hospitalisation Details'!A2226:H4568,3,FALSE)</f>
        <v>24.969444444444445</v>
      </c>
    </row>
    <row r="2227" spans="1:17" ht="15.75" customHeight="1" x14ac:dyDescent="0.3">
      <c r="A2227" s="31" t="s">
        <v>3774</v>
      </c>
      <c r="B2227" s="23" t="str">
        <f>VLOOKUP(A2227,'Customer Names'!A2227:D4561,3,FALSE)</f>
        <v xml:space="preserve">  Ashley</v>
      </c>
      <c r="C2227" s="23">
        <f>VLOOKUP(Healthcare!A2227,'Medical Examinations'!A2227:H4561,2,FALSE)</f>
        <v>15.92</v>
      </c>
      <c r="D2227" s="23">
        <f>VLOOKUP(A2227,'Medical Examinations'!A2227:H4561,3,FALSE)</f>
        <v>4.76</v>
      </c>
      <c r="E2227" s="23" t="str">
        <f>VLOOKUP(A2227,'Medical Examinations'!A2227:H4561,4,FALSE)</f>
        <v>Yes</v>
      </c>
      <c r="F2227" s="23" t="str">
        <f>VLOOKUP(A2227,'Medical Examinations'!A2227:H4561,5,FALSE)</f>
        <v>No</v>
      </c>
      <c r="G2227" s="23" t="str">
        <f>VLOOKUP(A2227,'Medical Examinations'!A2227:H4561,6,FALSE)</f>
        <v>No</v>
      </c>
      <c r="H2227" s="23">
        <f>VLOOKUP(A2227,'Medical Examinations'!A2227:H4561,7,FALSE)</f>
        <v>1</v>
      </c>
      <c r="I2227" s="23" t="str">
        <f>VLOOKUP(A2227,'Medical Examinations'!A2227:H4561,8,FALSE)</f>
        <v>No</v>
      </c>
      <c r="J2227" s="23" t="str" cm="1">
        <f t="array" ref="J2227">_xlfn.IFS(C2227&lt;18.5,"Under Weight",C2227&lt;25,"Healthy Weight",C2227&lt;30,"Over Weight",C2227&gt;=30,"Obesity")</f>
        <v>Under Weight</v>
      </c>
      <c r="K2227" s="23" t="str" cm="1">
        <f t="array" ref="K2227">_xlfn.IFS(D2227&lt;5.7,"Normal",D2227&lt;=6.5,"Prediabetes",D2227&gt;6.5,"Diabetes")</f>
        <v>Normal</v>
      </c>
      <c r="L2227" s="30" t="str">
        <f>VLOOKUP(A2227,'Hospitalisation Details'!A2227:H4569,2,FALSE)</f>
        <v>07-Oct-1995</v>
      </c>
      <c r="M2227" s="23">
        <f>VLOOKUP(A2227,'Hospitalisation Details'!A2227:H4569,5,FALSE)</f>
        <v>1493</v>
      </c>
      <c r="N2227" s="23" t="str">
        <f>VLOOKUP(A2227,'Hospitalisation Details'!A2227:H4569,6,FALSE)</f>
        <v>tier - 2</v>
      </c>
      <c r="O2227" s="23" t="str">
        <f>VLOOKUP(A2227,'Hospitalisation Details'!A2227:H4569,7,FALSE)</f>
        <v>tier - 3</v>
      </c>
      <c r="P2227" s="23" t="str">
        <f>VLOOKUP(A2227,'Hospitalisation Details'!A2227:H4569,8,FALSE)</f>
        <v>R1013</v>
      </c>
      <c r="Q2227" s="26">
        <f>VLOOKUP(A2227,'Hospitalisation Details'!A2227:H4569,3,FALSE)</f>
        <v>27.669444444444444</v>
      </c>
    </row>
    <row r="2228" spans="1:17" ht="15.75" customHeight="1" x14ac:dyDescent="0.3">
      <c r="A2228" s="31" t="s">
        <v>3775</v>
      </c>
      <c r="B2228" s="23" t="str">
        <f>VLOOKUP(A2228,'Customer Names'!A2228:D4562,3,FALSE)</f>
        <v xml:space="preserve">  Elizabeth A</v>
      </c>
      <c r="C2228" s="23">
        <f>VLOOKUP(Healthcare!A2228,'Medical Examinations'!A2228:H4562,2,FALSE)</f>
        <v>15.17</v>
      </c>
      <c r="D2228" s="23">
        <f>VLOOKUP(A2228,'Medical Examinations'!A2228:H4562,3,FALSE)</f>
        <v>4.3</v>
      </c>
      <c r="E2228" s="23" t="str">
        <f>VLOOKUP(A2228,'Medical Examinations'!A2228:H4562,4,FALSE)</f>
        <v>Yes</v>
      </c>
      <c r="F2228" s="23" t="str">
        <f>VLOOKUP(A2228,'Medical Examinations'!A2228:H4562,5,FALSE)</f>
        <v>No</v>
      </c>
      <c r="G2228" s="23" t="str">
        <f>VLOOKUP(A2228,'Medical Examinations'!A2228:H4562,6,FALSE)</f>
        <v>Yes</v>
      </c>
      <c r="H2228" s="23">
        <f>VLOOKUP(A2228,'Medical Examinations'!A2228:H4562,7,FALSE)</f>
        <v>1</v>
      </c>
      <c r="I2228" s="23" t="str">
        <f>VLOOKUP(A2228,'Medical Examinations'!A2228:H4562,8,FALSE)</f>
        <v>No</v>
      </c>
      <c r="J2228" s="23" t="str" cm="1">
        <f t="array" ref="J2228">_xlfn.IFS(C2228&lt;18.5,"Under Weight",C2228&lt;25,"Healthy Weight",C2228&lt;30,"Over Weight",C2228&gt;=30,"Obesity")</f>
        <v>Under Weight</v>
      </c>
      <c r="K2228" s="23" t="str" cm="1">
        <f t="array" ref="K2228">_xlfn.IFS(D2228&lt;5.7,"Normal",D2228&lt;=6.5,"Prediabetes",D2228&gt;6.5,"Diabetes")</f>
        <v>Normal</v>
      </c>
      <c r="L2228" s="30" t="str">
        <f>VLOOKUP(A2228,'Hospitalisation Details'!A2228:H4570,2,FALSE)</f>
        <v>09-Jun-1997</v>
      </c>
      <c r="M2228" s="23">
        <f>VLOOKUP(A2228,'Hospitalisation Details'!A2228:H4570,5,FALSE)</f>
        <v>1481</v>
      </c>
      <c r="N2228" s="23" t="str">
        <f>VLOOKUP(A2228,'Hospitalisation Details'!A2228:H4570,6,FALSE)</f>
        <v>tier - 2</v>
      </c>
      <c r="O2228" s="23" t="str">
        <f>VLOOKUP(A2228,'Hospitalisation Details'!A2228:H4570,7,FALSE)</f>
        <v>tier - 1</v>
      </c>
      <c r="P2228" s="23" t="str">
        <f>VLOOKUP(A2228,'Hospitalisation Details'!A2228:H4570,8,FALSE)</f>
        <v>R1012</v>
      </c>
      <c r="Q2228" s="26">
        <f>VLOOKUP(A2228,'Hospitalisation Details'!A2228:H4570,3,FALSE)</f>
        <v>25.997222222222224</v>
      </c>
    </row>
    <row r="2229" spans="1:17" ht="15.75" customHeight="1" x14ac:dyDescent="0.3">
      <c r="A2229" s="31" t="s">
        <v>3776</v>
      </c>
      <c r="B2229" s="23" t="str">
        <f>VLOOKUP(A2229,'Customer Names'!A2229:D4563,3,FALSE)</f>
        <v xml:space="preserve">  Rebecca M</v>
      </c>
      <c r="C2229" s="23">
        <f>VLOOKUP(Healthcare!A2229,'Medical Examinations'!A2229:H4563,2,FALSE)</f>
        <v>16.63</v>
      </c>
      <c r="D2229" s="23">
        <f>VLOOKUP(A2229,'Medical Examinations'!A2229:H4563,3,FALSE)</f>
        <v>4.5</v>
      </c>
      <c r="E2229" s="23" t="str">
        <f>VLOOKUP(A2229,'Medical Examinations'!A2229:H4563,4,FALSE)</f>
        <v>No</v>
      </c>
      <c r="F2229" s="23" t="str">
        <f>VLOOKUP(A2229,'Medical Examinations'!A2229:H4563,5,FALSE)</f>
        <v>No</v>
      </c>
      <c r="G2229" s="23" t="str">
        <f>VLOOKUP(A2229,'Medical Examinations'!A2229:H4563,6,FALSE)</f>
        <v>No</v>
      </c>
      <c r="H2229" s="23">
        <f>VLOOKUP(A2229,'Medical Examinations'!A2229:H4563,7,FALSE)</f>
        <v>1</v>
      </c>
      <c r="I2229" s="23" t="str">
        <f>VLOOKUP(A2229,'Medical Examinations'!A2229:H4563,8,FALSE)</f>
        <v>No</v>
      </c>
      <c r="J2229" s="23" t="str" cm="1">
        <f t="array" ref="J2229">_xlfn.IFS(C2229&lt;18.5,"Under Weight",C2229&lt;25,"Healthy Weight",C2229&lt;30,"Over Weight",C2229&gt;=30,"Obesity")</f>
        <v>Under Weight</v>
      </c>
      <c r="K2229" s="23" t="str" cm="1">
        <f t="array" ref="K2229">_xlfn.IFS(D2229&lt;5.7,"Normal",D2229&lt;=6.5,"Prediabetes",D2229&gt;6.5,"Diabetes")</f>
        <v>Normal</v>
      </c>
      <c r="L2229" s="30" t="str">
        <f>VLOOKUP(A2229,'Hospitalisation Details'!A2229:H4571,2,FALSE)</f>
        <v>07-Dec-1998</v>
      </c>
      <c r="M2229" s="23">
        <f>VLOOKUP(A2229,'Hospitalisation Details'!A2229:H4571,5,FALSE)</f>
        <v>1477</v>
      </c>
      <c r="N2229" s="23" t="str">
        <f>VLOOKUP(A2229,'Hospitalisation Details'!A2229:H4571,6,FALSE)</f>
        <v>tier - 2</v>
      </c>
      <c r="O2229" s="23" t="str">
        <f>VLOOKUP(A2229,'Hospitalisation Details'!A2229:H4571,7,FALSE)</f>
        <v>tier - 1</v>
      </c>
      <c r="P2229" s="23" t="str">
        <f>VLOOKUP(A2229,'Hospitalisation Details'!A2229:H4571,8,FALSE)</f>
        <v>R1013</v>
      </c>
      <c r="Q2229" s="26">
        <f>VLOOKUP(A2229,'Hospitalisation Details'!A2229:H4571,3,FALSE)</f>
        <v>24.502777777777776</v>
      </c>
    </row>
    <row r="2230" spans="1:17" ht="15.75" customHeight="1" x14ac:dyDescent="0.3">
      <c r="A2230" s="31" t="s">
        <v>3778</v>
      </c>
      <c r="B2230" s="23" t="str">
        <f>VLOOKUP(A2230,'Customer Names'!A2230:D4564,3,FALSE)</f>
        <v xml:space="preserve">  Ruth</v>
      </c>
      <c r="C2230" s="23">
        <f>VLOOKUP(Healthcare!A2230,'Medical Examinations'!A2230:H4564,2,FALSE)</f>
        <v>19.39</v>
      </c>
      <c r="D2230" s="23">
        <f>VLOOKUP(A2230,'Medical Examinations'!A2230:H4564,3,FALSE)</f>
        <v>5.59</v>
      </c>
      <c r="E2230" s="23" t="str">
        <f>VLOOKUP(A2230,'Medical Examinations'!A2230:H4564,4,FALSE)</f>
        <v>No</v>
      </c>
      <c r="F2230" s="23" t="str">
        <f>VLOOKUP(A2230,'Medical Examinations'!A2230:H4564,5,FALSE)</f>
        <v>No</v>
      </c>
      <c r="G2230" s="23" t="str">
        <f>VLOOKUP(A2230,'Medical Examinations'!A2230:H4564,6,FALSE)</f>
        <v>Yes</v>
      </c>
      <c r="H2230" s="23">
        <f>VLOOKUP(A2230,'Medical Examinations'!A2230:H4564,7,FALSE)</f>
        <v>1</v>
      </c>
      <c r="I2230" s="23" t="str">
        <f>VLOOKUP(A2230,'Medical Examinations'!A2230:H4564,8,FALSE)</f>
        <v>No</v>
      </c>
      <c r="J2230" s="23" t="str" cm="1">
        <f t="array" ref="J2230">_xlfn.IFS(C2230&lt;18.5,"Under Weight",C2230&lt;25,"Healthy Weight",C2230&lt;30,"Over Weight",C2230&gt;=30,"Obesity")</f>
        <v>Healthy Weight</v>
      </c>
      <c r="K2230" s="23" t="str" cm="1">
        <f t="array" ref="K2230">_xlfn.IFS(D2230&lt;5.7,"Normal",D2230&lt;=6.5,"Prediabetes",D2230&gt;6.5,"Diabetes")</f>
        <v>Normal</v>
      </c>
      <c r="L2230" s="30" t="str">
        <f>VLOOKUP(A2230,'Hospitalisation Details'!A2230:H4572,2,FALSE)</f>
        <v>20-Jun-2003</v>
      </c>
      <c r="M2230" s="23">
        <f>VLOOKUP(A2230,'Hospitalisation Details'!A2230:H4572,5,FALSE)</f>
        <v>1467</v>
      </c>
      <c r="N2230" s="23" t="str">
        <f>VLOOKUP(A2230,'Hospitalisation Details'!A2230:H4572,6,FALSE)</f>
        <v>tier - 2</v>
      </c>
      <c r="O2230" s="23" t="str">
        <f>VLOOKUP(A2230,'Hospitalisation Details'!A2230:H4572,7,FALSE)</f>
        <v>tier - 2</v>
      </c>
      <c r="P2230" s="23" t="str">
        <f>VLOOKUP(A2230,'Hospitalisation Details'!A2230:H4572,8,FALSE)</f>
        <v>R1013</v>
      </c>
      <c r="Q2230" s="26">
        <f>VLOOKUP(A2230,'Hospitalisation Details'!A2230:H4572,3,FALSE)</f>
        <v>19.966666666666665</v>
      </c>
    </row>
    <row r="2231" spans="1:17" ht="15.75" customHeight="1" x14ac:dyDescent="0.3">
      <c r="A2231" s="31" t="s">
        <v>3780</v>
      </c>
      <c r="B2231" s="23" t="str">
        <f>VLOOKUP(A2231,'Customer Names'!A2231:D4565,3,FALSE)</f>
        <v xml:space="preserve">  Gregory S</v>
      </c>
      <c r="C2231" s="23">
        <f>VLOOKUP(Healthcare!A2231,'Medical Examinations'!A2231:H4565,2,FALSE)</f>
        <v>17.34</v>
      </c>
      <c r="D2231" s="23">
        <f>VLOOKUP(A2231,'Medical Examinations'!A2231:H4565,3,FALSE)</f>
        <v>6.29</v>
      </c>
      <c r="E2231" s="23" t="str">
        <f>VLOOKUP(A2231,'Medical Examinations'!A2231:H4565,4,FALSE)</f>
        <v>Yes</v>
      </c>
      <c r="F2231" s="23" t="str">
        <f>VLOOKUP(A2231,'Medical Examinations'!A2231:H4565,5,FALSE)</f>
        <v>No</v>
      </c>
      <c r="G2231" s="23" t="str">
        <f>VLOOKUP(A2231,'Medical Examinations'!A2231:H4565,6,FALSE)</f>
        <v>Yes</v>
      </c>
      <c r="H2231" s="23">
        <f>VLOOKUP(A2231,'Medical Examinations'!A2231:H4565,7,FALSE)</f>
        <v>1</v>
      </c>
      <c r="I2231" s="23" t="str">
        <f>VLOOKUP(A2231,'Medical Examinations'!A2231:H4565,8,FALSE)</f>
        <v>No</v>
      </c>
      <c r="J2231" s="23" t="str" cm="1">
        <f t="array" ref="J2231">_xlfn.IFS(C2231&lt;18.5,"Under Weight",C2231&lt;25,"Healthy Weight",C2231&lt;30,"Over Weight",C2231&gt;=30,"Obesity")</f>
        <v>Under Weight</v>
      </c>
      <c r="K2231" s="23" t="str" cm="1">
        <f t="array" ref="K2231">_xlfn.IFS(D2231&lt;5.7,"Normal",D2231&lt;=6.5,"Prediabetes",D2231&gt;6.5,"Diabetes")</f>
        <v>Prediabetes</v>
      </c>
      <c r="L2231" s="30" t="str">
        <f>VLOOKUP(A2231,'Hospitalisation Details'!A2231:H4573,2,FALSE)</f>
        <v>19-Jun-1997</v>
      </c>
      <c r="M2231" s="23">
        <f>VLOOKUP(A2231,'Hospitalisation Details'!A2231:H4573,5,FALSE)</f>
        <v>1445</v>
      </c>
      <c r="N2231" s="23" t="str">
        <f>VLOOKUP(A2231,'Hospitalisation Details'!A2231:H4573,6,FALSE)</f>
        <v>tier - 2</v>
      </c>
      <c r="O2231" s="23" t="str">
        <f>VLOOKUP(A2231,'Hospitalisation Details'!A2231:H4573,7,FALSE)</f>
        <v>tier - 1</v>
      </c>
      <c r="P2231" s="23" t="str">
        <f>VLOOKUP(A2231,'Hospitalisation Details'!A2231:H4573,8,FALSE)</f>
        <v>R1013</v>
      </c>
      <c r="Q2231" s="26">
        <f>VLOOKUP(A2231,'Hospitalisation Details'!A2231:H4573,3,FALSE)</f>
        <v>25.969444444444445</v>
      </c>
    </row>
    <row r="2232" spans="1:17" ht="15.75" customHeight="1" x14ac:dyDescent="0.3">
      <c r="A2232" s="31" t="s">
        <v>3782</v>
      </c>
      <c r="B2232" s="23" t="str">
        <f>VLOOKUP(A2232,'Customer Names'!A2232:D4566,3,FALSE)</f>
        <v xml:space="preserve">  Alexandra S</v>
      </c>
      <c r="C2232" s="23">
        <f>VLOOKUP(Healthcare!A2232,'Medical Examinations'!A2232:H4566,2,FALSE)</f>
        <v>17.940000000000001</v>
      </c>
      <c r="D2232" s="23">
        <f>VLOOKUP(A2232,'Medical Examinations'!A2232:H4566,3,FALSE)</f>
        <v>4.1900000000000004</v>
      </c>
      <c r="E2232" s="23" t="str">
        <f>VLOOKUP(A2232,'Medical Examinations'!A2232:H4566,4,FALSE)</f>
        <v>No</v>
      </c>
      <c r="F2232" s="23" t="str">
        <f>VLOOKUP(A2232,'Medical Examinations'!A2232:H4566,5,FALSE)</f>
        <v>yes</v>
      </c>
      <c r="G2232" s="23" t="str">
        <f>VLOOKUP(A2232,'Medical Examinations'!A2232:H4566,6,FALSE)</f>
        <v>No</v>
      </c>
      <c r="H2232" s="23">
        <f>VLOOKUP(A2232,'Medical Examinations'!A2232:H4566,7,FALSE)</f>
        <v>1</v>
      </c>
      <c r="I2232" s="23" t="str">
        <f>VLOOKUP(A2232,'Medical Examinations'!A2232:H4566,8,FALSE)</f>
        <v>No</v>
      </c>
      <c r="J2232" s="23" t="str" cm="1">
        <f t="array" ref="J2232">_xlfn.IFS(C2232&lt;18.5,"Under Weight",C2232&lt;25,"Healthy Weight",C2232&lt;30,"Over Weight",C2232&gt;=30,"Obesity")</f>
        <v>Under Weight</v>
      </c>
      <c r="K2232" s="23" t="str" cm="1">
        <f t="array" ref="K2232">_xlfn.IFS(D2232&lt;5.7,"Normal",D2232&lt;=6.5,"Prediabetes",D2232&gt;6.5,"Diabetes")</f>
        <v>Normal</v>
      </c>
      <c r="L2232" s="30" t="str">
        <f>VLOOKUP(A2232,'Hospitalisation Details'!A2232:H4574,2,FALSE)</f>
        <v>01-Sep-2000</v>
      </c>
      <c r="M2232" s="23">
        <f>VLOOKUP(A2232,'Hospitalisation Details'!A2232:H4574,5,FALSE)</f>
        <v>1438</v>
      </c>
      <c r="N2232" s="23" t="str">
        <f>VLOOKUP(A2232,'Hospitalisation Details'!A2232:H4574,6,FALSE)</f>
        <v>tier - 2</v>
      </c>
      <c r="O2232" s="23" t="str">
        <f>VLOOKUP(A2232,'Hospitalisation Details'!A2232:H4574,7,FALSE)</f>
        <v>tier - 2</v>
      </c>
      <c r="P2232" s="23" t="str">
        <f>VLOOKUP(A2232,'Hospitalisation Details'!A2232:H4574,8,FALSE)</f>
        <v>R1013</v>
      </c>
      <c r="Q2232" s="26">
        <f>VLOOKUP(A2232,'Hospitalisation Details'!A2232:H4574,3,FALSE)</f>
        <v>22.769444444444446</v>
      </c>
    </row>
    <row r="2233" spans="1:17" ht="15.75" customHeight="1" x14ac:dyDescent="0.3">
      <c r="A2233" s="31" t="s">
        <v>3784</v>
      </c>
      <c r="B2233" s="23" t="str">
        <f>VLOOKUP(A2233,'Customer Names'!A2233:D4567,3,FALSE)</f>
        <v xml:space="preserve">  Hillary</v>
      </c>
      <c r="C2233" s="23">
        <f>VLOOKUP(Healthcare!A2233,'Medical Examinations'!A2233:H4567,2,FALSE)</f>
        <v>16.670000000000002</v>
      </c>
      <c r="D2233" s="23">
        <f>VLOOKUP(A2233,'Medical Examinations'!A2233:H4567,3,FALSE)</f>
        <v>4.7</v>
      </c>
      <c r="E2233" s="23" t="str">
        <f>VLOOKUP(A2233,'Medical Examinations'!A2233:H4567,4,FALSE)</f>
        <v>Yes</v>
      </c>
      <c r="F2233" s="23" t="str">
        <f>VLOOKUP(A2233,'Medical Examinations'!A2233:H4567,5,FALSE)</f>
        <v>No</v>
      </c>
      <c r="G2233" s="23" t="str">
        <f>VLOOKUP(A2233,'Medical Examinations'!A2233:H4567,6,FALSE)</f>
        <v>Yes</v>
      </c>
      <c r="H2233" s="23">
        <f>VLOOKUP(A2233,'Medical Examinations'!A2233:H4567,7,FALSE)</f>
        <v>1</v>
      </c>
      <c r="I2233" s="23" t="str">
        <f>VLOOKUP(A2233,'Medical Examinations'!A2233:H4567,8,FALSE)</f>
        <v>No</v>
      </c>
      <c r="J2233" s="23" t="str" cm="1">
        <f t="array" ref="J2233">_xlfn.IFS(C2233&lt;18.5,"Under Weight",C2233&lt;25,"Healthy Weight",C2233&lt;30,"Over Weight",C2233&gt;=30,"Obesity")</f>
        <v>Under Weight</v>
      </c>
      <c r="K2233" s="23" t="str" cm="1">
        <f t="array" ref="K2233">_xlfn.IFS(D2233&lt;5.7,"Normal",D2233&lt;=6.5,"Prediabetes",D2233&gt;6.5,"Diabetes")</f>
        <v>Normal</v>
      </c>
      <c r="L2233" s="30" t="str">
        <f>VLOOKUP(A2233,'Hospitalisation Details'!A2233:H4575,2,FALSE)</f>
        <v>05-Dec-1997</v>
      </c>
      <c r="M2233" s="23">
        <f>VLOOKUP(A2233,'Hospitalisation Details'!A2233:H4575,5,FALSE)</f>
        <v>1422</v>
      </c>
      <c r="N2233" s="23" t="str">
        <f>VLOOKUP(A2233,'Hospitalisation Details'!A2233:H4575,6,FALSE)</f>
        <v>tier - 2</v>
      </c>
      <c r="O2233" s="23" t="str">
        <f>VLOOKUP(A2233,'Hospitalisation Details'!A2233:H4575,7,FALSE)</f>
        <v>tier - 2</v>
      </c>
      <c r="P2233" s="23" t="str">
        <f>VLOOKUP(A2233,'Hospitalisation Details'!A2233:H4575,8,FALSE)</f>
        <v>R1013</v>
      </c>
      <c r="Q2233" s="26">
        <f>VLOOKUP(A2233,'Hospitalisation Details'!A2233:H4575,3,FALSE)</f>
        <v>25.508333333333333</v>
      </c>
    </row>
    <row r="2234" spans="1:17" ht="15.75" customHeight="1" x14ac:dyDescent="0.3">
      <c r="A2234" s="31" t="s">
        <v>3786</v>
      </c>
      <c r="B2234" s="23" t="str">
        <f>VLOOKUP(A2234,'Customer Names'!A2234:D4568,3,FALSE)</f>
        <v xml:space="preserve">  Amy K</v>
      </c>
      <c r="C2234" s="23">
        <f>VLOOKUP(Healthcare!A2234,'Medical Examinations'!A2234:H4568,2,FALSE)</f>
        <v>20.58</v>
      </c>
      <c r="D2234" s="23">
        <f>VLOOKUP(A2234,'Medical Examinations'!A2234:H4568,3,FALSE)</f>
        <v>5.64</v>
      </c>
      <c r="E2234" s="23" t="str">
        <f>VLOOKUP(A2234,'Medical Examinations'!A2234:H4568,4,FALSE)</f>
        <v>Yes</v>
      </c>
      <c r="F2234" s="23" t="str">
        <f>VLOOKUP(A2234,'Medical Examinations'!A2234:H4568,5,FALSE)</f>
        <v>No</v>
      </c>
      <c r="G2234" s="23" t="str">
        <f>VLOOKUP(A2234,'Medical Examinations'!A2234:H4568,6,FALSE)</f>
        <v>No</v>
      </c>
      <c r="H2234" s="23">
        <f>VLOOKUP(A2234,'Medical Examinations'!A2234:H4568,7,FALSE)</f>
        <v>0</v>
      </c>
      <c r="I2234" s="23" t="str">
        <f>VLOOKUP(A2234,'Medical Examinations'!A2234:H4568,8,FALSE)</f>
        <v>No</v>
      </c>
      <c r="J2234" s="23" t="str" cm="1">
        <f t="array" ref="J2234">_xlfn.IFS(C2234&lt;18.5,"Under Weight",C2234&lt;25,"Healthy Weight",C2234&lt;30,"Over Weight",C2234&gt;=30,"Obesity")</f>
        <v>Healthy Weight</v>
      </c>
      <c r="K2234" s="23" t="str" cm="1">
        <f t="array" ref="K2234">_xlfn.IFS(D2234&lt;5.7,"Normal",D2234&lt;=6.5,"Prediabetes",D2234&gt;6.5,"Diabetes")</f>
        <v>Normal</v>
      </c>
      <c r="L2234" s="30" t="str">
        <f>VLOOKUP(A2234,'Hospitalisation Details'!A2234:H4576,2,FALSE)</f>
        <v>23-Aug-2001</v>
      </c>
      <c r="M2234" s="23">
        <f>VLOOKUP(A2234,'Hospitalisation Details'!A2234:H4576,5,FALSE)</f>
        <v>1421</v>
      </c>
      <c r="N2234" s="23" t="str">
        <f>VLOOKUP(A2234,'Hospitalisation Details'!A2234:H4576,6,FALSE)</f>
        <v>tier - 2</v>
      </c>
      <c r="O2234" s="23" t="str">
        <f>VLOOKUP(A2234,'Hospitalisation Details'!A2234:H4576,7,FALSE)</f>
        <v>tier - 2</v>
      </c>
      <c r="P2234" s="23" t="str">
        <f>VLOOKUP(A2234,'Hospitalisation Details'!A2234:H4576,8,FALSE)</f>
        <v>R1013</v>
      </c>
      <c r="Q2234" s="26">
        <f>VLOOKUP(A2234,'Hospitalisation Details'!A2234:H4576,3,FALSE)</f>
        <v>21.791666666666668</v>
      </c>
    </row>
    <row r="2235" spans="1:17" ht="15.75" customHeight="1" x14ac:dyDescent="0.3">
      <c r="A2235" s="31" t="s">
        <v>3788</v>
      </c>
      <c r="B2235" s="23" t="str">
        <f>VLOOKUP(A2235,'Customer Names'!A2235:D4569,3,FALSE)</f>
        <v xml:space="preserve">  Scott</v>
      </c>
      <c r="C2235" s="23">
        <f>VLOOKUP(Healthcare!A2235,'Medical Examinations'!A2235:H4569,2,FALSE)</f>
        <v>16.5</v>
      </c>
      <c r="D2235" s="23">
        <f>VLOOKUP(A2235,'Medical Examinations'!A2235:H4569,3,FALSE)</f>
        <v>4.1100000000000003</v>
      </c>
      <c r="E2235" s="23" t="str">
        <f>VLOOKUP(A2235,'Medical Examinations'!A2235:H4569,4,FALSE)</f>
        <v>Yes</v>
      </c>
      <c r="F2235" s="23" t="str">
        <f>VLOOKUP(A2235,'Medical Examinations'!A2235:H4569,5,FALSE)</f>
        <v>No</v>
      </c>
      <c r="G2235" s="23" t="str">
        <f>VLOOKUP(A2235,'Medical Examinations'!A2235:H4569,6,FALSE)</f>
        <v>No</v>
      </c>
      <c r="H2235" s="23">
        <f>VLOOKUP(A2235,'Medical Examinations'!A2235:H4569,7,FALSE)</f>
        <v>0</v>
      </c>
      <c r="I2235" s="23" t="str">
        <f>VLOOKUP(A2235,'Medical Examinations'!A2235:H4569,8,FALSE)</f>
        <v>No</v>
      </c>
      <c r="J2235" s="23" t="str" cm="1">
        <f t="array" ref="J2235">_xlfn.IFS(C2235&lt;18.5,"Under Weight",C2235&lt;25,"Healthy Weight",C2235&lt;30,"Over Weight",C2235&gt;=30,"Obesity")</f>
        <v>Under Weight</v>
      </c>
      <c r="K2235" s="23" t="str" cm="1">
        <f t="array" ref="K2235">_xlfn.IFS(D2235&lt;5.7,"Normal",D2235&lt;=6.5,"Prediabetes",D2235&gt;6.5,"Diabetes")</f>
        <v>Normal</v>
      </c>
      <c r="L2235" s="30" t="str">
        <f>VLOOKUP(A2235,'Hospitalisation Details'!A2235:H4577,2,FALSE)</f>
        <v>23-Jun-1996</v>
      </c>
      <c r="M2235" s="23">
        <f>VLOOKUP(A2235,'Hospitalisation Details'!A2235:H4577,5,FALSE)</f>
        <v>1417</v>
      </c>
      <c r="N2235" s="23" t="str">
        <f>VLOOKUP(A2235,'Hospitalisation Details'!A2235:H4577,6,FALSE)</f>
        <v>tier - 2</v>
      </c>
      <c r="O2235" s="23" t="str">
        <f>VLOOKUP(A2235,'Hospitalisation Details'!A2235:H4577,7,FALSE)</f>
        <v>tier - 3</v>
      </c>
      <c r="P2235" s="23" t="str">
        <f>VLOOKUP(A2235,'Hospitalisation Details'!A2235:H4577,8,FALSE)</f>
        <v>R1013</v>
      </c>
      <c r="Q2235" s="26">
        <f>VLOOKUP(A2235,'Hospitalisation Details'!A2235:H4577,3,FALSE)</f>
        <v>26.958333333333332</v>
      </c>
    </row>
    <row r="2236" spans="1:17" ht="15.75" customHeight="1" x14ac:dyDescent="0.3">
      <c r="A2236" s="31" t="s">
        <v>3789</v>
      </c>
      <c r="B2236" s="23" t="str">
        <f>VLOOKUP(A2236,'Customer Names'!A2236:D4570,3,FALSE)</f>
        <v xml:space="preserve">  John</v>
      </c>
      <c r="C2236" s="23">
        <f>VLOOKUP(Healthcare!A2236,'Medical Examinations'!A2236:H4570,2,FALSE)</f>
        <v>15.41</v>
      </c>
      <c r="D2236" s="23">
        <f>VLOOKUP(A2236,'Medical Examinations'!A2236:H4570,3,FALSE)</f>
        <v>5.43</v>
      </c>
      <c r="E2236" s="23" t="str">
        <f>VLOOKUP(A2236,'Medical Examinations'!A2236:H4570,4,FALSE)</f>
        <v>Yes</v>
      </c>
      <c r="F2236" s="23" t="str">
        <f>VLOOKUP(A2236,'Medical Examinations'!A2236:H4570,5,FALSE)</f>
        <v>No</v>
      </c>
      <c r="G2236" s="23" t="str">
        <f>VLOOKUP(A2236,'Medical Examinations'!A2236:H4570,6,FALSE)</f>
        <v>Yes</v>
      </c>
      <c r="H2236" s="23">
        <f>VLOOKUP(A2236,'Medical Examinations'!A2236:H4570,7,FALSE)</f>
        <v>1</v>
      </c>
      <c r="I2236" s="23" t="str">
        <f>VLOOKUP(A2236,'Medical Examinations'!A2236:H4570,8,FALSE)</f>
        <v>No</v>
      </c>
      <c r="J2236" s="23" t="str" cm="1">
        <f t="array" ref="J2236">_xlfn.IFS(C2236&lt;18.5,"Under Weight",C2236&lt;25,"Healthy Weight",C2236&lt;30,"Over Weight",C2236&gt;=30,"Obesity")</f>
        <v>Under Weight</v>
      </c>
      <c r="K2236" s="23" t="str" cm="1">
        <f t="array" ref="K2236">_xlfn.IFS(D2236&lt;5.7,"Normal",D2236&lt;=6.5,"Prediabetes",D2236&gt;6.5,"Diabetes")</f>
        <v>Normal</v>
      </c>
      <c r="L2236" s="30" t="str">
        <f>VLOOKUP(A2236,'Hospitalisation Details'!A2236:H4578,2,FALSE)</f>
        <v>27-Oct-1997</v>
      </c>
      <c r="M2236" s="23">
        <f>VLOOKUP(A2236,'Hospitalisation Details'!A2236:H4578,5,FALSE)</f>
        <v>1402</v>
      </c>
      <c r="N2236" s="23" t="str">
        <f>VLOOKUP(A2236,'Hospitalisation Details'!A2236:H4578,6,FALSE)</f>
        <v>tier - 2</v>
      </c>
      <c r="O2236" s="23" t="str">
        <f>VLOOKUP(A2236,'Hospitalisation Details'!A2236:H4578,7,FALSE)</f>
        <v>tier - 3</v>
      </c>
      <c r="P2236" s="23" t="str">
        <f>VLOOKUP(A2236,'Hospitalisation Details'!A2236:H4578,8,FALSE)</f>
        <v>R1011</v>
      </c>
      <c r="Q2236" s="26">
        <f>VLOOKUP(A2236,'Hospitalisation Details'!A2236:H4578,3,FALSE)</f>
        <v>25.613888888888887</v>
      </c>
    </row>
    <row r="2237" spans="1:17" ht="15.75" customHeight="1" x14ac:dyDescent="0.3">
      <c r="A2237" s="31" t="s">
        <v>3790</v>
      </c>
      <c r="B2237" s="23" t="str">
        <f>VLOOKUP(A2237,'Customer Names'!A2237:D4571,3,FALSE)</f>
        <v xml:space="preserve">  Maaikel</v>
      </c>
      <c r="C2237" s="23">
        <f>VLOOKUP(Healthcare!A2237,'Medical Examinations'!A2237:H4571,2,FALSE)</f>
        <v>24.59</v>
      </c>
      <c r="D2237" s="23">
        <f>VLOOKUP(A2237,'Medical Examinations'!A2237:H4571,3,FALSE)</f>
        <v>4.38</v>
      </c>
      <c r="E2237" s="23" t="str">
        <f>VLOOKUP(A2237,'Medical Examinations'!A2237:H4571,4,FALSE)</f>
        <v>No</v>
      </c>
      <c r="F2237" s="23" t="str">
        <f>VLOOKUP(A2237,'Medical Examinations'!A2237:H4571,5,FALSE)</f>
        <v>No</v>
      </c>
      <c r="G2237" s="23" t="str">
        <f>VLOOKUP(A2237,'Medical Examinations'!A2237:H4571,6,FALSE)</f>
        <v>No</v>
      </c>
      <c r="H2237" s="23">
        <f>VLOOKUP(A2237,'Medical Examinations'!A2237:H4571,7,FALSE)</f>
        <v>1</v>
      </c>
      <c r="I2237" s="23" t="str">
        <f>VLOOKUP(A2237,'Medical Examinations'!A2237:H4571,8,FALSE)</f>
        <v>No</v>
      </c>
      <c r="J2237" s="23" t="str" cm="1">
        <f t="array" ref="J2237">_xlfn.IFS(C2237&lt;18.5,"Under Weight",C2237&lt;25,"Healthy Weight",C2237&lt;30,"Over Weight",C2237&gt;=30,"Obesity")</f>
        <v>Healthy Weight</v>
      </c>
      <c r="K2237" s="23" t="str" cm="1">
        <f t="array" ref="K2237">_xlfn.IFS(D2237&lt;5.7,"Normal",D2237&lt;=6.5,"Prediabetes",D2237&gt;6.5,"Diabetes")</f>
        <v>Normal</v>
      </c>
      <c r="L2237" s="30" t="str">
        <f>VLOOKUP(A2237,'Hospitalisation Details'!A2237:H4579,2,FALSE)</f>
        <v>05-Sep-1998</v>
      </c>
      <c r="M2237" s="23">
        <f>VLOOKUP(A2237,'Hospitalisation Details'!A2237:H4579,5,FALSE)</f>
        <v>1400.44</v>
      </c>
      <c r="N2237" s="23" t="str">
        <f>VLOOKUP(A2237,'Hospitalisation Details'!A2237:H4579,6,FALSE)</f>
        <v>tier - 2</v>
      </c>
      <c r="O2237" s="23" t="str">
        <f>VLOOKUP(A2237,'Hospitalisation Details'!A2237:H4579,7,FALSE)</f>
        <v>tier - 2</v>
      </c>
      <c r="P2237" s="23" t="str">
        <f>VLOOKUP(A2237,'Hospitalisation Details'!A2237:H4579,8,FALSE)</f>
        <v>R1013</v>
      </c>
      <c r="Q2237" s="26">
        <f>VLOOKUP(A2237,'Hospitalisation Details'!A2237:H4579,3,FALSE)</f>
        <v>24.758333333333333</v>
      </c>
    </row>
    <row r="2238" spans="1:17" ht="15.75" customHeight="1" x14ac:dyDescent="0.3">
      <c r="A2238" s="31" t="s">
        <v>3792</v>
      </c>
      <c r="B2238" s="23" t="str">
        <f>VLOOKUP(A2238,'Customer Names'!A2238:D4572,3,FALSE)</f>
        <v xml:space="preserve">  Daniel C</v>
      </c>
      <c r="C2238" s="23">
        <f>VLOOKUP(Healthcare!A2238,'Medical Examinations'!A2238:H4572,2,FALSE)</f>
        <v>33.33</v>
      </c>
      <c r="D2238" s="23">
        <f>VLOOKUP(A2238,'Medical Examinations'!A2238:H4572,3,FALSE)</f>
        <v>9.7899999999999991</v>
      </c>
      <c r="E2238" s="23" t="str">
        <f>VLOOKUP(A2238,'Medical Examinations'!A2238:H4572,4,FALSE)</f>
        <v>No</v>
      </c>
      <c r="F2238" s="23" t="str">
        <f>VLOOKUP(A2238,'Medical Examinations'!A2238:H4572,5,FALSE)</f>
        <v>No</v>
      </c>
      <c r="G2238" s="23" t="str">
        <f>VLOOKUP(A2238,'Medical Examinations'!A2238:H4572,6,FALSE)</f>
        <v>No</v>
      </c>
      <c r="H2238" s="23">
        <f>VLOOKUP(A2238,'Medical Examinations'!A2238:H4572,7,FALSE)</f>
        <v>0</v>
      </c>
      <c r="I2238" s="23" t="str">
        <f>VLOOKUP(A2238,'Medical Examinations'!A2238:H4572,8,FALSE)</f>
        <v>No</v>
      </c>
      <c r="J2238" s="23" t="str" cm="1">
        <f t="array" ref="J2238">_xlfn.IFS(C2238&lt;18.5,"Under Weight",C2238&lt;25,"Healthy Weight",C2238&lt;30,"Over Weight",C2238&gt;=30,"Obesity")</f>
        <v>Obesity</v>
      </c>
      <c r="K2238" s="23" t="str" cm="1">
        <f t="array" ref="K2238">_xlfn.IFS(D2238&lt;5.7,"Normal",D2238&lt;=6.5,"Prediabetes",D2238&gt;6.5,"Diabetes")</f>
        <v>Diabetes</v>
      </c>
      <c r="L2238" s="30" t="str">
        <f>VLOOKUP(A2238,'Hospitalisation Details'!A2238:H4580,2,FALSE)</f>
        <v>22-Dec-2002</v>
      </c>
      <c r="M2238" s="23">
        <f>VLOOKUP(A2238,'Hospitalisation Details'!A2238:H4580,5,FALSE)</f>
        <v>1391.53</v>
      </c>
      <c r="N2238" s="23" t="str">
        <f>VLOOKUP(A2238,'Hospitalisation Details'!A2238:H4580,6,FALSE)</f>
        <v>tier - 2</v>
      </c>
      <c r="O2238" s="23" t="str">
        <f>VLOOKUP(A2238,'Hospitalisation Details'!A2238:H4580,7,FALSE)</f>
        <v>tier - 1</v>
      </c>
      <c r="P2238" s="23" t="str">
        <f>VLOOKUP(A2238,'Hospitalisation Details'!A2238:H4580,8,FALSE)</f>
        <v>R1013</v>
      </c>
      <c r="Q2238" s="26">
        <f>VLOOKUP(A2238,'Hospitalisation Details'!A2238:H4580,3,FALSE)</f>
        <v>20.461111111111112</v>
      </c>
    </row>
    <row r="2239" spans="1:17" ht="15.75" customHeight="1" x14ac:dyDescent="0.3">
      <c r="A2239" s="31" t="s">
        <v>3793</v>
      </c>
      <c r="B2239" s="23" t="str">
        <f>VLOOKUP(A2239,'Customer Names'!A2239:D4573,3,FALSE)</f>
        <v xml:space="preserve">  Christopher S</v>
      </c>
      <c r="C2239" s="23">
        <f>VLOOKUP(Healthcare!A2239,'Medical Examinations'!A2239:H4573,2,FALSE)</f>
        <v>18.5</v>
      </c>
      <c r="D2239" s="23">
        <f>VLOOKUP(A2239,'Medical Examinations'!A2239:H4573,3,FALSE)</f>
        <v>11.84</v>
      </c>
      <c r="E2239" s="23" t="str">
        <f>VLOOKUP(A2239,'Medical Examinations'!A2239:H4573,4,FALSE)</f>
        <v>No</v>
      </c>
      <c r="F2239" s="23" t="str">
        <f>VLOOKUP(A2239,'Medical Examinations'!A2239:H4573,5,FALSE)</f>
        <v>No</v>
      </c>
      <c r="G2239" s="23" t="str">
        <f>VLOOKUP(A2239,'Medical Examinations'!A2239:H4573,6,FALSE)</f>
        <v>No</v>
      </c>
      <c r="H2239" s="23">
        <f>VLOOKUP(A2239,'Medical Examinations'!A2239:H4573,7,FALSE)</f>
        <v>0</v>
      </c>
      <c r="I2239" s="23" t="str">
        <f>VLOOKUP(A2239,'Medical Examinations'!A2239:H4573,8,FALSE)</f>
        <v>No</v>
      </c>
      <c r="J2239" s="23" t="str" cm="1">
        <f t="array" ref="J2239">_xlfn.IFS(C2239&lt;18.5,"Under Weight",C2239&lt;25,"Healthy Weight",C2239&lt;30,"Over Weight",C2239&gt;=30,"Obesity")</f>
        <v>Healthy Weight</v>
      </c>
      <c r="K2239" s="23" t="str" cm="1">
        <f t="array" ref="K2239">_xlfn.IFS(D2239&lt;5.7,"Normal",D2239&lt;=6.5,"Prediabetes",D2239&gt;6.5,"Diabetes")</f>
        <v>Diabetes</v>
      </c>
      <c r="L2239" s="30" t="str">
        <f>VLOOKUP(A2239,'Hospitalisation Details'!A2239:H4581,2,FALSE)</f>
        <v>14-Nov-2002</v>
      </c>
      <c r="M2239" s="23">
        <f>VLOOKUP(A2239,'Hospitalisation Details'!A2239:H4581,5,FALSE)</f>
        <v>1390</v>
      </c>
      <c r="N2239" s="23" t="str">
        <f>VLOOKUP(A2239,'Hospitalisation Details'!A2239:H4581,6,FALSE)</f>
        <v>tier - 2</v>
      </c>
      <c r="O2239" s="23" t="str">
        <f>VLOOKUP(A2239,'Hospitalisation Details'!A2239:H4581,7,FALSE)</f>
        <v>tier - 2</v>
      </c>
      <c r="P2239" s="23" t="str">
        <f>VLOOKUP(A2239,'Hospitalisation Details'!A2239:H4581,8,FALSE)</f>
        <v>R1013</v>
      </c>
      <c r="Q2239" s="26">
        <f>VLOOKUP(A2239,'Hospitalisation Details'!A2239:H4581,3,FALSE)</f>
        <v>20.566666666666666</v>
      </c>
    </row>
    <row r="2240" spans="1:17" ht="15.75" customHeight="1" x14ac:dyDescent="0.3">
      <c r="A2240" s="31" t="s">
        <v>3795</v>
      </c>
      <c r="B2240" s="23" t="str">
        <f>VLOOKUP(A2240,'Customer Names'!A2240:D4574,3,FALSE)</f>
        <v xml:space="preserve">  William R</v>
      </c>
      <c r="C2240" s="23">
        <f>VLOOKUP(Healthcare!A2240,'Medical Examinations'!A2240:H4574,2,FALSE)</f>
        <v>18.579999999999998</v>
      </c>
      <c r="D2240" s="23">
        <f>VLOOKUP(A2240,'Medical Examinations'!A2240:H4574,3,FALSE)</f>
        <v>6.22</v>
      </c>
      <c r="E2240" s="23" t="str">
        <f>VLOOKUP(A2240,'Medical Examinations'!A2240:H4574,4,FALSE)</f>
        <v>No</v>
      </c>
      <c r="F2240" s="23" t="str">
        <f>VLOOKUP(A2240,'Medical Examinations'!A2240:H4574,5,FALSE)</f>
        <v>No</v>
      </c>
      <c r="G2240" s="23" t="str">
        <f>VLOOKUP(A2240,'Medical Examinations'!A2240:H4574,6,FALSE)</f>
        <v>No</v>
      </c>
      <c r="H2240" s="23">
        <f>VLOOKUP(A2240,'Medical Examinations'!A2240:H4574,7,FALSE)</f>
        <v>0</v>
      </c>
      <c r="I2240" s="23" t="str">
        <f>VLOOKUP(A2240,'Medical Examinations'!A2240:H4574,8,FALSE)</f>
        <v>No</v>
      </c>
      <c r="J2240" s="23" t="str" cm="1">
        <f t="array" ref="J2240">_xlfn.IFS(C2240&lt;18.5,"Under Weight",C2240&lt;25,"Healthy Weight",C2240&lt;30,"Over Weight",C2240&gt;=30,"Obesity")</f>
        <v>Healthy Weight</v>
      </c>
      <c r="K2240" s="23" t="str" cm="1">
        <f t="array" ref="K2240">_xlfn.IFS(D2240&lt;5.7,"Normal",D2240&lt;=6.5,"Prediabetes",D2240&gt;6.5,"Diabetes")</f>
        <v>Prediabetes</v>
      </c>
      <c r="L2240" s="30" t="str">
        <f>VLOOKUP(A2240,'Hospitalisation Details'!A2240:H4582,2,FALSE)</f>
        <v>06-Jul-1999</v>
      </c>
      <c r="M2240" s="23">
        <f>VLOOKUP(A2240,'Hospitalisation Details'!A2240:H4582,5,FALSE)</f>
        <v>1389</v>
      </c>
      <c r="N2240" s="23" t="str">
        <f>VLOOKUP(A2240,'Hospitalisation Details'!A2240:H4582,6,FALSE)</f>
        <v>tier - 2</v>
      </c>
      <c r="O2240" s="23" t="str">
        <f>VLOOKUP(A2240,'Hospitalisation Details'!A2240:H4582,7,FALSE)</f>
        <v>tier - 2</v>
      </c>
      <c r="P2240" s="23" t="str">
        <f>VLOOKUP(A2240,'Hospitalisation Details'!A2240:H4582,8,FALSE)</f>
        <v>R1013</v>
      </c>
      <c r="Q2240" s="26">
        <f>VLOOKUP(A2240,'Hospitalisation Details'!A2240:H4582,3,FALSE)</f>
        <v>23.922222222222221</v>
      </c>
    </row>
    <row r="2241" spans="1:17" ht="15.75" customHeight="1" x14ac:dyDescent="0.3">
      <c r="A2241" s="31" t="s">
        <v>3796</v>
      </c>
      <c r="B2241" s="23" t="str">
        <f>VLOOKUP(A2241,'Customer Names'!A2241:D4575,3,FALSE)</f>
        <v xml:space="preserve">  Lyndsy</v>
      </c>
      <c r="C2241" s="23">
        <f>VLOOKUP(Healthcare!A2241,'Medical Examinations'!A2241:H4575,2,FALSE)</f>
        <v>16.64</v>
      </c>
      <c r="D2241" s="23">
        <f>VLOOKUP(A2241,'Medical Examinations'!A2241:H4575,3,FALSE)</f>
        <v>10.01</v>
      </c>
      <c r="E2241" s="23" t="str">
        <f>VLOOKUP(A2241,'Medical Examinations'!A2241:H4575,4,FALSE)</f>
        <v>No</v>
      </c>
      <c r="F2241" s="23" t="str">
        <f>VLOOKUP(A2241,'Medical Examinations'!A2241:H4575,5,FALSE)</f>
        <v>No</v>
      </c>
      <c r="G2241" s="23" t="str">
        <f>VLOOKUP(A2241,'Medical Examinations'!A2241:H4575,6,FALSE)</f>
        <v>No</v>
      </c>
      <c r="H2241" s="23">
        <f>VLOOKUP(A2241,'Medical Examinations'!A2241:H4575,7,FALSE)</f>
        <v>0</v>
      </c>
      <c r="I2241" s="23" t="str">
        <f>VLOOKUP(A2241,'Medical Examinations'!A2241:H4575,8,FALSE)</f>
        <v>No</v>
      </c>
      <c r="J2241" s="23" t="str" cm="1">
        <f t="array" ref="J2241">_xlfn.IFS(C2241&lt;18.5,"Under Weight",C2241&lt;25,"Healthy Weight",C2241&lt;30,"Over Weight",C2241&gt;=30,"Obesity")</f>
        <v>Under Weight</v>
      </c>
      <c r="K2241" s="23" t="str" cm="1">
        <f t="array" ref="K2241">_xlfn.IFS(D2241&lt;5.7,"Normal",D2241&lt;=6.5,"Prediabetes",D2241&gt;6.5,"Diabetes")</f>
        <v>Diabetes</v>
      </c>
      <c r="L2241" s="30" t="str">
        <f>VLOOKUP(A2241,'Hospitalisation Details'!A2241:H4583,2,FALSE)</f>
        <v>15-Aug-2002</v>
      </c>
      <c r="M2241" s="23">
        <f>VLOOKUP(A2241,'Hospitalisation Details'!A2241:H4583,5,FALSE)</f>
        <v>1382</v>
      </c>
      <c r="N2241" s="23" t="str">
        <f>VLOOKUP(A2241,'Hospitalisation Details'!A2241:H4583,6,FALSE)</f>
        <v>tier - 2</v>
      </c>
      <c r="O2241" s="23" t="str">
        <f>VLOOKUP(A2241,'Hospitalisation Details'!A2241:H4583,7,FALSE)</f>
        <v>tier - 1</v>
      </c>
      <c r="P2241" s="23" t="str">
        <f>VLOOKUP(A2241,'Hospitalisation Details'!A2241:H4583,8,FALSE)</f>
        <v>R1013</v>
      </c>
      <c r="Q2241" s="26">
        <f>VLOOKUP(A2241,'Hospitalisation Details'!A2241:H4583,3,FALSE)</f>
        <v>20.81388888888889</v>
      </c>
    </row>
    <row r="2242" spans="1:17" ht="15.75" customHeight="1" x14ac:dyDescent="0.3">
      <c r="A2242" s="31" t="s">
        <v>3798</v>
      </c>
      <c r="B2242" s="23" t="str">
        <f>VLOOKUP(A2242,'Customer Names'!A2242:D4576,3,FALSE)</f>
        <v xml:space="preserve">  Jessica</v>
      </c>
      <c r="C2242" s="23">
        <f>VLOOKUP(Healthcare!A2242,'Medical Examinations'!A2242:H4576,2,FALSE)</f>
        <v>19.329999999999998</v>
      </c>
      <c r="D2242" s="23">
        <f>VLOOKUP(A2242,'Medical Examinations'!A2242:H4576,3,FALSE)</f>
        <v>4.32</v>
      </c>
      <c r="E2242" s="23" t="str">
        <f>VLOOKUP(A2242,'Medical Examinations'!A2242:H4576,4,FALSE)</f>
        <v>No</v>
      </c>
      <c r="F2242" s="23" t="str">
        <f>VLOOKUP(A2242,'Medical Examinations'!A2242:H4576,5,FALSE)</f>
        <v>No</v>
      </c>
      <c r="G2242" s="23" t="str">
        <f>VLOOKUP(A2242,'Medical Examinations'!A2242:H4576,6,FALSE)</f>
        <v>No</v>
      </c>
      <c r="H2242" s="23">
        <f>VLOOKUP(A2242,'Medical Examinations'!A2242:H4576,7,FALSE)</f>
        <v>1</v>
      </c>
      <c r="I2242" s="23" t="str">
        <f>VLOOKUP(A2242,'Medical Examinations'!A2242:H4576,8,FALSE)</f>
        <v>No</v>
      </c>
      <c r="J2242" s="23" t="str" cm="1">
        <f t="array" ref="J2242">_xlfn.IFS(C2242&lt;18.5,"Under Weight",C2242&lt;25,"Healthy Weight",C2242&lt;30,"Over Weight",C2242&gt;=30,"Obesity")</f>
        <v>Healthy Weight</v>
      </c>
      <c r="K2242" s="23" t="str" cm="1">
        <f t="array" ref="K2242">_xlfn.IFS(D2242&lt;5.7,"Normal",D2242&lt;=6.5,"Prediabetes",D2242&gt;6.5,"Diabetes")</f>
        <v>Normal</v>
      </c>
      <c r="L2242" s="30" t="str">
        <f>VLOOKUP(A2242,'Hospitalisation Details'!A2242:H4584,2,FALSE)</f>
        <v>03-Dec-1998</v>
      </c>
      <c r="M2242" s="23">
        <f>VLOOKUP(A2242,'Hospitalisation Details'!A2242:H4584,5,FALSE)</f>
        <v>1359</v>
      </c>
      <c r="N2242" s="23" t="str">
        <f>VLOOKUP(A2242,'Hospitalisation Details'!A2242:H4584,6,FALSE)</f>
        <v>tier - 2</v>
      </c>
      <c r="O2242" s="23" t="str">
        <f>VLOOKUP(A2242,'Hospitalisation Details'!A2242:H4584,7,FALSE)</f>
        <v>tier - 1</v>
      </c>
      <c r="P2242" s="23" t="str">
        <f>VLOOKUP(A2242,'Hospitalisation Details'!A2242:H4584,8,FALSE)</f>
        <v>R1013</v>
      </c>
      <c r="Q2242" s="26">
        <f>VLOOKUP(A2242,'Hospitalisation Details'!A2242:H4584,3,FALSE)</f>
        <v>24.513888888888889</v>
      </c>
    </row>
    <row r="2243" spans="1:17" ht="15.75" customHeight="1" x14ac:dyDescent="0.3">
      <c r="A2243" s="31" t="s">
        <v>3799</v>
      </c>
      <c r="B2243" s="23" t="str">
        <f>VLOOKUP(A2243,'Customer Names'!A2243:D4577,3,FALSE)</f>
        <v xml:space="preserve">  Anna</v>
      </c>
      <c r="C2243" s="23">
        <f>VLOOKUP(Healthcare!A2243,'Medical Examinations'!A2243:H4577,2,FALSE)</f>
        <v>21.26</v>
      </c>
      <c r="D2243" s="23">
        <f>VLOOKUP(A2243,'Medical Examinations'!A2243:H4577,3,FALSE)</f>
        <v>5.65</v>
      </c>
      <c r="E2243" s="23" t="str">
        <f>VLOOKUP(A2243,'Medical Examinations'!A2243:H4577,4,FALSE)</f>
        <v>Yes</v>
      </c>
      <c r="F2243" s="23" t="str">
        <f>VLOOKUP(A2243,'Medical Examinations'!A2243:H4577,5,FALSE)</f>
        <v>No</v>
      </c>
      <c r="G2243" s="23" t="str">
        <f>VLOOKUP(A2243,'Medical Examinations'!A2243:H4577,6,FALSE)</f>
        <v>Yes</v>
      </c>
      <c r="H2243" s="23">
        <f>VLOOKUP(A2243,'Medical Examinations'!A2243:H4577,7,FALSE)</f>
        <v>1</v>
      </c>
      <c r="I2243" s="23" t="str">
        <f>VLOOKUP(A2243,'Medical Examinations'!A2243:H4577,8,FALSE)</f>
        <v>No</v>
      </c>
      <c r="J2243" s="23" t="str" cm="1">
        <f t="array" ref="J2243">_xlfn.IFS(C2243&lt;18.5,"Under Weight",C2243&lt;25,"Healthy Weight",C2243&lt;30,"Over Weight",C2243&gt;=30,"Obesity")</f>
        <v>Healthy Weight</v>
      </c>
      <c r="K2243" s="23" t="str" cm="1">
        <f t="array" ref="K2243">_xlfn.IFS(D2243&lt;5.7,"Normal",D2243&lt;=6.5,"Prediabetes",D2243&gt;6.5,"Diabetes")</f>
        <v>Normal</v>
      </c>
      <c r="L2243" s="30" t="str">
        <f>VLOOKUP(A2243,'Hospitalisation Details'!A2243:H4585,2,FALSE)</f>
        <v>07-Nov-1997</v>
      </c>
      <c r="M2243" s="23">
        <f>VLOOKUP(A2243,'Hospitalisation Details'!A2243:H4585,5,FALSE)</f>
        <v>1341.16</v>
      </c>
      <c r="N2243" s="23" t="str">
        <f>VLOOKUP(A2243,'Hospitalisation Details'!A2243:H4585,6,FALSE)</f>
        <v>tier - 2</v>
      </c>
      <c r="O2243" s="23" t="str">
        <f>VLOOKUP(A2243,'Hospitalisation Details'!A2243:H4585,7,FALSE)</f>
        <v>tier - 2</v>
      </c>
      <c r="P2243" s="23" t="str">
        <f>VLOOKUP(A2243,'Hospitalisation Details'!A2243:H4585,8,FALSE)</f>
        <v>R1012</v>
      </c>
      <c r="Q2243" s="26">
        <f>VLOOKUP(A2243,'Hospitalisation Details'!A2243:H4585,3,FALSE)</f>
        <v>25.586111111111112</v>
      </c>
    </row>
    <row r="2244" spans="1:17" ht="15.75" customHeight="1" x14ac:dyDescent="0.3">
      <c r="A2244" s="31" t="s">
        <v>3801</v>
      </c>
      <c r="B2244" s="23" t="str">
        <f>VLOOKUP(A2244,'Customer Names'!A2244:D4578,3,FALSE)</f>
        <v xml:space="preserve">  Jordan</v>
      </c>
      <c r="C2244" s="23">
        <f>VLOOKUP(Healthcare!A2244,'Medical Examinations'!A2244:H4578,2,FALSE)</f>
        <v>15.6</v>
      </c>
      <c r="D2244" s="23">
        <f>VLOOKUP(A2244,'Medical Examinations'!A2244:H4578,3,FALSE)</f>
        <v>4.12</v>
      </c>
      <c r="E2244" s="23" t="str">
        <f>VLOOKUP(A2244,'Medical Examinations'!A2244:H4578,4,FALSE)</f>
        <v>Yes</v>
      </c>
      <c r="F2244" s="23" t="str">
        <f>VLOOKUP(A2244,'Medical Examinations'!A2244:H4578,5,FALSE)</f>
        <v>No</v>
      </c>
      <c r="G2244" s="23" t="str">
        <f>VLOOKUP(A2244,'Medical Examinations'!A2244:H4578,6,FALSE)</f>
        <v>No</v>
      </c>
      <c r="H2244" s="23">
        <f>VLOOKUP(A2244,'Medical Examinations'!A2244:H4578,7,FALSE)</f>
        <v>1</v>
      </c>
      <c r="I2244" s="23" t="str">
        <f>VLOOKUP(A2244,'Medical Examinations'!A2244:H4578,8,FALSE)</f>
        <v>No</v>
      </c>
      <c r="J2244" s="23" t="str" cm="1">
        <f t="array" ref="J2244">_xlfn.IFS(C2244&lt;18.5,"Under Weight",C2244&lt;25,"Healthy Weight",C2244&lt;30,"Over Weight",C2244&gt;=30,"Obesity")</f>
        <v>Under Weight</v>
      </c>
      <c r="K2244" s="23" t="str" cm="1">
        <f t="array" ref="K2244">_xlfn.IFS(D2244&lt;5.7,"Normal",D2244&lt;=6.5,"Prediabetes",D2244&gt;6.5,"Diabetes")</f>
        <v>Normal</v>
      </c>
      <c r="L2244" s="30" t="str">
        <f>VLOOKUP(A2244,'Hospitalisation Details'!A2244:H4586,2,FALSE)</f>
        <v>30-Jul-1995</v>
      </c>
      <c r="M2244" s="23">
        <f>VLOOKUP(A2244,'Hospitalisation Details'!A2244:H4586,5,FALSE)</f>
        <v>1338</v>
      </c>
      <c r="N2244" s="23" t="str">
        <f>VLOOKUP(A2244,'Hospitalisation Details'!A2244:H4586,6,FALSE)</f>
        <v>tier - 2</v>
      </c>
      <c r="O2244" s="23" t="str">
        <f>VLOOKUP(A2244,'Hospitalisation Details'!A2244:H4586,7,FALSE)</f>
        <v>tier - 3</v>
      </c>
      <c r="P2244" s="23" t="str">
        <f>VLOOKUP(A2244,'Hospitalisation Details'!A2244:H4586,8,FALSE)</f>
        <v>R1012</v>
      </c>
      <c r="Q2244" s="26">
        <f>VLOOKUP(A2244,'Hospitalisation Details'!A2244:H4586,3,FALSE)</f>
        <v>27.855555555555554</v>
      </c>
    </row>
    <row r="2245" spans="1:17" ht="15.75" customHeight="1" x14ac:dyDescent="0.3">
      <c r="A2245" s="31" t="s">
        <v>3802</v>
      </c>
      <c r="B2245" s="23" t="str">
        <f>VLOOKUP(A2245,'Customer Names'!A2245:D4579,3,FALSE)</f>
        <v xml:space="preserve">  Brian</v>
      </c>
      <c r="C2245" s="23">
        <f>VLOOKUP(Healthcare!A2245,'Medical Examinations'!A2245:H4579,2,FALSE)</f>
        <v>24.39</v>
      </c>
      <c r="D2245" s="23">
        <f>VLOOKUP(A2245,'Medical Examinations'!A2245:H4579,3,FALSE)</f>
        <v>6.24</v>
      </c>
      <c r="E2245" s="23" t="str">
        <f>VLOOKUP(A2245,'Medical Examinations'!A2245:H4579,4,FALSE)</f>
        <v>No</v>
      </c>
      <c r="F2245" s="23" t="str">
        <f>VLOOKUP(A2245,'Medical Examinations'!A2245:H4579,5,FALSE)</f>
        <v>No</v>
      </c>
      <c r="G2245" s="23" t="str">
        <f>VLOOKUP(A2245,'Medical Examinations'!A2245:H4579,6,FALSE)</f>
        <v>No</v>
      </c>
      <c r="H2245" s="23">
        <f>VLOOKUP(A2245,'Medical Examinations'!A2245:H4579,7,FALSE)</f>
        <v>1</v>
      </c>
      <c r="I2245" s="23" t="str">
        <f>VLOOKUP(A2245,'Medical Examinations'!A2245:H4579,8,FALSE)</f>
        <v>No</v>
      </c>
      <c r="J2245" s="23" t="str" cm="1">
        <f t="array" ref="J2245">_xlfn.IFS(C2245&lt;18.5,"Under Weight",C2245&lt;25,"Healthy Weight",C2245&lt;30,"Over Weight",C2245&gt;=30,"Obesity")</f>
        <v>Healthy Weight</v>
      </c>
      <c r="K2245" s="23" t="str" cm="1">
        <f t="array" ref="K2245">_xlfn.IFS(D2245&lt;5.7,"Normal",D2245&lt;=6.5,"Prediabetes",D2245&gt;6.5,"Diabetes")</f>
        <v>Prediabetes</v>
      </c>
      <c r="L2245" s="30" t="str">
        <f>VLOOKUP(A2245,'Hospitalisation Details'!A2245:H4587,2,FALSE)</f>
        <v>12-Jul-1998</v>
      </c>
      <c r="M2245" s="23">
        <f>VLOOKUP(A2245,'Hospitalisation Details'!A2245:H4587,5,FALSE)</f>
        <v>1332.61</v>
      </c>
      <c r="N2245" s="23" t="str">
        <f>VLOOKUP(A2245,'Hospitalisation Details'!A2245:H4587,6,FALSE)</f>
        <v>tier - 2</v>
      </c>
      <c r="O2245" s="23" t="str">
        <f>VLOOKUP(A2245,'Hospitalisation Details'!A2245:H4587,7,FALSE)</f>
        <v>tier - 3</v>
      </c>
      <c r="P2245" s="23" t="str">
        <f>VLOOKUP(A2245,'Hospitalisation Details'!A2245:H4587,8,FALSE)</f>
        <v>R1013</v>
      </c>
      <c r="Q2245" s="26">
        <f>VLOOKUP(A2245,'Hospitalisation Details'!A2245:H4587,3,FALSE)</f>
        <v>24.905555555555555</v>
      </c>
    </row>
    <row r="2246" spans="1:17" ht="15.75" customHeight="1" x14ac:dyDescent="0.3">
      <c r="A2246" s="31" t="s">
        <v>3803</v>
      </c>
      <c r="B2246" s="23" t="str">
        <f>VLOOKUP(A2246,'Customer Names'!A2246:D4580,3,FALSE)</f>
        <v xml:space="preserve">  Katherine A</v>
      </c>
      <c r="C2246" s="23">
        <f>VLOOKUP(Healthcare!A2246,'Medical Examinations'!A2246:H4580,2,FALSE)</f>
        <v>24.75</v>
      </c>
      <c r="D2246" s="23">
        <f>VLOOKUP(A2246,'Medical Examinations'!A2246:H4580,3,FALSE)</f>
        <v>4.83</v>
      </c>
      <c r="E2246" s="23" t="str">
        <f>VLOOKUP(A2246,'Medical Examinations'!A2246:H4580,4,FALSE)</f>
        <v>No</v>
      </c>
      <c r="F2246" s="23" t="str">
        <f>VLOOKUP(A2246,'Medical Examinations'!A2246:H4580,5,FALSE)</f>
        <v>No</v>
      </c>
      <c r="G2246" s="23" t="str">
        <f>VLOOKUP(A2246,'Medical Examinations'!A2246:H4580,6,FALSE)</f>
        <v>No</v>
      </c>
      <c r="H2246" s="23">
        <f>VLOOKUP(A2246,'Medical Examinations'!A2246:H4580,7,FALSE)</f>
        <v>0</v>
      </c>
      <c r="I2246" s="23" t="str">
        <f>VLOOKUP(A2246,'Medical Examinations'!A2246:H4580,8,FALSE)</f>
        <v>No</v>
      </c>
      <c r="J2246" s="23" t="str" cm="1">
        <f t="array" ref="J2246">_xlfn.IFS(C2246&lt;18.5,"Under Weight",C2246&lt;25,"Healthy Weight",C2246&lt;30,"Over Weight",C2246&gt;=30,"Obesity")</f>
        <v>Healthy Weight</v>
      </c>
      <c r="K2246" s="23" t="str" cm="1">
        <f t="array" ref="K2246">_xlfn.IFS(D2246&lt;5.7,"Normal",D2246&lt;=6.5,"Prediabetes",D2246&gt;6.5,"Diabetes")</f>
        <v>Normal</v>
      </c>
      <c r="L2246" s="30" t="str">
        <f>VLOOKUP(A2246,'Hospitalisation Details'!A2246:H4588,2,FALSE)</f>
        <v>14-Oct-1999</v>
      </c>
      <c r="M2246" s="23">
        <f>VLOOKUP(A2246,'Hospitalisation Details'!A2246:H4588,5,FALSE)</f>
        <v>1329.17</v>
      </c>
      <c r="N2246" s="23" t="str">
        <f>VLOOKUP(A2246,'Hospitalisation Details'!A2246:H4588,6,FALSE)</f>
        <v>tier - 2</v>
      </c>
      <c r="O2246" s="23" t="str">
        <f>VLOOKUP(A2246,'Hospitalisation Details'!A2246:H4588,7,FALSE)</f>
        <v>tier - 3</v>
      </c>
      <c r="P2246" s="23" t="str">
        <f>VLOOKUP(A2246,'Hospitalisation Details'!A2246:H4588,8,FALSE)</f>
        <v>R1013</v>
      </c>
      <c r="Q2246" s="26">
        <f>VLOOKUP(A2246,'Hospitalisation Details'!A2246:H4588,3,FALSE)</f>
        <v>23.65</v>
      </c>
    </row>
    <row r="2247" spans="1:17" ht="15.75" customHeight="1" x14ac:dyDescent="0.3">
      <c r="A2247" s="31" t="s">
        <v>3804</v>
      </c>
      <c r="B2247" s="23" t="str">
        <f>VLOOKUP(A2247,'Customer Names'!A2247:D4581,3,FALSE)</f>
        <v xml:space="preserve">  Melanie</v>
      </c>
      <c r="C2247" s="23">
        <f>VLOOKUP(Healthcare!A2247,'Medical Examinations'!A2247:H4581,2,FALSE)</f>
        <v>20.88</v>
      </c>
      <c r="D2247" s="23">
        <f>VLOOKUP(A2247,'Medical Examinations'!A2247:H4581,3,FALSE)</f>
        <v>7.4</v>
      </c>
      <c r="E2247" s="23" t="str">
        <f>VLOOKUP(A2247,'Medical Examinations'!A2247:H4581,4,FALSE)</f>
        <v>No</v>
      </c>
      <c r="F2247" s="23" t="str">
        <f>VLOOKUP(A2247,'Medical Examinations'!A2247:H4581,5,FALSE)</f>
        <v>No</v>
      </c>
      <c r="G2247" s="23" t="str">
        <f>VLOOKUP(A2247,'Medical Examinations'!A2247:H4581,6,FALSE)</f>
        <v>No</v>
      </c>
      <c r="H2247" s="23">
        <f>VLOOKUP(A2247,'Medical Examinations'!A2247:H4581,7,FALSE)</f>
        <v>0</v>
      </c>
      <c r="I2247" s="23" t="str">
        <f>VLOOKUP(A2247,'Medical Examinations'!A2247:H4581,8,FALSE)</f>
        <v>No</v>
      </c>
      <c r="J2247" s="23" t="str" cm="1">
        <f t="array" ref="J2247">_xlfn.IFS(C2247&lt;18.5,"Under Weight",C2247&lt;25,"Healthy Weight",C2247&lt;30,"Over Weight",C2247&gt;=30,"Obesity")</f>
        <v>Healthy Weight</v>
      </c>
      <c r="K2247" s="23" t="str" cm="1">
        <f t="array" ref="K2247">_xlfn.IFS(D2247&lt;5.7,"Normal",D2247&lt;=6.5,"Prediabetes",D2247&gt;6.5,"Diabetes")</f>
        <v>Diabetes</v>
      </c>
      <c r="L2247" s="30" t="str">
        <f>VLOOKUP(A2247,'Hospitalisation Details'!A2247:H4589,2,FALSE)</f>
        <v>13-Oct-2002</v>
      </c>
      <c r="M2247" s="23">
        <f>VLOOKUP(A2247,'Hospitalisation Details'!A2247:H4589,5,FALSE)</f>
        <v>1315</v>
      </c>
      <c r="N2247" s="23" t="str">
        <f>VLOOKUP(A2247,'Hospitalisation Details'!A2247:H4589,6,FALSE)</f>
        <v>tier - 2</v>
      </c>
      <c r="O2247" s="23" t="str">
        <f>VLOOKUP(A2247,'Hospitalisation Details'!A2247:H4589,7,FALSE)</f>
        <v>tier - 2</v>
      </c>
      <c r="P2247" s="23" t="str">
        <f>VLOOKUP(A2247,'Hospitalisation Details'!A2247:H4589,8,FALSE)</f>
        <v>R1013</v>
      </c>
      <c r="Q2247" s="26">
        <f>VLOOKUP(A2247,'Hospitalisation Details'!A2247:H4589,3,FALSE)</f>
        <v>20.652777777777779</v>
      </c>
    </row>
    <row r="2248" spans="1:17" ht="15.75" customHeight="1" x14ac:dyDescent="0.3">
      <c r="A2248" s="31" t="s">
        <v>3805</v>
      </c>
      <c r="B2248" s="23" t="str">
        <f>VLOOKUP(A2248,'Customer Names'!A2248:D4582,3,FALSE)</f>
        <v xml:space="preserve">  Jessica</v>
      </c>
      <c r="C2248" s="23">
        <f>VLOOKUP(Healthcare!A2248,'Medical Examinations'!A2248:H4582,2,FALSE)</f>
        <v>20.43</v>
      </c>
      <c r="D2248" s="23">
        <f>VLOOKUP(A2248,'Medical Examinations'!A2248:H4582,3,FALSE)</f>
        <v>4.54</v>
      </c>
      <c r="E2248" s="23" t="str">
        <f>VLOOKUP(A2248,'Medical Examinations'!A2248:H4582,4,FALSE)</f>
        <v>No</v>
      </c>
      <c r="F2248" s="23" t="str">
        <f>VLOOKUP(A2248,'Medical Examinations'!A2248:H4582,5,FALSE)</f>
        <v>No</v>
      </c>
      <c r="G2248" s="23" t="str">
        <f>VLOOKUP(A2248,'Medical Examinations'!A2248:H4582,6,FALSE)</f>
        <v>No</v>
      </c>
      <c r="H2248" s="23">
        <f>VLOOKUP(A2248,'Medical Examinations'!A2248:H4582,7,FALSE)</f>
        <v>0</v>
      </c>
      <c r="I2248" s="23" t="str">
        <f>VLOOKUP(A2248,'Medical Examinations'!A2248:H4582,8,FALSE)</f>
        <v>No</v>
      </c>
      <c r="J2248" s="23" t="str" cm="1">
        <f t="array" ref="J2248">_xlfn.IFS(C2248&lt;18.5,"Under Weight",C2248&lt;25,"Healthy Weight",C2248&lt;30,"Over Weight",C2248&gt;=30,"Obesity")</f>
        <v>Healthy Weight</v>
      </c>
      <c r="K2248" s="23" t="str" cm="1">
        <f t="array" ref="K2248">_xlfn.IFS(D2248&lt;5.7,"Normal",D2248&lt;=6.5,"Prediabetes",D2248&gt;6.5,"Diabetes")</f>
        <v>Normal</v>
      </c>
      <c r="L2248" s="30" t="str">
        <f>VLOOKUP(A2248,'Hospitalisation Details'!A2248:H4590,2,FALSE)</f>
        <v>02-Dec-1999</v>
      </c>
      <c r="M2248" s="23">
        <f>VLOOKUP(A2248,'Hospitalisation Details'!A2248:H4590,5,FALSE)</f>
        <v>1304</v>
      </c>
      <c r="N2248" s="23" t="str">
        <f>VLOOKUP(A2248,'Hospitalisation Details'!A2248:H4590,6,FALSE)</f>
        <v>tier - 2</v>
      </c>
      <c r="O2248" s="23" t="str">
        <f>VLOOKUP(A2248,'Hospitalisation Details'!A2248:H4590,7,FALSE)</f>
        <v>tier - 2</v>
      </c>
      <c r="P2248" s="23" t="str">
        <f>VLOOKUP(A2248,'Hospitalisation Details'!A2248:H4590,8,FALSE)</f>
        <v>R1013</v>
      </c>
      <c r="Q2248" s="26">
        <f>VLOOKUP(A2248,'Hospitalisation Details'!A2248:H4590,3,FALSE)</f>
        <v>23.516666666666666</v>
      </c>
    </row>
    <row r="2249" spans="1:17" ht="15.75" customHeight="1" x14ac:dyDescent="0.3">
      <c r="A2249" s="31" t="s">
        <v>3806</v>
      </c>
      <c r="B2249" s="23" t="str">
        <f>VLOOKUP(A2249,'Customer Names'!A2249:D4583,3,FALSE)</f>
        <v xml:space="preserve">  Eric S</v>
      </c>
      <c r="C2249" s="23">
        <f>VLOOKUP(Healthcare!A2249,'Medical Examinations'!A2249:H4583,2,FALSE)</f>
        <v>15.18</v>
      </c>
      <c r="D2249" s="23">
        <f>VLOOKUP(A2249,'Medical Examinations'!A2249:H4583,3,FALSE)</f>
        <v>11.11</v>
      </c>
      <c r="E2249" s="23" t="str">
        <f>VLOOKUP(A2249,'Medical Examinations'!A2249:H4583,4,FALSE)</f>
        <v>No</v>
      </c>
      <c r="F2249" s="23" t="str">
        <f>VLOOKUP(A2249,'Medical Examinations'!A2249:H4583,5,FALSE)</f>
        <v>No</v>
      </c>
      <c r="G2249" s="23" t="str">
        <f>VLOOKUP(A2249,'Medical Examinations'!A2249:H4583,6,FALSE)</f>
        <v>No</v>
      </c>
      <c r="H2249" s="23">
        <f>VLOOKUP(A2249,'Medical Examinations'!A2249:H4583,7,FALSE)</f>
        <v>0</v>
      </c>
      <c r="I2249" s="23" t="str">
        <f>VLOOKUP(A2249,'Medical Examinations'!A2249:H4583,8,FALSE)</f>
        <v>No</v>
      </c>
      <c r="J2249" s="23" t="str" cm="1">
        <f t="array" ref="J2249">_xlfn.IFS(C2249&lt;18.5,"Under Weight",C2249&lt;25,"Healthy Weight",C2249&lt;30,"Over Weight",C2249&gt;=30,"Obesity")</f>
        <v>Under Weight</v>
      </c>
      <c r="K2249" s="23" t="str" cm="1">
        <f t="array" ref="K2249">_xlfn.IFS(D2249&lt;5.7,"Normal",D2249&lt;=6.5,"Prediabetes",D2249&gt;6.5,"Diabetes")</f>
        <v>Diabetes</v>
      </c>
      <c r="L2249" s="30" t="str">
        <f>VLOOKUP(A2249,'Hospitalisation Details'!A2249:H4591,2,FALSE)</f>
        <v>10-Dec-2002</v>
      </c>
      <c r="M2249" s="23">
        <f>VLOOKUP(A2249,'Hospitalisation Details'!A2249:H4591,5,FALSE)</f>
        <v>1304</v>
      </c>
      <c r="N2249" s="23" t="str">
        <f>VLOOKUP(A2249,'Hospitalisation Details'!A2249:H4591,6,FALSE)</f>
        <v>tier - 2</v>
      </c>
      <c r="O2249" s="23" t="str">
        <f>VLOOKUP(A2249,'Hospitalisation Details'!A2249:H4591,7,FALSE)</f>
        <v>tier - 2</v>
      </c>
      <c r="P2249" s="23" t="str">
        <f>VLOOKUP(A2249,'Hospitalisation Details'!A2249:H4591,8,FALSE)</f>
        <v>R1012</v>
      </c>
      <c r="Q2249" s="26">
        <f>VLOOKUP(A2249,'Hospitalisation Details'!A2249:H4591,3,FALSE)</f>
        <v>20.494444444444444</v>
      </c>
    </row>
    <row r="2250" spans="1:17" ht="15.75" customHeight="1" x14ac:dyDescent="0.3">
      <c r="A2250" s="31" t="s">
        <v>3808</v>
      </c>
      <c r="B2250" s="23" t="str">
        <f>VLOOKUP(A2250,'Customer Names'!A2250:D4584,3,FALSE)</f>
        <v xml:space="preserve">  Joseph</v>
      </c>
      <c r="C2250" s="23">
        <f>VLOOKUP(Healthcare!A2250,'Medical Examinations'!A2250:H4584,2,FALSE)</f>
        <v>15.12</v>
      </c>
      <c r="D2250" s="23">
        <f>VLOOKUP(A2250,'Medical Examinations'!A2250:H4584,3,FALSE)</f>
        <v>4.03</v>
      </c>
      <c r="E2250" s="23" t="str">
        <f>VLOOKUP(A2250,'Medical Examinations'!A2250:H4584,4,FALSE)</f>
        <v>Yes</v>
      </c>
      <c r="F2250" s="23" t="str">
        <f>VLOOKUP(A2250,'Medical Examinations'!A2250:H4584,5,FALSE)</f>
        <v>No</v>
      </c>
      <c r="G2250" s="23" t="str">
        <f>VLOOKUP(A2250,'Medical Examinations'!A2250:H4584,6,FALSE)</f>
        <v>No</v>
      </c>
      <c r="H2250" s="23">
        <f>VLOOKUP(A2250,'Medical Examinations'!A2250:H4584,7,FALSE)</f>
        <v>0</v>
      </c>
      <c r="I2250" s="23" t="str">
        <f>VLOOKUP(A2250,'Medical Examinations'!A2250:H4584,8,FALSE)</f>
        <v>No</v>
      </c>
      <c r="J2250" s="23" t="str" cm="1">
        <f t="array" ref="J2250">_xlfn.IFS(C2250&lt;18.5,"Under Weight",C2250&lt;25,"Healthy Weight",C2250&lt;30,"Over Weight",C2250&gt;=30,"Obesity")</f>
        <v>Under Weight</v>
      </c>
      <c r="K2250" s="23" t="str" cm="1">
        <f t="array" ref="K2250">_xlfn.IFS(D2250&lt;5.7,"Normal",D2250&lt;=6.5,"Prediabetes",D2250&gt;6.5,"Diabetes")</f>
        <v>Normal</v>
      </c>
      <c r="L2250" s="30" t="str">
        <f>VLOOKUP(A2250,'Hospitalisation Details'!A2250:H4592,2,FALSE)</f>
        <v>29-Nov-2001</v>
      </c>
      <c r="M2250" s="23">
        <f>VLOOKUP(A2250,'Hospitalisation Details'!A2250:H4592,5,FALSE)</f>
        <v>1293</v>
      </c>
      <c r="N2250" s="23" t="str">
        <f>VLOOKUP(A2250,'Hospitalisation Details'!A2250:H4592,6,FALSE)</f>
        <v>tier - 2</v>
      </c>
      <c r="O2250" s="23" t="str">
        <f>VLOOKUP(A2250,'Hospitalisation Details'!A2250:H4592,7,FALSE)</f>
        <v>tier - 3</v>
      </c>
      <c r="P2250" s="23" t="str">
        <f>VLOOKUP(A2250,'Hospitalisation Details'!A2250:H4592,8,FALSE)</f>
        <v>R1012</v>
      </c>
      <c r="Q2250" s="26">
        <f>VLOOKUP(A2250,'Hospitalisation Details'!A2250:H4592,3,FALSE)</f>
        <v>21.524999999999999</v>
      </c>
    </row>
    <row r="2251" spans="1:17" ht="15.75" customHeight="1" x14ac:dyDescent="0.3">
      <c r="A2251" s="31" t="s">
        <v>3809</v>
      </c>
      <c r="B2251" s="23" t="str">
        <f>VLOOKUP(A2251,'Customer Names'!A2251:D4585,3,FALSE)</f>
        <v xml:space="preserve">  Mary</v>
      </c>
      <c r="C2251" s="23">
        <f>VLOOKUP(Healthcare!A2251,'Medical Examinations'!A2251:H4585,2,FALSE)</f>
        <v>23.88</v>
      </c>
      <c r="D2251" s="23">
        <f>VLOOKUP(A2251,'Medical Examinations'!A2251:H4585,3,FALSE)</f>
        <v>4.51</v>
      </c>
      <c r="E2251" s="23" t="str">
        <f>VLOOKUP(A2251,'Medical Examinations'!A2251:H4585,4,FALSE)</f>
        <v>No</v>
      </c>
      <c r="F2251" s="23" t="str">
        <f>VLOOKUP(A2251,'Medical Examinations'!A2251:H4585,5,FALSE)</f>
        <v>No</v>
      </c>
      <c r="G2251" s="23" t="str">
        <f>VLOOKUP(A2251,'Medical Examinations'!A2251:H4585,6,FALSE)</f>
        <v>No</v>
      </c>
      <c r="H2251" s="23">
        <f>VLOOKUP(A2251,'Medical Examinations'!A2251:H4585,7,FALSE)</f>
        <v>1</v>
      </c>
      <c r="I2251" s="23" t="str">
        <f>VLOOKUP(A2251,'Medical Examinations'!A2251:H4585,8,FALSE)</f>
        <v>No</v>
      </c>
      <c r="J2251" s="23" t="str" cm="1">
        <f t="array" ref="J2251">_xlfn.IFS(C2251&lt;18.5,"Under Weight",C2251&lt;25,"Healthy Weight",C2251&lt;30,"Over Weight",C2251&gt;=30,"Obesity")</f>
        <v>Healthy Weight</v>
      </c>
      <c r="K2251" s="23" t="str" cm="1">
        <f t="array" ref="K2251">_xlfn.IFS(D2251&lt;5.7,"Normal",D2251&lt;=6.5,"Prediabetes",D2251&gt;6.5,"Diabetes")</f>
        <v>Normal</v>
      </c>
      <c r="L2251" s="30" t="str">
        <f>VLOOKUP(A2251,'Hospitalisation Details'!A2251:H4593,2,FALSE)</f>
        <v>04-Jun-1998</v>
      </c>
      <c r="M2251" s="23">
        <f>VLOOKUP(A2251,'Hospitalisation Details'!A2251:H4593,5,FALSE)</f>
        <v>1290.93</v>
      </c>
      <c r="N2251" s="23" t="str">
        <f>VLOOKUP(A2251,'Hospitalisation Details'!A2251:H4593,6,FALSE)</f>
        <v>tier - 2</v>
      </c>
      <c r="O2251" s="23" t="str">
        <f>VLOOKUP(A2251,'Hospitalisation Details'!A2251:H4593,7,FALSE)</f>
        <v>tier - 2</v>
      </c>
      <c r="P2251" s="23" t="str">
        <f>VLOOKUP(A2251,'Hospitalisation Details'!A2251:H4593,8,FALSE)</f>
        <v>R1013</v>
      </c>
      <c r="Q2251" s="26">
        <f>VLOOKUP(A2251,'Hospitalisation Details'!A2251:H4593,3,FALSE)</f>
        <v>25.011111111111113</v>
      </c>
    </row>
    <row r="2252" spans="1:17" ht="15.75" customHeight="1" x14ac:dyDescent="0.3">
      <c r="A2252" s="31" t="s">
        <v>3810</v>
      </c>
      <c r="B2252" s="23" t="str">
        <f>VLOOKUP(A2252,'Customer Names'!A2252:D4586,3,FALSE)</f>
        <v xml:space="preserve">  Natalie</v>
      </c>
      <c r="C2252" s="23">
        <f>VLOOKUP(Healthcare!A2252,'Medical Examinations'!A2252:H4586,2,FALSE)</f>
        <v>16.13</v>
      </c>
      <c r="D2252" s="23">
        <f>VLOOKUP(A2252,'Medical Examinations'!A2252:H4586,3,FALSE)</f>
        <v>5.56</v>
      </c>
      <c r="E2252" s="23" t="str">
        <f>VLOOKUP(A2252,'Medical Examinations'!A2252:H4586,4,FALSE)</f>
        <v>No</v>
      </c>
      <c r="F2252" s="23" t="str">
        <f>VLOOKUP(A2252,'Medical Examinations'!A2252:H4586,5,FALSE)</f>
        <v>yes</v>
      </c>
      <c r="G2252" s="23" t="str">
        <f>VLOOKUP(A2252,'Medical Examinations'!A2252:H4586,6,FALSE)</f>
        <v>No</v>
      </c>
      <c r="H2252" s="23">
        <f>VLOOKUP(A2252,'Medical Examinations'!A2252:H4586,7,FALSE)</f>
        <v>1</v>
      </c>
      <c r="I2252" s="23" t="str">
        <f>VLOOKUP(A2252,'Medical Examinations'!A2252:H4586,8,FALSE)</f>
        <v>No</v>
      </c>
      <c r="J2252" s="23" t="str" cm="1">
        <f t="array" ref="J2252">_xlfn.IFS(C2252&lt;18.5,"Under Weight",C2252&lt;25,"Healthy Weight",C2252&lt;30,"Over Weight",C2252&gt;=30,"Obesity")</f>
        <v>Under Weight</v>
      </c>
      <c r="K2252" s="23" t="str" cm="1">
        <f t="array" ref="K2252">_xlfn.IFS(D2252&lt;5.7,"Normal",D2252&lt;=6.5,"Prediabetes",D2252&gt;6.5,"Diabetes")</f>
        <v>Normal</v>
      </c>
      <c r="L2252" s="30" t="str">
        <f>VLOOKUP(A2252,'Hospitalisation Details'!A2252:H4594,2,FALSE)</f>
        <v>26-Jun-2000</v>
      </c>
      <c r="M2252" s="23">
        <f>VLOOKUP(A2252,'Hospitalisation Details'!A2252:H4594,5,FALSE)</f>
        <v>1286</v>
      </c>
      <c r="N2252" s="23" t="str">
        <f>VLOOKUP(A2252,'Hospitalisation Details'!A2252:H4594,6,FALSE)</f>
        <v>tier - 2</v>
      </c>
      <c r="O2252" s="23" t="str">
        <f>VLOOKUP(A2252,'Hospitalisation Details'!A2252:H4594,7,FALSE)</f>
        <v>tier - 2</v>
      </c>
      <c r="P2252" s="23" t="str">
        <f>VLOOKUP(A2252,'Hospitalisation Details'!A2252:H4594,8,FALSE)</f>
        <v>R1013</v>
      </c>
      <c r="Q2252" s="26">
        <f>VLOOKUP(A2252,'Hospitalisation Details'!A2252:H4594,3,FALSE)</f>
        <v>22.95</v>
      </c>
    </row>
    <row r="2253" spans="1:17" ht="15.75" customHeight="1" x14ac:dyDescent="0.3">
      <c r="A2253" s="31" t="s">
        <v>3811</v>
      </c>
      <c r="B2253" s="23" t="str">
        <f>VLOOKUP(A2253,'Customer Names'!A2253:D4587,3,FALSE)</f>
        <v xml:space="preserve">  Christopher</v>
      </c>
      <c r="C2253" s="23">
        <f>VLOOKUP(Healthcare!A2253,'Medical Examinations'!A2253:H4587,2,FALSE)</f>
        <v>24.09</v>
      </c>
      <c r="D2253" s="23">
        <f>VLOOKUP(A2253,'Medical Examinations'!A2253:H4587,3,FALSE)</f>
        <v>4.0999999999999996</v>
      </c>
      <c r="E2253" s="23" t="str">
        <f>VLOOKUP(A2253,'Medical Examinations'!A2253:H4587,4,FALSE)</f>
        <v>No</v>
      </c>
      <c r="F2253" s="23" t="str">
        <f>VLOOKUP(A2253,'Medical Examinations'!A2253:H4587,5,FALSE)</f>
        <v>yes</v>
      </c>
      <c r="G2253" s="23" t="str">
        <f>VLOOKUP(A2253,'Medical Examinations'!A2253:H4587,6,FALSE)</f>
        <v>No</v>
      </c>
      <c r="H2253" s="23">
        <f>VLOOKUP(A2253,'Medical Examinations'!A2253:H4587,7,FALSE)</f>
        <v>1</v>
      </c>
      <c r="I2253" s="23" t="str">
        <f>VLOOKUP(A2253,'Medical Examinations'!A2253:H4587,8,FALSE)</f>
        <v>No</v>
      </c>
      <c r="J2253" s="23" t="str" cm="1">
        <f t="array" ref="J2253">_xlfn.IFS(C2253&lt;18.5,"Under Weight",C2253&lt;25,"Healthy Weight",C2253&lt;30,"Over Weight",C2253&gt;=30,"Obesity")</f>
        <v>Healthy Weight</v>
      </c>
      <c r="K2253" s="23" t="str" cm="1">
        <f t="array" ref="K2253">_xlfn.IFS(D2253&lt;5.7,"Normal",D2253&lt;=6.5,"Prediabetes",D2253&gt;6.5,"Diabetes")</f>
        <v>Normal</v>
      </c>
      <c r="L2253" s="30" t="str">
        <f>VLOOKUP(A2253,'Hospitalisation Details'!A2253:H4595,2,FALSE)</f>
        <v>28-Jul-2004</v>
      </c>
      <c r="M2253" s="23">
        <f>VLOOKUP(A2253,'Hospitalisation Details'!A2253:H4595,5,FALSE)</f>
        <v>1285</v>
      </c>
      <c r="N2253" s="23" t="str">
        <f>VLOOKUP(A2253,'Hospitalisation Details'!A2253:H4595,6,FALSE)</f>
        <v>tier - 2</v>
      </c>
      <c r="O2253" s="23" t="str">
        <f>VLOOKUP(A2253,'Hospitalisation Details'!A2253:H4595,7,FALSE)</f>
        <v>tier - 3</v>
      </c>
      <c r="P2253" s="23" t="str">
        <f>VLOOKUP(A2253,'Hospitalisation Details'!A2253:H4595,8,FALSE)</f>
        <v>R1013</v>
      </c>
      <c r="Q2253" s="26">
        <f>VLOOKUP(A2253,'Hospitalisation Details'!A2253:H4595,3,FALSE)</f>
        <v>18.861111111111111</v>
      </c>
    </row>
    <row r="2254" spans="1:17" ht="15.75" customHeight="1" x14ac:dyDescent="0.3">
      <c r="A2254" s="31" t="s">
        <v>3812</v>
      </c>
      <c r="B2254" s="23" t="str">
        <f>VLOOKUP(A2254,'Customer Names'!A2254:D4588,3,FALSE)</f>
        <v xml:space="preserve">  Sonja</v>
      </c>
      <c r="C2254" s="23">
        <f>VLOOKUP(Healthcare!A2254,'Medical Examinations'!A2254:H4588,2,FALSE)</f>
        <v>19.43</v>
      </c>
      <c r="D2254" s="23">
        <f>VLOOKUP(A2254,'Medical Examinations'!A2254:H4588,3,FALSE)</f>
        <v>5.85</v>
      </c>
      <c r="E2254" s="23" t="str">
        <f>VLOOKUP(A2254,'Medical Examinations'!A2254:H4588,4,FALSE)</f>
        <v>No</v>
      </c>
      <c r="F2254" s="23" t="str">
        <f>VLOOKUP(A2254,'Medical Examinations'!A2254:H4588,5,FALSE)</f>
        <v>yes</v>
      </c>
      <c r="G2254" s="23" t="str">
        <f>VLOOKUP(A2254,'Medical Examinations'!A2254:H4588,6,FALSE)</f>
        <v>No</v>
      </c>
      <c r="H2254" s="23">
        <f>VLOOKUP(A2254,'Medical Examinations'!A2254:H4588,7,FALSE)</f>
        <v>1</v>
      </c>
      <c r="I2254" s="23" t="str">
        <f>VLOOKUP(A2254,'Medical Examinations'!A2254:H4588,8,FALSE)</f>
        <v>No</v>
      </c>
      <c r="J2254" s="23" t="str" cm="1">
        <f t="array" ref="J2254">_xlfn.IFS(C2254&lt;18.5,"Under Weight",C2254&lt;25,"Healthy Weight",C2254&lt;30,"Over Weight",C2254&gt;=30,"Obesity")</f>
        <v>Healthy Weight</v>
      </c>
      <c r="K2254" s="23" t="str" cm="1">
        <f t="array" ref="K2254">_xlfn.IFS(D2254&lt;5.7,"Normal",D2254&lt;=6.5,"Prediabetes",D2254&gt;6.5,"Diabetes")</f>
        <v>Prediabetes</v>
      </c>
      <c r="L2254" s="30" t="str">
        <f>VLOOKUP(A2254,'Hospitalisation Details'!A2254:H4596,2,FALSE)</f>
        <v>30-Sep-2004</v>
      </c>
      <c r="M2254" s="23">
        <f>VLOOKUP(A2254,'Hospitalisation Details'!A2254:H4596,5,FALSE)</f>
        <v>1283</v>
      </c>
      <c r="N2254" s="23" t="str">
        <f>VLOOKUP(A2254,'Hospitalisation Details'!A2254:H4596,6,FALSE)</f>
        <v>tier - 2</v>
      </c>
      <c r="O2254" s="23" t="str">
        <f>VLOOKUP(A2254,'Hospitalisation Details'!A2254:H4596,7,FALSE)</f>
        <v>tier - 1</v>
      </c>
      <c r="P2254" s="23" t="str">
        <f>VLOOKUP(A2254,'Hospitalisation Details'!A2254:H4596,8,FALSE)</f>
        <v>R1013</v>
      </c>
      <c r="Q2254" s="26">
        <f>VLOOKUP(A2254,'Hospitalisation Details'!A2254:H4596,3,FALSE)</f>
        <v>18.68888888888889</v>
      </c>
    </row>
    <row r="2255" spans="1:17" ht="15.75" customHeight="1" x14ac:dyDescent="0.3">
      <c r="A2255" s="31" t="s">
        <v>3814</v>
      </c>
      <c r="B2255" s="23" t="str">
        <f>VLOOKUP(A2255,'Customer Names'!A2255:D4589,3,FALSE)</f>
        <v xml:space="preserve">  Alexandra</v>
      </c>
      <c r="C2255" s="23">
        <f>VLOOKUP(Healthcare!A2255,'Medical Examinations'!A2255:H4589,2,FALSE)</f>
        <v>15.22</v>
      </c>
      <c r="D2255" s="23">
        <f>VLOOKUP(A2255,'Medical Examinations'!A2255:H4589,3,FALSE)</f>
        <v>4.92</v>
      </c>
      <c r="E2255" s="23" t="str">
        <f>VLOOKUP(A2255,'Medical Examinations'!A2255:H4589,4,FALSE)</f>
        <v>Yes</v>
      </c>
      <c r="F2255" s="23" t="str">
        <f>VLOOKUP(A2255,'Medical Examinations'!A2255:H4589,5,FALSE)</f>
        <v>No</v>
      </c>
      <c r="G2255" s="23" t="str">
        <f>VLOOKUP(A2255,'Medical Examinations'!A2255:H4589,6,FALSE)</f>
        <v>Yes</v>
      </c>
      <c r="H2255" s="23">
        <f>VLOOKUP(A2255,'Medical Examinations'!A2255:H4589,7,FALSE)</f>
        <v>1</v>
      </c>
      <c r="I2255" s="23" t="str">
        <f>VLOOKUP(A2255,'Medical Examinations'!A2255:H4589,8,FALSE)</f>
        <v>No</v>
      </c>
      <c r="J2255" s="23" t="str" cm="1">
        <f t="array" ref="J2255">_xlfn.IFS(C2255&lt;18.5,"Under Weight",C2255&lt;25,"Healthy Weight",C2255&lt;30,"Over Weight",C2255&gt;=30,"Obesity")</f>
        <v>Under Weight</v>
      </c>
      <c r="K2255" s="23" t="str" cm="1">
        <f t="array" ref="K2255">_xlfn.IFS(D2255&lt;5.7,"Normal",D2255&lt;=6.5,"Prediabetes",D2255&gt;6.5,"Diabetes")</f>
        <v>Normal</v>
      </c>
      <c r="L2255" s="30" t="str">
        <f>VLOOKUP(A2255,'Hospitalisation Details'!A2255:H4597,2,FALSE)</f>
        <v>26-Oct-1997</v>
      </c>
      <c r="M2255" s="23">
        <f>VLOOKUP(A2255,'Hospitalisation Details'!A2255:H4597,5,FALSE)</f>
        <v>1276</v>
      </c>
      <c r="N2255" s="23" t="str">
        <f>VLOOKUP(A2255,'Hospitalisation Details'!A2255:H4597,6,FALSE)</f>
        <v>tier - 2</v>
      </c>
      <c r="O2255" s="23" t="str">
        <f>VLOOKUP(A2255,'Hospitalisation Details'!A2255:H4597,7,FALSE)</f>
        <v>tier - 2</v>
      </c>
      <c r="P2255" s="23" t="str">
        <f>VLOOKUP(A2255,'Hospitalisation Details'!A2255:H4597,8,FALSE)</f>
        <v>R1012</v>
      </c>
      <c r="Q2255" s="26">
        <f>VLOOKUP(A2255,'Hospitalisation Details'!A2255:H4597,3,FALSE)</f>
        <v>25.616666666666667</v>
      </c>
    </row>
    <row r="2256" spans="1:17" ht="15.75" customHeight="1" x14ac:dyDescent="0.3">
      <c r="A2256" s="31" t="s">
        <v>3815</v>
      </c>
      <c r="B2256" s="23" t="str">
        <f>VLOOKUP(A2256,'Customer Names'!A2256:D4590,3,FALSE)</f>
        <v xml:space="preserve">  Martha L</v>
      </c>
      <c r="C2256" s="23">
        <f>VLOOKUP(Healthcare!A2256,'Medical Examinations'!A2256:H4590,2,FALSE)</f>
        <v>20.72</v>
      </c>
      <c r="D2256" s="23">
        <f>VLOOKUP(A2256,'Medical Examinations'!A2256:H4590,3,FALSE)</f>
        <v>9.4600000000000009</v>
      </c>
      <c r="E2256" s="23" t="str">
        <f>VLOOKUP(A2256,'Medical Examinations'!A2256:H4590,4,FALSE)</f>
        <v>No</v>
      </c>
      <c r="F2256" s="23" t="str">
        <f>VLOOKUP(A2256,'Medical Examinations'!A2256:H4590,5,FALSE)</f>
        <v>No</v>
      </c>
      <c r="G2256" s="23" t="str">
        <f>VLOOKUP(A2256,'Medical Examinations'!A2256:H4590,6,FALSE)</f>
        <v>No</v>
      </c>
      <c r="H2256" s="23">
        <f>VLOOKUP(A2256,'Medical Examinations'!A2256:H4590,7,FALSE)</f>
        <v>0</v>
      </c>
      <c r="I2256" s="23" t="str">
        <f>VLOOKUP(A2256,'Medical Examinations'!A2256:H4590,8,FALSE)</f>
        <v>No</v>
      </c>
      <c r="J2256" s="23" t="str" cm="1">
        <f t="array" ref="J2256">_xlfn.IFS(C2256&lt;18.5,"Under Weight",C2256&lt;25,"Healthy Weight",C2256&lt;30,"Over Weight",C2256&gt;=30,"Obesity")</f>
        <v>Healthy Weight</v>
      </c>
      <c r="K2256" s="23" t="str" cm="1">
        <f t="array" ref="K2256">_xlfn.IFS(D2256&lt;5.7,"Normal",D2256&lt;=6.5,"Prediabetes",D2256&gt;6.5,"Diabetes")</f>
        <v>Diabetes</v>
      </c>
      <c r="L2256" s="30" t="str">
        <f>VLOOKUP(A2256,'Hospitalisation Details'!A2256:H4598,2,FALSE)</f>
        <v>04-Dec-2002</v>
      </c>
      <c r="M2256" s="23">
        <f>VLOOKUP(A2256,'Hospitalisation Details'!A2256:H4598,5,FALSE)</f>
        <v>1267</v>
      </c>
      <c r="N2256" s="23" t="str">
        <f>VLOOKUP(A2256,'Hospitalisation Details'!A2256:H4598,6,FALSE)</f>
        <v>tier - 2</v>
      </c>
      <c r="O2256" s="23" t="str">
        <f>VLOOKUP(A2256,'Hospitalisation Details'!A2256:H4598,7,FALSE)</f>
        <v>tier - 1</v>
      </c>
      <c r="P2256" s="23" t="str">
        <f>VLOOKUP(A2256,'Hospitalisation Details'!A2256:H4598,8,FALSE)</f>
        <v>R1013</v>
      </c>
      <c r="Q2256" s="26">
        <f>VLOOKUP(A2256,'Hospitalisation Details'!A2256:H4598,3,FALSE)</f>
        <v>20.511111111111113</v>
      </c>
    </row>
    <row r="2257" spans="1:17" ht="15.75" customHeight="1" x14ac:dyDescent="0.3">
      <c r="A2257" s="31" t="s">
        <v>3817</v>
      </c>
      <c r="B2257" s="23" t="str">
        <f>VLOOKUP(A2257,'Customer Names'!A2257:D4591,3,FALSE)</f>
        <v xml:space="preserve">  Ryan C</v>
      </c>
      <c r="C2257" s="23">
        <f>VLOOKUP(Healthcare!A2257,'Medical Examinations'!A2257:H4591,2,FALSE)</f>
        <v>35.4</v>
      </c>
      <c r="D2257" s="23">
        <f>VLOOKUP(A2257,'Medical Examinations'!A2257:H4591,3,FALSE)</f>
        <v>5.94</v>
      </c>
      <c r="E2257" s="23" t="str">
        <f>VLOOKUP(A2257,'Medical Examinations'!A2257:H4591,4,FALSE)</f>
        <v>No</v>
      </c>
      <c r="F2257" s="23" t="str">
        <f>VLOOKUP(A2257,'Medical Examinations'!A2257:H4591,5,FALSE)</f>
        <v>No</v>
      </c>
      <c r="G2257" s="23" t="str">
        <f>VLOOKUP(A2257,'Medical Examinations'!A2257:H4591,6,FALSE)</f>
        <v>Yes</v>
      </c>
      <c r="H2257" s="23">
        <f>VLOOKUP(A2257,'Medical Examinations'!A2257:H4591,7,FALSE)</f>
        <v>1</v>
      </c>
      <c r="I2257" s="23" t="str">
        <f>VLOOKUP(A2257,'Medical Examinations'!A2257:H4591,8,FALSE)</f>
        <v>No</v>
      </c>
      <c r="J2257" s="23" t="str" cm="1">
        <f t="array" ref="J2257">_xlfn.IFS(C2257&lt;18.5,"Under Weight",C2257&lt;25,"Healthy Weight",C2257&lt;30,"Over Weight",C2257&gt;=30,"Obesity")</f>
        <v>Obesity</v>
      </c>
      <c r="K2257" s="23" t="str" cm="1">
        <f t="array" ref="K2257">_xlfn.IFS(D2257&lt;5.7,"Normal",D2257&lt;=6.5,"Prediabetes",D2257&gt;6.5,"Diabetes")</f>
        <v>Prediabetes</v>
      </c>
      <c r="L2257" s="30" t="str">
        <f>VLOOKUP(A2257,'Hospitalisation Details'!A2257:H4599,2,FALSE)</f>
        <v>21-Nov-2003</v>
      </c>
      <c r="M2257" s="23">
        <f>VLOOKUP(A2257,'Hospitalisation Details'!A2257:H4599,5,FALSE)</f>
        <v>1263.25</v>
      </c>
      <c r="N2257" s="23" t="str">
        <f>VLOOKUP(A2257,'Hospitalisation Details'!A2257:H4599,6,FALSE)</f>
        <v>tier - 2</v>
      </c>
      <c r="O2257" s="23" t="str">
        <f>VLOOKUP(A2257,'Hospitalisation Details'!A2257:H4599,7,FALSE)</f>
        <v>tier - 3</v>
      </c>
      <c r="P2257" s="23" t="str">
        <f>VLOOKUP(A2257,'Hospitalisation Details'!A2257:H4599,8,FALSE)</f>
        <v>R1011</v>
      </c>
      <c r="Q2257" s="26">
        <f>VLOOKUP(A2257,'Hospitalisation Details'!A2257:H4599,3,FALSE)</f>
        <v>19.547222222222221</v>
      </c>
    </row>
    <row r="2258" spans="1:17" ht="15.75" customHeight="1" x14ac:dyDescent="0.3">
      <c r="A2258" s="31" t="s">
        <v>3818</v>
      </c>
      <c r="B2258" s="23" t="str">
        <f>VLOOKUP(A2258,'Customer Names'!A2258:D4592,3,FALSE)</f>
        <v xml:space="preserve">  Cliff</v>
      </c>
      <c r="C2258" s="23">
        <f>VLOOKUP(Healthcare!A2258,'Medical Examinations'!A2258:H4592,2,FALSE)</f>
        <v>34.4</v>
      </c>
      <c r="D2258" s="23">
        <f>VLOOKUP(A2258,'Medical Examinations'!A2258:H4592,3,FALSE)</f>
        <v>5.7</v>
      </c>
      <c r="E2258" s="23" t="str">
        <f>VLOOKUP(A2258,'Medical Examinations'!A2258:H4592,4,FALSE)</f>
        <v>No</v>
      </c>
      <c r="F2258" s="23" t="str">
        <f>VLOOKUP(A2258,'Medical Examinations'!A2258:H4592,5,FALSE)</f>
        <v>No</v>
      </c>
      <c r="G2258" s="23" t="str">
        <f>VLOOKUP(A2258,'Medical Examinations'!A2258:H4592,6,FALSE)</f>
        <v>Yes</v>
      </c>
      <c r="H2258" s="23">
        <f>VLOOKUP(A2258,'Medical Examinations'!A2258:H4592,7,FALSE)</f>
        <v>1</v>
      </c>
      <c r="I2258" s="23" t="str">
        <f>VLOOKUP(A2258,'Medical Examinations'!A2258:H4592,8,FALSE)</f>
        <v>No</v>
      </c>
      <c r="J2258" s="23" t="str" cm="1">
        <f t="array" ref="J2258">_xlfn.IFS(C2258&lt;18.5,"Under Weight",C2258&lt;25,"Healthy Weight",C2258&lt;30,"Over Weight",C2258&gt;=30,"Obesity")</f>
        <v>Obesity</v>
      </c>
      <c r="K2258" s="23" t="str" cm="1">
        <f t="array" ref="K2258">_xlfn.IFS(D2258&lt;5.7,"Normal",D2258&lt;=6.5,"Prediabetes",D2258&gt;6.5,"Diabetes")</f>
        <v>Prediabetes</v>
      </c>
      <c r="L2258" s="30" t="str">
        <f>VLOOKUP(A2258,'Hospitalisation Details'!A2258:H4600,2,FALSE)</f>
        <v>15-Aug-2003</v>
      </c>
      <c r="M2258" s="23">
        <f>VLOOKUP(A2258,'Hospitalisation Details'!A2258:H4600,5,FALSE)</f>
        <v>1261.8599999999999</v>
      </c>
      <c r="N2258" s="23" t="str">
        <f>VLOOKUP(A2258,'Hospitalisation Details'!A2258:H4600,6,FALSE)</f>
        <v>tier - 2</v>
      </c>
      <c r="O2258" s="23" t="str">
        <f>VLOOKUP(A2258,'Hospitalisation Details'!A2258:H4600,7,FALSE)</f>
        <v>tier - 3</v>
      </c>
      <c r="P2258" s="23" t="str">
        <f>VLOOKUP(A2258,'Hospitalisation Details'!A2258:H4600,8,FALSE)</f>
        <v>R1011</v>
      </c>
      <c r="Q2258" s="26">
        <f>VLOOKUP(A2258,'Hospitalisation Details'!A2258:H4600,3,FALSE)</f>
        <v>19.81388888888889</v>
      </c>
    </row>
    <row r="2259" spans="1:17" ht="15.75" customHeight="1" x14ac:dyDescent="0.3">
      <c r="A2259" s="31" t="s">
        <v>3820</v>
      </c>
      <c r="B2259" s="23" t="str">
        <f>VLOOKUP(A2259,'Customer Names'!A2259:D4593,3,FALSE)</f>
        <v xml:space="preserve">  Blue</v>
      </c>
      <c r="C2259" s="23">
        <f>VLOOKUP(Healthcare!A2259,'Medical Examinations'!A2259:H4593,2,FALSE)</f>
        <v>34.1</v>
      </c>
      <c r="D2259" s="23">
        <f>VLOOKUP(A2259,'Medical Examinations'!A2259:H4593,3,FALSE)</f>
        <v>4.13</v>
      </c>
      <c r="E2259" s="23" t="str">
        <f>VLOOKUP(A2259,'Medical Examinations'!A2259:H4593,4,FALSE)</f>
        <v>No</v>
      </c>
      <c r="F2259" s="23" t="str">
        <f>VLOOKUP(A2259,'Medical Examinations'!A2259:H4593,5,FALSE)</f>
        <v>No</v>
      </c>
      <c r="G2259" s="23" t="str">
        <f>VLOOKUP(A2259,'Medical Examinations'!A2259:H4593,6,FALSE)</f>
        <v>Yes</v>
      </c>
      <c r="H2259" s="23">
        <f>VLOOKUP(A2259,'Medical Examinations'!A2259:H4593,7,FALSE)</f>
        <v>1</v>
      </c>
      <c r="I2259" s="23" t="str">
        <f>VLOOKUP(A2259,'Medical Examinations'!A2259:H4593,8,FALSE)</f>
        <v>No</v>
      </c>
      <c r="J2259" s="23" t="str" cm="1">
        <f t="array" ref="J2259">_xlfn.IFS(C2259&lt;18.5,"Under Weight",C2259&lt;25,"Healthy Weight",C2259&lt;30,"Over Weight",C2259&gt;=30,"Obesity")</f>
        <v>Obesity</v>
      </c>
      <c r="K2259" s="23" t="str" cm="1">
        <f t="array" ref="K2259">_xlfn.IFS(D2259&lt;5.7,"Normal",D2259&lt;=6.5,"Prediabetes",D2259&gt;6.5,"Diabetes")</f>
        <v>Normal</v>
      </c>
      <c r="L2259" s="30" t="str">
        <f>VLOOKUP(A2259,'Hospitalisation Details'!A2259:H4601,2,FALSE)</f>
        <v>30-Oct-2003</v>
      </c>
      <c r="M2259" s="23">
        <f>VLOOKUP(A2259,'Hospitalisation Details'!A2259:H4601,5,FALSE)</f>
        <v>1261.44</v>
      </c>
      <c r="N2259" s="23" t="str">
        <f>VLOOKUP(A2259,'Hospitalisation Details'!A2259:H4601,6,FALSE)</f>
        <v>tier - 2</v>
      </c>
      <c r="O2259" s="23" t="str">
        <f>VLOOKUP(A2259,'Hospitalisation Details'!A2259:H4601,7,FALSE)</f>
        <v>tier - 3</v>
      </c>
      <c r="P2259" s="23" t="str">
        <f>VLOOKUP(A2259,'Hospitalisation Details'!A2259:H4601,8,FALSE)</f>
        <v>R1011</v>
      </c>
      <c r="Q2259" s="26">
        <f>VLOOKUP(A2259,'Hospitalisation Details'!A2259:H4601,3,FALSE)</f>
        <v>19.605555555555554</v>
      </c>
    </row>
    <row r="2260" spans="1:17" ht="15.75" customHeight="1" x14ac:dyDescent="0.3">
      <c r="A2260" s="31" t="s">
        <v>3822</v>
      </c>
      <c r="B2260" s="23" t="str">
        <f>VLOOKUP(A2260,'Customer Names'!A2260:D4594,3,FALSE)</f>
        <v xml:space="preserve">  Jeffrey M</v>
      </c>
      <c r="C2260" s="23">
        <f>VLOOKUP(Healthcare!A2260,'Medical Examinations'!A2260:H4594,2,FALSE)</f>
        <v>30.4</v>
      </c>
      <c r="D2260" s="23">
        <f>VLOOKUP(A2260,'Medical Examinations'!A2260:H4594,3,FALSE)</f>
        <v>4.7699999999999996</v>
      </c>
      <c r="E2260" s="23" t="str">
        <f>VLOOKUP(A2260,'Medical Examinations'!A2260:H4594,4,FALSE)</f>
        <v>No</v>
      </c>
      <c r="F2260" s="23" t="str">
        <f>VLOOKUP(A2260,'Medical Examinations'!A2260:H4594,5,FALSE)</f>
        <v>No</v>
      </c>
      <c r="G2260" s="23" t="str">
        <f>VLOOKUP(A2260,'Medical Examinations'!A2260:H4594,6,FALSE)</f>
        <v>Yes</v>
      </c>
      <c r="H2260" s="23">
        <f>VLOOKUP(A2260,'Medical Examinations'!A2260:H4594,7,FALSE)</f>
        <v>1</v>
      </c>
      <c r="I2260" s="23" t="str">
        <f>VLOOKUP(A2260,'Medical Examinations'!A2260:H4594,8,FALSE)</f>
        <v>No</v>
      </c>
      <c r="J2260" s="23" t="str" cm="1">
        <f t="array" ref="J2260">_xlfn.IFS(C2260&lt;18.5,"Under Weight",C2260&lt;25,"Healthy Weight",C2260&lt;30,"Over Weight",C2260&gt;=30,"Obesity")</f>
        <v>Obesity</v>
      </c>
      <c r="K2260" s="23" t="str" cm="1">
        <f t="array" ref="K2260">_xlfn.IFS(D2260&lt;5.7,"Normal",D2260&lt;=6.5,"Prediabetes",D2260&gt;6.5,"Diabetes")</f>
        <v>Normal</v>
      </c>
      <c r="L2260" s="30" t="str">
        <f>VLOOKUP(A2260,'Hospitalisation Details'!A2260:H4602,2,FALSE)</f>
        <v>13-Oct-2003</v>
      </c>
      <c r="M2260" s="23">
        <f>VLOOKUP(A2260,'Hospitalisation Details'!A2260:H4602,5,FALSE)</f>
        <v>1256.3</v>
      </c>
      <c r="N2260" s="23" t="str">
        <f>VLOOKUP(A2260,'Hospitalisation Details'!A2260:H4602,6,FALSE)</f>
        <v>tier - 2</v>
      </c>
      <c r="O2260" s="23" t="str">
        <f>VLOOKUP(A2260,'Hospitalisation Details'!A2260:H4602,7,FALSE)</f>
        <v>tier - 3</v>
      </c>
      <c r="P2260" s="23" t="str">
        <f>VLOOKUP(A2260,'Hospitalisation Details'!A2260:H4602,8,FALSE)</f>
        <v>R1011</v>
      </c>
      <c r="Q2260" s="26">
        <f>VLOOKUP(A2260,'Hospitalisation Details'!A2260:H4602,3,FALSE)</f>
        <v>19.652777777777779</v>
      </c>
    </row>
    <row r="2261" spans="1:17" ht="15.75" customHeight="1" x14ac:dyDescent="0.3">
      <c r="A2261" s="31" t="s">
        <v>3824</v>
      </c>
      <c r="B2261" s="23" t="str">
        <f>VLOOKUP(A2261,'Customer Names'!A2261:D4595,3,FALSE)</f>
        <v xml:space="preserve">  Andrew</v>
      </c>
      <c r="C2261" s="23">
        <f>VLOOKUP(Healthcare!A2261,'Medical Examinations'!A2261:H4595,2,FALSE)</f>
        <v>28.7</v>
      </c>
      <c r="D2261" s="23">
        <f>VLOOKUP(A2261,'Medical Examinations'!A2261:H4595,3,FALSE)</f>
        <v>4.99</v>
      </c>
      <c r="E2261" s="23" t="str">
        <f>VLOOKUP(A2261,'Medical Examinations'!A2261:H4595,4,FALSE)</f>
        <v>No</v>
      </c>
      <c r="F2261" s="23" t="str">
        <f>VLOOKUP(A2261,'Medical Examinations'!A2261:H4595,5,FALSE)</f>
        <v>No</v>
      </c>
      <c r="G2261" s="23" t="str">
        <f>VLOOKUP(A2261,'Medical Examinations'!A2261:H4595,6,FALSE)</f>
        <v>Yes</v>
      </c>
      <c r="H2261" s="23">
        <f>VLOOKUP(A2261,'Medical Examinations'!A2261:H4595,7,FALSE)</f>
        <v>1</v>
      </c>
      <c r="I2261" s="23" t="str">
        <f>VLOOKUP(A2261,'Medical Examinations'!A2261:H4595,8,FALSE)</f>
        <v>No</v>
      </c>
      <c r="J2261" s="23" t="str" cm="1">
        <f t="array" ref="J2261">_xlfn.IFS(C2261&lt;18.5,"Under Weight",C2261&lt;25,"Healthy Weight",C2261&lt;30,"Over Weight",C2261&gt;=30,"Obesity")</f>
        <v>Over Weight</v>
      </c>
      <c r="K2261" s="23" t="str" cm="1">
        <f t="array" ref="K2261">_xlfn.IFS(D2261&lt;5.7,"Normal",D2261&lt;=6.5,"Prediabetes",D2261&gt;6.5,"Diabetes")</f>
        <v>Normal</v>
      </c>
      <c r="L2261" s="30" t="str">
        <f>VLOOKUP(A2261,'Hospitalisation Details'!A2261:H4603,2,FALSE)</f>
        <v>10-Dec-2003</v>
      </c>
      <c r="M2261" s="23">
        <f>VLOOKUP(A2261,'Hospitalisation Details'!A2261:H4603,5,FALSE)</f>
        <v>1253.94</v>
      </c>
      <c r="N2261" s="23" t="str">
        <f>VLOOKUP(A2261,'Hospitalisation Details'!A2261:H4603,6,FALSE)</f>
        <v>tier - 2</v>
      </c>
      <c r="O2261" s="23" t="str">
        <f>VLOOKUP(A2261,'Hospitalisation Details'!A2261:H4603,7,FALSE)</f>
        <v>tier - 2</v>
      </c>
      <c r="P2261" s="23" t="str">
        <f>VLOOKUP(A2261,'Hospitalisation Details'!A2261:H4603,8,FALSE)</f>
        <v>R1011</v>
      </c>
      <c r="Q2261" s="26">
        <f>VLOOKUP(A2261,'Hospitalisation Details'!A2261:H4603,3,FALSE)</f>
        <v>19.494444444444444</v>
      </c>
    </row>
    <row r="2262" spans="1:17" ht="15.75" customHeight="1" x14ac:dyDescent="0.3">
      <c r="A2262" s="31" t="s">
        <v>3825</v>
      </c>
      <c r="B2262" s="23" t="str">
        <f>VLOOKUP(A2262,'Customer Names'!A2262:D4596,3,FALSE)</f>
        <v xml:space="preserve">  Julia</v>
      </c>
      <c r="C2262" s="23">
        <f>VLOOKUP(Healthcare!A2262,'Medical Examinations'!A2262:H4596,2,FALSE)</f>
        <v>17.440000000000001</v>
      </c>
      <c r="D2262" s="23">
        <f>VLOOKUP(A2262,'Medical Examinations'!A2262:H4596,3,FALSE)</f>
        <v>4.42</v>
      </c>
      <c r="E2262" s="23" t="str">
        <f>VLOOKUP(A2262,'Medical Examinations'!A2262:H4596,4,FALSE)</f>
        <v>Yes</v>
      </c>
      <c r="F2262" s="23" t="str">
        <f>VLOOKUP(A2262,'Medical Examinations'!A2262:H4596,5,FALSE)</f>
        <v>No</v>
      </c>
      <c r="G2262" s="23" t="str">
        <f>VLOOKUP(A2262,'Medical Examinations'!A2262:H4596,6,FALSE)</f>
        <v>Yes</v>
      </c>
      <c r="H2262" s="23">
        <f>VLOOKUP(A2262,'Medical Examinations'!A2262:H4596,7,FALSE)</f>
        <v>1</v>
      </c>
      <c r="I2262" s="23" t="str">
        <f>VLOOKUP(A2262,'Medical Examinations'!A2262:H4596,8,FALSE)</f>
        <v>No</v>
      </c>
      <c r="J2262" s="23" t="str" cm="1">
        <f t="array" ref="J2262">_xlfn.IFS(C2262&lt;18.5,"Under Weight",C2262&lt;25,"Healthy Weight",C2262&lt;30,"Over Weight",C2262&gt;=30,"Obesity")</f>
        <v>Under Weight</v>
      </c>
      <c r="K2262" s="23" t="str" cm="1">
        <f t="array" ref="K2262">_xlfn.IFS(D2262&lt;5.7,"Normal",D2262&lt;=6.5,"Prediabetes",D2262&gt;6.5,"Diabetes")</f>
        <v>Normal</v>
      </c>
      <c r="L2262" s="30" t="str">
        <f>VLOOKUP(A2262,'Hospitalisation Details'!A2262:H4604,2,FALSE)</f>
        <v>04-Nov-1997</v>
      </c>
      <c r="M2262" s="23">
        <f>VLOOKUP(A2262,'Hospitalisation Details'!A2262:H4604,5,FALSE)</f>
        <v>1253</v>
      </c>
      <c r="N2262" s="23" t="str">
        <f>VLOOKUP(A2262,'Hospitalisation Details'!A2262:H4604,6,FALSE)</f>
        <v>tier - 2</v>
      </c>
      <c r="O2262" s="23" t="str">
        <f>VLOOKUP(A2262,'Hospitalisation Details'!A2262:H4604,7,FALSE)</f>
        <v>tier - 2</v>
      </c>
      <c r="P2262" s="23" t="str">
        <f>VLOOKUP(A2262,'Hospitalisation Details'!A2262:H4604,8,FALSE)</f>
        <v>R1013</v>
      </c>
      <c r="Q2262" s="26">
        <f>VLOOKUP(A2262,'Hospitalisation Details'!A2262:H4604,3,FALSE)</f>
        <v>25.594444444444445</v>
      </c>
    </row>
    <row r="2263" spans="1:17" ht="15.75" customHeight="1" x14ac:dyDescent="0.3">
      <c r="A2263" s="31" t="s">
        <v>3826</v>
      </c>
      <c r="B2263" s="23" t="str">
        <f>VLOOKUP(A2263,'Customer Names'!A2263:D4597,3,FALSE)</f>
        <v xml:space="preserve">  Daniel</v>
      </c>
      <c r="C2263" s="23">
        <f>VLOOKUP(Healthcare!A2263,'Medical Examinations'!A2263:H4597,2,FALSE)</f>
        <v>27.6</v>
      </c>
      <c r="D2263" s="23">
        <f>VLOOKUP(A2263,'Medical Examinations'!A2263:H4597,3,FALSE)</f>
        <v>4.01</v>
      </c>
      <c r="E2263" s="23" t="str">
        <f>VLOOKUP(A2263,'Medical Examinations'!A2263:H4597,4,FALSE)</f>
        <v>No</v>
      </c>
      <c r="F2263" s="23" t="str">
        <f>VLOOKUP(A2263,'Medical Examinations'!A2263:H4597,5,FALSE)</f>
        <v>No</v>
      </c>
      <c r="G2263" s="23" t="str">
        <f>VLOOKUP(A2263,'Medical Examinations'!A2263:H4597,6,FALSE)</f>
        <v>Yes</v>
      </c>
      <c r="H2263" s="23">
        <f>VLOOKUP(A2263,'Medical Examinations'!A2263:H4597,7,FALSE)</f>
        <v>1</v>
      </c>
      <c r="I2263" s="23" t="str">
        <f>VLOOKUP(A2263,'Medical Examinations'!A2263:H4597,8,FALSE)</f>
        <v>No</v>
      </c>
      <c r="J2263" s="23" t="str" cm="1">
        <f t="array" ref="J2263">_xlfn.IFS(C2263&lt;18.5,"Under Weight",C2263&lt;25,"Healthy Weight",C2263&lt;30,"Over Weight",C2263&gt;=30,"Obesity")</f>
        <v>Over Weight</v>
      </c>
      <c r="K2263" s="23" t="str" cm="1">
        <f t="array" ref="K2263">_xlfn.IFS(D2263&lt;5.7,"Normal",D2263&lt;=6.5,"Prediabetes",D2263&gt;6.5,"Diabetes")</f>
        <v>Normal</v>
      </c>
      <c r="L2263" s="30" t="str">
        <f>VLOOKUP(A2263,'Hospitalisation Details'!A2263:H4605,2,FALSE)</f>
        <v>15-Sep-2003</v>
      </c>
      <c r="M2263" s="23">
        <f>VLOOKUP(A2263,'Hospitalisation Details'!A2263:H4605,5,FALSE)</f>
        <v>1252.4100000000001</v>
      </c>
      <c r="N2263" s="23" t="str">
        <f>VLOOKUP(A2263,'Hospitalisation Details'!A2263:H4605,6,FALSE)</f>
        <v>tier - 2</v>
      </c>
      <c r="O2263" s="23" t="str">
        <f>VLOOKUP(A2263,'Hospitalisation Details'!A2263:H4605,7,FALSE)</f>
        <v>tier - 3</v>
      </c>
      <c r="P2263" s="23" t="str">
        <f>VLOOKUP(A2263,'Hospitalisation Details'!A2263:H4605,8,FALSE)</f>
        <v>R1011</v>
      </c>
      <c r="Q2263" s="26">
        <f>VLOOKUP(A2263,'Hospitalisation Details'!A2263:H4605,3,FALSE)</f>
        <v>19.730555555555554</v>
      </c>
    </row>
    <row r="2264" spans="1:17" ht="15.75" customHeight="1" x14ac:dyDescent="0.3">
      <c r="A2264" s="31" t="s">
        <v>3827</v>
      </c>
      <c r="B2264" s="23" t="str">
        <f>VLOOKUP(A2264,'Customer Names'!A2264:D4598,3,FALSE)</f>
        <v xml:space="preserve">  Jaime</v>
      </c>
      <c r="C2264" s="23">
        <f>VLOOKUP(Healthcare!A2264,'Medical Examinations'!A2264:H4598,2,FALSE)</f>
        <v>20.7</v>
      </c>
      <c r="D2264" s="23">
        <f>VLOOKUP(A2264,'Medical Examinations'!A2264:H4598,3,FALSE)</f>
        <v>4.49</v>
      </c>
      <c r="E2264" s="23" t="str">
        <f>VLOOKUP(A2264,'Medical Examinations'!A2264:H4598,4,FALSE)</f>
        <v>No</v>
      </c>
      <c r="F2264" s="23" t="str">
        <f>VLOOKUP(A2264,'Medical Examinations'!A2264:H4598,5,FALSE)</f>
        <v>No</v>
      </c>
      <c r="G2264" s="23" t="str">
        <f>VLOOKUP(A2264,'Medical Examinations'!A2264:H4598,6,FALSE)</f>
        <v>Yes</v>
      </c>
      <c r="H2264" s="23">
        <f>VLOOKUP(A2264,'Medical Examinations'!A2264:H4598,7,FALSE)</f>
        <v>1</v>
      </c>
      <c r="I2264" s="23" t="str">
        <f>VLOOKUP(A2264,'Medical Examinations'!A2264:H4598,8,FALSE)</f>
        <v>No</v>
      </c>
      <c r="J2264" s="23" t="str" cm="1">
        <f t="array" ref="J2264">_xlfn.IFS(C2264&lt;18.5,"Under Weight",C2264&lt;25,"Healthy Weight",C2264&lt;30,"Over Weight",C2264&gt;=30,"Obesity")</f>
        <v>Healthy Weight</v>
      </c>
      <c r="K2264" s="23" t="str" cm="1">
        <f t="array" ref="K2264">_xlfn.IFS(D2264&lt;5.7,"Normal",D2264&lt;=6.5,"Prediabetes",D2264&gt;6.5,"Diabetes")</f>
        <v>Normal</v>
      </c>
      <c r="L2264" s="30" t="str">
        <f>VLOOKUP(A2264,'Hospitalisation Details'!A2264:H4606,2,FALSE)</f>
        <v>08-Sep-2003</v>
      </c>
      <c r="M2264" s="23">
        <f>VLOOKUP(A2264,'Hospitalisation Details'!A2264:H4606,5,FALSE)</f>
        <v>1242.82</v>
      </c>
      <c r="N2264" s="23" t="str">
        <f>VLOOKUP(A2264,'Hospitalisation Details'!A2264:H4606,6,FALSE)</f>
        <v>tier - 2</v>
      </c>
      <c r="O2264" s="23" t="str">
        <f>VLOOKUP(A2264,'Hospitalisation Details'!A2264:H4606,7,FALSE)</f>
        <v>tier - 1</v>
      </c>
      <c r="P2264" s="23" t="str">
        <f>VLOOKUP(A2264,'Hospitalisation Details'!A2264:H4606,8,FALSE)</f>
        <v>R1011</v>
      </c>
      <c r="Q2264" s="26">
        <f>VLOOKUP(A2264,'Hospitalisation Details'!A2264:H4606,3,FALSE)</f>
        <v>19.75</v>
      </c>
    </row>
    <row r="2265" spans="1:17" ht="15.75" customHeight="1" x14ac:dyDescent="0.3">
      <c r="A2265" s="31" t="s">
        <v>3828</v>
      </c>
      <c r="B2265" s="23" t="str">
        <f>VLOOKUP(A2265,'Customer Names'!A2265:D4599,3,FALSE)</f>
        <v xml:space="preserve">  Mohd Syahidan</v>
      </c>
      <c r="C2265" s="23">
        <f>VLOOKUP(Healthcare!A2265,'Medical Examinations'!A2265:H4599,2,FALSE)</f>
        <v>20.3</v>
      </c>
      <c r="D2265" s="23">
        <f>VLOOKUP(A2265,'Medical Examinations'!A2265:H4599,3,FALSE)</f>
        <v>6.37</v>
      </c>
      <c r="E2265" s="23" t="str">
        <f>VLOOKUP(A2265,'Medical Examinations'!A2265:H4599,4,FALSE)</f>
        <v>No</v>
      </c>
      <c r="F2265" s="23" t="str">
        <f>VLOOKUP(A2265,'Medical Examinations'!A2265:H4599,5,FALSE)</f>
        <v>No</v>
      </c>
      <c r="G2265" s="23" t="str">
        <f>VLOOKUP(A2265,'Medical Examinations'!A2265:H4599,6,FALSE)</f>
        <v>Yes</v>
      </c>
      <c r="H2265" s="23">
        <f>VLOOKUP(A2265,'Medical Examinations'!A2265:H4599,7,FALSE)</f>
        <v>1</v>
      </c>
      <c r="I2265" s="23" t="str">
        <f>VLOOKUP(A2265,'Medical Examinations'!A2265:H4599,8,FALSE)</f>
        <v>No</v>
      </c>
      <c r="J2265" s="23" t="str" cm="1">
        <f t="array" ref="J2265">_xlfn.IFS(C2265&lt;18.5,"Under Weight",C2265&lt;25,"Healthy Weight",C2265&lt;30,"Over Weight",C2265&gt;=30,"Obesity")</f>
        <v>Healthy Weight</v>
      </c>
      <c r="K2265" s="23" t="str" cm="1">
        <f t="array" ref="K2265">_xlfn.IFS(D2265&lt;5.7,"Normal",D2265&lt;=6.5,"Prediabetes",D2265&gt;6.5,"Diabetes")</f>
        <v>Prediabetes</v>
      </c>
      <c r="L2265" s="30" t="str">
        <f>VLOOKUP(A2265,'Hospitalisation Details'!A2265:H4607,2,FALSE)</f>
        <v>15-Sep-2003</v>
      </c>
      <c r="M2265" s="23">
        <f>VLOOKUP(A2265,'Hospitalisation Details'!A2265:H4607,5,FALSE)</f>
        <v>1242.26</v>
      </c>
      <c r="N2265" s="23" t="str">
        <f>VLOOKUP(A2265,'Hospitalisation Details'!A2265:H4607,6,FALSE)</f>
        <v>tier - 2</v>
      </c>
      <c r="O2265" s="23" t="str">
        <f>VLOOKUP(A2265,'Hospitalisation Details'!A2265:H4607,7,FALSE)</f>
        <v>tier - 1</v>
      </c>
      <c r="P2265" s="23" t="str">
        <f>VLOOKUP(A2265,'Hospitalisation Details'!A2265:H4607,8,FALSE)</f>
        <v>R1011</v>
      </c>
      <c r="Q2265" s="26">
        <f>VLOOKUP(A2265,'Hospitalisation Details'!A2265:H4607,3,FALSE)</f>
        <v>19.730555555555554</v>
      </c>
    </row>
    <row r="2266" spans="1:17" ht="15.75" customHeight="1" x14ac:dyDescent="0.3">
      <c r="A2266" s="31" t="s">
        <v>3830</v>
      </c>
      <c r="B2266" s="23" t="str">
        <f>VLOOKUP(A2266,'Customer Names'!A2266:D4600,3,FALSE)</f>
        <v xml:space="preserve">  Matthew</v>
      </c>
      <c r="C2266" s="23">
        <f>VLOOKUP(Healthcare!A2266,'Medical Examinations'!A2266:H4600,2,FALSE)</f>
        <v>19.8</v>
      </c>
      <c r="D2266" s="23">
        <f>VLOOKUP(A2266,'Medical Examinations'!A2266:H4600,3,FALSE)</f>
        <v>5.12</v>
      </c>
      <c r="E2266" s="23" t="str">
        <f>VLOOKUP(A2266,'Medical Examinations'!A2266:H4600,4,FALSE)</f>
        <v>No</v>
      </c>
      <c r="F2266" s="23" t="str">
        <f>VLOOKUP(A2266,'Medical Examinations'!A2266:H4600,5,FALSE)</f>
        <v>No</v>
      </c>
      <c r="G2266" s="23" t="str">
        <f>VLOOKUP(A2266,'Medical Examinations'!A2266:H4600,6,FALSE)</f>
        <v>Yes</v>
      </c>
      <c r="H2266" s="23">
        <f>VLOOKUP(A2266,'Medical Examinations'!A2266:H4600,7,FALSE)</f>
        <v>1</v>
      </c>
      <c r="I2266" s="23" t="str">
        <f>VLOOKUP(A2266,'Medical Examinations'!A2266:H4600,8,FALSE)</f>
        <v>No</v>
      </c>
      <c r="J2266" s="23" t="str" cm="1">
        <f t="array" ref="J2266">_xlfn.IFS(C2266&lt;18.5,"Under Weight",C2266&lt;25,"Healthy Weight",C2266&lt;30,"Over Weight",C2266&gt;=30,"Obesity")</f>
        <v>Healthy Weight</v>
      </c>
      <c r="K2266" s="23" t="str" cm="1">
        <f t="array" ref="K2266">_xlfn.IFS(D2266&lt;5.7,"Normal",D2266&lt;=6.5,"Prediabetes",D2266&gt;6.5,"Diabetes")</f>
        <v>Normal</v>
      </c>
      <c r="L2266" s="30" t="str">
        <f>VLOOKUP(A2266,'Hospitalisation Details'!A2266:H4608,2,FALSE)</f>
        <v>02-Aug-2003</v>
      </c>
      <c r="M2266" s="23">
        <f>VLOOKUP(A2266,'Hospitalisation Details'!A2266:H4608,5,FALSE)</f>
        <v>1241.57</v>
      </c>
      <c r="N2266" s="23" t="str">
        <f>VLOOKUP(A2266,'Hospitalisation Details'!A2266:H4608,6,FALSE)</f>
        <v>tier - 2</v>
      </c>
      <c r="O2266" s="23" t="str">
        <f>VLOOKUP(A2266,'Hospitalisation Details'!A2266:H4608,7,FALSE)</f>
        <v>tier - 2</v>
      </c>
      <c r="P2266" s="23" t="str">
        <f>VLOOKUP(A2266,'Hospitalisation Details'!A2266:H4608,8,FALSE)</f>
        <v>R1011</v>
      </c>
      <c r="Q2266" s="26">
        <f>VLOOKUP(A2266,'Hospitalisation Details'!A2266:H4608,3,FALSE)</f>
        <v>19.850000000000001</v>
      </c>
    </row>
    <row r="2267" spans="1:17" ht="15.75" customHeight="1" x14ac:dyDescent="0.3">
      <c r="A2267" s="31" t="s">
        <v>3831</v>
      </c>
      <c r="B2267" s="23" t="str">
        <f>VLOOKUP(A2267,'Customer Names'!A2267:D4601,3,FALSE)</f>
        <v xml:space="preserve">  Elizabeth S</v>
      </c>
      <c r="C2267" s="23">
        <f>VLOOKUP(Healthcare!A2267,'Medical Examinations'!A2267:H4601,2,FALSE)</f>
        <v>21.87</v>
      </c>
      <c r="D2267" s="23">
        <f>VLOOKUP(A2267,'Medical Examinations'!A2267:H4601,3,FALSE)</f>
        <v>8.59</v>
      </c>
      <c r="E2267" s="23" t="str">
        <f>VLOOKUP(A2267,'Medical Examinations'!A2267:H4601,4,FALSE)</f>
        <v>No</v>
      </c>
      <c r="F2267" s="23" t="str">
        <f>VLOOKUP(A2267,'Medical Examinations'!A2267:H4601,5,FALSE)</f>
        <v>No</v>
      </c>
      <c r="G2267" s="23" t="str">
        <f>VLOOKUP(A2267,'Medical Examinations'!A2267:H4601,6,FALSE)</f>
        <v>No</v>
      </c>
      <c r="H2267" s="23">
        <f>VLOOKUP(A2267,'Medical Examinations'!A2267:H4601,7,FALSE)</f>
        <v>0</v>
      </c>
      <c r="I2267" s="23" t="str">
        <f>VLOOKUP(A2267,'Medical Examinations'!A2267:H4601,8,FALSE)</f>
        <v>No</v>
      </c>
      <c r="J2267" s="23" t="str" cm="1">
        <f t="array" ref="J2267">_xlfn.IFS(C2267&lt;18.5,"Under Weight",C2267&lt;25,"Healthy Weight",C2267&lt;30,"Over Weight",C2267&gt;=30,"Obesity")</f>
        <v>Healthy Weight</v>
      </c>
      <c r="K2267" s="23" t="str" cm="1">
        <f t="array" ref="K2267">_xlfn.IFS(D2267&lt;5.7,"Normal",D2267&lt;=6.5,"Prediabetes",D2267&gt;6.5,"Diabetes")</f>
        <v>Diabetes</v>
      </c>
      <c r="L2267" s="30" t="str">
        <f>VLOOKUP(A2267,'Hospitalisation Details'!A2267:H4609,2,FALSE)</f>
        <v>01-Jul-2002</v>
      </c>
      <c r="M2267" s="23">
        <f>VLOOKUP(A2267,'Hospitalisation Details'!A2267:H4609,5,FALSE)</f>
        <v>1241</v>
      </c>
      <c r="N2267" s="23" t="str">
        <f>VLOOKUP(A2267,'Hospitalisation Details'!A2267:H4609,6,FALSE)</f>
        <v>tier - 2</v>
      </c>
      <c r="O2267" s="23" t="str">
        <f>VLOOKUP(A2267,'Hospitalisation Details'!A2267:H4609,7,FALSE)</f>
        <v>tier - 2</v>
      </c>
      <c r="P2267" s="23" t="str">
        <f>VLOOKUP(A2267,'Hospitalisation Details'!A2267:H4609,8,FALSE)</f>
        <v>R1013</v>
      </c>
      <c r="Q2267" s="26">
        <f>VLOOKUP(A2267,'Hospitalisation Details'!A2267:H4609,3,FALSE)</f>
        <v>20.93611111111111</v>
      </c>
    </row>
    <row r="2268" spans="1:17" ht="15.75" customHeight="1" x14ac:dyDescent="0.3">
      <c r="A2268" s="31" t="s">
        <v>3832</v>
      </c>
      <c r="B2268" s="23" t="str">
        <f>VLOOKUP(A2268,'Customer Names'!A2268:D4602,3,FALSE)</f>
        <v xml:space="preserve">  Katie</v>
      </c>
      <c r="C2268" s="23">
        <f>VLOOKUP(Healthcare!A2268,'Medical Examinations'!A2268:H4602,2,FALSE)</f>
        <v>16.600000000000001</v>
      </c>
      <c r="D2268" s="23">
        <f>VLOOKUP(A2268,'Medical Examinations'!A2268:H4602,3,FALSE)</f>
        <v>5.87</v>
      </c>
      <c r="E2268" s="23" t="str">
        <f>VLOOKUP(A2268,'Medical Examinations'!A2268:H4602,4,FALSE)</f>
        <v>No</v>
      </c>
      <c r="F2268" s="23" t="str">
        <f>VLOOKUP(A2268,'Medical Examinations'!A2268:H4602,5,FALSE)</f>
        <v>No</v>
      </c>
      <c r="G2268" s="23" t="str">
        <f>VLOOKUP(A2268,'Medical Examinations'!A2268:H4602,6,FALSE)</f>
        <v>No</v>
      </c>
      <c r="H2268" s="23">
        <f>VLOOKUP(A2268,'Medical Examinations'!A2268:H4602,7,FALSE)</f>
        <v>1</v>
      </c>
      <c r="I2268" s="23" t="str">
        <f>VLOOKUP(A2268,'Medical Examinations'!A2268:H4602,8,FALSE)</f>
        <v>No</v>
      </c>
      <c r="J2268" s="23" t="str" cm="1">
        <f t="array" ref="J2268">_xlfn.IFS(C2268&lt;18.5,"Under Weight",C2268&lt;25,"Healthy Weight",C2268&lt;30,"Over Weight",C2268&gt;=30,"Obesity")</f>
        <v>Under Weight</v>
      </c>
      <c r="K2268" s="23" t="str" cm="1">
        <f t="array" ref="K2268">_xlfn.IFS(D2268&lt;5.7,"Normal",D2268&lt;=6.5,"Prediabetes",D2268&gt;6.5,"Diabetes")</f>
        <v>Prediabetes</v>
      </c>
      <c r="L2268" s="30" t="str">
        <f>VLOOKUP(A2268,'Hospitalisation Details'!A2268:H4610,2,FALSE)</f>
        <v>11-Oct-1998</v>
      </c>
      <c r="M2268" s="23">
        <f>VLOOKUP(A2268,'Hospitalisation Details'!A2268:H4610,5,FALSE)</f>
        <v>1240</v>
      </c>
      <c r="N2268" s="23" t="str">
        <f>VLOOKUP(A2268,'Hospitalisation Details'!A2268:H4610,6,FALSE)</f>
        <v>tier - 2</v>
      </c>
      <c r="O2268" s="23" t="str">
        <f>VLOOKUP(A2268,'Hospitalisation Details'!A2268:H4610,7,FALSE)</f>
        <v>tier - 1</v>
      </c>
      <c r="P2268" s="23" t="str">
        <f>VLOOKUP(A2268,'Hospitalisation Details'!A2268:H4610,8,FALSE)</f>
        <v>R1012</v>
      </c>
      <c r="Q2268" s="26">
        <f>VLOOKUP(A2268,'Hospitalisation Details'!A2268:H4610,3,FALSE)</f>
        <v>24.658333333333335</v>
      </c>
    </row>
    <row r="2269" spans="1:17" ht="15.75" customHeight="1" x14ac:dyDescent="0.3">
      <c r="A2269" s="31" t="s">
        <v>3833</v>
      </c>
      <c r="B2269" s="23" t="str">
        <f>VLOOKUP(A2269,'Customer Names'!A2269:D4603,3,FALSE)</f>
        <v xml:space="preserve">  Christi A</v>
      </c>
      <c r="C2269" s="23">
        <f>VLOOKUP(Healthcare!A2269,'Medical Examinations'!A2269:H4603,2,FALSE)</f>
        <v>21.98</v>
      </c>
      <c r="D2269" s="23">
        <f>VLOOKUP(A2269,'Medical Examinations'!A2269:H4603,3,FALSE)</f>
        <v>7.03</v>
      </c>
      <c r="E2269" s="23" t="str">
        <f>VLOOKUP(A2269,'Medical Examinations'!A2269:H4603,4,FALSE)</f>
        <v>No</v>
      </c>
      <c r="F2269" s="23" t="str">
        <f>VLOOKUP(A2269,'Medical Examinations'!A2269:H4603,5,FALSE)</f>
        <v>No</v>
      </c>
      <c r="G2269" s="23" t="str">
        <f>VLOOKUP(A2269,'Medical Examinations'!A2269:H4603,6,FALSE)</f>
        <v>No</v>
      </c>
      <c r="H2269" s="23">
        <f>VLOOKUP(A2269,'Medical Examinations'!A2269:H4603,7,FALSE)</f>
        <v>0</v>
      </c>
      <c r="I2269" s="23" t="str">
        <f>VLOOKUP(A2269,'Medical Examinations'!A2269:H4603,8,FALSE)</f>
        <v>No</v>
      </c>
      <c r="J2269" s="23" t="str" cm="1">
        <f t="array" ref="J2269">_xlfn.IFS(C2269&lt;18.5,"Under Weight",C2269&lt;25,"Healthy Weight",C2269&lt;30,"Over Weight",C2269&gt;=30,"Obesity")</f>
        <v>Healthy Weight</v>
      </c>
      <c r="K2269" s="23" t="str" cm="1">
        <f t="array" ref="K2269">_xlfn.IFS(D2269&lt;5.7,"Normal",D2269&lt;=6.5,"Prediabetes",D2269&gt;6.5,"Diabetes")</f>
        <v>Diabetes</v>
      </c>
      <c r="L2269" s="30" t="str">
        <f>VLOOKUP(A2269,'Hospitalisation Details'!A2269:H4611,2,FALSE)</f>
        <v>12-Dec-2002</v>
      </c>
      <c r="M2269" s="23">
        <f>VLOOKUP(A2269,'Hospitalisation Details'!A2269:H4611,5,FALSE)</f>
        <v>1237</v>
      </c>
      <c r="N2269" s="23" t="str">
        <f>VLOOKUP(A2269,'Hospitalisation Details'!A2269:H4611,6,FALSE)</f>
        <v>tier - 2</v>
      </c>
      <c r="O2269" s="23" t="str">
        <f>VLOOKUP(A2269,'Hospitalisation Details'!A2269:H4611,7,FALSE)</f>
        <v>tier - 2</v>
      </c>
      <c r="P2269" s="23" t="str">
        <f>VLOOKUP(A2269,'Hospitalisation Details'!A2269:H4611,8,FALSE)</f>
        <v>R1013</v>
      </c>
      <c r="Q2269" s="26">
        <f>VLOOKUP(A2269,'Hospitalisation Details'!A2269:H4611,3,FALSE)</f>
        <v>20.488888888888887</v>
      </c>
    </row>
    <row r="2270" spans="1:17" ht="15.75" customHeight="1" x14ac:dyDescent="0.3">
      <c r="A2270" s="31" t="s">
        <v>3835</v>
      </c>
      <c r="B2270" s="23" t="str">
        <f>VLOOKUP(A2270,'Customer Names'!A2270:D4604,3,FALSE)</f>
        <v xml:space="preserve">  Sandra K</v>
      </c>
      <c r="C2270" s="23">
        <f>VLOOKUP(Healthcare!A2270,'Medical Examinations'!A2270:H4604,2,FALSE)</f>
        <v>19.7</v>
      </c>
      <c r="D2270" s="23">
        <f>VLOOKUP(A2270,'Medical Examinations'!A2270:H4604,3,FALSE)</f>
        <v>5.51</v>
      </c>
      <c r="E2270" s="23" t="str">
        <f>VLOOKUP(A2270,'Medical Examinations'!A2270:H4604,4,FALSE)</f>
        <v>No</v>
      </c>
      <c r="F2270" s="23" t="str">
        <f>VLOOKUP(A2270,'Medical Examinations'!A2270:H4604,5,FALSE)</f>
        <v>No</v>
      </c>
      <c r="G2270" s="23" t="str">
        <f>VLOOKUP(A2270,'Medical Examinations'!A2270:H4604,6,FALSE)</f>
        <v>No</v>
      </c>
      <c r="H2270" s="23">
        <f>VLOOKUP(A2270,'Medical Examinations'!A2270:H4604,7,FALSE)</f>
        <v>1</v>
      </c>
      <c r="I2270" s="23" t="str">
        <f>VLOOKUP(A2270,'Medical Examinations'!A2270:H4604,8,FALSE)</f>
        <v>No</v>
      </c>
      <c r="J2270" s="23" t="str" cm="1">
        <f t="array" ref="J2270">_xlfn.IFS(C2270&lt;18.5,"Under Weight",C2270&lt;25,"Healthy Weight",C2270&lt;30,"Over Weight",C2270&gt;=30,"Obesity")</f>
        <v>Healthy Weight</v>
      </c>
      <c r="K2270" s="23" t="str" cm="1">
        <f t="array" ref="K2270">_xlfn.IFS(D2270&lt;5.7,"Normal",D2270&lt;=6.5,"Prediabetes",D2270&gt;6.5,"Diabetes")</f>
        <v>Normal</v>
      </c>
      <c r="L2270" s="30" t="str">
        <f>VLOOKUP(A2270,'Hospitalisation Details'!A2270:H4612,2,FALSE)</f>
        <v>13-Jul-1998</v>
      </c>
      <c r="M2270" s="23">
        <f>VLOOKUP(A2270,'Hospitalisation Details'!A2270:H4612,5,FALSE)</f>
        <v>1234</v>
      </c>
      <c r="N2270" s="23" t="str">
        <f>VLOOKUP(A2270,'Hospitalisation Details'!A2270:H4612,6,FALSE)</f>
        <v>tier - 2</v>
      </c>
      <c r="O2270" s="23" t="str">
        <f>VLOOKUP(A2270,'Hospitalisation Details'!A2270:H4612,7,FALSE)</f>
        <v>tier - 1</v>
      </c>
      <c r="P2270" s="23" t="str">
        <f>VLOOKUP(A2270,'Hospitalisation Details'!A2270:H4612,8,FALSE)</f>
        <v>R1013</v>
      </c>
      <c r="Q2270" s="26">
        <f>VLOOKUP(A2270,'Hospitalisation Details'!A2270:H4612,3,FALSE)</f>
        <v>24.902777777777779</v>
      </c>
    </row>
    <row r="2271" spans="1:17" ht="15.75" customHeight="1" x14ac:dyDescent="0.3">
      <c r="A2271" s="31" t="s">
        <v>3837</v>
      </c>
      <c r="B2271" s="23" t="str">
        <f>VLOOKUP(A2271,'Customer Names'!A2271:D4605,3,FALSE)</f>
        <v xml:space="preserve">  Katharine</v>
      </c>
      <c r="C2271" s="23">
        <f>VLOOKUP(Healthcare!A2271,'Medical Examinations'!A2271:H4605,2,FALSE)</f>
        <v>19.21</v>
      </c>
      <c r="D2271" s="23">
        <f>VLOOKUP(A2271,'Medical Examinations'!A2271:H4605,3,FALSE)</f>
        <v>4.76</v>
      </c>
      <c r="E2271" s="23" t="str">
        <f>VLOOKUP(A2271,'Medical Examinations'!A2271:H4605,4,FALSE)</f>
        <v>No</v>
      </c>
      <c r="F2271" s="23" t="str">
        <f>VLOOKUP(A2271,'Medical Examinations'!A2271:H4605,5,FALSE)</f>
        <v>yes</v>
      </c>
      <c r="G2271" s="23" t="str">
        <f>VLOOKUP(A2271,'Medical Examinations'!A2271:H4605,6,FALSE)</f>
        <v>No</v>
      </c>
      <c r="H2271" s="23">
        <f>VLOOKUP(A2271,'Medical Examinations'!A2271:H4605,7,FALSE)</f>
        <v>1</v>
      </c>
      <c r="I2271" s="23" t="str">
        <f>VLOOKUP(A2271,'Medical Examinations'!A2271:H4605,8,FALSE)</f>
        <v>No</v>
      </c>
      <c r="J2271" s="23" t="str" cm="1">
        <f t="array" ref="J2271">_xlfn.IFS(C2271&lt;18.5,"Under Weight",C2271&lt;25,"Healthy Weight",C2271&lt;30,"Over Weight",C2271&gt;=30,"Obesity")</f>
        <v>Healthy Weight</v>
      </c>
      <c r="K2271" s="23" t="str" cm="1">
        <f t="array" ref="K2271">_xlfn.IFS(D2271&lt;5.7,"Normal",D2271&lt;=6.5,"Prediabetes",D2271&gt;6.5,"Diabetes")</f>
        <v>Normal</v>
      </c>
      <c r="L2271" s="30" t="str">
        <f>VLOOKUP(A2271,'Hospitalisation Details'!A2271:H4613,2,FALSE)</f>
        <v>16-Oct-2004</v>
      </c>
      <c r="M2271" s="23">
        <f>VLOOKUP(A2271,'Hospitalisation Details'!A2271:H4613,5,FALSE)</f>
        <v>1228</v>
      </c>
      <c r="N2271" s="23" t="str">
        <f>VLOOKUP(A2271,'Hospitalisation Details'!A2271:H4613,6,FALSE)</f>
        <v>tier - 2</v>
      </c>
      <c r="O2271" s="23" t="str">
        <f>VLOOKUP(A2271,'Hospitalisation Details'!A2271:H4613,7,FALSE)</f>
        <v>tier - 1</v>
      </c>
      <c r="P2271" s="23" t="str">
        <f>VLOOKUP(A2271,'Hospitalisation Details'!A2271:H4613,8,FALSE)</f>
        <v>R1012</v>
      </c>
      <c r="Q2271" s="26">
        <f>VLOOKUP(A2271,'Hospitalisation Details'!A2271:H4613,3,FALSE)</f>
        <v>18.644444444444446</v>
      </c>
    </row>
    <row r="2272" spans="1:17" ht="15.75" customHeight="1" x14ac:dyDescent="0.3">
      <c r="A2272" s="31" t="s">
        <v>3838</v>
      </c>
      <c r="B2272" s="23" t="str">
        <f>VLOOKUP(A2272,'Customer Names'!A2272:D4606,3,FALSE)</f>
        <v xml:space="preserve">  Jerome</v>
      </c>
      <c r="C2272" s="23">
        <f>VLOOKUP(Healthcare!A2272,'Medical Examinations'!A2272:H4606,2,FALSE)</f>
        <v>19.3</v>
      </c>
      <c r="D2272" s="23">
        <f>VLOOKUP(A2272,'Medical Examinations'!A2272:H4606,3,FALSE)</f>
        <v>4.7</v>
      </c>
      <c r="E2272" s="23" t="str">
        <f>VLOOKUP(A2272,'Medical Examinations'!A2272:H4606,4,FALSE)</f>
        <v>No</v>
      </c>
      <c r="F2272" s="23" t="str">
        <f>VLOOKUP(A2272,'Medical Examinations'!A2272:H4606,5,FALSE)</f>
        <v>yes</v>
      </c>
      <c r="G2272" s="23" t="str">
        <f>VLOOKUP(A2272,'Medical Examinations'!A2272:H4606,6,FALSE)</f>
        <v>No</v>
      </c>
      <c r="H2272" s="23">
        <f>VLOOKUP(A2272,'Medical Examinations'!A2272:H4606,7,FALSE)</f>
        <v>1</v>
      </c>
      <c r="I2272" s="23" t="str">
        <f>VLOOKUP(A2272,'Medical Examinations'!A2272:H4606,8,FALSE)</f>
        <v>No</v>
      </c>
      <c r="J2272" s="23" t="str" cm="1">
        <f t="array" ref="J2272">_xlfn.IFS(C2272&lt;18.5,"Under Weight",C2272&lt;25,"Healthy Weight",C2272&lt;30,"Over Weight",C2272&gt;=30,"Obesity")</f>
        <v>Healthy Weight</v>
      </c>
      <c r="K2272" s="23" t="str" cm="1">
        <f t="array" ref="K2272">_xlfn.IFS(D2272&lt;5.7,"Normal",D2272&lt;=6.5,"Prediabetes",D2272&gt;6.5,"Diabetes")</f>
        <v>Normal</v>
      </c>
      <c r="L2272" s="30" t="str">
        <f>VLOOKUP(A2272,'Hospitalisation Details'!A2272:H4614,2,FALSE)</f>
        <v>09-Jul-2004</v>
      </c>
      <c r="M2272" s="23">
        <f>VLOOKUP(A2272,'Hospitalisation Details'!A2272:H4614,5,FALSE)</f>
        <v>1224</v>
      </c>
      <c r="N2272" s="23" t="str">
        <f>VLOOKUP(A2272,'Hospitalisation Details'!A2272:H4614,6,FALSE)</f>
        <v>tier - 2</v>
      </c>
      <c r="O2272" s="23" t="str">
        <f>VLOOKUP(A2272,'Hospitalisation Details'!A2272:H4614,7,FALSE)</f>
        <v>tier - 1</v>
      </c>
      <c r="P2272" s="23" t="str">
        <f>VLOOKUP(A2272,'Hospitalisation Details'!A2272:H4614,8,FALSE)</f>
        <v>R1013</v>
      </c>
      <c r="Q2272" s="26">
        <f>VLOOKUP(A2272,'Hospitalisation Details'!A2272:H4614,3,FALSE)</f>
        <v>18.913888888888888</v>
      </c>
    </row>
    <row r="2273" spans="1:17" ht="15.75" customHeight="1" x14ac:dyDescent="0.3">
      <c r="A2273" s="31" t="s">
        <v>3840</v>
      </c>
      <c r="B2273" s="23" t="str">
        <f>VLOOKUP(A2273,'Customer Names'!A2273:D4607,3,FALSE)</f>
        <v xml:space="preserve">  Julia R</v>
      </c>
      <c r="C2273" s="23">
        <f>VLOOKUP(Healthcare!A2273,'Medical Examinations'!A2273:H4607,2,FALSE)</f>
        <v>16.22</v>
      </c>
      <c r="D2273" s="23">
        <f>VLOOKUP(A2273,'Medical Examinations'!A2273:H4607,3,FALSE)</f>
        <v>6.21</v>
      </c>
      <c r="E2273" s="23" t="str">
        <f>VLOOKUP(A2273,'Medical Examinations'!A2273:H4607,4,FALSE)</f>
        <v>Yes</v>
      </c>
      <c r="F2273" s="23" t="str">
        <f>VLOOKUP(A2273,'Medical Examinations'!A2273:H4607,5,FALSE)</f>
        <v>No</v>
      </c>
      <c r="G2273" s="23" t="str">
        <f>VLOOKUP(A2273,'Medical Examinations'!A2273:H4607,6,FALSE)</f>
        <v>No</v>
      </c>
      <c r="H2273" s="23">
        <f>VLOOKUP(A2273,'Medical Examinations'!A2273:H4607,7,FALSE)</f>
        <v>0</v>
      </c>
      <c r="I2273" s="23" t="str">
        <f>VLOOKUP(A2273,'Medical Examinations'!A2273:H4607,8,FALSE)</f>
        <v>No</v>
      </c>
      <c r="J2273" s="23" t="str" cm="1">
        <f t="array" ref="J2273">_xlfn.IFS(C2273&lt;18.5,"Under Weight",C2273&lt;25,"Healthy Weight",C2273&lt;30,"Over Weight",C2273&gt;=30,"Obesity")</f>
        <v>Under Weight</v>
      </c>
      <c r="K2273" s="23" t="str" cm="1">
        <f t="array" ref="K2273">_xlfn.IFS(D2273&lt;5.7,"Normal",D2273&lt;=6.5,"Prediabetes",D2273&gt;6.5,"Diabetes")</f>
        <v>Prediabetes</v>
      </c>
      <c r="L2273" s="30" t="str">
        <f>VLOOKUP(A2273,'Hospitalisation Details'!A2273:H4615,2,FALSE)</f>
        <v>04-Nov-1996</v>
      </c>
      <c r="M2273" s="23">
        <f>VLOOKUP(A2273,'Hospitalisation Details'!A2273:H4615,5,FALSE)</f>
        <v>1220</v>
      </c>
      <c r="N2273" s="23" t="str">
        <f>VLOOKUP(A2273,'Hospitalisation Details'!A2273:H4615,6,FALSE)</f>
        <v>tier - 2</v>
      </c>
      <c r="O2273" s="23" t="str">
        <f>VLOOKUP(A2273,'Hospitalisation Details'!A2273:H4615,7,FALSE)</f>
        <v>tier - 3</v>
      </c>
      <c r="P2273" s="23" t="str">
        <f>VLOOKUP(A2273,'Hospitalisation Details'!A2273:H4615,8,FALSE)</f>
        <v>R1012</v>
      </c>
      <c r="Q2273" s="26">
        <f>VLOOKUP(A2273,'Hospitalisation Details'!A2273:H4615,3,FALSE)</f>
        <v>26.594444444444445</v>
      </c>
    </row>
    <row r="2274" spans="1:17" ht="15.75" customHeight="1" x14ac:dyDescent="0.3">
      <c r="A2274" s="31" t="s">
        <v>3842</v>
      </c>
      <c r="B2274" s="23" t="str">
        <f>VLOOKUP(A2274,'Customer Names'!A2274:D4608,3,FALSE)</f>
        <v xml:space="preserve">  Sean Henry</v>
      </c>
      <c r="C2274" s="23">
        <f>VLOOKUP(Healthcare!A2274,'Medical Examinations'!A2274:H4608,2,FALSE)</f>
        <v>17.12</v>
      </c>
      <c r="D2274" s="23">
        <f>VLOOKUP(A2274,'Medical Examinations'!A2274:H4608,3,FALSE)</f>
        <v>4.5199999999999996</v>
      </c>
      <c r="E2274" s="23" t="str">
        <f>VLOOKUP(A2274,'Medical Examinations'!A2274:H4608,4,FALSE)</f>
        <v>No</v>
      </c>
      <c r="F2274" s="23" t="str">
        <f>VLOOKUP(A2274,'Medical Examinations'!A2274:H4608,5,FALSE)</f>
        <v>yes</v>
      </c>
      <c r="G2274" s="23" t="str">
        <f>VLOOKUP(A2274,'Medical Examinations'!A2274:H4608,6,FALSE)</f>
        <v>No</v>
      </c>
      <c r="H2274" s="23">
        <f>VLOOKUP(A2274,'Medical Examinations'!A2274:H4608,7,FALSE)</f>
        <v>1</v>
      </c>
      <c r="I2274" s="23" t="str">
        <f>VLOOKUP(A2274,'Medical Examinations'!A2274:H4608,8,FALSE)</f>
        <v>No</v>
      </c>
      <c r="J2274" s="23" t="str" cm="1">
        <f t="array" ref="J2274">_xlfn.IFS(C2274&lt;18.5,"Under Weight",C2274&lt;25,"Healthy Weight",C2274&lt;30,"Over Weight",C2274&gt;=30,"Obesity")</f>
        <v>Under Weight</v>
      </c>
      <c r="K2274" s="23" t="str" cm="1">
        <f t="array" ref="K2274">_xlfn.IFS(D2274&lt;5.7,"Normal",D2274&lt;=6.5,"Prediabetes",D2274&gt;6.5,"Diabetes")</f>
        <v>Normal</v>
      </c>
      <c r="L2274" s="30" t="str">
        <f>VLOOKUP(A2274,'Hospitalisation Details'!A2274:H4616,2,FALSE)</f>
        <v>02-Jun-2004</v>
      </c>
      <c r="M2274" s="23">
        <f>VLOOKUP(A2274,'Hospitalisation Details'!A2274:H4616,5,FALSE)</f>
        <v>1210</v>
      </c>
      <c r="N2274" s="23" t="str">
        <f>VLOOKUP(A2274,'Hospitalisation Details'!A2274:H4616,6,FALSE)</f>
        <v>tier - 2</v>
      </c>
      <c r="O2274" s="23" t="str">
        <f>VLOOKUP(A2274,'Hospitalisation Details'!A2274:H4616,7,FALSE)</f>
        <v>tier - 1</v>
      </c>
      <c r="P2274" s="23" t="str">
        <f>VLOOKUP(A2274,'Hospitalisation Details'!A2274:H4616,8,FALSE)</f>
        <v>R1013</v>
      </c>
      <c r="Q2274" s="26">
        <f>VLOOKUP(A2274,'Hospitalisation Details'!A2274:H4616,3,FALSE)</f>
        <v>19.016666666666666</v>
      </c>
    </row>
    <row r="2275" spans="1:17" ht="15.75" customHeight="1" x14ac:dyDescent="0.3">
      <c r="A2275" s="31" t="s">
        <v>3844</v>
      </c>
      <c r="B2275" s="23" t="str">
        <f>VLOOKUP(A2275,'Customer Names'!A2275:D4609,3,FALSE)</f>
        <v xml:space="preserve">  Rachel A</v>
      </c>
      <c r="C2275" s="23">
        <f>VLOOKUP(Healthcare!A2275,'Medical Examinations'!A2275:H4609,2,FALSE)</f>
        <v>19.07</v>
      </c>
      <c r="D2275" s="23">
        <f>VLOOKUP(A2275,'Medical Examinations'!A2275:H4609,3,FALSE)</f>
        <v>5.45</v>
      </c>
      <c r="E2275" s="23" t="str">
        <f>VLOOKUP(A2275,'Medical Examinations'!A2275:H4609,4,FALSE)</f>
        <v>No</v>
      </c>
      <c r="F2275" s="23" t="str">
        <f>VLOOKUP(A2275,'Medical Examinations'!A2275:H4609,5,FALSE)</f>
        <v>No</v>
      </c>
      <c r="G2275" s="23" t="str">
        <f>VLOOKUP(A2275,'Medical Examinations'!A2275:H4609,6,FALSE)</f>
        <v>No</v>
      </c>
      <c r="H2275" s="23">
        <f>VLOOKUP(A2275,'Medical Examinations'!A2275:H4609,7,FALSE)</f>
        <v>1</v>
      </c>
      <c r="I2275" s="23" t="str">
        <f>VLOOKUP(A2275,'Medical Examinations'!A2275:H4609,8,FALSE)</f>
        <v>No</v>
      </c>
      <c r="J2275" s="23" t="str" cm="1">
        <f t="array" ref="J2275">_xlfn.IFS(C2275&lt;18.5,"Under Weight",C2275&lt;25,"Healthy Weight",C2275&lt;30,"Over Weight",C2275&gt;=30,"Obesity")</f>
        <v>Healthy Weight</v>
      </c>
      <c r="K2275" s="23" t="str" cm="1">
        <f t="array" ref="K2275">_xlfn.IFS(D2275&lt;5.7,"Normal",D2275&lt;=6.5,"Prediabetes",D2275&gt;6.5,"Diabetes")</f>
        <v>Normal</v>
      </c>
      <c r="L2275" s="30" t="str">
        <f>VLOOKUP(A2275,'Hospitalisation Details'!A2275:H4617,2,FALSE)</f>
        <v>06-Oct-1992</v>
      </c>
      <c r="M2275" s="23">
        <f>VLOOKUP(A2275,'Hospitalisation Details'!A2275:H4617,5,FALSE)</f>
        <v>1200.55</v>
      </c>
      <c r="N2275" s="23" t="str">
        <f>VLOOKUP(A2275,'Hospitalisation Details'!A2275:H4617,6,FALSE)</f>
        <v>tier - 2</v>
      </c>
      <c r="O2275" s="23" t="str">
        <f>VLOOKUP(A2275,'Hospitalisation Details'!A2275:H4617,7,FALSE)</f>
        <v>tier - 3</v>
      </c>
      <c r="P2275" s="23" t="str">
        <f>VLOOKUP(A2275,'Hospitalisation Details'!A2275:H4617,8,FALSE)</f>
        <v>R1013</v>
      </c>
      <c r="Q2275" s="26">
        <f>VLOOKUP(A2275,'Hospitalisation Details'!A2275:H4617,3,FALSE)</f>
        <v>30.672222222222221</v>
      </c>
    </row>
    <row r="2276" spans="1:17" ht="15.75" customHeight="1" x14ac:dyDescent="0.3">
      <c r="A2276" s="31" t="s">
        <v>3845</v>
      </c>
      <c r="B2276" s="23" t="str">
        <f>VLOOKUP(A2276,'Customer Names'!A2276:D4610,3,FALSE)</f>
        <v xml:space="preserve">  Jim</v>
      </c>
      <c r="C2276" s="23">
        <f>VLOOKUP(Healthcare!A2276,'Medical Examinations'!A2276:H4610,2,FALSE)</f>
        <v>15.56</v>
      </c>
      <c r="D2276" s="23">
        <f>VLOOKUP(A2276,'Medical Examinations'!A2276:H4610,3,FALSE)</f>
        <v>4.42</v>
      </c>
      <c r="E2276" s="23" t="str">
        <f>VLOOKUP(A2276,'Medical Examinations'!A2276:H4610,4,FALSE)</f>
        <v>No</v>
      </c>
      <c r="F2276" s="23" t="str">
        <f>VLOOKUP(A2276,'Medical Examinations'!A2276:H4610,5,FALSE)</f>
        <v>No</v>
      </c>
      <c r="G2276" s="23" t="str">
        <f>VLOOKUP(A2276,'Medical Examinations'!A2276:H4610,6,FALSE)</f>
        <v>No</v>
      </c>
      <c r="H2276" s="23">
        <f>VLOOKUP(A2276,'Medical Examinations'!A2276:H4610,7,FALSE)</f>
        <v>0</v>
      </c>
      <c r="I2276" s="23" t="str">
        <f>VLOOKUP(A2276,'Medical Examinations'!A2276:H4610,8,FALSE)</f>
        <v>No</v>
      </c>
      <c r="J2276" s="23" t="str" cm="1">
        <f t="array" ref="J2276">_xlfn.IFS(C2276&lt;18.5,"Under Weight",C2276&lt;25,"Healthy Weight",C2276&lt;30,"Over Weight",C2276&gt;=30,"Obesity")</f>
        <v>Under Weight</v>
      </c>
      <c r="K2276" s="23" t="str" cm="1">
        <f t="array" ref="K2276">_xlfn.IFS(D2276&lt;5.7,"Normal",D2276&lt;=6.5,"Prediabetes",D2276&gt;6.5,"Diabetes")</f>
        <v>Normal</v>
      </c>
      <c r="L2276" s="30" t="str">
        <f>VLOOKUP(A2276,'Hospitalisation Details'!A2276:H4618,2,FALSE)</f>
        <v>28-Jun-1999</v>
      </c>
      <c r="M2276" s="23">
        <f>VLOOKUP(A2276,'Hospitalisation Details'!A2276:H4618,5,FALSE)</f>
        <v>1200</v>
      </c>
      <c r="N2276" s="23" t="str">
        <f>VLOOKUP(A2276,'Hospitalisation Details'!A2276:H4618,6,FALSE)</f>
        <v>tier - 2</v>
      </c>
      <c r="O2276" s="23" t="str">
        <f>VLOOKUP(A2276,'Hospitalisation Details'!A2276:H4618,7,FALSE)</f>
        <v>tier - 3</v>
      </c>
      <c r="P2276" s="23" t="str">
        <f>VLOOKUP(A2276,'Hospitalisation Details'!A2276:H4618,8,FALSE)</f>
        <v>R1012</v>
      </c>
      <c r="Q2276" s="26">
        <f>VLOOKUP(A2276,'Hospitalisation Details'!A2276:H4618,3,FALSE)</f>
        <v>23.944444444444443</v>
      </c>
    </row>
    <row r="2277" spans="1:17" ht="15.75" customHeight="1" x14ac:dyDescent="0.3">
      <c r="A2277" s="31" t="s">
        <v>3846</v>
      </c>
      <c r="B2277" s="23" t="str">
        <f>VLOOKUP(A2277,'Customer Names'!A2277:D4611,3,FALSE)</f>
        <v xml:space="preserve">  Tim</v>
      </c>
      <c r="C2277" s="23">
        <f>VLOOKUP(Healthcare!A2277,'Medical Examinations'!A2277:H4611,2,FALSE)</f>
        <v>22.76</v>
      </c>
      <c r="D2277" s="23">
        <f>VLOOKUP(A2277,'Medical Examinations'!A2277:H4611,3,FALSE)</f>
        <v>9.44</v>
      </c>
      <c r="E2277" s="23" t="str">
        <f>VLOOKUP(A2277,'Medical Examinations'!A2277:H4611,4,FALSE)</f>
        <v>No</v>
      </c>
      <c r="F2277" s="23" t="str">
        <f>VLOOKUP(A2277,'Medical Examinations'!A2277:H4611,5,FALSE)</f>
        <v>No</v>
      </c>
      <c r="G2277" s="23" t="str">
        <f>VLOOKUP(A2277,'Medical Examinations'!A2277:H4611,6,FALSE)</f>
        <v>No</v>
      </c>
      <c r="H2277" s="23">
        <f>VLOOKUP(A2277,'Medical Examinations'!A2277:H4611,7,FALSE)</f>
        <v>0</v>
      </c>
      <c r="I2277" s="23" t="str">
        <f>VLOOKUP(A2277,'Medical Examinations'!A2277:H4611,8,FALSE)</f>
        <v>No</v>
      </c>
      <c r="J2277" s="23" t="str" cm="1">
        <f t="array" ref="J2277">_xlfn.IFS(C2277&lt;18.5,"Under Weight",C2277&lt;25,"Healthy Weight",C2277&lt;30,"Over Weight",C2277&gt;=30,"Obesity")</f>
        <v>Healthy Weight</v>
      </c>
      <c r="K2277" s="23" t="str" cm="1">
        <f t="array" ref="K2277">_xlfn.IFS(D2277&lt;5.7,"Normal",D2277&lt;=6.5,"Prediabetes",D2277&gt;6.5,"Diabetes")</f>
        <v>Diabetes</v>
      </c>
      <c r="L2277" s="30" t="str">
        <f>VLOOKUP(A2277,'Hospitalisation Details'!A2277:H4619,2,FALSE)</f>
        <v>26-Aug-2002</v>
      </c>
      <c r="M2277" s="23">
        <f>VLOOKUP(A2277,'Hospitalisation Details'!A2277:H4619,5,FALSE)</f>
        <v>1191</v>
      </c>
      <c r="N2277" s="23" t="str">
        <f>VLOOKUP(A2277,'Hospitalisation Details'!A2277:H4619,6,FALSE)</f>
        <v>tier - 2</v>
      </c>
      <c r="O2277" s="23" t="str">
        <f>VLOOKUP(A2277,'Hospitalisation Details'!A2277:H4619,7,FALSE)</f>
        <v>tier - 1</v>
      </c>
      <c r="P2277" s="23" t="str">
        <f>VLOOKUP(A2277,'Hospitalisation Details'!A2277:H4619,8,FALSE)</f>
        <v>R1013</v>
      </c>
      <c r="Q2277" s="26">
        <f>VLOOKUP(A2277,'Hospitalisation Details'!A2277:H4619,3,FALSE)</f>
        <v>20.783333333333335</v>
      </c>
    </row>
    <row r="2278" spans="1:17" ht="15.75" customHeight="1" x14ac:dyDescent="0.3">
      <c r="A2278" s="31" t="s">
        <v>3847</v>
      </c>
      <c r="B2278" s="23" t="str">
        <f>VLOOKUP(A2278,'Customer Names'!A2278:D4612,3,FALSE)</f>
        <v xml:space="preserve">  Abby L</v>
      </c>
      <c r="C2278" s="23">
        <f>VLOOKUP(Healthcare!A2278,'Medical Examinations'!A2278:H4612,2,FALSE)</f>
        <v>22.79</v>
      </c>
      <c r="D2278" s="23">
        <f>VLOOKUP(A2278,'Medical Examinations'!A2278:H4612,3,FALSE)</f>
        <v>6.15</v>
      </c>
      <c r="E2278" s="23" t="str">
        <f>VLOOKUP(A2278,'Medical Examinations'!A2278:H4612,4,FALSE)</f>
        <v>Yes</v>
      </c>
      <c r="F2278" s="23" t="str">
        <f>VLOOKUP(A2278,'Medical Examinations'!A2278:H4612,5,FALSE)</f>
        <v>No</v>
      </c>
      <c r="G2278" s="23" t="str">
        <f>VLOOKUP(A2278,'Medical Examinations'!A2278:H4612,6,FALSE)</f>
        <v>Yes</v>
      </c>
      <c r="H2278" s="23">
        <f>VLOOKUP(A2278,'Medical Examinations'!A2278:H4612,7,FALSE)</f>
        <v>1</v>
      </c>
      <c r="I2278" s="23" t="str">
        <f>VLOOKUP(A2278,'Medical Examinations'!A2278:H4612,8,FALSE)</f>
        <v>No</v>
      </c>
      <c r="J2278" s="23" t="str" cm="1">
        <f t="array" ref="J2278">_xlfn.IFS(C2278&lt;18.5,"Under Weight",C2278&lt;25,"Healthy Weight",C2278&lt;30,"Over Weight",C2278&gt;=30,"Obesity")</f>
        <v>Healthy Weight</v>
      </c>
      <c r="K2278" s="23" t="str" cm="1">
        <f t="array" ref="K2278">_xlfn.IFS(D2278&lt;5.7,"Normal",D2278&lt;=6.5,"Prediabetes",D2278&gt;6.5,"Diabetes")</f>
        <v>Prediabetes</v>
      </c>
      <c r="L2278" s="30" t="str">
        <f>VLOOKUP(A2278,'Hospitalisation Details'!A2278:H4620,2,FALSE)</f>
        <v>28-Jun-1997</v>
      </c>
      <c r="M2278" s="23">
        <f>VLOOKUP(A2278,'Hospitalisation Details'!A2278:H4620,5,FALSE)</f>
        <v>1178.07</v>
      </c>
      <c r="N2278" s="23" t="str">
        <f>VLOOKUP(A2278,'Hospitalisation Details'!A2278:H4620,6,FALSE)</f>
        <v>tier - 2</v>
      </c>
      <c r="O2278" s="23" t="str">
        <f>VLOOKUP(A2278,'Hospitalisation Details'!A2278:H4620,7,FALSE)</f>
        <v>tier - 2</v>
      </c>
      <c r="P2278" s="23" t="str">
        <f>VLOOKUP(A2278,'Hospitalisation Details'!A2278:H4620,8,FALSE)</f>
        <v>R1013</v>
      </c>
      <c r="Q2278" s="26">
        <f>VLOOKUP(A2278,'Hospitalisation Details'!A2278:H4620,3,FALSE)</f>
        <v>25.944444444444443</v>
      </c>
    </row>
    <row r="2279" spans="1:17" ht="15.75" customHeight="1" x14ac:dyDescent="0.3">
      <c r="A2279" s="31" t="s">
        <v>3849</v>
      </c>
      <c r="B2279" s="23" t="str">
        <f>VLOOKUP(A2279,'Customer Names'!A2279:D4613,3,FALSE)</f>
        <v xml:space="preserve">  Mark</v>
      </c>
      <c r="C2279" s="23">
        <f>VLOOKUP(Healthcare!A2279,'Medical Examinations'!A2279:H4613,2,FALSE)</f>
        <v>17.41</v>
      </c>
      <c r="D2279" s="23">
        <f>VLOOKUP(A2279,'Medical Examinations'!A2279:H4613,3,FALSE)</f>
        <v>5.13</v>
      </c>
      <c r="E2279" s="23" t="str">
        <f>VLOOKUP(A2279,'Medical Examinations'!A2279:H4613,4,FALSE)</f>
        <v>Yes</v>
      </c>
      <c r="F2279" s="23" t="str">
        <f>VLOOKUP(A2279,'Medical Examinations'!A2279:H4613,5,FALSE)</f>
        <v>No</v>
      </c>
      <c r="G2279" s="23" t="str">
        <f>VLOOKUP(A2279,'Medical Examinations'!A2279:H4613,6,FALSE)</f>
        <v>No</v>
      </c>
      <c r="H2279" s="23">
        <f>VLOOKUP(A2279,'Medical Examinations'!A2279:H4613,7,FALSE)</f>
        <v>0</v>
      </c>
      <c r="I2279" s="23" t="str">
        <f>VLOOKUP(A2279,'Medical Examinations'!A2279:H4613,8,FALSE)</f>
        <v>No</v>
      </c>
      <c r="J2279" s="23" t="str" cm="1">
        <f t="array" ref="J2279">_xlfn.IFS(C2279&lt;18.5,"Under Weight",C2279&lt;25,"Healthy Weight",C2279&lt;30,"Over Weight",C2279&gt;=30,"Obesity")</f>
        <v>Under Weight</v>
      </c>
      <c r="K2279" s="23" t="str" cm="1">
        <f t="array" ref="K2279">_xlfn.IFS(D2279&lt;5.7,"Normal",D2279&lt;=6.5,"Prediabetes",D2279&gt;6.5,"Diabetes")</f>
        <v>Normal</v>
      </c>
      <c r="L2279" s="30" t="str">
        <f>VLOOKUP(A2279,'Hospitalisation Details'!A2279:H4621,2,FALSE)</f>
        <v>11-Aug-1996</v>
      </c>
      <c r="M2279" s="23">
        <f>VLOOKUP(A2279,'Hospitalisation Details'!A2279:H4621,5,FALSE)</f>
        <v>1178</v>
      </c>
      <c r="N2279" s="23" t="str">
        <f>VLOOKUP(A2279,'Hospitalisation Details'!A2279:H4621,6,FALSE)</f>
        <v>tier - 2</v>
      </c>
      <c r="O2279" s="23" t="str">
        <f>VLOOKUP(A2279,'Hospitalisation Details'!A2279:H4621,7,FALSE)</f>
        <v>tier - 3</v>
      </c>
      <c r="P2279" s="23" t="str">
        <f>VLOOKUP(A2279,'Hospitalisation Details'!A2279:H4621,8,FALSE)</f>
        <v>R1013</v>
      </c>
      <c r="Q2279" s="26">
        <f>VLOOKUP(A2279,'Hospitalisation Details'!A2279:H4621,3,FALSE)</f>
        <v>26.824999999999999</v>
      </c>
    </row>
    <row r="2280" spans="1:17" ht="15.75" customHeight="1" x14ac:dyDescent="0.3">
      <c r="A2280" s="31" t="s">
        <v>3850</v>
      </c>
      <c r="B2280" s="23" t="str">
        <f>VLOOKUP(A2280,'Customer Names'!A2280:D4614,3,FALSE)</f>
        <v xml:space="preserve">  Ali</v>
      </c>
      <c r="C2280" s="23">
        <f>VLOOKUP(Healthcare!A2280,'Medical Examinations'!A2280:H4614,2,FALSE)</f>
        <v>19.32</v>
      </c>
      <c r="D2280" s="23">
        <f>VLOOKUP(A2280,'Medical Examinations'!A2280:H4614,3,FALSE)</f>
        <v>4.96</v>
      </c>
      <c r="E2280" s="23" t="str">
        <f>VLOOKUP(A2280,'Medical Examinations'!A2280:H4614,4,FALSE)</f>
        <v>Yes</v>
      </c>
      <c r="F2280" s="23" t="str">
        <f>VLOOKUP(A2280,'Medical Examinations'!A2280:H4614,5,FALSE)</f>
        <v>No</v>
      </c>
      <c r="G2280" s="23" t="str">
        <f>VLOOKUP(A2280,'Medical Examinations'!A2280:H4614,6,FALSE)</f>
        <v>No</v>
      </c>
      <c r="H2280" s="23">
        <f>VLOOKUP(A2280,'Medical Examinations'!A2280:H4614,7,FALSE)</f>
        <v>0</v>
      </c>
      <c r="I2280" s="23" t="str">
        <f>VLOOKUP(A2280,'Medical Examinations'!A2280:H4614,8,FALSE)</f>
        <v>No</v>
      </c>
      <c r="J2280" s="23" t="str" cm="1">
        <f t="array" ref="J2280">_xlfn.IFS(C2280&lt;18.5,"Under Weight",C2280&lt;25,"Healthy Weight",C2280&lt;30,"Over Weight",C2280&gt;=30,"Obesity")</f>
        <v>Healthy Weight</v>
      </c>
      <c r="K2280" s="23" t="str" cm="1">
        <f t="array" ref="K2280">_xlfn.IFS(D2280&lt;5.7,"Normal",D2280&lt;=6.5,"Prediabetes",D2280&gt;6.5,"Diabetes")</f>
        <v>Normal</v>
      </c>
      <c r="L2280" s="30" t="str">
        <f>VLOOKUP(A2280,'Hospitalisation Details'!A2280:H4622,2,FALSE)</f>
        <v>12-Nov-2001</v>
      </c>
      <c r="M2280" s="23">
        <f>VLOOKUP(A2280,'Hospitalisation Details'!A2280:H4622,5,FALSE)</f>
        <v>1167</v>
      </c>
      <c r="N2280" s="23" t="str">
        <f>VLOOKUP(A2280,'Hospitalisation Details'!A2280:H4622,6,FALSE)</f>
        <v>tier - 2</v>
      </c>
      <c r="O2280" s="23" t="str">
        <f>VLOOKUP(A2280,'Hospitalisation Details'!A2280:H4622,7,FALSE)</f>
        <v>tier - 1</v>
      </c>
      <c r="P2280" s="23" t="str">
        <f>VLOOKUP(A2280,'Hospitalisation Details'!A2280:H4622,8,FALSE)</f>
        <v>R1013</v>
      </c>
      <c r="Q2280" s="26">
        <f>VLOOKUP(A2280,'Hospitalisation Details'!A2280:H4622,3,FALSE)</f>
        <v>21.572222222222223</v>
      </c>
    </row>
    <row r="2281" spans="1:17" ht="15.75" customHeight="1" x14ac:dyDescent="0.3">
      <c r="A2281" s="31" t="s">
        <v>3852</v>
      </c>
      <c r="B2281" s="23" t="str">
        <f>VLOOKUP(A2281,'Customer Names'!A2281:D4615,3,FALSE)</f>
        <v xml:space="preserve">  Joshua</v>
      </c>
      <c r="C2281" s="23">
        <f>VLOOKUP(Healthcare!A2281,'Medical Examinations'!A2281:H4615,2,FALSE)</f>
        <v>18.25</v>
      </c>
      <c r="D2281" s="23">
        <f>VLOOKUP(A2281,'Medical Examinations'!A2281:H4615,3,FALSE)</f>
        <v>10.95</v>
      </c>
      <c r="E2281" s="23" t="str">
        <f>VLOOKUP(A2281,'Medical Examinations'!A2281:H4615,4,FALSE)</f>
        <v>No</v>
      </c>
      <c r="F2281" s="23" t="str">
        <f>VLOOKUP(A2281,'Medical Examinations'!A2281:H4615,5,FALSE)</f>
        <v>No</v>
      </c>
      <c r="G2281" s="23" t="str">
        <f>VLOOKUP(A2281,'Medical Examinations'!A2281:H4615,6,FALSE)</f>
        <v>No</v>
      </c>
      <c r="H2281" s="23">
        <f>VLOOKUP(A2281,'Medical Examinations'!A2281:H4615,7,FALSE)</f>
        <v>0</v>
      </c>
      <c r="I2281" s="23" t="str">
        <f>VLOOKUP(A2281,'Medical Examinations'!A2281:H4615,8,FALSE)</f>
        <v>No</v>
      </c>
      <c r="J2281" s="23" t="str" cm="1">
        <f t="array" ref="J2281">_xlfn.IFS(C2281&lt;18.5,"Under Weight",C2281&lt;25,"Healthy Weight",C2281&lt;30,"Over Weight",C2281&gt;=30,"Obesity")</f>
        <v>Under Weight</v>
      </c>
      <c r="K2281" s="23" t="str" cm="1">
        <f t="array" ref="K2281">_xlfn.IFS(D2281&lt;5.7,"Normal",D2281&lt;=6.5,"Prediabetes",D2281&gt;6.5,"Diabetes")</f>
        <v>Diabetes</v>
      </c>
      <c r="L2281" s="30" t="str">
        <f>VLOOKUP(A2281,'Hospitalisation Details'!A2281:H4623,2,FALSE)</f>
        <v>11-Jun-2002</v>
      </c>
      <c r="M2281" s="23">
        <f>VLOOKUP(A2281,'Hospitalisation Details'!A2281:H4623,5,FALSE)</f>
        <v>1165</v>
      </c>
      <c r="N2281" s="23" t="str">
        <f>VLOOKUP(A2281,'Hospitalisation Details'!A2281:H4623,6,FALSE)</f>
        <v>tier - 2</v>
      </c>
      <c r="O2281" s="23" t="str">
        <f>VLOOKUP(A2281,'Hospitalisation Details'!A2281:H4623,7,FALSE)</f>
        <v>tier - 3</v>
      </c>
      <c r="P2281" s="23" t="str">
        <f>VLOOKUP(A2281,'Hospitalisation Details'!A2281:H4623,8,FALSE)</f>
        <v>R1012</v>
      </c>
      <c r="Q2281" s="26">
        <f>VLOOKUP(A2281,'Hospitalisation Details'!A2281:H4623,3,FALSE)</f>
        <v>20.991666666666667</v>
      </c>
    </row>
    <row r="2282" spans="1:17" ht="15.75" customHeight="1" x14ac:dyDescent="0.3">
      <c r="A2282" s="31" t="s">
        <v>3853</v>
      </c>
      <c r="B2282" s="23" t="str">
        <f>VLOOKUP(A2282,'Customer Names'!A2282:D4616,3,FALSE)</f>
        <v xml:space="preserve">  Pierre</v>
      </c>
      <c r="C2282" s="23">
        <f>VLOOKUP(Healthcare!A2282,'Medical Examinations'!A2282:H4616,2,FALSE)</f>
        <v>53.13</v>
      </c>
      <c r="D2282" s="23">
        <f>VLOOKUP(A2282,'Medical Examinations'!A2282:H4616,3,FALSE)</f>
        <v>4.4400000000000004</v>
      </c>
      <c r="E2282" s="23" t="str">
        <f>VLOOKUP(A2282,'Medical Examinations'!A2282:H4616,4,FALSE)</f>
        <v>No</v>
      </c>
      <c r="F2282" s="23" t="str">
        <f>VLOOKUP(A2282,'Medical Examinations'!A2282:H4616,5,FALSE)</f>
        <v>yes</v>
      </c>
      <c r="G2282" s="23" t="str">
        <f>VLOOKUP(A2282,'Medical Examinations'!A2282:H4616,6,FALSE)</f>
        <v>No</v>
      </c>
      <c r="H2282" s="23">
        <f>VLOOKUP(A2282,'Medical Examinations'!A2282:H4616,7,FALSE)</f>
        <v>1</v>
      </c>
      <c r="I2282" s="23" t="str">
        <f>VLOOKUP(A2282,'Medical Examinations'!A2282:H4616,8,FALSE)</f>
        <v>No</v>
      </c>
      <c r="J2282" s="23" t="str" cm="1">
        <f t="array" ref="J2282">_xlfn.IFS(C2282&lt;18.5,"Under Weight",C2282&lt;25,"Healthy Weight",C2282&lt;30,"Over Weight",C2282&gt;=30,"Obesity")</f>
        <v>Obesity</v>
      </c>
      <c r="K2282" s="23" t="str" cm="1">
        <f t="array" ref="K2282">_xlfn.IFS(D2282&lt;5.7,"Normal",D2282&lt;=6.5,"Prediabetes",D2282&gt;6.5,"Diabetes")</f>
        <v>Normal</v>
      </c>
      <c r="L2282" s="30" t="str">
        <f>VLOOKUP(A2282,'Hospitalisation Details'!A2282:H4624,2,FALSE)</f>
        <v>11-Nov-2004</v>
      </c>
      <c r="M2282" s="23">
        <f>VLOOKUP(A2282,'Hospitalisation Details'!A2282:H4624,5,FALSE)</f>
        <v>1163.46</v>
      </c>
      <c r="N2282" s="23" t="str">
        <f>VLOOKUP(A2282,'Hospitalisation Details'!A2282:H4624,6,FALSE)</f>
        <v>tier - 2</v>
      </c>
      <c r="O2282" s="23" t="str">
        <f>VLOOKUP(A2282,'Hospitalisation Details'!A2282:H4624,7,FALSE)</f>
        <v>tier - 3</v>
      </c>
      <c r="P2282" s="23" t="str">
        <f>VLOOKUP(A2282,'Hospitalisation Details'!A2282:H4624,8,FALSE)</f>
        <v>R1013</v>
      </c>
      <c r="Q2282" s="26">
        <f>VLOOKUP(A2282,'Hospitalisation Details'!A2282:H4624,3,FALSE)</f>
        <v>18.574999999999999</v>
      </c>
    </row>
    <row r="2283" spans="1:17" ht="15.75" customHeight="1" x14ac:dyDescent="0.3">
      <c r="A2283" s="31" t="s">
        <v>3855</v>
      </c>
      <c r="B2283" s="23" t="str">
        <f>VLOOKUP(A2283,'Customer Names'!A2283:D4617,3,FALSE)</f>
        <v xml:space="preserve">  Kate</v>
      </c>
      <c r="C2283" s="23">
        <f>VLOOKUP(Healthcare!A2283,'Medical Examinations'!A2283:H4617,2,FALSE)</f>
        <v>20.46</v>
      </c>
      <c r="D2283" s="23">
        <f>VLOOKUP(A2283,'Medical Examinations'!A2283:H4617,3,FALSE)</f>
        <v>4.0199999999999996</v>
      </c>
      <c r="E2283" s="23" t="str">
        <f>VLOOKUP(A2283,'Medical Examinations'!A2283:H4617,4,FALSE)</f>
        <v>No</v>
      </c>
      <c r="F2283" s="23" t="str">
        <f>VLOOKUP(A2283,'Medical Examinations'!A2283:H4617,5,FALSE)</f>
        <v>No</v>
      </c>
      <c r="G2283" s="23" t="str">
        <f>VLOOKUP(A2283,'Medical Examinations'!A2283:H4617,6,FALSE)</f>
        <v>No</v>
      </c>
      <c r="H2283" s="23">
        <f>VLOOKUP(A2283,'Medical Examinations'!A2283:H4617,7,FALSE)</f>
        <v>0</v>
      </c>
      <c r="I2283" s="23" t="str">
        <f>VLOOKUP(A2283,'Medical Examinations'!A2283:H4617,8,FALSE)</f>
        <v>No</v>
      </c>
      <c r="J2283" s="23" t="str" cm="1">
        <f t="array" ref="J2283">_xlfn.IFS(C2283&lt;18.5,"Under Weight",C2283&lt;25,"Healthy Weight",C2283&lt;30,"Over Weight",C2283&gt;=30,"Obesity")</f>
        <v>Healthy Weight</v>
      </c>
      <c r="K2283" s="23" t="str" cm="1">
        <f t="array" ref="K2283">_xlfn.IFS(D2283&lt;5.7,"Normal",D2283&lt;=6.5,"Prediabetes",D2283&gt;6.5,"Diabetes")</f>
        <v>Normal</v>
      </c>
      <c r="L2283" s="30" t="str">
        <f>VLOOKUP(A2283,'Hospitalisation Details'!A2283:H4625,2,FALSE)</f>
        <v>26-Jul-1994</v>
      </c>
      <c r="M2283" s="23">
        <f>VLOOKUP(A2283,'Hospitalisation Details'!A2283:H4625,5,FALSE)</f>
        <v>1158.32</v>
      </c>
      <c r="N2283" s="23" t="str">
        <f>VLOOKUP(A2283,'Hospitalisation Details'!A2283:H4625,6,FALSE)</f>
        <v>tier - 2</v>
      </c>
      <c r="O2283" s="23" t="str">
        <f>VLOOKUP(A2283,'Hospitalisation Details'!A2283:H4625,7,FALSE)</f>
        <v>tier - 1</v>
      </c>
      <c r="P2283" s="23" t="str">
        <f>VLOOKUP(A2283,'Hospitalisation Details'!A2283:H4625,8,FALSE)</f>
        <v>R1013</v>
      </c>
      <c r="Q2283" s="26">
        <f>VLOOKUP(A2283,'Hospitalisation Details'!A2283:H4625,3,FALSE)</f>
        <v>28.866666666666667</v>
      </c>
    </row>
    <row r="2284" spans="1:17" ht="15.75" customHeight="1" x14ac:dyDescent="0.3">
      <c r="A2284" s="31" t="s">
        <v>3856</v>
      </c>
      <c r="B2284" s="23" t="str">
        <f>VLOOKUP(A2284,'Customer Names'!A2284:D4618,3,FALSE)</f>
        <v xml:space="preserve">  David</v>
      </c>
      <c r="C2284" s="23">
        <f>VLOOKUP(Healthcare!A2284,'Medical Examinations'!A2284:H4618,2,FALSE)</f>
        <v>43.01</v>
      </c>
      <c r="D2284" s="23">
        <f>VLOOKUP(A2284,'Medical Examinations'!A2284:H4618,3,FALSE)</f>
        <v>5.44</v>
      </c>
      <c r="E2284" s="23" t="str">
        <f>VLOOKUP(A2284,'Medical Examinations'!A2284:H4618,4,FALSE)</f>
        <v>No</v>
      </c>
      <c r="F2284" s="23" t="str">
        <f>VLOOKUP(A2284,'Medical Examinations'!A2284:H4618,5,FALSE)</f>
        <v>yes</v>
      </c>
      <c r="G2284" s="23" t="str">
        <f>VLOOKUP(A2284,'Medical Examinations'!A2284:H4618,6,FALSE)</f>
        <v>No</v>
      </c>
      <c r="H2284" s="23">
        <f>VLOOKUP(A2284,'Medical Examinations'!A2284:H4618,7,FALSE)</f>
        <v>1</v>
      </c>
      <c r="I2284" s="23" t="str">
        <f>VLOOKUP(A2284,'Medical Examinations'!A2284:H4618,8,FALSE)</f>
        <v>No</v>
      </c>
      <c r="J2284" s="23" t="str" cm="1">
        <f t="array" ref="J2284">_xlfn.IFS(C2284&lt;18.5,"Under Weight",C2284&lt;25,"Healthy Weight",C2284&lt;30,"Over Weight",C2284&gt;=30,"Obesity")</f>
        <v>Obesity</v>
      </c>
      <c r="K2284" s="23" t="str" cm="1">
        <f t="array" ref="K2284">_xlfn.IFS(D2284&lt;5.7,"Normal",D2284&lt;=6.5,"Prediabetes",D2284&gt;6.5,"Diabetes")</f>
        <v>Normal</v>
      </c>
      <c r="L2284" s="30" t="str">
        <f>VLOOKUP(A2284,'Hospitalisation Details'!A2284:H4626,2,FALSE)</f>
        <v>18-Jul-2004</v>
      </c>
      <c r="M2284" s="23">
        <f>VLOOKUP(A2284,'Hospitalisation Details'!A2284:H4626,5,FALSE)</f>
        <v>1149.4000000000001</v>
      </c>
      <c r="N2284" s="23" t="str">
        <f>VLOOKUP(A2284,'Hospitalisation Details'!A2284:H4626,6,FALSE)</f>
        <v>tier - 2</v>
      </c>
      <c r="O2284" s="23" t="str">
        <f>VLOOKUP(A2284,'Hospitalisation Details'!A2284:H4626,7,FALSE)</f>
        <v>tier - 2</v>
      </c>
      <c r="P2284" s="23" t="str">
        <f>VLOOKUP(A2284,'Hospitalisation Details'!A2284:H4626,8,FALSE)</f>
        <v>R1013</v>
      </c>
      <c r="Q2284" s="26">
        <f>VLOOKUP(A2284,'Hospitalisation Details'!A2284:H4626,3,FALSE)</f>
        <v>18.888888888888889</v>
      </c>
    </row>
    <row r="2285" spans="1:17" ht="15.75" customHeight="1" x14ac:dyDescent="0.3">
      <c r="A2285" s="31" t="s">
        <v>3857</v>
      </c>
      <c r="B2285" s="23" t="str">
        <f>VLOOKUP(A2285,'Customer Names'!A2285:D4619,3,FALSE)</f>
        <v xml:space="preserve">  Carla</v>
      </c>
      <c r="C2285" s="23">
        <f>VLOOKUP(Healthcare!A2285,'Medical Examinations'!A2285:H4619,2,FALSE)</f>
        <v>15.01</v>
      </c>
      <c r="D2285" s="23">
        <f>VLOOKUP(A2285,'Medical Examinations'!A2285:H4619,3,FALSE)</f>
        <v>4.1500000000000004</v>
      </c>
      <c r="E2285" s="23" t="str">
        <f>VLOOKUP(A2285,'Medical Examinations'!A2285:H4619,4,FALSE)</f>
        <v>No</v>
      </c>
      <c r="F2285" s="23" t="str">
        <f>VLOOKUP(A2285,'Medical Examinations'!A2285:H4619,5,FALSE)</f>
        <v>No</v>
      </c>
      <c r="G2285" s="23" t="str">
        <f>VLOOKUP(A2285,'Medical Examinations'!A2285:H4619,6,FALSE)</f>
        <v>Yes</v>
      </c>
      <c r="H2285" s="23">
        <f>VLOOKUP(A2285,'Medical Examinations'!A2285:H4619,7,FALSE)</f>
        <v>1</v>
      </c>
      <c r="I2285" s="23" t="str">
        <f>VLOOKUP(A2285,'Medical Examinations'!A2285:H4619,8,FALSE)</f>
        <v>No</v>
      </c>
      <c r="J2285" s="23" t="str" cm="1">
        <f t="array" ref="J2285">_xlfn.IFS(C2285&lt;18.5,"Under Weight",C2285&lt;25,"Healthy Weight",C2285&lt;30,"Over Weight",C2285&gt;=30,"Obesity")</f>
        <v>Under Weight</v>
      </c>
      <c r="K2285" s="23" t="str" cm="1">
        <f t="array" ref="K2285">_xlfn.IFS(D2285&lt;5.7,"Normal",D2285&lt;=6.5,"Prediabetes",D2285&gt;6.5,"Diabetes")</f>
        <v>Normal</v>
      </c>
      <c r="L2285" s="30" t="str">
        <f>VLOOKUP(A2285,'Hospitalisation Details'!A2285:H4627,2,FALSE)</f>
        <v>12-Jun-2003</v>
      </c>
      <c r="M2285" s="23">
        <f>VLOOKUP(A2285,'Hospitalisation Details'!A2285:H4627,5,FALSE)</f>
        <v>1149</v>
      </c>
      <c r="N2285" s="23" t="str">
        <f>VLOOKUP(A2285,'Hospitalisation Details'!A2285:H4627,6,FALSE)</f>
        <v>tier - 2</v>
      </c>
      <c r="O2285" s="23" t="str">
        <f>VLOOKUP(A2285,'Hospitalisation Details'!A2285:H4627,7,FALSE)</f>
        <v>tier - 1</v>
      </c>
      <c r="P2285" s="23" t="str">
        <f>VLOOKUP(A2285,'Hospitalisation Details'!A2285:H4627,8,FALSE)</f>
        <v>R1012</v>
      </c>
      <c r="Q2285" s="26">
        <f>VLOOKUP(A2285,'Hospitalisation Details'!A2285:H4627,3,FALSE)</f>
        <v>19.988888888888887</v>
      </c>
    </row>
    <row r="2286" spans="1:17" ht="15.75" customHeight="1" x14ac:dyDescent="0.3">
      <c r="A2286" s="31" t="s">
        <v>3858</v>
      </c>
      <c r="B2286" s="23" t="str">
        <f>VLOOKUP(A2286,'Customer Names'!A2286:D4620,3,FALSE)</f>
        <v xml:space="preserve">  Alvaro Sr</v>
      </c>
      <c r="C2286" s="23">
        <f>VLOOKUP(Healthcare!A2286,'Medical Examinations'!A2286:H4620,2,FALSE)</f>
        <v>41.14</v>
      </c>
      <c r="D2286" s="23">
        <f>VLOOKUP(A2286,'Medical Examinations'!A2286:H4620,3,FALSE)</f>
        <v>6.02</v>
      </c>
      <c r="E2286" s="23" t="str">
        <f>VLOOKUP(A2286,'Medical Examinations'!A2286:H4620,4,FALSE)</f>
        <v>No</v>
      </c>
      <c r="F2286" s="23" t="str">
        <f>VLOOKUP(A2286,'Medical Examinations'!A2286:H4620,5,FALSE)</f>
        <v>yes</v>
      </c>
      <c r="G2286" s="23" t="str">
        <f>VLOOKUP(A2286,'Medical Examinations'!A2286:H4620,6,FALSE)</f>
        <v>No</v>
      </c>
      <c r="H2286" s="23">
        <f>VLOOKUP(A2286,'Medical Examinations'!A2286:H4620,7,FALSE)</f>
        <v>1</v>
      </c>
      <c r="I2286" s="23" t="str">
        <f>VLOOKUP(A2286,'Medical Examinations'!A2286:H4620,8,FALSE)</f>
        <v>No</v>
      </c>
      <c r="J2286" s="23" t="str" cm="1">
        <f t="array" ref="J2286">_xlfn.IFS(C2286&lt;18.5,"Under Weight",C2286&lt;25,"Healthy Weight",C2286&lt;30,"Over Weight",C2286&gt;=30,"Obesity")</f>
        <v>Obesity</v>
      </c>
      <c r="K2286" s="23" t="str" cm="1">
        <f t="array" ref="K2286">_xlfn.IFS(D2286&lt;5.7,"Normal",D2286&lt;=6.5,"Prediabetes",D2286&gt;6.5,"Diabetes")</f>
        <v>Prediabetes</v>
      </c>
      <c r="L2286" s="30" t="str">
        <f>VLOOKUP(A2286,'Hospitalisation Details'!A2286:H4628,2,FALSE)</f>
        <v>10-Jun-2004</v>
      </c>
      <c r="M2286" s="23">
        <f>VLOOKUP(A2286,'Hospitalisation Details'!A2286:H4628,5,FALSE)</f>
        <v>1146.8</v>
      </c>
      <c r="N2286" s="23" t="str">
        <f>VLOOKUP(A2286,'Hospitalisation Details'!A2286:H4628,6,FALSE)</f>
        <v>tier - 2</v>
      </c>
      <c r="O2286" s="23" t="str">
        <f>VLOOKUP(A2286,'Hospitalisation Details'!A2286:H4628,7,FALSE)</f>
        <v>tier - 2</v>
      </c>
      <c r="P2286" s="23" t="str">
        <f>VLOOKUP(A2286,'Hospitalisation Details'!A2286:H4628,8,FALSE)</f>
        <v>R1013</v>
      </c>
      <c r="Q2286" s="26">
        <f>VLOOKUP(A2286,'Hospitalisation Details'!A2286:H4628,3,FALSE)</f>
        <v>18.994444444444444</v>
      </c>
    </row>
    <row r="2287" spans="1:17" ht="15.75" customHeight="1" x14ac:dyDescent="0.3">
      <c r="A2287" s="31" t="s">
        <v>3860</v>
      </c>
      <c r="B2287" s="23" t="str">
        <f>VLOOKUP(A2287,'Customer Names'!A2287:D4621,3,FALSE)</f>
        <v xml:space="preserve">  Hope</v>
      </c>
      <c r="C2287" s="23">
        <f>VLOOKUP(Healthcare!A2287,'Medical Examinations'!A2287:H4621,2,FALSE)</f>
        <v>16.55</v>
      </c>
      <c r="D2287" s="23">
        <f>VLOOKUP(A2287,'Medical Examinations'!A2287:H4621,3,FALSE)</f>
        <v>7.73</v>
      </c>
      <c r="E2287" s="23" t="str">
        <f>VLOOKUP(A2287,'Medical Examinations'!A2287:H4621,4,FALSE)</f>
        <v>No</v>
      </c>
      <c r="F2287" s="23" t="str">
        <f>VLOOKUP(A2287,'Medical Examinations'!A2287:H4621,5,FALSE)</f>
        <v>No</v>
      </c>
      <c r="G2287" s="23" t="str">
        <f>VLOOKUP(A2287,'Medical Examinations'!A2287:H4621,6,FALSE)</f>
        <v>No</v>
      </c>
      <c r="H2287" s="23">
        <f>VLOOKUP(A2287,'Medical Examinations'!A2287:H4621,7,FALSE)</f>
        <v>0</v>
      </c>
      <c r="I2287" s="23" t="str">
        <f>VLOOKUP(A2287,'Medical Examinations'!A2287:H4621,8,FALSE)</f>
        <v>No</v>
      </c>
      <c r="J2287" s="23" t="str" cm="1">
        <f t="array" ref="J2287">_xlfn.IFS(C2287&lt;18.5,"Under Weight",C2287&lt;25,"Healthy Weight",C2287&lt;30,"Over Weight",C2287&gt;=30,"Obesity")</f>
        <v>Under Weight</v>
      </c>
      <c r="K2287" s="23" t="str" cm="1">
        <f t="array" ref="K2287">_xlfn.IFS(D2287&lt;5.7,"Normal",D2287&lt;=6.5,"Prediabetes",D2287&gt;6.5,"Diabetes")</f>
        <v>Diabetes</v>
      </c>
      <c r="L2287" s="30" t="str">
        <f>VLOOKUP(A2287,'Hospitalisation Details'!A2287:H4629,2,FALSE)</f>
        <v>01-Oct-2002</v>
      </c>
      <c r="M2287" s="23">
        <f>VLOOKUP(A2287,'Hospitalisation Details'!A2287:H4629,5,FALSE)</f>
        <v>1142</v>
      </c>
      <c r="N2287" s="23" t="str">
        <f>VLOOKUP(A2287,'Hospitalisation Details'!A2287:H4629,6,FALSE)</f>
        <v>tier - 3</v>
      </c>
      <c r="O2287" s="23" t="str">
        <f>VLOOKUP(A2287,'Hospitalisation Details'!A2287:H4629,7,FALSE)</f>
        <v>tier - 2</v>
      </c>
      <c r="P2287" s="23" t="str">
        <f>VLOOKUP(A2287,'Hospitalisation Details'!A2287:H4629,8,FALSE)</f>
        <v>R1011</v>
      </c>
      <c r="Q2287" s="26">
        <f>VLOOKUP(A2287,'Hospitalisation Details'!A2287:H4629,3,FALSE)</f>
        <v>20.68611111111111</v>
      </c>
    </row>
    <row r="2288" spans="1:17" ht="15.75" customHeight="1" x14ac:dyDescent="0.3">
      <c r="A2288" s="31" t="s">
        <v>3861</v>
      </c>
      <c r="B2288" s="23" t="str">
        <f>VLOOKUP(A2288,'Customer Names'!A2288:D4622,3,FALSE)</f>
        <v xml:space="preserve">  Mark P</v>
      </c>
      <c r="C2288" s="23">
        <f>VLOOKUP(Healthcare!A2288,'Medical Examinations'!A2288:H4622,2,FALSE)</f>
        <v>37.29</v>
      </c>
      <c r="D2288" s="23">
        <f>VLOOKUP(A2288,'Medical Examinations'!A2288:H4622,3,FALSE)</f>
        <v>5.03</v>
      </c>
      <c r="E2288" s="23" t="str">
        <f>VLOOKUP(A2288,'Medical Examinations'!A2288:H4622,4,FALSE)</f>
        <v>No</v>
      </c>
      <c r="F2288" s="23" t="str">
        <f>VLOOKUP(A2288,'Medical Examinations'!A2288:H4622,5,FALSE)</f>
        <v>yes</v>
      </c>
      <c r="G2288" s="23" t="str">
        <f>VLOOKUP(A2288,'Medical Examinations'!A2288:H4622,6,FALSE)</f>
        <v>No</v>
      </c>
      <c r="H2288" s="23">
        <f>VLOOKUP(A2288,'Medical Examinations'!A2288:H4622,7,FALSE)</f>
        <v>1</v>
      </c>
      <c r="I2288" s="23" t="str">
        <f>VLOOKUP(A2288,'Medical Examinations'!A2288:H4622,8,FALSE)</f>
        <v>No</v>
      </c>
      <c r="J2288" s="23" t="str" cm="1">
        <f t="array" ref="J2288">_xlfn.IFS(C2288&lt;18.5,"Under Weight",C2288&lt;25,"Healthy Weight",C2288&lt;30,"Over Weight",C2288&gt;=30,"Obesity")</f>
        <v>Obesity</v>
      </c>
      <c r="K2288" s="23" t="str" cm="1">
        <f t="array" ref="K2288">_xlfn.IFS(D2288&lt;5.7,"Normal",D2288&lt;=6.5,"Prediabetes",D2288&gt;6.5,"Diabetes")</f>
        <v>Normal</v>
      </c>
      <c r="L2288" s="30" t="str">
        <f>VLOOKUP(A2288,'Hospitalisation Details'!A2288:H4630,2,FALSE)</f>
        <v>12-Sep-2004</v>
      </c>
      <c r="M2288" s="23">
        <f>VLOOKUP(A2288,'Hospitalisation Details'!A2288:H4630,5,FALSE)</f>
        <v>1141.45</v>
      </c>
      <c r="N2288" s="23" t="str">
        <f>VLOOKUP(A2288,'Hospitalisation Details'!A2288:H4630,6,FALSE)</f>
        <v>tier - 3</v>
      </c>
      <c r="O2288" s="23" t="str">
        <f>VLOOKUP(A2288,'Hospitalisation Details'!A2288:H4630,7,FALSE)</f>
        <v>tier - 3</v>
      </c>
      <c r="P2288" s="23" t="str">
        <f>VLOOKUP(A2288,'Hospitalisation Details'!A2288:H4630,8,FALSE)</f>
        <v>R1013</v>
      </c>
      <c r="Q2288" s="26">
        <f>VLOOKUP(A2288,'Hospitalisation Details'!A2288:H4630,3,FALSE)</f>
        <v>18.738888888888887</v>
      </c>
    </row>
    <row r="2289" spans="1:17" ht="15.75" customHeight="1" x14ac:dyDescent="0.3">
      <c r="A2289" s="31" t="s">
        <v>3863</v>
      </c>
      <c r="B2289" s="23" t="str">
        <f>VLOOKUP(A2289,'Customer Names'!A2289:D4623,3,FALSE)</f>
        <v xml:space="preserve">  Desiree</v>
      </c>
      <c r="C2289" s="23">
        <f>VLOOKUP(Healthcare!A2289,'Medical Examinations'!A2289:H4623,2,FALSE)</f>
        <v>16.739999999999998</v>
      </c>
      <c r="D2289" s="23">
        <f>VLOOKUP(A2289,'Medical Examinations'!A2289:H4623,3,FALSE)</f>
        <v>4.08</v>
      </c>
      <c r="E2289" s="23" t="str">
        <f>VLOOKUP(A2289,'Medical Examinations'!A2289:H4623,4,FALSE)</f>
        <v>Yes</v>
      </c>
      <c r="F2289" s="23" t="str">
        <f>VLOOKUP(A2289,'Medical Examinations'!A2289:H4623,5,FALSE)</f>
        <v>No</v>
      </c>
      <c r="G2289" s="23" t="str">
        <f>VLOOKUP(A2289,'Medical Examinations'!A2289:H4623,6,FALSE)</f>
        <v>No</v>
      </c>
      <c r="H2289" s="23">
        <f>VLOOKUP(A2289,'Medical Examinations'!A2289:H4623,7,FALSE)</f>
        <v>0</v>
      </c>
      <c r="I2289" s="23" t="str">
        <f>VLOOKUP(A2289,'Medical Examinations'!A2289:H4623,8,FALSE)</f>
        <v>No</v>
      </c>
      <c r="J2289" s="23" t="str" cm="1">
        <f t="array" ref="J2289">_xlfn.IFS(C2289&lt;18.5,"Under Weight",C2289&lt;25,"Healthy Weight",C2289&lt;30,"Over Weight",C2289&gt;=30,"Obesity")</f>
        <v>Under Weight</v>
      </c>
      <c r="K2289" s="23" t="str" cm="1">
        <f t="array" ref="K2289">_xlfn.IFS(D2289&lt;5.7,"Normal",D2289&lt;=6.5,"Prediabetes",D2289&gt;6.5,"Diabetes")</f>
        <v>Normal</v>
      </c>
      <c r="L2289" s="30" t="str">
        <f>VLOOKUP(A2289,'Hospitalisation Details'!A2289:H4631,2,FALSE)</f>
        <v>25-Oct-2001</v>
      </c>
      <c r="M2289" s="23">
        <f>VLOOKUP(A2289,'Hospitalisation Details'!A2289:H4631,5,FALSE)</f>
        <v>1141</v>
      </c>
      <c r="N2289" s="23" t="str">
        <f>VLOOKUP(A2289,'Hospitalisation Details'!A2289:H4631,6,FALSE)</f>
        <v>tier - 3</v>
      </c>
      <c r="O2289" s="23" t="str">
        <f>VLOOKUP(A2289,'Hospitalisation Details'!A2289:H4631,7,FALSE)</f>
        <v>tier - 1</v>
      </c>
      <c r="P2289" s="23" t="str">
        <f>VLOOKUP(A2289,'Hospitalisation Details'!A2289:H4631,8,FALSE)</f>
        <v>R1013</v>
      </c>
      <c r="Q2289" s="26">
        <f>VLOOKUP(A2289,'Hospitalisation Details'!A2289:H4631,3,FALSE)</f>
        <v>21.619444444444444</v>
      </c>
    </row>
    <row r="2290" spans="1:17" ht="15.75" customHeight="1" x14ac:dyDescent="0.3">
      <c r="A2290" s="31" t="s">
        <v>3864</v>
      </c>
      <c r="B2290" s="23" t="str">
        <f>VLOOKUP(A2290,'Customer Names'!A2290:D4624,3,FALSE)</f>
        <v xml:space="preserve">  Mario Jr</v>
      </c>
      <c r="C2290" s="23">
        <f>VLOOKUP(Healthcare!A2290,'Medical Examinations'!A2290:H4624,2,FALSE)</f>
        <v>34.43</v>
      </c>
      <c r="D2290" s="23">
        <f>VLOOKUP(A2290,'Medical Examinations'!A2290:H4624,3,FALSE)</f>
        <v>4.2699999999999996</v>
      </c>
      <c r="E2290" s="23" t="str">
        <f>VLOOKUP(A2290,'Medical Examinations'!A2290:H4624,4,FALSE)</f>
        <v>No</v>
      </c>
      <c r="F2290" s="23" t="str">
        <f>VLOOKUP(A2290,'Medical Examinations'!A2290:H4624,5,FALSE)</f>
        <v>yes</v>
      </c>
      <c r="G2290" s="23" t="str">
        <f>VLOOKUP(A2290,'Medical Examinations'!A2290:H4624,6,FALSE)</f>
        <v>No</v>
      </c>
      <c r="H2290" s="23">
        <f>VLOOKUP(A2290,'Medical Examinations'!A2290:H4624,7,FALSE)</f>
        <v>1</v>
      </c>
      <c r="I2290" s="23" t="str">
        <f>VLOOKUP(A2290,'Medical Examinations'!A2290:H4624,8,FALSE)</f>
        <v>No</v>
      </c>
      <c r="J2290" s="23" t="str" cm="1">
        <f t="array" ref="J2290">_xlfn.IFS(C2290&lt;18.5,"Under Weight",C2290&lt;25,"Healthy Weight",C2290&lt;30,"Over Weight",C2290&gt;=30,"Obesity")</f>
        <v>Obesity</v>
      </c>
      <c r="K2290" s="23" t="str" cm="1">
        <f t="array" ref="K2290">_xlfn.IFS(D2290&lt;5.7,"Normal",D2290&lt;=6.5,"Prediabetes",D2290&gt;6.5,"Diabetes")</f>
        <v>Normal</v>
      </c>
      <c r="L2290" s="30" t="str">
        <f>VLOOKUP(A2290,'Hospitalisation Details'!A2290:H4632,2,FALSE)</f>
        <v>27-Nov-2004</v>
      </c>
      <c r="M2290" s="23">
        <f>VLOOKUP(A2290,'Hospitalisation Details'!A2290:H4632,5,FALSE)</f>
        <v>1137.47</v>
      </c>
      <c r="N2290" s="23" t="str">
        <f>VLOOKUP(A2290,'Hospitalisation Details'!A2290:H4632,6,FALSE)</f>
        <v>tier - 3</v>
      </c>
      <c r="O2290" s="23" t="str">
        <f>VLOOKUP(A2290,'Hospitalisation Details'!A2290:H4632,7,FALSE)</f>
        <v>tier - 2</v>
      </c>
      <c r="P2290" s="23" t="str">
        <f>VLOOKUP(A2290,'Hospitalisation Details'!A2290:H4632,8,FALSE)</f>
        <v>R1013</v>
      </c>
      <c r="Q2290" s="26">
        <f>VLOOKUP(A2290,'Hospitalisation Details'!A2290:H4632,3,FALSE)</f>
        <v>18.530555555555555</v>
      </c>
    </row>
    <row r="2291" spans="1:17" ht="15.75" customHeight="1" x14ac:dyDescent="0.3">
      <c r="A2291" s="31" t="s">
        <v>3866</v>
      </c>
      <c r="B2291" s="23" t="str">
        <f>VLOOKUP(A2291,'Customer Names'!A2291:D4625,3,FALSE)</f>
        <v xml:space="preserve">  Lusapho</v>
      </c>
      <c r="C2291" s="23">
        <f>VLOOKUP(Healthcare!A2291,'Medical Examinations'!A2291:H4625,2,FALSE)</f>
        <v>34.1</v>
      </c>
      <c r="D2291" s="23">
        <f>VLOOKUP(A2291,'Medical Examinations'!A2291:H4625,3,FALSE)</f>
        <v>4.07</v>
      </c>
      <c r="E2291" s="23" t="str">
        <f>VLOOKUP(A2291,'Medical Examinations'!A2291:H4625,4,FALSE)</f>
        <v>No</v>
      </c>
      <c r="F2291" s="23" t="str">
        <f>VLOOKUP(A2291,'Medical Examinations'!A2291:H4625,5,FALSE)</f>
        <v>yes</v>
      </c>
      <c r="G2291" s="23" t="str">
        <f>VLOOKUP(A2291,'Medical Examinations'!A2291:H4625,6,FALSE)</f>
        <v>No</v>
      </c>
      <c r="H2291" s="23">
        <f>VLOOKUP(A2291,'Medical Examinations'!A2291:H4625,7,FALSE)</f>
        <v>1</v>
      </c>
      <c r="I2291" s="23" t="str">
        <f>VLOOKUP(A2291,'Medical Examinations'!A2291:H4625,8,FALSE)</f>
        <v>No</v>
      </c>
      <c r="J2291" s="23" t="str" cm="1">
        <f t="array" ref="J2291">_xlfn.IFS(C2291&lt;18.5,"Under Weight",C2291&lt;25,"Healthy Weight",C2291&lt;30,"Over Weight",C2291&gt;=30,"Obesity")</f>
        <v>Obesity</v>
      </c>
      <c r="K2291" s="23" t="str" cm="1">
        <f t="array" ref="K2291">_xlfn.IFS(D2291&lt;5.7,"Normal",D2291&lt;=6.5,"Prediabetes",D2291&gt;6.5,"Diabetes")</f>
        <v>Normal</v>
      </c>
      <c r="L2291" s="30" t="str">
        <f>VLOOKUP(A2291,'Hospitalisation Details'!A2291:H4633,2,FALSE)</f>
        <v>15-Oct-2004</v>
      </c>
      <c r="M2291" s="23">
        <f>VLOOKUP(A2291,'Hospitalisation Details'!A2291:H4633,5,FALSE)</f>
        <v>1137.01</v>
      </c>
      <c r="N2291" s="23" t="str">
        <f>VLOOKUP(A2291,'Hospitalisation Details'!A2291:H4633,6,FALSE)</f>
        <v>tier - 3</v>
      </c>
      <c r="O2291" s="23" t="str">
        <f>VLOOKUP(A2291,'Hospitalisation Details'!A2291:H4633,7,FALSE)</f>
        <v>tier - 1</v>
      </c>
      <c r="P2291" s="23" t="str">
        <f>VLOOKUP(A2291,'Hospitalisation Details'!A2291:H4633,8,FALSE)</f>
        <v>R1013</v>
      </c>
      <c r="Q2291" s="26">
        <f>VLOOKUP(A2291,'Hospitalisation Details'!A2291:H4633,3,FALSE)</f>
        <v>18.647222222222222</v>
      </c>
    </row>
    <row r="2292" spans="1:17" ht="15.75" customHeight="1" x14ac:dyDescent="0.3">
      <c r="A2292" s="31" t="s">
        <v>3868</v>
      </c>
      <c r="B2292" s="23" t="str">
        <f>VLOOKUP(A2292,'Customer Names'!A2292:D4626,3,FALSE)</f>
        <v xml:space="preserve">  Erin C</v>
      </c>
      <c r="C2292" s="23">
        <f>VLOOKUP(Healthcare!A2292,'Medical Examinations'!A2292:H4626,2,FALSE)</f>
        <v>19.3</v>
      </c>
      <c r="D2292" s="23">
        <f>VLOOKUP(A2292,'Medical Examinations'!A2292:H4626,3,FALSE)</f>
        <v>10.36</v>
      </c>
      <c r="E2292" s="23" t="str">
        <f>VLOOKUP(A2292,'Medical Examinations'!A2292:H4626,4,FALSE)</f>
        <v>No</v>
      </c>
      <c r="F2292" s="23" t="str">
        <f>VLOOKUP(A2292,'Medical Examinations'!A2292:H4626,5,FALSE)</f>
        <v>No</v>
      </c>
      <c r="G2292" s="23" t="str">
        <f>VLOOKUP(A2292,'Medical Examinations'!A2292:H4626,6,FALSE)</f>
        <v>No</v>
      </c>
      <c r="H2292" s="23">
        <f>VLOOKUP(A2292,'Medical Examinations'!A2292:H4626,7,FALSE)</f>
        <v>0</v>
      </c>
      <c r="I2292" s="23" t="str">
        <f>VLOOKUP(A2292,'Medical Examinations'!A2292:H4626,8,FALSE)</f>
        <v>No</v>
      </c>
      <c r="J2292" s="23" t="str" cm="1">
        <f t="array" ref="J2292">_xlfn.IFS(C2292&lt;18.5,"Under Weight",C2292&lt;25,"Healthy Weight",C2292&lt;30,"Over Weight",C2292&gt;=30,"Obesity")</f>
        <v>Healthy Weight</v>
      </c>
      <c r="K2292" s="23" t="str" cm="1">
        <f t="array" ref="K2292">_xlfn.IFS(D2292&lt;5.7,"Normal",D2292&lt;=6.5,"Prediabetes",D2292&gt;6.5,"Diabetes")</f>
        <v>Diabetes</v>
      </c>
      <c r="L2292" s="30" t="str">
        <f>VLOOKUP(A2292,'Hospitalisation Details'!A2292:H4634,2,FALSE)</f>
        <v>11-Aug-2002</v>
      </c>
      <c r="M2292" s="23">
        <f>VLOOKUP(A2292,'Hospitalisation Details'!A2292:H4634,5,FALSE)</f>
        <v>1137</v>
      </c>
      <c r="N2292" s="23" t="str">
        <f>VLOOKUP(A2292,'Hospitalisation Details'!A2292:H4634,6,FALSE)</f>
        <v>tier - 3</v>
      </c>
      <c r="O2292" s="23" t="str">
        <f>VLOOKUP(A2292,'Hospitalisation Details'!A2292:H4634,7,FALSE)</f>
        <v>tier - 1</v>
      </c>
      <c r="P2292" s="23" t="str">
        <f>VLOOKUP(A2292,'Hospitalisation Details'!A2292:H4634,8,FALSE)</f>
        <v>R1013</v>
      </c>
      <c r="Q2292" s="26">
        <f>VLOOKUP(A2292,'Hospitalisation Details'!A2292:H4634,3,FALSE)</f>
        <v>20.824999999999999</v>
      </c>
    </row>
    <row r="2293" spans="1:17" ht="15.75" customHeight="1" x14ac:dyDescent="0.3">
      <c r="A2293" s="31" t="s">
        <v>3869</v>
      </c>
      <c r="B2293" s="23" t="str">
        <f>VLOOKUP(A2293,'Customer Names'!A2293:D4627,3,FALSE)</f>
        <v xml:space="preserve">  Alan F</v>
      </c>
      <c r="C2293" s="23">
        <f>VLOOKUP(Healthcare!A2293,'Medical Examinations'!A2293:H4627,2,FALSE)</f>
        <v>33.659999999999997</v>
      </c>
      <c r="D2293" s="23">
        <f>VLOOKUP(A2293,'Medical Examinations'!A2293:H4627,3,FALSE)</f>
        <v>5.71</v>
      </c>
      <c r="E2293" s="23" t="str">
        <f>VLOOKUP(A2293,'Medical Examinations'!A2293:H4627,4,FALSE)</f>
        <v>No</v>
      </c>
      <c r="F2293" s="23" t="str">
        <f>VLOOKUP(A2293,'Medical Examinations'!A2293:H4627,5,FALSE)</f>
        <v>yes</v>
      </c>
      <c r="G2293" s="23" t="str">
        <f>VLOOKUP(A2293,'Medical Examinations'!A2293:H4627,6,FALSE)</f>
        <v>No</v>
      </c>
      <c r="H2293" s="23">
        <f>VLOOKUP(A2293,'Medical Examinations'!A2293:H4627,7,FALSE)</f>
        <v>1</v>
      </c>
      <c r="I2293" s="23" t="str">
        <f>VLOOKUP(A2293,'Medical Examinations'!A2293:H4627,8,FALSE)</f>
        <v>No</v>
      </c>
      <c r="J2293" s="23" t="str" cm="1">
        <f t="array" ref="J2293">_xlfn.IFS(C2293&lt;18.5,"Under Weight",C2293&lt;25,"Healthy Weight",C2293&lt;30,"Over Weight",C2293&gt;=30,"Obesity")</f>
        <v>Obesity</v>
      </c>
      <c r="K2293" s="23" t="str" cm="1">
        <f t="array" ref="K2293">_xlfn.IFS(D2293&lt;5.7,"Normal",D2293&lt;=6.5,"Prediabetes",D2293&gt;6.5,"Diabetes")</f>
        <v>Prediabetes</v>
      </c>
      <c r="L2293" s="30" t="str">
        <f>VLOOKUP(A2293,'Hospitalisation Details'!A2293:H4635,2,FALSE)</f>
        <v>28-Nov-2004</v>
      </c>
      <c r="M2293" s="23">
        <f>VLOOKUP(A2293,'Hospitalisation Details'!A2293:H4635,5,FALSE)</f>
        <v>1136.4000000000001</v>
      </c>
      <c r="N2293" s="23" t="str">
        <f>VLOOKUP(A2293,'Hospitalisation Details'!A2293:H4635,6,FALSE)</f>
        <v>tier - 3</v>
      </c>
      <c r="O2293" s="23" t="str">
        <f>VLOOKUP(A2293,'Hospitalisation Details'!A2293:H4635,7,FALSE)</f>
        <v>tier - 3</v>
      </c>
      <c r="P2293" s="23" t="str">
        <f>VLOOKUP(A2293,'Hospitalisation Details'!A2293:H4635,8,FALSE)</f>
        <v>R1013</v>
      </c>
      <c r="Q2293" s="26">
        <f>VLOOKUP(A2293,'Hospitalisation Details'!A2293:H4635,3,FALSE)</f>
        <v>18.527777777777779</v>
      </c>
    </row>
    <row r="2294" spans="1:17" ht="15.75" customHeight="1" x14ac:dyDescent="0.3">
      <c r="A2294" s="31" t="s">
        <v>3871</v>
      </c>
      <c r="B2294" s="23" t="str">
        <f>VLOOKUP(A2294,'Customer Names'!A2294:D4628,3,FALSE)</f>
        <v xml:space="preserve">  Ryan</v>
      </c>
      <c r="C2294" s="23">
        <f>VLOOKUP(Healthcare!A2294,'Medical Examinations'!A2294:H4628,2,FALSE)</f>
        <v>33.33</v>
      </c>
      <c r="D2294" s="23">
        <f>VLOOKUP(A2294,'Medical Examinations'!A2294:H4628,3,FALSE)</f>
        <v>6.08</v>
      </c>
      <c r="E2294" s="23" t="str">
        <f>VLOOKUP(A2294,'Medical Examinations'!A2294:H4628,4,FALSE)</f>
        <v>No</v>
      </c>
      <c r="F2294" s="23" t="str">
        <f>VLOOKUP(A2294,'Medical Examinations'!A2294:H4628,5,FALSE)</f>
        <v>yes</v>
      </c>
      <c r="G2294" s="23" t="str">
        <f>VLOOKUP(A2294,'Medical Examinations'!A2294:H4628,6,FALSE)</f>
        <v>No</v>
      </c>
      <c r="H2294" s="23">
        <f>VLOOKUP(A2294,'Medical Examinations'!A2294:H4628,7,FALSE)</f>
        <v>1</v>
      </c>
      <c r="I2294" s="23" t="str">
        <f>VLOOKUP(A2294,'Medical Examinations'!A2294:H4628,8,FALSE)</f>
        <v>No</v>
      </c>
      <c r="J2294" s="23" t="str" cm="1">
        <f t="array" ref="J2294">_xlfn.IFS(C2294&lt;18.5,"Under Weight",C2294&lt;25,"Healthy Weight",C2294&lt;30,"Over Weight",C2294&gt;=30,"Obesity")</f>
        <v>Obesity</v>
      </c>
      <c r="K2294" s="23" t="str" cm="1">
        <f t="array" ref="K2294">_xlfn.IFS(D2294&lt;5.7,"Normal",D2294&lt;=6.5,"Prediabetes",D2294&gt;6.5,"Diabetes")</f>
        <v>Prediabetes</v>
      </c>
      <c r="L2294" s="30" t="str">
        <f>VLOOKUP(A2294,'Hospitalisation Details'!A2294:H4636,2,FALSE)</f>
        <v>11-Jun-2004</v>
      </c>
      <c r="M2294" s="23">
        <f>VLOOKUP(A2294,'Hospitalisation Details'!A2294:H4636,5,FALSE)</f>
        <v>1135.94</v>
      </c>
      <c r="N2294" s="23" t="str">
        <f>VLOOKUP(A2294,'Hospitalisation Details'!A2294:H4636,6,FALSE)</f>
        <v>tier - 3</v>
      </c>
      <c r="O2294" s="23" t="str">
        <f>VLOOKUP(A2294,'Hospitalisation Details'!A2294:H4636,7,FALSE)</f>
        <v>tier - 3</v>
      </c>
      <c r="P2294" s="23" t="str">
        <f>VLOOKUP(A2294,'Hospitalisation Details'!A2294:H4636,8,FALSE)</f>
        <v>R1013</v>
      </c>
      <c r="Q2294" s="26">
        <f>VLOOKUP(A2294,'Hospitalisation Details'!A2294:H4636,3,FALSE)</f>
        <v>18.991666666666667</v>
      </c>
    </row>
    <row r="2295" spans="1:17" ht="15.75" customHeight="1" x14ac:dyDescent="0.3">
      <c r="A2295" s="31" t="s">
        <v>3872</v>
      </c>
      <c r="B2295" s="23" t="str">
        <f>VLOOKUP(A2295,'Customer Names'!A2295:D4629,3,FALSE)</f>
        <v xml:space="preserve">  Hope</v>
      </c>
      <c r="C2295" s="23">
        <f>VLOOKUP(Healthcare!A2295,'Medical Examinations'!A2295:H4629,2,FALSE)</f>
        <v>21.84</v>
      </c>
      <c r="D2295" s="23">
        <f>VLOOKUP(A2295,'Medical Examinations'!A2295:H4629,3,FALSE)</f>
        <v>5.71</v>
      </c>
      <c r="E2295" s="23" t="str">
        <f>VLOOKUP(A2295,'Medical Examinations'!A2295:H4629,4,FALSE)</f>
        <v>No</v>
      </c>
      <c r="F2295" s="23" t="str">
        <f>VLOOKUP(A2295,'Medical Examinations'!A2295:H4629,5,FALSE)</f>
        <v>yes</v>
      </c>
      <c r="G2295" s="23" t="str">
        <f>VLOOKUP(A2295,'Medical Examinations'!A2295:H4629,6,FALSE)</f>
        <v>No</v>
      </c>
      <c r="H2295" s="23">
        <f>VLOOKUP(A2295,'Medical Examinations'!A2295:H4629,7,FALSE)</f>
        <v>1</v>
      </c>
      <c r="I2295" s="23" t="str">
        <f>VLOOKUP(A2295,'Medical Examinations'!A2295:H4629,8,FALSE)</f>
        <v>No</v>
      </c>
      <c r="J2295" s="23" t="str" cm="1">
        <f t="array" ref="J2295">_xlfn.IFS(C2295&lt;18.5,"Under Weight",C2295&lt;25,"Healthy Weight",C2295&lt;30,"Over Weight",C2295&gt;=30,"Obesity")</f>
        <v>Healthy Weight</v>
      </c>
      <c r="K2295" s="23" t="str" cm="1">
        <f t="array" ref="K2295">_xlfn.IFS(D2295&lt;5.7,"Normal",D2295&lt;=6.5,"Prediabetes",D2295&gt;6.5,"Diabetes")</f>
        <v>Prediabetes</v>
      </c>
      <c r="L2295" s="30" t="str">
        <f>VLOOKUP(A2295,'Hospitalisation Details'!A2295:H4637,2,FALSE)</f>
        <v>06-Oct-2004</v>
      </c>
      <c r="M2295" s="23">
        <f>VLOOKUP(A2295,'Hospitalisation Details'!A2295:H4637,5,FALSE)</f>
        <v>1135</v>
      </c>
      <c r="N2295" s="23" t="str">
        <f>VLOOKUP(A2295,'Hospitalisation Details'!A2295:H4637,6,FALSE)</f>
        <v>tier - 3</v>
      </c>
      <c r="O2295" s="23" t="str">
        <f>VLOOKUP(A2295,'Hospitalisation Details'!A2295:H4637,7,FALSE)</f>
        <v>tier - 3</v>
      </c>
      <c r="P2295" s="23" t="str">
        <f>VLOOKUP(A2295,'Hospitalisation Details'!A2295:H4637,8,FALSE)</f>
        <v>R1013</v>
      </c>
      <c r="Q2295" s="26">
        <f>VLOOKUP(A2295,'Hospitalisation Details'!A2295:H4637,3,FALSE)</f>
        <v>18.672222222222221</v>
      </c>
    </row>
    <row r="2296" spans="1:17" ht="15.75" customHeight="1" x14ac:dyDescent="0.3">
      <c r="A2296" s="31" t="s">
        <v>3873</v>
      </c>
      <c r="B2296" s="23" t="str">
        <f>VLOOKUP(A2296,'Customer Names'!A2296:D4630,3,FALSE)</f>
        <v xml:space="preserve">  Josh</v>
      </c>
      <c r="C2296" s="23">
        <f>VLOOKUP(Healthcare!A2296,'Medical Examinations'!A2296:H4630,2,FALSE)</f>
        <v>16.87</v>
      </c>
      <c r="D2296" s="23">
        <f>VLOOKUP(A2296,'Medical Examinations'!A2296:H4630,3,FALSE)</f>
        <v>9.1300000000000008</v>
      </c>
      <c r="E2296" s="23" t="str">
        <f>VLOOKUP(A2296,'Medical Examinations'!A2296:H4630,4,FALSE)</f>
        <v>No</v>
      </c>
      <c r="F2296" s="23" t="str">
        <f>VLOOKUP(A2296,'Medical Examinations'!A2296:H4630,5,FALSE)</f>
        <v>No</v>
      </c>
      <c r="G2296" s="23" t="str">
        <f>VLOOKUP(A2296,'Medical Examinations'!A2296:H4630,6,FALSE)</f>
        <v>No</v>
      </c>
      <c r="H2296" s="23">
        <f>VLOOKUP(A2296,'Medical Examinations'!A2296:H4630,7,FALSE)</f>
        <v>0</v>
      </c>
      <c r="I2296" s="23" t="str">
        <f>VLOOKUP(A2296,'Medical Examinations'!A2296:H4630,8,FALSE)</f>
        <v>No</v>
      </c>
      <c r="J2296" s="23" t="str" cm="1">
        <f t="array" ref="J2296">_xlfn.IFS(C2296&lt;18.5,"Under Weight",C2296&lt;25,"Healthy Weight",C2296&lt;30,"Over Weight",C2296&gt;=30,"Obesity")</f>
        <v>Under Weight</v>
      </c>
      <c r="K2296" s="23" t="str" cm="1">
        <f t="array" ref="K2296">_xlfn.IFS(D2296&lt;5.7,"Normal",D2296&lt;=6.5,"Prediabetes",D2296&gt;6.5,"Diabetes")</f>
        <v>Diabetes</v>
      </c>
      <c r="L2296" s="30" t="str">
        <f>VLOOKUP(A2296,'Hospitalisation Details'!A2296:H4638,2,FALSE)</f>
        <v>19-Jul-2002</v>
      </c>
      <c r="M2296" s="23">
        <f>VLOOKUP(A2296,'Hospitalisation Details'!A2296:H4638,5,FALSE)</f>
        <v>1132</v>
      </c>
      <c r="N2296" s="23" t="str">
        <f>VLOOKUP(A2296,'Hospitalisation Details'!A2296:H4638,6,FALSE)</f>
        <v>tier - 3</v>
      </c>
      <c r="O2296" s="23" t="str">
        <f>VLOOKUP(A2296,'Hospitalisation Details'!A2296:H4638,7,FALSE)</f>
        <v>tier - 1</v>
      </c>
      <c r="P2296" s="23" t="str">
        <f>VLOOKUP(A2296,'Hospitalisation Details'!A2296:H4638,8,FALSE)</f>
        <v>R1013</v>
      </c>
      <c r="Q2296" s="26">
        <f>VLOOKUP(A2296,'Hospitalisation Details'!A2296:H4638,3,FALSE)</f>
        <v>20.886111111111113</v>
      </c>
    </row>
    <row r="2297" spans="1:17" ht="15.75" customHeight="1" x14ac:dyDescent="0.3">
      <c r="A2297" s="31" t="s">
        <v>3874</v>
      </c>
      <c r="B2297" s="23" t="str">
        <f>VLOOKUP(A2297,'Customer Names'!A2297:D4631,3,FALSE)</f>
        <v xml:space="preserve">  Jacob J</v>
      </c>
      <c r="C2297" s="23">
        <f>VLOOKUP(Healthcare!A2297,'Medical Examinations'!A2297:H4631,2,FALSE)</f>
        <v>30.14</v>
      </c>
      <c r="D2297" s="23">
        <f>VLOOKUP(A2297,'Medical Examinations'!A2297:H4631,3,FALSE)</f>
        <v>5.49</v>
      </c>
      <c r="E2297" s="23" t="str">
        <f>VLOOKUP(A2297,'Medical Examinations'!A2297:H4631,4,FALSE)</f>
        <v>No</v>
      </c>
      <c r="F2297" s="23" t="str">
        <f>VLOOKUP(A2297,'Medical Examinations'!A2297:H4631,5,FALSE)</f>
        <v>yes</v>
      </c>
      <c r="G2297" s="23" t="str">
        <f>VLOOKUP(A2297,'Medical Examinations'!A2297:H4631,6,FALSE)</f>
        <v>No</v>
      </c>
      <c r="H2297" s="23">
        <f>VLOOKUP(A2297,'Medical Examinations'!A2297:H4631,7,FALSE)</f>
        <v>1</v>
      </c>
      <c r="I2297" s="23" t="str">
        <f>VLOOKUP(A2297,'Medical Examinations'!A2297:H4631,8,FALSE)</f>
        <v>No</v>
      </c>
      <c r="J2297" s="23" t="str" cm="1">
        <f t="array" ref="J2297">_xlfn.IFS(C2297&lt;18.5,"Under Weight",C2297&lt;25,"Healthy Weight",C2297&lt;30,"Over Weight",C2297&gt;=30,"Obesity")</f>
        <v>Obesity</v>
      </c>
      <c r="K2297" s="23" t="str" cm="1">
        <f t="array" ref="K2297">_xlfn.IFS(D2297&lt;5.7,"Normal",D2297&lt;=6.5,"Prediabetes",D2297&gt;6.5,"Diabetes")</f>
        <v>Normal</v>
      </c>
      <c r="L2297" s="30" t="str">
        <f>VLOOKUP(A2297,'Hospitalisation Details'!A2297:H4639,2,FALSE)</f>
        <v>14-Jun-2004</v>
      </c>
      <c r="M2297" s="23">
        <f>VLOOKUP(A2297,'Hospitalisation Details'!A2297:H4639,5,FALSE)</f>
        <v>1131.51</v>
      </c>
      <c r="N2297" s="23" t="str">
        <f>VLOOKUP(A2297,'Hospitalisation Details'!A2297:H4639,6,FALSE)</f>
        <v>tier - 3</v>
      </c>
      <c r="O2297" s="23" t="str">
        <f>VLOOKUP(A2297,'Hospitalisation Details'!A2297:H4639,7,FALSE)</f>
        <v>tier - 1</v>
      </c>
      <c r="P2297" s="23" t="str">
        <f>VLOOKUP(A2297,'Hospitalisation Details'!A2297:H4639,8,FALSE)</f>
        <v>R1013</v>
      </c>
      <c r="Q2297" s="26">
        <f>VLOOKUP(A2297,'Hospitalisation Details'!A2297:H4639,3,FALSE)</f>
        <v>18.983333333333334</v>
      </c>
    </row>
    <row r="2298" spans="1:17" ht="15.75" customHeight="1" x14ac:dyDescent="0.3">
      <c r="A2298" s="31" t="s">
        <v>3876</v>
      </c>
      <c r="B2298" s="23" t="str">
        <f>VLOOKUP(A2298,'Customer Names'!A2298:D4632,3,FALSE)</f>
        <v xml:space="preserve">  Jose Tomas</v>
      </c>
      <c r="C2298" s="23">
        <f>VLOOKUP(Healthcare!A2298,'Medical Examinations'!A2298:H4632,2,FALSE)</f>
        <v>23.21</v>
      </c>
      <c r="D2298" s="23">
        <f>VLOOKUP(A2298,'Medical Examinations'!A2298:H4632,3,FALSE)</f>
        <v>4.37</v>
      </c>
      <c r="E2298" s="23" t="str">
        <f>VLOOKUP(A2298,'Medical Examinations'!A2298:H4632,4,FALSE)</f>
        <v>No</v>
      </c>
      <c r="F2298" s="23" t="str">
        <f>VLOOKUP(A2298,'Medical Examinations'!A2298:H4632,5,FALSE)</f>
        <v>yes</v>
      </c>
      <c r="G2298" s="23" t="str">
        <f>VLOOKUP(A2298,'Medical Examinations'!A2298:H4632,6,FALSE)</f>
        <v>No</v>
      </c>
      <c r="H2298" s="23">
        <f>VLOOKUP(A2298,'Medical Examinations'!A2298:H4632,7,FALSE)</f>
        <v>1</v>
      </c>
      <c r="I2298" s="23" t="str">
        <f>VLOOKUP(A2298,'Medical Examinations'!A2298:H4632,8,FALSE)</f>
        <v>No</v>
      </c>
      <c r="J2298" s="23" t="str" cm="1">
        <f t="array" ref="J2298">_xlfn.IFS(C2298&lt;18.5,"Under Weight",C2298&lt;25,"Healthy Weight",C2298&lt;30,"Over Weight",C2298&gt;=30,"Obesity")</f>
        <v>Healthy Weight</v>
      </c>
      <c r="K2298" s="23" t="str" cm="1">
        <f t="array" ref="K2298">_xlfn.IFS(D2298&lt;5.7,"Normal",D2298&lt;=6.5,"Prediabetes",D2298&gt;6.5,"Diabetes")</f>
        <v>Normal</v>
      </c>
      <c r="L2298" s="30" t="str">
        <f>VLOOKUP(A2298,'Hospitalisation Details'!A2298:H4640,2,FALSE)</f>
        <v>12-Nov-2004</v>
      </c>
      <c r="M2298" s="23">
        <f>VLOOKUP(A2298,'Hospitalisation Details'!A2298:H4640,5,FALSE)</f>
        <v>1121.8699999999999</v>
      </c>
      <c r="N2298" s="23" t="str">
        <f>VLOOKUP(A2298,'Hospitalisation Details'!A2298:H4640,6,FALSE)</f>
        <v>tier - 3</v>
      </c>
      <c r="O2298" s="23" t="str">
        <f>VLOOKUP(A2298,'Hospitalisation Details'!A2298:H4640,7,FALSE)</f>
        <v>tier - 1</v>
      </c>
      <c r="P2298" s="23" t="str">
        <f>VLOOKUP(A2298,'Hospitalisation Details'!A2298:H4640,8,FALSE)</f>
        <v>R1013</v>
      </c>
      <c r="Q2298" s="26">
        <f>VLOOKUP(A2298,'Hospitalisation Details'!A2298:H4640,3,FALSE)</f>
        <v>18.572222222222223</v>
      </c>
    </row>
    <row r="2299" spans="1:17" ht="15.75" customHeight="1" x14ac:dyDescent="0.3">
      <c r="A2299" s="31" t="s">
        <v>3878</v>
      </c>
      <c r="B2299" s="23" t="str">
        <f>VLOOKUP(A2299,'Customer Names'!A2299:D4633,3,FALSE)</f>
        <v xml:space="preserve">  Mary Evan</v>
      </c>
      <c r="C2299" s="23">
        <f>VLOOKUP(Healthcare!A2299,'Medical Examinations'!A2299:H4633,2,FALSE)</f>
        <v>17.170000000000002</v>
      </c>
      <c r="D2299" s="23">
        <f>VLOOKUP(A2299,'Medical Examinations'!A2299:H4633,3,FALSE)</f>
        <v>8.4600000000000009</v>
      </c>
      <c r="E2299" s="23" t="str">
        <f>VLOOKUP(A2299,'Medical Examinations'!A2299:H4633,4,FALSE)</f>
        <v>No</v>
      </c>
      <c r="F2299" s="23" t="str">
        <f>VLOOKUP(A2299,'Medical Examinations'!A2299:H4633,5,FALSE)</f>
        <v>No</v>
      </c>
      <c r="G2299" s="23" t="str">
        <f>VLOOKUP(A2299,'Medical Examinations'!A2299:H4633,6,FALSE)</f>
        <v>No</v>
      </c>
      <c r="H2299" s="23">
        <f>VLOOKUP(A2299,'Medical Examinations'!A2299:H4633,7,FALSE)</f>
        <v>0</v>
      </c>
      <c r="I2299" s="23" t="str">
        <f>VLOOKUP(A2299,'Medical Examinations'!A2299:H4633,8,FALSE)</f>
        <v>No</v>
      </c>
      <c r="J2299" s="23" t="str" cm="1">
        <f t="array" ref="J2299">_xlfn.IFS(C2299&lt;18.5,"Under Weight",C2299&lt;25,"Healthy Weight",C2299&lt;30,"Over Weight",C2299&gt;=30,"Obesity")</f>
        <v>Under Weight</v>
      </c>
      <c r="K2299" s="23" t="str" cm="1">
        <f t="array" ref="K2299">_xlfn.IFS(D2299&lt;5.7,"Normal",D2299&lt;=6.5,"Prediabetes",D2299&gt;6.5,"Diabetes")</f>
        <v>Diabetes</v>
      </c>
      <c r="L2299" s="30" t="str">
        <f>VLOOKUP(A2299,'Hospitalisation Details'!A2299:H4641,2,FALSE)</f>
        <v>13-Aug-2002</v>
      </c>
      <c r="M2299" s="23">
        <f>VLOOKUP(A2299,'Hospitalisation Details'!A2299:H4641,5,FALSE)</f>
        <v>1086</v>
      </c>
      <c r="N2299" s="23" t="str">
        <f>VLOOKUP(A2299,'Hospitalisation Details'!A2299:H4641,6,FALSE)</f>
        <v>tier - 3</v>
      </c>
      <c r="O2299" s="23" t="str">
        <f>VLOOKUP(A2299,'Hospitalisation Details'!A2299:H4641,7,FALSE)</f>
        <v>tier - 3</v>
      </c>
      <c r="P2299" s="23" t="str">
        <f>VLOOKUP(A2299,'Hospitalisation Details'!A2299:H4641,8,FALSE)</f>
        <v>R1013</v>
      </c>
      <c r="Q2299" s="26">
        <f>VLOOKUP(A2299,'Hospitalisation Details'!A2299:H4641,3,FALSE)</f>
        <v>20.819444444444443</v>
      </c>
    </row>
    <row r="2300" spans="1:17" ht="15.75" customHeight="1" x14ac:dyDescent="0.3">
      <c r="A2300" s="31" t="s">
        <v>3880</v>
      </c>
      <c r="B2300" s="23" t="str">
        <f>VLOOKUP(A2300,'Customer Names'!A2300:D4634,3,FALSE)</f>
        <v xml:space="preserve">  Justin K</v>
      </c>
      <c r="C2300" s="23">
        <f>VLOOKUP(Healthcare!A2300,'Medical Examinations'!A2300:H4634,2,FALSE)</f>
        <v>15.61</v>
      </c>
      <c r="D2300" s="23">
        <f>VLOOKUP(A2300,'Medical Examinations'!A2300:H4634,3,FALSE)</f>
        <v>5.28</v>
      </c>
      <c r="E2300" s="23" t="str">
        <f>VLOOKUP(A2300,'Medical Examinations'!A2300:H4634,4,FALSE)</f>
        <v>No</v>
      </c>
      <c r="F2300" s="23" t="str">
        <f>VLOOKUP(A2300,'Medical Examinations'!A2300:H4634,5,FALSE)</f>
        <v>No</v>
      </c>
      <c r="G2300" s="23" t="str">
        <f>VLOOKUP(A2300,'Medical Examinations'!A2300:H4634,6,FALSE)</f>
        <v>No</v>
      </c>
      <c r="H2300" s="23">
        <f>VLOOKUP(A2300,'Medical Examinations'!A2300:H4634,7,FALSE)</f>
        <v>1</v>
      </c>
      <c r="I2300" s="23" t="str">
        <f>VLOOKUP(A2300,'Medical Examinations'!A2300:H4634,8,FALSE)</f>
        <v>No</v>
      </c>
      <c r="J2300" s="23" t="str" cm="1">
        <f t="array" ref="J2300">_xlfn.IFS(C2300&lt;18.5,"Under Weight",C2300&lt;25,"Healthy Weight",C2300&lt;30,"Over Weight",C2300&gt;=30,"Obesity")</f>
        <v>Under Weight</v>
      </c>
      <c r="K2300" s="23" t="str" cm="1">
        <f t="array" ref="K2300">_xlfn.IFS(D2300&lt;5.7,"Normal",D2300&lt;=6.5,"Prediabetes",D2300&gt;6.5,"Diabetes")</f>
        <v>Normal</v>
      </c>
      <c r="L2300" s="30" t="str">
        <f>VLOOKUP(A2300,'Hospitalisation Details'!A2300:H4642,2,FALSE)</f>
        <v>26-Dec-1998</v>
      </c>
      <c r="M2300" s="23">
        <f>VLOOKUP(A2300,'Hospitalisation Details'!A2300:H4642,5,FALSE)</f>
        <v>1082</v>
      </c>
      <c r="N2300" s="23" t="str">
        <f>VLOOKUP(A2300,'Hospitalisation Details'!A2300:H4642,6,FALSE)</f>
        <v>tier - 3</v>
      </c>
      <c r="O2300" s="23" t="str">
        <f>VLOOKUP(A2300,'Hospitalisation Details'!A2300:H4642,7,FALSE)</f>
        <v>tier - 2</v>
      </c>
      <c r="P2300" s="23" t="str">
        <f>VLOOKUP(A2300,'Hospitalisation Details'!A2300:H4642,8,FALSE)</f>
        <v>R1013</v>
      </c>
      <c r="Q2300" s="26">
        <f>VLOOKUP(A2300,'Hospitalisation Details'!A2300:H4642,3,FALSE)</f>
        <v>24.45</v>
      </c>
    </row>
    <row r="2301" spans="1:17" ht="15.75" customHeight="1" x14ac:dyDescent="0.3">
      <c r="A2301" s="31" t="s">
        <v>3882</v>
      </c>
      <c r="B2301" s="23" t="str">
        <f>VLOOKUP(A2301,'Customer Names'!A2301:D4635,3,FALSE)</f>
        <v xml:space="preserve">  Patrick</v>
      </c>
      <c r="C2301" s="23">
        <f>VLOOKUP(Healthcare!A2301,'Medical Examinations'!A2301:H4635,2,FALSE)</f>
        <v>17.98</v>
      </c>
      <c r="D2301" s="23">
        <f>VLOOKUP(A2301,'Medical Examinations'!A2301:H4635,3,FALSE)</f>
        <v>5.33</v>
      </c>
      <c r="E2301" s="23" t="str">
        <f>VLOOKUP(A2301,'Medical Examinations'!A2301:H4635,4,FALSE)</f>
        <v>Yes</v>
      </c>
      <c r="F2301" s="23" t="str">
        <f>VLOOKUP(A2301,'Medical Examinations'!A2301:H4635,5,FALSE)</f>
        <v>No</v>
      </c>
      <c r="G2301" s="23" t="str">
        <f>VLOOKUP(A2301,'Medical Examinations'!A2301:H4635,6,FALSE)</f>
        <v>Yes</v>
      </c>
      <c r="H2301" s="23">
        <f>VLOOKUP(A2301,'Medical Examinations'!A2301:H4635,7,FALSE)</f>
        <v>1</v>
      </c>
      <c r="I2301" s="23" t="str">
        <f>VLOOKUP(A2301,'Medical Examinations'!A2301:H4635,8,FALSE)</f>
        <v>No</v>
      </c>
      <c r="J2301" s="23" t="str" cm="1">
        <f t="array" ref="J2301">_xlfn.IFS(C2301&lt;18.5,"Under Weight",C2301&lt;25,"Healthy Weight",C2301&lt;30,"Over Weight",C2301&gt;=30,"Obesity")</f>
        <v>Under Weight</v>
      </c>
      <c r="K2301" s="23" t="str" cm="1">
        <f t="array" ref="K2301">_xlfn.IFS(D2301&lt;5.7,"Normal",D2301&lt;=6.5,"Prediabetes",D2301&gt;6.5,"Diabetes")</f>
        <v>Normal</v>
      </c>
      <c r="L2301" s="30" t="str">
        <f>VLOOKUP(A2301,'Hospitalisation Details'!A2301:H4643,2,FALSE)</f>
        <v>13-Aug-1997</v>
      </c>
      <c r="M2301" s="23">
        <f>VLOOKUP(A2301,'Hospitalisation Details'!A2301:H4643,5,FALSE)</f>
        <v>1071</v>
      </c>
      <c r="N2301" s="23" t="str">
        <f>VLOOKUP(A2301,'Hospitalisation Details'!A2301:H4643,6,FALSE)</f>
        <v>tier - 3</v>
      </c>
      <c r="O2301" s="23" t="str">
        <f>VLOOKUP(A2301,'Hospitalisation Details'!A2301:H4643,7,FALSE)</f>
        <v>tier - 3</v>
      </c>
      <c r="P2301" s="23" t="str">
        <f>VLOOKUP(A2301,'Hospitalisation Details'!A2301:H4643,8,FALSE)</f>
        <v>R1013</v>
      </c>
      <c r="Q2301" s="26">
        <f>VLOOKUP(A2301,'Hospitalisation Details'!A2301:H4643,3,FALSE)</f>
        <v>25.819444444444443</v>
      </c>
    </row>
    <row r="2302" spans="1:17" ht="15.75" customHeight="1" x14ac:dyDescent="0.3">
      <c r="A2302" s="31" t="s">
        <v>3883</v>
      </c>
      <c r="B2302" s="23" t="str">
        <f>VLOOKUP(A2302,'Customer Names'!A2302:D4636,3,FALSE)</f>
        <v xml:space="preserve">  Roman</v>
      </c>
      <c r="C2302" s="23">
        <f>VLOOKUP(Healthcare!A2302,'Medical Examinations'!A2302:H4636,2,FALSE)</f>
        <v>21.64</v>
      </c>
      <c r="D2302" s="23">
        <f>VLOOKUP(A2302,'Medical Examinations'!A2302:H4636,3,FALSE)</f>
        <v>5.5</v>
      </c>
      <c r="E2302" s="23" t="str">
        <f>VLOOKUP(A2302,'Medical Examinations'!A2302:H4636,4,FALSE)</f>
        <v>No</v>
      </c>
      <c r="F2302" s="23" t="str">
        <f>VLOOKUP(A2302,'Medical Examinations'!A2302:H4636,5,FALSE)</f>
        <v>yes</v>
      </c>
      <c r="G2302" s="23" t="str">
        <f>VLOOKUP(A2302,'Medical Examinations'!A2302:H4636,6,FALSE)</f>
        <v>No</v>
      </c>
      <c r="H2302" s="23">
        <f>VLOOKUP(A2302,'Medical Examinations'!A2302:H4636,7,FALSE)</f>
        <v>1</v>
      </c>
      <c r="I2302" s="23" t="str">
        <f>VLOOKUP(A2302,'Medical Examinations'!A2302:H4636,8,FALSE)</f>
        <v>No</v>
      </c>
      <c r="J2302" s="23" t="str" cm="1">
        <f t="array" ref="J2302">_xlfn.IFS(C2302&lt;18.5,"Under Weight",C2302&lt;25,"Healthy Weight",C2302&lt;30,"Over Weight",C2302&gt;=30,"Obesity")</f>
        <v>Healthy Weight</v>
      </c>
      <c r="K2302" s="23" t="str" cm="1">
        <f t="array" ref="K2302">_xlfn.IFS(D2302&lt;5.7,"Normal",D2302&lt;=6.5,"Prediabetes",D2302&gt;6.5,"Diabetes")</f>
        <v>Normal</v>
      </c>
      <c r="L2302" s="30" t="str">
        <f>VLOOKUP(A2302,'Hospitalisation Details'!A2302:H4644,2,FALSE)</f>
        <v>24-Aug-2004</v>
      </c>
      <c r="M2302" s="23">
        <f>VLOOKUP(A2302,'Hospitalisation Details'!A2302:H4644,5,FALSE)</f>
        <v>1070</v>
      </c>
      <c r="N2302" s="23" t="str">
        <f>VLOOKUP(A2302,'Hospitalisation Details'!A2302:H4644,6,FALSE)</f>
        <v>tier - 3</v>
      </c>
      <c r="O2302" s="23" t="str">
        <f>VLOOKUP(A2302,'Hospitalisation Details'!A2302:H4644,7,FALSE)</f>
        <v>tier - 3</v>
      </c>
      <c r="P2302" s="23" t="str">
        <f>VLOOKUP(A2302,'Hospitalisation Details'!A2302:H4644,8,FALSE)</f>
        <v>R1013</v>
      </c>
      <c r="Q2302" s="26">
        <f>VLOOKUP(A2302,'Hospitalisation Details'!A2302:H4644,3,FALSE)</f>
        <v>18.788888888888888</v>
      </c>
    </row>
    <row r="2303" spans="1:17" ht="15.75" customHeight="1" x14ac:dyDescent="0.3">
      <c r="A2303" s="31" t="s">
        <v>3885</v>
      </c>
      <c r="B2303" s="23" t="str">
        <f>VLOOKUP(A2303,'Customer Names'!A2303:D4637,3,FALSE)</f>
        <v xml:space="preserve">  David</v>
      </c>
      <c r="C2303" s="23">
        <f>VLOOKUP(Healthcare!A2303,'Medical Examinations'!A2303:H4637,2,FALSE)</f>
        <v>16.399999999999999</v>
      </c>
      <c r="D2303" s="23">
        <f>VLOOKUP(A2303,'Medical Examinations'!A2303:H4637,3,FALSE)</f>
        <v>5.4</v>
      </c>
      <c r="E2303" s="23" t="str">
        <f>VLOOKUP(A2303,'Medical Examinations'!A2303:H4637,4,FALSE)</f>
        <v>No</v>
      </c>
      <c r="F2303" s="23" t="str">
        <f>VLOOKUP(A2303,'Medical Examinations'!A2303:H4637,5,FALSE)</f>
        <v>No</v>
      </c>
      <c r="G2303" s="23" t="str">
        <f>VLOOKUP(A2303,'Medical Examinations'!A2303:H4637,6,FALSE)</f>
        <v>Yes</v>
      </c>
      <c r="H2303" s="23">
        <f>VLOOKUP(A2303,'Medical Examinations'!A2303:H4637,7,FALSE)</f>
        <v>1</v>
      </c>
      <c r="I2303" s="23" t="str">
        <f>VLOOKUP(A2303,'Medical Examinations'!A2303:H4637,8,FALSE)</f>
        <v>No</v>
      </c>
      <c r="J2303" s="23" t="str" cm="1">
        <f t="array" ref="J2303">_xlfn.IFS(C2303&lt;18.5,"Under Weight",C2303&lt;25,"Healthy Weight",C2303&lt;30,"Over Weight",C2303&gt;=30,"Obesity")</f>
        <v>Under Weight</v>
      </c>
      <c r="K2303" s="23" t="str" cm="1">
        <f t="array" ref="K2303">_xlfn.IFS(D2303&lt;5.7,"Normal",D2303&lt;=6.5,"Prediabetes",D2303&gt;6.5,"Diabetes")</f>
        <v>Normal</v>
      </c>
      <c r="L2303" s="30" t="str">
        <f>VLOOKUP(A2303,'Hospitalisation Details'!A2303:H4645,2,FALSE)</f>
        <v>28-Sep-1993</v>
      </c>
      <c r="M2303" s="23">
        <f>VLOOKUP(A2303,'Hospitalisation Details'!A2303:H4645,5,FALSE)</f>
        <v>1068</v>
      </c>
      <c r="N2303" s="23" t="str">
        <f>VLOOKUP(A2303,'Hospitalisation Details'!A2303:H4645,6,FALSE)</f>
        <v>tier - 3</v>
      </c>
      <c r="O2303" s="23" t="str">
        <f>VLOOKUP(A2303,'Hospitalisation Details'!A2303:H4645,7,FALSE)</f>
        <v>tier - 1</v>
      </c>
      <c r="P2303" s="23" t="str">
        <f>VLOOKUP(A2303,'Hospitalisation Details'!A2303:H4645,8,FALSE)</f>
        <v>R1013</v>
      </c>
      <c r="Q2303" s="26">
        <f>VLOOKUP(A2303,'Hospitalisation Details'!A2303:H4645,3,FALSE)</f>
        <v>29.694444444444443</v>
      </c>
    </row>
    <row r="2304" spans="1:17" ht="15.75" customHeight="1" x14ac:dyDescent="0.3">
      <c r="A2304" s="31" t="s">
        <v>3886</v>
      </c>
      <c r="B2304" s="23" t="str">
        <f>VLOOKUP(A2304,'Customer Names'!A2304:D4638,3,FALSE)</f>
        <v xml:space="preserve">  Evelyn L</v>
      </c>
      <c r="C2304" s="23">
        <f>VLOOKUP(Healthcare!A2304,'Medical Examinations'!A2304:H4638,2,FALSE)</f>
        <v>15.77</v>
      </c>
      <c r="D2304" s="23">
        <f>VLOOKUP(A2304,'Medical Examinations'!A2304:H4638,3,FALSE)</f>
        <v>6.05</v>
      </c>
      <c r="E2304" s="23" t="str">
        <f>VLOOKUP(A2304,'Medical Examinations'!A2304:H4638,4,FALSE)</f>
        <v>Yes</v>
      </c>
      <c r="F2304" s="23" t="str">
        <f>VLOOKUP(A2304,'Medical Examinations'!A2304:H4638,5,FALSE)</f>
        <v>No</v>
      </c>
      <c r="G2304" s="23" t="str">
        <f>VLOOKUP(A2304,'Medical Examinations'!A2304:H4638,6,FALSE)</f>
        <v>No</v>
      </c>
      <c r="H2304" s="23">
        <f>VLOOKUP(A2304,'Medical Examinations'!A2304:H4638,7,FALSE)</f>
        <v>1</v>
      </c>
      <c r="I2304" s="23" t="str">
        <f>VLOOKUP(A2304,'Medical Examinations'!A2304:H4638,8,FALSE)</f>
        <v>No</v>
      </c>
      <c r="J2304" s="23" t="str" cm="1">
        <f t="array" ref="J2304">_xlfn.IFS(C2304&lt;18.5,"Under Weight",C2304&lt;25,"Healthy Weight",C2304&lt;30,"Over Weight",C2304&gt;=30,"Obesity")</f>
        <v>Under Weight</v>
      </c>
      <c r="K2304" s="23" t="str" cm="1">
        <f t="array" ref="K2304">_xlfn.IFS(D2304&lt;5.7,"Normal",D2304&lt;=6.5,"Prediabetes",D2304&gt;6.5,"Diabetes")</f>
        <v>Prediabetes</v>
      </c>
      <c r="L2304" s="30" t="str">
        <f>VLOOKUP(A2304,'Hospitalisation Details'!A2304:H4646,2,FALSE)</f>
        <v>01-Jun-1995</v>
      </c>
      <c r="M2304" s="23">
        <f>VLOOKUP(A2304,'Hospitalisation Details'!A2304:H4646,5,FALSE)</f>
        <v>1056</v>
      </c>
      <c r="N2304" s="23" t="str">
        <f>VLOOKUP(A2304,'Hospitalisation Details'!A2304:H4646,6,FALSE)</f>
        <v>tier - 3</v>
      </c>
      <c r="O2304" s="23" t="str">
        <f>VLOOKUP(A2304,'Hospitalisation Details'!A2304:H4646,7,FALSE)</f>
        <v>tier - 2</v>
      </c>
      <c r="P2304" s="23" t="str">
        <f>VLOOKUP(A2304,'Hospitalisation Details'!A2304:H4646,8,FALSE)</f>
        <v>R1013</v>
      </c>
      <c r="Q2304" s="26">
        <f>VLOOKUP(A2304,'Hospitalisation Details'!A2304:H4646,3,FALSE)</f>
        <v>28.019444444444446</v>
      </c>
    </row>
    <row r="2305" spans="1:17" ht="15.75" customHeight="1" x14ac:dyDescent="0.3">
      <c r="A2305" s="31" t="s">
        <v>3888</v>
      </c>
      <c r="B2305" s="23" t="str">
        <f>VLOOKUP(A2305,'Customer Names'!A2305:D4639,3,FALSE)</f>
        <v xml:space="preserve">  Jim</v>
      </c>
      <c r="C2305" s="23">
        <f>VLOOKUP(Healthcare!A2305,'Medical Examinations'!A2305:H4639,2,FALSE)</f>
        <v>18.27</v>
      </c>
      <c r="D2305" s="23">
        <f>VLOOKUP(A2305,'Medical Examinations'!A2305:H4639,3,FALSE)</f>
        <v>11.46</v>
      </c>
      <c r="E2305" s="23" t="str">
        <f>VLOOKUP(A2305,'Medical Examinations'!A2305:H4639,4,FALSE)</f>
        <v>No</v>
      </c>
      <c r="F2305" s="23" t="str">
        <f>VLOOKUP(A2305,'Medical Examinations'!A2305:H4639,5,FALSE)</f>
        <v>No</v>
      </c>
      <c r="G2305" s="23" t="str">
        <f>VLOOKUP(A2305,'Medical Examinations'!A2305:H4639,6,FALSE)</f>
        <v>No</v>
      </c>
      <c r="H2305" s="23">
        <f>VLOOKUP(A2305,'Medical Examinations'!A2305:H4639,7,FALSE)</f>
        <v>0</v>
      </c>
      <c r="I2305" s="23" t="str">
        <f>VLOOKUP(A2305,'Medical Examinations'!A2305:H4639,8,FALSE)</f>
        <v>No</v>
      </c>
      <c r="J2305" s="23" t="str" cm="1">
        <f t="array" ref="J2305">_xlfn.IFS(C2305&lt;18.5,"Under Weight",C2305&lt;25,"Healthy Weight",C2305&lt;30,"Over Weight",C2305&gt;=30,"Obesity")</f>
        <v>Under Weight</v>
      </c>
      <c r="K2305" s="23" t="str" cm="1">
        <f t="array" ref="K2305">_xlfn.IFS(D2305&lt;5.7,"Normal",D2305&lt;=6.5,"Prediabetes",D2305&gt;6.5,"Diabetes")</f>
        <v>Diabetes</v>
      </c>
      <c r="L2305" s="30" t="str">
        <f>VLOOKUP(A2305,'Hospitalisation Details'!A2305:H4647,2,FALSE)</f>
        <v>01-Jul-2002</v>
      </c>
      <c r="M2305" s="23">
        <f>VLOOKUP(A2305,'Hospitalisation Details'!A2305:H4647,5,FALSE)</f>
        <v>1049</v>
      </c>
      <c r="N2305" s="23" t="str">
        <f>VLOOKUP(A2305,'Hospitalisation Details'!A2305:H4647,6,FALSE)</f>
        <v>tier - 3</v>
      </c>
      <c r="O2305" s="23" t="str">
        <f>VLOOKUP(A2305,'Hospitalisation Details'!A2305:H4647,7,FALSE)</f>
        <v>tier - 2</v>
      </c>
      <c r="P2305" s="23" t="str">
        <f>VLOOKUP(A2305,'Hospitalisation Details'!A2305:H4647,8,FALSE)</f>
        <v>R1012</v>
      </c>
      <c r="Q2305" s="26">
        <f>VLOOKUP(A2305,'Hospitalisation Details'!A2305:H4647,3,FALSE)</f>
        <v>20.93611111111111</v>
      </c>
    </row>
    <row r="2306" spans="1:17" ht="15.75" customHeight="1" x14ac:dyDescent="0.3">
      <c r="A2306" s="31" t="s">
        <v>3889</v>
      </c>
      <c r="B2306" s="23" t="str">
        <f>VLOOKUP(A2306,'Customer Names'!A2306:D4640,3,FALSE)</f>
        <v xml:space="preserve">  Matthew S</v>
      </c>
      <c r="C2306" s="23">
        <f>VLOOKUP(Healthcare!A2306,'Medical Examinations'!A2306:H4640,2,FALSE)</f>
        <v>16.489999999999998</v>
      </c>
      <c r="D2306" s="23">
        <f>VLOOKUP(A2306,'Medical Examinations'!A2306:H4640,3,FALSE)</f>
        <v>8.48</v>
      </c>
      <c r="E2306" s="23" t="str">
        <f>VLOOKUP(A2306,'Medical Examinations'!A2306:H4640,4,FALSE)</f>
        <v>No</v>
      </c>
      <c r="F2306" s="23" t="str">
        <f>VLOOKUP(A2306,'Medical Examinations'!A2306:H4640,5,FALSE)</f>
        <v>No</v>
      </c>
      <c r="G2306" s="23" t="str">
        <f>VLOOKUP(A2306,'Medical Examinations'!A2306:H4640,6,FALSE)</f>
        <v>No</v>
      </c>
      <c r="H2306" s="23">
        <f>VLOOKUP(A2306,'Medical Examinations'!A2306:H4640,7,FALSE)</f>
        <v>0</v>
      </c>
      <c r="I2306" s="23" t="str">
        <f>VLOOKUP(A2306,'Medical Examinations'!A2306:H4640,8,FALSE)</f>
        <v>No</v>
      </c>
      <c r="J2306" s="23" t="str" cm="1">
        <f t="array" ref="J2306">_xlfn.IFS(C2306&lt;18.5,"Under Weight",C2306&lt;25,"Healthy Weight",C2306&lt;30,"Over Weight",C2306&gt;=30,"Obesity")</f>
        <v>Under Weight</v>
      </c>
      <c r="K2306" s="23" t="str" cm="1">
        <f t="array" ref="K2306">_xlfn.IFS(D2306&lt;5.7,"Normal",D2306&lt;=6.5,"Prediabetes",D2306&gt;6.5,"Diabetes")</f>
        <v>Diabetes</v>
      </c>
      <c r="L2306" s="30" t="str">
        <f>VLOOKUP(A2306,'Hospitalisation Details'!A2306:H4648,2,FALSE)</f>
        <v>20-Jul-2002</v>
      </c>
      <c r="M2306" s="23">
        <f>VLOOKUP(A2306,'Hospitalisation Details'!A2306:H4648,5,FALSE)</f>
        <v>1047</v>
      </c>
      <c r="N2306" s="23" t="str">
        <f>VLOOKUP(A2306,'Hospitalisation Details'!A2306:H4648,6,FALSE)</f>
        <v>tier - 3</v>
      </c>
      <c r="O2306" s="23" t="str">
        <f>VLOOKUP(A2306,'Hospitalisation Details'!A2306:H4648,7,FALSE)</f>
        <v>tier - 1</v>
      </c>
      <c r="P2306" s="23" t="str">
        <f>VLOOKUP(A2306,'Hospitalisation Details'!A2306:H4648,8,FALSE)</f>
        <v>R1013</v>
      </c>
      <c r="Q2306" s="26">
        <f>VLOOKUP(A2306,'Hospitalisation Details'!A2306:H4648,3,FALSE)</f>
        <v>20.883333333333333</v>
      </c>
    </row>
    <row r="2307" spans="1:17" ht="15.75" customHeight="1" x14ac:dyDescent="0.3">
      <c r="A2307" s="31" t="s">
        <v>3890</v>
      </c>
      <c r="B2307" s="23" t="str">
        <f>VLOOKUP(A2307,'Customer Names'!A2307:D4641,3,FALSE)</f>
        <v xml:space="preserve">  Kenneth</v>
      </c>
      <c r="C2307" s="23">
        <f>VLOOKUP(Healthcare!A2307,'Medical Examinations'!A2307:H4641,2,FALSE)</f>
        <v>16.14</v>
      </c>
      <c r="D2307" s="23">
        <f>VLOOKUP(A2307,'Medical Examinations'!A2307:H4641,3,FALSE)</f>
        <v>4.8600000000000003</v>
      </c>
      <c r="E2307" s="23" t="str">
        <f>VLOOKUP(A2307,'Medical Examinations'!A2307:H4641,4,FALSE)</f>
        <v>No</v>
      </c>
      <c r="F2307" s="23" t="str">
        <f>VLOOKUP(A2307,'Medical Examinations'!A2307:H4641,5,FALSE)</f>
        <v>No</v>
      </c>
      <c r="G2307" s="23" t="str">
        <f>VLOOKUP(A2307,'Medical Examinations'!A2307:H4641,6,FALSE)</f>
        <v>No</v>
      </c>
      <c r="H2307" s="23">
        <f>VLOOKUP(A2307,'Medical Examinations'!A2307:H4641,7,FALSE)</f>
        <v>0</v>
      </c>
      <c r="I2307" s="23" t="str">
        <f>VLOOKUP(A2307,'Medical Examinations'!A2307:H4641,8,FALSE)</f>
        <v>No</v>
      </c>
      <c r="J2307" s="23" t="str" cm="1">
        <f t="array" ref="J2307">_xlfn.IFS(C2307&lt;18.5,"Under Weight",C2307&lt;25,"Healthy Weight",C2307&lt;30,"Over Weight",C2307&gt;=30,"Obesity")</f>
        <v>Under Weight</v>
      </c>
      <c r="K2307" s="23" t="str" cm="1">
        <f t="array" ref="K2307">_xlfn.IFS(D2307&lt;5.7,"Normal",D2307&lt;=6.5,"Prediabetes",D2307&gt;6.5,"Diabetes")</f>
        <v>Normal</v>
      </c>
      <c r="L2307" s="30" t="str">
        <f>VLOOKUP(A2307,'Hospitalisation Details'!A2307:H4649,2,FALSE)</f>
        <v>17-Nov-1994</v>
      </c>
      <c r="M2307" s="23">
        <f>VLOOKUP(A2307,'Hospitalisation Details'!A2307:H4649,5,FALSE)</f>
        <v>1044</v>
      </c>
      <c r="N2307" s="23" t="str">
        <f>VLOOKUP(A2307,'Hospitalisation Details'!A2307:H4649,6,FALSE)</f>
        <v>tier - 3</v>
      </c>
      <c r="O2307" s="23" t="str">
        <f>VLOOKUP(A2307,'Hospitalisation Details'!A2307:H4649,7,FALSE)</f>
        <v>tier - 2</v>
      </c>
      <c r="P2307" s="23" t="str">
        <f>VLOOKUP(A2307,'Hospitalisation Details'!A2307:H4649,8,FALSE)</f>
        <v>R1013</v>
      </c>
      <c r="Q2307" s="26">
        <f>VLOOKUP(A2307,'Hospitalisation Details'!A2307:H4649,3,FALSE)</f>
        <v>28.558333333333334</v>
      </c>
    </row>
    <row r="2308" spans="1:17" ht="15.75" customHeight="1" x14ac:dyDescent="0.3">
      <c r="A2308" s="31" t="s">
        <v>3891</v>
      </c>
      <c r="B2308" s="23" t="str">
        <f>VLOOKUP(A2308,'Customer Names'!A2308:D4642,3,FALSE)</f>
        <v xml:space="preserve">  Andrea</v>
      </c>
      <c r="C2308" s="23">
        <f>VLOOKUP(Healthcare!A2308,'Medical Examinations'!A2308:H4642,2,FALSE)</f>
        <v>20.85</v>
      </c>
      <c r="D2308" s="23">
        <f>VLOOKUP(A2308,'Medical Examinations'!A2308:H4642,3,FALSE)</f>
        <v>4.45</v>
      </c>
      <c r="E2308" s="23" t="str">
        <f>VLOOKUP(A2308,'Medical Examinations'!A2308:H4642,4,FALSE)</f>
        <v>Yes</v>
      </c>
      <c r="F2308" s="23" t="str">
        <f>VLOOKUP(A2308,'Medical Examinations'!A2308:H4642,5,FALSE)</f>
        <v>No</v>
      </c>
      <c r="G2308" s="23" t="str">
        <f>VLOOKUP(A2308,'Medical Examinations'!A2308:H4642,6,FALSE)</f>
        <v>No</v>
      </c>
      <c r="H2308" s="23">
        <f>VLOOKUP(A2308,'Medical Examinations'!A2308:H4642,7,FALSE)</f>
        <v>1</v>
      </c>
      <c r="I2308" s="23" t="str">
        <f>VLOOKUP(A2308,'Medical Examinations'!A2308:H4642,8,FALSE)</f>
        <v>No</v>
      </c>
      <c r="J2308" s="23" t="str" cm="1">
        <f t="array" ref="J2308">_xlfn.IFS(C2308&lt;18.5,"Under Weight",C2308&lt;25,"Healthy Weight",C2308&lt;30,"Over Weight",C2308&gt;=30,"Obesity")</f>
        <v>Healthy Weight</v>
      </c>
      <c r="K2308" s="23" t="str" cm="1">
        <f t="array" ref="K2308">_xlfn.IFS(D2308&lt;5.7,"Normal",D2308&lt;=6.5,"Prediabetes",D2308&gt;6.5,"Diabetes")</f>
        <v>Normal</v>
      </c>
      <c r="L2308" s="30" t="str">
        <f>VLOOKUP(A2308,'Hospitalisation Details'!A2308:H4650,2,FALSE)</f>
        <v>05-Oct-1995</v>
      </c>
      <c r="M2308" s="23">
        <f>VLOOKUP(A2308,'Hospitalisation Details'!A2308:H4650,5,FALSE)</f>
        <v>1033.74</v>
      </c>
      <c r="N2308" s="23" t="str">
        <f>VLOOKUP(A2308,'Hospitalisation Details'!A2308:H4650,6,FALSE)</f>
        <v>tier - 3</v>
      </c>
      <c r="O2308" s="23" t="str">
        <f>VLOOKUP(A2308,'Hospitalisation Details'!A2308:H4650,7,FALSE)</f>
        <v>tier - 1</v>
      </c>
      <c r="P2308" s="23" t="str">
        <f>VLOOKUP(A2308,'Hospitalisation Details'!A2308:H4650,8,FALSE)</f>
        <v>R1013</v>
      </c>
      <c r="Q2308" s="26">
        <f>VLOOKUP(A2308,'Hospitalisation Details'!A2308:H4650,3,FALSE)</f>
        <v>27.675000000000001</v>
      </c>
    </row>
    <row r="2309" spans="1:17" ht="15.75" customHeight="1" x14ac:dyDescent="0.3">
      <c r="A2309" s="31" t="s">
        <v>3892</v>
      </c>
      <c r="B2309" s="23" t="str">
        <f>VLOOKUP(A2309,'Customer Names'!A2309:D4643,3,FALSE)</f>
        <v xml:space="preserve">  Kristina</v>
      </c>
      <c r="C2309" s="23">
        <f>VLOOKUP(Healthcare!A2309,'Medical Examinations'!A2309:H4643,2,FALSE)</f>
        <v>15.88</v>
      </c>
      <c r="D2309" s="23">
        <f>VLOOKUP(A2309,'Medical Examinations'!A2309:H4643,3,FALSE)</f>
        <v>4.3600000000000003</v>
      </c>
      <c r="E2309" s="23" t="str">
        <f>VLOOKUP(A2309,'Medical Examinations'!A2309:H4643,4,FALSE)</f>
        <v>No</v>
      </c>
      <c r="F2309" s="23" t="str">
        <f>VLOOKUP(A2309,'Medical Examinations'!A2309:H4643,5,FALSE)</f>
        <v>No</v>
      </c>
      <c r="G2309" s="23" t="str">
        <f>VLOOKUP(A2309,'Medical Examinations'!A2309:H4643,6,FALSE)</f>
        <v>No</v>
      </c>
      <c r="H2309" s="23">
        <f>VLOOKUP(A2309,'Medical Examinations'!A2309:H4643,7,FALSE)</f>
        <v>0</v>
      </c>
      <c r="I2309" s="23" t="str">
        <f>VLOOKUP(A2309,'Medical Examinations'!A2309:H4643,8,FALSE)</f>
        <v>No</v>
      </c>
      <c r="J2309" s="23" t="str" cm="1">
        <f t="array" ref="J2309">_xlfn.IFS(C2309&lt;18.5,"Under Weight",C2309&lt;25,"Healthy Weight",C2309&lt;30,"Over Weight",C2309&gt;=30,"Obesity")</f>
        <v>Under Weight</v>
      </c>
      <c r="K2309" s="23" t="str" cm="1">
        <f t="array" ref="K2309">_xlfn.IFS(D2309&lt;5.7,"Normal",D2309&lt;=6.5,"Prediabetes",D2309&gt;6.5,"Diabetes")</f>
        <v>Normal</v>
      </c>
      <c r="L2309" s="30" t="str">
        <f>VLOOKUP(A2309,'Hospitalisation Details'!A2309:H4651,2,FALSE)</f>
        <v>05-Aug-1999</v>
      </c>
      <c r="M2309" s="23">
        <f>VLOOKUP(A2309,'Hospitalisation Details'!A2309:H4651,5,FALSE)</f>
        <v>1019</v>
      </c>
      <c r="N2309" s="23" t="str">
        <f>VLOOKUP(A2309,'Hospitalisation Details'!A2309:H4651,6,FALSE)</f>
        <v>tier - 3</v>
      </c>
      <c r="O2309" s="23" t="str">
        <f>VLOOKUP(A2309,'Hospitalisation Details'!A2309:H4651,7,FALSE)</f>
        <v>tier - 2</v>
      </c>
      <c r="P2309" s="23" t="str">
        <f>VLOOKUP(A2309,'Hospitalisation Details'!A2309:H4651,8,FALSE)</f>
        <v>R1013</v>
      </c>
      <c r="Q2309" s="26">
        <f>VLOOKUP(A2309,'Hospitalisation Details'!A2309:H4651,3,FALSE)</f>
        <v>23.841666666666665</v>
      </c>
    </row>
    <row r="2310" spans="1:17" ht="15.75" customHeight="1" x14ac:dyDescent="0.3">
      <c r="A2310" s="31" t="s">
        <v>3893</v>
      </c>
      <c r="B2310" s="23" t="str">
        <f>VLOOKUP(A2310,'Customer Names'!A2310:D4644,3,FALSE)</f>
        <v xml:space="preserve">  Kristen</v>
      </c>
      <c r="C2310" s="23">
        <f>VLOOKUP(Healthcare!A2310,'Medical Examinations'!A2310:H4644,2,FALSE)</f>
        <v>20.66</v>
      </c>
      <c r="D2310" s="23">
        <f>VLOOKUP(A2310,'Medical Examinations'!A2310:H4644,3,FALSE)</f>
        <v>5.8</v>
      </c>
      <c r="E2310" s="23" t="str">
        <f>VLOOKUP(A2310,'Medical Examinations'!A2310:H4644,4,FALSE)</f>
        <v>No</v>
      </c>
      <c r="F2310" s="23" t="str">
        <f>VLOOKUP(A2310,'Medical Examinations'!A2310:H4644,5,FALSE)</f>
        <v>yes</v>
      </c>
      <c r="G2310" s="23" t="str">
        <f>VLOOKUP(A2310,'Medical Examinations'!A2310:H4644,6,FALSE)</f>
        <v>No</v>
      </c>
      <c r="H2310" s="23">
        <f>VLOOKUP(A2310,'Medical Examinations'!A2310:H4644,7,FALSE)</f>
        <v>1</v>
      </c>
      <c r="I2310" s="23" t="str">
        <f>VLOOKUP(A2310,'Medical Examinations'!A2310:H4644,8,FALSE)</f>
        <v>No</v>
      </c>
      <c r="J2310" s="23" t="str" cm="1">
        <f t="array" ref="J2310">_xlfn.IFS(C2310&lt;18.5,"Under Weight",C2310&lt;25,"Healthy Weight",C2310&lt;30,"Over Weight",C2310&gt;=30,"Obesity")</f>
        <v>Healthy Weight</v>
      </c>
      <c r="K2310" s="23" t="str" cm="1">
        <f t="array" ref="K2310">_xlfn.IFS(D2310&lt;5.7,"Normal",D2310&lt;=6.5,"Prediabetes",D2310&gt;6.5,"Diabetes")</f>
        <v>Prediabetes</v>
      </c>
      <c r="L2310" s="30" t="str">
        <f>VLOOKUP(A2310,'Hospitalisation Details'!A2310:H4652,2,FALSE)</f>
        <v>09-Oct-2000</v>
      </c>
      <c r="M2310" s="23">
        <f>VLOOKUP(A2310,'Hospitalisation Details'!A2310:H4652,5,FALSE)</f>
        <v>1012</v>
      </c>
      <c r="N2310" s="23" t="str">
        <f>VLOOKUP(A2310,'Hospitalisation Details'!A2310:H4652,6,FALSE)</f>
        <v>tier - 3</v>
      </c>
      <c r="O2310" s="23" t="str">
        <f>VLOOKUP(A2310,'Hospitalisation Details'!A2310:H4652,7,FALSE)</f>
        <v>tier - 2</v>
      </c>
      <c r="P2310" s="23" t="str">
        <f>VLOOKUP(A2310,'Hospitalisation Details'!A2310:H4652,8,FALSE)</f>
        <v>R1013</v>
      </c>
      <c r="Q2310" s="26">
        <f>VLOOKUP(A2310,'Hospitalisation Details'!A2310:H4652,3,FALSE)</f>
        <v>22.663888888888888</v>
      </c>
    </row>
    <row r="2311" spans="1:17" ht="15.75" customHeight="1" x14ac:dyDescent="0.3">
      <c r="A2311" s="31" t="s">
        <v>3894</v>
      </c>
      <c r="B2311" s="23" t="str">
        <f>VLOOKUP(A2311,'Customer Names'!A2311:D4645,3,FALSE)</f>
        <v xml:space="preserve">  Matthew</v>
      </c>
      <c r="C2311" s="23">
        <f>VLOOKUP(Healthcare!A2311,'Medical Examinations'!A2311:H4645,2,FALSE)</f>
        <v>20.399999999999999</v>
      </c>
      <c r="D2311" s="23">
        <f>VLOOKUP(A2311,'Medical Examinations'!A2311:H4645,3,FALSE)</f>
        <v>5.27</v>
      </c>
      <c r="E2311" s="23" t="str">
        <f>VLOOKUP(A2311,'Medical Examinations'!A2311:H4645,4,FALSE)</f>
        <v>No</v>
      </c>
      <c r="F2311" s="23" t="str">
        <f>VLOOKUP(A2311,'Medical Examinations'!A2311:H4645,5,FALSE)</f>
        <v>No</v>
      </c>
      <c r="G2311" s="23" t="str">
        <f>VLOOKUP(A2311,'Medical Examinations'!A2311:H4645,6,FALSE)</f>
        <v>No</v>
      </c>
      <c r="H2311" s="23">
        <f>VLOOKUP(A2311,'Medical Examinations'!A2311:H4645,7,FALSE)</f>
        <v>0</v>
      </c>
      <c r="I2311" s="23" t="str">
        <f>VLOOKUP(A2311,'Medical Examinations'!A2311:H4645,8,FALSE)</f>
        <v>No</v>
      </c>
      <c r="J2311" s="23" t="str" cm="1">
        <f t="array" ref="J2311">_xlfn.IFS(C2311&lt;18.5,"Under Weight",C2311&lt;25,"Healthy Weight",C2311&lt;30,"Over Weight",C2311&gt;=30,"Obesity")</f>
        <v>Healthy Weight</v>
      </c>
      <c r="K2311" s="23" t="str" cm="1">
        <f t="array" ref="K2311">_xlfn.IFS(D2311&lt;5.7,"Normal",D2311&lt;=6.5,"Prediabetes",D2311&gt;6.5,"Diabetes")</f>
        <v>Normal</v>
      </c>
      <c r="L2311" s="30" t="str">
        <f>VLOOKUP(A2311,'Hospitalisation Details'!A2311:H4653,2,FALSE)</f>
        <v>22-Nov-1994</v>
      </c>
      <c r="M2311" s="23">
        <f>VLOOKUP(A2311,'Hospitalisation Details'!A2311:H4653,5,FALSE)</f>
        <v>1006.65</v>
      </c>
      <c r="N2311" s="23" t="str">
        <f>VLOOKUP(A2311,'Hospitalisation Details'!A2311:H4653,6,FALSE)</f>
        <v>tier - 3</v>
      </c>
      <c r="O2311" s="23" t="str">
        <f>VLOOKUP(A2311,'Hospitalisation Details'!A2311:H4653,7,FALSE)</f>
        <v>tier - 2</v>
      </c>
      <c r="P2311" s="23" t="str">
        <f>VLOOKUP(A2311,'Hospitalisation Details'!A2311:H4653,8,FALSE)</f>
        <v>R1013</v>
      </c>
      <c r="Q2311" s="26">
        <f>VLOOKUP(A2311,'Hospitalisation Details'!A2311:H4653,3,FALSE)</f>
        <v>28.544444444444444</v>
      </c>
    </row>
    <row r="2312" spans="1:17" ht="15.75" customHeight="1" x14ac:dyDescent="0.3">
      <c r="A2312" s="31" t="s">
        <v>3895</v>
      </c>
      <c r="B2312" s="23" t="str">
        <f>VLOOKUP(A2312,'Customer Names'!A2312:D4646,3,FALSE)</f>
        <v xml:space="preserve">  Kathleen</v>
      </c>
      <c r="C2312" s="23">
        <f>VLOOKUP(Healthcare!A2312,'Medical Examinations'!A2312:H4646,2,FALSE)</f>
        <v>25.19</v>
      </c>
      <c r="D2312" s="23">
        <f>VLOOKUP(A2312,'Medical Examinations'!A2312:H4646,3,FALSE)</f>
        <v>5.64</v>
      </c>
      <c r="E2312" s="23" t="str">
        <f>VLOOKUP(A2312,'Medical Examinations'!A2312:H4646,4,FALSE)</f>
        <v>Yes</v>
      </c>
      <c r="F2312" s="23" t="str">
        <f>VLOOKUP(A2312,'Medical Examinations'!A2312:H4646,5,FALSE)</f>
        <v>No</v>
      </c>
      <c r="G2312" s="23" t="str">
        <f>VLOOKUP(A2312,'Medical Examinations'!A2312:H4646,6,FALSE)</f>
        <v>No</v>
      </c>
      <c r="H2312" s="23">
        <f>VLOOKUP(A2312,'Medical Examinations'!A2312:H4646,7,FALSE)</f>
        <v>0</v>
      </c>
      <c r="I2312" s="23" t="str">
        <f>VLOOKUP(A2312,'Medical Examinations'!A2312:H4646,8,FALSE)</f>
        <v>No</v>
      </c>
      <c r="J2312" s="23" t="str" cm="1">
        <f t="array" ref="J2312">_xlfn.IFS(C2312&lt;18.5,"Under Weight",C2312&lt;25,"Healthy Weight",C2312&lt;30,"Over Weight",C2312&gt;=30,"Obesity")</f>
        <v>Over Weight</v>
      </c>
      <c r="K2312" s="23" t="str" cm="1">
        <f t="array" ref="K2312">_xlfn.IFS(D2312&lt;5.7,"Normal",D2312&lt;=6.5,"Prediabetes",D2312&gt;6.5,"Diabetes")</f>
        <v>Normal</v>
      </c>
      <c r="L2312" s="30" t="str">
        <f>VLOOKUP(A2312,'Hospitalisation Details'!A2312:H4654,2,FALSE)</f>
        <v>19-Aug-2001</v>
      </c>
      <c r="M2312" s="23">
        <f>VLOOKUP(A2312,'Hospitalisation Details'!A2312:H4654,5,FALSE)</f>
        <v>964.71</v>
      </c>
      <c r="N2312" s="23" t="str">
        <f>VLOOKUP(A2312,'Hospitalisation Details'!A2312:H4654,6,FALSE)</f>
        <v>tier - 3</v>
      </c>
      <c r="O2312" s="23" t="str">
        <f>VLOOKUP(A2312,'Hospitalisation Details'!A2312:H4654,7,FALSE)</f>
        <v>tier - 2</v>
      </c>
      <c r="P2312" s="23" t="str">
        <f>VLOOKUP(A2312,'Hospitalisation Details'!A2312:H4654,8,FALSE)</f>
        <v>R1013</v>
      </c>
      <c r="Q2312" s="26">
        <f>VLOOKUP(A2312,'Hospitalisation Details'!A2312:H4654,3,FALSE)</f>
        <v>21.802777777777777</v>
      </c>
    </row>
    <row r="2313" spans="1:17" ht="15.75" customHeight="1" x14ac:dyDescent="0.3">
      <c r="A2313" s="31" t="s">
        <v>3896</v>
      </c>
      <c r="B2313" s="23" t="str">
        <f>VLOOKUP(A2313,'Customer Names'!A2313:D4647,3,FALSE)</f>
        <v xml:space="preserve">  Lindsey</v>
      </c>
      <c r="C2313" s="23">
        <f>VLOOKUP(Healthcare!A2313,'Medical Examinations'!A2313:H4647,2,FALSE)</f>
        <v>20.54</v>
      </c>
      <c r="D2313" s="23">
        <f>VLOOKUP(A2313,'Medical Examinations'!A2313:H4647,3,FALSE)</f>
        <v>4.2</v>
      </c>
      <c r="E2313" s="23" t="str">
        <f>VLOOKUP(A2313,'Medical Examinations'!A2313:H4647,4,FALSE)</f>
        <v>Yes</v>
      </c>
      <c r="F2313" s="23" t="str">
        <f>VLOOKUP(A2313,'Medical Examinations'!A2313:H4647,5,FALSE)</f>
        <v>No</v>
      </c>
      <c r="G2313" s="23" t="str">
        <f>VLOOKUP(A2313,'Medical Examinations'!A2313:H4647,6,FALSE)</f>
        <v>No</v>
      </c>
      <c r="H2313" s="23">
        <f>VLOOKUP(A2313,'Medical Examinations'!A2313:H4647,7,FALSE)</f>
        <v>1</v>
      </c>
      <c r="I2313" s="23" t="str">
        <f>VLOOKUP(A2313,'Medical Examinations'!A2313:H4647,8,FALSE)</f>
        <v>No</v>
      </c>
      <c r="J2313" s="23" t="str" cm="1">
        <f t="array" ref="J2313">_xlfn.IFS(C2313&lt;18.5,"Under Weight",C2313&lt;25,"Healthy Weight",C2313&lt;30,"Over Weight",C2313&gt;=30,"Obesity")</f>
        <v>Healthy Weight</v>
      </c>
      <c r="K2313" s="23" t="str" cm="1">
        <f t="array" ref="K2313">_xlfn.IFS(D2313&lt;5.7,"Normal",D2313&lt;=6.5,"Prediabetes",D2313&gt;6.5,"Diabetes")</f>
        <v>Normal</v>
      </c>
      <c r="L2313" s="30" t="str">
        <f>VLOOKUP(A2313,'Hospitalisation Details'!A2313:H4655,2,FALSE)</f>
        <v>28-Oct-1995</v>
      </c>
      <c r="M2313" s="23">
        <f>VLOOKUP(A2313,'Hospitalisation Details'!A2313:H4655,5,FALSE)</f>
        <v>928.59</v>
      </c>
      <c r="N2313" s="23" t="str">
        <f>VLOOKUP(A2313,'Hospitalisation Details'!A2313:H4655,6,FALSE)</f>
        <v>tier - 3</v>
      </c>
      <c r="O2313" s="23" t="str">
        <f>VLOOKUP(A2313,'Hospitalisation Details'!A2313:H4655,7,FALSE)</f>
        <v>tier - 1</v>
      </c>
      <c r="P2313" s="23" t="str">
        <f>VLOOKUP(A2313,'Hospitalisation Details'!A2313:H4655,8,FALSE)</f>
        <v>R1013</v>
      </c>
      <c r="Q2313" s="26">
        <f>VLOOKUP(A2313,'Hospitalisation Details'!A2313:H4655,3,FALSE)</f>
        <v>27.611111111111111</v>
      </c>
    </row>
    <row r="2314" spans="1:17" ht="15.75" customHeight="1" x14ac:dyDescent="0.3">
      <c r="A2314" s="31" t="s">
        <v>3897</v>
      </c>
      <c r="B2314" s="23" t="str">
        <f>VLOOKUP(A2314,'Customer Names'!A2314:D4648,3,FALSE)</f>
        <v xml:space="preserve">  Robert</v>
      </c>
      <c r="C2314" s="23">
        <f>VLOOKUP(Healthcare!A2314,'Medical Examinations'!A2314:H4648,2,FALSE)</f>
        <v>20.13</v>
      </c>
      <c r="D2314" s="23">
        <f>VLOOKUP(A2314,'Medical Examinations'!A2314:H4648,3,FALSE)</f>
        <v>5.42</v>
      </c>
      <c r="E2314" s="23" t="str">
        <f>VLOOKUP(A2314,'Medical Examinations'!A2314:H4648,4,FALSE)</f>
        <v>No</v>
      </c>
      <c r="F2314" s="23" t="str">
        <f>VLOOKUP(A2314,'Medical Examinations'!A2314:H4648,5,FALSE)</f>
        <v>No</v>
      </c>
      <c r="G2314" s="23" t="str">
        <f>VLOOKUP(A2314,'Medical Examinations'!A2314:H4648,6,FALSE)</f>
        <v>No</v>
      </c>
      <c r="H2314" s="23">
        <f>VLOOKUP(A2314,'Medical Examinations'!A2314:H4648,7,FALSE)</f>
        <v>0</v>
      </c>
      <c r="I2314" s="23" t="str">
        <f>VLOOKUP(A2314,'Medical Examinations'!A2314:H4648,8,FALSE)</f>
        <v>No</v>
      </c>
      <c r="J2314" s="23" t="str" cm="1">
        <f t="array" ref="J2314">_xlfn.IFS(C2314&lt;18.5,"Under Weight",C2314&lt;25,"Healthy Weight",C2314&lt;30,"Over Weight",C2314&gt;=30,"Obesity")</f>
        <v>Healthy Weight</v>
      </c>
      <c r="K2314" s="23" t="str" cm="1">
        <f t="array" ref="K2314">_xlfn.IFS(D2314&lt;5.7,"Normal",D2314&lt;=6.5,"Prediabetes",D2314&gt;6.5,"Diabetes")</f>
        <v>Normal</v>
      </c>
      <c r="L2314" s="30" t="str">
        <f>VLOOKUP(A2314,'Hospitalisation Details'!A2314:H4656,2,FALSE)</f>
        <v>30-Oct-1994</v>
      </c>
      <c r="M2314" s="23">
        <f>VLOOKUP(A2314,'Hospitalisation Details'!A2314:H4656,5,FALSE)</f>
        <v>915.07</v>
      </c>
      <c r="N2314" s="23" t="str">
        <f>VLOOKUP(A2314,'Hospitalisation Details'!A2314:H4656,6,FALSE)</f>
        <v>tier - 3</v>
      </c>
      <c r="O2314" s="23" t="str">
        <f>VLOOKUP(A2314,'Hospitalisation Details'!A2314:H4656,7,FALSE)</f>
        <v>tier - 1</v>
      </c>
      <c r="P2314" s="23" t="str">
        <f>VLOOKUP(A2314,'Hospitalisation Details'!A2314:H4656,8,FALSE)</f>
        <v>R1013</v>
      </c>
      <c r="Q2314" s="26">
        <f>VLOOKUP(A2314,'Hospitalisation Details'!A2314:H4656,3,FALSE)</f>
        <v>28.605555555555554</v>
      </c>
    </row>
    <row r="2315" spans="1:17" ht="15.75" customHeight="1" x14ac:dyDescent="0.3">
      <c r="A2315" s="31" t="s">
        <v>3898</v>
      </c>
      <c r="B2315" s="23" t="str">
        <f>VLOOKUP(A2315,'Customer Names'!A2315:D4649,3,FALSE)</f>
        <v xml:space="preserve">  Sarah E</v>
      </c>
      <c r="C2315" s="23">
        <f>VLOOKUP(Healthcare!A2315,'Medical Examinations'!A2315:H4649,2,FALSE)</f>
        <v>18.93</v>
      </c>
      <c r="D2315" s="23">
        <f>VLOOKUP(A2315,'Medical Examinations'!A2315:H4649,3,FALSE)</f>
        <v>6.11</v>
      </c>
      <c r="E2315" s="23" t="str">
        <f>VLOOKUP(A2315,'Medical Examinations'!A2315:H4649,4,FALSE)</f>
        <v>No</v>
      </c>
      <c r="F2315" s="23" t="str">
        <f>VLOOKUP(A2315,'Medical Examinations'!A2315:H4649,5,FALSE)</f>
        <v>No</v>
      </c>
      <c r="G2315" s="23" t="str">
        <f>VLOOKUP(A2315,'Medical Examinations'!A2315:H4649,6,FALSE)</f>
        <v>Yes</v>
      </c>
      <c r="H2315" s="23">
        <f>VLOOKUP(A2315,'Medical Examinations'!A2315:H4649,7,FALSE)</f>
        <v>1</v>
      </c>
      <c r="I2315" s="23" t="str">
        <f>VLOOKUP(A2315,'Medical Examinations'!A2315:H4649,8,FALSE)</f>
        <v>No</v>
      </c>
      <c r="J2315" s="23" t="str" cm="1">
        <f t="array" ref="J2315">_xlfn.IFS(C2315&lt;18.5,"Under Weight",C2315&lt;25,"Healthy Weight",C2315&lt;30,"Over Weight",C2315&gt;=30,"Obesity")</f>
        <v>Healthy Weight</v>
      </c>
      <c r="K2315" s="23" t="str" cm="1">
        <f t="array" ref="K2315">_xlfn.IFS(D2315&lt;5.7,"Normal",D2315&lt;=6.5,"Prediabetes",D2315&gt;6.5,"Diabetes")</f>
        <v>Prediabetes</v>
      </c>
      <c r="L2315" s="30" t="str">
        <f>VLOOKUP(A2315,'Hospitalisation Details'!A2315:H4657,2,FALSE)</f>
        <v>27-Nov-1993</v>
      </c>
      <c r="M2315" s="23">
        <f>VLOOKUP(A2315,'Hospitalisation Details'!A2315:H4657,5,FALSE)</f>
        <v>896.21</v>
      </c>
      <c r="N2315" s="23" t="str">
        <f>VLOOKUP(A2315,'Hospitalisation Details'!A2315:H4657,6,FALSE)</f>
        <v>tier - 3</v>
      </c>
      <c r="O2315" s="23" t="str">
        <f>VLOOKUP(A2315,'Hospitalisation Details'!A2315:H4657,7,FALSE)</f>
        <v>tier - 1</v>
      </c>
      <c r="P2315" s="23" t="str">
        <f>VLOOKUP(A2315,'Hospitalisation Details'!A2315:H4657,8,FALSE)</f>
        <v>R1013</v>
      </c>
      <c r="Q2315" s="26">
        <f>VLOOKUP(A2315,'Hospitalisation Details'!A2315:H4657,3,FALSE)</f>
        <v>29.530555555555555</v>
      </c>
    </row>
    <row r="2316" spans="1:17" ht="15.75" customHeight="1" x14ac:dyDescent="0.3">
      <c r="A2316" s="31" t="s">
        <v>3899</v>
      </c>
      <c r="B2316" s="23" t="str">
        <f>VLOOKUP(A2316,'Customer Names'!A2316:D4650,3,FALSE)</f>
        <v xml:space="preserve">  Flannery</v>
      </c>
      <c r="C2316" s="23">
        <f>VLOOKUP(Healthcare!A2316,'Medical Examinations'!A2316:H4650,2,FALSE)</f>
        <v>24.14</v>
      </c>
      <c r="D2316" s="23">
        <f>VLOOKUP(A2316,'Medical Examinations'!A2316:H4650,3,FALSE)</f>
        <v>5.29</v>
      </c>
      <c r="E2316" s="23" t="str">
        <f>VLOOKUP(A2316,'Medical Examinations'!A2316:H4650,4,FALSE)</f>
        <v>No</v>
      </c>
      <c r="F2316" s="23" t="str">
        <f>VLOOKUP(A2316,'Medical Examinations'!A2316:H4650,5,FALSE)</f>
        <v>yes</v>
      </c>
      <c r="G2316" s="23" t="str">
        <f>VLOOKUP(A2316,'Medical Examinations'!A2316:H4650,6,FALSE)</f>
        <v>No</v>
      </c>
      <c r="H2316" s="23">
        <f>VLOOKUP(A2316,'Medical Examinations'!A2316:H4650,7,FALSE)</f>
        <v>1</v>
      </c>
      <c r="I2316" s="23" t="str">
        <f>VLOOKUP(A2316,'Medical Examinations'!A2316:H4650,8,FALSE)</f>
        <v>No</v>
      </c>
      <c r="J2316" s="23" t="str" cm="1">
        <f t="array" ref="J2316">_xlfn.IFS(C2316&lt;18.5,"Under Weight",C2316&lt;25,"Healthy Weight",C2316&lt;30,"Over Weight",C2316&gt;=30,"Obesity")</f>
        <v>Healthy Weight</v>
      </c>
      <c r="K2316" s="23" t="str" cm="1">
        <f t="array" ref="K2316">_xlfn.IFS(D2316&lt;5.7,"Normal",D2316&lt;=6.5,"Prediabetes",D2316&gt;6.5,"Diabetes")</f>
        <v>Normal</v>
      </c>
      <c r="L2316" s="30" t="str">
        <f>VLOOKUP(A2316,'Hospitalisation Details'!A2316:H4658,2,FALSE)</f>
        <v>18-Nov-2000</v>
      </c>
      <c r="M2316" s="23">
        <f>VLOOKUP(A2316,'Hospitalisation Details'!A2316:H4658,5,FALSE)</f>
        <v>865.41</v>
      </c>
      <c r="N2316" s="23" t="str">
        <f>VLOOKUP(A2316,'Hospitalisation Details'!A2316:H4658,6,FALSE)</f>
        <v>tier - 3</v>
      </c>
      <c r="O2316" s="23" t="str">
        <f>VLOOKUP(A2316,'Hospitalisation Details'!A2316:H4658,7,FALSE)</f>
        <v>tier - 1</v>
      </c>
      <c r="P2316" s="23" t="str">
        <f>VLOOKUP(A2316,'Hospitalisation Details'!A2316:H4658,8,FALSE)</f>
        <v>R1013</v>
      </c>
      <c r="Q2316" s="26">
        <f>VLOOKUP(A2316,'Hospitalisation Details'!A2316:H4658,3,FALSE)</f>
        <v>22.555555555555557</v>
      </c>
    </row>
    <row r="2317" spans="1:17" ht="15.75" customHeight="1" x14ac:dyDescent="0.3">
      <c r="A2317" s="31" t="s">
        <v>3901</v>
      </c>
      <c r="B2317" s="23" t="str">
        <f>VLOOKUP(A2317,'Customer Names'!A2317:D4651,3,FALSE)</f>
        <v xml:space="preserve">  John T</v>
      </c>
      <c r="C2317" s="23">
        <f>VLOOKUP(Healthcare!A2317,'Medical Examinations'!A2317:H4651,2,FALSE)</f>
        <v>25.03</v>
      </c>
      <c r="D2317" s="23">
        <f>VLOOKUP(A2317,'Medical Examinations'!A2317:H4651,3,FALSE)</f>
        <v>5.91</v>
      </c>
      <c r="E2317" s="23" t="str">
        <f>VLOOKUP(A2317,'Medical Examinations'!A2317:H4651,4,FALSE)</f>
        <v>No</v>
      </c>
      <c r="F2317" s="23" t="str">
        <f>VLOOKUP(A2317,'Medical Examinations'!A2317:H4651,5,FALSE)</f>
        <v>yes</v>
      </c>
      <c r="G2317" s="23" t="str">
        <f>VLOOKUP(A2317,'Medical Examinations'!A2317:H4651,6,FALSE)</f>
        <v>No</v>
      </c>
      <c r="H2317" s="23">
        <f>VLOOKUP(A2317,'Medical Examinations'!A2317:H4651,7,FALSE)</f>
        <v>1</v>
      </c>
      <c r="I2317" s="23" t="str">
        <f>VLOOKUP(A2317,'Medical Examinations'!A2317:H4651,8,FALSE)</f>
        <v>No</v>
      </c>
      <c r="J2317" s="23" t="str" cm="1">
        <f t="array" ref="J2317">_xlfn.IFS(C2317&lt;18.5,"Under Weight",C2317&lt;25,"Healthy Weight",C2317&lt;30,"Over Weight",C2317&gt;=30,"Obesity")</f>
        <v>Over Weight</v>
      </c>
      <c r="K2317" s="23" t="str" cm="1">
        <f t="array" ref="K2317">_xlfn.IFS(D2317&lt;5.7,"Normal",D2317&lt;=6.5,"Prediabetes",D2317&gt;6.5,"Diabetes")</f>
        <v>Prediabetes</v>
      </c>
      <c r="L2317" s="30" t="str">
        <f>VLOOKUP(A2317,'Hospitalisation Details'!A2317:H4659,2,FALSE)</f>
        <v>07-Oct-2004</v>
      </c>
      <c r="M2317" s="23">
        <f>VLOOKUP(A2317,'Hospitalisation Details'!A2317:H4659,5,FALSE)</f>
        <v>830.52</v>
      </c>
      <c r="N2317" s="23" t="str">
        <f>VLOOKUP(A2317,'Hospitalisation Details'!A2317:H4659,6,FALSE)</f>
        <v>tier - 3</v>
      </c>
      <c r="O2317" s="23" t="str">
        <f>VLOOKUP(A2317,'Hospitalisation Details'!A2317:H4659,7,FALSE)</f>
        <v>tier - 2</v>
      </c>
      <c r="P2317" s="23" t="str">
        <f>VLOOKUP(A2317,'Hospitalisation Details'!A2317:H4659,8,FALSE)</f>
        <v>R1011</v>
      </c>
      <c r="Q2317" s="26">
        <f>VLOOKUP(A2317,'Hospitalisation Details'!A2317:H4659,3,FALSE)</f>
        <v>18.669444444444444</v>
      </c>
    </row>
    <row r="2318" spans="1:17" ht="15.75" customHeight="1" x14ac:dyDescent="0.3">
      <c r="A2318" s="31" t="s">
        <v>3903</v>
      </c>
      <c r="B2318" s="23" t="str">
        <f>VLOOKUP(A2318,'Customer Names'!A2318:D4652,3,FALSE)</f>
        <v xml:space="preserve">  Koji</v>
      </c>
      <c r="C2318" s="23">
        <f>VLOOKUP(Healthcare!A2318,'Medical Examinations'!A2318:H4652,2,FALSE)</f>
        <v>20.47</v>
      </c>
      <c r="D2318" s="23">
        <f>VLOOKUP(A2318,'Medical Examinations'!A2318:H4652,3,FALSE)</f>
        <v>5.81</v>
      </c>
      <c r="E2318" s="23" t="str">
        <f>VLOOKUP(A2318,'Medical Examinations'!A2318:H4652,4,FALSE)</f>
        <v>Yes</v>
      </c>
      <c r="F2318" s="23" t="str">
        <f>VLOOKUP(A2318,'Medical Examinations'!A2318:H4652,5,FALSE)</f>
        <v>No</v>
      </c>
      <c r="G2318" s="23" t="str">
        <f>VLOOKUP(A2318,'Medical Examinations'!A2318:H4652,6,FALSE)</f>
        <v>No</v>
      </c>
      <c r="H2318" s="23">
        <f>VLOOKUP(A2318,'Medical Examinations'!A2318:H4652,7,FALSE)</f>
        <v>1</v>
      </c>
      <c r="I2318" s="23" t="str">
        <f>VLOOKUP(A2318,'Medical Examinations'!A2318:H4652,8,FALSE)</f>
        <v>No</v>
      </c>
      <c r="J2318" s="23" t="str" cm="1">
        <f t="array" ref="J2318">_xlfn.IFS(C2318&lt;18.5,"Under Weight",C2318&lt;25,"Healthy Weight",C2318&lt;30,"Over Weight",C2318&gt;=30,"Obesity")</f>
        <v>Healthy Weight</v>
      </c>
      <c r="K2318" s="23" t="str" cm="1">
        <f t="array" ref="K2318">_xlfn.IFS(D2318&lt;5.7,"Normal",D2318&lt;=6.5,"Prediabetes",D2318&gt;6.5,"Diabetes")</f>
        <v>Prediabetes</v>
      </c>
      <c r="L2318" s="30" t="str">
        <f>VLOOKUP(A2318,'Hospitalisation Details'!A2318:H4660,2,FALSE)</f>
        <v>07-Dec-1995</v>
      </c>
      <c r="M2318" s="23">
        <f>VLOOKUP(A2318,'Hospitalisation Details'!A2318:H4660,5,FALSE)</f>
        <v>773.54</v>
      </c>
      <c r="N2318" s="23" t="str">
        <f>VLOOKUP(A2318,'Hospitalisation Details'!A2318:H4660,6,FALSE)</f>
        <v>tier - 3</v>
      </c>
      <c r="O2318" s="23" t="str">
        <f>VLOOKUP(A2318,'Hospitalisation Details'!A2318:H4660,7,FALSE)</f>
        <v>tier - 2</v>
      </c>
      <c r="P2318" s="23" t="str">
        <f>VLOOKUP(A2318,'Hospitalisation Details'!A2318:H4660,8,FALSE)</f>
        <v>R1013</v>
      </c>
      <c r="Q2318" s="26">
        <f>VLOOKUP(A2318,'Hospitalisation Details'!A2318:H4660,3,FALSE)</f>
        <v>27.502777777777776</v>
      </c>
    </row>
    <row r="2319" spans="1:17" ht="15.75" customHeight="1" x14ac:dyDescent="0.3">
      <c r="A2319" s="31" t="s">
        <v>3904</v>
      </c>
      <c r="B2319" s="23" t="str">
        <f>VLOOKUP(A2319,'Customer Names'!A2319:D4653,3,FALSE)</f>
        <v xml:space="preserve">  Candice M</v>
      </c>
      <c r="C2319" s="23">
        <f>VLOOKUP(Healthcare!A2319,'Medical Examinations'!A2319:H4653,2,FALSE)</f>
        <v>18.82</v>
      </c>
      <c r="D2319" s="23">
        <f>VLOOKUP(A2319,'Medical Examinations'!A2319:H4653,3,FALSE)</f>
        <v>5.51</v>
      </c>
      <c r="E2319" s="23" t="str">
        <f>VLOOKUP(A2319,'Medical Examinations'!A2319:H4653,4,FALSE)</f>
        <v>Yes</v>
      </c>
      <c r="F2319" s="23" t="str">
        <f>VLOOKUP(A2319,'Medical Examinations'!A2319:H4653,5,FALSE)</f>
        <v>No</v>
      </c>
      <c r="G2319" s="23" t="str">
        <f>VLOOKUP(A2319,'Medical Examinations'!A2319:H4653,6,FALSE)</f>
        <v>No</v>
      </c>
      <c r="H2319" s="23">
        <f>VLOOKUP(A2319,'Medical Examinations'!A2319:H4653,7,FALSE)</f>
        <v>0</v>
      </c>
      <c r="I2319" s="23" t="str">
        <f>VLOOKUP(A2319,'Medical Examinations'!A2319:H4653,8,FALSE)</f>
        <v>No</v>
      </c>
      <c r="J2319" s="23" t="str" cm="1">
        <f t="array" ref="J2319">_xlfn.IFS(C2319&lt;18.5,"Under Weight",C2319&lt;25,"Healthy Weight",C2319&lt;30,"Over Weight",C2319&gt;=30,"Obesity")</f>
        <v>Healthy Weight</v>
      </c>
      <c r="K2319" s="23" t="str" cm="1">
        <f t="array" ref="K2319">_xlfn.IFS(D2319&lt;5.7,"Normal",D2319&lt;=6.5,"Prediabetes",D2319&gt;6.5,"Diabetes")</f>
        <v>Normal</v>
      </c>
      <c r="L2319" s="30" t="str">
        <f>VLOOKUP(A2319,'Hospitalisation Details'!A2319:H4661,2,FALSE)</f>
        <v>18-Sep-1996</v>
      </c>
      <c r="M2319" s="23">
        <f>VLOOKUP(A2319,'Hospitalisation Details'!A2319:H4661,5,FALSE)</f>
        <v>770.38</v>
      </c>
      <c r="N2319" s="23" t="str">
        <f>VLOOKUP(A2319,'Hospitalisation Details'!A2319:H4661,6,FALSE)</f>
        <v>tier - 3</v>
      </c>
      <c r="O2319" s="23" t="str">
        <f>VLOOKUP(A2319,'Hospitalisation Details'!A2319:H4661,7,FALSE)</f>
        <v>tier - 2</v>
      </c>
      <c r="P2319" s="23" t="str">
        <f>VLOOKUP(A2319,'Hospitalisation Details'!A2319:H4661,8,FALSE)</f>
        <v>R1012</v>
      </c>
      <c r="Q2319" s="26">
        <f>VLOOKUP(A2319,'Hospitalisation Details'!A2319:H4661,3,FALSE)</f>
        <v>26.722222222222221</v>
      </c>
    </row>
    <row r="2320" spans="1:17" ht="15.75" customHeight="1" x14ac:dyDescent="0.3">
      <c r="A2320" s="31" t="s">
        <v>3906</v>
      </c>
      <c r="B2320" s="23" t="str">
        <f>VLOOKUP(A2320,'Customer Names'!A2320:D4654,3,FALSE)</f>
        <v xml:space="preserve">  Theodore A</v>
      </c>
      <c r="C2320" s="23">
        <f>VLOOKUP(Healthcare!A2320,'Medical Examinations'!A2320:H4654,2,FALSE)</f>
        <v>17.079999999999998</v>
      </c>
      <c r="D2320" s="23">
        <f>VLOOKUP(A2320,'Medical Examinations'!A2320:H4654,3,FALSE)</f>
        <v>5.73</v>
      </c>
      <c r="E2320" s="23" t="str">
        <f>VLOOKUP(A2320,'Medical Examinations'!A2320:H4654,4,FALSE)</f>
        <v>No</v>
      </c>
      <c r="F2320" s="23" t="str">
        <f>VLOOKUP(A2320,'Medical Examinations'!A2320:H4654,5,FALSE)</f>
        <v>No</v>
      </c>
      <c r="G2320" s="23" t="str">
        <f>VLOOKUP(A2320,'Medical Examinations'!A2320:H4654,6,FALSE)</f>
        <v>Yes</v>
      </c>
      <c r="H2320" s="23">
        <f>VLOOKUP(A2320,'Medical Examinations'!A2320:H4654,7,FALSE)</f>
        <v>1</v>
      </c>
      <c r="I2320" s="23" t="str">
        <f>VLOOKUP(A2320,'Medical Examinations'!A2320:H4654,8,FALSE)</f>
        <v>No</v>
      </c>
      <c r="J2320" s="23" t="str" cm="1">
        <f t="array" ref="J2320">_xlfn.IFS(C2320&lt;18.5,"Under Weight",C2320&lt;25,"Healthy Weight",C2320&lt;30,"Over Weight",C2320&gt;=30,"Obesity")</f>
        <v>Under Weight</v>
      </c>
      <c r="K2320" s="23" t="str" cm="1">
        <f t="array" ref="K2320">_xlfn.IFS(D2320&lt;5.7,"Normal",D2320&lt;=6.5,"Prediabetes",D2320&gt;6.5,"Diabetes")</f>
        <v>Prediabetes</v>
      </c>
      <c r="L2320" s="30" t="str">
        <f>VLOOKUP(A2320,'Hospitalisation Details'!A2320:H4662,2,FALSE)</f>
        <v>28-Jun-1993</v>
      </c>
      <c r="M2320" s="23">
        <f>VLOOKUP(A2320,'Hospitalisation Details'!A2320:H4662,5,FALSE)</f>
        <v>770</v>
      </c>
      <c r="N2320" s="23" t="str">
        <f>VLOOKUP(A2320,'Hospitalisation Details'!A2320:H4662,6,FALSE)</f>
        <v>tier - 3</v>
      </c>
      <c r="O2320" s="23" t="str">
        <f>VLOOKUP(A2320,'Hospitalisation Details'!A2320:H4662,7,FALSE)</f>
        <v>tier - 3</v>
      </c>
      <c r="P2320" s="23" t="str">
        <f>VLOOKUP(A2320,'Hospitalisation Details'!A2320:H4662,8,FALSE)</f>
        <v>R1013</v>
      </c>
      <c r="Q2320" s="26">
        <f>VLOOKUP(A2320,'Hospitalisation Details'!A2320:H4662,3,FALSE)</f>
        <v>29.944444444444443</v>
      </c>
    </row>
    <row r="2321" spans="1:17" ht="15.75" customHeight="1" x14ac:dyDescent="0.3">
      <c r="A2321" s="31" t="s">
        <v>3908</v>
      </c>
      <c r="B2321" s="23" t="str">
        <f>VLOOKUP(A2321,'Customer Names'!A2321:D4655,3,FALSE)</f>
        <v xml:space="preserve">  Lindy</v>
      </c>
      <c r="C2321" s="23">
        <f>VLOOKUP(Healthcare!A2321,'Medical Examinations'!A2321:H4655,2,FALSE)</f>
        <v>19.21</v>
      </c>
      <c r="D2321" s="23">
        <f>VLOOKUP(A2321,'Medical Examinations'!A2321:H4655,3,FALSE)</f>
        <v>5.53</v>
      </c>
      <c r="E2321" s="23" t="str">
        <f>VLOOKUP(A2321,'Medical Examinations'!A2321:H4655,4,FALSE)</f>
        <v>Yes</v>
      </c>
      <c r="F2321" s="23" t="str">
        <f>VLOOKUP(A2321,'Medical Examinations'!A2321:H4655,5,FALSE)</f>
        <v>No</v>
      </c>
      <c r="G2321" s="23" t="str">
        <f>VLOOKUP(A2321,'Medical Examinations'!A2321:H4655,6,FALSE)</f>
        <v>No</v>
      </c>
      <c r="H2321" s="23">
        <f>VLOOKUP(A2321,'Medical Examinations'!A2321:H4655,7,FALSE)</f>
        <v>0</v>
      </c>
      <c r="I2321" s="23" t="str">
        <f>VLOOKUP(A2321,'Medical Examinations'!A2321:H4655,8,FALSE)</f>
        <v>No</v>
      </c>
      <c r="J2321" s="23" t="str" cm="1">
        <f t="array" ref="J2321">_xlfn.IFS(C2321&lt;18.5,"Under Weight",C2321&lt;25,"Healthy Weight",C2321&lt;30,"Over Weight",C2321&gt;=30,"Obesity")</f>
        <v>Healthy Weight</v>
      </c>
      <c r="K2321" s="23" t="str" cm="1">
        <f t="array" ref="K2321">_xlfn.IFS(D2321&lt;5.7,"Normal",D2321&lt;=6.5,"Prediabetes",D2321&gt;6.5,"Diabetes")</f>
        <v>Normal</v>
      </c>
      <c r="L2321" s="30" t="str">
        <f>VLOOKUP(A2321,'Hospitalisation Details'!A2321:H4663,2,FALSE)</f>
        <v>22-Oct-1996</v>
      </c>
      <c r="M2321" s="23">
        <f>VLOOKUP(A2321,'Hospitalisation Details'!A2321:H4663,5,FALSE)</f>
        <v>760</v>
      </c>
      <c r="N2321" s="23" t="str">
        <f>VLOOKUP(A2321,'Hospitalisation Details'!A2321:H4663,6,FALSE)</f>
        <v>tier - 3</v>
      </c>
      <c r="O2321" s="23" t="str">
        <f>VLOOKUP(A2321,'Hospitalisation Details'!A2321:H4663,7,FALSE)</f>
        <v>tier - 3</v>
      </c>
      <c r="P2321" s="23" t="str">
        <f>VLOOKUP(A2321,'Hospitalisation Details'!A2321:H4663,8,FALSE)</f>
        <v>R1013</v>
      </c>
      <c r="Q2321" s="26">
        <f>VLOOKUP(A2321,'Hospitalisation Details'!A2321:H4663,3,FALSE)</f>
        <v>26.627777777777776</v>
      </c>
    </row>
    <row r="2322" spans="1:17" ht="15.75" customHeight="1" x14ac:dyDescent="0.3">
      <c r="A2322" s="31" t="s">
        <v>3910</v>
      </c>
      <c r="B2322" s="23" t="str">
        <f>VLOOKUP(A2322,'Customer Names'!A2322:D4656,3,FALSE)</f>
        <v xml:space="preserve">  Thomas</v>
      </c>
      <c r="C2322" s="23">
        <f>VLOOKUP(Healthcare!A2322,'Medical Examinations'!A2322:H4656,2,FALSE)</f>
        <v>17.86</v>
      </c>
      <c r="D2322" s="23">
        <f>VLOOKUP(A2322,'Medical Examinations'!A2322:H4656,3,FALSE)</f>
        <v>5.43</v>
      </c>
      <c r="E2322" s="23" t="str">
        <f>VLOOKUP(A2322,'Medical Examinations'!A2322:H4656,4,FALSE)</f>
        <v>No</v>
      </c>
      <c r="F2322" s="23" t="str">
        <f>VLOOKUP(A2322,'Medical Examinations'!A2322:H4656,5,FALSE)</f>
        <v>No</v>
      </c>
      <c r="G2322" s="23" t="str">
        <f>VLOOKUP(A2322,'Medical Examinations'!A2322:H4656,6,FALSE)</f>
        <v>Yes</v>
      </c>
      <c r="H2322" s="23">
        <f>VLOOKUP(A2322,'Medical Examinations'!A2322:H4656,7,FALSE)</f>
        <v>1</v>
      </c>
      <c r="I2322" s="23" t="str">
        <f>VLOOKUP(A2322,'Medical Examinations'!A2322:H4656,8,FALSE)</f>
        <v>No</v>
      </c>
      <c r="J2322" s="23" t="str" cm="1">
        <f t="array" ref="J2322">_xlfn.IFS(C2322&lt;18.5,"Under Weight",C2322&lt;25,"Healthy Weight",C2322&lt;30,"Over Weight",C2322&gt;=30,"Obesity")</f>
        <v>Under Weight</v>
      </c>
      <c r="K2322" s="23" t="str" cm="1">
        <f t="array" ref="K2322">_xlfn.IFS(D2322&lt;5.7,"Normal",D2322&lt;=6.5,"Prediabetes",D2322&gt;6.5,"Diabetes")</f>
        <v>Normal</v>
      </c>
      <c r="L2322" s="30" t="str">
        <f>VLOOKUP(A2322,'Hospitalisation Details'!A2322:H4664,2,FALSE)</f>
        <v>09-Aug-1993</v>
      </c>
      <c r="M2322" s="23">
        <f>VLOOKUP(A2322,'Hospitalisation Details'!A2322:H4664,5,FALSE)</f>
        <v>760</v>
      </c>
      <c r="N2322" s="23" t="str">
        <f>VLOOKUP(A2322,'Hospitalisation Details'!A2322:H4664,6,FALSE)</f>
        <v>tier - 3</v>
      </c>
      <c r="O2322" s="23" t="str">
        <f>VLOOKUP(A2322,'Hospitalisation Details'!A2322:H4664,7,FALSE)</f>
        <v>tier - 1</v>
      </c>
      <c r="P2322" s="23" t="str">
        <f>VLOOKUP(A2322,'Hospitalisation Details'!A2322:H4664,8,FALSE)</f>
        <v>R1013</v>
      </c>
      <c r="Q2322" s="26">
        <f>VLOOKUP(A2322,'Hospitalisation Details'!A2322:H4664,3,FALSE)</f>
        <v>29.830555555555556</v>
      </c>
    </row>
    <row r="2323" spans="1:17" ht="15.75" customHeight="1" x14ac:dyDescent="0.3">
      <c r="A2323" s="31" t="s">
        <v>3911</v>
      </c>
      <c r="B2323" s="23" t="str">
        <f>VLOOKUP(A2323,'Customer Names'!A2323:D4657,3,FALSE)</f>
        <v xml:space="preserve">  Holly</v>
      </c>
      <c r="C2323" s="23">
        <f>VLOOKUP(Healthcare!A2323,'Medical Examinations'!A2323:H4657,2,FALSE)</f>
        <v>21.38</v>
      </c>
      <c r="D2323" s="23">
        <f>VLOOKUP(A2323,'Medical Examinations'!A2323:H4657,3,FALSE)</f>
        <v>8.01</v>
      </c>
      <c r="E2323" s="23" t="str">
        <f>VLOOKUP(A2323,'Medical Examinations'!A2323:H4657,4,FALSE)</f>
        <v>No</v>
      </c>
      <c r="F2323" s="23" t="str">
        <f>VLOOKUP(A2323,'Medical Examinations'!A2323:H4657,5,FALSE)</f>
        <v>No</v>
      </c>
      <c r="G2323" s="23" t="str">
        <f>VLOOKUP(A2323,'Medical Examinations'!A2323:H4657,6,FALSE)</f>
        <v>No</v>
      </c>
      <c r="H2323" s="23">
        <f>VLOOKUP(A2323,'Medical Examinations'!A2323:H4657,7,FALSE)</f>
        <v>0</v>
      </c>
      <c r="I2323" s="23" t="str">
        <f>VLOOKUP(A2323,'Medical Examinations'!A2323:H4657,8,FALSE)</f>
        <v>No</v>
      </c>
      <c r="J2323" s="23" t="str" cm="1">
        <f t="array" ref="J2323">_xlfn.IFS(C2323&lt;18.5,"Under Weight",C2323&lt;25,"Healthy Weight",C2323&lt;30,"Over Weight",C2323&gt;=30,"Obesity")</f>
        <v>Healthy Weight</v>
      </c>
      <c r="K2323" s="23" t="str" cm="1">
        <f t="array" ref="K2323">_xlfn.IFS(D2323&lt;5.7,"Normal",D2323&lt;=6.5,"Prediabetes",D2323&gt;6.5,"Diabetes")</f>
        <v>Diabetes</v>
      </c>
      <c r="L2323" s="30" t="str">
        <f>VLOOKUP(A2323,'Hospitalisation Details'!A2323:H4665,2,FALSE)</f>
        <v>19-Sep-2002</v>
      </c>
      <c r="M2323" s="23">
        <f>VLOOKUP(A2323,'Hospitalisation Details'!A2323:H4665,5,FALSE)</f>
        <v>750</v>
      </c>
      <c r="N2323" s="23" t="str">
        <f>VLOOKUP(A2323,'Hospitalisation Details'!A2323:H4665,6,FALSE)</f>
        <v>tier - 3</v>
      </c>
      <c r="O2323" s="23" t="str">
        <f>VLOOKUP(A2323,'Hospitalisation Details'!A2323:H4665,7,FALSE)</f>
        <v>tier - 1</v>
      </c>
      <c r="P2323" s="23" t="str">
        <f>VLOOKUP(A2323,'Hospitalisation Details'!A2323:H4665,8,FALSE)</f>
        <v>R1012</v>
      </c>
      <c r="Q2323" s="26">
        <f>VLOOKUP(A2323,'Hospitalisation Details'!A2323:H4665,3,FALSE)</f>
        <v>20.719444444444445</v>
      </c>
    </row>
    <row r="2324" spans="1:17" ht="15.75" customHeight="1" x14ac:dyDescent="0.3">
      <c r="A2324" s="31" t="s">
        <v>3913</v>
      </c>
      <c r="B2324" s="23" t="str">
        <f>VLOOKUP(A2324,'Customer Names'!A2324:D4658,3,FALSE)</f>
        <v xml:space="preserve">  Matthew</v>
      </c>
      <c r="C2324" s="23">
        <f>VLOOKUP(Healthcare!A2324,'Medical Examinations'!A2324:H4658,2,FALSE)</f>
        <v>23.35</v>
      </c>
      <c r="D2324" s="23">
        <f>VLOOKUP(A2324,'Medical Examinations'!A2324:H4658,3,FALSE)</f>
        <v>5.94</v>
      </c>
      <c r="E2324" s="23" t="str">
        <f>VLOOKUP(A2324,'Medical Examinations'!A2324:H4658,4,FALSE)</f>
        <v>No</v>
      </c>
      <c r="F2324" s="23" t="str">
        <f>VLOOKUP(A2324,'Medical Examinations'!A2324:H4658,5,FALSE)</f>
        <v>No</v>
      </c>
      <c r="G2324" s="23" t="str">
        <f>VLOOKUP(A2324,'Medical Examinations'!A2324:H4658,6,FALSE)</f>
        <v>No</v>
      </c>
      <c r="H2324" s="23">
        <f>VLOOKUP(A2324,'Medical Examinations'!A2324:H4658,7,FALSE)</f>
        <v>0</v>
      </c>
      <c r="I2324" s="23" t="str">
        <f>VLOOKUP(A2324,'Medical Examinations'!A2324:H4658,8,FALSE)</f>
        <v>No</v>
      </c>
      <c r="J2324" s="23" t="str" cm="1">
        <f t="array" ref="J2324">_xlfn.IFS(C2324&lt;18.5,"Under Weight",C2324&lt;25,"Healthy Weight",C2324&lt;30,"Over Weight",C2324&gt;=30,"Obesity")</f>
        <v>Healthy Weight</v>
      </c>
      <c r="K2324" s="23" t="str" cm="1">
        <f t="array" ref="K2324">_xlfn.IFS(D2324&lt;5.7,"Normal",D2324&lt;=6.5,"Prediabetes",D2324&gt;6.5,"Diabetes")</f>
        <v>Prediabetes</v>
      </c>
      <c r="L2324" s="30" t="str">
        <f>VLOOKUP(A2324,'Hospitalisation Details'!A2324:H4666,2,FALSE)</f>
        <v>14-Dec-1999</v>
      </c>
      <c r="M2324" s="23">
        <f>VLOOKUP(A2324,'Hospitalisation Details'!A2324:H4666,5,FALSE)</f>
        <v>722.99</v>
      </c>
      <c r="N2324" s="23" t="str">
        <f>VLOOKUP(A2324,'Hospitalisation Details'!A2324:H4666,6,FALSE)</f>
        <v>tier - 3</v>
      </c>
      <c r="O2324" s="23" t="str">
        <f>VLOOKUP(A2324,'Hospitalisation Details'!A2324:H4666,7,FALSE)</f>
        <v>tier - 1</v>
      </c>
      <c r="P2324" s="23" t="str">
        <f>VLOOKUP(A2324,'Hospitalisation Details'!A2324:H4666,8,FALSE)</f>
        <v>R1013</v>
      </c>
      <c r="Q2324" s="26">
        <f>VLOOKUP(A2324,'Hospitalisation Details'!A2324:H4666,3,FALSE)</f>
        <v>23.483333333333334</v>
      </c>
    </row>
    <row r="2325" spans="1:17" ht="15.75" customHeight="1" x14ac:dyDescent="0.3">
      <c r="A2325" s="31" t="s">
        <v>3914</v>
      </c>
      <c r="B2325" s="23" t="str">
        <f>VLOOKUP(A2325,'Customer Names'!A2325:D4659,3,FALSE)</f>
        <v xml:space="preserve">  Meghan K</v>
      </c>
      <c r="C2325" s="23">
        <f>VLOOKUP(Healthcare!A2325,'Medical Examinations'!A2325:H4659,2,FALSE)</f>
        <v>22.24</v>
      </c>
      <c r="D2325" s="23">
        <f>VLOOKUP(A2325,'Medical Examinations'!A2325:H4659,3,FALSE)</f>
        <v>5.04</v>
      </c>
      <c r="E2325" s="23" t="str">
        <f>VLOOKUP(A2325,'Medical Examinations'!A2325:H4659,4,FALSE)</f>
        <v>No</v>
      </c>
      <c r="F2325" s="23" t="str">
        <f>VLOOKUP(A2325,'Medical Examinations'!A2325:H4659,5,FALSE)</f>
        <v>No</v>
      </c>
      <c r="G2325" s="23" t="str">
        <f>VLOOKUP(A2325,'Medical Examinations'!A2325:H4659,6,FALSE)</f>
        <v>No</v>
      </c>
      <c r="H2325" s="23">
        <f>VLOOKUP(A2325,'Medical Examinations'!A2325:H4659,7,FALSE)</f>
        <v>0</v>
      </c>
      <c r="I2325" s="23" t="str">
        <f>VLOOKUP(A2325,'Medical Examinations'!A2325:H4659,8,FALSE)</f>
        <v>No</v>
      </c>
      <c r="J2325" s="23" t="str" cm="1">
        <f t="array" ref="J2325">_xlfn.IFS(C2325&lt;18.5,"Under Weight",C2325&lt;25,"Healthy Weight",C2325&lt;30,"Over Weight",C2325&gt;=30,"Obesity")</f>
        <v>Healthy Weight</v>
      </c>
      <c r="K2325" s="23" t="str" cm="1">
        <f t="array" ref="K2325">_xlfn.IFS(D2325&lt;5.7,"Normal",D2325&lt;=6.5,"Prediabetes",D2325&gt;6.5,"Diabetes")</f>
        <v>Normal</v>
      </c>
      <c r="L2325" s="30" t="str">
        <f>VLOOKUP(A2325,'Hospitalisation Details'!A2325:H4667,2,FALSE)</f>
        <v>26-Dec-1999</v>
      </c>
      <c r="M2325" s="23">
        <f>VLOOKUP(A2325,'Hospitalisation Details'!A2325:H4667,5,FALSE)</f>
        <v>700</v>
      </c>
      <c r="N2325" s="23" t="str">
        <f>VLOOKUP(A2325,'Hospitalisation Details'!A2325:H4667,6,FALSE)</f>
        <v>tier - 2</v>
      </c>
      <c r="O2325" s="23" t="str">
        <f>VLOOKUP(A2325,'Hospitalisation Details'!A2325:H4667,7,FALSE)</f>
        <v>tier - 3</v>
      </c>
      <c r="P2325" s="23" t="str">
        <f>VLOOKUP(A2325,'Hospitalisation Details'!A2325:H4667,8,FALSE)</f>
        <v>R1013</v>
      </c>
      <c r="Q2325" s="26">
        <f>VLOOKUP(A2325,'Hospitalisation Details'!A2325:H4667,3,FALSE)</f>
        <v>23.45</v>
      </c>
    </row>
    <row r="2326" spans="1:17" ht="15.75" customHeight="1" x14ac:dyDescent="0.3">
      <c r="A2326" s="31" t="s">
        <v>3916</v>
      </c>
      <c r="B2326" s="23" t="str">
        <f>VLOOKUP(A2326,'Customer Names'!A2326:D4660,3,FALSE)</f>
        <v xml:space="preserve">  Fred</v>
      </c>
      <c r="C2326" s="23">
        <f>VLOOKUP(Healthcare!A2326,'Medical Examinations'!A2326:H4660,2,FALSE)</f>
        <v>24.76</v>
      </c>
      <c r="D2326" s="23">
        <f>VLOOKUP(A2326,'Medical Examinations'!A2326:H4660,3,FALSE)</f>
        <v>4.54</v>
      </c>
      <c r="E2326" s="23" t="str">
        <f>VLOOKUP(A2326,'Medical Examinations'!A2326:H4660,4,FALSE)</f>
        <v>Yes</v>
      </c>
      <c r="F2326" s="23" t="str">
        <f>VLOOKUP(A2326,'Medical Examinations'!A2326:H4660,5,FALSE)</f>
        <v>No</v>
      </c>
      <c r="G2326" s="23" t="str">
        <f>VLOOKUP(A2326,'Medical Examinations'!A2326:H4660,6,FALSE)</f>
        <v>No</v>
      </c>
      <c r="H2326" s="23">
        <f>VLOOKUP(A2326,'Medical Examinations'!A2326:H4660,7,FALSE)</f>
        <v>0</v>
      </c>
      <c r="I2326" s="23" t="str">
        <f>VLOOKUP(A2326,'Medical Examinations'!A2326:H4660,8,FALSE)</f>
        <v>No</v>
      </c>
      <c r="J2326" s="23" t="str" cm="1">
        <f t="array" ref="J2326">_xlfn.IFS(C2326&lt;18.5,"Under Weight",C2326&lt;25,"Healthy Weight",C2326&lt;30,"Over Weight",C2326&gt;=30,"Obesity")</f>
        <v>Healthy Weight</v>
      </c>
      <c r="K2326" s="23" t="str" cm="1">
        <f t="array" ref="K2326">_xlfn.IFS(D2326&lt;5.7,"Normal",D2326&lt;=6.5,"Prediabetes",D2326&gt;6.5,"Diabetes")</f>
        <v>Normal</v>
      </c>
      <c r="L2326" s="30" t="str">
        <f>VLOOKUP(A2326,'Hospitalisation Details'!A2326:H4668,2,FALSE)</f>
        <v>12-Sep-2001</v>
      </c>
      <c r="M2326" s="23">
        <f>VLOOKUP(A2326,'Hospitalisation Details'!A2326:H4668,5,FALSE)</f>
        <v>687.54</v>
      </c>
      <c r="N2326" s="23" t="str">
        <f>VLOOKUP(A2326,'Hospitalisation Details'!A2326:H4668,6,FALSE)</f>
        <v>tier - 3</v>
      </c>
      <c r="O2326" s="23" t="str">
        <f>VLOOKUP(A2326,'Hospitalisation Details'!A2326:H4668,7,FALSE)</f>
        <v>tier - 2</v>
      </c>
      <c r="P2326" s="23" t="str">
        <f>VLOOKUP(A2326,'Hospitalisation Details'!A2326:H4668,8,FALSE)</f>
        <v>R1013</v>
      </c>
      <c r="Q2326" s="26">
        <f>VLOOKUP(A2326,'Hospitalisation Details'!A2326:H4668,3,FALSE)</f>
        <v>21.738888888888887</v>
      </c>
    </row>
    <row r="2327" spans="1:17" ht="15.75" customHeight="1" x14ac:dyDescent="0.3">
      <c r="A2327" s="31" t="s">
        <v>3918</v>
      </c>
      <c r="B2327" s="23" t="str">
        <f>VLOOKUP(A2327,'Customer Names'!A2327:D4661,3,FALSE)</f>
        <v xml:space="preserve">  Sebastian</v>
      </c>
      <c r="C2327" s="23">
        <f>VLOOKUP(Healthcare!A2327,'Medical Examinations'!A2327:H4661,2,FALSE)</f>
        <v>20.100000000000001</v>
      </c>
      <c r="D2327" s="23">
        <f>VLOOKUP(A2327,'Medical Examinations'!A2327:H4661,3,FALSE)</f>
        <v>5.6</v>
      </c>
      <c r="E2327" s="23" t="str">
        <f>VLOOKUP(A2327,'Medical Examinations'!A2327:H4661,4,FALSE)</f>
        <v>Yes</v>
      </c>
      <c r="F2327" s="23" t="str">
        <f>VLOOKUP(A2327,'Medical Examinations'!A2327:H4661,5,FALSE)</f>
        <v>No</v>
      </c>
      <c r="G2327" s="23" t="str">
        <f>VLOOKUP(A2327,'Medical Examinations'!A2327:H4661,6,FALSE)</f>
        <v>Yes</v>
      </c>
      <c r="H2327" s="23">
        <f>VLOOKUP(A2327,'Medical Examinations'!A2327:H4661,7,FALSE)</f>
        <v>1</v>
      </c>
      <c r="I2327" s="23" t="str">
        <f>VLOOKUP(A2327,'Medical Examinations'!A2327:H4661,8,FALSE)</f>
        <v>No</v>
      </c>
      <c r="J2327" s="23" t="str" cm="1">
        <f t="array" ref="J2327">_xlfn.IFS(C2327&lt;18.5,"Under Weight",C2327&lt;25,"Healthy Weight",C2327&lt;30,"Over Weight",C2327&gt;=30,"Obesity")</f>
        <v>Healthy Weight</v>
      </c>
      <c r="K2327" s="23" t="str" cm="1">
        <f t="array" ref="K2327">_xlfn.IFS(D2327&lt;5.7,"Normal",D2327&lt;=6.5,"Prediabetes",D2327&gt;6.5,"Diabetes")</f>
        <v>Normal</v>
      </c>
      <c r="L2327" s="30" t="str">
        <f>VLOOKUP(A2327,'Hospitalisation Details'!A2327:H4669,2,FALSE)</f>
        <v>09-Nov-1997</v>
      </c>
      <c r="M2327" s="23">
        <f>VLOOKUP(A2327,'Hospitalisation Details'!A2327:H4669,5,FALSE)</f>
        <v>670</v>
      </c>
      <c r="N2327" s="23" t="str">
        <f>VLOOKUP(A2327,'Hospitalisation Details'!A2327:H4669,6,FALSE)</f>
        <v>tier - 3</v>
      </c>
      <c r="O2327" s="23" t="str">
        <f>VLOOKUP(A2327,'Hospitalisation Details'!A2327:H4669,7,FALSE)</f>
        <v>tier - 3</v>
      </c>
      <c r="P2327" s="23" t="str">
        <f>VLOOKUP(A2327,'Hospitalisation Details'!A2327:H4669,8,FALSE)</f>
        <v>R1013</v>
      </c>
      <c r="Q2327" s="26">
        <f>VLOOKUP(A2327,'Hospitalisation Details'!A2327:H4669,3,FALSE)</f>
        <v>25.580555555555556</v>
      </c>
    </row>
    <row r="2328" spans="1:17" ht="15.75" customHeight="1" x14ac:dyDescent="0.3">
      <c r="A2328" s="31" t="s">
        <v>3920</v>
      </c>
      <c r="B2328" s="23" t="str">
        <f>VLOOKUP(A2328,'Customer Names'!A2328:D4662,3,FALSE)</f>
        <v xml:space="preserve">  Laura</v>
      </c>
      <c r="C2328" s="23">
        <f>VLOOKUP(Healthcare!A2328,'Medical Examinations'!A2328:H4662,2,FALSE)</f>
        <v>21.77</v>
      </c>
      <c r="D2328" s="23">
        <f>VLOOKUP(A2328,'Medical Examinations'!A2328:H4662,3,FALSE)</f>
        <v>10.67</v>
      </c>
      <c r="E2328" s="23" t="str">
        <f>VLOOKUP(A2328,'Medical Examinations'!A2328:H4662,4,FALSE)</f>
        <v>No</v>
      </c>
      <c r="F2328" s="23" t="str">
        <f>VLOOKUP(A2328,'Medical Examinations'!A2328:H4662,5,FALSE)</f>
        <v>No</v>
      </c>
      <c r="G2328" s="23" t="str">
        <f>VLOOKUP(A2328,'Medical Examinations'!A2328:H4662,6,FALSE)</f>
        <v>No</v>
      </c>
      <c r="H2328" s="23">
        <f>VLOOKUP(A2328,'Medical Examinations'!A2328:H4662,7,FALSE)</f>
        <v>0</v>
      </c>
      <c r="I2328" s="23" t="str">
        <f>VLOOKUP(A2328,'Medical Examinations'!A2328:H4662,8,FALSE)</f>
        <v>No</v>
      </c>
      <c r="J2328" s="23" t="str" cm="1">
        <f t="array" ref="J2328">_xlfn.IFS(C2328&lt;18.5,"Under Weight",C2328&lt;25,"Healthy Weight",C2328&lt;30,"Over Weight",C2328&gt;=30,"Obesity")</f>
        <v>Healthy Weight</v>
      </c>
      <c r="K2328" s="23" t="str" cm="1">
        <f t="array" ref="K2328">_xlfn.IFS(D2328&lt;5.7,"Normal",D2328&lt;=6.5,"Prediabetes",D2328&gt;6.5,"Diabetes")</f>
        <v>Diabetes</v>
      </c>
      <c r="L2328" s="30" t="str">
        <f>VLOOKUP(A2328,'Hospitalisation Details'!A2328:H4670,2,FALSE)</f>
        <v>29-Nov-2002</v>
      </c>
      <c r="M2328" s="23">
        <f>VLOOKUP(A2328,'Hospitalisation Details'!A2328:H4670,5,FALSE)</f>
        <v>668</v>
      </c>
      <c r="N2328" s="23" t="str">
        <f>VLOOKUP(A2328,'Hospitalisation Details'!A2328:H4670,6,FALSE)</f>
        <v>tier - 3</v>
      </c>
      <c r="O2328" s="23" t="str">
        <f>VLOOKUP(A2328,'Hospitalisation Details'!A2328:H4670,7,FALSE)</f>
        <v>tier - 2</v>
      </c>
      <c r="P2328" s="23" t="str">
        <f>VLOOKUP(A2328,'Hospitalisation Details'!A2328:H4670,8,FALSE)</f>
        <v>R1012</v>
      </c>
      <c r="Q2328" s="26">
        <f>VLOOKUP(A2328,'Hospitalisation Details'!A2328:H4670,3,FALSE)</f>
        <v>20.524999999999999</v>
      </c>
    </row>
    <row r="2329" spans="1:17" ht="15.75" customHeight="1" x14ac:dyDescent="0.3">
      <c r="A2329" s="31" t="s">
        <v>3921</v>
      </c>
      <c r="B2329" s="23" t="str">
        <f>VLOOKUP(A2329,'Customer Names'!A2329:D4663,3,FALSE)</f>
        <v xml:space="preserve">  Nicole</v>
      </c>
      <c r="C2329" s="23">
        <f>VLOOKUP(Healthcare!A2329,'Medical Examinations'!A2329:H4663,2,FALSE)</f>
        <v>17.82</v>
      </c>
      <c r="D2329" s="23">
        <f>VLOOKUP(A2329,'Medical Examinations'!A2329:H4663,3,FALSE)</f>
        <v>5.26</v>
      </c>
      <c r="E2329" s="23" t="str">
        <f>VLOOKUP(A2329,'Medical Examinations'!A2329:H4663,4,FALSE)</f>
        <v>Yes</v>
      </c>
      <c r="F2329" s="23" t="str">
        <f>VLOOKUP(A2329,'Medical Examinations'!A2329:H4663,5,FALSE)</f>
        <v>No</v>
      </c>
      <c r="G2329" s="23" t="str">
        <f>VLOOKUP(A2329,'Medical Examinations'!A2329:H4663,6,FALSE)</f>
        <v>No</v>
      </c>
      <c r="H2329" s="23">
        <f>VLOOKUP(A2329,'Medical Examinations'!A2329:H4663,7,FALSE)</f>
        <v>1</v>
      </c>
      <c r="I2329" s="23" t="str">
        <f>VLOOKUP(A2329,'Medical Examinations'!A2329:H4663,8,FALSE)</f>
        <v>No</v>
      </c>
      <c r="J2329" s="23" t="str" cm="1">
        <f t="array" ref="J2329">_xlfn.IFS(C2329&lt;18.5,"Under Weight",C2329&lt;25,"Healthy Weight",C2329&lt;30,"Over Weight",C2329&gt;=30,"Obesity")</f>
        <v>Under Weight</v>
      </c>
      <c r="K2329" s="23" t="str" cm="1">
        <f t="array" ref="K2329">_xlfn.IFS(D2329&lt;5.7,"Normal",D2329&lt;=6.5,"Prediabetes",D2329&gt;6.5,"Diabetes")</f>
        <v>Normal</v>
      </c>
      <c r="L2329" s="30" t="str">
        <f>VLOOKUP(A2329,'Hospitalisation Details'!A2329:H4671,2,FALSE)</f>
        <v>04-Jul-1995</v>
      </c>
      <c r="M2329" s="23">
        <f>VLOOKUP(A2329,'Hospitalisation Details'!A2329:H4671,5,FALSE)</f>
        <v>650</v>
      </c>
      <c r="N2329" s="23" t="str">
        <f>VLOOKUP(A2329,'Hospitalisation Details'!A2329:H4671,6,FALSE)</f>
        <v>tier - 3</v>
      </c>
      <c r="O2329" s="23" t="str">
        <f>VLOOKUP(A2329,'Hospitalisation Details'!A2329:H4671,7,FALSE)</f>
        <v>tier - 3</v>
      </c>
      <c r="P2329" s="23" t="str">
        <f>VLOOKUP(A2329,'Hospitalisation Details'!A2329:H4671,8,FALSE)</f>
        <v>R1013</v>
      </c>
      <c r="Q2329" s="26">
        <f>VLOOKUP(A2329,'Hospitalisation Details'!A2329:H4671,3,FALSE)</f>
        <v>27.927777777777777</v>
      </c>
    </row>
    <row r="2330" spans="1:17" ht="15.75" customHeight="1" x14ac:dyDescent="0.3">
      <c r="A2330" s="31" t="s">
        <v>3922</v>
      </c>
      <c r="B2330" s="23" t="str">
        <f>VLOOKUP(A2330,'Customer Names'!A2330:D4664,3,FALSE)</f>
        <v xml:space="preserve">  Susan E</v>
      </c>
      <c r="C2330" s="23">
        <f>VLOOKUP(Healthcare!A2330,'Medical Examinations'!A2330:H4664,2,FALSE)</f>
        <v>17.07</v>
      </c>
      <c r="D2330" s="23">
        <f>VLOOKUP(A2330,'Medical Examinations'!A2330:H4664,3,FALSE)</f>
        <v>5.22</v>
      </c>
      <c r="E2330" s="23" t="str">
        <f>VLOOKUP(A2330,'Medical Examinations'!A2330:H4664,4,FALSE)</f>
        <v>No</v>
      </c>
      <c r="F2330" s="23" t="str">
        <f>VLOOKUP(A2330,'Medical Examinations'!A2330:H4664,5,FALSE)</f>
        <v>No</v>
      </c>
      <c r="G2330" s="23" t="str">
        <f>VLOOKUP(A2330,'Medical Examinations'!A2330:H4664,6,FALSE)</f>
        <v>Yes</v>
      </c>
      <c r="H2330" s="23">
        <f>VLOOKUP(A2330,'Medical Examinations'!A2330:H4664,7,FALSE)</f>
        <v>1</v>
      </c>
      <c r="I2330" s="23" t="str">
        <f>VLOOKUP(A2330,'Medical Examinations'!A2330:H4664,8,FALSE)</f>
        <v>No</v>
      </c>
      <c r="J2330" s="23" t="str" cm="1">
        <f t="array" ref="J2330">_xlfn.IFS(C2330&lt;18.5,"Under Weight",C2330&lt;25,"Healthy Weight",C2330&lt;30,"Over Weight",C2330&gt;=30,"Obesity")</f>
        <v>Under Weight</v>
      </c>
      <c r="K2330" s="23" t="str" cm="1">
        <f t="array" ref="K2330">_xlfn.IFS(D2330&lt;5.7,"Normal",D2330&lt;=6.5,"Prediabetes",D2330&gt;6.5,"Diabetes")</f>
        <v>Normal</v>
      </c>
      <c r="L2330" s="30" t="str">
        <f>VLOOKUP(A2330,'Hospitalisation Details'!A2330:H4672,2,FALSE)</f>
        <v>01-Jun-1993</v>
      </c>
      <c r="M2330" s="23">
        <f>VLOOKUP(A2330,'Hospitalisation Details'!A2330:H4672,5,FALSE)</f>
        <v>650</v>
      </c>
      <c r="N2330" s="23" t="str">
        <f>VLOOKUP(A2330,'Hospitalisation Details'!A2330:H4672,6,FALSE)</f>
        <v>tier - 3</v>
      </c>
      <c r="O2330" s="23" t="str">
        <f>VLOOKUP(A2330,'Hospitalisation Details'!A2330:H4672,7,FALSE)</f>
        <v>tier - 3</v>
      </c>
      <c r="P2330" s="23" t="str">
        <f>VLOOKUP(A2330,'Hospitalisation Details'!A2330:H4672,8,FALSE)</f>
        <v>R1013</v>
      </c>
      <c r="Q2330" s="26">
        <f>VLOOKUP(A2330,'Hospitalisation Details'!A2330:H4672,3,FALSE)</f>
        <v>30.019444444444446</v>
      </c>
    </row>
    <row r="2331" spans="1:17" ht="15.75" customHeight="1" x14ac:dyDescent="0.3">
      <c r="A2331" s="31" t="s">
        <v>3924</v>
      </c>
      <c r="B2331" s="23" t="str">
        <f>VLOOKUP(A2331,'Customer Names'!A2331:D4665,3,FALSE)</f>
        <v xml:space="preserve">  Katy</v>
      </c>
      <c r="C2331" s="23">
        <f>VLOOKUP(Healthcare!A2331,'Medical Examinations'!A2331:H4665,2,FALSE)</f>
        <v>22.24</v>
      </c>
      <c r="D2331" s="23">
        <f>VLOOKUP(A2331,'Medical Examinations'!A2331:H4665,3,FALSE)</f>
        <v>4.29</v>
      </c>
      <c r="E2331" s="23" t="str">
        <f>VLOOKUP(A2331,'Medical Examinations'!A2331:H4665,4,FALSE)</f>
        <v>Yes</v>
      </c>
      <c r="F2331" s="23" t="str">
        <f>VLOOKUP(A2331,'Medical Examinations'!A2331:H4665,5,FALSE)</f>
        <v>No</v>
      </c>
      <c r="G2331" s="23" t="str">
        <f>VLOOKUP(A2331,'Medical Examinations'!A2331:H4665,6,FALSE)</f>
        <v>No</v>
      </c>
      <c r="H2331" s="23">
        <f>VLOOKUP(A2331,'Medical Examinations'!A2331:H4665,7,FALSE)</f>
        <v>0</v>
      </c>
      <c r="I2331" s="23" t="str">
        <f>VLOOKUP(A2331,'Medical Examinations'!A2331:H4665,8,FALSE)</f>
        <v>No</v>
      </c>
      <c r="J2331" s="23" t="str" cm="1">
        <f t="array" ref="J2331">_xlfn.IFS(C2331&lt;18.5,"Under Weight",C2331&lt;25,"Healthy Weight",C2331&lt;30,"Over Weight",C2331&gt;=30,"Obesity")</f>
        <v>Healthy Weight</v>
      </c>
      <c r="K2331" s="23" t="str" cm="1">
        <f t="array" ref="K2331">_xlfn.IFS(D2331&lt;5.7,"Normal",D2331&lt;=6.5,"Prediabetes",D2331&gt;6.5,"Diabetes")</f>
        <v>Normal</v>
      </c>
      <c r="L2331" s="30" t="str">
        <f>VLOOKUP(A2331,'Hospitalisation Details'!A2331:H4673,2,FALSE)</f>
        <v>20-Nov-2001</v>
      </c>
      <c r="M2331" s="23">
        <f>VLOOKUP(A2331,'Hospitalisation Details'!A2331:H4673,5,FALSE)</f>
        <v>646.14</v>
      </c>
      <c r="N2331" s="23" t="str">
        <f>VLOOKUP(A2331,'Hospitalisation Details'!A2331:H4673,6,FALSE)</f>
        <v>tier - 3</v>
      </c>
      <c r="O2331" s="23" t="str">
        <f>VLOOKUP(A2331,'Hospitalisation Details'!A2331:H4673,7,FALSE)</f>
        <v>tier - 3</v>
      </c>
      <c r="P2331" s="23" t="str">
        <f>VLOOKUP(A2331,'Hospitalisation Details'!A2331:H4673,8,FALSE)</f>
        <v>R1012</v>
      </c>
      <c r="Q2331" s="26">
        <f>VLOOKUP(A2331,'Hospitalisation Details'!A2331:H4673,3,FALSE)</f>
        <v>21.55</v>
      </c>
    </row>
    <row r="2332" spans="1:17" ht="15.75" customHeight="1" x14ac:dyDescent="0.3">
      <c r="A2332" s="31" t="s">
        <v>3926</v>
      </c>
      <c r="B2332" s="23" t="str">
        <f>VLOOKUP(A2332,'Customer Names'!A2332:D4666,3,FALSE)</f>
        <v xml:space="preserve">  Jordan</v>
      </c>
      <c r="C2332" s="23">
        <f>VLOOKUP(Healthcare!A2332,'Medical Examinations'!A2332:H4666,2,FALSE)</f>
        <v>22.34</v>
      </c>
      <c r="D2332" s="23">
        <f>VLOOKUP(A2332,'Medical Examinations'!A2332:H4666,3,FALSE)</f>
        <v>5.57</v>
      </c>
      <c r="E2332" s="23" t="str">
        <f>VLOOKUP(A2332,'Medical Examinations'!A2332:H4666,4,FALSE)</f>
        <v>No</v>
      </c>
      <c r="F2332" s="23" t="str">
        <f>VLOOKUP(A2332,'Medical Examinations'!A2332:H4666,5,FALSE)</f>
        <v>No</v>
      </c>
      <c r="G2332" s="23" t="str">
        <f>VLOOKUP(A2332,'Medical Examinations'!A2332:H4666,6,FALSE)</f>
        <v>No</v>
      </c>
      <c r="H2332" s="23">
        <f>VLOOKUP(A2332,'Medical Examinations'!A2332:H4666,7,FALSE)</f>
        <v>1</v>
      </c>
      <c r="I2332" s="23" t="str">
        <f>VLOOKUP(A2332,'Medical Examinations'!A2332:H4666,8,FALSE)</f>
        <v>No</v>
      </c>
      <c r="J2332" s="23" t="str" cm="1">
        <f t="array" ref="J2332">_xlfn.IFS(C2332&lt;18.5,"Under Weight",C2332&lt;25,"Healthy Weight",C2332&lt;30,"Over Weight",C2332&gt;=30,"Obesity")</f>
        <v>Healthy Weight</v>
      </c>
      <c r="K2332" s="23" t="str" cm="1">
        <f t="array" ref="K2332">_xlfn.IFS(D2332&lt;5.7,"Normal",D2332&lt;=6.5,"Prediabetes",D2332&gt;6.5,"Diabetes")</f>
        <v>Normal</v>
      </c>
      <c r="L2332" s="30" t="str">
        <f>VLOOKUP(A2332,'Hospitalisation Details'!A2332:H4674,2,FALSE)</f>
        <v>27-Jul-1998</v>
      </c>
      <c r="M2332" s="23">
        <f>VLOOKUP(A2332,'Hospitalisation Details'!A2332:H4674,5,FALSE)</f>
        <v>637.26</v>
      </c>
      <c r="N2332" s="23" t="str">
        <f>VLOOKUP(A2332,'Hospitalisation Details'!A2332:H4674,6,FALSE)</f>
        <v>tier - 3</v>
      </c>
      <c r="O2332" s="23" t="str">
        <f>VLOOKUP(A2332,'Hospitalisation Details'!A2332:H4674,7,FALSE)</f>
        <v>tier - 3</v>
      </c>
      <c r="P2332" s="23" t="str">
        <f>VLOOKUP(A2332,'Hospitalisation Details'!A2332:H4674,8,FALSE)</f>
        <v>R1013</v>
      </c>
      <c r="Q2332" s="26">
        <f>VLOOKUP(A2332,'Hospitalisation Details'!A2332:H4674,3,FALSE)</f>
        <v>24.863888888888887</v>
      </c>
    </row>
    <row r="2333" spans="1:17" ht="15.75" customHeight="1" x14ac:dyDescent="0.3">
      <c r="A2333" s="31" t="s">
        <v>3927</v>
      </c>
      <c r="B2333" s="23" t="str">
        <f>VLOOKUP(A2333,'Customer Names'!A2333:D4667,3,FALSE)</f>
        <v xml:space="preserve">  Juan D</v>
      </c>
      <c r="C2333" s="23">
        <f>VLOOKUP(Healthcare!A2333,'Medical Examinations'!A2333:H4667,2,FALSE)</f>
        <v>17.7</v>
      </c>
      <c r="D2333" s="23">
        <f>VLOOKUP(A2333,'Medical Examinations'!A2333:H4667,3,FALSE)</f>
        <v>6.28</v>
      </c>
      <c r="E2333" s="23" t="str">
        <f>VLOOKUP(A2333,'Medical Examinations'!A2333:H4667,4,FALSE)</f>
        <v>No</v>
      </c>
      <c r="F2333" s="23" t="str">
        <f>VLOOKUP(A2333,'Medical Examinations'!A2333:H4667,5,FALSE)</f>
        <v>No</v>
      </c>
      <c r="G2333" s="23" t="str">
        <f>VLOOKUP(A2333,'Medical Examinations'!A2333:H4667,6,FALSE)</f>
        <v>No</v>
      </c>
      <c r="H2333" s="23">
        <f>VLOOKUP(A2333,'Medical Examinations'!A2333:H4667,7,FALSE)</f>
        <v>1</v>
      </c>
      <c r="I2333" s="23" t="str">
        <f>VLOOKUP(A2333,'Medical Examinations'!A2333:H4667,8,FALSE)</f>
        <v>No</v>
      </c>
      <c r="J2333" s="23" t="str" cm="1">
        <f t="array" ref="J2333">_xlfn.IFS(C2333&lt;18.5,"Under Weight",C2333&lt;25,"Healthy Weight",C2333&lt;30,"Over Weight",C2333&gt;=30,"Obesity")</f>
        <v>Under Weight</v>
      </c>
      <c r="K2333" s="23" t="str" cm="1">
        <f t="array" ref="K2333">_xlfn.IFS(D2333&lt;5.7,"Normal",D2333&lt;=6.5,"Prediabetes",D2333&gt;6.5,"Diabetes")</f>
        <v>Prediabetes</v>
      </c>
      <c r="L2333" s="30" t="str">
        <f>VLOOKUP(A2333,'Hospitalisation Details'!A2333:H4675,2,FALSE)</f>
        <v>13-Sep-1992</v>
      </c>
      <c r="M2333" s="23">
        <f>VLOOKUP(A2333,'Hospitalisation Details'!A2333:H4675,5,FALSE)</f>
        <v>604.54</v>
      </c>
      <c r="N2333" s="23" t="str">
        <f>VLOOKUP(A2333,'Hospitalisation Details'!A2333:H4675,6,FALSE)</f>
        <v>tier - 3</v>
      </c>
      <c r="O2333" s="23" t="str">
        <f>VLOOKUP(A2333,'Hospitalisation Details'!A2333:H4675,7,FALSE)</f>
        <v>tier - 3</v>
      </c>
      <c r="P2333" s="23" t="str">
        <f>VLOOKUP(A2333,'Hospitalisation Details'!A2333:H4675,8,FALSE)</f>
        <v>R1013</v>
      </c>
      <c r="Q2333" s="26">
        <f>VLOOKUP(A2333,'Hospitalisation Details'!A2333:H4675,3,FALSE)</f>
        <v>30.736111111111111</v>
      </c>
    </row>
    <row r="2334" spans="1:17" ht="15.75" customHeight="1" x14ac:dyDescent="0.3">
      <c r="A2334" s="31" t="s">
        <v>3929</v>
      </c>
      <c r="B2334" s="23" t="str">
        <f>VLOOKUP(A2334,'Customer Names'!A2334:D4668,3,FALSE)</f>
        <v xml:space="preserve">  Julie</v>
      </c>
      <c r="C2334" s="23">
        <f>VLOOKUP(Healthcare!A2334,'Medical Examinations'!A2334:H4668,2,FALSE)</f>
        <v>16.47</v>
      </c>
      <c r="D2334" s="23">
        <f>VLOOKUP(A2334,'Medical Examinations'!A2334:H4668,3,FALSE)</f>
        <v>6.35</v>
      </c>
      <c r="E2334" s="23" t="str">
        <f>VLOOKUP(A2334,'Medical Examinations'!A2334:H4668,4,FALSE)</f>
        <v>No</v>
      </c>
      <c r="F2334" s="23" t="str">
        <f>VLOOKUP(A2334,'Medical Examinations'!A2334:H4668,5,FALSE)</f>
        <v>No</v>
      </c>
      <c r="G2334" s="23" t="str">
        <f>VLOOKUP(A2334,'Medical Examinations'!A2334:H4668,6,FALSE)</f>
        <v>Yes</v>
      </c>
      <c r="H2334" s="23">
        <f>VLOOKUP(A2334,'Medical Examinations'!A2334:H4668,7,FALSE)</f>
        <v>1</v>
      </c>
      <c r="I2334" s="23" t="str">
        <f>VLOOKUP(A2334,'Medical Examinations'!A2334:H4668,8,FALSE)</f>
        <v>No</v>
      </c>
      <c r="J2334" s="23" t="str" cm="1">
        <f t="array" ref="J2334">_xlfn.IFS(C2334&lt;18.5,"Under Weight",C2334&lt;25,"Healthy Weight",C2334&lt;30,"Over Weight",C2334&gt;=30,"Obesity")</f>
        <v>Under Weight</v>
      </c>
      <c r="K2334" s="23" t="str" cm="1">
        <f t="array" ref="K2334">_xlfn.IFS(D2334&lt;5.7,"Normal",D2334&lt;=6.5,"Prediabetes",D2334&gt;6.5,"Diabetes")</f>
        <v>Prediabetes</v>
      </c>
      <c r="L2334" s="30" t="str">
        <f>VLOOKUP(A2334,'Hospitalisation Details'!A2334:H4676,2,FALSE)</f>
        <v>30-Jun-1993</v>
      </c>
      <c r="M2334" s="23">
        <f>VLOOKUP(A2334,'Hospitalisation Details'!A2334:H4676,5,FALSE)</f>
        <v>600</v>
      </c>
      <c r="N2334" s="23" t="str">
        <f>VLOOKUP(A2334,'Hospitalisation Details'!A2334:H4676,6,FALSE)</f>
        <v>tier - 2</v>
      </c>
      <c r="O2334" s="23" t="str">
        <f>VLOOKUP(A2334,'Hospitalisation Details'!A2334:H4676,7,FALSE)</f>
        <v>tier - 1</v>
      </c>
      <c r="P2334" s="23" t="str">
        <f>VLOOKUP(A2334,'Hospitalisation Details'!A2334:H4676,8,FALSE)</f>
        <v>R1013</v>
      </c>
      <c r="Q2334" s="26">
        <f>VLOOKUP(A2334,'Hospitalisation Details'!A2334:H4676,3,FALSE)</f>
        <v>29.93888888888889</v>
      </c>
    </row>
    <row r="2335" spans="1:17" ht="15.75" customHeight="1" x14ac:dyDescent="0.3">
      <c r="A2335" s="31" t="s">
        <v>3930</v>
      </c>
      <c r="B2335" s="23" t="str">
        <f>VLOOKUP(A2335,'Customer Names'!A2335:D4669,3,FALSE)</f>
        <v xml:space="preserve">  Evan P</v>
      </c>
      <c r="C2335" s="23">
        <f>VLOOKUP(Healthcare!A2335,'Medical Examinations'!A2335:H4669,2,FALSE)</f>
        <v>17.600000000000001</v>
      </c>
      <c r="D2335" s="23">
        <f>VLOOKUP(A2335,'Medical Examinations'!A2335:H4669,3,FALSE)</f>
        <v>4.3899999999999997</v>
      </c>
      <c r="E2335" s="23" t="str">
        <f>VLOOKUP(A2335,'Medical Examinations'!A2335:H4669,4,FALSE)</f>
        <v>No</v>
      </c>
      <c r="F2335" s="23" t="str">
        <f>VLOOKUP(A2335,'Medical Examinations'!A2335:H4669,5,FALSE)</f>
        <v>No</v>
      </c>
      <c r="G2335" s="23" t="str">
        <f>VLOOKUP(A2335,'Medical Examinations'!A2335:H4669,6,FALSE)</f>
        <v>No</v>
      </c>
      <c r="H2335" s="23">
        <f>VLOOKUP(A2335,'Medical Examinations'!A2335:H4669,7,FALSE)</f>
        <v>1</v>
      </c>
      <c r="I2335" s="23" t="str">
        <f>VLOOKUP(A2335,'Medical Examinations'!A2335:H4669,8,FALSE)</f>
        <v>No</v>
      </c>
      <c r="J2335" s="23" t="str" cm="1">
        <f t="array" ref="J2335">_xlfn.IFS(C2335&lt;18.5,"Under Weight",C2335&lt;25,"Healthy Weight",C2335&lt;30,"Over Weight",C2335&gt;=30,"Obesity")</f>
        <v>Under Weight</v>
      </c>
      <c r="K2335" s="23" t="str" cm="1">
        <f t="array" ref="K2335">_xlfn.IFS(D2335&lt;5.7,"Normal",D2335&lt;=6.5,"Prediabetes",D2335&gt;6.5,"Diabetes")</f>
        <v>Normal</v>
      </c>
      <c r="L2335" s="30" t="str">
        <f>VLOOKUP(A2335,'Hospitalisation Details'!A2335:H4677,2,FALSE)</f>
        <v>30-Nov-1992</v>
      </c>
      <c r="M2335" s="23">
        <f>VLOOKUP(A2335,'Hospitalisation Details'!A2335:H4677,5,FALSE)</f>
        <v>570.62</v>
      </c>
      <c r="N2335" s="23" t="str">
        <f>VLOOKUP(A2335,'Hospitalisation Details'!A2335:H4677,6,FALSE)</f>
        <v>tier - 2</v>
      </c>
      <c r="O2335" s="23" t="str">
        <f>VLOOKUP(A2335,'Hospitalisation Details'!A2335:H4677,7,FALSE)</f>
        <v>tier - 1</v>
      </c>
      <c r="P2335" s="23" t="str">
        <f>VLOOKUP(A2335,'Hospitalisation Details'!A2335:H4677,8,FALSE)</f>
        <v>R1013</v>
      </c>
      <c r="Q2335" s="26">
        <f>VLOOKUP(A2335,'Hospitalisation Details'!A2335:H4677,3,FALSE)</f>
        <v>30.522222222222222</v>
      </c>
    </row>
    <row r="2336" spans="1:17" ht="15.75" customHeight="1" x14ac:dyDescent="0.3">
      <c r="A2336" s="31" t="s">
        <v>3932</v>
      </c>
      <c r="B2336" s="23" t="str">
        <f>VLOOKUP(A2336,'Customer Names'!A2336:D4670,3,FALSE)</f>
        <v xml:space="preserve">  Aaron K</v>
      </c>
      <c r="C2336" s="23">
        <f>VLOOKUP(Healthcare!A2336,'Medical Examinations'!A2336:H4670,2,FALSE)</f>
        <v>17.579999999999998</v>
      </c>
      <c r="D2336" s="23">
        <f>VLOOKUP(A2336,'Medical Examinations'!A2336:H4670,3,FALSE)</f>
        <v>4.51</v>
      </c>
      <c r="E2336" s="23" t="str">
        <f>VLOOKUP(A2336,'Medical Examinations'!A2336:H4670,4,FALSE)</f>
        <v>No</v>
      </c>
      <c r="F2336" s="23" t="str">
        <f>VLOOKUP(A2336,'Medical Examinations'!A2336:H4670,5,FALSE)</f>
        <v>No</v>
      </c>
      <c r="G2336" s="23" t="str">
        <f>VLOOKUP(A2336,'Medical Examinations'!A2336:H4670,6,FALSE)</f>
        <v>No</v>
      </c>
      <c r="H2336" s="23">
        <f>VLOOKUP(A2336,'Medical Examinations'!A2336:H4670,7,FALSE)</f>
        <v>1</v>
      </c>
      <c r="I2336" s="23" t="str">
        <f>VLOOKUP(A2336,'Medical Examinations'!A2336:H4670,8,FALSE)</f>
        <v>No</v>
      </c>
      <c r="J2336" s="23" t="str" cm="1">
        <f t="array" ref="J2336">_xlfn.IFS(C2336&lt;18.5,"Under Weight",C2336&lt;25,"Healthy Weight",C2336&lt;30,"Over Weight",C2336&gt;=30,"Obesity")</f>
        <v>Under Weight</v>
      </c>
      <c r="K2336" s="23" t="str" cm="1">
        <f t="array" ref="K2336">_xlfn.IFS(D2336&lt;5.7,"Normal",D2336&lt;=6.5,"Prediabetes",D2336&gt;6.5,"Diabetes")</f>
        <v>Normal</v>
      </c>
      <c r="L2336" s="30" t="str">
        <f>VLOOKUP(A2336,'Hospitalisation Details'!A2336:H4678,2,FALSE)</f>
        <v>09-Jul-1992</v>
      </c>
      <c r="M2336" s="23">
        <f>VLOOKUP(A2336,'Hospitalisation Details'!A2336:H4678,5,FALSE)</f>
        <v>563.84</v>
      </c>
      <c r="N2336" s="23" t="str">
        <f>VLOOKUP(A2336,'Hospitalisation Details'!A2336:H4678,6,FALSE)</f>
        <v>tier - 2</v>
      </c>
      <c r="O2336" s="23" t="str">
        <f>VLOOKUP(A2336,'Hospitalisation Details'!A2336:H4678,7,FALSE)</f>
        <v>tier - 3</v>
      </c>
      <c r="P2336" s="23" t="str">
        <f>VLOOKUP(A2336,'Hospitalisation Details'!A2336:H4678,8,FALSE)</f>
        <v>R1013</v>
      </c>
      <c r="Q2336" s="26">
        <f>VLOOKUP(A2336,'Hospitalisation Details'!A2336:H4678,3,FALSE)</f>
        <v>30.913888888888888</v>
      </c>
    </row>
  </sheetData>
  <autoFilter ref="A1:Q2336" xr:uid="{00000000-0001-0000-0400-000000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topLeftCell="A7" workbookViewId="0">
      <selection activeCell="L21" sqref="L21"/>
    </sheetView>
  </sheetViews>
  <sheetFormatPr defaultColWidth="14.44140625" defaultRowHeight="15" customHeight="1" x14ac:dyDescent="0.3"/>
  <cols>
    <col min="1" max="11" width="9.109375" customWidth="1"/>
    <col min="12" max="12" width="11.109375" customWidth="1"/>
    <col min="13" max="16" width="9.109375" customWidth="1"/>
    <col min="17" max="26" width="8.6640625" customWidth="1"/>
  </cols>
  <sheetData>
    <row r="1" spans="1:26" ht="21" x14ac:dyDescent="0.3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 t="s">
        <v>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6" x14ac:dyDescent="0.3">
      <c r="A2" s="5" t="s">
        <v>2</v>
      </c>
      <c r="B2" s="3"/>
      <c r="C2" s="3"/>
      <c r="D2" s="3"/>
      <c r="E2" s="3"/>
      <c r="F2" s="3"/>
      <c r="G2" s="3"/>
      <c r="H2" s="3"/>
      <c r="I2" s="3"/>
      <c r="J2" s="3"/>
      <c r="K2" s="3"/>
      <c r="L2" s="6">
        <v>0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6" x14ac:dyDescent="0.3">
      <c r="A3" s="5" t="s">
        <v>3</v>
      </c>
      <c r="B3" s="3"/>
      <c r="C3" s="3"/>
      <c r="D3" s="3"/>
      <c r="E3" s="3"/>
      <c r="F3" s="3"/>
      <c r="G3" s="3"/>
      <c r="H3" s="3"/>
      <c r="I3" s="3"/>
      <c r="J3" s="3"/>
      <c r="K3" s="3"/>
      <c r="L3" s="7">
        <v>2335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6" x14ac:dyDescent="0.3">
      <c r="A4" s="8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1" x14ac:dyDescent="0.3">
      <c r="A5" s="2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6" x14ac:dyDescent="0.3">
      <c r="A6" s="5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9">
        <f>COUNTIF('Medical Examinations'!F2:F2336,"YES")</f>
        <v>391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6" x14ac:dyDescent="0.3">
      <c r="A7" s="5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9">
        <f>COUNTIF('Medical Examinations'!B2:B2336,"&gt;30.0")</f>
        <v>1218</v>
      </c>
      <c r="M7" s="10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6" x14ac:dyDescent="0.3">
      <c r="A8" s="5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9">
        <f>COUNTIF('Medical Examinations'!J2:J2336,"diabetes")</f>
        <v>781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6" x14ac:dyDescent="0.3">
      <c r="A9" s="5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9">
        <f>COUNTIFS('Medical Examinations'!I2:I2336,"Obesity",'Medical Examinations'!D2:D2336,"yes")</f>
        <v>490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6" x14ac:dyDescent="0.3">
      <c r="A10" s="5" t="s">
        <v>9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45">
        <f>SUM('Medical Examinations'!G2:G2336)</f>
        <v>1579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6" x14ac:dyDescent="0.3">
      <c r="A11" s="5" t="s">
        <v>10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5">
        <f>COUNTIF('Medical Examinations'!E2:E2336,"yes")/2335</f>
        <v>6.1670235546038545E-2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6" x14ac:dyDescent="0.3">
      <c r="A12" s="5" t="s">
        <v>11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6">
        <f>AVERAGEIF('Medical Examinations'!H2:H2336,"yes",'Medical Examinations'!C2:C2336)</f>
        <v>6.6183401639344215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6" x14ac:dyDescent="0.3">
      <c r="A13" s="5" t="s">
        <v>12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9">
        <f>COUNTIFS('Medical Examinations'!D2:D2336,"yes",'Medical Examinations'!E2:E2336,"yes")</f>
        <v>19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6" x14ac:dyDescent="0.3">
      <c r="A14" s="5" t="s">
        <v>13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6">
        <f>AVERAGEIF('Medical Examinations'!G2:G2336,"&gt;=2",'Medical Examinations'!B2:B2336)</f>
        <v>31.694054054054074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4" x14ac:dyDescent="0.3">
      <c r="A15" s="11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21" x14ac:dyDescent="0.3">
      <c r="A16" s="2" t="s">
        <v>14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6" x14ac:dyDescent="0.3">
      <c r="A17" s="5" t="s">
        <v>15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7">
        <f>SUM('Hospitalisation Details'!E2:E2344)</f>
        <v>31768896.020000048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6" x14ac:dyDescent="0.3">
      <c r="A18" s="5" t="s">
        <v>16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7">
        <f>MEDIAN('Hospitalisation Details'!C2:C2344)</f>
        <v>39.866666666666667</v>
      </c>
      <c r="M18" s="28">
        <f>MODE('Hospitalisation Details'!C2:C2344)</f>
        <v>30.972222222222221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6" x14ac:dyDescent="0.3">
      <c r="A19" s="5" t="s">
        <v>17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8">
        <f>AVERAGEIF('Hospitalisation Details'!C2:C2344,"&gt;=50",'Hospitalisation Details'!E2:E2344)</f>
        <v>17710.133144171799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6" x14ac:dyDescent="0.3">
      <c r="A20" s="5" t="s">
        <v>18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7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3">
      <c r="A21" s="5" t="s">
        <v>19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7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3">
      <c r="A22" s="5" t="s">
        <v>20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8">
        <f>AVERAGEIF('Hospitalisation Details'!D2:D2344,"&gt;=2",'Hospitalisation Details'!E2:E2344)</f>
        <v>14829.622373540855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3">
      <c r="A23" s="5" t="s">
        <v>21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7">
        <f>INT(AVERAGEIF('Hospitalisation Details'!C2:C2344,"&lt;40",'Hospitalisation Details'!D2:D2344))</f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3">
      <c r="A24" s="1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3">
      <c r="A25" s="1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showGridLines="0" workbookViewId="0"/>
  </sheetViews>
  <sheetFormatPr defaultColWidth="14.44140625" defaultRowHeight="15" customHeight="1" x14ac:dyDescent="0.3"/>
  <cols>
    <col min="1" max="26" width="8.6640625" customWidth="1"/>
  </cols>
  <sheetData>
    <row r="1" spans="1:1" ht="18" x14ac:dyDescent="0.3">
      <c r="A1" s="19" t="s">
        <v>3934</v>
      </c>
    </row>
    <row r="2" spans="1:1" ht="14.4" x14ac:dyDescent="0.3">
      <c r="A2" s="20" t="s">
        <v>3935</v>
      </c>
    </row>
    <row r="3" spans="1:1" ht="14.4" x14ac:dyDescent="0.3">
      <c r="A3" s="20" t="s">
        <v>3936</v>
      </c>
    </row>
    <row r="5" spans="1:1" ht="18" x14ac:dyDescent="0.3">
      <c r="A5" s="19" t="s">
        <v>3937</v>
      </c>
    </row>
    <row r="6" spans="1:1" ht="14.4" x14ac:dyDescent="0.3">
      <c r="A6" s="20" t="s">
        <v>3938</v>
      </c>
    </row>
    <row r="7" spans="1:1" ht="14.4" x14ac:dyDescent="0.3">
      <c r="A7" s="20" t="s">
        <v>3939</v>
      </c>
    </row>
    <row r="9" spans="1:1" ht="18" x14ac:dyDescent="0.3">
      <c r="A9" s="19" t="s">
        <v>3940</v>
      </c>
    </row>
    <row r="10" spans="1:1" ht="14.4" x14ac:dyDescent="0.3">
      <c r="A10" s="20" t="s">
        <v>3941</v>
      </c>
    </row>
    <row r="11" spans="1:1" ht="14.4" x14ac:dyDescent="0.3">
      <c r="A11" s="20" t="s">
        <v>3942</v>
      </c>
    </row>
    <row r="12" spans="1:1" ht="14.4" x14ac:dyDescent="0.3">
      <c r="A12" s="12"/>
    </row>
    <row r="13" spans="1:1" ht="14.4" x14ac:dyDescent="0.3">
      <c r="A13" s="11"/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>
      <selection activeCell="Q11" sqref="Q11"/>
    </sheetView>
  </sheetViews>
  <sheetFormatPr defaultColWidth="14.44140625" defaultRowHeight="15" customHeight="1" x14ac:dyDescent="0.3"/>
  <cols>
    <col min="1" max="1" width="12.5546875" bestFit="1" customWidth="1"/>
    <col min="2" max="2" width="15.109375" bestFit="1" customWidth="1"/>
    <col min="3" max="3" width="19.33203125" bestFit="1" customWidth="1"/>
    <col min="4" max="4" width="5.6640625" bestFit="1" customWidth="1"/>
    <col min="5" max="14" width="6.6640625" bestFit="1" customWidth="1"/>
    <col min="15" max="15" width="5.6640625" bestFit="1" customWidth="1"/>
    <col min="16" max="25" width="6.6640625" bestFit="1" customWidth="1"/>
    <col min="26" max="26" width="5.6640625" bestFit="1" customWidth="1"/>
    <col min="27" max="36" width="6.6640625" bestFit="1" customWidth="1"/>
    <col min="37" max="37" width="5.6640625" bestFit="1" customWidth="1"/>
    <col min="38" max="47" width="6.6640625" bestFit="1" customWidth="1"/>
    <col min="48" max="48" width="5.6640625" bestFit="1" customWidth="1"/>
    <col min="49" max="58" width="6.6640625" bestFit="1" customWidth="1"/>
    <col min="59" max="59" width="5.6640625" bestFit="1" customWidth="1"/>
    <col min="60" max="69" width="6.6640625" bestFit="1" customWidth="1"/>
    <col min="70" max="70" width="5.6640625" bestFit="1" customWidth="1"/>
    <col min="71" max="80" width="6.6640625" bestFit="1" customWidth="1"/>
    <col min="81" max="81" width="5.6640625" bestFit="1" customWidth="1"/>
    <col min="82" max="91" width="6.6640625" bestFit="1" customWidth="1"/>
    <col min="92" max="92" width="5.6640625" bestFit="1" customWidth="1"/>
    <col min="93" max="102" width="6.6640625" bestFit="1" customWidth="1"/>
    <col min="103" max="103" width="5.6640625" bestFit="1" customWidth="1"/>
    <col min="104" max="113" width="6.6640625" bestFit="1" customWidth="1"/>
    <col min="114" max="114" width="4.6640625" bestFit="1" customWidth="1"/>
    <col min="115" max="115" width="5.6640625" bestFit="1" customWidth="1"/>
    <col min="116" max="125" width="6.6640625" bestFit="1" customWidth="1"/>
    <col min="126" max="126" width="5.6640625" bestFit="1" customWidth="1"/>
    <col min="127" max="136" width="6.6640625" bestFit="1" customWidth="1"/>
    <col min="137" max="137" width="5.6640625" bestFit="1" customWidth="1"/>
    <col min="138" max="147" width="6.6640625" bestFit="1" customWidth="1"/>
    <col min="148" max="148" width="5.6640625" bestFit="1" customWidth="1"/>
    <col min="149" max="158" width="6.6640625" bestFit="1" customWidth="1"/>
    <col min="159" max="159" width="5.6640625" bestFit="1" customWidth="1"/>
    <col min="160" max="169" width="6.6640625" bestFit="1" customWidth="1"/>
    <col min="170" max="170" width="5.6640625" bestFit="1" customWidth="1"/>
    <col min="171" max="180" width="6.6640625" bestFit="1" customWidth="1"/>
    <col min="181" max="181" width="5.6640625" bestFit="1" customWidth="1"/>
    <col min="182" max="191" width="6.6640625" bestFit="1" customWidth="1"/>
    <col min="192" max="192" width="5.6640625" bestFit="1" customWidth="1"/>
    <col min="193" max="202" width="6.6640625" bestFit="1" customWidth="1"/>
    <col min="203" max="203" width="5.6640625" bestFit="1" customWidth="1"/>
    <col min="204" max="213" width="6.6640625" bestFit="1" customWidth="1"/>
    <col min="214" max="214" width="5.6640625" bestFit="1" customWidth="1"/>
    <col min="215" max="224" width="6.6640625" bestFit="1" customWidth="1"/>
    <col min="225" max="225" width="4.6640625" bestFit="1" customWidth="1"/>
    <col min="226" max="226" width="5.6640625" bestFit="1" customWidth="1"/>
    <col min="227" max="236" width="6.6640625" bestFit="1" customWidth="1"/>
    <col min="237" max="237" width="5.6640625" bestFit="1" customWidth="1"/>
    <col min="238" max="247" width="6.6640625" bestFit="1" customWidth="1"/>
    <col min="248" max="248" width="5.6640625" bestFit="1" customWidth="1"/>
    <col min="249" max="258" width="6.6640625" bestFit="1" customWidth="1"/>
    <col min="259" max="259" width="5.6640625" bestFit="1" customWidth="1"/>
    <col min="260" max="269" width="6.6640625" bestFit="1" customWidth="1"/>
    <col min="270" max="270" width="5.6640625" bestFit="1" customWidth="1"/>
    <col min="271" max="280" width="6.6640625" bestFit="1" customWidth="1"/>
    <col min="281" max="281" width="5.6640625" bestFit="1" customWidth="1"/>
    <col min="282" max="291" width="6.6640625" bestFit="1" customWidth="1"/>
    <col min="292" max="292" width="5.6640625" bestFit="1" customWidth="1"/>
    <col min="293" max="302" width="6.6640625" bestFit="1" customWidth="1"/>
    <col min="303" max="303" width="5.6640625" bestFit="1" customWidth="1"/>
    <col min="304" max="313" width="6.6640625" bestFit="1" customWidth="1"/>
    <col min="314" max="314" width="5.6640625" bestFit="1" customWidth="1"/>
    <col min="315" max="324" width="6.6640625" bestFit="1" customWidth="1"/>
    <col min="325" max="325" width="5.6640625" bestFit="1" customWidth="1"/>
    <col min="326" max="335" width="6.6640625" bestFit="1" customWidth="1"/>
    <col min="336" max="336" width="4.6640625" bestFit="1" customWidth="1"/>
    <col min="337" max="337" width="5.6640625" bestFit="1" customWidth="1"/>
    <col min="338" max="347" width="6.6640625" bestFit="1" customWidth="1"/>
    <col min="348" max="348" width="5.6640625" bestFit="1" customWidth="1"/>
    <col min="349" max="358" width="6.6640625" bestFit="1" customWidth="1"/>
    <col min="359" max="359" width="5.6640625" bestFit="1" customWidth="1"/>
    <col min="360" max="369" width="6.6640625" bestFit="1" customWidth="1"/>
    <col min="370" max="370" width="5.6640625" bestFit="1" customWidth="1"/>
    <col min="371" max="380" width="6.6640625" bestFit="1" customWidth="1"/>
    <col min="381" max="381" width="5.6640625" bestFit="1" customWidth="1"/>
    <col min="382" max="391" width="6.6640625" bestFit="1" customWidth="1"/>
    <col min="392" max="392" width="5.6640625" bestFit="1" customWidth="1"/>
    <col min="393" max="402" width="6.6640625" bestFit="1" customWidth="1"/>
    <col min="403" max="403" width="5.6640625" bestFit="1" customWidth="1"/>
    <col min="404" max="413" width="6.6640625" bestFit="1" customWidth="1"/>
    <col min="414" max="414" width="5.6640625" bestFit="1" customWidth="1"/>
    <col min="415" max="424" width="6.6640625" bestFit="1" customWidth="1"/>
    <col min="425" max="425" width="5.6640625" bestFit="1" customWidth="1"/>
    <col min="426" max="435" width="6.6640625" bestFit="1" customWidth="1"/>
    <col min="436" max="436" width="5.6640625" bestFit="1" customWidth="1"/>
    <col min="437" max="446" width="6.6640625" bestFit="1" customWidth="1"/>
    <col min="447" max="447" width="4.6640625" bestFit="1" customWidth="1"/>
    <col min="448" max="448" width="5.6640625" bestFit="1" customWidth="1"/>
    <col min="449" max="458" width="6.6640625" bestFit="1" customWidth="1"/>
    <col min="459" max="459" width="5.6640625" bestFit="1" customWidth="1"/>
    <col min="460" max="469" width="6.6640625" bestFit="1" customWidth="1"/>
    <col min="470" max="470" width="5.6640625" bestFit="1" customWidth="1"/>
    <col min="471" max="480" width="6.6640625" bestFit="1" customWidth="1"/>
    <col min="481" max="481" width="5.6640625" bestFit="1" customWidth="1"/>
    <col min="482" max="491" width="6.6640625" bestFit="1" customWidth="1"/>
    <col min="492" max="492" width="5.6640625" bestFit="1" customWidth="1"/>
    <col min="493" max="502" width="6.6640625" bestFit="1" customWidth="1"/>
    <col min="503" max="503" width="5.6640625" bestFit="1" customWidth="1"/>
    <col min="504" max="513" width="6.6640625" bestFit="1" customWidth="1"/>
    <col min="514" max="514" width="5.6640625" bestFit="1" customWidth="1"/>
    <col min="515" max="524" width="6.6640625" bestFit="1" customWidth="1"/>
    <col min="525" max="525" width="5.6640625" bestFit="1" customWidth="1"/>
    <col min="526" max="535" width="6.6640625" bestFit="1" customWidth="1"/>
    <col min="536" max="536" width="5.6640625" bestFit="1" customWidth="1"/>
    <col min="537" max="546" width="6.6640625" bestFit="1" customWidth="1"/>
    <col min="547" max="547" width="5.6640625" bestFit="1" customWidth="1"/>
    <col min="548" max="557" width="6.6640625" bestFit="1" customWidth="1"/>
    <col min="558" max="558" width="4.6640625" bestFit="1" customWidth="1"/>
    <col min="559" max="559" width="5.6640625" bestFit="1" customWidth="1"/>
    <col min="560" max="569" width="6.6640625" bestFit="1" customWidth="1"/>
    <col min="570" max="570" width="5.6640625" bestFit="1" customWidth="1"/>
    <col min="571" max="580" width="6.6640625" bestFit="1" customWidth="1"/>
    <col min="581" max="581" width="5.6640625" bestFit="1" customWidth="1"/>
    <col min="582" max="591" width="6.6640625" bestFit="1" customWidth="1"/>
    <col min="592" max="592" width="5.6640625" bestFit="1" customWidth="1"/>
    <col min="593" max="602" width="6.6640625" bestFit="1" customWidth="1"/>
    <col min="603" max="603" width="5.6640625" bestFit="1" customWidth="1"/>
    <col min="604" max="613" width="6.6640625" bestFit="1" customWidth="1"/>
    <col min="614" max="614" width="5.6640625" bestFit="1" customWidth="1"/>
    <col min="615" max="624" width="6.6640625" bestFit="1" customWidth="1"/>
    <col min="625" max="625" width="5.6640625" bestFit="1" customWidth="1"/>
    <col min="626" max="635" width="6.6640625" bestFit="1" customWidth="1"/>
    <col min="636" max="636" width="5.6640625" bestFit="1" customWidth="1"/>
    <col min="637" max="646" width="6.6640625" bestFit="1" customWidth="1"/>
    <col min="647" max="647" width="5.6640625" bestFit="1" customWidth="1"/>
    <col min="648" max="657" width="6.6640625" bestFit="1" customWidth="1"/>
    <col min="658" max="658" width="5.6640625" bestFit="1" customWidth="1"/>
    <col min="659" max="668" width="6.6640625" bestFit="1" customWidth="1"/>
    <col min="669" max="669" width="4.6640625" bestFit="1" customWidth="1"/>
    <col min="670" max="670" width="5.6640625" bestFit="1" customWidth="1"/>
    <col min="671" max="680" width="6.6640625" bestFit="1" customWidth="1"/>
    <col min="681" max="681" width="5.6640625" bestFit="1" customWidth="1"/>
    <col min="682" max="691" width="6.6640625" bestFit="1" customWidth="1"/>
    <col min="692" max="692" width="5.6640625" bestFit="1" customWidth="1"/>
    <col min="693" max="702" width="6.6640625" bestFit="1" customWidth="1"/>
    <col min="703" max="703" width="5.6640625" bestFit="1" customWidth="1"/>
    <col min="704" max="713" width="6.6640625" bestFit="1" customWidth="1"/>
    <col min="714" max="714" width="5.6640625" bestFit="1" customWidth="1"/>
    <col min="715" max="724" width="6.6640625" bestFit="1" customWidth="1"/>
    <col min="725" max="725" width="5.6640625" bestFit="1" customWidth="1"/>
    <col min="726" max="735" width="6.6640625" bestFit="1" customWidth="1"/>
    <col min="736" max="736" width="5.6640625" bestFit="1" customWidth="1"/>
    <col min="737" max="746" width="6.6640625" bestFit="1" customWidth="1"/>
    <col min="747" max="747" width="5.6640625" bestFit="1" customWidth="1"/>
    <col min="748" max="757" width="6.6640625" bestFit="1" customWidth="1"/>
    <col min="758" max="758" width="5.6640625" bestFit="1" customWidth="1"/>
    <col min="759" max="768" width="6.6640625" bestFit="1" customWidth="1"/>
    <col min="769" max="769" width="5.6640625" bestFit="1" customWidth="1"/>
    <col min="770" max="779" width="6.6640625" bestFit="1" customWidth="1"/>
    <col min="780" max="780" width="4.6640625" bestFit="1" customWidth="1"/>
    <col min="781" max="781" width="5.6640625" bestFit="1" customWidth="1"/>
    <col min="782" max="791" width="6.6640625" bestFit="1" customWidth="1"/>
    <col min="792" max="792" width="5.6640625" bestFit="1" customWidth="1"/>
    <col min="793" max="802" width="6.6640625" bestFit="1" customWidth="1"/>
    <col min="803" max="803" width="5.6640625" bestFit="1" customWidth="1"/>
    <col min="804" max="813" width="6.6640625" bestFit="1" customWidth="1"/>
    <col min="814" max="814" width="5.6640625" bestFit="1" customWidth="1"/>
    <col min="815" max="824" width="6.6640625" bestFit="1" customWidth="1"/>
    <col min="825" max="825" width="5.6640625" bestFit="1" customWidth="1"/>
    <col min="826" max="835" width="6.6640625" bestFit="1" customWidth="1"/>
    <col min="836" max="836" width="5.6640625" bestFit="1" customWidth="1"/>
    <col min="837" max="846" width="6.6640625" bestFit="1" customWidth="1"/>
    <col min="847" max="847" width="5.6640625" bestFit="1" customWidth="1"/>
    <col min="848" max="857" width="6.6640625" bestFit="1" customWidth="1"/>
    <col min="858" max="858" width="5.6640625" bestFit="1" customWidth="1"/>
    <col min="859" max="868" width="6.6640625" bestFit="1" customWidth="1"/>
    <col min="869" max="869" width="5.6640625" bestFit="1" customWidth="1"/>
    <col min="870" max="879" width="6.6640625" bestFit="1" customWidth="1"/>
    <col min="880" max="880" width="5.6640625" bestFit="1" customWidth="1"/>
    <col min="881" max="890" width="6.6640625" bestFit="1" customWidth="1"/>
    <col min="891" max="891" width="4.6640625" bestFit="1" customWidth="1"/>
    <col min="892" max="892" width="5.6640625" bestFit="1" customWidth="1"/>
    <col min="893" max="902" width="6.6640625" bestFit="1" customWidth="1"/>
    <col min="903" max="903" width="5.6640625" bestFit="1" customWidth="1"/>
    <col min="904" max="913" width="6.6640625" bestFit="1" customWidth="1"/>
    <col min="914" max="914" width="5.6640625" bestFit="1" customWidth="1"/>
    <col min="915" max="924" width="6.6640625" bestFit="1" customWidth="1"/>
    <col min="925" max="925" width="5.6640625" bestFit="1" customWidth="1"/>
    <col min="926" max="935" width="6.6640625" bestFit="1" customWidth="1"/>
    <col min="936" max="936" width="5.6640625" bestFit="1" customWidth="1"/>
    <col min="937" max="946" width="6.6640625" bestFit="1" customWidth="1"/>
    <col min="947" max="947" width="5.6640625" bestFit="1" customWidth="1"/>
    <col min="948" max="957" width="6.6640625" bestFit="1" customWidth="1"/>
    <col min="958" max="958" width="5.6640625" bestFit="1" customWidth="1"/>
    <col min="959" max="968" width="6.6640625" bestFit="1" customWidth="1"/>
    <col min="969" max="969" width="5.6640625" bestFit="1" customWidth="1"/>
    <col min="970" max="979" width="6.6640625" bestFit="1" customWidth="1"/>
    <col min="980" max="980" width="5.6640625" bestFit="1" customWidth="1"/>
    <col min="981" max="990" width="6.6640625" bestFit="1" customWidth="1"/>
    <col min="991" max="991" width="5.6640625" bestFit="1" customWidth="1"/>
    <col min="992" max="1001" width="6.6640625" bestFit="1" customWidth="1"/>
    <col min="1002" max="1002" width="4.6640625" bestFit="1" customWidth="1"/>
    <col min="1003" max="1003" width="5.6640625" bestFit="1" customWidth="1"/>
    <col min="1004" max="1013" width="6.6640625" bestFit="1" customWidth="1"/>
    <col min="1014" max="1014" width="5.6640625" bestFit="1" customWidth="1"/>
    <col min="1015" max="1024" width="6.6640625" bestFit="1" customWidth="1"/>
    <col min="1025" max="1025" width="5.6640625" bestFit="1" customWidth="1"/>
    <col min="1026" max="1035" width="6.6640625" bestFit="1" customWidth="1"/>
    <col min="1036" max="1036" width="5.6640625" bestFit="1" customWidth="1"/>
    <col min="1037" max="1046" width="6.6640625" bestFit="1" customWidth="1"/>
    <col min="1047" max="1047" width="5.6640625" bestFit="1" customWidth="1"/>
    <col min="1048" max="1057" width="6.6640625" bestFit="1" customWidth="1"/>
    <col min="1058" max="1058" width="5.6640625" bestFit="1" customWidth="1"/>
    <col min="1059" max="1068" width="6.6640625" bestFit="1" customWidth="1"/>
    <col min="1069" max="1069" width="5.6640625" bestFit="1" customWidth="1"/>
    <col min="1070" max="1079" width="6.6640625" bestFit="1" customWidth="1"/>
    <col min="1080" max="1080" width="5.6640625" bestFit="1" customWidth="1"/>
    <col min="1081" max="1090" width="6.6640625" bestFit="1" customWidth="1"/>
    <col min="1091" max="1091" width="5.6640625" bestFit="1" customWidth="1"/>
    <col min="1092" max="1101" width="6.6640625" bestFit="1" customWidth="1"/>
    <col min="1102" max="1102" width="5.6640625" bestFit="1" customWidth="1"/>
    <col min="1103" max="1112" width="6.6640625" bestFit="1" customWidth="1"/>
    <col min="1113" max="1113" width="3.6640625" bestFit="1" customWidth="1"/>
    <col min="1114" max="1114" width="4.6640625" bestFit="1" customWidth="1"/>
    <col min="1115" max="1115" width="5.6640625" bestFit="1" customWidth="1"/>
    <col min="1116" max="1125" width="6.6640625" bestFit="1" customWidth="1"/>
    <col min="1126" max="1126" width="5.6640625" bestFit="1" customWidth="1"/>
    <col min="1127" max="1136" width="6.6640625" bestFit="1" customWidth="1"/>
    <col min="1137" max="1137" width="5.6640625" bestFit="1" customWidth="1"/>
    <col min="1138" max="1147" width="6.6640625" bestFit="1" customWidth="1"/>
    <col min="1148" max="1148" width="5.6640625" bestFit="1" customWidth="1"/>
    <col min="1149" max="1158" width="6.6640625" bestFit="1" customWidth="1"/>
    <col min="1159" max="1159" width="5.6640625" bestFit="1" customWidth="1"/>
    <col min="1160" max="1169" width="6.6640625" bestFit="1" customWidth="1"/>
    <col min="1170" max="1170" width="5.6640625" bestFit="1" customWidth="1"/>
    <col min="1171" max="1180" width="6.6640625" bestFit="1" customWidth="1"/>
    <col min="1181" max="1181" width="5.6640625" bestFit="1" customWidth="1"/>
    <col min="1182" max="1191" width="6.6640625" bestFit="1" customWidth="1"/>
    <col min="1192" max="1192" width="5.6640625" bestFit="1" customWidth="1"/>
    <col min="1193" max="1202" width="6.6640625" bestFit="1" customWidth="1"/>
    <col min="1203" max="1203" width="5.6640625" bestFit="1" customWidth="1"/>
    <col min="1204" max="1213" width="6.6640625" bestFit="1" customWidth="1"/>
    <col min="1214" max="1214" width="5.6640625" bestFit="1" customWidth="1"/>
    <col min="1215" max="1224" width="6.6640625" bestFit="1" customWidth="1"/>
    <col min="1225" max="1225" width="4.6640625" bestFit="1" customWidth="1"/>
    <col min="1226" max="1226" width="5.6640625" bestFit="1" customWidth="1"/>
    <col min="1227" max="1236" width="6.6640625" bestFit="1" customWidth="1"/>
    <col min="1237" max="1237" width="5.6640625" bestFit="1" customWidth="1"/>
    <col min="1238" max="1247" width="6.6640625" bestFit="1" customWidth="1"/>
    <col min="1248" max="1248" width="5.6640625" bestFit="1" customWidth="1"/>
    <col min="1249" max="1258" width="6.6640625" bestFit="1" customWidth="1"/>
    <col min="1259" max="1259" width="5.6640625" bestFit="1" customWidth="1"/>
    <col min="1260" max="1269" width="6.6640625" bestFit="1" customWidth="1"/>
    <col min="1270" max="1270" width="5.6640625" bestFit="1" customWidth="1"/>
    <col min="1271" max="1280" width="6.6640625" bestFit="1" customWidth="1"/>
    <col min="1281" max="1281" width="5.6640625" bestFit="1" customWidth="1"/>
    <col min="1282" max="1291" width="6.6640625" bestFit="1" customWidth="1"/>
    <col min="1292" max="1292" width="5.6640625" bestFit="1" customWidth="1"/>
    <col min="1293" max="1302" width="6.6640625" bestFit="1" customWidth="1"/>
    <col min="1303" max="1303" width="5.6640625" bestFit="1" customWidth="1"/>
    <col min="1304" max="1313" width="6.6640625" bestFit="1" customWidth="1"/>
    <col min="1314" max="1314" width="5.6640625" bestFit="1" customWidth="1"/>
    <col min="1315" max="1324" width="6.6640625" bestFit="1" customWidth="1"/>
    <col min="1325" max="1325" width="5.6640625" bestFit="1" customWidth="1"/>
    <col min="1326" max="1335" width="6.6640625" bestFit="1" customWidth="1"/>
    <col min="1336" max="1336" width="4.6640625" bestFit="1" customWidth="1"/>
    <col min="1337" max="1337" width="5.6640625" bestFit="1" customWidth="1"/>
    <col min="1338" max="1347" width="6.6640625" bestFit="1" customWidth="1"/>
    <col min="1348" max="1348" width="5.6640625" bestFit="1" customWidth="1"/>
    <col min="1349" max="1358" width="6.6640625" bestFit="1" customWidth="1"/>
    <col min="1359" max="1359" width="5.6640625" bestFit="1" customWidth="1"/>
    <col min="1360" max="1369" width="6.6640625" bestFit="1" customWidth="1"/>
    <col min="1370" max="1370" width="5.6640625" bestFit="1" customWidth="1"/>
    <col min="1371" max="1380" width="6.6640625" bestFit="1" customWidth="1"/>
    <col min="1381" max="1381" width="5.6640625" bestFit="1" customWidth="1"/>
    <col min="1382" max="1391" width="6.6640625" bestFit="1" customWidth="1"/>
    <col min="1392" max="1392" width="5.6640625" bestFit="1" customWidth="1"/>
    <col min="1393" max="1402" width="6.6640625" bestFit="1" customWidth="1"/>
    <col min="1403" max="1403" width="5.6640625" bestFit="1" customWidth="1"/>
    <col min="1404" max="1413" width="6.6640625" bestFit="1" customWidth="1"/>
    <col min="1414" max="1414" width="5.6640625" bestFit="1" customWidth="1"/>
    <col min="1415" max="1424" width="6.6640625" bestFit="1" customWidth="1"/>
    <col min="1425" max="1425" width="5.6640625" bestFit="1" customWidth="1"/>
    <col min="1426" max="1435" width="6.6640625" bestFit="1" customWidth="1"/>
    <col min="1436" max="1436" width="5.6640625" bestFit="1" customWidth="1"/>
    <col min="1437" max="1446" width="6.6640625" bestFit="1" customWidth="1"/>
    <col min="1447" max="1447" width="4.6640625" bestFit="1" customWidth="1"/>
    <col min="1448" max="1448" width="5.6640625" bestFit="1" customWidth="1"/>
    <col min="1449" max="1458" width="6.6640625" bestFit="1" customWidth="1"/>
    <col min="1459" max="1459" width="5.6640625" bestFit="1" customWidth="1"/>
    <col min="1460" max="1469" width="6.6640625" bestFit="1" customWidth="1"/>
    <col min="1470" max="1470" width="5.6640625" bestFit="1" customWidth="1"/>
    <col min="1471" max="1480" width="6.6640625" bestFit="1" customWidth="1"/>
    <col min="1481" max="1481" width="5.6640625" bestFit="1" customWidth="1"/>
    <col min="1482" max="1487" width="6.6640625" bestFit="1" customWidth="1"/>
    <col min="1488" max="1493" width="5.6640625" bestFit="1" customWidth="1"/>
    <col min="1494" max="1494" width="4.6640625" bestFit="1" customWidth="1"/>
    <col min="1495" max="1504" width="5.6640625" bestFit="1" customWidth="1"/>
    <col min="1505" max="1505" width="4.6640625" bestFit="1" customWidth="1"/>
    <col min="1506" max="1515" width="5.6640625" bestFit="1" customWidth="1"/>
    <col min="1516" max="1516" width="4.6640625" bestFit="1" customWidth="1"/>
    <col min="1517" max="1526" width="5.6640625" bestFit="1" customWidth="1"/>
    <col min="1527" max="1527" width="4.6640625" bestFit="1" customWidth="1"/>
    <col min="1528" max="1537" width="5.6640625" bestFit="1" customWidth="1"/>
    <col min="1538" max="1538" width="4.6640625" bestFit="1" customWidth="1"/>
    <col min="1539" max="1548" width="5.6640625" bestFit="1" customWidth="1"/>
    <col min="1549" max="1549" width="4.6640625" bestFit="1" customWidth="1"/>
    <col min="1550" max="1559" width="5.6640625" bestFit="1" customWidth="1"/>
    <col min="1560" max="1560" width="3.6640625" bestFit="1" customWidth="1"/>
    <col min="1561" max="1561" width="4.6640625" bestFit="1" customWidth="1"/>
    <col min="1562" max="1571" width="5.6640625" bestFit="1" customWidth="1"/>
    <col min="1572" max="1572" width="4.6640625" bestFit="1" customWidth="1"/>
    <col min="1573" max="1582" width="5.6640625" bestFit="1" customWidth="1"/>
    <col min="1583" max="1583" width="4.6640625" bestFit="1" customWidth="1"/>
    <col min="1584" max="1593" width="5.6640625" bestFit="1" customWidth="1"/>
    <col min="1594" max="1594" width="4.6640625" bestFit="1" customWidth="1"/>
    <col min="1595" max="1604" width="5.6640625" bestFit="1" customWidth="1"/>
    <col min="1605" max="1605" width="4.6640625" bestFit="1" customWidth="1"/>
    <col min="1606" max="1615" width="5.6640625" bestFit="1" customWidth="1"/>
    <col min="1616" max="1616" width="4.6640625" bestFit="1" customWidth="1"/>
    <col min="1617" max="1626" width="5.6640625" bestFit="1" customWidth="1"/>
    <col min="1627" max="1627" width="4.6640625" bestFit="1" customWidth="1"/>
    <col min="1628" max="1637" width="5.6640625" bestFit="1" customWidth="1"/>
    <col min="1638" max="1638" width="4.6640625" bestFit="1" customWidth="1"/>
    <col min="1639" max="1648" width="5.6640625" bestFit="1" customWidth="1"/>
    <col min="1649" max="1649" width="4.6640625" bestFit="1" customWidth="1"/>
    <col min="1650" max="1659" width="5.6640625" bestFit="1" customWidth="1"/>
    <col min="1660" max="1660" width="4.6640625" bestFit="1" customWidth="1"/>
    <col min="1661" max="1670" width="5.6640625" bestFit="1" customWidth="1"/>
    <col min="1671" max="1671" width="3.6640625" bestFit="1" customWidth="1"/>
    <col min="1672" max="1672" width="4.6640625" bestFit="1" customWidth="1"/>
    <col min="1673" max="1682" width="5.6640625" bestFit="1" customWidth="1"/>
    <col min="1683" max="1683" width="4.6640625" bestFit="1" customWidth="1"/>
    <col min="1684" max="1693" width="5.6640625" bestFit="1" customWidth="1"/>
    <col min="1694" max="1694" width="4.6640625" bestFit="1" customWidth="1"/>
    <col min="1695" max="1704" width="5.6640625" bestFit="1" customWidth="1"/>
    <col min="1705" max="1705" width="4.6640625" bestFit="1" customWidth="1"/>
    <col min="1706" max="1715" width="5.6640625" bestFit="1" customWidth="1"/>
    <col min="1716" max="1716" width="4.6640625" bestFit="1" customWidth="1"/>
    <col min="1717" max="1726" width="5.6640625" bestFit="1" customWidth="1"/>
    <col min="1727" max="1727" width="4.6640625" bestFit="1" customWidth="1"/>
    <col min="1728" max="1737" width="5.6640625" bestFit="1" customWidth="1"/>
    <col min="1738" max="1738" width="4.6640625" bestFit="1" customWidth="1"/>
    <col min="1739" max="1748" width="5.6640625" bestFit="1" customWidth="1"/>
    <col min="1749" max="1749" width="4.6640625" bestFit="1" customWidth="1"/>
    <col min="1750" max="1759" width="5.6640625" bestFit="1" customWidth="1"/>
    <col min="1760" max="1760" width="4.6640625" bestFit="1" customWidth="1"/>
    <col min="1761" max="1770" width="5.6640625" bestFit="1" customWidth="1"/>
    <col min="1771" max="1771" width="4.6640625" bestFit="1" customWidth="1"/>
    <col min="1772" max="1781" width="5.6640625" bestFit="1" customWidth="1"/>
    <col min="1782" max="1782" width="3.6640625" bestFit="1" customWidth="1"/>
    <col min="1783" max="1783" width="4.6640625" bestFit="1" customWidth="1"/>
    <col min="1784" max="1793" width="5.6640625" bestFit="1" customWidth="1"/>
    <col min="1794" max="1794" width="4.6640625" bestFit="1" customWidth="1"/>
    <col min="1795" max="1804" width="5.6640625" bestFit="1" customWidth="1"/>
    <col min="1805" max="1805" width="4.6640625" bestFit="1" customWidth="1"/>
    <col min="1806" max="1815" width="5.6640625" bestFit="1" customWidth="1"/>
    <col min="1816" max="1816" width="4.6640625" bestFit="1" customWidth="1"/>
    <col min="1817" max="1826" width="5.6640625" bestFit="1" customWidth="1"/>
    <col min="1827" max="1827" width="4.6640625" bestFit="1" customWidth="1"/>
    <col min="1828" max="1837" width="5.6640625" bestFit="1" customWidth="1"/>
    <col min="1838" max="1838" width="4.6640625" bestFit="1" customWidth="1"/>
    <col min="1839" max="1848" width="5.6640625" bestFit="1" customWidth="1"/>
    <col min="1849" max="1849" width="4.6640625" bestFit="1" customWidth="1"/>
    <col min="1850" max="1859" width="5.6640625" bestFit="1" customWidth="1"/>
    <col min="1860" max="1860" width="4.6640625" bestFit="1" customWidth="1"/>
    <col min="1861" max="1870" width="5.6640625" bestFit="1" customWidth="1"/>
    <col min="1871" max="1871" width="4.6640625" bestFit="1" customWidth="1"/>
    <col min="1872" max="1881" width="5.6640625" bestFit="1" customWidth="1"/>
    <col min="1882" max="1882" width="4.6640625" bestFit="1" customWidth="1"/>
    <col min="1883" max="1892" width="5.6640625" bestFit="1" customWidth="1"/>
    <col min="1893" max="1893" width="3.6640625" bestFit="1" customWidth="1"/>
    <col min="1894" max="1894" width="4.6640625" bestFit="1" customWidth="1"/>
    <col min="1895" max="1904" width="5.6640625" bestFit="1" customWidth="1"/>
    <col min="1905" max="1905" width="4.6640625" bestFit="1" customWidth="1"/>
    <col min="1906" max="1915" width="5.6640625" bestFit="1" customWidth="1"/>
    <col min="1916" max="1916" width="4.6640625" bestFit="1" customWidth="1"/>
    <col min="1917" max="1926" width="5.6640625" bestFit="1" customWidth="1"/>
    <col min="1927" max="1927" width="4.6640625" bestFit="1" customWidth="1"/>
    <col min="1928" max="1937" width="5.6640625" bestFit="1" customWidth="1"/>
    <col min="1938" max="1938" width="4.6640625" bestFit="1" customWidth="1"/>
    <col min="1939" max="1948" width="5.6640625" bestFit="1" customWidth="1"/>
    <col min="1949" max="1949" width="4.6640625" bestFit="1" customWidth="1"/>
    <col min="1950" max="1959" width="5.6640625" bestFit="1" customWidth="1"/>
    <col min="1960" max="1960" width="4.6640625" bestFit="1" customWidth="1"/>
    <col min="1961" max="1970" width="5.6640625" bestFit="1" customWidth="1"/>
    <col min="1971" max="1971" width="4.6640625" bestFit="1" customWidth="1"/>
    <col min="1972" max="1981" width="5.6640625" bestFit="1" customWidth="1"/>
    <col min="1982" max="1982" width="4.6640625" bestFit="1" customWidth="1"/>
    <col min="1983" max="1992" width="5.6640625" bestFit="1" customWidth="1"/>
    <col min="1993" max="1993" width="4.6640625" bestFit="1" customWidth="1"/>
    <col min="1994" max="2003" width="5.6640625" bestFit="1" customWidth="1"/>
    <col min="2004" max="2004" width="3.6640625" bestFit="1" customWidth="1"/>
    <col min="2005" max="2005" width="4.6640625" bestFit="1" customWidth="1"/>
    <col min="2006" max="2015" width="5.6640625" bestFit="1" customWidth="1"/>
    <col min="2016" max="2016" width="4.6640625" bestFit="1" customWidth="1"/>
    <col min="2017" max="2026" width="5.6640625" bestFit="1" customWidth="1"/>
    <col min="2027" max="2027" width="4.6640625" bestFit="1" customWidth="1"/>
    <col min="2028" max="2037" width="5.6640625" bestFit="1" customWidth="1"/>
    <col min="2038" max="2038" width="4.6640625" bestFit="1" customWidth="1"/>
    <col min="2039" max="2048" width="5.6640625" bestFit="1" customWidth="1"/>
    <col min="2049" max="2049" width="4.6640625" bestFit="1" customWidth="1"/>
    <col min="2050" max="2059" width="5.6640625" bestFit="1" customWidth="1"/>
    <col min="2060" max="2060" width="4.6640625" bestFit="1" customWidth="1"/>
    <col min="2061" max="2070" width="5.6640625" bestFit="1" customWidth="1"/>
    <col min="2071" max="2071" width="4.6640625" bestFit="1" customWidth="1"/>
    <col min="2072" max="2081" width="5.6640625" bestFit="1" customWidth="1"/>
    <col min="2082" max="2082" width="4.6640625" bestFit="1" customWidth="1"/>
    <col min="2083" max="2092" width="5.6640625" bestFit="1" customWidth="1"/>
    <col min="2093" max="2093" width="4.6640625" bestFit="1" customWidth="1"/>
    <col min="2094" max="2103" width="5.6640625" bestFit="1" customWidth="1"/>
    <col min="2104" max="2104" width="4.6640625" bestFit="1" customWidth="1"/>
    <col min="2105" max="2114" width="5.6640625" bestFit="1" customWidth="1"/>
    <col min="2115" max="2115" width="3.6640625" bestFit="1" customWidth="1"/>
    <col min="2116" max="2116" width="4.6640625" bestFit="1" customWidth="1"/>
    <col min="2117" max="2126" width="5.6640625" bestFit="1" customWidth="1"/>
    <col min="2127" max="2127" width="4.6640625" bestFit="1" customWidth="1"/>
    <col min="2128" max="2137" width="5.6640625" bestFit="1" customWidth="1"/>
    <col min="2138" max="2138" width="4.6640625" bestFit="1" customWidth="1"/>
    <col min="2139" max="2148" width="5.6640625" bestFit="1" customWidth="1"/>
    <col min="2149" max="2149" width="4.6640625" bestFit="1" customWidth="1"/>
    <col min="2150" max="2159" width="5.6640625" bestFit="1" customWidth="1"/>
    <col min="2160" max="2160" width="4.6640625" bestFit="1" customWidth="1"/>
    <col min="2161" max="2170" width="5.6640625" bestFit="1" customWidth="1"/>
    <col min="2171" max="2171" width="4.6640625" bestFit="1" customWidth="1"/>
    <col min="2172" max="2181" width="5.6640625" bestFit="1" customWidth="1"/>
    <col min="2182" max="2182" width="4.6640625" bestFit="1" customWidth="1"/>
    <col min="2183" max="2192" width="5.6640625" bestFit="1" customWidth="1"/>
    <col min="2193" max="2193" width="4.6640625" bestFit="1" customWidth="1"/>
    <col min="2194" max="2203" width="5.6640625" bestFit="1" customWidth="1"/>
    <col min="2204" max="2204" width="4.6640625" bestFit="1" customWidth="1"/>
    <col min="2205" max="2214" width="5.6640625" bestFit="1" customWidth="1"/>
    <col min="2215" max="2215" width="4.6640625" bestFit="1" customWidth="1"/>
    <col min="2216" max="2225" width="5.6640625" bestFit="1" customWidth="1"/>
    <col min="2226" max="2226" width="3.6640625" bestFit="1" customWidth="1"/>
    <col min="2227" max="2227" width="4.6640625" bestFit="1" customWidth="1"/>
    <col min="2228" max="2237" width="5.6640625" bestFit="1" customWidth="1"/>
    <col min="2238" max="2238" width="4.6640625" bestFit="1" customWidth="1"/>
    <col min="2239" max="2248" width="5.6640625" bestFit="1" customWidth="1"/>
    <col min="2249" max="2249" width="4.6640625" bestFit="1" customWidth="1"/>
    <col min="2250" max="2259" width="5.6640625" bestFit="1" customWidth="1"/>
    <col min="2260" max="2260" width="4.6640625" bestFit="1" customWidth="1"/>
    <col min="2261" max="2270" width="5.6640625" bestFit="1" customWidth="1"/>
    <col min="2271" max="2271" width="4.6640625" bestFit="1" customWidth="1"/>
    <col min="2272" max="2281" width="5.6640625" bestFit="1" customWidth="1"/>
    <col min="2282" max="2282" width="4.6640625" bestFit="1" customWidth="1"/>
    <col min="2283" max="2292" width="5.6640625" bestFit="1" customWidth="1"/>
    <col min="2293" max="2293" width="4.6640625" bestFit="1" customWidth="1"/>
    <col min="2294" max="2303" width="5.6640625" bestFit="1" customWidth="1"/>
    <col min="2304" max="2304" width="4.6640625" bestFit="1" customWidth="1"/>
    <col min="2305" max="2314" width="5.6640625" bestFit="1" customWidth="1"/>
    <col min="2315" max="2315" width="4.6640625" bestFit="1" customWidth="1"/>
    <col min="2316" max="2325" width="5.6640625" bestFit="1" customWidth="1"/>
    <col min="2326" max="2326" width="4.6640625" bestFit="1" customWidth="1"/>
    <col min="2327" max="2336" width="5.6640625" bestFit="1" customWidth="1"/>
    <col min="2337" max="2337" width="7" bestFit="1" customWidth="1"/>
    <col min="2338" max="2338" width="10.77734375" bestFit="1" customWidth="1"/>
  </cols>
  <sheetData>
    <row r="1" spans="1:2" ht="14.4" x14ac:dyDescent="0.3"/>
    <row r="4" spans="1:2" ht="15" customHeight="1" x14ac:dyDescent="0.3">
      <c r="A4" s="39" t="s">
        <v>8105</v>
      </c>
      <c r="B4" t="s">
        <v>8104</v>
      </c>
    </row>
    <row r="5" spans="1:2" ht="15" customHeight="1" x14ac:dyDescent="0.3">
      <c r="A5" s="40" t="s">
        <v>5992</v>
      </c>
      <c r="B5">
        <v>1944</v>
      </c>
    </row>
    <row r="6" spans="1:2" ht="15" customHeight="1" x14ac:dyDescent="0.3">
      <c r="A6" s="40" t="s">
        <v>5991</v>
      </c>
      <c r="B6">
        <v>391</v>
      </c>
    </row>
    <row r="7" spans="1:2" ht="15" customHeight="1" x14ac:dyDescent="0.3">
      <c r="A7" s="40" t="s">
        <v>8106</v>
      </c>
    </row>
    <row r="8" spans="1:2" ht="15" customHeight="1" x14ac:dyDescent="0.3">
      <c r="A8" s="40" t="s">
        <v>8107</v>
      </c>
      <c r="B8">
        <v>2335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336"/>
  <sheetViews>
    <sheetView topLeftCell="B1" workbookViewId="0">
      <selection activeCell="P8" sqref="P8"/>
    </sheetView>
  </sheetViews>
  <sheetFormatPr defaultColWidth="14.44140625" defaultRowHeight="15" customHeight="1" x14ac:dyDescent="0.3"/>
  <cols>
    <col min="1" max="1" width="11.33203125" style="23" bestFit="1" customWidth="1"/>
    <col min="2" max="2" width="16.33203125" style="23" bestFit="1" customWidth="1"/>
    <col min="3" max="3" width="15.5546875" style="23" bestFit="1" customWidth="1"/>
    <col min="4" max="4" width="7" style="23" bestFit="1" customWidth="1"/>
    <col min="5" max="6" width="10.77734375" style="23" bestFit="1" customWidth="1"/>
    <col min="7" max="8" width="6.33203125" style="23" customWidth="1"/>
    <col min="9" max="9" width="12.6640625" bestFit="1" customWidth="1"/>
    <col min="10" max="10" width="14" bestFit="1" customWidth="1"/>
    <col min="11" max="24" width="8.6640625" customWidth="1"/>
  </cols>
  <sheetData>
    <row r="1" spans="1:8" ht="14.4" x14ac:dyDescent="0.3">
      <c r="A1" s="24"/>
      <c r="B1"/>
      <c r="C1"/>
      <c r="D1"/>
      <c r="E1"/>
      <c r="F1"/>
      <c r="G1"/>
      <c r="H1"/>
    </row>
    <row r="2" spans="1:8" ht="15" customHeight="1" x14ac:dyDescent="0.3">
      <c r="A2" s="26"/>
      <c r="B2"/>
      <c r="C2"/>
      <c r="D2"/>
      <c r="E2"/>
      <c r="F2"/>
      <c r="G2"/>
      <c r="H2"/>
    </row>
    <row r="3" spans="1:8" ht="15" customHeight="1" x14ac:dyDescent="0.3">
      <c r="A3" s="26"/>
      <c r="B3" s="39" t="s">
        <v>8115</v>
      </c>
      <c r="C3" s="39" t="s">
        <v>8114</v>
      </c>
      <c r="D3"/>
      <c r="E3"/>
      <c r="F3"/>
      <c r="G3"/>
      <c r="H3"/>
    </row>
    <row r="4" spans="1:8" ht="15" customHeight="1" x14ac:dyDescent="0.3">
      <c r="B4" s="39" t="s">
        <v>8105</v>
      </c>
      <c r="C4" t="s">
        <v>5992</v>
      </c>
      <c r="D4" t="s">
        <v>8106</v>
      </c>
      <c r="E4" t="s">
        <v>8107</v>
      </c>
      <c r="F4"/>
      <c r="G4"/>
      <c r="H4"/>
    </row>
    <row r="5" spans="1:8" ht="15" customHeight="1" x14ac:dyDescent="0.3">
      <c r="A5" s="26"/>
      <c r="B5" s="40">
        <v>0</v>
      </c>
      <c r="C5">
        <v>7.1031378026070691</v>
      </c>
      <c r="D5"/>
      <c r="E5" s="41">
        <v>7.1031378026070691</v>
      </c>
      <c r="F5"/>
      <c r="G5"/>
      <c r="H5"/>
    </row>
    <row r="6" spans="1:8" ht="15" customHeight="1" x14ac:dyDescent="0.3">
      <c r="A6" s="26"/>
      <c r="B6" s="40">
        <v>1</v>
      </c>
      <c r="C6">
        <v>5.9088319427890346</v>
      </c>
      <c r="D6"/>
      <c r="E6" s="41">
        <v>5.9088319427890346</v>
      </c>
      <c r="F6"/>
      <c r="G6"/>
      <c r="H6"/>
    </row>
    <row r="7" spans="1:8" ht="15" customHeight="1" x14ac:dyDescent="0.3">
      <c r="A7" s="26"/>
      <c r="B7" s="40">
        <v>2</v>
      </c>
      <c r="C7">
        <v>7.138671875</v>
      </c>
      <c r="D7"/>
      <c r="E7" s="41">
        <v>7.138671875</v>
      </c>
      <c r="F7"/>
      <c r="G7" s="26"/>
      <c r="H7" s="26"/>
    </row>
    <row r="8" spans="1:8" ht="15" customHeight="1" x14ac:dyDescent="0.3">
      <c r="A8" s="26"/>
      <c r="B8" s="40">
        <v>3</v>
      </c>
      <c r="C8">
        <v>9.1436363636363662</v>
      </c>
      <c r="D8"/>
      <c r="E8" s="41">
        <v>9.1436363636363662</v>
      </c>
      <c r="F8"/>
      <c r="G8" s="26"/>
      <c r="H8" s="26"/>
    </row>
    <row r="9" spans="1:8" ht="15" customHeight="1" x14ac:dyDescent="0.3">
      <c r="B9" s="40" t="s">
        <v>8106</v>
      </c>
      <c r="C9"/>
      <c r="D9"/>
      <c r="E9" s="41"/>
      <c r="F9"/>
    </row>
    <row r="10" spans="1:8" ht="15" customHeight="1" x14ac:dyDescent="0.3">
      <c r="B10" s="40" t="s">
        <v>8107</v>
      </c>
      <c r="C10" s="41">
        <v>6.6704427202190795</v>
      </c>
      <c r="D10" s="41"/>
      <c r="E10" s="41">
        <v>6.6704427202190741</v>
      </c>
      <c r="F10"/>
    </row>
    <row r="11" spans="1:8" ht="15" customHeight="1" x14ac:dyDescent="0.3">
      <c r="A11" s="26"/>
      <c r="B11"/>
      <c r="C11"/>
      <c r="D11"/>
      <c r="E11" s="26"/>
      <c r="F11" s="26"/>
      <c r="G11" s="26"/>
      <c r="H11" s="26"/>
    </row>
    <row r="12" spans="1:8" ht="15" customHeight="1" x14ac:dyDescent="0.3">
      <c r="B12"/>
      <c r="C12"/>
      <c r="D12"/>
    </row>
    <row r="13" spans="1:8" ht="15" customHeight="1" x14ac:dyDescent="0.3">
      <c r="A13" s="26"/>
      <c r="B13"/>
      <c r="C13"/>
      <c r="D13"/>
      <c r="E13" s="26"/>
      <c r="F13" s="26"/>
      <c r="G13" s="26"/>
      <c r="H13" s="26"/>
    </row>
    <row r="14" spans="1:8" ht="15" customHeight="1" x14ac:dyDescent="0.3">
      <c r="A14" s="26"/>
      <c r="B14"/>
      <c r="C14"/>
      <c r="D14"/>
      <c r="E14" s="26"/>
      <c r="F14" s="26"/>
      <c r="G14" s="26"/>
      <c r="H14" s="26"/>
    </row>
    <row r="15" spans="1:8" ht="15" customHeight="1" x14ac:dyDescent="0.3">
      <c r="A15" s="26"/>
      <c r="B15"/>
      <c r="C15"/>
      <c r="D15"/>
      <c r="E15" s="26"/>
      <c r="F15" s="26"/>
      <c r="G15" s="26"/>
      <c r="H15" s="26"/>
    </row>
    <row r="16" spans="1:8" ht="15" customHeight="1" x14ac:dyDescent="0.3">
      <c r="B16"/>
      <c r="C16"/>
      <c r="D16"/>
    </row>
    <row r="17" spans="1:8" ht="15" customHeight="1" x14ac:dyDescent="0.3">
      <c r="A17" s="26"/>
      <c r="B17"/>
      <c r="C17"/>
      <c r="D17"/>
      <c r="E17" s="26"/>
      <c r="F17" s="26"/>
      <c r="G17" s="26"/>
      <c r="H17" s="26"/>
    </row>
    <row r="18" spans="1:8" ht="15" customHeight="1" x14ac:dyDescent="0.3">
      <c r="B18"/>
      <c r="C18"/>
      <c r="D18"/>
    </row>
    <row r="19" spans="1:8" ht="15" customHeight="1" x14ac:dyDescent="0.3">
      <c r="B19" s="25"/>
      <c r="C19" s="25"/>
    </row>
    <row r="20" spans="1:8" ht="15" customHeight="1" x14ac:dyDescent="0.3">
      <c r="B20" s="25"/>
      <c r="C20" s="25"/>
    </row>
    <row r="21" spans="1:8" ht="15.75" customHeight="1" x14ac:dyDescent="0.3">
      <c r="A21" s="26"/>
      <c r="B21" s="25"/>
      <c r="C21" s="25"/>
      <c r="D21" s="26"/>
      <c r="E21" s="26"/>
      <c r="F21" s="26"/>
      <c r="G21" s="26"/>
      <c r="H21" s="26"/>
    </row>
    <row r="22" spans="1:8" ht="15.75" customHeight="1" x14ac:dyDescent="0.3">
      <c r="B22" s="25"/>
      <c r="C22" s="25"/>
    </row>
    <row r="23" spans="1:8" ht="15.75" customHeight="1" x14ac:dyDescent="0.3">
      <c r="B23" s="25"/>
      <c r="C23" s="25"/>
    </row>
    <row r="24" spans="1:8" ht="15.75" customHeight="1" x14ac:dyDescent="0.3">
      <c r="B24" s="25"/>
      <c r="C24" s="25"/>
    </row>
    <row r="25" spans="1:8" ht="15.75" customHeight="1" x14ac:dyDescent="0.3">
      <c r="B25" s="25"/>
      <c r="C25" s="25"/>
    </row>
    <row r="26" spans="1:8" ht="15.75" customHeight="1" x14ac:dyDescent="0.3">
      <c r="B26" s="25"/>
      <c r="C26" s="25"/>
    </row>
    <row r="27" spans="1:8" ht="15.75" customHeight="1" x14ac:dyDescent="0.3">
      <c r="B27" s="25"/>
      <c r="C27" s="25"/>
    </row>
    <row r="28" spans="1:8" ht="15.75" customHeight="1" x14ac:dyDescent="0.3">
      <c r="A28" s="26"/>
      <c r="B28" s="25"/>
      <c r="C28" s="25"/>
      <c r="D28" s="26"/>
      <c r="E28" s="26"/>
      <c r="F28" s="26"/>
      <c r="G28" s="26"/>
      <c r="H28" s="26"/>
    </row>
    <row r="29" spans="1:8" ht="15.75" customHeight="1" x14ac:dyDescent="0.3">
      <c r="B29" s="25"/>
      <c r="C29" s="25"/>
    </row>
    <row r="30" spans="1:8" ht="15.75" customHeight="1" x14ac:dyDescent="0.3">
      <c r="B30" s="25"/>
      <c r="C30" s="25"/>
    </row>
    <row r="31" spans="1:8" ht="15.75" customHeight="1" x14ac:dyDescent="0.3">
      <c r="A31" s="26"/>
      <c r="B31" s="25"/>
      <c r="C31" s="25"/>
      <c r="D31" s="26"/>
      <c r="E31" s="26"/>
      <c r="F31" s="26"/>
      <c r="G31" s="26"/>
      <c r="H31" s="26"/>
    </row>
    <row r="32" spans="1:8" ht="15.75" customHeight="1" x14ac:dyDescent="0.3">
      <c r="A32" s="26"/>
      <c r="B32" s="25"/>
      <c r="C32" s="25"/>
      <c r="D32" s="26"/>
      <c r="E32" s="26"/>
      <c r="F32" s="26"/>
      <c r="G32" s="26"/>
      <c r="H32" s="26"/>
    </row>
    <row r="33" spans="1:8" ht="15.75" customHeight="1" x14ac:dyDescent="0.3">
      <c r="A33" s="26"/>
      <c r="B33" s="25"/>
      <c r="C33" s="25"/>
      <c r="D33" s="26"/>
      <c r="E33" s="26"/>
      <c r="F33" s="26"/>
      <c r="G33" s="26"/>
      <c r="H33" s="26"/>
    </row>
    <row r="34" spans="1:8" ht="15.75" customHeight="1" x14ac:dyDescent="0.3">
      <c r="A34" s="26"/>
      <c r="B34" s="25"/>
      <c r="C34" s="25"/>
      <c r="D34" s="26"/>
      <c r="E34" s="26"/>
      <c r="F34" s="26"/>
      <c r="G34" s="26"/>
      <c r="H34" s="26"/>
    </row>
    <row r="35" spans="1:8" ht="15.75" customHeight="1" x14ac:dyDescent="0.3">
      <c r="A35" s="26"/>
      <c r="B35" s="25"/>
      <c r="C35" s="25"/>
      <c r="D35" s="26"/>
      <c r="E35" s="26"/>
      <c r="F35" s="26"/>
      <c r="G35" s="26"/>
      <c r="H35" s="26"/>
    </row>
    <row r="36" spans="1:8" ht="15.75" customHeight="1" x14ac:dyDescent="0.3">
      <c r="B36" s="25"/>
      <c r="C36" s="25"/>
    </row>
    <row r="37" spans="1:8" ht="15.75" customHeight="1" x14ac:dyDescent="0.3">
      <c r="A37" s="26"/>
      <c r="B37" s="25"/>
      <c r="C37" s="25"/>
      <c r="D37" s="26"/>
      <c r="E37" s="26"/>
      <c r="F37" s="26"/>
      <c r="G37" s="26"/>
      <c r="H37" s="26"/>
    </row>
    <row r="38" spans="1:8" ht="15.75" customHeight="1" x14ac:dyDescent="0.3">
      <c r="A38" s="26"/>
      <c r="B38" s="25"/>
      <c r="C38" s="25"/>
      <c r="D38" s="26"/>
      <c r="E38" s="26"/>
      <c r="F38" s="26"/>
      <c r="G38" s="26"/>
      <c r="H38" s="26"/>
    </row>
    <row r="39" spans="1:8" ht="15.75" customHeight="1" x14ac:dyDescent="0.3">
      <c r="A39" s="26"/>
      <c r="B39" s="25"/>
      <c r="C39" s="25"/>
      <c r="D39" s="26"/>
      <c r="E39" s="26"/>
      <c r="F39" s="26"/>
      <c r="G39" s="26"/>
      <c r="H39" s="26"/>
    </row>
    <row r="40" spans="1:8" ht="15.75" customHeight="1" x14ac:dyDescent="0.3">
      <c r="A40" s="26"/>
      <c r="B40" s="25"/>
      <c r="C40" s="25"/>
      <c r="D40" s="26"/>
      <c r="E40" s="26"/>
      <c r="F40" s="26"/>
      <c r="G40" s="26"/>
      <c r="H40" s="26"/>
    </row>
    <row r="41" spans="1:8" ht="15.75" customHeight="1" x14ac:dyDescent="0.3">
      <c r="B41" s="25"/>
      <c r="C41" s="25"/>
    </row>
    <row r="42" spans="1:8" ht="15.75" customHeight="1" x14ac:dyDescent="0.3">
      <c r="B42" s="25"/>
      <c r="C42" s="25"/>
    </row>
    <row r="43" spans="1:8" ht="15.75" customHeight="1" x14ac:dyDescent="0.3">
      <c r="A43" s="26"/>
      <c r="B43" s="25"/>
      <c r="C43" s="25"/>
      <c r="D43" s="26"/>
      <c r="E43" s="26"/>
      <c r="F43" s="26"/>
      <c r="G43" s="26"/>
      <c r="H43" s="26"/>
    </row>
    <row r="44" spans="1:8" ht="15.75" customHeight="1" x14ac:dyDescent="0.3">
      <c r="A44" s="26"/>
      <c r="B44" s="25"/>
      <c r="C44" s="25"/>
      <c r="D44" s="26"/>
      <c r="E44" s="26"/>
      <c r="F44" s="26"/>
      <c r="G44" s="26"/>
      <c r="H44" s="26"/>
    </row>
    <row r="45" spans="1:8" ht="15.75" customHeight="1" x14ac:dyDescent="0.3">
      <c r="A45" s="26"/>
      <c r="B45" s="25"/>
      <c r="C45" s="25"/>
      <c r="D45" s="26"/>
      <c r="E45" s="26"/>
      <c r="F45" s="26"/>
      <c r="G45" s="26"/>
      <c r="H45" s="26"/>
    </row>
    <row r="46" spans="1:8" ht="15.75" customHeight="1" x14ac:dyDescent="0.3">
      <c r="B46" s="25"/>
      <c r="C46" s="25"/>
    </row>
    <row r="47" spans="1:8" ht="15.75" customHeight="1" x14ac:dyDescent="0.3">
      <c r="B47" s="25"/>
      <c r="C47" s="25"/>
    </row>
    <row r="48" spans="1:8" ht="15.75" customHeight="1" x14ac:dyDescent="0.3">
      <c r="B48" s="25"/>
      <c r="C48" s="25"/>
    </row>
    <row r="49" spans="1:8" ht="15.75" customHeight="1" x14ac:dyDescent="0.3">
      <c r="A49" s="26"/>
      <c r="B49" s="25"/>
      <c r="C49" s="25"/>
      <c r="D49" s="26"/>
      <c r="E49" s="26"/>
      <c r="F49" s="26"/>
      <c r="G49" s="26"/>
      <c r="H49" s="26"/>
    </row>
    <row r="50" spans="1:8" ht="15.75" customHeight="1" x14ac:dyDescent="0.3">
      <c r="B50" s="25"/>
      <c r="C50" s="25"/>
    </row>
    <row r="51" spans="1:8" ht="15.75" customHeight="1" x14ac:dyDescent="0.3">
      <c r="B51" s="25"/>
      <c r="C51" s="25"/>
    </row>
    <row r="52" spans="1:8" ht="15.75" customHeight="1" x14ac:dyDescent="0.3">
      <c r="B52" s="25"/>
      <c r="C52" s="25"/>
    </row>
    <row r="53" spans="1:8" ht="15.75" customHeight="1" x14ac:dyDescent="0.3">
      <c r="A53" s="26"/>
      <c r="B53" s="25"/>
      <c r="C53" s="25"/>
      <c r="D53" s="26"/>
      <c r="E53" s="26"/>
      <c r="F53" s="26"/>
      <c r="G53" s="26"/>
      <c r="H53" s="26"/>
    </row>
    <row r="54" spans="1:8" ht="15.75" customHeight="1" x14ac:dyDescent="0.3">
      <c r="B54" s="25"/>
      <c r="C54" s="25"/>
    </row>
    <row r="55" spans="1:8" ht="15.75" customHeight="1" x14ac:dyDescent="0.3">
      <c r="A55" s="26"/>
      <c r="B55" s="25"/>
      <c r="C55" s="25"/>
      <c r="D55" s="26"/>
      <c r="E55" s="26"/>
      <c r="F55" s="26"/>
      <c r="G55" s="26"/>
      <c r="H55" s="26"/>
    </row>
    <row r="56" spans="1:8" ht="15.75" customHeight="1" x14ac:dyDescent="0.3">
      <c r="A56" s="26"/>
      <c r="B56" s="25"/>
      <c r="C56" s="25"/>
      <c r="D56" s="26"/>
      <c r="E56" s="26"/>
      <c r="F56" s="26"/>
      <c r="G56" s="26"/>
      <c r="H56" s="26"/>
    </row>
    <row r="57" spans="1:8" ht="15.75" customHeight="1" x14ac:dyDescent="0.3">
      <c r="B57" s="25"/>
      <c r="C57" s="25"/>
    </row>
    <row r="58" spans="1:8" ht="15.75" customHeight="1" x14ac:dyDescent="0.3">
      <c r="B58" s="25"/>
      <c r="C58" s="25"/>
    </row>
    <row r="59" spans="1:8" ht="15.75" customHeight="1" x14ac:dyDescent="0.3">
      <c r="A59" s="26"/>
      <c r="B59" s="25"/>
      <c r="C59" s="25"/>
      <c r="D59" s="26"/>
      <c r="E59" s="26"/>
      <c r="F59" s="26"/>
      <c r="G59" s="26"/>
      <c r="H59" s="26"/>
    </row>
    <row r="60" spans="1:8" ht="15.75" customHeight="1" x14ac:dyDescent="0.3">
      <c r="A60" s="26"/>
      <c r="B60" s="25"/>
      <c r="C60" s="25"/>
      <c r="D60" s="26"/>
      <c r="E60" s="26"/>
      <c r="F60" s="26"/>
      <c r="G60" s="26"/>
      <c r="H60" s="26"/>
    </row>
    <row r="61" spans="1:8" ht="15.75" customHeight="1" x14ac:dyDescent="0.3">
      <c r="A61" s="26"/>
      <c r="B61" s="25"/>
      <c r="C61" s="25"/>
      <c r="D61" s="26"/>
      <c r="E61" s="26"/>
      <c r="F61" s="26"/>
      <c r="G61" s="26"/>
      <c r="H61" s="26"/>
    </row>
    <row r="62" spans="1:8" ht="15.75" customHeight="1" x14ac:dyDescent="0.3">
      <c r="B62" s="25"/>
      <c r="C62" s="25"/>
    </row>
    <row r="63" spans="1:8" ht="15.75" customHeight="1" x14ac:dyDescent="0.3">
      <c r="A63" s="26"/>
      <c r="B63" s="25"/>
      <c r="C63" s="25"/>
      <c r="D63" s="26"/>
      <c r="E63" s="26"/>
      <c r="F63" s="26"/>
      <c r="G63" s="26"/>
      <c r="H63" s="26"/>
    </row>
    <row r="64" spans="1:8" ht="15.75" customHeight="1" x14ac:dyDescent="0.3">
      <c r="A64" s="26"/>
      <c r="B64" s="25"/>
      <c r="C64" s="25"/>
      <c r="D64" s="26"/>
      <c r="E64" s="26"/>
      <c r="F64" s="26"/>
      <c r="G64" s="26"/>
      <c r="H64" s="26"/>
    </row>
    <row r="65" spans="1:8" ht="15.75" customHeight="1" x14ac:dyDescent="0.3">
      <c r="A65" s="26"/>
      <c r="B65" s="25"/>
      <c r="C65" s="25"/>
      <c r="D65" s="26"/>
      <c r="E65" s="26"/>
      <c r="F65" s="26"/>
      <c r="G65" s="26"/>
      <c r="H65" s="26"/>
    </row>
    <row r="66" spans="1:8" ht="15.75" customHeight="1" x14ac:dyDescent="0.3">
      <c r="B66" s="25"/>
      <c r="C66" s="25"/>
    </row>
    <row r="67" spans="1:8" ht="15.75" customHeight="1" x14ac:dyDescent="0.3">
      <c r="B67" s="25"/>
      <c r="C67" s="25"/>
    </row>
    <row r="68" spans="1:8" ht="15.75" customHeight="1" x14ac:dyDescent="0.3">
      <c r="B68" s="25"/>
      <c r="C68" s="25"/>
    </row>
    <row r="69" spans="1:8" ht="15.75" customHeight="1" x14ac:dyDescent="0.3">
      <c r="B69" s="25"/>
      <c r="C69" s="25"/>
    </row>
    <row r="70" spans="1:8" ht="15.75" customHeight="1" x14ac:dyDescent="0.3">
      <c r="A70" s="26"/>
      <c r="B70" s="25"/>
      <c r="C70" s="25"/>
      <c r="D70" s="26"/>
      <c r="E70" s="26"/>
      <c r="F70" s="26"/>
      <c r="G70" s="26"/>
      <c r="H70" s="26"/>
    </row>
    <row r="71" spans="1:8" ht="15.75" customHeight="1" x14ac:dyDescent="0.3">
      <c r="A71" s="26"/>
      <c r="B71" s="25"/>
      <c r="C71" s="25"/>
      <c r="D71" s="26"/>
      <c r="E71" s="26"/>
      <c r="F71" s="26"/>
      <c r="G71" s="26"/>
      <c r="H71" s="26"/>
    </row>
    <row r="72" spans="1:8" ht="15.75" customHeight="1" x14ac:dyDescent="0.3">
      <c r="B72" s="25"/>
      <c r="C72" s="25"/>
    </row>
    <row r="73" spans="1:8" ht="15.75" customHeight="1" x14ac:dyDescent="0.3">
      <c r="B73" s="25"/>
      <c r="C73" s="25"/>
    </row>
    <row r="74" spans="1:8" ht="15.75" customHeight="1" x14ac:dyDescent="0.3">
      <c r="B74" s="25"/>
      <c r="C74" s="25"/>
    </row>
    <row r="75" spans="1:8" ht="15.75" customHeight="1" x14ac:dyDescent="0.3">
      <c r="A75" s="26"/>
      <c r="B75" s="25"/>
      <c r="C75" s="25"/>
      <c r="D75" s="26"/>
      <c r="E75" s="26"/>
      <c r="F75" s="26"/>
      <c r="G75" s="26"/>
      <c r="H75" s="26"/>
    </row>
    <row r="76" spans="1:8" ht="15.75" customHeight="1" x14ac:dyDescent="0.3">
      <c r="B76" s="25"/>
      <c r="C76" s="25"/>
    </row>
    <row r="77" spans="1:8" ht="15.75" customHeight="1" x14ac:dyDescent="0.3">
      <c r="B77" s="25"/>
      <c r="C77" s="25"/>
    </row>
    <row r="78" spans="1:8" ht="15.75" customHeight="1" x14ac:dyDescent="0.3">
      <c r="A78" s="26"/>
      <c r="B78" s="25"/>
      <c r="C78" s="25"/>
      <c r="D78" s="26"/>
      <c r="E78" s="26"/>
      <c r="F78" s="26"/>
      <c r="G78" s="26"/>
      <c r="H78" s="26"/>
    </row>
    <row r="79" spans="1:8" ht="15.75" customHeight="1" x14ac:dyDescent="0.3">
      <c r="A79" s="26"/>
      <c r="B79" s="25"/>
      <c r="C79" s="25"/>
      <c r="D79" s="26"/>
      <c r="E79" s="26"/>
      <c r="F79" s="26"/>
      <c r="G79" s="26"/>
      <c r="H79" s="26"/>
    </row>
    <row r="80" spans="1:8" ht="15.75" customHeight="1" x14ac:dyDescent="0.3">
      <c r="A80" s="26"/>
      <c r="B80" s="25"/>
      <c r="C80" s="25"/>
      <c r="D80" s="26"/>
      <c r="E80" s="26"/>
      <c r="F80" s="26"/>
      <c r="G80" s="26"/>
      <c r="H80" s="26"/>
    </row>
    <row r="81" spans="1:8" ht="15.75" customHeight="1" x14ac:dyDescent="0.3">
      <c r="A81" s="26"/>
      <c r="B81" s="25"/>
      <c r="C81" s="25"/>
      <c r="D81" s="26"/>
      <c r="E81" s="26"/>
      <c r="F81" s="26"/>
      <c r="G81" s="26"/>
      <c r="H81" s="26"/>
    </row>
    <row r="82" spans="1:8" ht="15.75" customHeight="1" x14ac:dyDescent="0.3">
      <c r="B82" s="25"/>
      <c r="C82" s="25"/>
    </row>
    <row r="83" spans="1:8" ht="15.75" customHeight="1" x14ac:dyDescent="0.3">
      <c r="A83" s="26"/>
      <c r="B83" s="25"/>
      <c r="C83" s="25"/>
      <c r="D83" s="26"/>
      <c r="E83" s="26"/>
      <c r="F83" s="26"/>
      <c r="G83" s="26"/>
      <c r="H83" s="26"/>
    </row>
    <row r="84" spans="1:8" ht="15.75" customHeight="1" x14ac:dyDescent="0.3">
      <c r="B84" s="25"/>
      <c r="C84" s="25"/>
    </row>
    <row r="85" spans="1:8" ht="15.75" customHeight="1" x14ac:dyDescent="0.3">
      <c r="B85" s="25"/>
      <c r="C85" s="25"/>
    </row>
    <row r="86" spans="1:8" ht="15.75" customHeight="1" x14ac:dyDescent="0.3">
      <c r="B86" s="25"/>
      <c r="C86" s="25"/>
    </row>
    <row r="87" spans="1:8" ht="15.75" customHeight="1" x14ac:dyDescent="0.3">
      <c r="B87" s="25"/>
      <c r="C87" s="25"/>
    </row>
    <row r="88" spans="1:8" ht="15.75" customHeight="1" x14ac:dyDescent="0.3">
      <c r="B88" s="25"/>
      <c r="C88" s="25"/>
    </row>
    <row r="89" spans="1:8" ht="15.75" customHeight="1" x14ac:dyDescent="0.3">
      <c r="A89" s="26"/>
      <c r="B89" s="25"/>
      <c r="C89" s="25"/>
      <c r="D89" s="26"/>
      <c r="E89" s="26"/>
      <c r="F89" s="26"/>
      <c r="G89" s="26"/>
      <c r="H89" s="26"/>
    </row>
    <row r="90" spans="1:8" ht="15.75" customHeight="1" x14ac:dyDescent="0.3">
      <c r="B90" s="25"/>
      <c r="C90" s="25"/>
    </row>
    <row r="91" spans="1:8" ht="15.75" customHeight="1" x14ac:dyDescent="0.3">
      <c r="B91" s="25"/>
      <c r="C91" s="25"/>
    </row>
    <row r="92" spans="1:8" ht="15.75" customHeight="1" x14ac:dyDescent="0.3">
      <c r="B92" s="25"/>
      <c r="C92" s="25"/>
    </row>
    <row r="93" spans="1:8" ht="15.75" customHeight="1" x14ac:dyDescent="0.3">
      <c r="A93" s="26"/>
      <c r="B93" s="25"/>
      <c r="C93" s="25"/>
      <c r="D93" s="26"/>
      <c r="E93" s="26"/>
      <c r="F93" s="26"/>
      <c r="G93" s="26"/>
      <c r="H93" s="26"/>
    </row>
    <row r="94" spans="1:8" ht="15.75" customHeight="1" x14ac:dyDescent="0.3">
      <c r="B94" s="25"/>
      <c r="C94" s="25"/>
    </row>
    <row r="95" spans="1:8" ht="15.75" customHeight="1" x14ac:dyDescent="0.3">
      <c r="A95" s="26"/>
      <c r="B95" s="25"/>
      <c r="C95" s="25"/>
      <c r="D95" s="26"/>
      <c r="E95" s="26"/>
      <c r="F95" s="26"/>
      <c r="G95" s="26"/>
      <c r="H95" s="26"/>
    </row>
    <row r="96" spans="1:8" ht="15.75" customHeight="1" x14ac:dyDescent="0.3">
      <c r="B96" s="25"/>
      <c r="C96" s="25"/>
    </row>
    <row r="97" spans="1:8" ht="15.75" customHeight="1" x14ac:dyDescent="0.3">
      <c r="B97" s="25"/>
      <c r="C97" s="25"/>
    </row>
    <row r="98" spans="1:8" ht="15.75" customHeight="1" x14ac:dyDescent="0.3">
      <c r="A98" s="26"/>
      <c r="B98" s="25"/>
      <c r="C98" s="25"/>
      <c r="D98" s="26"/>
      <c r="E98" s="26"/>
      <c r="F98" s="26"/>
      <c r="G98" s="26"/>
      <c r="H98" s="26"/>
    </row>
    <row r="99" spans="1:8" ht="15.75" customHeight="1" x14ac:dyDescent="0.3">
      <c r="B99" s="25"/>
      <c r="C99" s="25"/>
    </row>
    <row r="100" spans="1:8" ht="15.75" customHeight="1" x14ac:dyDescent="0.3">
      <c r="A100" s="26"/>
      <c r="B100" s="25"/>
      <c r="C100" s="25"/>
      <c r="D100" s="26"/>
      <c r="E100" s="26"/>
      <c r="F100" s="26"/>
      <c r="G100" s="26"/>
      <c r="H100" s="26"/>
    </row>
    <row r="101" spans="1:8" ht="15.75" customHeight="1" x14ac:dyDescent="0.3">
      <c r="A101" s="26"/>
      <c r="B101" s="25"/>
      <c r="C101" s="25"/>
      <c r="D101" s="26"/>
      <c r="E101" s="26"/>
      <c r="F101" s="26"/>
      <c r="G101" s="26"/>
      <c r="H101" s="26"/>
    </row>
    <row r="102" spans="1:8" ht="15.75" customHeight="1" x14ac:dyDescent="0.3">
      <c r="A102" s="26"/>
      <c r="B102" s="25"/>
      <c r="C102" s="25"/>
      <c r="D102" s="26"/>
      <c r="E102" s="26"/>
      <c r="F102" s="26"/>
      <c r="G102" s="26"/>
      <c r="H102" s="26"/>
    </row>
    <row r="103" spans="1:8" ht="15.75" customHeight="1" x14ac:dyDescent="0.3">
      <c r="A103" s="26"/>
      <c r="B103" s="25"/>
      <c r="C103" s="25"/>
      <c r="D103" s="26"/>
      <c r="E103" s="26"/>
      <c r="F103" s="26"/>
      <c r="G103" s="26"/>
      <c r="H103" s="26"/>
    </row>
    <row r="104" spans="1:8" ht="15.75" customHeight="1" x14ac:dyDescent="0.3">
      <c r="B104" s="25"/>
      <c r="C104" s="25"/>
    </row>
    <row r="105" spans="1:8" ht="15.75" customHeight="1" x14ac:dyDescent="0.3">
      <c r="A105" s="26"/>
      <c r="B105" s="25"/>
      <c r="C105" s="25"/>
      <c r="D105" s="26"/>
      <c r="E105" s="26"/>
      <c r="F105" s="26"/>
      <c r="G105" s="26"/>
      <c r="H105" s="26"/>
    </row>
    <row r="106" spans="1:8" ht="15.75" customHeight="1" x14ac:dyDescent="0.3">
      <c r="B106" s="25"/>
      <c r="C106" s="25"/>
    </row>
    <row r="107" spans="1:8" ht="15.75" customHeight="1" x14ac:dyDescent="0.3">
      <c r="B107" s="25"/>
      <c r="C107" s="25"/>
    </row>
    <row r="108" spans="1:8" ht="15.75" customHeight="1" x14ac:dyDescent="0.3">
      <c r="A108" s="26"/>
      <c r="B108" s="25"/>
      <c r="C108" s="25"/>
      <c r="D108" s="26"/>
      <c r="E108" s="26"/>
      <c r="F108" s="26"/>
      <c r="G108" s="26"/>
      <c r="H108" s="26"/>
    </row>
    <row r="109" spans="1:8" ht="15.75" customHeight="1" x14ac:dyDescent="0.3">
      <c r="A109" s="26"/>
      <c r="B109" s="25"/>
      <c r="C109" s="25"/>
      <c r="D109" s="26"/>
      <c r="E109" s="26"/>
      <c r="F109" s="26"/>
      <c r="G109" s="26"/>
      <c r="H109" s="26"/>
    </row>
    <row r="110" spans="1:8" ht="15.75" customHeight="1" x14ac:dyDescent="0.3">
      <c r="B110" s="25"/>
      <c r="C110" s="25"/>
    </row>
    <row r="111" spans="1:8" ht="15.75" customHeight="1" x14ac:dyDescent="0.3">
      <c r="B111" s="25"/>
      <c r="C111" s="25"/>
    </row>
    <row r="112" spans="1:8" ht="15.75" customHeight="1" x14ac:dyDescent="0.3">
      <c r="A112" s="26"/>
      <c r="B112" s="25"/>
      <c r="C112" s="25"/>
      <c r="D112" s="26"/>
      <c r="E112" s="26"/>
      <c r="F112" s="26"/>
      <c r="G112" s="26"/>
      <c r="H112" s="26"/>
    </row>
    <row r="113" spans="1:8" ht="15.75" customHeight="1" x14ac:dyDescent="0.3">
      <c r="B113" s="25"/>
      <c r="C113" s="25"/>
    </row>
    <row r="114" spans="1:8" ht="15.75" customHeight="1" x14ac:dyDescent="0.3">
      <c r="A114" s="26"/>
      <c r="B114" s="25"/>
      <c r="C114" s="25"/>
      <c r="D114" s="26"/>
      <c r="E114" s="26"/>
      <c r="F114" s="26"/>
      <c r="G114" s="26"/>
      <c r="H114" s="26"/>
    </row>
    <row r="115" spans="1:8" ht="15.75" customHeight="1" x14ac:dyDescent="0.3">
      <c r="B115" s="25"/>
      <c r="C115" s="25"/>
    </row>
    <row r="116" spans="1:8" ht="15.75" customHeight="1" x14ac:dyDescent="0.3">
      <c r="B116" s="25"/>
      <c r="C116" s="25"/>
    </row>
    <row r="117" spans="1:8" ht="15.75" customHeight="1" x14ac:dyDescent="0.3">
      <c r="A117" s="26"/>
      <c r="B117" s="25"/>
      <c r="C117" s="25"/>
      <c r="D117" s="26"/>
      <c r="E117" s="26"/>
      <c r="F117" s="26"/>
      <c r="G117" s="26"/>
      <c r="H117" s="26"/>
    </row>
    <row r="118" spans="1:8" ht="15.75" customHeight="1" x14ac:dyDescent="0.3">
      <c r="B118" s="25"/>
      <c r="C118" s="25"/>
    </row>
    <row r="119" spans="1:8" ht="15.75" customHeight="1" x14ac:dyDescent="0.3">
      <c r="A119" s="26"/>
      <c r="B119" s="25"/>
      <c r="C119" s="25"/>
      <c r="D119" s="26"/>
      <c r="E119" s="26"/>
      <c r="F119" s="26"/>
      <c r="G119" s="26"/>
      <c r="H119" s="26"/>
    </row>
    <row r="120" spans="1:8" ht="15.75" customHeight="1" x14ac:dyDescent="0.3">
      <c r="A120" s="26"/>
      <c r="B120" s="25"/>
      <c r="C120" s="25"/>
      <c r="D120" s="26"/>
      <c r="E120" s="26"/>
      <c r="F120" s="26"/>
      <c r="G120" s="26"/>
      <c r="H120" s="26"/>
    </row>
    <row r="121" spans="1:8" ht="15.75" customHeight="1" x14ac:dyDescent="0.3">
      <c r="B121" s="25"/>
      <c r="C121" s="25"/>
    </row>
    <row r="122" spans="1:8" ht="15.75" customHeight="1" x14ac:dyDescent="0.3">
      <c r="A122" s="26"/>
      <c r="B122" s="25"/>
      <c r="C122" s="25"/>
      <c r="D122" s="26"/>
      <c r="E122" s="26"/>
      <c r="F122" s="26"/>
      <c r="G122" s="26"/>
      <c r="H122" s="26"/>
    </row>
    <row r="123" spans="1:8" ht="15.75" customHeight="1" x14ac:dyDescent="0.3">
      <c r="A123" s="26"/>
      <c r="B123" s="25"/>
      <c r="C123" s="25"/>
      <c r="D123" s="26"/>
      <c r="E123" s="26"/>
      <c r="F123" s="26"/>
      <c r="G123" s="26"/>
      <c r="H123" s="26"/>
    </row>
    <row r="124" spans="1:8" ht="15.75" customHeight="1" x14ac:dyDescent="0.3">
      <c r="B124" s="25"/>
      <c r="C124" s="25"/>
    </row>
    <row r="125" spans="1:8" ht="15.75" customHeight="1" x14ac:dyDescent="0.3">
      <c r="A125" s="26"/>
      <c r="B125" s="25"/>
      <c r="C125" s="25"/>
      <c r="D125" s="26"/>
      <c r="E125" s="26"/>
      <c r="F125" s="26"/>
      <c r="G125" s="26"/>
      <c r="H125" s="26"/>
    </row>
    <row r="126" spans="1:8" ht="15.75" customHeight="1" x14ac:dyDescent="0.3">
      <c r="A126" s="26"/>
      <c r="B126" s="25"/>
      <c r="C126" s="25"/>
      <c r="D126" s="26"/>
      <c r="E126" s="26"/>
      <c r="F126" s="26"/>
      <c r="G126" s="26"/>
      <c r="H126" s="26"/>
    </row>
    <row r="127" spans="1:8" ht="15.75" customHeight="1" x14ac:dyDescent="0.3">
      <c r="B127" s="25"/>
      <c r="C127" s="25"/>
    </row>
    <row r="128" spans="1:8" ht="15.75" customHeight="1" x14ac:dyDescent="0.3">
      <c r="A128" s="26"/>
      <c r="B128" s="25"/>
      <c r="C128" s="25"/>
      <c r="D128" s="26"/>
      <c r="E128" s="26"/>
      <c r="F128" s="26"/>
      <c r="G128" s="26"/>
      <c r="H128" s="26"/>
    </row>
    <row r="129" spans="1:8" ht="15.75" customHeight="1" x14ac:dyDescent="0.3">
      <c r="A129" s="26"/>
      <c r="B129" s="25"/>
      <c r="C129" s="25"/>
      <c r="D129" s="26"/>
      <c r="E129" s="26"/>
      <c r="F129" s="26"/>
      <c r="G129" s="26"/>
      <c r="H129" s="26"/>
    </row>
    <row r="130" spans="1:8" ht="15.75" customHeight="1" x14ac:dyDescent="0.3">
      <c r="A130" s="26"/>
      <c r="B130" s="25"/>
      <c r="C130" s="25"/>
      <c r="D130" s="26"/>
      <c r="E130" s="26"/>
      <c r="F130" s="26"/>
      <c r="G130" s="26"/>
      <c r="H130" s="26"/>
    </row>
    <row r="131" spans="1:8" ht="15.75" customHeight="1" x14ac:dyDescent="0.3">
      <c r="A131" s="26"/>
      <c r="B131" s="25"/>
      <c r="C131" s="25"/>
      <c r="D131" s="26"/>
      <c r="E131" s="26"/>
      <c r="F131" s="26"/>
      <c r="G131" s="26"/>
      <c r="H131" s="26"/>
    </row>
    <row r="132" spans="1:8" ht="15.75" customHeight="1" x14ac:dyDescent="0.3">
      <c r="A132" s="26"/>
      <c r="B132" s="25"/>
      <c r="C132" s="25"/>
      <c r="D132" s="26"/>
      <c r="E132" s="26"/>
      <c r="F132" s="26"/>
      <c r="G132" s="26"/>
      <c r="H132" s="26"/>
    </row>
    <row r="133" spans="1:8" ht="15.75" customHeight="1" x14ac:dyDescent="0.3">
      <c r="A133" s="26"/>
      <c r="B133" s="25"/>
      <c r="C133" s="25"/>
      <c r="D133" s="26"/>
      <c r="E133" s="26"/>
      <c r="F133" s="26"/>
      <c r="G133" s="26"/>
      <c r="H133" s="26"/>
    </row>
    <row r="134" spans="1:8" ht="15.75" customHeight="1" x14ac:dyDescent="0.3">
      <c r="B134" s="25"/>
      <c r="C134" s="25"/>
    </row>
    <row r="135" spans="1:8" ht="15.75" customHeight="1" x14ac:dyDescent="0.3">
      <c r="A135" s="26"/>
      <c r="B135" s="25"/>
      <c r="C135" s="25"/>
      <c r="D135" s="26"/>
      <c r="E135" s="26"/>
      <c r="F135" s="26"/>
      <c r="G135" s="26"/>
      <c r="H135" s="26"/>
    </row>
    <row r="136" spans="1:8" ht="15.75" customHeight="1" x14ac:dyDescent="0.3">
      <c r="B136" s="25"/>
      <c r="C136" s="25"/>
    </row>
    <row r="137" spans="1:8" ht="15.75" customHeight="1" x14ac:dyDescent="0.3">
      <c r="B137" s="25"/>
      <c r="C137" s="25"/>
    </row>
    <row r="138" spans="1:8" ht="15.75" customHeight="1" x14ac:dyDescent="0.3">
      <c r="B138" s="25"/>
      <c r="C138" s="25"/>
    </row>
    <row r="139" spans="1:8" ht="15.75" customHeight="1" x14ac:dyDescent="0.3">
      <c r="A139" s="26"/>
      <c r="B139" s="25"/>
      <c r="C139" s="25"/>
      <c r="D139" s="26"/>
      <c r="E139" s="26"/>
      <c r="F139" s="26"/>
      <c r="G139" s="26"/>
      <c r="H139" s="26"/>
    </row>
    <row r="140" spans="1:8" ht="15.75" customHeight="1" x14ac:dyDescent="0.3">
      <c r="A140" s="26"/>
      <c r="B140" s="25"/>
      <c r="C140" s="25"/>
      <c r="D140" s="26"/>
      <c r="E140" s="26"/>
      <c r="F140" s="26"/>
      <c r="G140" s="26"/>
      <c r="H140" s="26"/>
    </row>
    <row r="141" spans="1:8" ht="15.75" customHeight="1" x14ac:dyDescent="0.3">
      <c r="A141" s="26"/>
      <c r="B141" s="25"/>
      <c r="C141" s="25"/>
      <c r="D141" s="26"/>
      <c r="E141" s="26"/>
      <c r="F141" s="26"/>
      <c r="G141" s="26"/>
      <c r="H141" s="26"/>
    </row>
    <row r="142" spans="1:8" ht="15.75" customHeight="1" x14ac:dyDescent="0.3">
      <c r="B142" s="25"/>
      <c r="C142" s="25"/>
    </row>
    <row r="143" spans="1:8" ht="15.75" customHeight="1" x14ac:dyDescent="0.3">
      <c r="A143" s="26"/>
      <c r="B143" s="25"/>
      <c r="C143" s="25"/>
      <c r="D143" s="26"/>
      <c r="E143" s="26"/>
      <c r="F143" s="26"/>
      <c r="G143" s="26"/>
      <c r="H143" s="26"/>
    </row>
    <row r="144" spans="1:8" ht="15.75" customHeight="1" x14ac:dyDescent="0.3">
      <c r="A144" s="26"/>
      <c r="B144" s="25"/>
      <c r="C144" s="25"/>
      <c r="D144" s="26"/>
      <c r="E144" s="26"/>
      <c r="F144" s="26"/>
      <c r="G144" s="26"/>
      <c r="H144" s="26"/>
    </row>
    <row r="145" spans="1:8" ht="15.75" customHeight="1" x14ac:dyDescent="0.3">
      <c r="B145" s="25"/>
      <c r="C145" s="25"/>
    </row>
    <row r="146" spans="1:8" ht="15.75" customHeight="1" x14ac:dyDescent="0.3">
      <c r="A146" s="26"/>
      <c r="B146" s="25"/>
      <c r="C146" s="25"/>
      <c r="D146" s="26"/>
      <c r="E146" s="26"/>
      <c r="F146" s="26"/>
      <c r="G146" s="26"/>
      <c r="H146" s="26"/>
    </row>
    <row r="147" spans="1:8" ht="15.75" customHeight="1" x14ac:dyDescent="0.3">
      <c r="B147" s="25"/>
      <c r="C147" s="25"/>
    </row>
    <row r="148" spans="1:8" ht="15.75" customHeight="1" x14ac:dyDescent="0.3">
      <c r="A148" s="26"/>
      <c r="B148" s="25"/>
      <c r="C148" s="25"/>
      <c r="D148" s="26"/>
      <c r="E148" s="26"/>
      <c r="F148" s="26"/>
      <c r="G148" s="26"/>
      <c r="H148" s="26"/>
    </row>
    <row r="149" spans="1:8" ht="15.75" customHeight="1" x14ac:dyDescent="0.3">
      <c r="A149" s="26"/>
      <c r="B149" s="25"/>
      <c r="C149" s="25"/>
      <c r="D149" s="26"/>
      <c r="E149" s="26"/>
      <c r="F149" s="26"/>
      <c r="G149" s="26"/>
      <c r="H149" s="26"/>
    </row>
    <row r="150" spans="1:8" ht="15.75" customHeight="1" x14ac:dyDescent="0.3">
      <c r="A150" s="26"/>
      <c r="B150" s="25"/>
      <c r="C150" s="25"/>
      <c r="D150" s="26"/>
      <c r="E150" s="26"/>
      <c r="F150" s="26"/>
      <c r="G150" s="26"/>
      <c r="H150" s="26"/>
    </row>
    <row r="151" spans="1:8" ht="15.75" customHeight="1" x14ac:dyDescent="0.3">
      <c r="A151" s="26"/>
      <c r="B151" s="25"/>
      <c r="C151" s="25"/>
      <c r="D151" s="26"/>
      <c r="E151" s="26"/>
      <c r="F151" s="26"/>
      <c r="G151" s="26"/>
      <c r="H151" s="26"/>
    </row>
    <row r="152" spans="1:8" ht="15.75" customHeight="1" x14ac:dyDescent="0.3">
      <c r="B152" s="25"/>
      <c r="C152" s="25"/>
    </row>
    <row r="153" spans="1:8" ht="15.75" customHeight="1" x14ac:dyDescent="0.3">
      <c r="A153" s="26"/>
      <c r="B153" s="25"/>
      <c r="C153" s="25"/>
      <c r="D153" s="26"/>
      <c r="E153" s="26"/>
      <c r="F153" s="26"/>
      <c r="G153" s="26"/>
      <c r="H153" s="26"/>
    </row>
    <row r="154" spans="1:8" ht="15.75" customHeight="1" x14ac:dyDescent="0.3">
      <c r="B154" s="25"/>
      <c r="C154" s="25"/>
    </row>
    <row r="155" spans="1:8" ht="15.75" customHeight="1" x14ac:dyDescent="0.3">
      <c r="B155" s="25"/>
      <c r="C155" s="25"/>
    </row>
    <row r="156" spans="1:8" ht="15.75" customHeight="1" x14ac:dyDescent="0.3">
      <c r="B156" s="25"/>
      <c r="C156" s="25"/>
    </row>
    <row r="157" spans="1:8" ht="15.75" customHeight="1" x14ac:dyDescent="0.3">
      <c r="B157" s="25"/>
      <c r="C157" s="25"/>
    </row>
    <row r="158" spans="1:8" ht="15.75" customHeight="1" x14ac:dyDescent="0.3">
      <c r="B158" s="25"/>
      <c r="C158" s="25"/>
    </row>
    <row r="159" spans="1:8" ht="15.75" customHeight="1" x14ac:dyDescent="0.3">
      <c r="A159" s="26"/>
      <c r="B159" s="25"/>
      <c r="C159" s="25"/>
      <c r="D159" s="26"/>
      <c r="E159" s="26"/>
      <c r="F159" s="26"/>
      <c r="G159" s="26"/>
      <c r="H159" s="26"/>
    </row>
    <row r="160" spans="1:8" ht="15.75" customHeight="1" x14ac:dyDescent="0.3">
      <c r="B160" s="25"/>
      <c r="C160" s="25"/>
    </row>
    <row r="161" spans="1:8" ht="15.75" customHeight="1" x14ac:dyDescent="0.3">
      <c r="B161" s="25"/>
      <c r="C161" s="25"/>
    </row>
    <row r="162" spans="1:8" ht="15.75" customHeight="1" x14ac:dyDescent="0.3">
      <c r="A162" s="26"/>
      <c r="B162" s="25"/>
      <c r="C162" s="25"/>
      <c r="D162" s="26"/>
      <c r="E162" s="26"/>
      <c r="F162" s="26"/>
      <c r="G162" s="26"/>
      <c r="H162" s="26"/>
    </row>
    <row r="163" spans="1:8" ht="15.75" customHeight="1" x14ac:dyDescent="0.3">
      <c r="A163" s="26"/>
      <c r="B163" s="25"/>
      <c r="C163" s="25"/>
      <c r="D163" s="26"/>
      <c r="E163" s="26"/>
      <c r="F163" s="26"/>
      <c r="G163" s="26"/>
      <c r="H163" s="26"/>
    </row>
    <row r="164" spans="1:8" ht="15.75" customHeight="1" x14ac:dyDescent="0.3">
      <c r="B164" s="25"/>
      <c r="C164" s="25"/>
    </row>
    <row r="165" spans="1:8" ht="15.75" customHeight="1" x14ac:dyDescent="0.3">
      <c r="A165" s="26"/>
      <c r="B165" s="25"/>
      <c r="C165" s="25"/>
      <c r="D165" s="26"/>
      <c r="E165" s="26"/>
      <c r="F165" s="26"/>
      <c r="G165" s="26"/>
      <c r="H165" s="26"/>
    </row>
    <row r="166" spans="1:8" ht="15.75" customHeight="1" x14ac:dyDescent="0.3">
      <c r="B166" s="25"/>
      <c r="C166" s="25"/>
    </row>
    <row r="167" spans="1:8" ht="15.75" customHeight="1" x14ac:dyDescent="0.3">
      <c r="B167" s="25"/>
      <c r="C167" s="25"/>
    </row>
    <row r="168" spans="1:8" ht="15.75" customHeight="1" x14ac:dyDescent="0.3">
      <c r="B168" s="25"/>
      <c r="C168" s="25"/>
    </row>
    <row r="169" spans="1:8" ht="15.75" customHeight="1" x14ac:dyDescent="0.3">
      <c r="A169" s="26"/>
      <c r="B169" s="25"/>
      <c r="C169" s="25"/>
      <c r="D169" s="26"/>
      <c r="E169" s="26"/>
      <c r="F169" s="26"/>
      <c r="G169" s="26"/>
      <c r="H169" s="26"/>
    </row>
    <row r="170" spans="1:8" ht="15.75" customHeight="1" x14ac:dyDescent="0.3">
      <c r="A170" s="26"/>
      <c r="B170" s="25"/>
      <c r="C170" s="25"/>
      <c r="D170" s="26"/>
      <c r="E170" s="26"/>
      <c r="F170" s="26"/>
      <c r="G170" s="26"/>
      <c r="H170" s="26"/>
    </row>
    <row r="171" spans="1:8" ht="15.75" customHeight="1" x14ac:dyDescent="0.3">
      <c r="B171" s="25"/>
      <c r="C171" s="25"/>
    </row>
    <row r="172" spans="1:8" ht="15.75" customHeight="1" x14ac:dyDescent="0.3">
      <c r="B172" s="25"/>
      <c r="C172" s="25"/>
    </row>
    <row r="173" spans="1:8" ht="15.75" customHeight="1" x14ac:dyDescent="0.3">
      <c r="A173" s="26"/>
      <c r="B173" s="25"/>
      <c r="C173" s="25"/>
      <c r="D173" s="26"/>
      <c r="E173" s="26"/>
      <c r="F173" s="26"/>
      <c r="G173" s="26"/>
      <c r="H173" s="26"/>
    </row>
    <row r="174" spans="1:8" ht="15.75" customHeight="1" x14ac:dyDescent="0.3">
      <c r="B174" s="25"/>
      <c r="C174" s="25"/>
    </row>
    <row r="175" spans="1:8" ht="15.75" customHeight="1" x14ac:dyDescent="0.3">
      <c r="A175" s="26"/>
      <c r="B175" s="25"/>
      <c r="C175" s="25"/>
      <c r="D175" s="26"/>
      <c r="E175" s="26"/>
      <c r="F175" s="26"/>
      <c r="G175" s="26"/>
      <c r="H175" s="26"/>
    </row>
    <row r="176" spans="1:8" ht="15.75" customHeight="1" x14ac:dyDescent="0.3">
      <c r="B176" s="25"/>
      <c r="C176" s="25"/>
    </row>
    <row r="177" spans="1:8" ht="15.75" customHeight="1" x14ac:dyDescent="0.3">
      <c r="B177" s="25"/>
      <c r="C177" s="25"/>
    </row>
    <row r="178" spans="1:8" ht="15.75" customHeight="1" x14ac:dyDescent="0.3">
      <c r="A178" s="26"/>
      <c r="B178" s="25"/>
      <c r="C178" s="25"/>
      <c r="D178" s="26"/>
      <c r="E178" s="26"/>
      <c r="F178" s="26"/>
      <c r="G178" s="26"/>
      <c r="H178" s="26"/>
    </row>
    <row r="179" spans="1:8" ht="15.75" customHeight="1" x14ac:dyDescent="0.3">
      <c r="A179" s="26"/>
      <c r="B179" s="25"/>
      <c r="C179" s="25"/>
      <c r="D179" s="26"/>
      <c r="E179" s="26"/>
      <c r="F179" s="26"/>
      <c r="G179" s="26"/>
      <c r="H179" s="26"/>
    </row>
    <row r="180" spans="1:8" ht="15.75" customHeight="1" x14ac:dyDescent="0.3">
      <c r="A180" s="26"/>
      <c r="B180" s="25"/>
      <c r="C180" s="25"/>
      <c r="D180" s="26"/>
      <c r="E180" s="26"/>
      <c r="F180" s="26"/>
      <c r="G180" s="26"/>
      <c r="H180" s="26"/>
    </row>
    <row r="181" spans="1:8" ht="15.75" customHeight="1" x14ac:dyDescent="0.3">
      <c r="B181" s="25"/>
      <c r="C181" s="25"/>
    </row>
    <row r="182" spans="1:8" ht="15.75" customHeight="1" x14ac:dyDescent="0.3">
      <c r="B182" s="25"/>
      <c r="C182" s="25"/>
    </row>
    <row r="183" spans="1:8" ht="15.75" customHeight="1" x14ac:dyDescent="0.3">
      <c r="B183" s="25"/>
      <c r="C183" s="25"/>
    </row>
    <row r="184" spans="1:8" ht="15.75" customHeight="1" x14ac:dyDescent="0.3">
      <c r="B184" s="25"/>
      <c r="C184" s="25"/>
    </row>
    <row r="185" spans="1:8" ht="15.75" customHeight="1" x14ac:dyDescent="0.3">
      <c r="A185" s="26"/>
      <c r="B185" s="25"/>
      <c r="C185" s="25"/>
      <c r="D185" s="26"/>
      <c r="E185" s="26"/>
      <c r="F185" s="26"/>
      <c r="G185" s="26"/>
      <c r="H185" s="26"/>
    </row>
    <row r="186" spans="1:8" ht="15.75" customHeight="1" x14ac:dyDescent="0.3">
      <c r="B186" s="25"/>
      <c r="C186" s="25"/>
    </row>
    <row r="187" spans="1:8" ht="15.75" customHeight="1" x14ac:dyDescent="0.3">
      <c r="B187" s="25"/>
      <c r="C187" s="25"/>
    </row>
    <row r="188" spans="1:8" ht="15.75" customHeight="1" x14ac:dyDescent="0.3">
      <c r="B188" s="25"/>
      <c r="C188" s="25"/>
    </row>
    <row r="189" spans="1:8" ht="15.75" customHeight="1" x14ac:dyDescent="0.3">
      <c r="B189" s="25"/>
      <c r="C189" s="25"/>
    </row>
    <row r="190" spans="1:8" ht="15.75" customHeight="1" x14ac:dyDescent="0.3">
      <c r="A190" s="26"/>
      <c r="B190" s="25"/>
      <c r="C190" s="25"/>
      <c r="D190" s="26"/>
      <c r="E190" s="26"/>
      <c r="F190" s="26"/>
      <c r="G190" s="26"/>
      <c r="H190" s="26"/>
    </row>
    <row r="191" spans="1:8" ht="15.75" customHeight="1" x14ac:dyDescent="0.3">
      <c r="B191" s="25"/>
      <c r="C191" s="25"/>
    </row>
    <row r="192" spans="1:8" ht="15.75" customHeight="1" x14ac:dyDescent="0.3">
      <c r="B192" s="25"/>
      <c r="C192" s="25"/>
    </row>
    <row r="193" spans="1:8" ht="15.75" customHeight="1" x14ac:dyDescent="0.3">
      <c r="A193" s="26"/>
      <c r="B193" s="25"/>
      <c r="C193" s="25"/>
      <c r="D193" s="26"/>
      <c r="E193" s="26"/>
      <c r="F193" s="26"/>
      <c r="G193" s="26"/>
      <c r="H193" s="26"/>
    </row>
    <row r="194" spans="1:8" ht="15.75" customHeight="1" x14ac:dyDescent="0.3">
      <c r="B194" s="25"/>
      <c r="C194" s="25"/>
    </row>
    <row r="195" spans="1:8" ht="15.75" customHeight="1" x14ac:dyDescent="0.3">
      <c r="B195" s="25"/>
      <c r="C195" s="25"/>
    </row>
    <row r="196" spans="1:8" ht="15.75" customHeight="1" x14ac:dyDescent="0.3">
      <c r="B196" s="25"/>
      <c r="C196" s="25"/>
    </row>
    <row r="197" spans="1:8" ht="15.75" customHeight="1" x14ac:dyDescent="0.3">
      <c r="B197" s="25"/>
      <c r="C197" s="25"/>
    </row>
    <row r="198" spans="1:8" ht="15.75" customHeight="1" x14ac:dyDescent="0.3">
      <c r="A198" s="26"/>
      <c r="B198" s="25"/>
      <c r="C198" s="25"/>
      <c r="D198" s="26"/>
      <c r="E198" s="26"/>
      <c r="F198" s="26"/>
      <c r="G198" s="26"/>
      <c r="H198" s="26"/>
    </row>
    <row r="199" spans="1:8" ht="15.75" customHeight="1" x14ac:dyDescent="0.3">
      <c r="A199" s="26"/>
      <c r="B199" s="25"/>
      <c r="C199" s="25"/>
      <c r="D199" s="26"/>
      <c r="E199" s="26"/>
      <c r="F199" s="26"/>
      <c r="G199" s="26"/>
      <c r="H199" s="26"/>
    </row>
    <row r="200" spans="1:8" ht="15.75" customHeight="1" x14ac:dyDescent="0.3">
      <c r="B200" s="25"/>
      <c r="C200" s="25"/>
    </row>
    <row r="201" spans="1:8" ht="15.75" customHeight="1" x14ac:dyDescent="0.3">
      <c r="B201" s="25"/>
      <c r="C201" s="25"/>
    </row>
    <row r="202" spans="1:8" ht="15.75" customHeight="1" x14ac:dyDescent="0.3">
      <c r="B202" s="25"/>
      <c r="C202" s="25"/>
    </row>
    <row r="203" spans="1:8" ht="15.75" customHeight="1" x14ac:dyDescent="0.3">
      <c r="A203" s="26"/>
      <c r="B203" s="25"/>
      <c r="C203" s="25"/>
      <c r="D203" s="26"/>
      <c r="E203" s="26"/>
      <c r="F203" s="26"/>
      <c r="G203" s="26"/>
      <c r="H203" s="26"/>
    </row>
    <row r="204" spans="1:8" ht="15.75" customHeight="1" x14ac:dyDescent="0.3">
      <c r="B204" s="25"/>
      <c r="C204" s="25"/>
    </row>
    <row r="205" spans="1:8" ht="15.75" customHeight="1" x14ac:dyDescent="0.3">
      <c r="A205" s="26"/>
      <c r="B205" s="25"/>
      <c r="C205" s="25"/>
      <c r="D205" s="26"/>
      <c r="E205" s="26"/>
      <c r="F205" s="26"/>
      <c r="G205" s="26"/>
      <c r="H205" s="26"/>
    </row>
    <row r="206" spans="1:8" ht="15.75" customHeight="1" x14ac:dyDescent="0.3">
      <c r="A206" s="26"/>
      <c r="B206" s="25"/>
      <c r="C206" s="25"/>
      <c r="D206" s="26"/>
      <c r="E206" s="26"/>
      <c r="F206" s="26"/>
      <c r="G206" s="26"/>
      <c r="H206" s="26"/>
    </row>
    <row r="207" spans="1:8" ht="15.75" customHeight="1" x14ac:dyDescent="0.3">
      <c r="B207" s="25"/>
      <c r="C207" s="25"/>
    </row>
    <row r="208" spans="1:8" ht="15.75" customHeight="1" x14ac:dyDescent="0.3">
      <c r="A208" s="26"/>
      <c r="B208" s="25"/>
      <c r="C208" s="25"/>
      <c r="D208" s="26"/>
      <c r="E208" s="26"/>
      <c r="F208" s="26"/>
      <c r="G208" s="26"/>
      <c r="H208" s="26"/>
    </row>
    <row r="209" spans="1:8" ht="15.75" customHeight="1" x14ac:dyDescent="0.3">
      <c r="A209" s="26"/>
      <c r="B209" s="25"/>
      <c r="C209" s="25"/>
      <c r="D209" s="26"/>
      <c r="E209" s="26"/>
      <c r="F209" s="26"/>
      <c r="G209" s="26"/>
      <c r="H209" s="26"/>
    </row>
    <row r="210" spans="1:8" ht="15.75" customHeight="1" x14ac:dyDescent="0.3">
      <c r="A210" s="26"/>
      <c r="B210" s="25"/>
      <c r="C210" s="25"/>
      <c r="D210" s="26"/>
      <c r="E210" s="26"/>
      <c r="F210" s="26"/>
      <c r="G210" s="26"/>
      <c r="H210" s="26"/>
    </row>
    <row r="211" spans="1:8" ht="15.75" customHeight="1" x14ac:dyDescent="0.3">
      <c r="B211" s="25"/>
      <c r="C211" s="25"/>
    </row>
    <row r="212" spans="1:8" ht="15.75" customHeight="1" x14ac:dyDescent="0.3">
      <c r="B212" s="25"/>
      <c r="C212" s="25"/>
    </row>
    <row r="213" spans="1:8" ht="15.75" customHeight="1" x14ac:dyDescent="0.3">
      <c r="A213" s="26"/>
      <c r="B213" s="25"/>
      <c r="C213" s="25"/>
      <c r="D213" s="26"/>
      <c r="E213" s="26"/>
      <c r="F213" s="26"/>
      <c r="G213" s="26"/>
      <c r="H213" s="26"/>
    </row>
    <row r="214" spans="1:8" ht="15.75" customHeight="1" x14ac:dyDescent="0.3">
      <c r="B214" s="25"/>
      <c r="C214" s="25"/>
    </row>
    <row r="215" spans="1:8" ht="15.75" customHeight="1" x14ac:dyDescent="0.3">
      <c r="B215" s="25"/>
      <c r="C215" s="25"/>
    </row>
    <row r="216" spans="1:8" ht="15.75" customHeight="1" x14ac:dyDescent="0.3">
      <c r="B216" s="25"/>
      <c r="C216" s="25"/>
    </row>
    <row r="217" spans="1:8" ht="15.75" customHeight="1" x14ac:dyDescent="0.3">
      <c r="B217" s="25"/>
      <c r="C217" s="25"/>
    </row>
    <row r="218" spans="1:8" ht="15.75" customHeight="1" x14ac:dyDescent="0.3">
      <c r="B218" s="25"/>
      <c r="C218" s="25"/>
    </row>
    <row r="219" spans="1:8" ht="15.75" customHeight="1" x14ac:dyDescent="0.3">
      <c r="A219" s="26"/>
      <c r="B219" s="25"/>
      <c r="C219" s="25"/>
      <c r="D219" s="26"/>
      <c r="E219" s="26"/>
      <c r="F219" s="26"/>
      <c r="G219" s="26"/>
      <c r="H219" s="26"/>
    </row>
    <row r="220" spans="1:8" ht="15.75" customHeight="1" x14ac:dyDescent="0.3">
      <c r="B220" s="25"/>
      <c r="C220" s="25"/>
    </row>
    <row r="221" spans="1:8" ht="15.75" customHeight="1" x14ac:dyDescent="0.3">
      <c r="B221" s="25"/>
      <c r="C221" s="25"/>
    </row>
    <row r="222" spans="1:8" ht="15.75" customHeight="1" x14ac:dyDescent="0.3">
      <c r="B222" s="25"/>
      <c r="C222" s="25"/>
    </row>
    <row r="223" spans="1:8" ht="15.75" customHeight="1" x14ac:dyDescent="0.3">
      <c r="B223" s="25"/>
      <c r="C223" s="25"/>
    </row>
    <row r="224" spans="1:8" ht="15.75" customHeight="1" x14ac:dyDescent="0.3">
      <c r="A224" s="26"/>
      <c r="B224" s="25"/>
      <c r="C224" s="25"/>
      <c r="D224" s="26"/>
      <c r="E224" s="26"/>
      <c r="F224" s="26"/>
      <c r="G224" s="26"/>
      <c r="H224" s="26"/>
    </row>
    <row r="225" spans="1:8" ht="15.75" customHeight="1" x14ac:dyDescent="0.3">
      <c r="B225" s="25"/>
      <c r="C225" s="25"/>
    </row>
    <row r="226" spans="1:8" ht="15.75" customHeight="1" x14ac:dyDescent="0.3">
      <c r="A226" s="26"/>
      <c r="B226" s="25"/>
      <c r="C226" s="25"/>
      <c r="D226" s="26"/>
      <c r="E226" s="26"/>
      <c r="F226" s="26"/>
      <c r="G226" s="26"/>
      <c r="H226" s="26"/>
    </row>
    <row r="227" spans="1:8" ht="15.75" customHeight="1" x14ac:dyDescent="0.3">
      <c r="B227" s="25"/>
      <c r="C227" s="25"/>
    </row>
    <row r="228" spans="1:8" ht="15.75" customHeight="1" x14ac:dyDescent="0.3">
      <c r="B228" s="25"/>
      <c r="C228" s="25"/>
    </row>
    <row r="229" spans="1:8" ht="15.75" customHeight="1" x14ac:dyDescent="0.3">
      <c r="A229" s="26"/>
      <c r="B229" s="25"/>
      <c r="C229" s="25"/>
      <c r="D229" s="26"/>
      <c r="E229" s="26"/>
      <c r="F229" s="26"/>
      <c r="G229" s="26"/>
      <c r="H229" s="26"/>
    </row>
    <row r="230" spans="1:8" ht="15.75" customHeight="1" x14ac:dyDescent="0.3">
      <c r="B230" s="25"/>
      <c r="C230" s="25"/>
    </row>
    <row r="231" spans="1:8" ht="15.75" customHeight="1" x14ac:dyDescent="0.3">
      <c r="B231" s="25"/>
      <c r="C231" s="25"/>
    </row>
    <row r="232" spans="1:8" ht="15.75" customHeight="1" x14ac:dyDescent="0.3">
      <c r="B232" s="25"/>
      <c r="C232" s="25"/>
    </row>
    <row r="233" spans="1:8" ht="15.75" customHeight="1" x14ac:dyDescent="0.3">
      <c r="B233" s="25"/>
      <c r="C233" s="25"/>
    </row>
    <row r="234" spans="1:8" ht="15.75" customHeight="1" x14ac:dyDescent="0.3">
      <c r="B234" s="25"/>
      <c r="C234" s="25"/>
    </row>
    <row r="235" spans="1:8" ht="15.75" customHeight="1" x14ac:dyDescent="0.3">
      <c r="A235" s="26"/>
      <c r="B235" s="25"/>
      <c r="C235" s="25"/>
      <c r="D235" s="26"/>
      <c r="E235" s="26"/>
      <c r="F235" s="26"/>
      <c r="G235" s="26"/>
      <c r="H235" s="26"/>
    </row>
    <row r="236" spans="1:8" ht="15.75" customHeight="1" x14ac:dyDescent="0.3">
      <c r="B236" s="25"/>
      <c r="C236" s="25"/>
    </row>
    <row r="237" spans="1:8" ht="15.75" customHeight="1" x14ac:dyDescent="0.3">
      <c r="A237" s="26"/>
      <c r="B237" s="25"/>
      <c r="C237" s="25"/>
      <c r="D237" s="26"/>
      <c r="E237" s="26"/>
      <c r="F237" s="26"/>
      <c r="G237" s="26"/>
      <c r="H237" s="26"/>
    </row>
    <row r="238" spans="1:8" ht="15.75" customHeight="1" x14ac:dyDescent="0.3">
      <c r="B238" s="25"/>
      <c r="C238" s="25"/>
    </row>
    <row r="239" spans="1:8" ht="15.75" customHeight="1" x14ac:dyDescent="0.3">
      <c r="A239" s="26"/>
      <c r="B239" s="25"/>
      <c r="C239" s="25"/>
      <c r="D239" s="26"/>
      <c r="E239" s="26"/>
      <c r="F239" s="26"/>
      <c r="G239" s="26"/>
      <c r="H239" s="26"/>
    </row>
    <row r="240" spans="1:8" ht="15.75" customHeight="1" x14ac:dyDescent="0.3">
      <c r="B240" s="25"/>
      <c r="C240" s="25"/>
    </row>
    <row r="241" spans="1:8" ht="15.75" customHeight="1" x14ac:dyDescent="0.3">
      <c r="B241" s="25"/>
      <c r="C241" s="25"/>
    </row>
    <row r="242" spans="1:8" ht="15.75" customHeight="1" x14ac:dyDescent="0.3">
      <c r="B242" s="25"/>
      <c r="C242" s="25"/>
    </row>
    <row r="243" spans="1:8" ht="15.75" customHeight="1" x14ac:dyDescent="0.3">
      <c r="B243" s="25"/>
      <c r="C243" s="25"/>
    </row>
    <row r="244" spans="1:8" ht="15.75" customHeight="1" x14ac:dyDescent="0.3">
      <c r="B244" s="25"/>
      <c r="C244" s="25"/>
    </row>
    <row r="245" spans="1:8" ht="15.75" customHeight="1" x14ac:dyDescent="0.3">
      <c r="B245" s="25"/>
      <c r="C245" s="25"/>
    </row>
    <row r="246" spans="1:8" ht="15.75" customHeight="1" x14ac:dyDescent="0.3">
      <c r="A246" s="26"/>
      <c r="B246" s="25"/>
      <c r="C246" s="25"/>
      <c r="D246" s="26"/>
      <c r="E246" s="26"/>
      <c r="F246" s="26"/>
      <c r="G246" s="26"/>
      <c r="H246" s="26"/>
    </row>
    <row r="247" spans="1:8" ht="15.75" customHeight="1" x14ac:dyDescent="0.3">
      <c r="B247" s="25"/>
      <c r="C247" s="25"/>
    </row>
    <row r="248" spans="1:8" ht="15.75" customHeight="1" x14ac:dyDescent="0.3">
      <c r="A248" s="26"/>
      <c r="B248" s="25"/>
      <c r="C248" s="25"/>
      <c r="D248" s="26"/>
      <c r="E248" s="26"/>
      <c r="F248" s="26"/>
      <c r="G248" s="26"/>
      <c r="H248" s="26"/>
    </row>
    <row r="249" spans="1:8" ht="15.75" customHeight="1" x14ac:dyDescent="0.3">
      <c r="A249" s="26"/>
      <c r="B249" s="25"/>
      <c r="C249" s="25"/>
      <c r="D249" s="26"/>
      <c r="E249" s="26"/>
      <c r="F249" s="26"/>
      <c r="G249" s="26"/>
      <c r="H249" s="26"/>
    </row>
    <row r="250" spans="1:8" ht="15.75" customHeight="1" x14ac:dyDescent="0.3">
      <c r="A250" s="26"/>
      <c r="B250" s="25"/>
      <c r="C250" s="25"/>
      <c r="D250" s="26"/>
      <c r="E250" s="26"/>
      <c r="F250" s="26"/>
      <c r="G250" s="26"/>
      <c r="H250" s="26"/>
    </row>
    <row r="251" spans="1:8" ht="15.75" customHeight="1" x14ac:dyDescent="0.3">
      <c r="B251" s="25"/>
      <c r="C251" s="25"/>
    </row>
    <row r="252" spans="1:8" ht="15.75" customHeight="1" x14ac:dyDescent="0.3">
      <c r="A252" s="26"/>
      <c r="B252" s="25"/>
      <c r="C252" s="25"/>
      <c r="D252" s="26"/>
      <c r="E252" s="26"/>
      <c r="F252" s="26"/>
      <c r="G252" s="26"/>
      <c r="H252" s="26"/>
    </row>
    <row r="253" spans="1:8" ht="15.75" customHeight="1" x14ac:dyDescent="0.3">
      <c r="B253" s="25"/>
      <c r="C253" s="25"/>
    </row>
    <row r="254" spans="1:8" ht="15.75" customHeight="1" x14ac:dyDescent="0.3">
      <c r="B254" s="25"/>
      <c r="C254" s="25"/>
    </row>
    <row r="255" spans="1:8" ht="15.75" customHeight="1" x14ac:dyDescent="0.3">
      <c r="B255" s="25"/>
      <c r="C255" s="25"/>
    </row>
    <row r="256" spans="1:8" ht="15.75" customHeight="1" x14ac:dyDescent="0.3">
      <c r="A256" s="26"/>
      <c r="B256" s="25"/>
      <c r="C256" s="25"/>
      <c r="D256" s="26"/>
      <c r="E256" s="26"/>
      <c r="F256" s="26"/>
      <c r="G256" s="26"/>
      <c r="H256" s="26"/>
    </row>
    <row r="257" spans="1:8" ht="15.75" customHeight="1" x14ac:dyDescent="0.3">
      <c r="B257" s="25"/>
      <c r="C257" s="25"/>
    </row>
    <row r="258" spans="1:8" ht="15.75" customHeight="1" x14ac:dyDescent="0.3">
      <c r="B258" s="25"/>
      <c r="C258" s="25"/>
    </row>
    <row r="259" spans="1:8" ht="15.75" customHeight="1" x14ac:dyDescent="0.3">
      <c r="B259" s="25"/>
      <c r="C259" s="25"/>
    </row>
    <row r="260" spans="1:8" ht="15.75" customHeight="1" x14ac:dyDescent="0.3">
      <c r="B260" s="25"/>
      <c r="C260" s="25"/>
    </row>
    <row r="261" spans="1:8" ht="15.75" customHeight="1" x14ac:dyDescent="0.3">
      <c r="B261" s="25"/>
      <c r="C261" s="25"/>
    </row>
    <row r="262" spans="1:8" ht="15.75" customHeight="1" x14ac:dyDescent="0.3">
      <c r="A262" s="26"/>
      <c r="B262" s="25"/>
      <c r="C262" s="25"/>
      <c r="D262" s="26"/>
      <c r="E262" s="26"/>
      <c r="F262" s="26"/>
      <c r="G262" s="26"/>
      <c r="H262" s="26"/>
    </row>
    <row r="263" spans="1:8" ht="15.75" customHeight="1" x14ac:dyDescent="0.3">
      <c r="B263" s="25"/>
      <c r="C263" s="25"/>
    </row>
    <row r="264" spans="1:8" ht="15.75" customHeight="1" x14ac:dyDescent="0.3">
      <c r="A264" s="26"/>
      <c r="B264" s="25"/>
      <c r="C264" s="25"/>
      <c r="D264" s="26"/>
      <c r="E264" s="26"/>
      <c r="F264" s="26"/>
      <c r="G264" s="26"/>
      <c r="H264" s="26"/>
    </row>
    <row r="265" spans="1:8" ht="15.75" customHeight="1" x14ac:dyDescent="0.3">
      <c r="B265" s="25"/>
      <c r="C265" s="25"/>
    </row>
    <row r="266" spans="1:8" ht="15.75" customHeight="1" x14ac:dyDescent="0.3">
      <c r="B266" s="25"/>
      <c r="C266" s="25"/>
    </row>
    <row r="267" spans="1:8" ht="15.75" customHeight="1" x14ac:dyDescent="0.3">
      <c r="A267" s="26"/>
      <c r="B267" s="25"/>
      <c r="C267" s="25"/>
      <c r="D267" s="26"/>
      <c r="E267" s="26"/>
      <c r="F267" s="26"/>
      <c r="G267" s="26"/>
      <c r="H267" s="26"/>
    </row>
    <row r="268" spans="1:8" ht="15.75" customHeight="1" x14ac:dyDescent="0.3">
      <c r="A268" s="26"/>
      <c r="B268" s="25"/>
      <c r="C268" s="25"/>
      <c r="D268" s="26"/>
      <c r="E268" s="26"/>
      <c r="F268" s="26"/>
      <c r="G268" s="26"/>
      <c r="H268" s="26"/>
    </row>
    <row r="269" spans="1:8" ht="15.75" customHeight="1" x14ac:dyDescent="0.3">
      <c r="B269" s="25"/>
      <c r="C269" s="25"/>
    </row>
    <row r="270" spans="1:8" ht="15.75" customHeight="1" x14ac:dyDescent="0.3">
      <c r="A270" s="26"/>
      <c r="B270" s="25"/>
      <c r="C270" s="25"/>
      <c r="D270" s="26"/>
      <c r="E270" s="26"/>
      <c r="F270" s="26"/>
      <c r="G270" s="26"/>
      <c r="H270" s="26"/>
    </row>
    <row r="271" spans="1:8" ht="15.75" customHeight="1" x14ac:dyDescent="0.3">
      <c r="A271" s="26"/>
      <c r="B271" s="25"/>
      <c r="C271" s="25"/>
      <c r="D271" s="26"/>
      <c r="E271" s="26"/>
      <c r="F271" s="26"/>
      <c r="G271" s="26"/>
      <c r="H271" s="26"/>
    </row>
    <row r="272" spans="1:8" ht="15.75" customHeight="1" x14ac:dyDescent="0.3">
      <c r="A272" s="26"/>
      <c r="B272" s="25"/>
      <c r="C272" s="25"/>
      <c r="D272" s="26"/>
      <c r="E272" s="26"/>
      <c r="F272" s="26"/>
      <c r="G272" s="26"/>
      <c r="H272" s="26"/>
    </row>
    <row r="273" spans="1:8" ht="15.75" customHeight="1" x14ac:dyDescent="0.3">
      <c r="B273" s="25"/>
      <c r="C273" s="25"/>
    </row>
    <row r="274" spans="1:8" ht="15.75" customHeight="1" x14ac:dyDescent="0.3">
      <c r="A274" s="26"/>
      <c r="B274" s="25"/>
      <c r="C274" s="25"/>
      <c r="D274" s="26"/>
      <c r="E274" s="26"/>
      <c r="F274" s="26"/>
      <c r="G274" s="26"/>
      <c r="H274" s="26"/>
    </row>
    <row r="275" spans="1:8" ht="15.75" customHeight="1" x14ac:dyDescent="0.3">
      <c r="A275" s="26"/>
      <c r="B275" s="25"/>
      <c r="C275" s="25"/>
      <c r="D275" s="26"/>
      <c r="E275" s="26"/>
      <c r="F275" s="26"/>
      <c r="G275" s="26"/>
      <c r="H275" s="26"/>
    </row>
    <row r="276" spans="1:8" ht="15.75" customHeight="1" x14ac:dyDescent="0.3">
      <c r="B276" s="25"/>
      <c r="C276" s="25"/>
    </row>
    <row r="277" spans="1:8" ht="15.75" customHeight="1" x14ac:dyDescent="0.3">
      <c r="A277" s="26"/>
      <c r="B277" s="25"/>
      <c r="C277" s="25"/>
      <c r="D277" s="26"/>
      <c r="E277" s="26"/>
      <c r="F277" s="26"/>
      <c r="G277" s="26"/>
      <c r="H277" s="26"/>
    </row>
    <row r="278" spans="1:8" ht="15.75" customHeight="1" x14ac:dyDescent="0.3">
      <c r="B278" s="25"/>
      <c r="C278" s="25"/>
    </row>
    <row r="279" spans="1:8" ht="15.75" customHeight="1" x14ac:dyDescent="0.3">
      <c r="A279" s="26"/>
      <c r="B279" s="25"/>
      <c r="C279" s="25"/>
      <c r="D279" s="26"/>
      <c r="E279" s="26"/>
      <c r="F279" s="26"/>
      <c r="G279" s="26"/>
      <c r="H279" s="26"/>
    </row>
    <row r="280" spans="1:8" ht="15.75" customHeight="1" x14ac:dyDescent="0.3">
      <c r="A280" s="26"/>
      <c r="B280" s="25"/>
      <c r="C280" s="25"/>
      <c r="D280" s="26"/>
      <c r="E280" s="26"/>
      <c r="F280" s="26"/>
      <c r="G280" s="26"/>
      <c r="H280" s="26"/>
    </row>
    <row r="281" spans="1:8" ht="15.75" customHeight="1" x14ac:dyDescent="0.3">
      <c r="A281" s="26"/>
      <c r="B281" s="25"/>
      <c r="C281" s="25"/>
      <c r="D281" s="26"/>
      <c r="E281" s="26"/>
      <c r="F281" s="26"/>
      <c r="G281" s="26"/>
      <c r="H281" s="26"/>
    </row>
    <row r="282" spans="1:8" ht="15.75" customHeight="1" x14ac:dyDescent="0.3">
      <c r="A282" s="26"/>
      <c r="B282" s="25"/>
      <c r="C282" s="25"/>
      <c r="D282" s="26"/>
      <c r="E282" s="26"/>
      <c r="F282" s="26"/>
      <c r="G282" s="26"/>
      <c r="H282" s="26"/>
    </row>
    <row r="283" spans="1:8" ht="15.75" customHeight="1" x14ac:dyDescent="0.3">
      <c r="A283" s="26"/>
      <c r="B283" s="25"/>
      <c r="C283" s="25"/>
      <c r="D283" s="26"/>
      <c r="E283" s="26"/>
      <c r="F283" s="26"/>
      <c r="G283" s="26"/>
      <c r="H283" s="26"/>
    </row>
    <row r="284" spans="1:8" ht="15.75" customHeight="1" x14ac:dyDescent="0.3">
      <c r="B284" s="25"/>
      <c r="C284" s="25"/>
    </row>
    <row r="285" spans="1:8" ht="15.75" customHeight="1" x14ac:dyDescent="0.3">
      <c r="A285" s="26"/>
      <c r="B285" s="25"/>
      <c r="C285" s="25"/>
      <c r="D285" s="26"/>
      <c r="E285" s="26"/>
      <c r="F285" s="26"/>
      <c r="G285" s="26"/>
      <c r="H285" s="26"/>
    </row>
    <row r="286" spans="1:8" ht="15.75" customHeight="1" x14ac:dyDescent="0.3">
      <c r="A286" s="26"/>
      <c r="B286" s="25"/>
      <c r="C286" s="25"/>
      <c r="D286" s="26"/>
      <c r="E286" s="26"/>
      <c r="F286" s="26"/>
      <c r="G286" s="26"/>
      <c r="H286" s="26"/>
    </row>
    <row r="287" spans="1:8" ht="15.75" customHeight="1" x14ac:dyDescent="0.3">
      <c r="A287" s="26"/>
      <c r="B287" s="25"/>
      <c r="C287" s="25"/>
      <c r="D287" s="26"/>
      <c r="E287" s="26"/>
      <c r="F287" s="26"/>
      <c r="G287" s="26"/>
      <c r="H287" s="26"/>
    </row>
    <row r="288" spans="1:8" ht="15.75" customHeight="1" x14ac:dyDescent="0.3">
      <c r="B288" s="25"/>
      <c r="C288" s="25"/>
    </row>
    <row r="289" spans="1:8" ht="15.75" customHeight="1" x14ac:dyDescent="0.3">
      <c r="B289" s="25"/>
      <c r="C289" s="25"/>
    </row>
    <row r="290" spans="1:8" ht="15.75" customHeight="1" x14ac:dyDescent="0.3">
      <c r="B290" s="25"/>
      <c r="C290" s="25"/>
    </row>
    <row r="291" spans="1:8" ht="15.75" customHeight="1" x14ac:dyDescent="0.3">
      <c r="A291" s="26"/>
      <c r="B291" s="25"/>
      <c r="C291" s="25"/>
      <c r="D291" s="26"/>
      <c r="E291" s="26"/>
      <c r="F291" s="26"/>
      <c r="G291" s="26"/>
      <c r="H291" s="26"/>
    </row>
    <row r="292" spans="1:8" ht="15.75" customHeight="1" x14ac:dyDescent="0.3">
      <c r="B292" s="25"/>
      <c r="C292" s="25"/>
    </row>
    <row r="293" spans="1:8" ht="15.75" customHeight="1" x14ac:dyDescent="0.3">
      <c r="B293" s="25"/>
      <c r="C293" s="25"/>
    </row>
    <row r="294" spans="1:8" ht="15.75" customHeight="1" x14ac:dyDescent="0.3">
      <c r="B294" s="25"/>
      <c r="C294" s="25"/>
    </row>
    <row r="295" spans="1:8" ht="15.75" customHeight="1" x14ac:dyDescent="0.3">
      <c r="B295" s="25"/>
      <c r="C295" s="25"/>
    </row>
    <row r="296" spans="1:8" ht="15.75" customHeight="1" x14ac:dyDescent="0.3">
      <c r="B296" s="25"/>
      <c r="C296" s="25"/>
    </row>
    <row r="297" spans="1:8" ht="15.75" customHeight="1" x14ac:dyDescent="0.3">
      <c r="B297" s="25"/>
      <c r="C297" s="25"/>
    </row>
    <row r="298" spans="1:8" ht="15.75" customHeight="1" x14ac:dyDescent="0.3">
      <c r="A298" s="26"/>
      <c r="B298" s="25"/>
      <c r="C298" s="25"/>
      <c r="D298" s="26"/>
      <c r="E298" s="26"/>
      <c r="F298" s="26"/>
      <c r="G298" s="26"/>
      <c r="H298" s="26"/>
    </row>
    <row r="299" spans="1:8" ht="15.75" customHeight="1" x14ac:dyDescent="0.3">
      <c r="B299" s="25"/>
      <c r="C299" s="25"/>
    </row>
    <row r="300" spans="1:8" ht="15.75" customHeight="1" x14ac:dyDescent="0.3">
      <c r="B300" s="25"/>
      <c r="C300" s="25"/>
    </row>
    <row r="301" spans="1:8" ht="15.75" customHeight="1" x14ac:dyDescent="0.3">
      <c r="A301" s="26"/>
      <c r="B301" s="25"/>
      <c r="C301" s="25"/>
      <c r="D301" s="26"/>
      <c r="E301" s="26"/>
      <c r="F301" s="26"/>
      <c r="G301" s="26"/>
      <c r="H301" s="26"/>
    </row>
    <row r="302" spans="1:8" ht="15.75" customHeight="1" x14ac:dyDescent="0.3">
      <c r="B302" s="25"/>
      <c r="C302" s="25"/>
    </row>
    <row r="303" spans="1:8" ht="15.75" customHeight="1" x14ac:dyDescent="0.3">
      <c r="A303" s="26"/>
      <c r="B303" s="25"/>
      <c r="C303" s="25"/>
      <c r="D303" s="26"/>
      <c r="E303" s="26"/>
      <c r="F303" s="26"/>
      <c r="G303" s="26"/>
      <c r="H303" s="26"/>
    </row>
    <row r="304" spans="1:8" ht="15.75" customHeight="1" x14ac:dyDescent="0.3">
      <c r="B304" s="25"/>
      <c r="C304" s="25"/>
    </row>
    <row r="305" spans="1:8" ht="15.75" customHeight="1" x14ac:dyDescent="0.3">
      <c r="B305" s="25"/>
      <c r="C305" s="25"/>
    </row>
    <row r="306" spans="1:8" ht="15.75" customHeight="1" x14ac:dyDescent="0.3">
      <c r="B306" s="25"/>
      <c r="C306" s="25"/>
    </row>
    <row r="307" spans="1:8" ht="15.75" customHeight="1" x14ac:dyDescent="0.3">
      <c r="B307" s="25"/>
      <c r="C307" s="25"/>
    </row>
    <row r="308" spans="1:8" ht="15.75" customHeight="1" x14ac:dyDescent="0.3">
      <c r="B308" s="25"/>
      <c r="C308" s="25"/>
    </row>
    <row r="309" spans="1:8" ht="15.75" customHeight="1" x14ac:dyDescent="0.3">
      <c r="A309" s="26"/>
      <c r="B309" s="25"/>
      <c r="C309" s="25"/>
      <c r="D309" s="26"/>
      <c r="E309" s="26"/>
      <c r="F309" s="26"/>
      <c r="G309" s="26"/>
      <c r="H309" s="26"/>
    </row>
    <row r="310" spans="1:8" ht="15.75" customHeight="1" x14ac:dyDescent="0.3">
      <c r="B310" s="25"/>
      <c r="C310" s="25"/>
    </row>
    <row r="311" spans="1:8" ht="15.75" customHeight="1" x14ac:dyDescent="0.3">
      <c r="B311" s="25"/>
      <c r="C311" s="25"/>
    </row>
    <row r="312" spans="1:8" ht="15.75" customHeight="1" x14ac:dyDescent="0.3">
      <c r="B312" s="25"/>
      <c r="C312" s="25"/>
    </row>
    <row r="313" spans="1:8" ht="15.75" customHeight="1" x14ac:dyDescent="0.3">
      <c r="B313" s="25"/>
      <c r="C313" s="25"/>
    </row>
    <row r="314" spans="1:8" ht="15.75" customHeight="1" x14ac:dyDescent="0.3">
      <c r="A314" s="26"/>
      <c r="B314" s="25"/>
      <c r="C314" s="25"/>
      <c r="D314" s="26"/>
      <c r="E314" s="26"/>
      <c r="F314" s="26"/>
      <c r="G314" s="26"/>
      <c r="H314" s="26"/>
    </row>
    <row r="315" spans="1:8" ht="15.75" customHeight="1" x14ac:dyDescent="0.3">
      <c r="B315" s="25"/>
      <c r="C315" s="25"/>
    </row>
    <row r="316" spans="1:8" ht="15.75" customHeight="1" x14ac:dyDescent="0.3">
      <c r="B316" s="25"/>
      <c r="C316" s="25"/>
    </row>
    <row r="317" spans="1:8" ht="15.75" customHeight="1" x14ac:dyDescent="0.3">
      <c r="B317" s="25"/>
      <c r="C317" s="25"/>
    </row>
    <row r="318" spans="1:8" ht="15.75" customHeight="1" x14ac:dyDescent="0.3">
      <c r="B318" s="25"/>
      <c r="C318" s="25"/>
    </row>
    <row r="319" spans="1:8" ht="15.75" customHeight="1" x14ac:dyDescent="0.3">
      <c r="B319" s="25"/>
      <c r="C319" s="25"/>
    </row>
    <row r="320" spans="1:8" ht="15.75" customHeight="1" x14ac:dyDescent="0.3">
      <c r="B320" s="25"/>
      <c r="C320" s="25"/>
    </row>
    <row r="321" spans="1:8" ht="15.75" customHeight="1" x14ac:dyDescent="0.3">
      <c r="A321" s="26"/>
      <c r="B321" s="25"/>
      <c r="C321" s="25"/>
      <c r="D321" s="26"/>
      <c r="E321" s="26"/>
      <c r="F321" s="26"/>
      <c r="G321" s="26"/>
      <c r="H321" s="26"/>
    </row>
    <row r="322" spans="1:8" ht="15.75" customHeight="1" x14ac:dyDescent="0.3">
      <c r="B322" s="25"/>
      <c r="C322" s="25"/>
    </row>
    <row r="323" spans="1:8" ht="15.75" customHeight="1" x14ac:dyDescent="0.3">
      <c r="B323" s="25"/>
      <c r="C323" s="25"/>
    </row>
    <row r="324" spans="1:8" ht="15.75" customHeight="1" x14ac:dyDescent="0.3">
      <c r="A324" s="26"/>
      <c r="B324" s="25"/>
      <c r="C324" s="25"/>
      <c r="D324" s="26"/>
      <c r="E324" s="26"/>
      <c r="F324" s="26"/>
      <c r="G324" s="26"/>
      <c r="H324" s="26"/>
    </row>
    <row r="325" spans="1:8" ht="15.75" customHeight="1" x14ac:dyDescent="0.3">
      <c r="A325" s="26"/>
      <c r="B325" s="25"/>
      <c r="C325" s="25"/>
      <c r="D325" s="26"/>
      <c r="E325" s="26"/>
      <c r="F325" s="26"/>
      <c r="G325" s="26"/>
      <c r="H325" s="26"/>
    </row>
    <row r="326" spans="1:8" ht="15.75" customHeight="1" x14ac:dyDescent="0.3">
      <c r="A326" s="26"/>
      <c r="B326" s="25"/>
      <c r="C326" s="25"/>
      <c r="D326" s="26"/>
      <c r="E326" s="26"/>
      <c r="F326" s="26"/>
      <c r="G326" s="26"/>
      <c r="H326" s="26"/>
    </row>
    <row r="327" spans="1:8" ht="15.75" customHeight="1" x14ac:dyDescent="0.3">
      <c r="B327" s="25"/>
      <c r="C327" s="25"/>
    </row>
    <row r="328" spans="1:8" ht="15.75" customHeight="1" x14ac:dyDescent="0.3">
      <c r="B328" s="25"/>
      <c r="C328" s="25"/>
    </row>
    <row r="329" spans="1:8" ht="15.75" customHeight="1" x14ac:dyDescent="0.3">
      <c r="A329" s="26"/>
      <c r="B329" s="25"/>
      <c r="C329" s="25"/>
      <c r="D329" s="26"/>
      <c r="E329" s="26"/>
      <c r="F329" s="26"/>
      <c r="G329" s="26"/>
      <c r="H329" s="26"/>
    </row>
    <row r="330" spans="1:8" ht="15.75" customHeight="1" x14ac:dyDescent="0.3">
      <c r="A330" s="26"/>
      <c r="B330" s="25"/>
      <c r="C330" s="25"/>
      <c r="D330" s="26"/>
      <c r="E330" s="26"/>
      <c r="F330" s="26"/>
      <c r="G330" s="26"/>
      <c r="H330" s="26"/>
    </row>
    <row r="331" spans="1:8" ht="15.75" customHeight="1" x14ac:dyDescent="0.3">
      <c r="A331" s="26"/>
      <c r="B331" s="25"/>
      <c r="C331" s="25"/>
      <c r="D331" s="26"/>
      <c r="E331" s="26"/>
      <c r="F331" s="26"/>
      <c r="G331" s="26"/>
      <c r="H331" s="26"/>
    </row>
    <row r="332" spans="1:8" ht="15.75" customHeight="1" x14ac:dyDescent="0.3">
      <c r="B332" s="25"/>
      <c r="C332" s="25"/>
    </row>
    <row r="333" spans="1:8" ht="15.75" customHeight="1" x14ac:dyDescent="0.3">
      <c r="B333" s="25"/>
      <c r="C333" s="25"/>
    </row>
    <row r="334" spans="1:8" ht="15.75" customHeight="1" x14ac:dyDescent="0.3">
      <c r="B334" s="25"/>
      <c r="C334" s="25"/>
    </row>
    <row r="335" spans="1:8" ht="15.75" customHeight="1" x14ac:dyDescent="0.3">
      <c r="B335" s="25"/>
      <c r="C335" s="25"/>
    </row>
    <row r="336" spans="1:8" ht="15.75" customHeight="1" x14ac:dyDescent="0.3">
      <c r="B336" s="25"/>
      <c r="C336" s="25"/>
    </row>
    <row r="337" spans="1:8" ht="15.75" customHeight="1" x14ac:dyDescent="0.3">
      <c r="B337" s="25"/>
      <c r="C337" s="25"/>
    </row>
    <row r="338" spans="1:8" ht="15.75" customHeight="1" x14ac:dyDescent="0.3">
      <c r="A338" s="26"/>
      <c r="B338" s="25"/>
      <c r="C338" s="25"/>
      <c r="D338" s="26"/>
      <c r="E338" s="26"/>
      <c r="F338" s="26"/>
      <c r="G338" s="26"/>
      <c r="H338" s="26"/>
    </row>
    <row r="339" spans="1:8" ht="15.75" customHeight="1" x14ac:dyDescent="0.3">
      <c r="B339" s="25"/>
      <c r="C339" s="25"/>
    </row>
    <row r="340" spans="1:8" ht="15.75" customHeight="1" x14ac:dyDescent="0.3">
      <c r="A340" s="26"/>
      <c r="B340" s="25"/>
      <c r="C340" s="25"/>
      <c r="D340" s="26"/>
      <c r="E340" s="26"/>
      <c r="F340" s="26"/>
      <c r="G340" s="26"/>
      <c r="H340" s="26"/>
    </row>
    <row r="341" spans="1:8" ht="15.75" customHeight="1" x14ac:dyDescent="0.3">
      <c r="B341" s="25"/>
      <c r="C341" s="25"/>
    </row>
    <row r="342" spans="1:8" ht="15.75" customHeight="1" x14ac:dyDescent="0.3">
      <c r="A342" s="26"/>
      <c r="B342" s="25"/>
      <c r="C342" s="25"/>
      <c r="D342" s="26"/>
      <c r="E342" s="26"/>
      <c r="F342" s="26"/>
      <c r="G342" s="26"/>
      <c r="H342" s="26"/>
    </row>
    <row r="343" spans="1:8" ht="15.75" customHeight="1" x14ac:dyDescent="0.3">
      <c r="B343" s="25"/>
      <c r="C343" s="25"/>
    </row>
    <row r="344" spans="1:8" ht="15.75" customHeight="1" x14ac:dyDescent="0.3">
      <c r="A344" s="26"/>
      <c r="B344" s="25"/>
      <c r="C344" s="25"/>
      <c r="D344" s="26"/>
      <c r="E344" s="26"/>
      <c r="F344" s="26"/>
      <c r="G344" s="26"/>
      <c r="H344" s="26"/>
    </row>
    <row r="345" spans="1:8" ht="15.75" customHeight="1" x14ac:dyDescent="0.3">
      <c r="A345" s="26"/>
      <c r="B345" s="25"/>
      <c r="C345" s="25"/>
      <c r="D345" s="26"/>
      <c r="E345" s="26"/>
      <c r="F345" s="26"/>
      <c r="G345" s="26"/>
      <c r="H345" s="26"/>
    </row>
    <row r="346" spans="1:8" ht="15.75" customHeight="1" x14ac:dyDescent="0.3">
      <c r="B346" s="25"/>
      <c r="C346" s="25"/>
    </row>
    <row r="347" spans="1:8" ht="15.75" customHeight="1" x14ac:dyDescent="0.3">
      <c r="B347" s="25"/>
      <c r="C347" s="25"/>
    </row>
    <row r="348" spans="1:8" ht="15.75" customHeight="1" x14ac:dyDescent="0.3">
      <c r="B348" s="25"/>
      <c r="C348" s="25"/>
    </row>
    <row r="349" spans="1:8" ht="15.75" customHeight="1" x14ac:dyDescent="0.3">
      <c r="B349" s="25"/>
      <c r="C349" s="25"/>
    </row>
    <row r="350" spans="1:8" ht="15.75" customHeight="1" x14ac:dyDescent="0.3">
      <c r="B350" s="25"/>
      <c r="C350" s="25"/>
    </row>
    <row r="351" spans="1:8" ht="15.75" customHeight="1" x14ac:dyDescent="0.3">
      <c r="A351" s="26"/>
      <c r="B351" s="25"/>
      <c r="C351" s="25"/>
      <c r="D351" s="26"/>
      <c r="E351" s="26"/>
      <c r="F351" s="26"/>
      <c r="G351" s="26"/>
      <c r="H351" s="26"/>
    </row>
    <row r="352" spans="1:8" ht="15.75" customHeight="1" x14ac:dyDescent="0.3">
      <c r="A352" s="26"/>
      <c r="B352" s="25"/>
      <c r="C352" s="25"/>
      <c r="D352" s="26"/>
      <c r="E352" s="26"/>
      <c r="F352" s="26"/>
      <c r="G352" s="26"/>
      <c r="H352" s="26"/>
    </row>
    <row r="353" spans="1:8" ht="15.75" customHeight="1" x14ac:dyDescent="0.3">
      <c r="B353" s="25"/>
      <c r="C353" s="25"/>
    </row>
    <row r="354" spans="1:8" ht="15.75" customHeight="1" x14ac:dyDescent="0.3">
      <c r="B354" s="25"/>
      <c r="C354" s="25"/>
    </row>
    <row r="355" spans="1:8" ht="15.75" customHeight="1" x14ac:dyDescent="0.3">
      <c r="B355" s="25"/>
      <c r="C355" s="25"/>
    </row>
    <row r="356" spans="1:8" ht="15.75" customHeight="1" x14ac:dyDescent="0.3">
      <c r="A356" s="26"/>
      <c r="B356" s="25"/>
      <c r="C356" s="25"/>
      <c r="D356" s="26"/>
      <c r="E356" s="26"/>
      <c r="F356" s="26"/>
      <c r="G356" s="26"/>
      <c r="H356" s="26"/>
    </row>
    <row r="357" spans="1:8" ht="15.75" customHeight="1" x14ac:dyDescent="0.3">
      <c r="B357" s="25"/>
      <c r="C357" s="25"/>
    </row>
    <row r="358" spans="1:8" ht="15.75" customHeight="1" x14ac:dyDescent="0.3">
      <c r="A358" s="26"/>
      <c r="B358" s="25"/>
      <c r="C358" s="25"/>
      <c r="D358" s="26"/>
      <c r="E358" s="26"/>
      <c r="F358" s="26"/>
      <c r="G358" s="26"/>
      <c r="H358" s="26"/>
    </row>
    <row r="359" spans="1:8" ht="15.75" customHeight="1" x14ac:dyDescent="0.3">
      <c r="A359" s="26"/>
      <c r="B359" s="25"/>
      <c r="C359" s="25"/>
      <c r="D359" s="26"/>
      <c r="E359" s="26"/>
      <c r="F359" s="26"/>
      <c r="G359" s="26"/>
      <c r="H359" s="26"/>
    </row>
    <row r="360" spans="1:8" ht="15.75" customHeight="1" x14ac:dyDescent="0.3">
      <c r="A360" s="26"/>
      <c r="B360" s="25"/>
      <c r="C360" s="25"/>
      <c r="D360" s="26"/>
      <c r="E360" s="26"/>
      <c r="F360" s="26"/>
      <c r="G360" s="26"/>
      <c r="H360" s="26"/>
    </row>
    <row r="361" spans="1:8" ht="15.75" customHeight="1" x14ac:dyDescent="0.3">
      <c r="A361" s="26"/>
      <c r="B361" s="25"/>
      <c r="C361" s="25"/>
      <c r="D361" s="26"/>
      <c r="E361" s="26"/>
      <c r="F361" s="26"/>
      <c r="G361" s="26"/>
      <c r="H361" s="26"/>
    </row>
    <row r="362" spans="1:8" ht="15.75" customHeight="1" x14ac:dyDescent="0.3">
      <c r="B362" s="25"/>
      <c r="C362" s="25"/>
    </row>
    <row r="363" spans="1:8" ht="15.75" customHeight="1" x14ac:dyDescent="0.3">
      <c r="A363" s="26"/>
      <c r="B363" s="25"/>
      <c r="C363" s="25"/>
      <c r="D363" s="26"/>
      <c r="E363" s="26"/>
      <c r="F363" s="26"/>
      <c r="G363" s="26"/>
      <c r="H363" s="26"/>
    </row>
    <row r="364" spans="1:8" ht="15.75" customHeight="1" x14ac:dyDescent="0.3">
      <c r="A364" s="26"/>
      <c r="B364" s="25"/>
      <c r="C364" s="25"/>
      <c r="D364" s="26"/>
      <c r="E364" s="26"/>
      <c r="F364" s="26"/>
      <c r="G364" s="26"/>
      <c r="H364" s="26"/>
    </row>
    <row r="365" spans="1:8" ht="15.75" customHeight="1" x14ac:dyDescent="0.3">
      <c r="A365" s="26"/>
      <c r="B365" s="25"/>
      <c r="C365" s="25"/>
      <c r="D365" s="26"/>
      <c r="E365" s="26"/>
      <c r="F365" s="26"/>
      <c r="G365" s="26"/>
      <c r="H365" s="26"/>
    </row>
    <row r="366" spans="1:8" ht="15.75" customHeight="1" x14ac:dyDescent="0.3">
      <c r="A366" s="26"/>
      <c r="B366" s="25"/>
      <c r="C366" s="25"/>
      <c r="D366" s="26"/>
      <c r="E366" s="26"/>
      <c r="F366" s="26"/>
      <c r="G366" s="26"/>
      <c r="H366" s="26"/>
    </row>
    <row r="367" spans="1:8" ht="15.75" customHeight="1" x14ac:dyDescent="0.3">
      <c r="B367" s="25"/>
      <c r="C367" s="25"/>
    </row>
    <row r="368" spans="1:8" ht="15.75" customHeight="1" x14ac:dyDescent="0.3">
      <c r="B368" s="25"/>
      <c r="C368" s="25"/>
    </row>
    <row r="369" spans="1:8" ht="15.75" customHeight="1" x14ac:dyDescent="0.3">
      <c r="B369" s="25"/>
      <c r="C369" s="25"/>
    </row>
    <row r="370" spans="1:8" ht="15.75" customHeight="1" x14ac:dyDescent="0.3">
      <c r="B370" s="25"/>
      <c r="C370" s="25"/>
    </row>
    <row r="371" spans="1:8" ht="15.75" customHeight="1" x14ac:dyDescent="0.3">
      <c r="B371" s="25"/>
      <c r="C371" s="25"/>
    </row>
    <row r="372" spans="1:8" ht="15.75" customHeight="1" x14ac:dyDescent="0.3">
      <c r="A372" s="26"/>
      <c r="B372" s="25"/>
      <c r="C372" s="25"/>
      <c r="D372" s="26"/>
      <c r="E372" s="26"/>
      <c r="F372" s="26"/>
      <c r="G372" s="26"/>
      <c r="H372" s="26"/>
    </row>
    <row r="373" spans="1:8" ht="15.75" customHeight="1" x14ac:dyDescent="0.3">
      <c r="B373" s="25"/>
      <c r="C373" s="25"/>
    </row>
    <row r="374" spans="1:8" ht="15.75" customHeight="1" x14ac:dyDescent="0.3">
      <c r="A374" s="26"/>
      <c r="B374" s="25"/>
      <c r="C374" s="25"/>
      <c r="D374" s="26"/>
      <c r="E374" s="26"/>
      <c r="F374" s="26"/>
      <c r="G374" s="26"/>
      <c r="H374" s="26"/>
    </row>
    <row r="375" spans="1:8" ht="15.75" customHeight="1" x14ac:dyDescent="0.3">
      <c r="A375" s="26"/>
      <c r="B375" s="25"/>
      <c r="C375" s="25"/>
      <c r="D375" s="26"/>
      <c r="E375" s="26"/>
      <c r="F375" s="26"/>
      <c r="G375" s="26"/>
      <c r="H375" s="26"/>
    </row>
    <row r="376" spans="1:8" ht="15.75" customHeight="1" x14ac:dyDescent="0.3">
      <c r="A376" s="26"/>
      <c r="B376" s="25"/>
      <c r="C376" s="25"/>
      <c r="D376" s="26"/>
      <c r="E376" s="26"/>
      <c r="F376" s="26"/>
      <c r="G376" s="26"/>
      <c r="H376" s="26"/>
    </row>
    <row r="377" spans="1:8" ht="15.75" customHeight="1" x14ac:dyDescent="0.3">
      <c r="B377" s="25"/>
      <c r="C377" s="25"/>
    </row>
    <row r="378" spans="1:8" ht="15.75" customHeight="1" x14ac:dyDescent="0.3">
      <c r="B378" s="25"/>
      <c r="C378" s="25"/>
    </row>
    <row r="379" spans="1:8" ht="15.75" customHeight="1" x14ac:dyDescent="0.3">
      <c r="B379" s="25"/>
      <c r="C379" s="25"/>
    </row>
    <row r="380" spans="1:8" ht="15.75" customHeight="1" x14ac:dyDescent="0.3">
      <c r="A380" s="26"/>
      <c r="B380" s="25"/>
      <c r="C380" s="25"/>
      <c r="D380" s="26"/>
      <c r="E380" s="26"/>
      <c r="F380" s="26"/>
      <c r="G380" s="26"/>
      <c r="H380" s="26"/>
    </row>
    <row r="381" spans="1:8" ht="15.75" customHeight="1" x14ac:dyDescent="0.3">
      <c r="A381" s="26"/>
      <c r="B381" s="25"/>
      <c r="C381" s="25"/>
      <c r="D381" s="26"/>
      <c r="E381" s="26"/>
      <c r="F381" s="26"/>
      <c r="G381" s="26"/>
      <c r="H381" s="26"/>
    </row>
    <row r="382" spans="1:8" ht="15.75" customHeight="1" x14ac:dyDescent="0.3">
      <c r="B382" s="25"/>
      <c r="C382" s="25"/>
    </row>
    <row r="383" spans="1:8" ht="15.75" customHeight="1" x14ac:dyDescent="0.3">
      <c r="A383" s="26"/>
      <c r="B383" s="25"/>
      <c r="C383" s="25"/>
      <c r="D383" s="26"/>
      <c r="E383" s="26"/>
      <c r="F383" s="26"/>
      <c r="G383" s="26"/>
      <c r="H383" s="26"/>
    </row>
    <row r="384" spans="1:8" ht="15.75" customHeight="1" x14ac:dyDescent="0.3">
      <c r="A384" s="26"/>
      <c r="B384" s="25"/>
      <c r="C384" s="25"/>
      <c r="D384" s="26"/>
      <c r="E384" s="26"/>
      <c r="F384" s="26"/>
      <c r="G384" s="26"/>
      <c r="H384" s="26"/>
    </row>
    <row r="385" spans="1:8" ht="15.75" customHeight="1" x14ac:dyDescent="0.3">
      <c r="B385" s="25"/>
      <c r="C385" s="25"/>
    </row>
    <row r="386" spans="1:8" ht="15.75" customHeight="1" x14ac:dyDescent="0.3">
      <c r="B386" s="25"/>
      <c r="C386" s="25"/>
    </row>
    <row r="387" spans="1:8" ht="15.75" customHeight="1" x14ac:dyDescent="0.3">
      <c r="B387" s="25"/>
      <c r="C387" s="25"/>
    </row>
    <row r="388" spans="1:8" ht="15.75" customHeight="1" x14ac:dyDescent="0.3">
      <c r="A388" s="26"/>
      <c r="B388" s="25"/>
      <c r="C388" s="25"/>
      <c r="D388" s="26"/>
      <c r="E388" s="26"/>
      <c r="F388" s="26"/>
      <c r="G388" s="26"/>
      <c r="H388" s="26"/>
    </row>
    <row r="389" spans="1:8" ht="15.75" customHeight="1" x14ac:dyDescent="0.3">
      <c r="B389" s="25"/>
      <c r="C389" s="25"/>
    </row>
    <row r="390" spans="1:8" ht="15.75" customHeight="1" x14ac:dyDescent="0.3">
      <c r="A390" s="26"/>
      <c r="B390" s="25"/>
      <c r="C390" s="25"/>
      <c r="D390" s="26"/>
      <c r="E390" s="26"/>
      <c r="F390" s="26"/>
      <c r="G390" s="26"/>
      <c r="H390" s="26"/>
    </row>
    <row r="391" spans="1:8" ht="15.75" customHeight="1" x14ac:dyDescent="0.3">
      <c r="B391" s="25"/>
      <c r="C391" s="25"/>
    </row>
    <row r="392" spans="1:8" ht="15.75" customHeight="1" x14ac:dyDescent="0.3">
      <c r="B392" s="25"/>
      <c r="C392" s="25"/>
    </row>
    <row r="393" spans="1:8" ht="15.75" customHeight="1" x14ac:dyDescent="0.3">
      <c r="B393" s="25"/>
      <c r="C393" s="25"/>
    </row>
    <row r="394" spans="1:8" ht="15.75" customHeight="1" x14ac:dyDescent="0.3">
      <c r="B394" s="25"/>
      <c r="C394" s="25"/>
    </row>
    <row r="395" spans="1:8" ht="15.75" customHeight="1" x14ac:dyDescent="0.3">
      <c r="B395" s="25"/>
      <c r="C395" s="25"/>
    </row>
    <row r="396" spans="1:8" ht="15.75" customHeight="1" x14ac:dyDescent="0.3">
      <c r="B396" s="25"/>
      <c r="C396" s="25"/>
    </row>
    <row r="397" spans="1:8" ht="15.75" customHeight="1" x14ac:dyDescent="0.3">
      <c r="B397" s="25"/>
      <c r="C397" s="25"/>
    </row>
    <row r="398" spans="1:8" ht="15.75" customHeight="1" x14ac:dyDescent="0.3">
      <c r="A398" s="26"/>
      <c r="B398" s="25"/>
      <c r="C398" s="25"/>
      <c r="D398" s="26"/>
      <c r="E398" s="26"/>
      <c r="F398" s="26"/>
      <c r="G398" s="26"/>
      <c r="H398" s="26"/>
    </row>
    <row r="399" spans="1:8" ht="15.75" customHeight="1" x14ac:dyDescent="0.3">
      <c r="B399" s="25"/>
      <c r="C399" s="25"/>
    </row>
    <row r="400" spans="1:8" ht="15.75" customHeight="1" x14ac:dyDescent="0.3">
      <c r="B400" s="25"/>
      <c r="C400" s="25"/>
    </row>
    <row r="401" spans="1:8" ht="15.75" customHeight="1" x14ac:dyDescent="0.3">
      <c r="B401" s="25"/>
      <c r="C401" s="25"/>
    </row>
    <row r="402" spans="1:8" ht="15.75" customHeight="1" x14ac:dyDescent="0.3">
      <c r="B402" s="25"/>
      <c r="C402" s="25"/>
    </row>
    <row r="403" spans="1:8" ht="15.75" customHeight="1" x14ac:dyDescent="0.3">
      <c r="B403" s="25"/>
      <c r="C403" s="25"/>
    </row>
    <row r="404" spans="1:8" ht="15.75" customHeight="1" x14ac:dyDescent="0.3">
      <c r="B404" s="25"/>
      <c r="C404" s="25"/>
    </row>
    <row r="405" spans="1:8" ht="15.75" customHeight="1" x14ac:dyDescent="0.3">
      <c r="A405" s="26"/>
      <c r="B405" s="25"/>
      <c r="C405" s="25"/>
      <c r="D405" s="26"/>
      <c r="E405" s="26"/>
      <c r="F405" s="26"/>
      <c r="G405" s="26"/>
      <c r="H405" s="26"/>
    </row>
    <row r="406" spans="1:8" ht="15.75" customHeight="1" x14ac:dyDescent="0.3">
      <c r="B406" s="25"/>
      <c r="C406" s="25"/>
    </row>
    <row r="407" spans="1:8" ht="15.75" customHeight="1" x14ac:dyDescent="0.3">
      <c r="A407" s="26"/>
      <c r="B407" s="25"/>
      <c r="C407" s="25"/>
      <c r="D407" s="26"/>
      <c r="E407" s="26"/>
      <c r="F407" s="26"/>
      <c r="G407" s="26"/>
      <c r="H407" s="26"/>
    </row>
    <row r="408" spans="1:8" ht="15.75" customHeight="1" x14ac:dyDescent="0.3">
      <c r="B408" s="25"/>
      <c r="C408" s="25"/>
    </row>
    <row r="409" spans="1:8" ht="15.75" customHeight="1" x14ac:dyDescent="0.3">
      <c r="B409" s="25"/>
      <c r="C409" s="25"/>
    </row>
    <row r="410" spans="1:8" ht="15.75" customHeight="1" x14ac:dyDescent="0.3">
      <c r="B410" s="25"/>
      <c r="C410" s="25"/>
    </row>
    <row r="411" spans="1:8" ht="15.75" customHeight="1" x14ac:dyDescent="0.3">
      <c r="B411" s="25"/>
      <c r="C411" s="25"/>
    </row>
    <row r="412" spans="1:8" ht="15.75" customHeight="1" x14ac:dyDescent="0.3">
      <c r="B412" s="25"/>
      <c r="C412" s="25"/>
    </row>
    <row r="413" spans="1:8" ht="15.75" customHeight="1" x14ac:dyDescent="0.3">
      <c r="B413" s="25"/>
      <c r="C413" s="25"/>
    </row>
    <row r="414" spans="1:8" ht="15.75" customHeight="1" x14ac:dyDescent="0.3">
      <c r="B414" s="25"/>
      <c r="C414" s="25"/>
    </row>
    <row r="415" spans="1:8" ht="15.75" customHeight="1" x14ac:dyDescent="0.3">
      <c r="B415" s="25"/>
      <c r="C415" s="25"/>
    </row>
    <row r="416" spans="1:8" ht="15.75" customHeight="1" x14ac:dyDescent="0.3">
      <c r="B416" s="25"/>
      <c r="C416" s="25"/>
    </row>
    <row r="417" spans="1:8" ht="15.75" customHeight="1" x14ac:dyDescent="0.3">
      <c r="B417" s="25"/>
      <c r="C417" s="25"/>
    </row>
    <row r="418" spans="1:8" ht="15.75" customHeight="1" x14ac:dyDescent="0.3">
      <c r="A418" s="26"/>
      <c r="B418" s="25"/>
      <c r="C418" s="25"/>
      <c r="D418" s="26"/>
      <c r="E418" s="26"/>
      <c r="F418" s="26"/>
      <c r="G418" s="26"/>
      <c r="H418" s="26"/>
    </row>
    <row r="419" spans="1:8" ht="15.75" customHeight="1" x14ac:dyDescent="0.3">
      <c r="B419" s="25"/>
      <c r="C419" s="25"/>
    </row>
    <row r="420" spans="1:8" ht="15.75" customHeight="1" x14ac:dyDescent="0.3">
      <c r="B420" s="25"/>
      <c r="C420" s="25"/>
    </row>
    <row r="421" spans="1:8" ht="15.75" customHeight="1" x14ac:dyDescent="0.3">
      <c r="B421" s="25"/>
      <c r="C421" s="25"/>
    </row>
    <row r="422" spans="1:8" ht="15.75" customHeight="1" x14ac:dyDescent="0.3">
      <c r="B422" s="25"/>
      <c r="C422" s="25"/>
    </row>
    <row r="423" spans="1:8" ht="15.75" customHeight="1" x14ac:dyDescent="0.3">
      <c r="B423" s="25"/>
      <c r="C423" s="25"/>
    </row>
    <row r="424" spans="1:8" ht="15.75" customHeight="1" x14ac:dyDescent="0.3">
      <c r="B424" s="25"/>
      <c r="C424" s="25"/>
    </row>
    <row r="425" spans="1:8" ht="15.75" customHeight="1" x14ac:dyDescent="0.3">
      <c r="B425" s="25"/>
      <c r="C425" s="25"/>
    </row>
    <row r="426" spans="1:8" ht="15.75" customHeight="1" x14ac:dyDescent="0.3">
      <c r="B426" s="25"/>
      <c r="C426" s="25"/>
    </row>
    <row r="427" spans="1:8" ht="15.75" customHeight="1" x14ac:dyDescent="0.3">
      <c r="B427" s="25"/>
      <c r="C427" s="25"/>
    </row>
    <row r="428" spans="1:8" ht="15.75" customHeight="1" x14ac:dyDescent="0.3">
      <c r="A428" s="26"/>
      <c r="B428" s="25"/>
      <c r="C428" s="25"/>
      <c r="D428" s="26"/>
      <c r="E428" s="26"/>
      <c r="F428" s="26"/>
      <c r="G428" s="26"/>
      <c r="H428" s="26"/>
    </row>
    <row r="429" spans="1:8" ht="15.75" customHeight="1" x14ac:dyDescent="0.3">
      <c r="B429" s="25"/>
      <c r="C429" s="25"/>
    </row>
    <row r="430" spans="1:8" ht="15.75" customHeight="1" x14ac:dyDescent="0.3">
      <c r="B430" s="25"/>
      <c r="C430" s="25"/>
    </row>
    <row r="431" spans="1:8" ht="15.75" customHeight="1" x14ac:dyDescent="0.3">
      <c r="A431" s="26"/>
      <c r="B431" s="25"/>
      <c r="C431" s="25"/>
      <c r="D431" s="26"/>
      <c r="E431" s="26"/>
      <c r="F431" s="26"/>
      <c r="G431" s="26"/>
      <c r="H431" s="26"/>
    </row>
    <row r="432" spans="1:8" ht="15.75" customHeight="1" x14ac:dyDescent="0.3">
      <c r="B432" s="25"/>
      <c r="C432" s="25"/>
    </row>
    <row r="433" spans="1:8" ht="15.75" customHeight="1" x14ac:dyDescent="0.3">
      <c r="B433" s="25"/>
      <c r="C433" s="25"/>
    </row>
    <row r="434" spans="1:8" ht="15.75" customHeight="1" x14ac:dyDescent="0.3">
      <c r="A434" s="26"/>
      <c r="B434" s="25"/>
      <c r="C434" s="25"/>
      <c r="D434" s="26"/>
      <c r="E434" s="26"/>
      <c r="F434" s="26"/>
      <c r="G434" s="26"/>
      <c r="H434" s="26"/>
    </row>
    <row r="435" spans="1:8" ht="15.75" customHeight="1" x14ac:dyDescent="0.3">
      <c r="B435" s="25"/>
      <c r="C435" s="25"/>
    </row>
    <row r="436" spans="1:8" ht="15.75" customHeight="1" x14ac:dyDescent="0.3">
      <c r="B436" s="25"/>
      <c r="C436" s="25"/>
    </row>
    <row r="437" spans="1:8" ht="15.75" customHeight="1" x14ac:dyDescent="0.3">
      <c r="A437" s="26"/>
      <c r="B437" s="25"/>
      <c r="C437" s="25"/>
      <c r="D437" s="26"/>
      <c r="E437" s="26"/>
      <c r="F437" s="26"/>
      <c r="G437" s="26"/>
      <c r="H437" s="26"/>
    </row>
    <row r="438" spans="1:8" ht="15.75" customHeight="1" x14ac:dyDescent="0.3">
      <c r="B438" s="25"/>
      <c r="C438" s="25"/>
    </row>
    <row r="439" spans="1:8" ht="15.75" customHeight="1" x14ac:dyDescent="0.3">
      <c r="B439" s="25"/>
      <c r="C439" s="25"/>
    </row>
    <row r="440" spans="1:8" ht="15.75" customHeight="1" x14ac:dyDescent="0.3">
      <c r="B440" s="25"/>
      <c r="C440" s="25"/>
    </row>
    <row r="441" spans="1:8" ht="15.75" customHeight="1" x14ac:dyDescent="0.3">
      <c r="B441" s="25"/>
      <c r="C441" s="25"/>
    </row>
    <row r="442" spans="1:8" ht="15.75" customHeight="1" x14ac:dyDescent="0.3">
      <c r="B442" s="25"/>
      <c r="C442" s="25"/>
    </row>
    <row r="443" spans="1:8" ht="15.75" customHeight="1" x14ac:dyDescent="0.3">
      <c r="B443" s="25"/>
      <c r="C443" s="25"/>
    </row>
    <row r="444" spans="1:8" ht="15.75" customHeight="1" x14ac:dyDescent="0.3">
      <c r="B444" s="25"/>
      <c r="C444" s="25"/>
    </row>
    <row r="445" spans="1:8" ht="15.75" customHeight="1" x14ac:dyDescent="0.3">
      <c r="B445" s="25"/>
      <c r="C445" s="25"/>
    </row>
    <row r="446" spans="1:8" ht="15.75" customHeight="1" x14ac:dyDescent="0.3">
      <c r="B446" s="25"/>
      <c r="C446" s="25"/>
    </row>
    <row r="447" spans="1:8" ht="15.75" customHeight="1" x14ac:dyDescent="0.3">
      <c r="B447" s="25"/>
      <c r="C447" s="25"/>
    </row>
    <row r="448" spans="1:8" ht="15.75" customHeight="1" x14ac:dyDescent="0.3">
      <c r="B448" s="25"/>
      <c r="C448" s="25"/>
    </row>
    <row r="449" spans="1:8" ht="15.75" customHeight="1" x14ac:dyDescent="0.3">
      <c r="B449" s="25"/>
      <c r="C449" s="25"/>
    </row>
    <row r="450" spans="1:8" ht="15.75" customHeight="1" x14ac:dyDescent="0.3">
      <c r="B450" s="25"/>
      <c r="C450" s="25"/>
    </row>
    <row r="451" spans="1:8" ht="15.75" customHeight="1" x14ac:dyDescent="0.3">
      <c r="B451" s="25"/>
      <c r="C451" s="25"/>
    </row>
    <row r="452" spans="1:8" ht="15.75" customHeight="1" x14ac:dyDescent="0.3">
      <c r="A452" s="26"/>
      <c r="B452" s="25"/>
      <c r="C452" s="25"/>
      <c r="D452" s="26"/>
      <c r="E452" s="26"/>
      <c r="F452" s="26"/>
      <c r="G452" s="26"/>
      <c r="H452" s="26"/>
    </row>
    <row r="453" spans="1:8" ht="15.75" customHeight="1" x14ac:dyDescent="0.3">
      <c r="A453" s="26"/>
      <c r="B453" s="25"/>
      <c r="C453" s="25"/>
      <c r="D453" s="26"/>
      <c r="E453" s="26"/>
      <c r="F453" s="26"/>
      <c r="G453" s="26"/>
      <c r="H453" s="26"/>
    </row>
    <row r="454" spans="1:8" ht="15.75" customHeight="1" x14ac:dyDescent="0.3">
      <c r="B454" s="25"/>
      <c r="C454" s="25"/>
    </row>
    <row r="455" spans="1:8" ht="15.75" customHeight="1" x14ac:dyDescent="0.3">
      <c r="A455" s="26"/>
      <c r="B455" s="25"/>
      <c r="C455" s="25"/>
      <c r="D455" s="26"/>
      <c r="E455" s="26"/>
      <c r="F455" s="26"/>
      <c r="G455" s="26"/>
      <c r="H455" s="26"/>
    </row>
    <row r="456" spans="1:8" ht="15.75" customHeight="1" x14ac:dyDescent="0.3">
      <c r="A456" s="26"/>
      <c r="B456" s="25"/>
      <c r="C456" s="25"/>
      <c r="D456" s="26"/>
      <c r="E456" s="26"/>
      <c r="F456" s="26"/>
      <c r="G456" s="26"/>
      <c r="H456" s="26"/>
    </row>
    <row r="457" spans="1:8" ht="15.75" customHeight="1" x14ac:dyDescent="0.3">
      <c r="B457" s="25"/>
      <c r="C457" s="25"/>
    </row>
    <row r="458" spans="1:8" ht="15.75" customHeight="1" x14ac:dyDescent="0.3">
      <c r="B458" s="25"/>
      <c r="C458" s="25"/>
    </row>
    <row r="459" spans="1:8" ht="15.75" customHeight="1" x14ac:dyDescent="0.3">
      <c r="B459" s="25"/>
      <c r="C459" s="25"/>
    </row>
    <row r="460" spans="1:8" ht="15.75" customHeight="1" x14ac:dyDescent="0.3">
      <c r="B460" s="25"/>
      <c r="C460" s="25"/>
    </row>
    <row r="461" spans="1:8" ht="15.75" customHeight="1" x14ac:dyDescent="0.3">
      <c r="B461" s="25"/>
      <c r="C461" s="25"/>
    </row>
    <row r="462" spans="1:8" ht="15.75" customHeight="1" x14ac:dyDescent="0.3">
      <c r="B462" s="25"/>
      <c r="C462" s="25"/>
    </row>
    <row r="463" spans="1:8" ht="15.75" customHeight="1" x14ac:dyDescent="0.3">
      <c r="B463" s="25"/>
      <c r="C463" s="25"/>
    </row>
    <row r="464" spans="1:8" ht="15.75" customHeight="1" x14ac:dyDescent="0.3">
      <c r="A464" s="26"/>
      <c r="B464" s="25"/>
      <c r="C464" s="25"/>
      <c r="D464" s="26"/>
      <c r="E464" s="26"/>
      <c r="F464" s="26"/>
      <c r="G464" s="26"/>
      <c r="H464" s="26"/>
    </row>
    <row r="465" spans="1:8" ht="15.75" customHeight="1" x14ac:dyDescent="0.3">
      <c r="B465" s="25"/>
      <c r="C465" s="25"/>
    </row>
    <row r="466" spans="1:8" ht="15.75" customHeight="1" x14ac:dyDescent="0.3">
      <c r="B466" s="25"/>
      <c r="C466" s="25"/>
    </row>
    <row r="467" spans="1:8" ht="15.75" customHeight="1" x14ac:dyDescent="0.3">
      <c r="B467" s="25"/>
      <c r="C467" s="25"/>
    </row>
    <row r="468" spans="1:8" ht="15.75" customHeight="1" x14ac:dyDescent="0.3">
      <c r="A468" s="26"/>
      <c r="B468" s="25"/>
      <c r="C468" s="25"/>
      <c r="D468" s="26"/>
      <c r="E468" s="26"/>
      <c r="F468" s="26"/>
      <c r="G468" s="26"/>
      <c r="H468" s="26"/>
    </row>
    <row r="469" spans="1:8" ht="15.75" customHeight="1" x14ac:dyDescent="0.3">
      <c r="A469" s="26"/>
      <c r="B469" s="25"/>
      <c r="C469" s="25"/>
      <c r="D469" s="26"/>
      <c r="E469" s="26"/>
      <c r="F469" s="26"/>
      <c r="G469" s="26"/>
      <c r="H469" s="26"/>
    </row>
    <row r="470" spans="1:8" ht="15.75" customHeight="1" x14ac:dyDescent="0.3">
      <c r="B470" s="25"/>
      <c r="C470" s="25"/>
    </row>
    <row r="471" spans="1:8" ht="15.75" customHeight="1" x14ac:dyDescent="0.3">
      <c r="A471" s="26"/>
      <c r="B471" s="25"/>
      <c r="C471" s="25"/>
      <c r="D471" s="26"/>
      <c r="E471" s="26"/>
      <c r="F471" s="26"/>
      <c r="G471" s="26"/>
      <c r="H471" s="26"/>
    </row>
    <row r="472" spans="1:8" ht="15.75" customHeight="1" x14ac:dyDescent="0.3">
      <c r="B472" s="25"/>
      <c r="C472" s="25"/>
    </row>
    <row r="473" spans="1:8" ht="15.75" customHeight="1" x14ac:dyDescent="0.3">
      <c r="A473" s="26"/>
      <c r="B473" s="25"/>
      <c r="C473" s="25"/>
      <c r="D473" s="26"/>
      <c r="E473" s="26"/>
      <c r="F473" s="26"/>
      <c r="G473" s="26"/>
      <c r="H473" s="26"/>
    </row>
    <row r="474" spans="1:8" ht="15.75" customHeight="1" x14ac:dyDescent="0.3">
      <c r="B474" s="25"/>
      <c r="C474" s="25"/>
    </row>
    <row r="475" spans="1:8" ht="15.75" customHeight="1" x14ac:dyDescent="0.3">
      <c r="A475" s="26"/>
      <c r="B475" s="25"/>
      <c r="C475" s="25"/>
      <c r="D475" s="26"/>
      <c r="E475" s="26"/>
      <c r="F475" s="26"/>
      <c r="G475" s="26"/>
      <c r="H475" s="26"/>
    </row>
    <row r="476" spans="1:8" ht="15.75" customHeight="1" x14ac:dyDescent="0.3">
      <c r="B476" s="25"/>
      <c r="C476" s="25"/>
    </row>
    <row r="477" spans="1:8" ht="15.75" customHeight="1" x14ac:dyDescent="0.3">
      <c r="B477" s="25"/>
      <c r="C477" s="25"/>
    </row>
    <row r="478" spans="1:8" ht="15.75" customHeight="1" x14ac:dyDescent="0.3">
      <c r="B478" s="25"/>
      <c r="C478" s="25"/>
    </row>
    <row r="479" spans="1:8" ht="15.75" customHeight="1" x14ac:dyDescent="0.3">
      <c r="B479" s="25"/>
      <c r="C479" s="25"/>
    </row>
    <row r="480" spans="1:8" ht="15.75" customHeight="1" x14ac:dyDescent="0.3">
      <c r="B480" s="25"/>
      <c r="C480" s="25"/>
    </row>
    <row r="481" spans="1:8" ht="15.75" customHeight="1" x14ac:dyDescent="0.3">
      <c r="B481" s="25"/>
      <c r="C481" s="25"/>
    </row>
    <row r="482" spans="1:8" ht="15.75" customHeight="1" x14ac:dyDescent="0.3">
      <c r="B482" s="25"/>
      <c r="C482" s="25"/>
    </row>
    <row r="483" spans="1:8" ht="15.75" customHeight="1" x14ac:dyDescent="0.3">
      <c r="B483" s="25"/>
      <c r="C483" s="25"/>
    </row>
    <row r="484" spans="1:8" ht="15.75" customHeight="1" x14ac:dyDescent="0.3">
      <c r="B484" s="25"/>
      <c r="C484" s="25"/>
    </row>
    <row r="485" spans="1:8" ht="15.75" customHeight="1" x14ac:dyDescent="0.3">
      <c r="B485" s="25"/>
      <c r="C485" s="25"/>
    </row>
    <row r="486" spans="1:8" ht="15.75" customHeight="1" x14ac:dyDescent="0.3">
      <c r="B486" s="25"/>
      <c r="C486" s="25"/>
    </row>
    <row r="487" spans="1:8" ht="15.75" customHeight="1" x14ac:dyDescent="0.3">
      <c r="B487" s="25"/>
      <c r="C487" s="25"/>
    </row>
    <row r="488" spans="1:8" ht="15.75" customHeight="1" x14ac:dyDescent="0.3">
      <c r="B488" s="25"/>
      <c r="C488" s="25"/>
    </row>
    <row r="489" spans="1:8" ht="15.75" customHeight="1" x14ac:dyDescent="0.3">
      <c r="A489" s="26"/>
      <c r="B489" s="25"/>
      <c r="C489" s="25"/>
      <c r="D489" s="26"/>
      <c r="E489" s="26"/>
      <c r="F489" s="26"/>
      <c r="G489" s="26"/>
      <c r="H489" s="26"/>
    </row>
    <row r="490" spans="1:8" ht="15.75" customHeight="1" x14ac:dyDescent="0.3">
      <c r="B490" s="25"/>
      <c r="C490" s="25"/>
    </row>
    <row r="491" spans="1:8" ht="15.75" customHeight="1" x14ac:dyDescent="0.3">
      <c r="B491" s="25"/>
      <c r="C491" s="25"/>
    </row>
    <row r="492" spans="1:8" ht="15.75" customHeight="1" x14ac:dyDescent="0.3">
      <c r="B492" s="25"/>
      <c r="C492" s="25"/>
    </row>
    <row r="493" spans="1:8" ht="15.75" customHeight="1" x14ac:dyDescent="0.3">
      <c r="B493" s="25"/>
      <c r="C493" s="25"/>
    </row>
    <row r="494" spans="1:8" ht="15.75" customHeight="1" x14ac:dyDescent="0.3">
      <c r="A494" s="26"/>
      <c r="B494" s="25"/>
      <c r="C494" s="25"/>
      <c r="D494" s="26"/>
      <c r="E494" s="26"/>
      <c r="F494" s="26"/>
      <c r="G494" s="26"/>
      <c r="H494" s="26"/>
    </row>
    <row r="495" spans="1:8" ht="15.75" customHeight="1" x14ac:dyDescent="0.3">
      <c r="B495" s="25"/>
      <c r="C495" s="25"/>
    </row>
    <row r="496" spans="1:8" ht="15.75" customHeight="1" x14ac:dyDescent="0.3">
      <c r="B496" s="25"/>
      <c r="C496" s="25"/>
    </row>
    <row r="497" spans="1:8" ht="15.75" customHeight="1" x14ac:dyDescent="0.3">
      <c r="B497" s="25"/>
      <c r="C497" s="25"/>
    </row>
    <row r="498" spans="1:8" ht="15.75" customHeight="1" x14ac:dyDescent="0.3">
      <c r="A498" s="26"/>
      <c r="B498" s="25"/>
      <c r="C498" s="25"/>
      <c r="D498" s="26"/>
      <c r="E498" s="26"/>
      <c r="F498" s="26"/>
      <c r="G498" s="26"/>
      <c r="H498" s="26"/>
    </row>
    <row r="499" spans="1:8" ht="15.75" customHeight="1" x14ac:dyDescent="0.3">
      <c r="B499" s="25"/>
      <c r="C499" s="25"/>
    </row>
    <row r="500" spans="1:8" ht="15.75" customHeight="1" x14ac:dyDescent="0.3">
      <c r="B500" s="25"/>
      <c r="C500" s="25"/>
    </row>
    <row r="501" spans="1:8" ht="15.75" customHeight="1" x14ac:dyDescent="0.3">
      <c r="B501" s="25"/>
      <c r="C501" s="25"/>
    </row>
    <row r="502" spans="1:8" ht="15.75" customHeight="1" x14ac:dyDescent="0.3">
      <c r="A502" s="26"/>
      <c r="B502" s="25"/>
      <c r="C502" s="25"/>
      <c r="D502" s="26"/>
      <c r="E502" s="26"/>
      <c r="F502" s="26"/>
      <c r="G502" s="26"/>
      <c r="H502" s="26"/>
    </row>
    <row r="503" spans="1:8" ht="15.75" customHeight="1" x14ac:dyDescent="0.3">
      <c r="B503" s="25"/>
      <c r="C503" s="25"/>
    </row>
    <row r="504" spans="1:8" ht="15.75" customHeight="1" x14ac:dyDescent="0.3">
      <c r="A504" s="26"/>
      <c r="B504" s="25"/>
      <c r="C504" s="25"/>
      <c r="D504" s="26"/>
      <c r="E504" s="26"/>
      <c r="F504" s="26"/>
      <c r="G504" s="26"/>
      <c r="H504" s="26"/>
    </row>
    <row r="505" spans="1:8" ht="15.75" customHeight="1" x14ac:dyDescent="0.3">
      <c r="B505" s="25"/>
      <c r="C505" s="25"/>
    </row>
    <row r="506" spans="1:8" ht="15.75" customHeight="1" x14ac:dyDescent="0.3">
      <c r="A506" s="26"/>
      <c r="B506" s="25"/>
      <c r="C506" s="25"/>
      <c r="D506" s="26"/>
      <c r="E506" s="26"/>
      <c r="F506" s="26"/>
      <c r="G506" s="26"/>
      <c r="H506" s="26"/>
    </row>
    <row r="507" spans="1:8" ht="15.75" customHeight="1" x14ac:dyDescent="0.3">
      <c r="B507" s="25"/>
      <c r="C507" s="25"/>
    </row>
    <row r="508" spans="1:8" ht="15.75" customHeight="1" x14ac:dyDescent="0.3">
      <c r="A508" s="26"/>
      <c r="B508" s="25"/>
      <c r="C508" s="25"/>
      <c r="D508" s="26"/>
      <c r="E508" s="26"/>
      <c r="F508" s="26"/>
      <c r="G508" s="26"/>
      <c r="H508" s="26"/>
    </row>
    <row r="509" spans="1:8" ht="15.75" customHeight="1" x14ac:dyDescent="0.3">
      <c r="B509" s="25"/>
      <c r="C509" s="25"/>
    </row>
    <row r="510" spans="1:8" ht="15.75" customHeight="1" x14ac:dyDescent="0.3">
      <c r="A510" s="26"/>
      <c r="B510" s="25"/>
      <c r="C510" s="25"/>
      <c r="D510" s="26"/>
      <c r="E510" s="26"/>
      <c r="F510" s="26"/>
      <c r="G510" s="26"/>
      <c r="H510" s="26"/>
    </row>
    <row r="511" spans="1:8" ht="15.75" customHeight="1" x14ac:dyDescent="0.3">
      <c r="B511" s="25"/>
      <c r="C511" s="25"/>
    </row>
    <row r="512" spans="1:8" ht="15.75" customHeight="1" x14ac:dyDescent="0.3">
      <c r="B512" s="25"/>
      <c r="C512" s="25"/>
    </row>
    <row r="513" spans="1:8" ht="15.75" customHeight="1" x14ac:dyDescent="0.3">
      <c r="A513" s="26"/>
      <c r="B513" s="25"/>
      <c r="C513" s="25"/>
      <c r="D513" s="26"/>
      <c r="E513" s="26"/>
      <c r="F513" s="26"/>
      <c r="G513" s="26"/>
      <c r="H513" s="26"/>
    </row>
    <row r="514" spans="1:8" ht="15.75" customHeight="1" x14ac:dyDescent="0.3">
      <c r="B514" s="25"/>
      <c r="C514" s="25"/>
    </row>
    <row r="515" spans="1:8" ht="15.75" customHeight="1" x14ac:dyDescent="0.3">
      <c r="B515" s="25"/>
      <c r="C515" s="25"/>
    </row>
    <row r="516" spans="1:8" ht="15.75" customHeight="1" x14ac:dyDescent="0.3">
      <c r="B516" s="25"/>
      <c r="C516" s="25"/>
    </row>
    <row r="517" spans="1:8" ht="15.75" customHeight="1" x14ac:dyDescent="0.3">
      <c r="A517" s="26"/>
      <c r="B517" s="25"/>
      <c r="C517" s="25"/>
      <c r="D517" s="26"/>
      <c r="E517" s="26"/>
      <c r="F517" s="26"/>
      <c r="G517" s="26"/>
      <c r="H517" s="26"/>
    </row>
    <row r="518" spans="1:8" ht="15.75" customHeight="1" x14ac:dyDescent="0.3">
      <c r="B518" s="25"/>
      <c r="C518" s="25"/>
    </row>
    <row r="519" spans="1:8" ht="15.75" customHeight="1" x14ac:dyDescent="0.3">
      <c r="B519" s="25"/>
      <c r="C519" s="25"/>
    </row>
    <row r="520" spans="1:8" ht="15.75" customHeight="1" x14ac:dyDescent="0.3">
      <c r="A520" s="26"/>
      <c r="B520" s="25"/>
      <c r="C520" s="25"/>
      <c r="D520" s="26"/>
      <c r="E520" s="26"/>
      <c r="F520" s="26"/>
      <c r="G520" s="26"/>
      <c r="H520" s="26"/>
    </row>
    <row r="521" spans="1:8" ht="15.75" customHeight="1" x14ac:dyDescent="0.3">
      <c r="B521" s="25"/>
      <c r="C521" s="25"/>
    </row>
    <row r="522" spans="1:8" ht="15.75" customHeight="1" x14ac:dyDescent="0.3">
      <c r="B522" s="25"/>
      <c r="C522" s="25"/>
    </row>
    <row r="523" spans="1:8" ht="15.75" customHeight="1" x14ac:dyDescent="0.3">
      <c r="B523" s="25"/>
      <c r="C523" s="25"/>
    </row>
    <row r="524" spans="1:8" ht="15.75" customHeight="1" x14ac:dyDescent="0.3">
      <c r="B524" s="25"/>
      <c r="C524" s="25"/>
    </row>
    <row r="525" spans="1:8" ht="15.75" customHeight="1" x14ac:dyDescent="0.3">
      <c r="B525" s="25"/>
      <c r="C525" s="25"/>
    </row>
    <row r="526" spans="1:8" ht="15.75" customHeight="1" x14ac:dyDescent="0.3">
      <c r="B526" s="25"/>
      <c r="C526" s="25"/>
    </row>
    <row r="527" spans="1:8" ht="15.75" customHeight="1" x14ac:dyDescent="0.3">
      <c r="B527" s="25"/>
      <c r="C527" s="25"/>
    </row>
    <row r="528" spans="1:8" ht="15.75" customHeight="1" x14ac:dyDescent="0.3">
      <c r="B528" s="25"/>
      <c r="C528" s="25"/>
    </row>
    <row r="529" spans="1:8" ht="15.75" customHeight="1" x14ac:dyDescent="0.3">
      <c r="B529" s="25"/>
      <c r="C529" s="25"/>
    </row>
    <row r="530" spans="1:8" ht="15.75" customHeight="1" x14ac:dyDescent="0.3">
      <c r="B530" s="25"/>
      <c r="C530" s="25"/>
    </row>
    <row r="531" spans="1:8" ht="15.75" customHeight="1" x14ac:dyDescent="0.3">
      <c r="B531" s="25"/>
      <c r="C531" s="25"/>
    </row>
    <row r="532" spans="1:8" ht="15.75" customHeight="1" x14ac:dyDescent="0.3">
      <c r="B532" s="25"/>
      <c r="C532" s="25"/>
    </row>
    <row r="533" spans="1:8" ht="15.75" customHeight="1" x14ac:dyDescent="0.3">
      <c r="B533" s="25"/>
      <c r="C533" s="25"/>
    </row>
    <row r="534" spans="1:8" ht="15.75" customHeight="1" x14ac:dyDescent="0.3">
      <c r="B534" s="25"/>
      <c r="C534" s="25"/>
    </row>
    <row r="535" spans="1:8" ht="15.75" customHeight="1" x14ac:dyDescent="0.3">
      <c r="B535" s="25"/>
      <c r="C535" s="25"/>
    </row>
    <row r="536" spans="1:8" ht="15.75" customHeight="1" x14ac:dyDescent="0.3">
      <c r="B536" s="25"/>
      <c r="C536" s="25"/>
    </row>
    <row r="537" spans="1:8" ht="15.75" customHeight="1" x14ac:dyDescent="0.3">
      <c r="B537" s="25"/>
      <c r="C537" s="25"/>
    </row>
    <row r="538" spans="1:8" ht="15.75" customHeight="1" x14ac:dyDescent="0.3">
      <c r="B538" s="25"/>
      <c r="C538" s="25"/>
    </row>
    <row r="539" spans="1:8" ht="15.75" customHeight="1" x14ac:dyDescent="0.3">
      <c r="B539" s="25"/>
      <c r="C539" s="25"/>
    </row>
    <row r="540" spans="1:8" ht="15.75" customHeight="1" x14ac:dyDescent="0.3">
      <c r="A540" s="26"/>
      <c r="B540" s="25"/>
      <c r="C540" s="25"/>
      <c r="D540" s="26"/>
      <c r="E540" s="26"/>
      <c r="F540" s="26"/>
      <c r="G540" s="26"/>
      <c r="H540" s="26"/>
    </row>
    <row r="541" spans="1:8" ht="15.75" customHeight="1" x14ac:dyDescent="0.3">
      <c r="B541" s="25"/>
      <c r="C541" s="25"/>
    </row>
    <row r="542" spans="1:8" ht="15.75" customHeight="1" x14ac:dyDescent="0.3">
      <c r="B542" s="25"/>
      <c r="C542" s="25"/>
    </row>
    <row r="543" spans="1:8" ht="15.75" customHeight="1" x14ac:dyDescent="0.3">
      <c r="B543" s="25"/>
      <c r="C543" s="25"/>
    </row>
    <row r="544" spans="1:8" ht="15.75" customHeight="1" x14ac:dyDescent="0.3">
      <c r="B544" s="25"/>
      <c r="C544" s="25"/>
    </row>
    <row r="545" spans="1:8" ht="15.75" customHeight="1" x14ac:dyDescent="0.3">
      <c r="B545" s="25"/>
      <c r="C545" s="25"/>
    </row>
    <row r="546" spans="1:8" ht="15.75" customHeight="1" x14ac:dyDescent="0.3">
      <c r="B546" s="25"/>
      <c r="C546" s="25"/>
    </row>
    <row r="547" spans="1:8" ht="15.75" customHeight="1" x14ac:dyDescent="0.3">
      <c r="B547" s="25"/>
      <c r="C547" s="25"/>
    </row>
    <row r="548" spans="1:8" ht="15.75" customHeight="1" x14ac:dyDescent="0.3">
      <c r="A548" s="26"/>
      <c r="B548" s="25"/>
      <c r="C548" s="25"/>
      <c r="D548" s="26"/>
      <c r="E548" s="26"/>
      <c r="F548" s="26"/>
      <c r="G548" s="26"/>
      <c r="H548" s="26"/>
    </row>
    <row r="549" spans="1:8" ht="15.75" customHeight="1" x14ac:dyDescent="0.3">
      <c r="B549" s="25"/>
      <c r="C549" s="25"/>
    </row>
    <row r="550" spans="1:8" ht="15.75" customHeight="1" x14ac:dyDescent="0.3">
      <c r="B550" s="25"/>
      <c r="C550" s="25"/>
    </row>
    <row r="551" spans="1:8" ht="15.75" customHeight="1" x14ac:dyDescent="0.3">
      <c r="A551" s="26"/>
      <c r="B551" s="25"/>
      <c r="C551" s="25"/>
      <c r="D551" s="26"/>
      <c r="E551" s="26"/>
      <c r="F551" s="26"/>
      <c r="G551" s="26"/>
      <c r="H551" s="26"/>
    </row>
    <row r="552" spans="1:8" ht="15.75" customHeight="1" x14ac:dyDescent="0.3">
      <c r="B552" s="25"/>
      <c r="C552" s="25"/>
    </row>
    <row r="553" spans="1:8" ht="15.75" customHeight="1" x14ac:dyDescent="0.3">
      <c r="A553" s="26"/>
      <c r="B553" s="25"/>
      <c r="C553" s="25"/>
      <c r="D553" s="26"/>
      <c r="E553" s="26"/>
      <c r="F553" s="26"/>
      <c r="G553" s="26"/>
      <c r="H553" s="26"/>
    </row>
    <row r="554" spans="1:8" ht="15.75" customHeight="1" x14ac:dyDescent="0.3">
      <c r="B554" s="25"/>
      <c r="C554" s="25"/>
    </row>
    <row r="555" spans="1:8" ht="15.75" customHeight="1" x14ac:dyDescent="0.3">
      <c r="B555" s="25"/>
      <c r="C555" s="25"/>
    </row>
    <row r="556" spans="1:8" ht="15.75" customHeight="1" x14ac:dyDescent="0.3">
      <c r="B556" s="25"/>
      <c r="C556" s="25"/>
    </row>
    <row r="557" spans="1:8" ht="15.75" customHeight="1" x14ac:dyDescent="0.3">
      <c r="B557" s="25"/>
      <c r="C557" s="25"/>
    </row>
    <row r="558" spans="1:8" ht="15.75" customHeight="1" x14ac:dyDescent="0.3">
      <c r="B558" s="25"/>
      <c r="C558" s="25"/>
    </row>
    <row r="559" spans="1:8" ht="15.75" customHeight="1" x14ac:dyDescent="0.3">
      <c r="B559" s="25"/>
      <c r="C559" s="25"/>
    </row>
    <row r="560" spans="1:8" ht="15.75" customHeight="1" x14ac:dyDescent="0.3">
      <c r="B560" s="25"/>
      <c r="C560" s="25"/>
    </row>
    <row r="561" spans="1:8" ht="15.75" customHeight="1" x14ac:dyDescent="0.3">
      <c r="B561" s="25"/>
      <c r="C561" s="25"/>
    </row>
    <row r="562" spans="1:8" ht="15.75" customHeight="1" x14ac:dyDescent="0.3">
      <c r="B562" s="25"/>
      <c r="C562" s="25"/>
    </row>
    <row r="563" spans="1:8" ht="15.75" customHeight="1" x14ac:dyDescent="0.3">
      <c r="B563" s="25"/>
      <c r="C563" s="25"/>
    </row>
    <row r="564" spans="1:8" ht="15.75" customHeight="1" x14ac:dyDescent="0.3">
      <c r="A564" s="26"/>
      <c r="B564" s="25"/>
      <c r="C564" s="25"/>
      <c r="D564" s="26"/>
      <c r="E564" s="26"/>
      <c r="F564" s="26"/>
      <c r="G564" s="26"/>
      <c r="H564" s="26"/>
    </row>
    <row r="565" spans="1:8" ht="15.75" customHeight="1" x14ac:dyDescent="0.3">
      <c r="B565" s="25"/>
      <c r="C565" s="25"/>
    </row>
    <row r="566" spans="1:8" ht="15.75" customHeight="1" x14ac:dyDescent="0.3">
      <c r="B566" s="25"/>
      <c r="C566" s="25"/>
    </row>
    <row r="567" spans="1:8" ht="15.75" customHeight="1" x14ac:dyDescent="0.3">
      <c r="B567" s="25"/>
      <c r="C567" s="25"/>
    </row>
    <row r="568" spans="1:8" ht="15.75" customHeight="1" x14ac:dyDescent="0.3">
      <c r="A568" s="26"/>
      <c r="B568" s="25"/>
      <c r="C568" s="25"/>
      <c r="D568" s="26"/>
      <c r="E568" s="26"/>
      <c r="F568" s="26"/>
      <c r="G568" s="26"/>
      <c r="H568" s="26"/>
    </row>
    <row r="569" spans="1:8" ht="15.75" customHeight="1" x14ac:dyDescent="0.3">
      <c r="B569" s="25"/>
      <c r="C569" s="25"/>
    </row>
    <row r="570" spans="1:8" ht="15.75" customHeight="1" x14ac:dyDescent="0.3">
      <c r="B570" s="25"/>
      <c r="C570" s="25"/>
    </row>
    <row r="571" spans="1:8" ht="15.75" customHeight="1" x14ac:dyDescent="0.3">
      <c r="B571" s="25"/>
      <c r="C571" s="25"/>
    </row>
    <row r="572" spans="1:8" ht="15.75" customHeight="1" x14ac:dyDescent="0.3">
      <c r="B572" s="25"/>
      <c r="C572" s="25"/>
    </row>
    <row r="573" spans="1:8" ht="15.75" customHeight="1" x14ac:dyDescent="0.3">
      <c r="B573" s="25"/>
      <c r="C573" s="25"/>
    </row>
    <row r="574" spans="1:8" ht="15.75" customHeight="1" x14ac:dyDescent="0.3">
      <c r="B574" s="25"/>
      <c r="C574" s="25"/>
    </row>
    <row r="575" spans="1:8" ht="15.75" customHeight="1" x14ac:dyDescent="0.3">
      <c r="A575" s="26"/>
      <c r="B575" s="25"/>
      <c r="C575" s="25"/>
      <c r="D575" s="26"/>
      <c r="E575" s="26"/>
      <c r="F575" s="26"/>
      <c r="G575" s="26"/>
      <c r="H575" s="26"/>
    </row>
    <row r="576" spans="1:8" ht="15.75" customHeight="1" x14ac:dyDescent="0.3">
      <c r="B576" s="25"/>
      <c r="C576" s="25"/>
    </row>
    <row r="577" spans="1:8" ht="15.75" customHeight="1" x14ac:dyDescent="0.3">
      <c r="B577" s="25"/>
      <c r="C577" s="25"/>
    </row>
    <row r="578" spans="1:8" ht="15.75" customHeight="1" x14ac:dyDescent="0.3">
      <c r="B578" s="25"/>
      <c r="C578" s="25"/>
    </row>
    <row r="579" spans="1:8" ht="15.75" customHeight="1" x14ac:dyDescent="0.3">
      <c r="B579" s="25"/>
      <c r="C579" s="25"/>
    </row>
    <row r="580" spans="1:8" ht="15.75" customHeight="1" x14ac:dyDescent="0.3">
      <c r="A580" s="26"/>
      <c r="B580" s="25"/>
      <c r="C580" s="25"/>
      <c r="D580" s="26"/>
      <c r="E580" s="26"/>
      <c r="F580" s="26"/>
      <c r="G580" s="26"/>
      <c r="H580" s="26"/>
    </row>
    <row r="581" spans="1:8" ht="15.75" customHeight="1" x14ac:dyDescent="0.3">
      <c r="B581" s="25"/>
      <c r="C581" s="25"/>
    </row>
    <row r="582" spans="1:8" ht="15.75" customHeight="1" x14ac:dyDescent="0.3">
      <c r="A582" s="26"/>
      <c r="B582" s="25"/>
      <c r="C582" s="25"/>
      <c r="D582" s="26"/>
      <c r="E582" s="26"/>
      <c r="F582" s="26"/>
      <c r="G582" s="26"/>
      <c r="H582" s="26"/>
    </row>
    <row r="583" spans="1:8" ht="15.75" customHeight="1" x14ac:dyDescent="0.3">
      <c r="B583" s="25"/>
      <c r="C583" s="25"/>
    </row>
    <row r="584" spans="1:8" ht="15.75" customHeight="1" x14ac:dyDescent="0.3">
      <c r="B584" s="25"/>
      <c r="C584" s="25"/>
    </row>
    <row r="585" spans="1:8" ht="15.75" customHeight="1" x14ac:dyDescent="0.3">
      <c r="B585" s="25"/>
      <c r="C585" s="25"/>
    </row>
    <row r="586" spans="1:8" ht="15.75" customHeight="1" x14ac:dyDescent="0.3">
      <c r="B586" s="25"/>
      <c r="C586" s="25"/>
    </row>
    <row r="587" spans="1:8" ht="15.75" customHeight="1" x14ac:dyDescent="0.3">
      <c r="B587" s="25"/>
      <c r="C587" s="25"/>
    </row>
    <row r="588" spans="1:8" ht="15.75" customHeight="1" x14ac:dyDescent="0.3">
      <c r="B588" s="25"/>
      <c r="C588" s="25"/>
    </row>
    <row r="589" spans="1:8" ht="15.75" customHeight="1" x14ac:dyDescent="0.3">
      <c r="B589" s="25"/>
      <c r="C589" s="25"/>
    </row>
    <row r="590" spans="1:8" ht="15.75" customHeight="1" x14ac:dyDescent="0.3">
      <c r="B590" s="25"/>
      <c r="C590" s="25"/>
    </row>
    <row r="591" spans="1:8" ht="15.75" customHeight="1" x14ac:dyDescent="0.3">
      <c r="A591" s="26"/>
      <c r="B591" s="25"/>
      <c r="C591" s="25"/>
      <c r="D591" s="26"/>
      <c r="E591" s="26"/>
      <c r="F591" s="26"/>
      <c r="G591" s="26"/>
      <c r="H591" s="26"/>
    </row>
    <row r="592" spans="1:8" ht="15.75" customHeight="1" x14ac:dyDescent="0.3">
      <c r="B592" s="25"/>
      <c r="C592" s="25"/>
    </row>
    <row r="593" spans="1:8" ht="15.75" customHeight="1" x14ac:dyDescent="0.3">
      <c r="B593" s="25"/>
      <c r="C593" s="25"/>
    </row>
    <row r="594" spans="1:8" ht="15.75" customHeight="1" x14ac:dyDescent="0.3">
      <c r="B594" s="25"/>
      <c r="C594" s="25"/>
    </row>
    <row r="595" spans="1:8" ht="15.75" customHeight="1" x14ac:dyDescent="0.3">
      <c r="B595" s="25"/>
      <c r="C595" s="25"/>
    </row>
    <row r="596" spans="1:8" ht="15.75" customHeight="1" x14ac:dyDescent="0.3">
      <c r="B596" s="25"/>
      <c r="C596" s="25"/>
    </row>
    <row r="597" spans="1:8" ht="15.75" customHeight="1" x14ac:dyDescent="0.3">
      <c r="B597" s="25"/>
      <c r="C597" s="25"/>
    </row>
    <row r="598" spans="1:8" ht="15.75" customHeight="1" x14ac:dyDescent="0.3">
      <c r="B598" s="25"/>
      <c r="C598" s="25"/>
    </row>
    <row r="599" spans="1:8" ht="15.75" customHeight="1" x14ac:dyDescent="0.3">
      <c r="B599" s="25"/>
      <c r="C599" s="25"/>
    </row>
    <row r="600" spans="1:8" ht="15.75" customHeight="1" x14ac:dyDescent="0.3">
      <c r="B600" s="25"/>
      <c r="C600" s="25"/>
    </row>
    <row r="601" spans="1:8" ht="15.75" customHeight="1" x14ac:dyDescent="0.3">
      <c r="B601" s="25"/>
      <c r="C601" s="25"/>
    </row>
    <row r="602" spans="1:8" ht="15.75" customHeight="1" x14ac:dyDescent="0.3">
      <c r="B602" s="25"/>
      <c r="C602" s="25"/>
    </row>
    <row r="603" spans="1:8" ht="15.75" customHeight="1" x14ac:dyDescent="0.3">
      <c r="B603" s="25"/>
      <c r="C603" s="25"/>
    </row>
    <row r="604" spans="1:8" ht="15.75" customHeight="1" x14ac:dyDescent="0.3">
      <c r="B604" s="25"/>
      <c r="C604" s="25"/>
    </row>
    <row r="605" spans="1:8" ht="15.75" customHeight="1" x14ac:dyDescent="0.3">
      <c r="B605" s="25"/>
      <c r="C605" s="25"/>
    </row>
    <row r="606" spans="1:8" ht="15.75" customHeight="1" x14ac:dyDescent="0.3">
      <c r="B606" s="25"/>
      <c r="C606" s="25"/>
    </row>
    <row r="607" spans="1:8" ht="15.75" customHeight="1" x14ac:dyDescent="0.3">
      <c r="A607" s="26"/>
      <c r="B607" s="25"/>
      <c r="C607" s="25"/>
      <c r="D607" s="26"/>
      <c r="E607" s="26"/>
      <c r="F607" s="26"/>
      <c r="G607" s="26"/>
      <c r="H607" s="26"/>
    </row>
    <row r="608" spans="1:8" ht="15.75" customHeight="1" x14ac:dyDescent="0.3">
      <c r="B608" s="25"/>
      <c r="C608" s="25"/>
    </row>
    <row r="609" spans="2:3" ht="15.75" customHeight="1" x14ac:dyDescent="0.3">
      <c r="B609" s="25"/>
      <c r="C609" s="25"/>
    </row>
    <row r="610" spans="2:3" ht="15.75" customHeight="1" x14ac:dyDescent="0.3">
      <c r="B610" s="25"/>
      <c r="C610" s="25"/>
    </row>
    <row r="611" spans="2:3" ht="15.75" customHeight="1" x14ac:dyDescent="0.3">
      <c r="B611" s="25"/>
      <c r="C611" s="25"/>
    </row>
    <row r="612" spans="2:3" ht="15.75" customHeight="1" x14ac:dyDescent="0.3">
      <c r="B612" s="25"/>
      <c r="C612" s="25"/>
    </row>
    <row r="613" spans="2:3" ht="15.75" customHeight="1" x14ac:dyDescent="0.3">
      <c r="B613" s="25"/>
      <c r="C613" s="25"/>
    </row>
    <row r="614" spans="2:3" ht="15.75" customHeight="1" x14ac:dyDescent="0.3">
      <c r="B614" s="25"/>
      <c r="C614" s="25"/>
    </row>
    <row r="615" spans="2:3" ht="15.75" customHeight="1" x14ac:dyDescent="0.3">
      <c r="B615" s="25"/>
      <c r="C615" s="25"/>
    </row>
    <row r="616" spans="2:3" ht="15.75" customHeight="1" x14ac:dyDescent="0.3">
      <c r="B616" s="25"/>
      <c r="C616" s="25"/>
    </row>
    <row r="617" spans="2:3" ht="15.75" customHeight="1" x14ac:dyDescent="0.3">
      <c r="B617" s="25"/>
      <c r="C617" s="25"/>
    </row>
    <row r="618" spans="2:3" ht="15.75" customHeight="1" x14ac:dyDescent="0.3">
      <c r="B618" s="25"/>
      <c r="C618" s="25"/>
    </row>
    <row r="619" spans="2:3" ht="15.75" customHeight="1" x14ac:dyDescent="0.3">
      <c r="B619" s="25"/>
      <c r="C619" s="25"/>
    </row>
    <row r="620" spans="2:3" ht="15.75" customHeight="1" x14ac:dyDescent="0.3">
      <c r="B620" s="25"/>
      <c r="C620" s="25"/>
    </row>
    <row r="621" spans="2:3" ht="15.75" customHeight="1" x14ac:dyDescent="0.3">
      <c r="B621" s="25"/>
      <c r="C621" s="25"/>
    </row>
    <row r="622" spans="2:3" ht="15.75" customHeight="1" x14ac:dyDescent="0.3">
      <c r="B622" s="25"/>
      <c r="C622" s="25"/>
    </row>
    <row r="623" spans="2:3" ht="15.75" customHeight="1" x14ac:dyDescent="0.3">
      <c r="B623" s="25"/>
      <c r="C623" s="25"/>
    </row>
    <row r="624" spans="2:3" ht="15.75" customHeight="1" x14ac:dyDescent="0.3">
      <c r="B624" s="25"/>
      <c r="C624" s="25"/>
    </row>
    <row r="625" spans="2:3" ht="15.75" customHeight="1" x14ac:dyDescent="0.3">
      <c r="B625" s="25"/>
      <c r="C625" s="25"/>
    </row>
    <row r="626" spans="2:3" ht="15.75" customHeight="1" x14ac:dyDescent="0.3">
      <c r="B626" s="25"/>
      <c r="C626" s="25"/>
    </row>
    <row r="627" spans="2:3" ht="15.75" customHeight="1" x14ac:dyDescent="0.3">
      <c r="B627" s="25"/>
      <c r="C627" s="25"/>
    </row>
    <row r="628" spans="2:3" ht="15.75" customHeight="1" x14ac:dyDescent="0.3">
      <c r="B628" s="25"/>
      <c r="C628" s="25"/>
    </row>
    <row r="629" spans="2:3" ht="15.75" customHeight="1" x14ac:dyDescent="0.3">
      <c r="B629" s="25"/>
      <c r="C629" s="25"/>
    </row>
    <row r="630" spans="2:3" ht="15.75" customHeight="1" x14ac:dyDescent="0.3">
      <c r="B630" s="25"/>
      <c r="C630" s="25"/>
    </row>
    <row r="631" spans="2:3" ht="15.75" customHeight="1" x14ac:dyDescent="0.3">
      <c r="B631" s="25"/>
      <c r="C631" s="25"/>
    </row>
    <row r="632" spans="2:3" ht="15.75" customHeight="1" x14ac:dyDescent="0.3">
      <c r="B632" s="25"/>
      <c r="C632" s="25"/>
    </row>
    <row r="633" spans="2:3" ht="15.75" customHeight="1" x14ac:dyDescent="0.3">
      <c r="B633" s="25"/>
      <c r="C633" s="25"/>
    </row>
    <row r="634" spans="2:3" ht="15.75" customHeight="1" x14ac:dyDescent="0.3">
      <c r="B634" s="25"/>
      <c r="C634" s="25"/>
    </row>
    <row r="635" spans="2:3" ht="15.75" customHeight="1" x14ac:dyDescent="0.3">
      <c r="B635" s="25"/>
      <c r="C635" s="25"/>
    </row>
    <row r="636" spans="2:3" ht="15.75" customHeight="1" x14ac:dyDescent="0.3">
      <c r="B636" s="25"/>
      <c r="C636" s="25"/>
    </row>
    <row r="637" spans="2:3" ht="15.75" customHeight="1" x14ac:dyDescent="0.3">
      <c r="B637" s="25"/>
      <c r="C637" s="25"/>
    </row>
    <row r="638" spans="2:3" ht="15.75" customHeight="1" x14ac:dyDescent="0.3">
      <c r="B638" s="25"/>
      <c r="C638" s="25"/>
    </row>
    <row r="639" spans="2:3" ht="15.75" customHeight="1" x14ac:dyDescent="0.3">
      <c r="B639" s="25"/>
      <c r="C639" s="25"/>
    </row>
    <row r="640" spans="2:3" ht="15.75" customHeight="1" x14ac:dyDescent="0.3">
      <c r="B640" s="25"/>
      <c r="C640" s="25"/>
    </row>
    <row r="641" spans="1:8" ht="15.75" customHeight="1" x14ac:dyDescent="0.3">
      <c r="B641" s="25"/>
      <c r="C641" s="25"/>
    </row>
    <row r="642" spans="1:8" ht="15.75" customHeight="1" x14ac:dyDescent="0.3">
      <c r="B642" s="25"/>
      <c r="C642" s="25"/>
    </row>
    <row r="643" spans="1:8" ht="15.75" customHeight="1" x14ac:dyDescent="0.3">
      <c r="A643" s="26"/>
      <c r="B643" s="25"/>
      <c r="C643" s="25"/>
      <c r="D643" s="26"/>
      <c r="E643" s="26"/>
      <c r="F643" s="26"/>
      <c r="G643" s="26"/>
      <c r="H643" s="26"/>
    </row>
    <row r="644" spans="1:8" ht="15.75" customHeight="1" x14ac:dyDescent="0.3">
      <c r="B644" s="25"/>
      <c r="C644" s="25"/>
    </row>
    <row r="645" spans="1:8" ht="15.75" customHeight="1" x14ac:dyDescent="0.3">
      <c r="B645" s="25"/>
      <c r="C645" s="25"/>
    </row>
    <row r="646" spans="1:8" ht="15.75" customHeight="1" x14ac:dyDescent="0.3">
      <c r="B646" s="25"/>
      <c r="C646" s="25"/>
    </row>
    <row r="647" spans="1:8" ht="15.75" customHeight="1" x14ac:dyDescent="0.3">
      <c r="B647" s="25"/>
      <c r="C647" s="25"/>
    </row>
    <row r="648" spans="1:8" ht="15.75" customHeight="1" x14ac:dyDescent="0.3">
      <c r="B648" s="25"/>
      <c r="C648" s="25"/>
    </row>
    <row r="649" spans="1:8" ht="15.75" customHeight="1" x14ac:dyDescent="0.3">
      <c r="B649" s="25"/>
      <c r="C649" s="25"/>
    </row>
    <row r="650" spans="1:8" ht="15.75" customHeight="1" x14ac:dyDescent="0.3">
      <c r="B650" s="25"/>
      <c r="C650" s="25"/>
    </row>
    <row r="651" spans="1:8" ht="15.75" customHeight="1" x14ac:dyDescent="0.3">
      <c r="B651" s="25"/>
      <c r="C651" s="25"/>
    </row>
    <row r="652" spans="1:8" ht="15.75" customHeight="1" x14ac:dyDescent="0.3">
      <c r="B652" s="25"/>
      <c r="C652" s="25"/>
    </row>
    <row r="653" spans="1:8" ht="15.75" customHeight="1" x14ac:dyDescent="0.3">
      <c r="B653" s="25"/>
      <c r="C653" s="25"/>
    </row>
    <row r="654" spans="1:8" ht="15.75" customHeight="1" x14ac:dyDescent="0.3">
      <c r="B654" s="25"/>
      <c r="C654" s="25"/>
    </row>
    <row r="655" spans="1:8" ht="15.75" customHeight="1" x14ac:dyDescent="0.3">
      <c r="B655" s="25"/>
      <c r="C655" s="25"/>
    </row>
    <row r="656" spans="1:8" ht="15.75" customHeight="1" x14ac:dyDescent="0.3">
      <c r="B656" s="25"/>
      <c r="C656" s="25"/>
    </row>
    <row r="657" spans="2:3" ht="15.75" customHeight="1" x14ac:dyDescent="0.3">
      <c r="B657" s="25"/>
      <c r="C657" s="25"/>
    </row>
    <row r="658" spans="2:3" ht="15.75" customHeight="1" x14ac:dyDescent="0.3">
      <c r="B658" s="25"/>
      <c r="C658" s="25"/>
    </row>
    <row r="659" spans="2:3" ht="15.75" customHeight="1" x14ac:dyDescent="0.3">
      <c r="B659" s="25"/>
      <c r="C659" s="25"/>
    </row>
    <row r="660" spans="2:3" ht="15.75" customHeight="1" x14ac:dyDescent="0.3">
      <c r="B660" s="25"/>
      <c r="C660" s="25"/>
    </row>
    <row r="661" spans="2:3" ht="15.75" customHeight="1" x14ac:dyDescent="0.3">
      <c r="B661" s="25"/>
      <c r="C661" s="25"/>
    </row>
    <row r="662" spans="2:3" ht="15.75" customHeight="1" x14ac:dyDescent="0.3">
      <c r="B662" s="25"/>
      <c r="C662" s="25"/>
    </row>
    <row r="663" spans="2:3" ht="15.75" customHeight="1" x14ac:dyDescent="0.3">
      <c r="B663" s="25"/>
      <c r="C663" s="25"/>
    </row>
    <row r="664" spans="2:3" ht="15.75" customHeight="1" x14ac:dyDescent="0.3">
      <c r="B664" s="25"/>
      <c r="C664" s="25"/>
    </row>
    <row r="665" spans="2:3" ht="15.75" customHeight="1" x14ac:dyDescent="0.3">
      <c r="B665" s="25"/>
      <c r="C665" s="25"/>
    </row>
    <row r="666" spans="2:3" ht="15.75" customHeight="1" x14ac:dyDescent="0.3">
      <c r="B666" s="25"/>
      <c r="C666" s="25"/>
    </row>
    <row r="667" spans="2:3" ht="15.75" customHeight="1" x14ac:dyDescent="0.3">
      <c r="B667" s="25"/>
      <c r="C667" s="25"/>
    </row>
    <row r="668" spans="2:3" ht="15.75" customHeight="1" x14ac:dyDescent="0.3">
      <c r="B668" s="25"/>
      <c r="C668" s="25"/>
    </row>
    <row r="669" spans="2:3" ht="15.75" customHeight="1" x14ac:dyDescent="0.3">
      <c r="B669" s="25"/>
      <c r="C669" s="25"/>
    </row>
    <row r="670" spans="2:3" ht="15.75" customHeight="1" x14ac:dyDescent="0.3">
      <c r="B670" s="25"/>
      <c r="C670" s="25"/>
    </row>
    <row r="671" spans="2:3" ht="15.75" customHeight="1" x14ac:dyDescent="0.3">
      <c r="B671" s="25"/>
      <c r="C671" s="25"/>
    </row>
    <row r="672" spans="2:3" ht="15.75" customHeight="1" x14ac:dyDescent="0.3">
      <c r="B672" s="25"/>
      <c r="C672" s="25"/>
    </row>
    <row r="673" spans="1:8" ht="15.75" customHeight="1" x14ac:dyDescent="0.3">
      <c r="A673" s="26"/>
      <c r="B673" s="25"/>
      <c r="C673" s="25"/>
      <c r="D673" s="26"/>
      <c r="E673" s="26"/>
      <c r="F673" s="26"/>
      <c r="G673" s="26"/>
      <c r="H673" s="26"/>
    </row>
    <row r="674" spans="1:8" ht="15.75" customHeight="1" x14ac:dyDescent="0.3">
      <c r="B674" s="25"/>
      <c r="C674" s="25"/>
    </row>
    <row r="675" spans="1:8" ht="15.75" customHeight="1" x14ac:dyDescent="0.3">
      <c r="B675" s="25"/>
      <c r="C675" s="25"/>
    </row>
    <row r="676" spans="1:8" ht="15.75" customHeight="1" x14ac:dyDescent="0.3">
      <c r="B676" s="25"/>
      <c r="C676" s="25"/>
    </row>
    <row r="677" spans="1:8" ht="15.75" customHeight="1" x14ac:dyDescent="0.3">
      <c r="B677" s="25"/>
      <c r="C677" s="25"/>
    </row>
    <row r="678" spans="1:8" ht="15.75" customHeight="1" x14ac:dyDescent="0.3">
      <c r="B678" s="25"/>
      <c r="C678" s="25"/>
    </row>
    <row r="679" spans="1:8" ht="15.75" customHeight="1" x14ac:dyDescent="0.3">
      <c r="B679" s="25"/>
      <c r="C679" s="25"/>
    </row>
    <row r="680" spans="1:8" ht="15.75" customHeight="1" x14ac:dyDescent="0.3">
      <c r="B680" s="25"/>
      <c r="C680" s="25"/>
    </row>
    <row r="681" spans="1:8" ht="15.75" customHeight="1" x14ac:dyDescent="0.3">
      <c r="B681" s="25"/>
      <c r="C681" s="25"/>
    </row>
    <row r="682" spans="1:8" ht="15.75" customHeight="1" x14ac:dyDescent="0.3">
      <c r="B682" s="25"/>
      <c r="C682" s="25"/>
    </row>
    <row r="683" spans="1:8" ht="15.75" customHeight="1" x14ac:dyDescent="0.3">
      <c r="B683" s="25"/>
      <c r="C683" s="25"/>
    </row>
    <row r="684" spans="1:8" ht="15.75" customHeight="1" x14ac:dyDescent="0.3">
      <c r="B684" s="25"/>
      <c r="C684" s="25"/>
    </row>
    <row r="685" spans="1:8" ht="15.75" customHeight="1" x14ac:dyDescent="0.3">
      <c r="B685" s="25"/>
      <c r="C685" s="25"/>
    </row>
    <row r="686" spans="1:8" ht="15.75" customHeight="1" x14ac:dyDescent="0.3">
      <c r="B686" s="25"/>
      <c r="C686" s="25"/>
    </row>
    <row r="687" spans="1:8" ht="15.75" customHeight="1" x14ac:dyDescent="0.3">
      <c r="B687" s="25"/>
      <c r="C687" s="25"/>
    </row>
    <row r="688" spans="1:8" ht="15.75" customHeight="1" x14ac:dyDescent="0.3">
      <c r="B688" s="25"/>
      <c r="C688" s="25"/>
    </row>
    <row r="689" spans="1:8" ht="15.75" customHeight="1" x14ac:dyDescent="0.3">
      <c r="B689" s="25"/>
      <c r="C689" s="25"/>
    </row>
    <row r="690" spans="1:8" ht="15.75" customHeight="1" x14ac:dyDescent="0.3">
      <c r="A690" s="26"/>
      <c r="B690" s="25"/>
      <c r="C690" s="25"/>
      <c r="D690" s="26"/>
      <c r="E690" s="26"/>
      <c r="F690" s="26"/>
      <c r="G690" s="26"/>
      <c r="H690" s="26"/>
    </row>
    <row r="691" spans="1:8" ht="15.75" customHeight="1" x14ac:dyDescent="0.3">
      <c r="B691" s="25"/>
      <c r="C691" s="25"/>
    </row>
    <row r="692" spans="1:8" ht="15.75" customHeight="1" x14ac:dyDescent="0.3">
      <c r="B692" s="25"/>
      <c r="C692" s="25"/>
    </row>
    <row r="693" spans="1:8" ht="15.75" customHeight="1" x14ac:dyDescent="0.3">
      <c r="B693" s="25"/>
      <c r="C693" s="25"/>
    </row>
    <row r="694" spans="1:8" ht="15.75" customHeight="1" x14ac:dyDescent="0.3">
      <c r="B694" s="25"/>
      <c r="C694" s="25"/>
    </row>
    <row r="695" spans="1:8" ht="15.75" customHeight="1" x14ac:dyDescent="0.3">
      <c r="B695" s="25"/>
      <c r="C695" s="25"/>
    </row>
    <row r="696" spans="1:8" ht="15.75" customHeight="1" x14ac:dyDescent="0.3">
      <c r="B696" s="25"/>
      <c r="C696" s="25"/>
    </row>
    <row r="697" spans="1:8" ht="15.75" customHeight="1" x14ac:dyDescent="0.3">
      <c r="B697" s="25"/>
      <c r="C697" s="25"/>
    </row>
    <row r="698" spans="1:8" ht="15.75" customHeight="1" x14ac:dyDescent="0.3">
      <c r="B698" s="25"/>
      <c r="C698" s="25"/>
    </row>
    <row r="699" spans="1:8" ht="15.75" customHeight="1" x14ac:dyDescent="0.3">
      <c r="B699" s="25"/>
      <c r="C699" s="25"/>
    </row>
    <row r="700" spans="1:8" ht="15.75" customHeight="1" x14ac:dyDescent="0.3">
      <c r="B700" s="25"/>
      <c r="C700" s="25"/>
    </row>
    <row r="701" spans="1:8" ht="15.75" customHeight="1" x14ac:dyDescent="0.3">
      <c r="B701" s="25"/>
      <c r="C701" s="25"/>
    </row>
    <row r="702" spans="1:8" ht="15.75" customHeight="1" x14ac:dyDescent="0.3">
      <c r="B702" s="25"/>
      <c r="C702" s="25"/>
    </row>
    <row r="703" spans="1:8" ht="15.75" customHeight="1" x14ac:dyDescent="0.3">
      <c r="B703" s="25"/>
      <c r="C703" s="25"/>
    </row>
    <row r="704" spans="1:8" ht="15.75" customHeight="1" x14ac:dyDescent="0.3">
      <c r="B704" s="25"/>
      <c r="C704" s="25"/>
    </row>
    <row r="705" spans="2:3" ht="15.75" customHeight="1" x14ac:dyDescent="0.3">
      <c r="B705" s="25"/>
      <c r="C705" s="25"/>
    </row>
    <row r="706" spans="2:3" ht="15.75" customHeight="1" x14ac:dyDescent="0.3">
      <c r="B706" s="25"/>
      <c r="C706" s="25"/>
    </row>
    <row r="707" spans="2:3" ht="15.75" customHeight="1" x14ac:dyDescent="0.3">
      <c r="B707" s="25"/>
      <c r="C707" s="25"/>
    </row>
    <row r="708" spans="2:3" ht="15.75" customHeight="1" x14ac:dyDescent="0.3">
      <c r="B708" s="25"/>
      <c r="C708" s="25"/>
    </row>
    <row r="709" spans="2:3" ht="15.75" customHeight="1" x14ac:dyDescent="0.3">
      <c r="B709" s="25"/>
      <c r="C709" s="25"/>
    </row>
    <row r="710" spans="2:3" ht="15.75" customHeight="1" x14ac:dyDescent="0.3">
      <c r="B710" s="25"/>
      <c r="C710" s="25"/>
    </row>
    <row r="711" spans="2:3" ht="15.75" customHeight="1" x14ac:dyDescent="0.3">
      <c r="B711" s="25"/>
      <c r="C711" s="25"/>
    </row>
    <row r="712" spans="2:3" ht="15.75" customHeight="1" x14ac:dyDescent="0.3">
      <c r="B712" s="25"/>
      <c r="C712" s="25"/>
    </row>
    <row r="713" spans="2:3" ht="15.75" customHeight="1" x14ac:dyDescent="0.3">
      <c r="B713" s="25"/>
      <c r="C713" s="25"/>
    </row>
    <row r="714" spans="2:3" ht="15.75" customHeight="1" x14ac:dyDescent="0.3">
      <c r="B714" s="25"/>
      <c r="C714" s="25"/>
    </row>
    <row r="715" spans="2:3" ht="15.75" customHeight="1" x14ac:dyDescent="0.3">
      <c r="B715" s="25"/>
      <c r="C715" s="25"/>
    </row>
    <row r="716" spans="2:3" ht="15.75" customHeight="1" x14ac:dyDescent="0.3">
      <c r="B716" s="25"/>
      <c r="C716" s="25"/>
    </row>
    <row r="717" spans="2:3" ht="15.75" customHeight="1" x14ac:dyDescent="0.3">
      <c r="B717" s="25"/>
      <c r="C717" s="25"/>
    </row>
    <row r="718" spans="2:3" ht="15.75" customHeight="1" x14ac:dyDescent="0.3">
      <c r="B718" s="25"/>
      <c r="C718" s="25"/>
    </row>
    <row r="719" spans="2:3" ht="15.75" customHeight="1" x14ac:dyDescent="0.3">
      <c r="B719" s="25"/>
      <c r="C719" s="25"/>
    </row>
    <row r="720" spans="2:3" ht="15.75" customHeight="1" x14ac:dyDescent="0.3">
      <c r="B720" s="25"/>
      <c r="C720" s="25"/>
    </row>
    <row r="721" spans="2:3" ht="15.75" customHeight="1" x14ac:dyDescent="0.3">
      <c r="B721" s="25"/>
      <c r="C721" s="25"/>
    </row>
    <row r="722" spans="2:3" ht="15.75" customHeight="1" x14ac:dyDescent="0.3">
      <c r="B722" s="25"/>
      <c r="C722" s="25"/>
    </row>
    <row r="723" spans="2:3" ht="15.75" customHeight="1" x14ac:dyDescent="0.3">
      <c r="B723" s="25"/>
      <c r="C723" s="25"/>
    </row>
    <row r="724" spans="2:3" ht="15.75" customHeight="1" x14ac:dyDescent="0.3">
      <c r="B724" s="25"/>
      <c r="C724" s="25"/>
    </row>
    <row r="725" spans="2:3" ht="15.75" customHeight="1" x14ac:dyDescent="0.3">
      <c r="B725" s="25"/>
      <c r="C725" s="25"/>
    </row>
    <row r="726" spans="2:3" ht="15.75" customHeight="1" x14ac:dyDescent="0.3">
      <c r="B726" s="25"/>
      <c r="C726" s="25"/>
    </row>
    <row r="727" spans="2:3" ht="15.75" customHeight="1" x14ac:dyDescent="0.3">
      <c r="B727" s="25"/>
      <c r="C727" s="25"/>
    </row>
    <row r="728" spans="2:3" ht="15.75" customHeight="1" x14ac:dyDescent="0.3">
      <c r="B728" s="25"/>
      <c r="C728" s="25"/>
    </row>
    <row r="729" spans="2:3" ht="15.75" customHeight="1" x14ac:dyDescent="0.3">
      <c r="B729" s="25"/>
      <c r="C729" s="25"/>
    </row>
    <row r="730" spans="2:3" ht="15.75" customHeight="1" x14ac:dyDescent="0.3">
      <c r="B730" s="25"/>
      <c r="C730" s="25"/>
    </row>
    <row r="731" spans="2:3" ht="15.75" customHeight="1" x14ac:dyDescent="0.3">
      <c r="B731" s="25"/>
      <c r="C731" s="25"/>
    </row>
    <row r="732" spans="2:3" ht="15.75" customHeight="1" x14ac:dyDescent="0.3">
      <c r="B732" s="25"/>
      <c r="C732" s="25"/>
    </row>
    <row r="733" spans="2:3" ht="15.75" customHeight="1" x14ac:dyDescent="0.3">
      <c r="B733" s="25"/>
      <c r="C733" s="25"/>
    </row>
    <row r="734" spans="2:3" ht="15.75" customHeight="1" x14ac:dyDescent="0.3">
      <c r="B734" s="25"/>
      <c r="C734" s="25"/>
    </row>
    <row r="735" spans="2:3" ht="15.75" customHeight="1" x14ac:dyDescent="0.3">
      <c r="B735" s="25"/>
      <c r="C735" s="25"/>
    </row>
    <row r="736" spans="2:3" ht="15.75" customHeight="1" x14ac:dyDescent="0.3">
      <c r="B736" s="25"/>
      <c r="C736" s="25"/>
    </row>
    <row r="737" spans="2:3" ht="15.75" customHeight="1" x14ac:dyDescent="0.3">
      <c r="B737" s="25"/>
      <c r="C737" s="25"/>
    </row>
    <row r="738" spans="2:3" ht="15.75" customHeight="1" x14ac:dyDescent="0.3">
      <c r="B738" s="25"/>
      <c r="C738" s="25"/>
    </row>
    <row r="739" spans="2:3" ht="15.75" customHeight="1" x14ac:dyDescent="0.3">
      <c r="B739" s="25"/>
      <c r="C739" s="25"/>
    </row>
    <row r="740" spans="2:3" ht="15.75" customHeight="1" x14ac:dyDescent="0.3">
      <c r="B740" s="25"/>
      <c r="C740" s="25"/>
    </row>
    <row r="741" spans="2:3" ht="15.75" customHeight="1" x14ac:dyDescent="0.3">
      <c r="B741" s="25"/>
      <c r="C741" s="25"/>
    </row>
    <row r="742" spans="2:3" ht="15.75" customHeight="1" x14ac:dyDescent="0.3">
      <c r="B742" s="25"/>
      <c r="C742" s="25"/>
    </row>
    <row r="743" spans="2:3" ht="15.75" customHeight="1" x14ac:dyDescent="0.3">
      <c r="B743" s="25"/>
      <c r="C743" s="25"/>
    </row>
    <row r="744" spans="2:3" ht="15.75" customHeight="1" x14ac:dyDescent="0.3">
      <c r="B744" s="25"/>
      <c r="C744" s="25"/>
    </row>
    <row r="745" spans="2:3" ht="15.75" customHeight="1" x14ac:dyDescent="0.3">
      <c r="B745" s="25"/>
      <c r="C745" s="25"/>
    </row>
    <row r="746" spans="2:3" ht="15.75" customHeight="1" x14ac:dyDescent="0.3">
      <c r="B746" s="25"/>
      <c r="C746" s="25"/>
    </row>
    <row r="747" spans="2:3" ht="15.75" customHeight="1" x14ac:dyDescent="0.3">
      <c r="B747" s="25"/>
      <c r="C747" s="25"/>
    </row>
    <row r="748" spans="2:3" ht="15.75" customHeight="1" x14ac:dyDescent="0.3">
      <c r="B748" s="25"/>
      <c r="C748" s="25"/>
    </row>
    <row r="749" spans="2:3" ht="15.75" customHeight="1" x14ac:dyDescent="0.3">
      <c r="B749" s="25"/>
      <c r="C749" s="25"/>
    </row>
    <row r="750" spans="2:3" ht="15.75" customHeight="1" x14ac:dyDescent="0.3">
      <c r="B750" s="25"/>
      <c r="C750" s="25"/>
    </row>
    <row r="751" spans="2:3" ht="15.75" customHeight="1" x14ac:dyDescent="0.3">
      <c r="B751" s="25"/>
      <c r="C751" s="25"/>
    </row>
    <row r="752" spans="2:3" ht="15.75" customHeight="1" x14ac:dyDescent="0.3">
      <c r="B752" s="25"/>
      <c r="C752" s="25"/>
    </row>
    <row r="753" spans="2:3" ht="15.75" customHeight="1" x14ac:dyDescent="0.3">
      <c r="B753" s="25"/>
      <c r="C753" s="25"/>
    </row>
    <row r="754" spans="2:3" ht="15.75" customHeight="1" x14ac:dyDescent="0.3">
      <c r="B754" s="25"/>
      <c r="C754" s="25"/>
    </row>
    <row r="755" spans="2:3" ht="15.75" customHeight="1" x14ac:dyDescent="0.3">
      <c r="B755" s="25"/>
      <c r="C755" s="25"/>
    </row>
    <row r="756" spans="2:3" ht="15.75" customHeight="1" x14ac:dyDescent="0.3">
      <c r="B756" s="25"/>
      <c r="C756" s="25"/>
    </row>
    <row r="757" spans="2:3" ht="15.75" customHeight="1" x14ac:dyDescent="0.3">
      <c r="B757" s="25"/>
      <c r="C757" s="25"/>
    </row>
    <row r="758" spans="2:3" ht="15.75" customHeight="1" x14ac:dyDescent="0.3">
      <c r="B758" s="25"/>
      <c r="C758" s="25"/>
    </row>
    <row r="759" spans="2:3" ht="15.75" customHeight="1" x14ac:dyDescent="0.3">
      <c r="B759" s="25"/>
      <c r="C759" s="25"/>
    </row>
    <row r="760" spans="2:3" ht="15.75" customHeight="1" x14ac:dyDescent="0.3">
      <c r="B760" s="25"/>
      <c r="C760" s="25"/>
    </row>
    <row r="761" spans="2:3" ht="15.75" customHeight="1" x14ac:dyDescent="0.3">
      <c r="B761" s="25"/>
      <c r="C761" s="25"/>
    </row>
    <row r="762" spans="2:3" ht="15.75" customHeight="1" x14ac:dyDescent="0.3">
      <c r="B762" s="25"/>
      <c r="C762" s="25"/>
    </row>
    <row r="763" spans="2:3" ht="15.75" customHeight="1" x14ac:dyDescent="0.3">
      <c r="B763" s="25"/>
      <c r="C763" s="25"/>
    </row>
    <row r="764" spans="2:3" ht="15.75" customHeight="1" x14ac:dyDescent="0.3">
      <c r="B764" s="25"/>
      <c r="C764" s="25"/>
    </row>
    <row r="765" spans="2:3" ht="15.75" customHeight="1" x14ac:dyDescent="0.3">
      <c r="B765" s="25"/>
      <c r="C765" s="25"/>
    </row>
    <row r="766" spans="2:3" ht="15.75" customHeight="1" x14ac:dyDescent="0.3">
      <c r="B766" s="25"/>
      <c r="C766" s="25"/>
    </row>
    <row r="767" spans="2:3" ht="15.75" customHeight="1" x14ac:dyDescent="0.3">
      <c r="B767" s="25"/>
      <c r="C767" s="25"/>
    </row>
    <row r="768" spans="2:3" ht="15.75" customHeight="1" x14ac:dyDescent="0.3">
      <c r="B768" s="25"/>
      <c r="C768" s="25"/>
    </row>
    <row r="769" spans="2:3" ht="15.75" customHeight="1" x14ac:dyDescent="0.3">
      <c r="B769" s="25"/>
      <c r="C769" s="25"/>
    </row>
    <row r="770" spans="2:3" ht="15.75" customHeight="1" x14ac:dyDescent="0.3">
      <c r="B770" s="25"/>
      <c r="C770" s="25"/>
    </row>
    <row r="771" spans="2:3" ht="15.75" customHeight="1" x14ac:dyDescent="0.3">
      <c r="B771" s="25"/>
      <c r="C771" s="25"/>
    </row>
    <row r="772" spans="2:3" ht="15.75" customHeight="1" x14ac:dyDescent="0.3">
      <c r="B772" s="25"/>
      <c r="C772" s="25"/>
    </row>
    <row r="773" spans="2:3" ht="15.75" customHeight="1" x14ac:dyDescent="0.3">
      <c r="B773" s="25"/>
      <c r="C773" s="25"/>
    </row>
    <row r="774" spans="2:3" ht="15.75" customHeight="1" x14ac:dyDescent="0.3">
      <c r="B774" s="25"/>
      <c r="C774" s="25"/>
    </row>
    <row r="775" spans="2:3" ht="15.75" customHeight="1" x14ac:dyDescent="0.3">
      <c r="B775" s="25"/>
      <c r="C775" s="25"/>
    </row>
    <row r="776" spans="2:3" ht="15.75" customHeight="1" x14ac:dyDescent="0.3">
      <c r="B776" s="25"/>
      <c r="C776" s="25"/>
    </row>
    <row r="777" spans="2:3" ht="15.75" customHeight="1" x14ac:dyDescent="0.3">
      <c r="B777" s="25"/>
      <c r="C777" s="25"/>
    </row>
    <row r="778" spans="2:3" ht="15.75" customHeight="1" x14ac:dyDescent="0.3">
      <c r="B778" s="25"/>
      <c r="C778" s="25"/>
    </row>
    <row r="779" spans="2:3" ht="15.75" customHeight="1" x14ac:dyDescent="0.3">
      <c r="B779" s="25"/>
      <c r="C779" s="25"/>
    </row>
    <row r="780" spans="2:3" ht="15.75" customHeight="1" x14ac:dyDescent="0.3">
      <c r="B780" s="25"/>
      <c r="C780" s="25"/>
    </row>
    <row r="781" spans="2:3" ht="15.75" customHeight="1" x14ac:dyDescent="0.3">
      <c r="B781" s="25"/>
      <c r="C781" s="25"/>
    </row>
    <row r="782" spans="2:3" ht="15.75" customHeight="1" x14ac:dyDescent="0.3">
      <c r="B782" s="25"/>
      <c r="C782" s="25"/>
    </row>
    <row r="783" spans="2:3" ht="15.75" customHeight="1" x14ac:dyDescent="0.3">
      <c r="B783" s="25"/>
      <c r="C783" s="25"/>
    </row>
    <row r="784" spans="2:3" ht="15.75" customHeight="1" x14ac:dyDescent="0.3">
      <c r="B784" s="25"/>
      <c r="C784" s="25"/>
    </row>
    <row r="785" spans="2:3" ht="15.75" customHeight="1" x14ac:dyDescent="0.3">
      <c r="B785" s="25"/>
      <c r="C785" s="25"/>
    </row>
    <row r="786" spans="2:3" ht="15.75" customHeight="1" x14ac:dyDescent="0.3">
      <c r="B786" s="25"/>
      <c r="C786" s="25"/>
    </row>
    <row r="787" spans="2:3" ht="15.75" customHeight="1" x14ac:dyDescent="0.3">
      <c r="B787" s="25"/>
      <c r="C787" s="25"/>
    </row>
    <row r="788" spans="2:3" ht="15.75" customHeight="1" x14ac:dyDescent="0.3">
      <c r="B788" s="25"/>
      <c r="C788" s="25"/>
    </row>
    <row r="789" spans="2:3" ht="15.75" customHeight="1" x14ac:dyDescent="0.3">
      <c r="B789" s="25"/>
      <c r="C789" s="25"/>
    </row>
    <row r="790" spans="2:3" ht="15.75" customHeight="1" x14ac:dyDescent="0.3">
      <c r="B790" s="25"/>
      <c r="C790" s="25"/>
    </row>
    <row r="791" spans="2:3" ht="15.75" customHeight="1" x14ac:dyDescent="0.3">
      <c r="B791" s="25"/>
      <c r="C791" s="25"/>
    </row>
    <row r="792" spans="2:3" ht="15.75" customHeight="1" x14ac:dyDescent="0.3">
      <c r="B792" s="25"/>
      <c r="C792" s="25"/>
    </row>
    <row r="793" spans="2:3" ht="15.75" customHeight="1" x14ac:dyDescent="0.3">
      <c r="B793" s="25"/>
      <c r="C793" s="25"/>
    </row>
    <row r="794" spans="2:3" ht="15.75" customHeight="1" x14ac:dyDescent="0.3">
      <c r="B794" s="25"/>
      <c r="C794" s="25"/>
    </row>
    <row r="795" spans="2:3" ht="15.75" customHeight="1" x14ac:dyDescent="0.3">
      <c r="B795" s="25"/>
      <c r="C795" s="25"/>
    </row>
    <row r="796" spans="2:3" ht="15.75" customHeight="1" x14ac:dyDescent="0.3">
      <c r="B796" s="25"/>
      <c r="C796" s="25"/>
    </row>
    <row r="797" spans="2:3" ht="15.75" customHeight="1" x14ac:dyDescent="0.3">
      <c r="B797" s="25"/>
      <c r="C797" s="25"/>
    </row>
    <row r="798" spans="2:3" ht="15.75" customHeight="1" x14ac:dyDescent="0.3">
      <c r="B798" s="25"/>
      <c r="C798" s="25"/>
    </row>
    <row r="799" spans="2:3" ht="15.75" customHeight="1" x14ac:dyDescent="0.3">
      <c r="B799" s="25"/>
      <c r="C799" s="25"/>
    </row>
    <row r="800" spans="2:3" ht="15.75" customHeight="1" x14ac:dyDescent="0.3">
      <c r="B800" s="25"/>
      <c r="C800" s="25"/>
    </row>
    <row r="801" spans="2:3" ht="15.75" customHeight="1" x14ac:dyDescent="0.3">
      <c r="B801" s="25"/>
      <c r="C801" s="25"/>
    </row>
    <row r="802" spans="2:3" ht="15.75" customHeight="1" x14ac:dyDescent="0.3">
      <c r="B802" s="25"/>
      <c r="C802" s="25"/>
    </row>
    <row r="803" spans="2:3" ht="15.75" customHeight="1" x14ac:dyDescent="0.3">
      <c r="B803" s="25"/>
      <c r="C803" s="25"/>
    </row>
    <row r="804" spans="2:3" ht="15.75" customHeight="1" x14ac:dyDescent="0.3">
      <c r="B804" s="25"/>
      <c r="C804" s="25"/>
    </row>
    <row r="805" spans="2:3" ht="15.75" customHeight="1" x14ac:dyDescent="0.3">
      <c r="B805" s="25"/>
      <c r="C805" s="25"/>
    </row>
    <row r="806" spans="2:3" ht="15.75" customHeight="1" x14ac:dyDescent="0.3">
      <c r="B806" s="25"/>
      <c r="C806" s="25"/>
    </row>
    <row r="807" spans="2:3" ht="15.75" customHeight="1" x14ac:dyDescent="0.3">
      <c r="B807" s="25"/>
      <c r="C807" s="25"/>
    </row>
    <row r="808" spans="2:3" ht="15.75" customHeight="1" x14ac:dyDescent="0.3">
      <c r="B808" s="25"/>
      <c r="C808" s="25"/>
    </row>
    <row r="809" spans="2:3" ht="15.75" customHeight="1" x14ac:dyDescent="0.3">
      <c r="B809" s="25"/>
      <c r="C809" s="25"/>
    </row>
    <row r="810" spans="2:3" ht="15.75" customHeight="1" x14ac:dyDescent="0.3">
      <c r="B810" s="25"/>
      <c r="C810" s="25"/>
    </row>
    <row r="811" spans="2:3" ht="15.75" customHeight="1" x14ac:dyDescent="0.3">
      <c r="B811" s="25"/>
      <c r="C811" s="25"/>
    </row>
    <row r="812" spans="2:3" ht="15.75" customHeight="1" x14ac:dyDescent="0.3">
      <c r="B812" s="25"/>
      <c r="C812" s="25"/>
    </row>
    <row r="813" spans="2:3" ht="15.75" customHeight="1" x14ac:dyDescent="0.3">
      <c r="B813" s="25"/>
      <c r="C813" s="25"/>
    </row>
    <row r="814" spans="2:3" ht="15.75" customHeight="1" x14ac:dyDescent="0.3">
      <c r="B814" s="25"/>
      <c r="C814" s="25"/>
    </row>
    <row r="815" spans="2:3" ht="15.75" customHeight="1" x14ac:dyDescent="0.3">
      <c r="B815" s="25"/>
      <c r="C815" s="25"/>
    </row>
    <row r="816" spans="2:3" ht="15.75" customHeight="1" x14ac:dyDescent="0.3">
      <c r="B816" s="25"/>
      <c r="C816" s="25"/>
    </row>
    <row r="817" spans="2:3" ht="15.75" customHeight="1" x14ac:dyDescent="0.3">
      <c r="B817" s="25"/>
      <c r="C817" s="25"/>
    </row>
    <row r="818" spans="2:3" ht="15.75" customHeight="1" x14ac:dyDescent="0.3">
      <c r="B818" s="25"/>
      <c r="C818" s="25"/>
    </row>
    <row r="819" spans="2:3" ht="15.75" customHeight="1" x14ac:dyDescent="0.3">
      <c r="B819" s="25"/>
      <c r="C819" s="25"/>
    </row>
    <row r="820" spans="2:3" ht="15.75" customHeight="1" x14ac:dyDescent="0.3">
      <c r="B820" s="25"/>
      <c r="C820" s="25"/>
    </row>
    <row r="821" spans="2:3" ht="15.75" customHeight="1" x14ac:dyDescent="0.3">
      <c r="B821" s="25"/>
      <c r="C821" s="25"/>
    </row>
    <row r="822" spans="2:3" ht="15.75" customHeight="1" x14ac:dyDescent="0.3">
      <c r="B822" s="25"/>
      <c r="C822" s="25"/>
    </row>
    <row r="823" spans="2:3" ht="15.75" customHeight="1" x14ac:dyDescent="0.3">
      <c r="B823" s="25"/>
      <c r="C823" s="25"/>
    </row>
    <row r="824" spans="2:3" ht="15.75" customHeight="1" x14ac:dyDescent="0.3">
      <c r="B824" s="25"/>
      <c r="C824" s="25"/>
    </row>
    <row r="825" spans="2:3" ht="15.75" customHeight="1" x14ac:dyDescent="0.3">
      <c r="B825" s="25"/>
      <c r="C825" s="25"/>
    </row>
    <row r="826" spans="2:3" ht="15.75" customHeight="1" x14ac:dyDescent="0.3">
      <c r="B826" s="25"/>
      <c r="C826" s="25"/>
    </row>
    <row r="827" spans="2:3" ht="15.75" customHeight="1" x14ac:dyDescent="0.3">
      <c r="B827" s="25"/>
      <c r="C827" s="25"/>
    </row>
    <row r="828" spans="2:3" ht="15.75" customHeight="1" x14ac:dyDescent="0.3">
      <c r="B828" s="25"/>
      <c r="C828" s="25"/>
    </row>
    <row r="829" spans="2:3" ht="15.75" customHeight="1" x14ac:dyDescent="0.3">
      <c r="B829" s="25"/>
      <c r="C829" s="25"/>
    </row>
    <row r="830" spans="2:3" ht="15.75" customHeight="1" x14ac:dyDescent="0.3">
      <c r="B830" s="25"/>
      <c r="C830" s="25"/>
    </row>
    <row r="831" spans="2:3" ht="15.75" customHeight="1" x14ac:dyDescent="0.3">
      <c r="B831" s="25"/>
      <c r="C831" s="25"/>
    </row>
    <row r="832" spans="2:3" ht="15.75" customHeight="1" x14ac:dyDescent="0.3">
      <c r="B832" s="25"/>
      <c r="C832" s="25"/>
    </row>
    <row r="833" spans="2:3" ht="15.75" customHeight="1" x14ac:dyDescent="0.3">
      <c r="B833" s="25"/>
      <c r="C833" s="25"/>
    </row>
    <row r="834" spans="2:3" ht="15.75" customHeight="1" x14ac:dyDescent="0.3">
      <c r="B834" s="25"/>
      <c r="C834" s="25"/>
    </row>
    <row r="835" spans="2:3" ht="15.75" customHeight="1" x14ac:dyDescent="0.3">
      <c r="B835" s="25"/>
      <c r="C835" s="25"/>
    </row>
    <row r="836" spans="2:3" ht="15.75" customHeight="1" x14ac:dyDescent="0.3">
      <c r="B836" s="25"/>
      <c r="C836" s="25"/>
    </row>
    <row r="837" spans="2:3" ht="15.75" customHeight="1" x14ac:dyDescent="0.3">
      <c r="B837" s="25"/>
      <c r="C837" s="25"/>
    </row>
    <row r="838" spans="2:3" ht="15.75" customHeight="1" x14ac:dyDescent="0.3">
      <c r="B838" s="25"/>
      <c r="C838" s="25"/>
    </row>
    <row r="839" spans="2:3" ht="15.75" customHeight="1" x14ac:dyDescent="0.3">
      <c r="B839" s="25"/>
      <c r="C839" s="25"/>
    </row>
    <row r="840" spans="2:3" ht="15.75" customHeight="1" x14ac:dyDescent="0.3">
      <c r="B840" s="25"/>
      <c r="C840" s="25"/>
    </row>
    <row r="841" spans="2:3" ht="15.75" customHeight="1" x14ac:dyDescent="0.3">
      <c r="B841" s="25"/>
      <c r="C841" s="25"/>
    </row>
    <row r="842" spans="2:3" ht="15.75" customHeight="1" x14ac:dyDescent="0.3">
      <c r="B842" s="25"/>
      <c r="C842" s="25"/>
    </row>
    <row r="843" spans="2:3" ht="15.75" customHeight="1" x14ac:dyDescent="0.3">
      <c r="B843" s="25"/>
      <c r="C843" s="25"/>
    </row>
    <row r="844" spans="2:3" ht="15.75" customHeight="1" x14ac:dyDescent="0.3">
      <c r="B844" s="25"/>
      <c r="C844" s="25"/>
    </row>
    <row r="845" spans="2:3" ht="15.75" customHeight="1" x14ac:dyDescent="0.3">
      <c r="B845" s="25"/>
      <c r="C845" s="25"/>
    </row>
    <row r="846" spans="2:3" ht="15.75" customHeight="1" x14ac:dyDescent="0.3">
      <c r="B846" s="25"/>
      <c r="C846" s="25"/>
    </row>
    <row r="847" spans="2:3" ht="15.75" customHeight="1" x14ac:dyDescent="0.3">
      <c r="B847" s="25"/>
      <c r="C847" s="25"/>
    </row>
    <row r="848" spans="2:3" ht="15.75" customHeight="1" x14ac:dyDescent="0.3">
      <c r="B848" s="25"/>
      <c r="C848" s="25"/>
    </row>
    <row r="849" spans="2:3" ht="15.75" customHeight="1" x14ac:dyDescent="0.3">
      <c r="B849" s="25"/>
      <c r="C849" s="25"/>
    </row>
    <row r="850" spans="2:3" ht="15.75" customHeight="1" x14ac:dyDescent="0.3">
      <c r="B850" s="25"/>
      <c r="C850" s="25"/>
    </row>
    <row r="851" spans="2:3" ht="15.75" customHeight="1" x14ac:dyDescent="0.3">
      <c r="B851" s="25"/>
      <c r="C851" s="25"/>
    </row>
    <row r="852" spans="2:3" ht="15.75" customHeight="1" x14ac:dyDescent="0.3">
      <c r="B852" s="25"/>
      <c r="C852" s="25"/>
    </row>
    <row r="853" spans="2:3" ht="15.75" customHeight="1" x14ac:dyDescent="0.3">
      <c r="B853" s="25"/>
      <c r="C853" s="25"/>
    </row>
    <row r="854" spans="2:3" ht="15.75" customHeight="1" x14ac:dyDescent="0.3">
      <c r="B854" s="25"/>
      <c r="C854" s="25"/>
    </row>
    <row r="855" spans="2:3" ht="15.75" customHeight="1" x14ac:dyDescent="0.3">
      <c r="B855" s="25"/>
      <c r="C855" s="25"/>
    </row>
    <row r="856" spans="2:3" ht="15.75" customHeight="1" x14ac:dyDescent="0.3">
      <c r="B856" s="25"/>
      <c r="C856" s="25"/>
    </row>
    <row r="857" spans="2:3" ht="15.75" customHeight="1" x14ac:dyDescent="0.3">
      <c r="B857" s="25"/>
      <c r="C857" s="25"/>
    </row>
    <row r="858" spans="2:3" ht="15.75" customHeight="1" x14ac:dyDescent="0.3">
      <c r="B858" s="25"/>
      <c r="C858" s="25"/>
    </row>
    <row r="859" spans="2:3" ht="15.75" customHeight="1" x14ac:dyDescent="0.3">
      <c r="B859" s="25"/>
      <c r="C859" s="25"/>
    </row>
    <row r="860" spans="2:3" ht="15.75" customHeight="1" x14ac:dyDescent="0.3">
      <c r="B860" s="25"/>
      <c r="C860" s="25"/>
    </row>
    <row r="861" spans="2:3" ht="15.75" customHeight="1" x14ac:dyDescent="0.3">
      <c r="B861" s="25"/>
      <c r="C861" s="25"/>
    </row>
    <row r="862" spans="2:3" ht="15.75" customHeight="1" x14ac:dyDescent="0.3">
      <c r="B862" s="25"/>
      <c r="C862" s="25"/>
    </row>
    <row r="863" spans="2:3" ht="15.75" customHeight="1" x14ac:dyDescent="0.3">
      <c r="B863" s="25"/>
      <c r="C863" s="25"/>
    </row>
    <row r="864" spans="2:3" ht="15.75" customHeight="1" x14ac:dyDescent="0.3">
      <c r="B864" s="25"/>
      <c r="C864" s="25"/>
    </row>
    <row r="865" spans="2:3" ht="15.75" customHeight="1" x14ac:dyDescent="0.3">
      <c r="B865" s="25"/>
      <c r="C865" s="25"/>
    </row>
    <row r="866" spans="2:3" ht="15.75" customHeight="1" x14ac:dyDescent="0.3">
      <c r="B866" s="25"/>
      <c r="C866" s="25"/>
    </row>
    <row r="867" spans="2:3" ht="15.75" customHeight="1" x14ac:dyDescent="0.3">
      <c r="B867" s="25"/>
      <c r="C867" s="25"/>
    </row>
    <row r="868" spans="2:3" ht="15.75" customHeight="1" x14ac:dyDescent="0.3">
      <c r="B868" s="25"/>
      <c r="C868" s="25"/>
    </row>
    <row r="869" spans="2:3" ht="15.75" customHeight="1" x14ac:dyDescent="0.3">
      <c r="B869" s="25"/>
      <c r="C869" s="25"/>
    </row>
    <row r="870" spans="2:3" ht="15.75" customHeight="1" x14ac:dyDescent="0.3">
      <c r="B870" s="25"/>
      <c r="C870" s="25"/>
    </row>
    <row r="871" spans="2:3" ht="15.75" customHeight="1" x14ac:dyDescent="0.3">
      <c r="B871" s="25"/>
      <c r="C871" s="25"/>
    </row>
    <row r="872" spans="2:3" ht="15.75" customHeight="1" x14ac:dyDescent="0.3">
      <c r="B872" s="25"/>
      <c r="C872" s="25"/>
    </row>
    <row r="873" spans="2:3" ht="15.75" customHeight="1" x14ac:dyDescent="0.3">
      <c r="B873" s="25"/>
      <c r="C873" s="25"/>
    </row>
    <row r="874" spans="2:3" ht="15.75" customHeight="1" x14ac:dyDescent="0.3">
      <c r="B874" s="25"/>
      <c r="C874" s="25"/>
    </row>
    <row r="875" spans="2:3" ht="15.75" customHeight="1" x14ac:dyDescent="0.3">
      <c r="B875" s="25"/>
      <c r="C875" s="25"/>
    </row>
    <row r="876" spans="2:3" ht="15.75" customHeight="1" x14ac:dyDescent="0.3">
      <c r="B876" s="25"/>
      <c r="C876" s="25"/>
    </row>
    <row r="877" spans="2:3" ht="15.75" customHeight="1" x14ac:dyDescent="0.3">
      <c r="B877" s="25"/>
      <c r="C877" s="25"/>
    </row>
    <row r="878" spans="2:3" ht="15.75" customHeight="1" x14ac:dyDescent="0.3">
      <c r="B878" s="25"/>
      <c r="C878" s="25"/>
    </row>
    <row r="879" spans="2:3" ht="15.75" customHeight="1" x14ac:dyDescent="0.3">
      <c r="B879" s="25"/>
      <c r="C879" s="25"/>
    </row>
    <row r="880" spans="2:3" ht="15.75" customHeight="1" x14ac:dyDescent="0.3">
      <c r="B880" s="25"/>
      <c r="C880" s="25"/>
    </row>
    <row r="881" spans="2:3" ht="15.75" customHeight="1" x14ac:dyDescent="0.3">
      <c r="B881" s="25"/>
      <c r="C881" s="25"/>
    </row>
    <row r="882" spans="2:3" ht="15.75" customHeight="1" x14ac:dyDescent="0.3">
      <c r="B882" s="25"/>
      <c r="C882" s="25"/>
    </row>
    <row r="883" spans="2:3" ht="15.75" customHeight="1" x14ac:dyDescent="0.3">
      <c r="B883" s="25"/>
      <c r="C883" s="25"/>
    </row>
    <row r="884" spans="2:3" ht="15.75" customHeight="1" x14ac:dyDescent="0.3">
      <c r="B884" s="25"/>
      <c r="C884" s="25"/>
    </row>
    <row r="885" spans="2:3" ht="15.75" customHeight="1" x14ac:dyDescent="0.3">
      <c r="B885" s="25"/>
      <c r="C885" s="25"/>
    </row>
    <row r="886" spans="2:3" ht="15.75" customHeight="1" x14ac:dyDescent="0.3">
      <c r="B886" s="25"/>
      <c r="C886" s="25"/>
    </row>
    <row r="887" spans="2:3" ht="15.75" customHeight="1" x14ac:dyDescent="0.3">
      <c r="B887" s="25"/>
      <c r="C887" s="25"/>
    </row>
    <row r="888" spans="2:3" ht="15.75" customHeight="1" x14ac:dyDescent="0.3">
      <c r="B888" s="25"/>
      <c r="C888" s="25"/>
    </row>
    <row r="889" spans="2:3" ht="15.75" customHeight="1" x14ac:dyDescent="0.3">
      <c r="B889" s="25"/>
      <c r="C889" s="25"/>
    </row>
    <row r="890" spans="2:3" ht="15.75" customHeight="1" x14ac:dyDescent="0.3">
      <c r="B890" s="25"/>
      <c r="C890" s="25"/>
    </row>
    <row r="891" spans="2:3" ht="15.75" customHeight="1" x14ac:dyDescent="0.3">
      <c r="B891" s="25"/>
      <c r="C891" s="25"/>
    </row>
    <row r="892" spans="2:3" ht="15.75" customHeight="1" x14ac:dyDescent="0.3">
      <c r="B892" s="25"/>
      <c r="C892" s="25"/>
    </row>
    <row r="893" spans="2:3" ht="15.75" customHeight="1" x14ac:dyDescent="0.3">
      <c r="B893" s="25"/>
      <c r="C893" s="25"/>
    </row>
    <row r="894" spans="2:3" ht="15.75" customHeight="1" x14ac:dyDescent="0.3">
      <c r="B894" s="25"/>
      <c r="C894" s="25"/>
    </row>
    <row r="895" spans="2:3" ht="15.75" customHeight="1" x14ac:dyDescent="0.3">
      <c r="B895" s="25"/>
      <c r="C895" s="25"/>
    </row>
    <row r="896" spans="2:3" ht="15.75" customHeight="1" x14ac:dyDescent="0.3">
      <c r="B896" s="25"/>
      <c r="C896" s="25"/>
    </row>
    <row r="897" spans="2:3" ht="15.75" customHeight="1" x14ac:dyDescent="0.3">
      <c r="B897" s="25"/>
      <c r="C897" s="25"/>
    </row>
    <row r="898" spans="2:3" ht="15.75" customHeight="1" x14ac:dyDescent="0.3">
      <c r="B898" s="25"/>
      <c r="C898" s="25"/>
    </row>
    <row r="899" spans="2:3" ht="15.75" customHeight="1" x14ac:dyDescent="0.3">
      <c r="B899" s="25"/>
      <c r="C899" s="25"/>
    </row>
    <row r="900" spans="2:3" ht="15.75" customHeight="1" x14ac:dyDescent="0.3">
      <c r="B900" s="25"/>
      <c r="C900" s="25"/>
    </row>
    <row r="901" spans="2:3" ht="15.75" customHeight="1" x14ac:dyDescent="0.3">
      <c r="B901" s="25"/>
      <c r="C901" s="25"/>
    </row>
    <row r="902" spans="2:3" ht="15.75" customHeight="1" x14ac:dyDescent="0.3">
      <c r="B902" s="25"/>
      <c r="C902" s="25"/>
    </row>
    <row r="903" spans="2:3" ht="15.75" customHeight="1" x14ac:dyDescent="0.3">
      <c r="B903" s="25"/>
      <c r="C903" s="25"/>
    </row>
    <row r="904" spans="2:3" ht="15.75" customHeight="1" x14ac:dyDescent="0.3">
      <c r="B904" s="25"/>
      <c r="C904" s="25"/>
    </row>
    <row r="905" spans="2:3" ht="15.75" customHeight="1" x14ac:dyDescent="0.3">
      <c r="B905" s="25"/>
      <c r="C905" s="25"/>
    </row>
    <row r="906" spans="2:3" ht="15.75" customHeight="1" x14ac:dyDescent="0.3">
      <c r="B906" s="25"/>
      <c r="C906" s="25"/>
    </row>
    <row r="907" spans="2:3" ht="15.75" customHeight="1" x14ac:dyDescent="0.3">
      <c r="B907" s="25"/>
      <c r="C907" s="25"/>
    </row>
    <row r="908" spans="2:3" ht="15.75" customHeight="1" x14ac:dyDescent="0.3">
      <c r="B908" s="25"/>
      <c r="C908" s="25"/>
    </row>
    <row r="909" spans="2:3" ht="15.75" customHeight="1" x14ac:dyDescent="0.3">
      <c r="B909" s="25"/>
      <c r="C909" s="25"/>
    </row>
    <row r="910" spans="2:3" ht="15.75" customHeight="1" x14ac:dyDescent="0.3">
      <c r="B910" s="25"/>
      <c r="C910" s="25"/>
    </row>
    <row r="911" spans="2:3" ht="15.75" customHeight="1" x14ac:dyDescent="0.3">
      <c r="B911" s="25"/>
      <c r="C911" s="25"/>
    </row>
    <row r="912" spans="2:3" ht="15.75" customHeight="1" x14ac:dyDescent="0.3">
      <c r="B912" s="25"/>
      <c r="C912" s="25"/>
    </row>
    <row r="913" spans="2:3" ht="15.75" customHeight="1" x14ac:dyDescent="0.3">
      <c r="B913" s="25"/>
      <c r="C913" s="25"/>
    </row>
    <row r="914" spans="2:3" ht="15.75" customHeight="1" x14ac:dyDescent="0.3">
      <c r="B914" s="25"/>
      <c r="C914" s="25"/>
    </row>
    <row r="915" spans="2:3" ht="15.75" customHeight="1" x14ac:dyDescent="0.3">
      <c r="B915" s="25"/>
      <c r="C915" s="25"/>
    </row>
    <row r="916" spans="2:3" ht="15.75" customHeight="1" x14ac:dyDescent="0.3">
      <c r="B916" s="25"/>
      <c r="C916" s="25"/>
    </row>
    <row r="917" spans="2:3" ht="15.75" customHeight="1" x14ac:dyDescent="0.3">
      <c r="B917" s="25"/>
      <c r="C917" s="25"/>
    </row>
    <row r="918" spans="2:3" ht="15.75" customHeight="1" x14ac:dyDescent="0.3">
      <c r="B918" s="25"/>
      <c r="C918" s="25"/>
    </row>
    <row r="919" spans="2:3" ht="15.75" customHeight="1" x14ac:dyDescent="0.3">
      <c r="B919" s="25"/>
      <c r="C919" s="25"/>
    </row>
    <row r="920" spans="2:3" ht="15.75" customHeight="1" x14ac:dyDescent="0.3">
      <c r="B920" s="25"/>
      <c r="C920" s="25"/>
    </row>
    <row r="921" spans="2:3" ht="15.75" customHeight="1" x14ac:dyDescent="0.3">
      <c r="B921" s="25"/>
      <c r="C921" s="25"/>
    </row>
    <row r="922" spans="2:3" ht="15.75" customHeight="1" x14ac:dyDescent="0.3">
      <c r="B922" s="25"/>
      <c r="C922" s="25"/>
    </row>
    <row r="923" spans="2:3" ht="15.75" customHeight="1" x14ac:dyDescent="0.3">
      <c r="B923" s="25"/>
      <c r="C923" s="25"/>
    </row>
    <row r="924" spans="2:3" ht="15.75" customHeight="1" x14ac:dyDescent="0.3">
      <c r="B924" s="25"/>
      <c r="C924" s="25"/>
    </row>
    <row r="925" spans="2:3" ht="15.75" customHeight="1" x14ac:dyDescent="0.3">
      <c r="B925" s="25"/>
      <c r="C925" s="25"/>
    </row>
    <row r="926" spans="2:3" ht="15.75" customHeight="1" x14ac:dyDescent="0.3">
      <c r="B926" s="25"/>
      <c r="C926" s="25"/>
    </row>
    <row r="927" spans="2:3" ht="15.75" customHeight="1" x14ac:dyDescent="0.3">
      <c r="B927" s="25"/>
      <c r="C927" s="25"/>
    </row>
    <row r="928" spans="2:3" ht="15.75" customHeight="1" x14ac:dyDescent="0.3">
      <c r="B928" s="25"/>
      <c r="C928" s="25"/>
    </row>
    <row r="929" spans="2:3" ht="15.75" customHeight="1" x14ac:dyDescent="0.3">
      <c r="B929" s="25"/>
      <c r="C929" s="25"/>
    </row>
    <row r="930" spans="2:3" ht="15.75" customHeight="1" x14ac:dyDescent="0.3">
      <c r="B930" s="25"/>
      <c r="C930" s="25"/>
    </row>
    <row r="931" spans="2:3" ht="15.75" customHeight="1" x14ac:dyDescent="0.3">
      <c r="B931" s="25"/>
      <c r="C931" s="25"/>
    </row>
    <row r="932" spans="2:3" ht="15.75" customHeight="1" x14ac:dyDescent="0.3">
      <c r="B932" s="25"/>
      <c r="C932" s="25"/>
    </row>
    <row r="933" spans="2:3" ht="15.75" customHeight="1" x14ac:dyDescent="0.3">
      <c r="B933" s="25"/>
      <c r="C933" s="25"/>
    </row>
    <row r="934" spans="2:3" ht="15.75" customHeight="1" x14ac:dyDescent="0.3">
      <c r="B934" s="25"/>
      <c r="C934" s="25"/>
    </row>
    <row r="935" spans="2:3" ht="15.75" customHeight="1" x14ac:dyDescent="0.3">
      <c r="B935" s="25"/>
      <c r="C935" s="25"/>
    </row>
    <row r="936" spans="2:3" ht="15.75" customHeight="1" x14ac:dyDescent="0.3">
      <c r="B936" s="25"/>
      <c r="C936" s="25"/>
    </row>
    <row r="937" spans="2:3" ht="15.75" customHeight="1" x14ac:dyDescent="0.3">
      <c r="B937" s="25"/>
      <c r="C937" s="25"/>
    </row>
    <row r="938" spans="2:3" ht="15.75" customHeight="1" x14ac:dyDescent="0.3">
      <c r="B938" s="25"/>
      <c r="C938" s="25"/>
    </row>
    <row r="939" spans="2:3" ht="15.75" customHeight="1" x14ac:dyDescent="0.3">
      <c r="B939" s="25"/>
      <c r="C939" s="25"/>
    </row>
    <row r="940" spans="2:3" ht="15.75" customHeight="1" x14ac:dyDescent="0.3">
      <c r="B940" s="25"/>
      <c r="C940" s="25"/>
    </row>
    <row r="941" spans="2:3" ht="15.75" customHeight="1" x14ac:dyDescent="0.3">
      <c r="B941" s="25"/>
      <c r="C941" s="25"/>
    </row>
    <row r="942" spans="2:3" ht="15.75" customHeight="1" x14ac:dyDescent="0.3">
      <c r="B942" s="25"/>
      <c r="C942" s="25"/>
    </row>
    <row r="943" spans="2:3" ht="15.75" customHeight="1" x14ac:dyDescent="0.3">
      <c r="B943" s="25"/>
      <c r="C943" s="25"/>
    </row>
    <row r="944" spans="2:3" ht="15.75" customHeight="1" x14ac:dyDescent="0.3">
      <c r="B944" s="25"/>
      <c r="C944" s="25"/>
    </row>
    <row r="945" spans="2:3" ht="15.75" customHeight="1" x14ac:dyDescent="0.3">
      <c r="B945" s="25"/>
      <c r="C945" s="25"/>
    </row>
    <row r="946" spans="2:3" ht="15.75" customHeight="1" x14ac:dyDescent="0.3">
      <c r="B946" s="25"/>
      <c r="C946" s="25"/>
    </row>
    <row r="947" spans="2:3" ht="15.75" customHeight="1" x14ac:dyDescent="0.3">
      <c r="B947" s="25"/>
      <c r="C947" s="25"/>
    </row>
    <row r="948" spans="2:3" ht="15.75" customHeight="1" x14ac:dyDescent="0.3">
      <c r="B948" s="25"/>
      <c r="C948" s="25"/>
    </row>
    <row r="949" spans="2:3" ht="15.75" customHeight="1" x14ac:dyDescent="0.3">
      <c r="B949" s="25"/>
      <c r="C949" s="25"/>
    </row>
    <row r="950" spans="2:3" ht="15.75" customHeight="1" x14ac:dyDescent="0.3">
      <c r="B950" s="25"/>
      <c r="C950" s="25"/>
    </row>
    <row r="951" spans="2:3" ht="15.75" customHeight="1" x14ac:dyDescent="0.3">
      <c r="B951" s="25"/>
      <c r="C951" s="25"/>
    </row>
    <row r="952" spans="2:3" ht="15.75" customHeight="1" x14ac:dyDescent="0.3">
      <c r="B952" s="25"/>
      <c r="C952" s="25"/>
    </row>
    <row r="953" spans="2:3" ht="15.75" customHeight="1" x14ac:dyDescent="0.3">
      <c r="B953" s="25"/>
      <c r="C953" s="25"/>
    </row>
    <row r="954" spans="2:3" ht="15.75" customHeight="1" x14ac:dyDescent="0.3">
      <c r="B954" s="25"/>
      <c r="C954" s="25"/>
    </row>
    <row r="955" spans="2:3" ht="15.75" customHeight="1" x14ac:dyDescent="0.3">
      <c r="B955" s="25"/>
      <c r="C955" s="25"/>
    </row>
    <row r="956" spans="2:3" ht="15.75" customHeight="1" x14ac:dyDescent="0.3">
      <c r="B956" s="25"/>
      <c r="C956" s="25"/>
    </row>
    <row r="957" spans="2:3" ht="15.75" customHeight="1" x14ac:dyDescent="0.3">
      <c r="B957" s="25"/>
      <c r="C957" s="25"/>
    </row>
    <row r="958" spans="2:3" ht="15.75" customHeight="1" x14ac:dyDescent="0.3">
      <c r="B958" s="25"/>
      <c r="C958" s="25"/>
    </row>
    <row r="959" spans="2:3" ht="15.75" customHeight="1" x14ac:dyDescent="0.3">
      <c r="B959" s="25"/>
      <c r="C959" s="25"/>
    </row>
    <row r="960" spans="2:3" ht="15.75" customHeight="1" x14ac:dyDescent="0.3">
      <c r="B960" s="25"/>
      <c r="C960" s="25"/>
    </row>
    <row r="961" spans="2:3" ht="15.75" customHeight="1" x14ac:dyDescent="0.3">
      <c r="B961" s="25"/>
      <c r="C961" s="25"/>
    </row>
    <row r="962" spans="2:3" ht="15.75" customHeight="1" x14ac:dyDescent="0.3">
      <c r="B962" s="25"/>
      <c r="C962" s="25"/>
    </row>
    <row r="963" spans="2:3" ht="15.75" customHeight="1" x14ac:dyDescent="0.3">
      <c r="B963" s="25"/>
      <c r="C963" s="25"/>
    </row>
    <row r="964" spans="2:3" ht="15.75" customHeight="1" x14ac:dyDescent="0.3">
      <c r="B964" s="25"/>
      <c r="C964" s="25"/>
    </row>
    <row r="965" spans="2:3" ht="15.75" customHeight="1" x14ac:dyDescent="0.3">
      <c r="B965" s="25"/>
      <c r="C965" s="25"/>
    </row>
    <row r="966" spans="2:3" ht="15.75" customHeight="1" x14ac:dyDescent="0.3">
      <c r="B966" s="25"/>
      <c r="C966" s="25"/>
    </row>
    <row r="967" spans="2:3" ht="15.75" customHeight="1" x14ac:dyDescent="0.3">
      <c r="B967" s="25"/>
      <c r="C967" s="25"/>
    </row>
    <row r="968" spans="2:3" ht="15.75" customHeight="1" x14ac:dyDescent="0.3">
      <c r="B968" s="25"/>
      <c r="C968" s="25"/>
    </row>
    <row r="969" spans="2:3" ht="15.75" customHeight="1" x14ac:dyDescent="0.3">
      <c r="B969" s="25"/>
      <c r="C969" s="25"/>
    </row>
    <row r="970" spans="2:3" ht="15.75" customHeight="1" x14ac:dyDescent="0.3">
      <c r="B970" s="25"/>
      <c r="C970" s="25"/>
    </row>
    <row r="971" spans="2:3" ht="15.75" customHeight="1" x14ac:dyDescent="0.3">
      <c r="B971" s="25"/>
      <c r="C971" s="25"/>
    </row>
    <row r="972" spans="2:3" ht="15.75" customHeight="1" x14ac:dyDescent="0.3">
      <c r="B972" s="25"/>
      <c r="C972" s="25"/>
    </row>
    <row r="973" spans="2:3" ht="15.75" customHeight="1" x14ac:dyDescent="0.3">
      <c r="B973" s="25"/>
      <c r="C973" s="25"/>
    </row>
    <row r="974" spans="2:3" ht="15.75" customHeight="1" x14ac:dyDescent="0.3">
      <c r="B974" s="25"/>
      <c r="C974" s="25"/>
    </row>
    <row r="975" spans="2:3" ht="15.75" customHeight="1" x14ac:dyDescent="0.3">
      <c r="B975" s="25"/>
      <c r="C975" s="25"/>
    </row>
    <row r="976" spans="2:3" ht="15.75" customHeight="1" x14ac:dyDescent="0.3">
      <c r="B976" s="25"/>
      <c r="C976" s="25"/>
    </row>
    <row r="977" spans="2:3" ht="15.75" customHeight="1" x14ac:dyDescent="0.3">
      <c r="B977" s="25"/>
      <c r="C977" s="25"/>
    </row>
    <row r="978" spans="2:3" ht="15.75" customHeight="1" x14ac:dyDescent="0.3">
      <c r="B978" s="25"/>
      <c r="C978" s="25"/>
    </row>
    <row r="979" spans="2:3" ht="15.75" customHeight="1" x14ac:dyDescent="0.3">
      <c r="B979" s="25"/>
      <c r="C979" s="25"/>
    </row>
    <row r="980" spans="2:3" ht="15.75" customHeight="1" x14ac:dyDescent="0.3">
      <c r="B980" s="25"/>
      <c r="C980" s="25"/>
    </row>
    <row r="981" spans="2:3" ht="15.75" customHeight="1" x14ac:dyDescent="0.3">
      <c r="B981" s="25"/>
      <c r="C981" s="25"/>
    </row>
    <row r="982" spans="2:3" ht="15.75" customHeight="1" x14ac:dyDescent="0.3">
      <c r="B982" s="25"/>
      <c r="C982" s="25"/>
    </row>
    <row r="983" spans="2:3" ht="15.75" customHeight="1" x14ac:dyDescent="0.3">
      <c r="B983" s="25"/>
      <c r="C983" s="25"/>
    </row>
    <row r="984" spans="2:3" ht="15.75" customHeight="1" x14ac:dyDescent="0.3">
      <c r="B984" s="25"/>
      <c r="C984" s="25"/>
    </row>
    <row r="985" spans="2:3" ht="15.75" customHeight="1" x14ac:dyDescent="0.3">
      <c r="B985" s="25"/>
      <c r="C985" s="25"/>
    </row>
    <row r="986" spans="2:3" ht="15.75" customHeight="1" x14ac:dyDescent="0.3">
      <c r="B986" s="25"/>
      <c r="C986" s="25"/>
    </row>
    <row r="987" spans="2:3" ht="15.75" customHeight="1" x14ac:dyDescent="0.3">
      <c r="B987" s="25"/>
      <c r="C987" s="25"/>
    </row>
    <row r="988" spans="2:3" ht="15.75" customHeight="1" x14ac:dyDescent="0.3">
      <c r="B988" s="25"/>
      <c r="C988" s="25"/>
    </row>
    <row r="989" spans="2:3" ht="15.75" customHeight="1" x14ac:dyDescent="0.3">
      <c r="B989" s="25"/>
      <c r="C989" s="25"/>
    </row>
    <row r="990" spans="2:3" ht="15.75" customHeight="1" x14ac:dyDescent="0.3">
      <c r="B990" s="25"/>
      <c r="C990" s="25"/>
    </row>
    <row r="991" spans="2:3" ht="15.75" customHeight="1" x14ac:dyDescent="0.3">
      <c r="B991" s="25"/>
      <c r="C991" s="25"/>
    </row>
    <row r="992" spans="2:3" ht="15.75" customHeight="1" x14ac:dyDescent="0.3">
      <c r="B992" s="25"/>
      <c r="C992" s="25"/>
    </row>
    <row r="993" spans="2:3" ht="15.75" customHeight="1" x14ac:dyDescent="0.3">
      <c r="B993" s="25"/>
      <c r="C993" s="25"/>
    </row>
    <row r="994" spans="2:3" ht="15.75" customHeight="1" x14ac:dyDescent="0.3">
      <c r="B994" s="25"/>
      <c r="C994" s="25"/>
    </row>
    <row r="995" spans="2:3" ht="15.75" customHeight="1" x14ac:dyDescent="0.3">
      <c r="B995" s="25"/>
      <c r="C995" s="25"/>
    </row>
    <row r="996" spans="2:3" ht="15.75" customHeight="1" x14ac:dyDescent="0.3">
      <c r="B996" s="25"/>
      <c r="C996" s="25"/>
    </row>
    <row r="997" spans="2:3" ht="15.75" customHeight="1" x14ac:dyDescent="0.3">
      <c r="B997" s="25"/>
      <c r="C997" s="25"/>
    </row>
    <row r="998" spans="2:3" ht="15.75" customHeight="1" x14ac:dyDescent="0.3">
      <c r="B998" s="25"/>
      <c r="C998" s="25"/>
    </row>
    <row r="999" spans="2:3" ht="15.75" customHeight="1" x14ac:dyDescent="0.3">
      <c r="B999" s="25"/>
      <c r="C999" s="25"/>
    </row>
    <row r="1000" spans="2:3" ht="15.75" customHeight="1" x14ac:dyDescent="0.3">
      <c r="B1000" s="25"/>
      <c r="C1000" s="25"/>
    </row>
    <row r="1001" spans="2:3" ht="15" customHeight="1" x14ac:dyDescent="0.3">
      <c r="B1001" s="25"/>
      <c r="C1001" s="25"/>
    </row>
    <row r="1002" spans="2:3" ht="15" customHeight="1" x14ac:dyDescent="0.3">
      <c r="B1002" s="25"/>
      <c r="C1002" s="25"/>
    </row>
    <row r="1003" spans="2:3" ht="15" customHeight="1" x14ac:dyDescent="0.3">
      <c r="B1003" s="25"/>
      <c r="C1003" s="25"/>
    </row>
    <row r="1004" spans="2:3" ht="15" customHeight="1" x14ac:dyDescent="0.3">
      <c r="B1004" s="25"/>
      <c r="C1004" s="25"/>
    </row>
    <row r="1005" spans="2:3" ht="15" customHeight="1" x14ac:dyDescent="0.3">
      <c r="B1005" s="25"/>
      <c r="C1005" s="25"/>
    </row>
    <row r="1006" spans="2:3" ht="15" customHeight="1" x14ac:dyDescent="0.3">
      <c r="B1006" s="25"/>
      <c r="C1006" s="25"/>
    </row>
    <row r="1007" spans="2:3" ht="15" customHeight="1" x14ac:dyDescent="0.3">
      <c r="B1007" s="25"/>
      <c r="C1007" s="25"/>
    </row>
    <row r="1008" spans="2:3" ht="15" customHeight="1" x14ac:dyDescent="0.3">
      <c r="B1008" s="25"/>
      <c r="C1008" s="25"/>
    </row>
    <row r="1009" spans="2:3" ht="15" customHeight="1" x14ac:dyDescent="0.3">
      <c r="B1009" s="25"/>
      <c r="C1009" s="25"/>
    </row>
    <row r="1010" spans="2:3" ht="15" customHeight="1" x14ac:dyDescent="0.3">
      <c r="B1010" s="25"/>
      <c r="C1010" s="25"/>
    </row>
    <row r="1011" spans="2:3" ht="15" customHeight="1" x14ac:dyDescent="0.3">
      <c r="B1011" s="25"/>
      <c r="C1011" s="25"/>
    </row>
    <row r="1012" spans="2:3" ht="15" customHeight="1" x14ac:dyDescent="0.3">
      <c r="B1012" s="25"/>
      <c r="C1012" s="25"/>
    </row>
    <row r="1013" spans="2:3" ht="15" customHeight="1" x14ac:dyDescent="0.3">
      <c r="B1013" s="25"/>
      <c r="C1013" s="25"/>
    </row>
    <row r="1014" spans="2:3" ht="15" customHeight="1" x14ac:dyDescent="0.3">
      <c r="B1014" s="25"/>
      <c r="C1014" s="25"/>
    </row>
    <row r="1015" spans="2:3" ht="15" customHeight="1" x14ac:dyDescent="0.3">
      <c r="B1015" s="25"/>
      <c r="C1015" s="25"/>
    </row>
    <row r="1016" spans="2:3" ht="15" customHeight="1" x14ac:dyDescent="0.3">
      <c r="B1016" s="25"/>
      <c r="C1016" s="25"/>
    </row>
    <row r="1017" spans="2:3" ht="15" customHeight="1" x14ac:dyDescent="0.3">
      <c r="B1017" s="25"/>
      <c r="C1017" s="25"/>
    </row>
    <row r="1018" spans="2:3" ht="15" customHeight="1" x14ac:dyDescent="0.3">
      <c r="B1018" s="25"/>
      <c r="C1018" s="25"/>
    </row>
    <row r="1019" spans="2:3" ht="15" customHeight="1" x14ac:dyDescent="0.3">
      <c r="B1019" s="25"/>
      <c r="C1019" s="25"/>
    </row>
    <row r="1020" spans="2:3" ht="15" customHeight="1" x14ac:dyDescent="0.3">
      <c r="B1020" s="25"/>
      <c r="C1020" s="25"/>
    </row>
    <row r="1021" spans="2:3" ht="15" customHeight="1" x14ac:dyDescent="0.3">
      <c r="B1021" s="25"/>
      <c r="C1021" s="25"/>
    </row>
    <row r="1022" spans="2:3" ht="15" customHeight="1" x14ac:dyDescent="0.3">
      <c r="B1022" s="25"/>
      <c r="C1022" s="25"/>
    </row>
    <row r="1023" spans="2:3" ht="15" customHeight="1" x14ac:dyDescent="0.3">
      <c r="B1023" s="25"/>
      <c r="C1023" s="25"/>
    </row>
    <row r="1024" spans="2:3" ht="15" customHeight="1" x14ac:dyDescent="0.3">
      <c r="B1024" s="25"/>
      <c r="C1024" s="25"/>
    </row>
    <row r="1025" spans="2:3" ht="15" customHeight="1" x14ac:dyDescent="0.3">
      <c r="B1025" s="25"/>
      <c r="C1025" s="25"/>
    </row>
    <row r="1026" spans="2:3" ht="15" customHeight="1" x14ac:dyDescent="0.3">
      <c r="B1026" s="25"/>
      <c r="C1026" s="25"/>
    </row>
    <row r="1027" spans="2:3" ht="15" customHeight="1" x14ac:dyDescent="0.3">
      <c r="B1027" s="25"/>
      <c r="C1027" s="25"/>
    </row>
    <row r="1028" spans="2:3" ht="15" customHeight="1" x14ac:dyDescent="0.3">
      <c r="B1028" s="25"/>
      <c r="C1028" s="25"/>
    </row>
    <row r="1029" spans="2:3" ht="15" customHeight="1" x14ac:dyDescent="0.3">
      <c r="B1029" s="25"/>
      <c r="C1029" s="25"/>
    </row>
    <row r="1030" spans="2:3" ht="15" customHeight="1" x14ac:dyDescent="0.3">
      <c r="B1030" s="25"/>
      <c r="C1030" s="25"/>
    </row>
    <row r="1031" spans="2:3" ht="15" customHeight="1" x14ac:dyDescent="0.3">
      <c r="B1031" s="25"/>
      <c r="C1031" s="25"/>
    </row>
    <row r="1032" spans="2:3" ht="15" customHeight="1" x14ac:dyDescent="0.3">
      <c r="B1032" s="25"/>
      <c r="C1032" s="25"/>
    </row>
    <row r="1033" spans="2:3" ht="15" customHeight="1" x14ac:dyDescent="0.3">
      <c r="B1033" s="25"/>
      <c r="C1033" s="25"/>
    </row>
    <row r="1034" spans="2:3" ht="15" customHeight="1" x14ac:dyDescent="0.3">
      <c r="B1034" s="25"/>
      <c r="C1034" s="25"/>
    </row>
    <row r="1035" spans="2:3" ht="15" customHeight="1" x14ac:dyDescent="0.3">
      <c r="B1035" s="25"/>
      <c r="C1035" s="25"/>
    </row>
    <row r="1036" spans="2:3" ht="15" customHeight="1" x14ac:dyDescent="0.3">
      <c r="B1036" s="25"/>
      <c r="C1036" s="25"/>
    </row>
    <row r="1037" spans="2:3" ht="15" customHeight="1" x14ac:dyDescent="0.3">
      <c r="B1037" s="25"/>
      <c r="C1037" s="25"/>
    </row>
    <row r="1038" spans="2:3" ht="15" customHeight="1" x14ac:dyDescent="0.3">
      <c r="B1038" s="25"/>
      <c r="C1038" s="25"/>
    </row>
    <row r="1039" spans="2:3" ht="15" customHeight="1" x14ac:dyDescent="0.3">
      <c r="B1039" s="25"/>
      <c r="C1039" s="25"/>
    </row>
    <row r="1040" spans="2:3" ht="15" customHeight="1" x14ac:dyDescent="0.3">
      <c r="B1040" s="25"/>
      <c r="C1040" s="25"/>
    </row>
    <row r="1041" spans="2:3" ht="15" customHeight="1" x14ac:dyDescent="0.3">
      <c r="B1041" s="25"/>
      <c r="C1041" s="25"/>
    </row>
    <row r="1042" spans="2:3" ht="15" customHeight="1" x14ac:dyDescent="0.3">
      <c r="B1042" s="25"/>
      <c r="C1042" s="25"/>
    </row>
    <row r="1043" spans="2:3" ht="15" customHeight="1" x14ac:dyDescent="0.3">
      <c r="B1043" s="25"/>
      <c r="C1043" s="25"/>
    </row>
    <row r="1044" spans="2:3" ht="15" customHeight="1" x14ac:dyDescent="0.3">
      <c r="B1044" s="25"/>
      <c r="C1044" s="25"/>
    </row>
    <row r="1045" spans="2:3" ht="15" customHeight="1" x14ac:dyDescent="0.3">
      <c r="B1045" s="25"/>
      <c r="C1045" s="25"/>
    </row>
    <row r="1046" spans="2:3" ht="15" customHeight="1" x14ac:dyDescent="0.3">
      <c r="B1046" s="25"/>
      <c r="C1046" s="25"/>
    </row>
    <row r="1047" spans="2:3" ht="15" customHeight="1" x14ac:dyDescent="0.3">
      <c r="B1047" s="25"/>
      <c r="C1047" s="25"/>
    </row>
    <row r="1048" spans="2:3" ht="15" customHeight="1" x14ac:dyDescent="0.3">
      <c r="B1048" s="25"/>
      <c r="C1048" s="25"/>
    </row>
    <row r="1049" spans="2:3" ht="15" customHeight="1" x14ac:dyDescent="0.3">
      <c r="B1049" s="25"/>
      <c r="C1049" s="25"/>
    </row>
    <row r="1050" spans="2:3" ht="15" customHeight="1" x14ac:dyDescent="0.3">
      <c r="B1050" s="25"/>
      <c r="C1050" s="25"/>
    </row>
    <row r="1051" spans="2:3" ht="15" customHeight="1" x14ac:dyDescent="0.3">
      <c r="B1051" s="25"/>
      <c r="C1051" s="25"/>
    </row>
    <row r="1052" spans="2:3" ht="15" customHeight="1" x14ac:dyDescent="0.3">
      <c r="B1052" s="25"/>
      <c r="C1052" s="25"/>
    </row>
    <row r="1053" spans="2:3" ht="15" customHeight="1" x14ac:dyDescent="0.3">
      <c r="B1053" s="25"/>
      <c r="C1053" s="25"/>
    </row>
    <row r="1054" spans="2:3" ht="15" customHeight="1" x14ac:dyDescent="0.3">
      <c r="B1054" s="25"/>
      <c r="C1054" s="25"/>
    </row>
    <row r="1055" spans="2:3" ht="15" customHeight="1" x14ac:dyDescent="0.3">
      <c r="B1055" s="25"/>
      <c r="C1055" s="25"/>
    </row>
    <row r="1056" spans="2:3" ht="15" customHeight="1" x14ac:dyDescent="0.3">
      <c r="B1056" s="25"/>
      <c r="C1056" s="25"/>
    </row>
    <row r="1057" spans="2:3" ht="15" customHeight="1" x14ac:dyDescent="0.3">
      <c r="B1057" s="25"/>
      <c r="C1057" s="25"/>
    </row>
    <row r="1058" spans="2:3" ht="15" customHeight="1" x14ac:dyDescent="0.3">
      <c r="B1058" s="25"/>
      <c r="C1058" s="25"/>
    </row>
    <row r="1059" spans="2:3" ht="15" customHeight="1" x14ac:dyDescent="0.3">
      <c r="B1059" s="25"/>
      <c r="C1059" s="25"/>
    </row>
    <row r="1060" spans="2:3" ht="15" customHeight="1" x14ac:dyDescent="0.3">
      <c r="B1060" s="25"/>
      <c r="C1060" s="25"/>
    </row>
    <row r="1061" spans="2:3" ht="15" customHeight="1" x14ac:dyDescent="0.3">
      <c r="B1061" s="25"/>
      <c r="C1061" s="25"/>
    </row>
    <row r="1062" spans="2:3" ht="15" customHeight="1" x14ac:dyDescent="0.3">
      <c r="B1062" s="25"/>
      <c r="C1062" s="25"/>
    </row>
    <row r="1063" spans="2:3" ht="15" customHeight="1" x14ac:dyDescent="0.3">
      <c r="B1063" s="25"/>
      <c r="C1063" s="25"/>
    </row>
    <row r="1064" spans="2:3" ht="15" customHeight="1" x14ac:dyDescent="0.3">
      <c r="B1064" s="25"/>
      <c r="C1064" s="25"/>
    </row>
    <row r="1065" spans="2:3" ht="15" customHeight="1" x14ac:dyDescent="0.3">
      <c r="B1065" s="25"/>
      <c r="C1065" s="25"/>
    </row>
    <row r="1066" spans="2:3" ht="15" customHeight="1" x14ac:dyDescent="0.3">
      <c r="B1066" s="25"/>
      <c r="C1066" s="25"/>
    </row>
    <row r="1067" spans="2:3" ht="15" customHeight="1" x14ac:dyDescent="0.3">
      <c r="B1067" s="25"/>
      <c r="C1067" s="25"/>
    </row>
    <row r="1068" spans="2:3" ht="15" customHeight="1" x14ac:dyDescent="0.3">
      <c r="B1068" s="25"/>
      <c r="C1068" s="25"/>
    </row>
    <row r="1069" spans="2:3" ht="15" customHeight="1" x14ac:dyDescent="0.3">
      <c r="B1069" s="25"/>
      <c r="C1069" s="25"/>
    </row>
    <row r="1070" spans="2:3" ht="15" customHeight="1" x14ac:dyDescent="0.3">
      <c r="B1070" s="25"/>
      <c r="C1070" s="25"/>
    </row>
    <row r="1071" spans="2:3" ht="15" customHeight="1" x14ac:dyDescent="0.3">
      <c r="B1071" s="25"/>
      <c r="C1071" s="25"/>
    </row>
    <row r="1072" spans="2:3" ht="15" customHeight="1" x14ac:dyDescent="0.3">
      <c r="B1072" s="25"/>
      <c r="C1072" s="25"/>
    </row>
    <row r="1073" spans="2:3" ht="15" customHeight="1" x14ac:dyDescent="0.3">
      <c r="B1073" s="25"/>
      <c r="C1073" s="25"/>
    </row>
    <row r="1074" spans="2:3" ht="15" customHeight="1" x14ac:dyDescent="0.3">
      <c r="B1074" s="25"/>
      <c r="C1074" s="25"/>
    </row>
    <row r="1075" spans="2:3" ht="15" customHeight="1" x14ac:dyDescent="0.3">
      <c r="B1075" s="25"/>
      <c r="C1075" s="25"/>
    </row>
    <row r="1076" spans="2:3" ht="15" customHeight="1" x14ac:dyDescent="0.3">
      <c r="B1076" s="25"/>
      <c r="C1076" s="25"/>
    </row>
    <row r="1077" spans="2:3" ht="15" customHeight="1" x14ac:dyDescent="0.3">
      <c r="B1077" s="25"/>
      <c r="C1077" s="25"/>
    </row>
    <row r="1078" spans="2:3" ht="15" customHeight="1" x14ac:dyDescent="0.3">
      <c r="B1078" s="25"/>
      <c r="C1078" s="25"/>
    </row>
    <row r="1079" spans="2:3" ht="15" customHeight="1" x14ac:dyDescent="0.3">
      <c r="B1079" s="25"/>
      <c r="C1079" s="25"/>
    </row>
    <row r="1080" spans="2:3" ht="15" customHeight="1" x14ac:dyDescent="0.3">
      <c r="B1080" s="25"/>
      <c r="C1080" s="25"/>
    </row>
    <row r="1081" spans="2:3" ht="15" customHeight="1" x14ac:dyDescent="0.3">
      <c r="B1081" s="25"/>
      <c r="C1081" s="25"/>
    </row>
    <row r="1082" spans="2:3" ht="15" customHeight="1" x14ac:dyDescent="0.3">
      <c r="B1082" s="25"/>
      <c r="C1082" s="25"/>
    </row>
    <row r="1083" spans="2:3" ht="15" customHeight="1" x14ac:dyDescent="0.3">
      <c r="B1083" s="25"/>
      <c r="C1083" s="25"/>
    </row>
    <row r="1084" spans="2:3" ht="15" customHeight="1" x14ac:dyDescent="0.3">
      <c r="B1084" s="25"/>
      <c r="C1084" s="25"/>
    </row>
    <row r="1085" spans="2:3" ht="15" customHeight="1" x14ac:dyDescent="0.3">
      <c r="B1085" s="25"/>
      <c r="C1085" s="25"/>
    </row>
    <row r="1086" spans="2:3" ht="15" customHeight="1" x14ac:dyDescent="0.3">
      <c r="B1086" s="25"/>
      <c r="C1086" s="25"/>
    </row>
    <row r="1087" spans="2:3" ht="15" customHeight="1" x14ac:dyDescent="0.3">
      <c r="B1087" s="25"/>
      <c r="C1087" s="25"/>
    </row>
    <row r="1088" spans="2:3" ht="15" customHeight="1" x14ac:dyDescent="0.3">
      <c r="B1088" s="25"/>
      <c r="C1088" s="25"/>
    </row>
    <row r="1089" spans="2:3" ht="15" customHeight="1" x14ac:dyDescent="0.3">
      <c r="B1089" s="25"/>
      <c r="C1089" s="25"/>
    </row>
    <row r="1090" spans="2:3" ht="15" customHeight="1" x14ac:dyDescent="0.3">
      <c r="B1090" s="25"/>
      <c r="C1090" s="25"/>
    </row>
    <row r="1091" spans="2:3" ht="15" customHeight="1" x14ac:dyDescent="0.3">
      <c r="B1091" s="25"/>
      <c r="C1091" s="25"/>
    </row>
    <row r="1092" spans="2:3" ht="15" customHeight="1" x14ac:dyDescent="0.3">
      <c r="B1092" s="25"/>
      <c r="C1092" s="25"/>
    </row>
    <row r="1093" spans="2:3" ht="15" customHeight="1" x14ac:dyDescent="0.3">
      <c r="B1093" s="25"/>
      <c r="C1093" s="25"/>
    </row>
    <row r="1094" spans="2:3" ht="15" customHeight="1" x14ac:dyDescent="0.3">
      <c r="B1094" s="25"/>
      <c r="C1094" s="25"/>
    </row>
    <row r="1095" spans="2:3" ht="15" customHeight="1" x14ac:dyDescent="0.3">
      <c r="B1095" s="25"/>
      <c r="C1095" s="25"/>
    </row>
    <row r="1096" spans="2:3" ht="15" customHeight="1" x14ac:dyDescent="0.3">
      <c r="B1096" s="25"/>
      <c r="C1096" s="25"/>
    </row>
    <row r="1097" spans="2:3" ht="15" customHeight="1" x14ac:dyDescent="0.3">
      <c r="B1097" s="25"/>
      <c r="C1097" s="25"/>
    </row>
    <row r="1098" spans="2:3" ht="15" customHeight="1" x14ac:dyDescent="0.3">
      <c r="B1098" s="25"/>
      <c r="C1098" s="25"/>
    </row>
    <row r="1099" spans="2:3" ht="15" customHeight="1" x14ac:dyDescent="0.3">
      <c r="B1099" s="25"/>
      <c r="C1099" s="25"/>
    </row>
    <row r="1100" spans="2:3" ht="15" customHeight="1" x14ac:dyDescent="0.3">
      <c r="B1100" s="25"/>
      <c r="C1100" s="25"/>
    </row>
    <row r="1101" spans="2:3" ht="15" customHeight="1" x14ac:dyDescent="0.3">
      <c r="B1101" s="25"/>
      <c r="C1101" s="25"/>
    </row>
    <row r="1102" spans="2:3" ht="15" customHeight="1" x14ac:dyDescent="0.3">
      <c r="B1102" s="25"/>
      <c r="C1102" s="25"/>
    </row>
    <row r="1103" spans="2:3" ht="15" customHeight="1" x14ac:dyDescent="0.3">
      <c r="B1103" s="25"/>
      <c r="C1103" s="25"/>
    </row>
    <row r="1104" spans="2:3" ht="15" customHeight="1" x14ac:dyDescent="0.3">
      <c r="B1104" s="25"/>
      <c r="C1104" s="25"/>
    </row>
    <row r="1105" spans="2:3" ht="15" customHeight="1" x14ac:dyDescent="0.3">
      <c r="B1105" s="25"/>
      <c r="C1105" s="25"/>
    </row>
    <row r="1106" spans="2:3" ht="15" customHeight="1" x14ac:dyDescent="0.3">
      <c r="B1106" s="25"/>
      <c r="C1106" s="25"/>
    </row>
    <row r="1107" spans="2:3" ht="15" customHeight="1" x14ac:dyDescent="0.3">
      <c r="B1107" s="25"/>
      <c r="C1107" s="25"/>
    </row>
    <row r="1108" spans="2:3" ht="15" customHeight="1" x14ac:dyDescent="0.3">
      <c r="B1108" s="25"/>
      <c r="C1108" s="25"/>
    </row>
    <row r="1109" spans="2:3" ht="15" customHeight="1" x14ac:dyDescent="0.3">
      <c r="B1109" s="25"/>
      <c r="C1109" s="25"/>
    </row>
    <row r="1110" spans="2:3" ht="15" customHeight="1" x14ac:dyDescent="0.3">
      <c r="B1110" s="25"/>
      <c r="C1110" s="25"/>
    </row>
    <row r="1111" spans="2:3" ht="15" customHeight="1" x14ac:dyDescent="0.3">
      <c r="B1111" s="25"/>
      <c r="C1111" s="25"/>
    </row>
    <row r="1112" spans="2:3" ht="15" customHeight="1" x14ac:dyDescent="0.3">
      <c r="B1112" s="25"/>
      <c r="C1112" s="25"/>
    </row>
    <row r="1113" spans="2:3" ht="15" customHeight="1" x14ac:dyDescent="0.3">
      <c r="B1113" s="25"/>
      <c r="C1113" s="25"/>
    </row>
    <row r="1114" spans="2:3" ht="15" customHeight="1" x14ac:dyDescent="0.3">
      <c r="B1114" s="25"/>
      <c r="C1114" s="25"/>
    </row>
    <row r="1115" spans="2:3" ht="15" customHeight="1" x14ac:dyDescent="0.3">
      <c r="B1115" s="25"/>
      <c r="C1115" s="25"/>
    </row>
    <row r="1116" spans="2:3" ht="15" customHeight="1" x14ac:dyDescent="0.3">
      <c r="B1116" s="25"/>
      <c r="C1116" s="25"/>
    </row>
    <row r="1117" spans="2:3" ht="15" customHeight="1" x14ac:dyDescent="0.3">
      <c r="B1117" s="25"/>
      <c r="C1117" s="25"/>
    </row>
    <row r="1118" spans="2:3" ht="15" customHeight="1" x14ac:dyDescent="0.3">
      <c r="B1118" s="25"/>
      <c r="C1118" s="25"/>
    </row>
    <row r="1119" spans="2:3" ht="15" customHeight="1" x14ac:dyDescent="0.3">
      <c r="B1119" s="25"/>
      <c r="C1119" s="25"/>
    </row>
    <row r="1120" spans="2:3" ht="15" customHeight="1" x14ac:dyDescent="0.3">
      <c r="B1120" s="25"/>
      <c r="C1120" s="25"/>
    </row>
    <row r="1121" spans="2:3" ht="15" customHeight="1" x14ac:dyDescent="0.3">
      <c r="B1121" s="25"/>
      <c r="C1121" s="25"/>
    </row>
    <row r="1122" spans="2:3" ht="15" customHeight="1" x14ac:dyDescent="0.3">
      <c r="B1122" s="25"/>
      <c r="C1122" s="25"/>
    </row>
    <row r="1123" spans="2:3" ht="15" customHeight="1" x14ac:dyDescent="0.3">
      <c r="B1123" s="25"/>
      <c r="C1123" s="25"/>
    </row>
    <row r="1124" spans="2:3" ht="15" customHeight="1" x14ac:dyDescent="0.3">
      <c r="B1124" s="25"/>
      <c r="C1124" s="25"/>
    </row>
    <row r="1125" spans="2:3" ht="15" customHeight="1" x14ac:dyDescent="0.3">
      <c r="B1125" s="25"/>
      <c r="C1125" s="25"/>
    </row>
    <row r="1126" spans="2:3" ht="15" customHeight="1" x14ac:dyDescent="0.3">
      <c r="B1126" s="25"/>
      <c r="C1126" s="25"/>
    </row>
    <row r="1127" spans="2:3" ht="15" customHeight="1" x14ac:dyDescent="0.3">
      <c r="B1127" s="25"/>
      <c r="C1127" s="25"/>
    </row>
    <row r="1128" spans="2:3" ht="15" customHeight="1" x14ac:dyDescent="0.3">
      <c r="B1128" s="25"/>
      <c r="C1128" s="25"/>
    </row>
    <row r="1129" spans="2:3" ht="15" customHeight="1" x14ac:dyDescent="0.3">
      <c r="B1129" s="25"/>
      <c r="C1129" s="25"/>
    </row>
    <row r="1130" spans="2:3" ht="15" customHeight="1" x14ac:dyDescent="0.3">
      <c r="B1130" s="25"/>
      <c r="C1130" s="25"/>
    </row>
    <row r="1131" spans="2:3" ht="15" customHeight="1" x14ac:dyDescent="0.3">
      <c r="B1131" s="25"/>
      <c r="C1131" s="25"/>
    </row>
    <row r="1132" spans="2:3" ht="15" customHeight="1" x14ac:dyDescent="0.3">
      <c r="B1132" s="25"/>
      <c r="C1132" s="25"/>
    </row>
    <row r="1133" spans="2:3" ht="15" customHeight="1" x14ac:dyDescent="0.3">
      <c r="B1133" s="25"/>
      <c r="C1133" s="25"/>
    </row>
    <row r="1134" spans="2:3" ht="15" customHeight="1" x14ac:dyDescent="0.3">
      <c r="B1134" s="25"/>
      <c r="C1134" s="25"/>
    </row>
    <row r="1135" spans="2:3" ht="15" customHeight="1" x14ac:dyDescent="0.3">
      <c r="B1135" s="25"/>
      <c r="C1135" s="25"/>
    </row>
    <row r="1136" spans="2:3" ht="15" customHeight="1" x14ac:dyDescent="0.3">
      <c r="B1136" s="25"/>
      <c r="C1136" s="25"/>
    </row>
    <row r="1137" spans="2:3" ht="15" customHeight="1" x14ac:dyDescent="0.3">
      <c r="B1137" s="25"/>
      <c r="C1137" s="25"/>
    </row>
    <row r="1138" spans="2:3" ht="15" customHeight="1" x14ac:dyDescent="0.3">
      <c r="B1138" s="25"/>
      <c r="C1138" s="25"/>
    </row>
    <row r="1139" spans="2:3" ht="15" customHeight="1" x14ac:dyDescent="0.3">
      <c r="B1139" s="25"/>
      <c r="C1139" s="25"/>
    </row>
    <row r="1140" spans="2:3" ht="15" customHeight="1" x14ac:dyDescent="0.3">
      <c r="B1140" s="25"/>
      <c r="C1140" s="25"/>
    </row>
    <row r="1141" spans="2:3" ht="15" customHeight="1" x14ac:dyDescent="0.3">
      <c r="B1141" s="25"/>
      <c r="C1141" s="25"/>
    </row>
    <row r="1142" spans="2:3" ht="15" customHeight="1" x14ac:dyDescent="0.3">
      <c r="B1142" s="25"/>
      <c r="C1142" s="25"/>
    </row>
    <row r="1143" spans="2:3" ht="15" customHeight="1" x14ac:dyDescent="0.3">
      <c r="B1143" s="25"/>
      <c r="C1143" s="25"/>
    </row>
    <row r="1144" spans="2:3" ht="15" customHeight="1" x14ac:dyDescent="0.3">
      <c r="B1144" s="25"/>
      <c r="C1144" s="25"/>
    </row>
    <row r="1145" spans="2:3" ht="15" customHeight="1" x14ac:dyDescent="0.3">
      <c r="B1145" s="25"/>
      <c r="C1145" s="25"/>
    </row>
    <row r="1146" spans="2:3" ht="15" customHeight="1" x14ac:dyDescent="0.3">
      <c r="B1146" s="25"/>
      <c r="C1146" s="25"/>
    </row>
    <row r="1147" spans="2:3" ht="15" customHeight="1" x14ac:dyDescent="0.3">
      <c r="B1147" s="25"/>
      <c r="C1147" s="25"/>
    </row>
    <row r="1148" spans="2:3" ht="15" customHeight="1" x14ac:dyDescent="0.3">
      <c r="B1148" s="25"/>
      <c r="C1148" s="25"/>
    </row>
    <row r="1149" spans="2:3" ht="15" customHeight="1" x14ac:dyDescent="0.3">
      <c r="B1149" s="25"/>
      <c r="C1149" s="25"/>
    </row>
    <row r="1150" spans="2:3" ht="15" customHeight="1" x14ac:dyDescent="0.3">
      <c r="B1150" s="25"/>
      <c r="C1150" s="25"/>
    </row>
    <row r="1151" spans="2:3" ht="15" customHeight="1" x14ac:dyDescent="0.3">
      <c r="B1151" s="25"/>
      <c r="C1151" s="25"/>
    </row>
    <row r="1152" spans="2:3" ht="15" customHeight="1" x14ac:dyDescent="0.3">
      <c r="B1152" s="25"/>
      <c r="C1152" s="25"/>
    </row>
    <row r="1153" spans="2:3" ht="15" customHeight="1" x14ac:dyDescent="0.3">
      <c r="B1153" s="25"/>
      <c r="C1153" s="25"/>
    </row>
    <row r="1154" spans="2:3" ht="15" customHeight="1" x14ac:dyDescent="0.3">
      <c r="B1154" s="25"/>
      <c r="C1154" s="25"/>
    </row>
    <row r="1155" spans="2:3" ht="15" customHeight="1" x14ac:dyDescent="0.3">
      <c r="B1155" s="25"/>
      <c r="C1155" s="25"/>
    </row>
    <row r="1156" spans="2:3" ht="15" customHeight="1" x14ac:dyDescent="0.3">
      <c r="B1156" s="25"/>
      <c r="C1156" s="25"/>
    </row>
    <row r="1157" spans="2:3" ht="15" customHeight="1" x14ac:dyDescent="0.3">
      <c r="B1157" s="25"/>
      <c r="C1157" s="25"/>
    </row>
    <row r="1158" spans="2:3" ht="15" customHeight="1" x14ac:dyDescent="0.3">
      <c r="B1158" s="25"/>
      <c r="C1158" s="25"/>
    </row>
    <row r="1159" spans="2:3" ht="15" customHeight="1" x14ac:dyDescent="0.3">
      <c r="B1159" s="25"/>
      <c r="C1159" s="25"/>
    </row>
    <row r="1160" spans="2:3" ht="15" customHeight="1" x14ac:dyDescent="0.3">
      <c r="B1160" s="25"/>
      <c r="C1160" s="25"/>
    </row>
    <row r="1161" spans="2:3" ht="15" customHeight="1" x14ac:dyDescent="0.3">
      <c r="B1161" s="25"/>
      <c r="C1161" s="25"/>
    </row>
    <row r="1162" spans="2:3" ht="15" customHeight="1" x14ac:dyDescent="0.3">
      <c r="B1162" s="25"/>
      <c r="C1162" s="25"/>
    </row>
    <row r="1163" spans="2:3" ht="15" customHeight="1" x14ac:dyDescent="0.3">
      <c r="B1163" s="25"/>
      <c r="C1163" s="25"/>
    </row>
    <row r="1164" spans="2:3" ht="15" customHeight="1" x14ac:dyDescent="0.3">
      <c r="B1164" s="25"/>
      <c r="C1164" s="25"/>
    </row>
    <row r="1165" spans="2:3" ht="15" customHeight="1" x14ac:dyDescent="0.3">
      <c r="B1165" s="25"/>
      <c r="C1165" s="25"/>
    </row>
    <row r="1166" spans="2:3" ht="15" customHeight="1" x14ac:dyDescent="0.3">
      <c r="B1166" s="25"/>
      <c r="C1166" s="25"/>
    </row>
    <row r="1167" spans="2:3" ht="15" customHeight="1" x14ac:dyDescent="0.3">
      <c r="B1167" s="25"/>
      <c r="C1167" s="25"/>
    </row>
    <row r="1168" spans="2:3" ht="15" customHeight="1" x14ac:dyDescent="0.3">
      <c r="B1168" s="25"/>
      <c r="C1168" s="25"/>
    </row>
    <row r="1169" spans="2:3" ht="15" customHeight="1" x14ac:dyDescent="0.3">
      <c r="B1169" s="25"/>
      <c r="C1169" s="25"/>
    </row>
    <row r="1170" spans="2:3" ht="15" customHeight="1" x14ac:dyDescent="0.3">
      <c r="B1170" s="25"/>
      <c r="C1170" s="25"/>
    </row>
    <row r="1171" spans="2:3" ht="15" customHeight="1" x14ac:dyDescent="0.3">
      <c r="B1171" s="25"/>
      <c r="C1171" s="25"/>
    </row>
    <row r="1172" spans="2:3" ht="15" customHeight="1" x14ac:dyDescent="0.3">
      <c r="B1172" s="25"/>
      <c r="C1172" s="25"/>
    </row>
    <row r="1173" spans="2:3" ht="15" customHeight="1" x14ac:dyDescent="0.3">
      <c r="B1173" s="25"/>
      <c r="C1173" s="25"/>
    </row>
    <row r="1174" spans="2:3" ht="15" customHeight="1" x14ac:dyDescent="0.3">
      <c r="B1174" s="25"/>
      <c r="C1174" s="25"/>
    </row>
    <row r="1175" spans="2:3" ht="15" customHeight="1" x14ac:dyDescent="0.3">
      <c r="B1175" s="25"/>
      <c r="C1175" s="25"/>
    </row>
    <row r="1176" spans="2:3" ht="15" customHeight="1" x14ac:dyDescent="0.3">
      <c r="B1176" s="25"/>
      <c r="C1176" s="25"/>
    </row>
    <row r="1177" spans="2:3" ht="15" customHeight="1" x14ac:dyDescent="0.3">
      <c r="B1177" s="25"/>
      <c r="C1177" s="25"/>
    </row>
    <row r="1178" spans="2:3" ht="15" customHeight="1" x14ac:dyDescent="0.3">
      <c r="B1178" s="25"/>
      <c r="C1178" s="25"/>
    </row>
    <row r="1179" spans="2:3" ht="15" customHeight="1" x14ac:dyDescent="0.3">
      <c r="B1179" s="25"/>
      <c r="C1179" s="25"/>
    </row>
    <row r="1180" spans="2:3" ht="15" customHeight="1" x14ac:dyDescent="0.3">
      <c r="B1180" s="25"/>
      <c r="C1180" s="25"/>
    </row>
    <row r="1181" spans="2:3" ht="15" customHeight="1" x14ac:dyDescent="0.3">
      <c r="B1181" s="25"/>
      <c r="C1181" s="25"/>
    </row>
    <row r="1182" spans="2:3" ht="15" customHeight="1" x14ac:dyDescent="0.3">
      <c r="B1182" s="25"/>
      <c r="C1182" s="25"/>
    </row>
    <row r="1183" spans="2:3" ht="15" customHeight="1" x14ac:dyDescent="0.3">
      <c r="B1183" s="25"/>
      <c r="C1183" s="25"/>
    </row>
    <row r="1184" spans="2:3" ht="15" customHeight="1" x14ac:dyDescent="0.3">
      <c r="B1184" s="25"/>
      <c r="C1184" s="25"/>
    </row>
    <row r="1185" spans="2:3" ht="15" customHeight="1" x14ac:dyDescent="0.3">
      <c r="B1185" s="25"/>
      <c r="C1185" s="25"/>
    </row>
    <row r="1186" spans="2:3" ht="15" customHeight="1" x14ac:dyDescent="0.3">
      <c r="B1186" s="25"/>
      <c r="C1186" s="25"/>
    </row>
    <row r="1187" spans="2:3" ht="15" customHeight="1" x14ac:dyDescent="0.3">
      <c r="B1187" s="25"/>
      <c r="C1187" s="25"/>
    </row>
    <row r="1188" spans="2:3" ht="15" customHeight="1" x14ac:dyDescent="0.3">
      <c r="B1188" s="25"/>
      <c r="C1188" s="25"/>
    </row>
    <row r="1189" spans="2:3" ht="15" customHeight="1" x14ac:dyDescent="0.3">
      <c r="B1189" s="25"/>
      <c r="C1189" s="25"/>
    </row>
    <row r="1190" spans="2:3" ht="15" customHeight="1" x14ac:dyDescent="0.3">
      <c r="B1190" s="25"/>
      <c r="C1190" s="25"/>
    </row>
    <row r="1191" spans="2:3" ht="15" customHeight="1" x14ac:dyDescent="0.3">
      <c r="B1191" s="25"/>
      <c r="C1191" s="25"/>
    </row>
    <row r="1192" spans="2:3" ht="15" customHeight="1" x14ac:dyDescent="0.3">
      <c r="B1192" s="25"/>
      <c r="C1192" s="25"/>
    </row>
    <row r="1193" spans="2:3" ht="15" customHeight="1" x14ac:dyDescent="0.3">
      <c r="B1193" s="25"/>
      <c r="C1193" s="25"/>
    </row>
    <row r="1194" spans="2:3" ht="15" customHeight="1" x14ac:dyDescent="0.3">
      <c r="B1194" s="25"/>
      <c r="C1194" s="25"/>
    </row>
    <row r="1195" spans="2:3" ht="15" customHeight="1" x14ac:dyDescent="0.3">
      <c r="B1195" s="25"/>
      <c r="C1195" s="25"/>
    </row>
    <row r="1196" spans="2:3" ht="15" customHeight="1" x14ac:dyDescent="0.3">
      <c r="B1196" s="25"/>
      <c r="C1196" s="25"/>
    </row>
    <row r="1197" spans="2:3" ht="15" customHeight="1" x14ac:dyDescent="0.3">
      <c r="B1197" s="25"/>
      <c r="C1197" s="25"/>
    </row>
    <row r="1198" spans="2:3" ht="15" customHeight="1" x14ac:dyDescent="0.3">
      <c r="B1198" s="25"/>
      <c r="C1198" s="25"/>
    </row>
    <row r="1199" spans="2:3" ht="15" customHeight="1" x14ac:dyDescent="0.3">
      <c r="B1199" s="25"/>
      <c r="C1199" s="25"/>
    </row>
    <row r="1200" spans="2:3" ht="15" customHeight="1" x14ac:dyDescent="0.3">
      <c r="B1200" s="25"/>
      <c r="C1200" s="25"/>
    </row>
    <row r="1201" spans="2:3" ht="15" customHeight="1" x14ac:dyDescent="0.3">
      <c r="B1201" s="25"/>
      <c r="C1201" s="25"/>
    </row>
    <row r="1202" spans="2:3" ht="15" customHeight="1" x14ac:dyDescent="0.3">
      <c r="B1202" s="25"/>
      <c r="C1202" s="25"/>
    </row>
    <row r="1203" spans="2:3" ht="15" customHeight="1" x14ac:dyDescent="0.3">
      <c r="B1203" s="25"/>
      <c r="C1203" s="25"/>
    </row>
    <row r="1204" spans="2:3" ht="15" customHeight="1" x14ac:dyDescent="0.3">
      <c r="B1204" s="25"/>
      <c r="C1204" s="25"/>
    </row>
    <row r="1205" spans="2:3" ht="15" customHeight="1" x14ac:dyDescent="0.3">
      <c r="B1205" s="25"/>
      <c r="C1205" s="25"/>
    </row>
    <row r="1206" spans="2:3" ht="15" customHeight="1" x14ac:dyDescent="0.3">
      <c r="B1206" s="25"/>
      <c r="C1206" s="25"/>
    </row>
    <row r="1207" spans="2:3" ht="15" customHeight="1" x14ac:dyDescent="0.3">
      <c r="B1207" s="25"/>
      <c r="C1207" s="25"/>
    </row>
    <row r="1208" spans="2:3" ht="15" customHeight="1" x14ac:dyDescent="0.3">
      <c r="B1208" s="25"/>
      <c r="C1208" s="25"/>
    </row>
    <row r="1209" spans="2:3" ht="15" customHeight="1" x14ac:dyDescent="0.3">
      <c r="B1209" s="25"/>
      <c r="C1209" s="25"/>
    </row>
    <row r="1210" spans="2:3" ht="15" customHeight="1" x14ac:dyDescent="0.3">
      <c r="B1210" s="25"/>
      <c r="C1210" s="25"/>
    </row>
    <row r="1211" spans="2:3" ht="15" customHeight="1" x14ac:dyDescent="0.3">
      <c r="B1211" s="25"/>
      <c r="C1211" s="25"/>
    </row>
    <row r="1212" spans="2:3" ht="15" customHeight="1" x14ac:dyDescent="0.3">
      <c r="B1212" s="25"/>
      <c r="C1212" s="25"/>
    </row>
    <row r="1213" spans="2:3" ht="15" customHeight="1" x14ac:dyDescent="0.3">
      <c r="B1213" s="25"/>
      <c r="C1213" s="25"/>
    </row>
    <row r="1214" spans="2:3" ht="15" customHeight="1" x14ac:dyDescent="0.3">
      <c r="B1214" s="25"/>
      <c r="C1214" s="25"/>
    </row>
    <row r="1215" spans="2:3" ht="15" customHeight="1" x14ac:dyDescent="0.3">
      <c r="B1215" s="25"/>
      <c r="C1215" s="25"/>
    </row>
    <row r="1216" spans="2:3" ht="15" customHeight="1" x14ac:dyDescent="0.3">
      <c r="B1216" s="25"/>
      <c r="C1216" s="25"/>
    </row>
    <row r="1217" spans="2:3" ht="15" customHeight="1" x14ac:dyDescent="0.3">
      <c r="B1217" s="25"/>
      <c r="C1217" s="25"/>
    </row>
    <row r="1218" spans="2:3" ht="15" customHeight="1" x14ac:dyDescent="0.3">
      <c r="B1218" s="25"/>
      <c r="C1218" s="25"/>
    </row>
    <row r="1219" spans="2:3" ht="15" customHeight="1" x14ac:dyDescent="0.3">
      <c r="B1219" s="25"/>
      <c r="C1219" s="25"/>
    </row>
    <row r="1220" spans="2:3" ht="15" customHeight="1" x14ac:dyDescent="0.3">
      <c r="B1220" s="25"/>
      <c r="C1220" s="25"/>
    </row>
    <row r="1221" spans="2:3" ht="15" customHeight="1" x14ac:dyDescent="0.3">
      <c r="B1221" s="25"/>
      <c r="C1221" s="25"/>
    </row>
    <row r="1222" spans="2:3" ht="15" customHeight="1" x14ac:dyDescent="0.3">
      <c r="B1222" s="25"/>
      <c r="C1222" s="25"/>
    </row>
    <row r="1223" spans="2:3" ht="15" customHeight="1" x14ac:dyDescent="0.3">
      <c r="B1223" s="25"/>
      <c r="C1223" s="25"/>
    </row>
    <row r="1224" spans="2:3" ht="15" customHeight="1" x14ac:dyDescent="0.3">
      <c r="B1224" s="25"/>
      <c r="C1224" s="25"/>
    </row>
    <row r="1225" spans="2:3" ht="15" customHeight="1" x14ac:dyDescent="0.3">
      <c r="B1225" s="25"/>
      <c r="C1225" s="25"/>
    </row>
    <row r="1226" spans="2:3" ht="15" customHeight="1" x14ac:dyDescent="0.3">
      <c r="B1226" s="25"/>
      <c r="C1226" s="25"/>
    </row>
    <row r="1227" spans="2:3" ht="15" customHeight="1" x14ac:dyDescent="0.3">
      <c r="B1227" s="25"/>
      <c r="C1227" s="25"/>
    </row>
    <row r="1228" spans="2:3" ht="15" customHeight="1" x14ac:dyDescent="0.3">
      <c r="B1228" s="25"/>
      <c r="C1228" s="25"/>
    </row>
    <row r="1229" spans="2:3" ht="15" customHeight="1" x14ac:dyDescent="0.3">
      <c r="B1229" s="25"/>
      <c r="C1229" s="25"/>
    </row>
    <row r="1230" spans="2:3" ht="15" customHeight="1" x14ac:dyDescent="0.3">
      <c r="B1230" s="25"/>
      <c r="C1230" s="25"/>
    </row>
    <row r="1231" spans="2:3" ht="15" customHeight="1" x14ac:dyDescent="0.3">
      <c r="B1231" s="25"/>
      <c r="C1231" s="25"/>
    </row>
    <row r="1232" spans="2:3" ht="15" customHeight="1" x14ac:dyDescent="0.3">
      <c r="B1232" s="25"/>
      <c r="C1232" s="25"/>
    </row>
    <row r="1233" spans="2:3" ht="15" customHeight="1" x14ac:dyDescent="0.3">
      <c r="B1233" s="25"/>
      <c r="C1233" s="25"/>
    </row>
    <row r="1234" spans="2:3" ht="15" customHeight="1" x14ac:dyDescent="0.3">
      <c r="B1234" s="25"/>
      <c r="C1234" s="25"/>
    </row>
    <row r="1235" spans="2:3" ht="15" customHeight="1" x14ac:dyDescent="0.3">
      <c r="B1235" s="25"/>
      <c r="C1235" s="25"/>
    </row>
    <row r="1236" spans="2:3" ht="15" customHeight="1" x14ac:dyDescent="0.3">
      <c r="B1236" s="25"/>
      <c r="C1236" s="25"/>
    </row>
    <row r="1237" spans="2:3" ht="15" customHeight="1" x14ac:dyDescent="0.3">
      <c r="B1237" s="25"/>
      <c r="C1237" s="25"/>
    </row>
    <row r="1238" spans="2:3" ht="15" customHeight="1" x14ac:dyDescent="0.3">
      <c r="B1238" s="25"/>
      <c r="C1238" s="25"/>
    </row>
    <row r="1239" spans="2:3" ht="15" customHeight="1" x14ac:dyDescent="0.3">
      <c r="B1239" s="25"/>
      <c r="C1239" s="25"/>
    </row>
    <row r="1240" spans="2:3" ht="15" customHeight="1" x14ac:dyDescent="0.3">
      <c r="B1240" s="25"/>
      <c r="C1240" s="25"/>
    </row>
    <row r="1241" spans="2:3" ht="15" customHeight="1" x14ac:dyDescent="0.3">
      <c r="B1241" s="25"/>
      <c r="C1241" s="25"/>
    </row>
    <row r="1242" spans="2:3" ht="15" customHeight="1" x14ac:dyDescent="0.3">
      <c r="B1242" s="25"/>
      <c r="C1242" s="25"/>
    </row>
    <row r="1243" spans="2:3" ht="15" customHeight="1" x14ac:dyDescent="0.3">
      <c r="B1243" s="25"/>
      <c r="C1243" s="25"/>
    </row>
    <row r="1244" spans="2:3" ht="15" customHeight="1" x14ac:dyDescent="0.3">
      <c r="B1244" s="25"/>
      <c r="C1244" s="25"/>
    </row>
    <row r="1245" spans="2:3" ht="15" customHeight="1" x14ac:dyDescent="0.3">
      <c r="B1245" s="25"/>
      <c r="C1245" s="25"/>
    </row>
    <row r="1246" spans="2:3" ht="15" customHeight="1" x14ac:dyDescent="0.3">
      <c r="B1246" s="25"/>
      <c r="C1246" s="25"/>
    </row>
    <row r="1247" spans="2:3" ht="15" customHeight="1" x14ac:dyDescent="0.3">
      <c r="B1247" s="25"/>
      <c r="C1247" s="25"/>
    </row>
    <row r="1248" spans="2:3" ht="15" customHeight="1" x14ac:dyDescent="0.3">
      <c r="B1248" s="25"/>
      <c r="C1248" s="25"/>
    </row>
    <row r="1249" spans="2:3" ht="15" customHeight="1" x14ac:dyDescent="0.3">
      <c r="B1249" s="25"/>
      <c r="C1249" s="25"/>
    </row>
    <row r="1250" spans="2:3" ht="15" customHeight="1" x14ac:dyDescent="0.3">
      <c r="B1250" s="25"/>
      <c r="C1250" s="25"/>
    </row>
    <row r="1251" spans="2:3" ht="15" customHeight="1" x14ac:dyDescent="0.3">
      <c r="B1251" s="25"/>
      <c r="C1251" s="25"/>
    </row>
    <row r="1252" spans="2:3" ht="15" customHeight="1" x14ac:dyDescent="0.3">
      <c r="B1252" s="25"/>
      <c r="C1252" s="25"/>
    </row>
    <row r="1253" spans="2:3" ht="15" customHeight="1" x14ac:dyDescent="0.3">
      <c r="B1253" s="25"/>
      <c r="C1253" s="25"/>
    </row>
    <row r="1254" spans="2:3" ht="15" customHeight="1" x14ac:dyDescent="0.3">
      <c r="B1254" s="25"/>
      <c r="C1254" s="25"/>
    </row>
    <row r="1255" spans="2:3" ht="15" customHeight="1" x14ac:dyDescent="0.3">
      <c r="B1255" s="25"/>
      <c r="C1255" s="25"/>
    </row>
    <row r="1256" spans="2:3" ht="15" customHeight="1" x14ac:dyDescent="0.3">
      <c r="B1256" s="25"/>
      <c r="C1256" s="25"/>
    </row>
    <row r="1257" spans="2:3" ht="15" customHeight="1" x14ac:dyDescent="0.3">
      <c r="B1257" s="25"/>
      <c r="C1257" s="25"/>
    </row>
    <row r="1258" spans="2:3" ht="15" customHeight="1" x14ac:dyDescent="0.3">
      <c r="B1258" s="25"/>
      <c r="C1258" s="25"/>
    </row>
    <row r="1259" spans="2:3" ht="15" customHeight="1" x14ac:dyDescent="0.3">
      <c r="B1259" s="25"/>
      <c r="C1259" s="25"/>
    </row>
    <row r="1260" spans="2:3" ht="15" customHeight="1" x14ac:dyDescent="0.3">
      <c r="B1260" s="25"/>
      <c r="C1260" s="25"/>
    </row>
    <row r="1261" spans="2:3" ht="15" customHeight="1" x14ac:dyDescent="0.3">
      <c r="B1261" s="25"/>
      <c r="C1261" s="25"/>
    </row>
    <row r="1262" spans="2:3" ht="15" customHeight="1" x14ac:dyDescent="0.3">
      <c r="B1262" s="25"/>
      <c r="C1262" s="25"/>
    </row>
    <row r="1263" spans="2:3" ht="15" customHeight="1" x14ac:dyDescent="0.3">
      <c r="B1263" s="25"/>
      <c r="C1263" s="25"/>
    </row>
    <row r="1264" spans="2:3" ht="15" customHeight="1" x14ac:dyDescent="0.3">
      <c r="B1264" s="25"/>
      <c r="C1264" s="25"/>
    </row>
    <row r="1265" spans="2:3" ht="15" customHeight="1" x14ac:dyDescent="0.3">
      <c r="B1265" s="25"/>
      <c r="C1265" s="25"/>
    </row>
    <row r="1266" spans="2:3" ht="15" customHeight="1" x14ac:dyDescent="0.3">
      <c r="B1266" s="25"/>
      <c r="C1266" s="25"/>
    </row>
    <row r="1267" spans="2:3" ht="15" customHeight="1" x14ac:dyDescent="0.3">
      <c r="B1267" s="25"/>
      <c r="C1267" s="25"/>
    </row>
    <row r="1268" spans="2:3" ht="15" customHeight="1" x14ac:dyDescent="0.3">
      <c r="B1268" s="25"/>
      <c r="C1268" s="25"/>
    </row>
    <row r="1269" spans="2:3" ht="15" customHeight="1" x14ac:dyDescent="0.3">
      <c r="B1269" s="25"/>
      <c r="C1269" s="25"/>
    </row>
    <row r="1270" spans="2:3" ht="15" customHeight="1" x14ac:dyDescent="0.3">
      <c r="B1270" s="25"/>
      <c r="C1270" s="25"/>
    </row>
    <row r="1271" spans="2:3" ht="15" customHeight="1" x14ac:dyDescent="0.3">
      <c r="B1271" s="25"/>
      <c r="C1271" s="25"/>
    </row>
    <row r="1272" spans="2:3" ht="15" customHeight="1" x14ac:dyDescent="0.3">
      <c r="B1272" s="25"/>
      <c r="C1272" s="25"/>
    </row>
    <row r="1273" spans="2:3" ht="15" customHeight="1" x14ac:dyDescent="0.3">
      <c r="B1273" s="25"/>
      <c r="C1273" s="25"/>
    </row>
    <row r="1274" spans="2:3" ht="15" customHeight="1" x14ac:dyDescent="0.3">
      <c r="B1274" s="25"/>
      <c r="C1274" s="25"/>
    </row>
    <row r="1275" spans="2:3" ht="15" customHeight="1" x14ac:dyDescent="0.3">
      <c r="B1275" s="25"/>
      <c r="C1275" s="25"/>
    </row>
    <row r="1276" spans="2:3" ht="15" customHeight="1" x14ac:dyDescent="0.3">
      <c r="B1276" s="25"/>
      <c r="C1276" s="25"/>
    </row>
    <row r="1277" spans="2:3" ht="15" customHeight="1" x14ac:dyDescent="0.3">
      <c r="B1277" s="25"/>
      <c r="C1277" s="25"/>
    </row>
    <row r="1278" spans="2:3" ht="15" customHeight="1" x14ac:dyDescent="0.3">
      <c r="B1278" s="25"/>
      <c r="C1278" s="25"/>
    </row>
    <row r="1279" spans="2:3" ht="15" customHeight="1" x14ac:dyDescent="0.3">
      <c r="B1279" s="25"/>
      <c r="C1279" s="25"/>
    </row>
    <row r="1280" spans="2:3" ht="15" customHeight="1" x14ac:dyDescent="0.3">
      <c r="B1280" s="25"/>
      <c r="C1280" s="25"/>
    </row>
    <row r="1281" spans="2:3" ht="15" customHeight="1" x14ac:dyDescent="0.3">
      <c r="B1281" s="25"/>
      <c r="C1281" s="25"/>
    </row>
    <row r="1282" spans="2:3" ht="15" customHeight="1" x14ac:dyDescent="0.3">
      <c r="B1282" s="25"/>
      <c r="C1282" s="25"/>
    </row>
    <row r="1283" spans="2:3" ht="15" customHeight="1" x14ac:dyDescent="0.3">
      <c r="B1283" s="25"/>
      <c r="C1283" s="25"/>
    </row>
    <row r="1284" spans="2:3" ht="15" customHeight="1" x14ac:dyDescent="0.3">
      <c r="B1284" s="25"/>
      <c r="C1284" s="25"/>
    </row>
    <row r="1285" spans="2:3" ht="15" customHeight="1" x14ac:dyDescent="0.3">
      <c r="B1285" s="25"/>
      <c r="C1285" s="25"/>
    </row>
    <row r="1286" spans="2:3" ht="15" customHeight="1" x14ac:dyDescent="0.3">
      <c r="B1286" s="25"/>
      <c r="C1286" s="25"/>
    </row>
    <row r="1287" spans="2:3" ht="15" customHeight="1" x14ac:dyDescent="0.3">
      <c r="B1287" s="25"/>
      <c r="C1287" s="25"/>
    </row>
    <row r="1288" spans="2:3" ht="15" customHeight="1" x14ac:dyDescent="0.3">
      <c r="B1288" s="25"/>
      <c r="C1288" s="25"/>
    </row>
    <row r="1289" spans="2:3" ht="15" customHeight="1" x14ac:dyDescent="0.3">
      <c r="B1289" s="25"/>
      <c r="C1289" s="25"/>
    </row>
    <row r="1290" spans="2:3" ht="15" customHeight="1" x14ac:dyDescent="0.3">
      <c r="B1290" s="25"/>
      <c r="C1290" s="25"/>
    </row>
    <row r="1291" spans="2:3" ht="15" customHeight="1" x14ac:dyDescent="0.3">
      <c r="B1291" s="25"/>
      <c r="C1291" s="25"/>
    </row>
    <row r="1292" spans="2:3" ht="15" customHeight="1" x14ac:dyDescent="0.3">
      <c r="B1292" s="25"/>
      <c r="C1292" s="25"/>
    </row>
    <row r="1293" spans="2:3" ht="15" customHeight="1" x14ac:dyDescent="0.3">
      <c r="B1293" s="25"/>
      <c r="C1293" s="25"/>
    </row>
    <row r="1294" spans="2:3" ht="15" customHeight="1" x14ac:dyDescent="0.3">
      <c r="B1294" s="25"/>
      <c r="C1294" s="25"/>
    </row>
    <row r="1295" spans="2:3" ht="15" customHeight="1" x14ac:dyDescent="0.3">
      <c r="B1295" s="25"/>
      <c r="C1295" s="25"/>
    </row>
    <row r="1296" spans="2:3" ht="15" customHeight="1" x14ac:dyDescent="0.3">
      <c r="B1296" s="25"/>
      <c r="C1296" s="25"/>
    </row>
    <row r="1297" spans="2:3" ht="15" customHeight="1" x14ac:dyDescent="0.3">
      <c r="B1297" s="25"/>
      <c r="C1297" s="25"/>
    </row>
    <row r="1298" spans="2:3" ht="15" customHeight="1" x14ac:dyDescent="0.3">
      <c r="B1298" s="25"/>
      <c r="C1298" s="25"/>
    </row>
    <row r="1299" spans="2:3" ht="15" customHeight="1" x14ac:dyDescent="0.3">
      <c r="B1299" s="25"/>
      <c r="C1299" s="25"/>
    </row>
    <row r="1300" spans="2:3" ht="15" customHeight="1" x14ac:dyDescent="0.3">
      <c r="B1300" s="25"/>
      <c r="C1300" s="25"/>
    </row>
    <row r="1301" spans="2:3" ht="15" customHeight="1" x14ac:dyDescent="0.3">
      <c r="B1301" s="25"/>
      <c r="C1301" s="25"/>
    </row>
    <row r="1302" spans="2:3" ht="15" customHeight="1" x14ac:dyDescent="0.3">
      <c r="B1302" s="25"/>
      <c r="C1302" s="25"/>
    </row>
    <row r="1303" spans="2:3" ht="15" customHeight="1" x14ac:dyDescent="0.3">
      <c r="B1303" s="25"/>
      <c r="C1303" s="25"/>
    </row>
    <row r="1304" spans="2:3" ht="15" customHeight="1" x14ac:dyDescent="0.3">
      <c r="B1304" s="25"/>
      <c r="C1304" s="25"/>
    </row>
    <row r="1305" spans="2:3" ht="15" customHeight="1" x14ac:dyDescent="0.3">
      <c r="B1305" s="25"/>
      <c r="C1305" s="25"/>
    </row>
    <row r="1306" spans="2:3" ht="15" customHeight="1" x14ac:dyDescent="0.3">
      <c r="B1306" s="25"/>
      <c r="C1306" s="25"/>
    </row>
    <row r="1307" spans="2:3" ht="15" customHeight="1" x14ac:dyDescent="0.3">
      <c r="B1307" s="25"/>
      <c r="C1307" s="25"/>
    </row>
    <row r="1308" spans="2:3" ht="15" customHeight="1" x14ac:dyDescent="0.3">
      <c r="B1308" s="25"/>
      <c r="C1308" s="25"/>
    </row>
    <row r="1309" spans="2:3" ht="15" customHeight="1" x14ac:dyDescent="0.3">
      <c r="B1309" s="25"/>
      <c r="C1309" s="25"/>
    </row>
    <row r="1310" spans="2:3" ht="15" customHeight="1" x14ac:dyDescent="0.3">
      <c r="B1310" s="25"/>
      <c r="C1310" s="25"/>
    </row>
    <row r="1311" spans="2:3" ht="15" customHeight="1" x14ac:dyDescent="0.3">
      <c r="B1311" s="25"/>
      <c r="C1311" s="25"/>
    </row>
    <row r="1312" spans="2:3" ht="15" customHeight="1" x14ac:dyDescent="0.3">
      <c r="B1312" s="25"/>
      <c r="C1312" s="25"/>
    </row>
    <row r="1313" spans="2:3" ht="15" customHeight="1" x14ac:dyDescent="0.3">
      <c r="B1313" s="25"/>
      <c r="C1313" s="25"/>
    </row>
    <row r="1314" spans="2:3" ht="15" customHeight="1" x14ac:dyDescent="0.3">
      <c r="B1314" s="25"/>
      <c r="C1314" s="25"/>
    </row>
    <row r="1315" spans="2:3" ht="15" customHeight="1" x14ac:dyDescent="0.3">
      <c r="B1315" s="25"/>
      <c r="C1315" s="25"/>
    </row>
    <row r="1316" spans="2:3" ht="15" customHeight="1" x14ac:dyDescent="0.3">
      <c r="B1316" s="25"/>
      <c r="C1316" s="25"/>
    </row>
    <row r="1317" spans="2:3" ht="15" customHeight="1" x14ac:dyDescent="0.3">
      <c r="B1317" s="25"/>
      <c r="C1317" s="25"/>
    </row>
    <row r="1318" spans="2:3" ht="15" customHeight="1" x14ac:dyDescent="0.3">
      <c r="B1318" s="25"/>
      <c r="C1318" s="25"/>
    </row>
    <row r="1319" spans="2:3" ht="15" customHeight="1" x14ac:dyDescent="0.3">
      <c r="B1319" s="25"/>
      <c r="C1319" s="25"/>
    </row>
    <row r="1320" spans="2:3" ht="15" customHeight="1" x14ac:dyDescent="0.3">
      <c r="B1320" s="25"/>
      <c r="C1320" s="25"/>
    </row>
    <row r="1321" spans="2:3" ht="15" customHeight="1" x14ac:dyDescent="0.3">
      <c r="B1321" s="25"/>
      <c r="C1321" s="25"/>
    </row>
    <row r="1322" spans="2:3" ht="15" customHeight="1" x14ac:dyDescent="0.3">
      <c r="B1322" s="25"/>
      <c r="C1322" s="25"/>
    </row>
    <row r="1323" spans="2:3" ht="15" customHeight="1" x14ac:dyDescent="0.3">
      <c r="B1323" s="25"/>
      <c r="C1323" s="25"/>
    </row>
    <row r="1324" spans="2:3" ht="15" customHeight="1" x14ac:dyDescent="0.3">
      <c r="B1324" s="25"/>
      <c r="C1324" s="25"/>
    </row>
    <row r="1325" spans="2:3" ht="15" customHeight="1" x14ac:dyDescent="0.3">
      <c r="B1325" s="25"/>
      <c r="C1325" s="25"/>
    </row>
    <row r="1326" spans="2:3" ht="15" customHeight="1" x14ac:dyDescent="0.3">
      <c r="B1326" s="25"/>
      <c r="C1326" s="25"/>
    </row>
    <row r="1327" spans="2:3" ht="15" customHeight="1" x14ac:dyDescent="0.3">
      <c r="B1327" s="25"/>
      <c r="C1327" s="25"/>
    </row>
    <row r="1328" spans="2:3" ht="15" customHeight="1" x14ac:dyDescent="0.3">
      <c r="B1328" s="25"/>
      <c r="C1328" s="25"/>
    </row>
    <row r="1329" spans="2:3" ht="15" customHeight="1" x14ac:dyDescent="0.3">
      <c r="B1329" s="25"/>
      <c r="C1329" s="25"/>
    </row>
    <row r="1330" spans="2:3" ht="15" customHeight="1" x14ac:dyDescent="0.3">
      <c r="B1330" s="25"/>
      <c r="C1330" s="25"/>
    </row>
    <row r="1331" spans="2:3" ht="15" customHeight="1" x14ac:dyDescent="0.3">
      <c r="B1331" s="25"/>
      <c r="C1331" s="25"/>
    </row>
    <row r="1332" spans="2:3" ht="15" customHeight="1" x14ac:dyDescent="0.3">
      <c r="B1332" s="25"/>
      <c r="C1332" s="25"/>
    </row>
    <row r="1333" spans="2:3" ht="15" customHeight="1" x14ac:dyDescent="0.3">
      <c r="B1333" s="25"/>
      <c r="C1333" s="25"/>
    </row>
    <row r="1334" spans="2:3" ht="15" customHeight="1" x14ac:dyDescent="0.3">
      <c r="B1334" s="25"/>
      <c r="C1334" s="25"/>
    </row>
    <row r="1335" spans="2:3" ht="15" customHeight="1" x14ac:dyDescent="0.3">
      <c r="B1335" s="25"/>
      <c r="C1335" s="25"/>
    </row>
    <row r="1336" spans="2:3" ht="15" customHeight="1" x14ac:dyDescent="0.3">
      <c r="B1336" s="25"/>
      <c r="C1336" s="25"/>
    </row>
    <row r="1337" spans="2:3" ht="15" customHeight="1" x14ac:dyDescent="0.3">
      <c r="B1337" s="25"/>
      <c r="C1337" s="25"/>
    </row>
    <row r="1338" spans="2:3" ht="15" customHeight="1" x14ac:dyDescent="0.3">
      <c r="B1338" s="25"/>
      <c r="C1338" s="25"/>
    </row>
    <row r="1339" spans="2:3" ht="15" customHeight="1" x14ac:dyDescent="0.3">
      <c r="B1339" s="25"/>
      <c r="C1339" s="25"/>
    </row>
    <row r="1340" spans="2:3" ht="15" customHeight="1" x14ac:dyDescent="0.3">
      <c r="B1340" s="25"/>
      <c r="C1340" s="25"/>
    </row>
    <row r="1341" spans="2:3" ht="15" customHeight="1" x14ac:dyDescent="0.3">
      <c r="B1341" s="25"/>
      <c r="C1341" s="25"/>
    </row>
    <row r="1342" spans="2:3" ht="15" customHeight="1" x14ac:dyDescent="0.3">
      <c r="B1342" s="25"/>
      <c r="C1342" s="25"/>
    </row>
    <row r="1343" spans="2:3" ht="15" customHeight="1" x14ac:dyDescent="0.3">
      <c r="B1343" s="25"/>
      <c r="C1343" s="25"/>
    </row>
    <row r="1344" spans="2:3" ht="15" customHeight="1" x14ac:dyDescent="0.3">
      <c r="B1344" s="25"/>
      <c r="C1344" s="25"/>
    </row>
    <row r="1345" spans="2:3" ht="15" customHeight="1" x14ac:dyDescent="0.3">
      <c r="B1345" s="25"/>
      <c r="C1345" s="25"/>
    </row>
    <row r="1346" spans="2:3" ht="15" customHeight="1" x14ac:dyDescent="0.3">
      <c r="B1346" s="25"/>
      <c r="C1346" s="25"/>
    </row>
    <row r="1347" spans="2:3" ht="15" customHeight="1" x14ac:dyDescent="0.3">
      <c r="B1347" s="25"/>
      <c r="C1347" s="25"/>
    </row>
    <row r="1348" spans="2:3" ht="15" customHeight="1" x14ac:dyDescent="0.3">
      <c r="B1348" s="25"/>
      <c r="C1348" s="25"/>
    </row>
    <row r="1349" spans="2:3" ht="15" customHeight="1" x14ac:dyDescent="0.3">
      <c r="B1349" s="25"/>
      <c r="C1349" s="25"/>
    </row>
    <row r="1350" spans="2:3" ht="15" customHeight="1" x14ac:dyDescent="0.3">
      <c r="B1350" s="25"/>
      <c r="C1350" s="25"/>
    </row>
    <row r="1351" spans="2:3" ht="15" customHeight="1" x14ac:dyDescent="0.3">
      <c r="B1351" s="25"/>
      <c r="C1351" s="25"/>
    </row>
    <row r="1352" spans="2:3" ht="15" customHeight="1" x14ac:dyDescent="0.3">
      <c r="B1352" s="25"/>
      <c r="C1352" s="25"/>
    </row>
    <row r="1353" spans="2:3" ht="15" customHeight="1" x14ac:dyDescent="0.3">
      <c r="B1353" s="25"/>
      <c r="C1353" s="25"/>
    </row>
    <row r="1354" spans="2:3" ht="15" customHeight="1" x14ac:dyDescent="0.3">
      <c r="B1354" s="25"/>
      <c r="C1354" s="25"/>
    </row>
    <row r="1355" spans="2:3" ht="15" customHeight="1" x14ac:dyDescent="0.3">
      <c r="B1355" s="25"/>
      <c r="C1355" s="25"/>
    </row>
    <row r="1356" spans="2:3" ht="15" customHeight="1" x14ac:dyDescent="0.3">
      <c r="B1356" s="25"/>
      <c r="C1356" s="25"/>
    </row>
    <row r="1357" spans="2:3" ht="15" customHeight="1" x14ac:dyDescent="0.3">
      <c r="B1357" s="25"/>
      <c r="C1357" s="25"/>
    </row>
    <row r="1358" spans="2:3" ht="15" customHeight="1" x14ac:dyDescent="0.3">
      <c r="B1358" s="25"/>
      <c r="C1358" s="25"/>
    </row>
    <row r="1359" spans="2:3" ht="15" customHeight="1" x14ac:dyDescent="0.3">
      <c r="B1359" s="25"/>
      <c r="C1359" s="25"/>
    </row>
    <row r="1360" spans="2:3" ht="15" customHeight="1" x14ac:dyDescent="0.3">
      <c r="B1360" s="25"/>
      <c r="C1360" s="25"/>
    </row>
    <row r="1361" spans="2:3" ht="15" customHeight="1" x14ac:dyDescent="0.3">
      <c r="B1361" s="25"/>
      <c r="C1361" s="25"/>
    </row>
    <row r="1362" spans="2:3" ht="15" customHeight="1" x14ac:dyDescent="0.3">
      <c r="B1362" s="25"/>
      <c r="C1362" s="25"/>
    </row>
    <row r="1363" spans="2:3" ht="15" customHeight="1" x14ac:dyDescent="0.3">
      <c r="B1363" s="25"/>
      <c r="C1363" s="25"/>
    </row>
    <row r="1364" spans="2:3" ht="15" customHeight="1" x14ac:dyDescent="0.3">
      <c r="B1364" s="25"/>
      <c r="C1364" s="25"/>
    </row>
    <row r="1365" spans="2:3" ht="15" customHeight="1" x14ac:dyDescent="0.3">
      <c r="B1365" s="25"/>
      <c r="C1365" s="25"/>
    </row>
    <row r="1366" spans="2:3" ht="15" customHeight="1" x14ac:dyDescent="0.3">
      <c r="B1366" s="25"/>
      <c r="C1366" s="25"/>
    </row>
    <row r="1367" spans="2:3" ht="15" customHeight="1" x14ac:dyDescent="0.3">
      <c r="B1367" s="25"/>
      <c r="C1367" s="25"/>
    </row>
    <row r="1368" spans="2:3" ht="15" customHeight="1" x14ac:dyDescent="0.3">
      <c r="B1368" s="25"/>
      <c r="C1368" s="25"/>
    </row>
    <row r="1369" spans="2:3" ht="15" customHeight="1" x14ac:dyDescent="0.3">
      <c r="B1369" s="25"/>
      <c r="C1369" s="25"/>
    </row>
    <row r="1370" spans="2:3" ht="15" customHeight="1" x14ac:dyDescent="0.3">
      <c r="B1370" s="25"/>
      <c r="C1370" s="25"/>
    </row>
    <row r="1371" spans="2:3" ht="15" customHeight="1" x14ac:dyDescent="0.3">
      <c r="B1371" s="25"/>
      <c r="C1371" s="25"/>
    </row>
    <row r="1372" spans="2:3" ht="15" customHeight="1" x14ac:dyDescent="0.3">
      <c r="B1372" s="25"/>
      <c r="C1372" s="25"/>
    </row>
    <row r="1373" spans="2:3" ht="15" customHeight="1" x14ac:dyDescent="0.3">
      <c r="B1373" s="25"/>
      <c r="C1373" s="25"/>
    </row>
    <row r="1374" spans="2:3" ht="15" customHeight="1" x14ac:dyDescent="0.3">
      <c r="B1374" s="25"/>
      <c r="C1374" s="25"/>
    </row>
    <row r="1375" spans="2:3" ht="15" customHeight="1" x14ac:dyDescent="0.3">
      <c r="B1375" s="25"/>
      <c r="C1375" s="25"/>
    </row>
    <row r="1376" spans="2:3" ht="15" customHeight="1" x14ac:dyDescent="0.3">
      <c r="B1376" s="25"/>
      <c r="C1376" s="25"/>
    </row>
    <row r="1377" spans="2:3" ht="15" customHeight="1" x14ac:dyDescent="0.3">
      <c r="B1377" s="25"/>
      <c r="C1377" s="25"/>
    </row>
    <row r="1378" spans="2:3" ht="15" customHeight="1" x14ac:dyDescent="0.3">
      <c r="B1378" s="25"/>
      <c r="C1378" s="25"/>
    </row>
    <row r="1379" spans="2:3" ht="15" customHeight="1" x14ac:dyDescent="0.3">
      <c r="B1379" s="25"/>
      <c r="C1379" s="25"/>
    </row>
    <row r="1380" spans="2:3" ht="15" customHeight="1" x14ac:dyDescent="0.3">
      <c r="B1380" s="25"/>
      <c r="C1380" s="25"/>
    </row>
    <row r="1381" spans="2:3" ht="15" customHeight="1" x14ac:dyDescent="0.3">
      <c r="B1381" s="25"/>
      <c r="C1381" s="25"/>
    </row>
    <row r="1382" spans="2:3" ht="15" customHeight="1" x14ac:dyDescent="0.3">
      <c r="B1382" s="25"/>
      <c r="C1382" s="25"/>
    </row>
    <row r="1383" spans="2:3" ht="15" customHeight="1" x14ac:dyDescent="0.3">
      <c r="B1383" s="25"/>
      <c r="C1383" s="25"/>
    </row>
    <row r="1384" spans="2:3" ht="15" customHeight="1" x14ac:dyDescent="0.3">
      <c r="B1384" s="25"/>
      <c r="C1384" s="25"/>
    </row>
    <row r="1385" spans="2:3" ht="15" customHeight="1" x14ac:dyDescent="0.3">
      <c r="B1385" s="25"/>
      <c r="C1385" s="25"/>
    </row>
    <row r="1386" spans="2:3" ht="15" customHeight="1" x14ac:dyDescent="0.3">
      <c r="B1386" s="25"/>
      <c r="C1386" s="25"/>
    </row>
    <row r="1387" spans="2:3" ht="15" customHeight="1" x14ac:dyDescent="0.3">
      <c r="B1387" s="25"/>
      <c r="C1387" s="25"/>
    </row>
    <row r="1388" spans="2:3" ht="15" customHeight="1" x14ac:dyDescent="0.3">
      <c r="B1388" s="25"/>
      <c r="C1388" s="25"/>
    </row>
    <row r="1389" spans="2:3" ht="15" customHeight="1" x14ac:dyDescent="0.3">
      <c r="B1389" s="25"/>
      <c r="C1389" s="25"/>
    </row>
    <row r="1390" spans="2:3" ht="15" customHeight="1" x14ac:dyDescent="0.3">
      <c r="B1390" s="25"/>
      <c r="C1390" s="25"/>
    </row>
    <row r="1391" spans="2:3" ht="15" customHeight="1" x14ac:dyDescent="0.3">
      <c r="B1391" s="25"/>
      <c r="C1391" s="25"/>
    </row>
    <row r="1392" spans="2:3" ht="15" customHeight="1" x14ac:dyDescent="0.3">
      <c r="B1392" s="25"/>
      <c r="C1392" s="25"/>
    </row>
    <row r="1393" spans="2:3" ht="15" customHeight="1" x14ac:dyDescent="0.3">
      <c r="B1393" s="25"/>
      <c r="C1393" s="25"/>
    </row>
    <row r="1394" spans="2:3" ht="15" customHeight="1" x14ac:dyDescent="0.3">
      <c r="B1394" s="25"/>
      <c r="C1394" s="25"/>
    </row>
    <row r="1395" spans="2:3" ht="15" customHeight="1" x14ac:dyDescent="0.3">
      <c r="B1395" s="25"/>
      <c r="C1395" s="25"/>
    </row>
    <row r="1396" spans="2:3" ht="15" customHeight="1" x14ac:dyDescent="0.3">
      <c r="B1396" s="25"/>
      <c r="C1396" s="25"/>
    </row>
    <row r="1397" spans="2:3" ht="15" customHeight="1" x14ac:dyDescent="0.3">
      <c r="B1397" s="25"/>
      <c r="C1397" s="25"/>
    </row>
    <row r="1398" spans="2:3" ht="15" customHeight="1" x14ac:dyDescent="0.3">
      <c r="B1398" s="25"/>
      <c r="C1398" s="25"/>
    </row>
    <row r="1399" spans="2:3" ht="15" customHeight="1" x14ac:dyDescent="0.3">
      <c r="B1399" s="25"/>
      <c r="C1399" s="25"/>
    </row>
    <row r="1400" spans="2:3" ht="15" customHeight="1" x14ac:dyDescent="0.3">
      <c r="B1400" s="25"/>
      <c r="C1400" s="25"/>
    </row>
    <row r="1401" spans="2:3" ht="15" customHeight="1" x14ac:dyDescent="0.3">
      <c r="B1401" s="25"/>
      <c r="C1401" s="25"/>
    </row>
    <row r="1402" spans="2:3" ht="15" customHeight="1" x14ac:dyDescent="0.3">
      <c r="B1402" s="25"/>
      <c r="C1402" s="25"/>
    </row>
    <row r="1403" spans="2:3" ht="15" customHeight="1" x14ac:dyDescent="0.3">
      <c r="B1403" s="25"/>
      <c r="C1403" s="25"/>
    </row>
    <row r="1404" spans="2:3" ht="15" customHeight="1" x14ac:dyDescent="0.3">
      <c r="B1404" s="25"/>
      <c r="C1404" s="25"/>
    </row>
    <row r="1405" spans="2:3" ht="15" customHeight="1" x14ac:dyDescent="0.3">
      <c r="B1405" s="25"/>
      <c r="C1405" s="25"/>
    </row>
    <row r="1406" spans="2:3" ht="15" customHeight="1" x14ac:dyDescent="0.3">
      <c r="B1406" s="25"/>
      <c r="C1406" s="25"/>
    </row>
    <row r="1407" spans="2:3" ht="15" customHeight="1" x14ac:dyDescent="0.3">
      <c r="B1407" s="25"/>
      <c r="C1407" s="25"/>
    </row>
    <row r="1408" spans="2:3" ht="15" customHeight="1" x14ac:dyDescent="0.3">
      <c r="B1408" s="25"/>
      <c r="C1408" s="25"/>
    </row>
    <row r="1409" spans="2:3" ht="15" customHeight="1" x14ac:dyDescent="0.3">
      <c r="B1409" s="25"/>
      <c r="C1409" s="25"/>
    </row>
    <row r="1410" spans="2:3" ht="15" customHeight="1" x14ac:dyDescent="0.3">
      <c r="B1410" s="25"/>
      <c r="C1410" s="25"/>
    </row>
    <row r="1411" spans="2:3" ht="15" customHeight="1" x14ac:dyDescent="0.3">
      <c r="B1411" s="25"/>
      <c r="C1411" s="25"/>
    </row>
    <row r="1412" spans="2:3" ht="15" customHeight="1" x14ac:dyDescent="0.3">
      <c r="B1412" s="25"/>
      <c r="C1412" s="25"/>
    </row>
    <row r="1413" spans="2:3" ht="15" customHeight="1" x14ac:dyDescent="0.3">
      <c r="B1413" s="25"/>
      <c r="C1413" s="25"/>
    </row>
    <row r="1414" spans="2:3" ht="15" customHeight="1" x14ac:dyDescent="0.3">
      <c r="B1414" s="25"/>
      <c r="C1414" s="25"/>
    </row>
    <row r="1415" spans="2:3" ht="15" customHeight="1" x14ac:dyDescent="0.3">
      <c r="B1415" s="25"/>
      <c r="C1415" s="25"/>
    </row>
    <row r="1416" spans="2:3" ht="15" customHeight="1" x14ac:dyDescent="0.3">
      <c r="B1416" s="25"/>
      <c r="C1416" s="25"/>
    </row>
    <row r="1417" spans="2:3" ht="15" customHeight="1" x14ac:dyDescent="0.3">
      <c r="B1417" s="25"/>
      <c r="C1417" s="25"/>
    </row>
    <row r="1418" spans="2:3" ht="15" customHeight="1" x14ac:dyDescent="0.3">
      <c r="B1418" s="25"/>
      <c r="C1418" s="25"/>
    </row>
    <row r="1419" spans="2:3" ht="15" customHeight="1" x14ac:dyDescent="0.3">
      <c r="B1419" s="25"/>
      <c r="C1419" s="25"/>
    </row>
    <row r="1420" spans="2:3" ht="15" customHeight="1" x14ac:dyDescent="0.3">
      <c r="B1420" s="25"/>
      <c r="C1420" s="25"/>
    </row>
    <row r="1421" spans="2:3" ht="15" customHeight="1" x14ac:dyDescent="0.3">
      <c r="B1421" s="25"/>
      <c r="C1421" s="25"/>
    </row>
    <row r="1422" spans="2:3" ht="15" customHeight="1" x14ac:dyDescent="0.3">
      <c r="B1422" s="25"/>
      <c r="C1422" s="25"/>
    </row>
    <row r="1423" spans="2:3" ht="15" customHeight="1" x14ac:dyDescent="0.3">
      <c r="B1423" s="25"/>
      <c r="C1423" s="25"/>
    </row>
    <row r="1424" spans="2:3" ht="15" customHeight="1" x14ac:dyDescent="0.3">
      <c r="B1424" s="25"/>
      <c r="C1424" s="25"/>
    </row>
    <row r="1425" spans="2:3" ht="15" customHeight="1" x14ac:dyDescent="0.3">
      <c r="B1425" s="25"/>
      <c r="C1425" s="25"/>
    </row>
    <row r="1426" spans="2:3" ht="15" customHeight="1" x14ac:dyDescent="0.3">
      <c r="B1426" s="25"/>
      <c r="C1426" s="25"/>
    </row>
    <row r="1427" spans="2:3" ht="15" customHeight="1" x14ac:dyDescent="0.3">
      <c r="B1427" s="25"/>
      <c r="C1427" s="25"/>
    </row>
    <row r="1428" spans="2:3" ht="15" customHeight="1" x14ac:dyDescent="0.3">
      <c r="B1428" s="25"/>
      <c r="C1428" s="25"/>
    </row>
    <row r="1429" spans="2:3" ht="15" customHeight="1" x14ac:dyDescent="0.3">
      <c r="B1429" s="25"/>
      <c r="C1429" s="25"/>
    </row>
    <row r="1430" spans="2:3" ht="15" customHeight="1" x14ac:dyDescent="0.3">
      <c r="B1430" s="25"/>
      <c r="C1430" s="25"/>
    </row>
    <row r="1431" spans="2:3" ht="15" customHeight="1" x14ac:dyDescent="0.3">
      <c r="B1431" s="25"/>
      <c r="C1431" s="25"/>
    </row>
    <row r="1432" spans="2:3" ht="15" customHeight="1" x14ac:dyDescent="0.3">
      <c r="B1432" s="25"/>
      <c r="C1432" s="25"/>
    </row>
    <row r="1433" spans="2:3" ht="15" customHeight="1" x14ac:dyDescent="0.3">
      <c r="B1433" s="25"/>
      <c r="C1433" s="25"/>
    </row>
    <row r="1434" spans="2:3" ht="15" customHeight="1" x14ac:dyDescent="0.3">
      <c r="B1434" s="25"/>
      <c r="C1434" s="25"/>
    </row>
    <row r="1435" spans="2:3" ht="15" customHeight="1" x14ac:dyDescent="0.3">
      <c r="B1435" s="25"/>
      <c r="C1435" s="25"/>
    </row>
    <row r="1436" spans="2:3" ht="15" customHeight="1" x14ac:dyDescent="0.3">
      <c r="B1436" s="25"/>
      <c r="C1436" s="25"/>
    </row>
    <row r="1437" spans="2:3" ht="15" customHeight="1" x14ac:dyDescent="0.3">
      <c r="B1437" s="25"/>
      <c r="C1437" s="25"/>
    </row>
    <row r="1438" spans="2:3" ht="15" customHeight="1" x14ac:dyDescent="0.3">
      <c r="B1438" s="25"/>
      <c r="C1438" s="25"/>
    </row>
    <row r="1439" spans="2:3" ht="15" customHeight="1" x14ac:dyDescent="0.3">
      <c r="B1439" s="25"/>
      <c r="C1439" s="25"/>
    </row>
    <row r="1440" spans="2:3" ht="15" customHeight="1" x14ac:dyDescent="0.3">
      <c r="B1440" s="25"/>
      <c r="C1440" s="25"/>
    </row>
    <row r="1441" spans="2:3" ht="15" customHeight="1" x14ac:dyDescent="0.3">
      <c r="B1441" s="25"/>
      <c r="C1441" s="25"/>
    </row>
    <row r="1442" spans="2:3" ht="15" customHeight="1" x14ac:dyDescent="0.3">
      <c r="B1442" s="25"/>
      <c r="C1442" s="25"/>
    </row>
    <row r="1443" spans="2:3" ht="15" customHeight="1" x14ac:dyDescent="0.3">
      <c r="B1443" s="25"/>
      <c r="C1443" s="25"/>
    </row>
    <row r="1444" spans="2:3" ht="15" customHeight="1" x14ac:dyDescent="0.3">
      <c r="B1444" s="25"/>
      <c r="C1444" s="25"/>
    </row>
    <row r="1445" spans="2:3" ht="15" customHeight="1" x14ac:dyDescent="0.3">
      <c r="B1445" s="25"/>
      <c r="C1445" s="25"/>
    </row>
    <row r="1446" spans="2:3" ht="15" customHeight="1" x14ac:dyDescent="0.3">
      <c r="B1446" s="25"/>
      <c r="C1446" s="25"/>
    </row>
    <row r="1447" spans="2:3" ht="15" customHeight="1" x14ac:dyDescent="0.3">
      <c r="B1447" s="25"/>
      <c r="C1447" s="25"/>
    </row>
    <row r="1448" spans="2:3" ht="15" customHeight="1" x14ac:dyDescent="0.3">
      <c r="B1448" s="25"/>
      <c r="C1448" s="25"/>
    </row>
    <row r="1449" spans="2:3" ht="15" customHeight="1" x14ac:dyDescent="0.3">
      <c r="B1449" s="25"/>
      <c r="C1449" s="25"/>
    </row>
    <row r="1450" spans="2:3" ht="15" customHeight="1" x14ac:dyDescent="0.3">
      <c r="B1450" s="25"/>
      <c r="C1450" s="25"/>
    </row>
    <row r="1451" spans="2:3" ht="15" customHeight="1" x14ac:dyDescent="0.3">
      <c r="B1451" s="25"/>
      <c r="C1451" s="25"/>
    </row>
    <row r="1452" spans="2:3" ht="15" customHeight="1" x14ac:dyDescent="0.3">
      <c r="B1452" s="25"/>
      <c r="C1452" s="25"/>
    </row>
    <row r="1453" spans="2:3" ht="15" customHeight="1" x14ac:dyDescent="0.3">
      <c r="B1453" s="25"/>
      <c r="C1453" s="25"/>
    </row>
    <row r="1454" spans="2:3" ht="15" customHeight="1" x14ac:dyDescent="0.3">
      <c r="B1454" s="25"/>
      <c r="C1454" s="25"/>
    </row>
    <row r="1455" spans="2:3" ht="15" customHeight="1" x14ac:dyDescent="0.3">
      <c r="B1455" s="25"/>
      <c r="C1455" s="25"/>
    </row>
    <row r="1456" spans="2:3" ht="15" customHeight="1" x14ac:dyDescent="0.3">
      <c r="B1456" s="25"/>
      <c r="C1456" s="25"/>
    </row>
    <row r="1457" spans="2:3" ht="15" customHeight="1" x14ac:dyDescent="0.3">
      <c r="B1457" s="25"/>
      <c r="C1457" s="25"/>
    </row>
    <row r="1458" spans="2:3" ht="15" customHeight="1" x14ac:dyDescent="0.3">
      <c r="B1458" s="25"/>
      <c r="C1458" s="25"/>
    </row>
    <row r="1459" spans="2:3" ht="15" customHeight="1" x14ac:dyDescent="0.3">
      <c r="B1459" s="25"/>
      <c r="C1459" s="25"/>
    </row>
    <row r="1460" spans="2:3" ht="15" customHeight="1" x14ac:dyDescent="0.3">
      <c r="B1460" s="25"/>
      <c r="C1460" s="25"/>
    </row>
    <row r="1461" spans="2:3" ht="15" customHeight="1" x14ac:dyDescent="0.3">
      <c r="B1461" s="25"/>
      <c r="C1461" s="25"/>
    </row>
    <row r="1462" spans="2:3" ht="15" customHeight="1" x14ac:dyDescent="0.3">
      <c r="B1462" s="25"/>
      <c r="C1462" s="25"/>
    </row>
    <row r="1463" spans="2:3" ht="15" customHeight="1" x14ac:dyDescent="0.3">
      <c r="B1463" s="25"/>
      <c r="C1463" s="25"/>
    </row>
    <row r="1464" spans="2:3" ht="15" customHeight="1" x14ac:dyDescent="0.3">
      <c r="B1464" s="25"/>
      <c r="C1464" s="25"/>
    </row>
    <row r="1465" spans="2:3" ht="15" customHeight="1" x14ac:dyDescent="0.3">
      <c r="B1465" s="25"/>
      <c r="C1465" s="25"/>
    </row>
    <row r="1466" spans="2:3" ht="15" customHeight="1" x14ac:dyDescent="0.3">
      <c r="B1466" s="25"/>
      <c r="C1466" s="25"/>
    </row>
    <row r="1467" spans="2:3" ht="15" customHeight="1" x14ac:dyDescent="0.3">
      <c r="B1467" s="25"/>
      <c r="C1467" s="25"/>
    </row>
    <row r="1468" spans="2:3" ht="15" customHeight="1" x14ac:dyDescent="0.3">
      <c r="B1468" s="25"/>
      <c r="C1468" s="25"/>
    </row>
    <row r="1469" spans="2:3" ht="15" customHeight="1" x14ac:dyDescent="0.3">
      <c r="B1469" s="25"/>
      <c r="C1469" s="25"/>
    </row>
    <row r="1470" spans="2:3" ht="15" customHeight="1" x14ac:dyDescent="0.3">
      <c r="B1470" s="25"/>
      <c r="C1470" s="25"/>
    </row>
    <row r="1471" spans="2:3" ht="15" customHeight="1" x14ac:dyDescent="0.3">
      <c r="B1471" s="25"/>
      <c r="C1471" s="25"/>
    </row>
    <row r="1472" spans="2:3" ht="15" customHeight="1" x14ac:dyDescent="0.3">
      <c r="B1472" s="25"/>
      <c r="C1472" s="25"/>
    </row>
    <row r="1473" spans="2:3" ht="15" customHeight="1" x14ac:dyDescent="0.3">
      <c r="B1473" s="25"/>
      <c r="C1473" s="25"/>
    </row>
    <row r="1474" spans="2:3" ht="15" customHeight="1" x14ac:dyDescent="0.3">
      <c r="B1474" s="25"/>
      <c r="C1474" s="25"/>
    </row>
    <row r="1475" spans="2:3" ht="15" customHeight="1" x14ac:dyDescent="0.3">
      <c r="B1475" s="25"/>
      <c r="C1475" s="25"/>
    </row>
    <row r="1476" spans="2:3" ht="15" customHeight="1" x14ac:dyDescent="0.3">
      <c r="B1476" s="25"/>
      <c r="C1476" s="25"/>
    </row>
    <row r="1477" spans="2:3" ht="15" customHeight="1" x14ac:dyDescent="0.3">
      <c r="B1477" s="25"/>
      <c r="C1477" s="25"/>
    </row>
    <row r="1478" spans="2:3" ht="15" customHeight="1" x14ac:dyDescent="0.3">
      <c r="B1478" s="25"/>
      <c r="C1478" s="25"/>
    </row>
    <row r="1479" spans="2:3" ht="15" customHeight="1" x14ac:dyDescent="0.3">
      <c r="B1479" s="25"/>
      <c r="C1479" s="25"/>
    </row>
    <row r="1480" spans="2:3" ht="15" customHeight="1" x14ac:dyDescent="0.3">
      <c r="B1480" s="25"/>
      <c r="C1480" s="25"/>
    </row>
    <row r="1481" spans="2:3" ht="15" customHeight="1" x14ac:dyDescent="0.3">
      <c r="B1481" s="25"/>
      <c r="C1481" s="25"/>
    </row>
    <row r="1482" spans="2:3" ht="15" customHeight="1" x14ac:dyDescent="0.3">
      <c r="B1482" s="25"/>
      <c r="C1482" s="25"/>
    </row>
    <row r="1483" spans="2:3" ht="15" customHeight="1" x14ac:dyDescent="0.3">
      <c r="B1483" s="25"/>
      <c r="C1483" s="25"/>
    </row>
    <row r="1484" spans="2:3" ht="15" customHeight="1" x14ac:dyDescent="0.3">
      <c r="B1484" s="25"/>
      <c r="C1484" s="25"/>
    </row>
    <row r="1485" spans="2:3" ht="15" customHeight="1" x14ac:dyDescent="0.3">
      <c r="B1485" s="25"/>
      <c r="C1485" s="25"/>
    </row>
    <row r="1486" spans="2:3" ht="15" customHeight="1" x14ac:dyDescent="0.3">
      <c r="B1486" s="25"/>
      <c r="C1486" s="25"/>
    </row>
    <row r="1487" spans="2:3" ht="15" customHeight="1" x14ac:dyDescent="0.3">
      <c r="B1487" s="25"/>
      <c r="C1487" s="25"/>
    </row>
    <row r="1488" spans="2:3" ht="15" customHeight="1" x14ac:dyDescent="0.3">
      <c r="B1488" s="25"/>
      <c r="C1488" s="25"/>
    </row>
    <row r="1489" spans="2:3" ht="15" customHeight="1" x14ac:dyDescent="0.3">
      <c r="B1489" s="25"/>
      <c r="C1489" s="25"/>
    </row>
    <row r="1490" spans="2:3" ht="15" customHeight="1" x14ac:dyDescent="0.3">
      <c r="B1490" s="25"/>
      <c r="C1490" s="25"/>
    </row>
    <row r="1491" spans="2:3" ht="15" customHeight="1" x14ac:dyDescent="0.3">
      <c r="B1491" s="25"/>
      <c r="C1491" s="25"/>
    </row>
    <row r="1492" spans="2:3" ht="15" customHeight="1" x14ac:dyDescent="0.3">
      <c r="B1492" s="25"/>
      <c r="C1492" s="25"/>
    </row>
    <row r="1493" spans="2:3" ht="15" customHeight="1" x14ac:dyDescent="0.3">
      <c r="B1493" s="25"/>
      <c r="C1493" s="25"/>
    </row>
    <row r="1494" spans="2:3" ht="15" customHeight="1" x14ac:dyDescent="0.3">
      <c r="B1494" s="25"/>
      <c r="C1494" s="25"/>
    </row>
    <row r="1495" spans="2:3" ht="15" customHeight="1" x14ac:dyDescent="0.3">
      <c r="B1495" s="25"/>
      <c r="C1495" s="25"/>
    </row>
    <row r="1496" spans="2:3" ht="15" customHeight="1" x14ac:dyDescent="0.3">
      <c r="B1496" s="25"/>
      <c r="C1496" s="25"/>
    </row>
    <row r="1497" spans="2:3" ht="15" customHeight="1" x14ac:dyDescent="0.3">
      <c r="B1497" s="25"/>
      <c r="C1497" s="25"/>
    </row>
    <row r="1498" spans="2:3" ht="15" customHeight="1" x14ac:dyDescent="0.3">
      <c r="B1498" s="25"/>
      <c r="C1498" s="25"/>
    </row>
    <row r="1499" spans="2:3" ht="15" customHeight="1" x14ac:dyDescent="0.3">
      <c r="B1499" s="25"/>
      <c r="C1499" s="25"/>
    </row>
    <row r="1500" spans="2:3" ht="15" customHeight="1" x14ac:dyDescent="0.3">
      <c r="B1500" s="25"/>
      <c r="C1500" s="25"/>
    </row>
    <row r="1501" spans="2:3" ht="15" customHeight="1" x14ac:dyDescent="0.3">
      <c r="B1501" s="25"/>
      <c r="C1501" s="25"/>
    </row>
    <row r="1502" spans="2:3" ht="15" customHeight="1" x14ac:dyDescent="0.3">
      <c r="B1502" s="25"/>
      <c r="C1502" s="25"/>
    </row>
    <row r="1503" spans="2:3" ht="15" customHeight="1" x14ac:dyDescent="0.3">
      <c r="B1503" s="25"/>
      <c r="C1503" s="25"/>
    </row>
    <row r="1504" spans="2:3" ht="15" customHeight="1" x14ac:dyDescent="0.3">
      <c r="B1504" s="25"/>
      <c r="C1504" s="25"/>
    </row>
    <row r="1505" spans="2:3" ht="15" customHeight="1" x14ac:dyDescent="0.3">
      <c r="B1505" s="25"/>
      <c r="C1505" s="25"/>
    </row>
    <row r="1506" spans="2:3" ht="15" customHeight="1" x14ac:dyDescent="0.3">
      <c r="B1506" s="25"/>
      <c r="C1506" s="25"/>
    </row>
    <row r="1507" spans="2:3" ht="15" customHeight="1" x14ac:dyDescent="0.3">
      <c r="B1507" s="25"/>
      <c r="C1507" s="25"/>
    </row>
    <row r="1508" spans="2:3" ht="15" customHeight="1" x14ac:dyDescent="0.3">
      <c r="B1508" s="25"/>
      <c r="C1508" s="25"/>
    </row>
    <row r="1509" spans="2:3" ht="15" customHeight="1" x14ac:dyDescent="0.3">
      <c r="B1509" s="25"/>
      <c r="C1509" s="25"/>
    </row>
    <row r="1510" spans="2:3" ht="15" customHeight="1" x14ac:dyDescent="0.3">
      <c r="B1510" s="25"/>
      <c r="C1510" s="25"/>
    </row>
    <row r="1511" spans="2:3" ht="15" customHeight="1" x14ac:dyDescent="0.3">
      <c r="B1511" s="25"/>
      <c r="C1511" s="25"/>
    </row>
    <row r="1512" spans="2:3" ht="15" customHeight="1" x14ac:dyDescent="0.3">
      <c r="B1512" s="25"/>
      <c r="C1512" s="25"/>
    </row>
    <row r="1513" spans="2:3" ht="15" customHeight="1" x14ac:dyDescent="0.3">
      <c r="B1513" s="25"/>
      <c r="C1513" s="25"/>
    </row>
    <row r="1514" spans="2:3" ht="15" customHeight="1" x14ac:dyDescent="0.3">
      <c r="B1514" s="25"/>
      <c r="C1514" s="25"/>
    </row>
    <row r="1515" spans="2:3" ht="15" customHeight="1" x14ac:dyDescent="0.3">
      <c r="B1515" s="25"/>
      <c r="C1515" s="25"/>
    </row>
    <row r="1516" spans="2:3" ht="15" customHeight="1" x14ac:dyDescent="0.3">
      <c r="B1516" s="25"/>
      <c r="C1516" s="25"/>
    </row>
    <row r="1517" spans="2:3" ht="15" customHeight="1" x14ac:dyDescent="0.3">
      <c r="B1517" s="25"/>
      <c r="C1517" s="25"/>
    </row>
    <row r="1518" spans="2:3" ht="15" customHeight="1" x14ac:dyDescent="0.3">
      <c r="B1518" s="25"/>
      <c r="C1518" s="25"/>
    </row>
    <row r="1519" spans="2:3" ht="15" customHeight="1" x14ac:dyDescent="0.3">
      <c r="B1519" s="25"/>
      <c r="C1519" s="25"/>
    </row>
    <row r="1520" spans="2:3" ht="15" customHeight="1" x14ac:dyDescent="0.3">
      <c r="B1520" s="25"/>
      <c r="C1520" s="25"/>
    </row>
    <row r="1521" spans="2:3" ht="15" customHeight="1" x14ac:dyDescent="0.3">
      <c r="B1521" s="25"/>
      <c r="C1521" s="25"/>
    </row>
    <row r="1522" spans="2:3" ht="15" customHeight="1" x14ac:dyDescent="0.3">
      <c r="B1522" s="25"/>
      <c r="C1522" s="25"/>
    </row>
    <row r="1523" spans="2:3" ht="15" customHeight="1" x14ac:dyDescent="0.3">
      <c r="B1523" s="25"/>
      <c r="C1523" s="25"/>
    </row>
    <row r="1524" spans="2:3" ht="15" customHeight="1" x14ac:dyDescent="0.3">
      <c r="B1524" s="25"/>
      <c r="C1524" s="25"/>
    </row>
    <row r="1525" spans="2:3" ht="15" customHeight="1" x14ac:dyDescent="0.3">
      <c r="B1525" s="25"/>
      <c r="C1525" s="25"/>
    </row>
    <row r="1526" spans="2:3" ht="15" customHeight="1" x14ac:dyDescent="0.3">
      <c r="B1526" s="25"/>
      <c r="C1526" s="25"/>
    </row>
    <row r="1527" spans="2:3" ht="15" customHeight="1" x14ac:dyDescent="0.3">
      <c r="B1527" s="25"/>
      <c r="C1527" s="25"/>
    </row>
    <row r="1528" spans="2:3" ht="15" customHeight="1" x14ac:dyDescent="0.3">
      <c r="B1528" s="25"/>
      <c r="C1528" s="25"/>
    </row>
    <row r="1529" spans="2:3" ht="15" customHeight="1" x14ac:dyDescent="0.3">
      <c r="B1529" s="25"/>
      <c r="C1529" s="25"/>
    </row>
    <row r="1530" spans="2:3" ht="15" customHeight="1" x14ac:dyDescent="0.3">
      <c r="B1530" s="25"/>
      <c r="C1530" s="25"/>
    </row>
    <row r="1531" spans="2:3" ht="15" customHeight="1" x14ac:dyDescent="0.3">
      <c r="B1531" s="25"/>
      <c r="C1531" s="25"/>
    </row>
    <row r="1532" spans="2:3" ht="15" customHeight="1" x14ac:dyDescent="0.3">
      <c r="B1532" s="25"/>
      <c r="C1532" s="25"/>
    </row>
    <row r="1533" spans="2:3" ht="15" customHeight="1" x14ac:dyDescent="0.3">
      <c r="B1533" s="25"/>
      <c r="C1533" s="25"/>
    </row>
    <row r="1534" spans="2:3" ht="15" customHeight="1" x14ac:dyDescent="0.3">
      <c r="B1534" s="25"/>
      <c r="C1534" s="25"/>
    </row>
    <row r="1535" spans="2:3" ht="15" customHeight="1" x14ac:dyDescent="0.3">
      <c r="B1535" s="25"/>
      <c r="C1535" s="25"/>
    </row>
    <row r="1536" spans="2:3" ht="15" customHeight="1" x14ac:dyDescent="0.3">
      <c r="B1536" s="25"/>
      <c r="C1536" s="25"/>
    </row>
    <row r="1537" spans="2:3" ht="15" customHeight="1" x14ac:dyDescent="0.3">
      <c r="B1537" s="25"/>
      <c r="C1537" s="25"/>
    </row>
    <row r="1538" spans="2:3" ht="15" customHeight="1" x14ac:dyDescent="0.3">
      <c r="B1538" s="25"/>
      <c r="C1538" s="25"/>
    </row>
    <row r="1539" spans="2:3" ht="15" customHeight="1" x14ac:dyDescent="0.3">
      <c r="B1539" s="25"/>
      <c r="C1539" s="25"/>
    </row>
    <row r="1540" spans="2:3" ht="15" customHeight="1" x14ac:dyDescent="0.3">
      <c r="B1540" s="25"/>
      <c r="C1540" s="25"/>
    </row>
    <row r="1541" spans="2:3" ht="15" customHeight="1" x14ac:dyDescent="0.3">
      <c r="B1541" s="25"/>
      <c r="C1541" s="25"/>
    </row>
    <row r="1542" spans="2:3" ht="15" customHeight="1" x14ac:dyDescent="0.3">
      <c r="B1542" s="25"/>
      <c r="C1542" s="25"/>
    </row>
    <row r="1543" spans="2:3" ht="15" customHeight="1" x14ac:dyDescent="0.3">
      <c r="B1543" s="25"/>
      <c r="C1543" s="25"/>
    </row>
    <row r="1544" spans="2:3" ht="15" customHeight="1" x14ac:dyDescent="0.3">
      <c r="B1544" s="25"/>
      <c r="C1544" s="25"/>
    </row>
    <row r="1545" spans="2:3" ht="15" customHeight="1" x14ac:dyDescent="0.3">
      <c r="B1545" s="25"/>
      <c r="C1545" s="25"/>
    </row>
    <row r="1546" spans="2:3" ht="15" customHeight="1" x14ac:dyDescent="0.3">
      <c r="B1546" s="25"/>
      <c r="C1546" s="25"/>
    </row>
    <row r="1547" spans="2:3" ht="15" customHeight="1" x14ac:dyDescent="0.3">
      <c r="B1547" s="25"/>
      <c r="C1547" s="25"/>
    </row>
    <row r="1548" spans="2:3" ht="15" customHeight="1" x14ac:dyDescent="0.3">
      <c r="B1548" s="25"/>
      <c r="C1548" s="25"/>
    </row>
    <row r="1549" spans="2:3" ht="15" customHeight="1" x14ac:dyDescent="0.3">
      <c r="B1549" s="25"/>
      <c r="C1549" s="25"/>
    </row>
    <row r="1550" spans="2:3" ht="15" customHeight="1" x14ac:dyDescent="0.3">
      <c r="B1550" s="25"/>
      <c r="C1550" s="25"/>
    </row>
    <row r="1551" spans="2:3" ht="15" customHeight="1" x14ac:dyDescent="0.3">
      <c r="B1551" s="25"/>
      <c r="C1551" s="25"/>
    </row>
    <row r="1552" spans="2:3" ht="15" customHeight="1" x14ac:dyDescent="0.3">
      <c r="B1552" s="25"/>
      <c r="C1552" s="25"/>
    </row>
    <row r="1553" spans="2:3" ht="15" customHeight="1" x14ac:dyDescent="0.3">
      <c r="B1553" s="25"/>
      <c r="C1553" s="25"/>
    </row>
    <row r="1554" spans="2:3" ht="15" customHeight="1" x14ac:dyDescent="0.3">
      <c r="B1554" s="25"/>
      <c r="C1554" s="25"/>
    </row>
    <row r="1555" spans="2:3" ht="15" customHeight="1" x14ac:dyDescent="0.3">
      <c r="B1555" s="25"/>
      <c r="C1555" s="25"/>
    </row>
    <row r="1556" spans="2:3" ht="15" customHeight="1" x14ac:dyDescent="0.3">
      <c r="B1556" s="25"/>
      <c r="C1556" s="25"/>
    </row>
    <row r="1557" spans="2:3" ht="15" customHeight="1" x14ac:dyDescent="0.3">
      <c r="B1557" s="25"/>
      <c r="C1557" s="25"/>
    </row>
    <row r="1558" spans="2:3" ht="15" customHeight="1" x14ac:dyDescent="0.3">
      <c r="B1558" s="25"/>
      <c r="C1558" s="25"/>
    </row>
    <row r="1559" spans="2:3" ht="15" customHeight="1" x14ac:dyDescent="0.3">
      <c r="B1559" s="25"/>
      <c r="C1559" s="25"/>
    </row>
    <row r="1560" spans="2:3" ht="15" customHeight="1" x14ac:dyDescent="0.3">
      <c r="B1560" s="25"/>
      <c r="C1560" s="25"/>
    </row>
    <row r="1561" spans="2:3" ht="15" customHeight="1" x14ac:dyDescent="0.3">
      <c r="B1561" s="25"/>
      <c r="C1561" s="25"/>
    </row>
    <row r="1562" spans="2:3" ht="15" customHeight="1" x14ac:dyDescent="0.3">
      <c r="B1562" s="25"/>
      <c r="C1562" s="25"/>
    </row>
    <row r="1563" spans="2:3" ht="15" customHeight="1" x14ac:dyDescent="0.3">
      <c r="B1563" s="25"/>
      <c r="C1563" s="25"/>
    </row>
    <row r="1564" spans="2:3" ht="15" customHeight="1" x14ac:dyDescent="0.3">
      <c r="B1564" s="25"/>
      <c r="C1564" s="25"/>
    </row>
    <row r="1565" spans="2:3" ht="15" customHeight="1" x14ac:dyDescent="0.3">
      <c r="B1565" s="25"/>
      <c r="C1565" s="25"/>
    </row>
    <row r="1566" spans="2:3" ht="15" customHeight="1" x14ac:dyDescent="0.3">
      <c r="B1566" s="25"/>
      <c r="C1566" s="25"/>
    </row>
    <row r="1567" spans="2:3" ht="15" customHeight="1" x14ac:dyDescent="0.3">
      <c r="B1567" s="25"/>
      <c r="C1567" s="25"/>
    </row>
    <row r="1568" spans="2:3" ht="15" customHeight="1" x14ac:dyDescent="0.3">
      <c r="B1568" s="25"/>
      <c r="C1568" s="25"/>
    </row>
    <row r="1569" spans="2:3" ht="15" customHeight="1" x14ac:dyDescent="0.3">
      <c r="B1569" s="25"/>
      <c r="C1569" s="25"/>
    </row>
    <row r="1570" spans="2:3" ht="15" customHeight="1" x14ac:dyDescent="0.3">
      <c r="B1570" s="25"/>
      <c r="C1570" s="25"/>
    </row>
    <row r="1571" spans="2:3" ht="15" customHeight="1" x14ac:dyDescent="0.3">
      <c r="B1571" s="25"/>
      <c r="C1571" s="25"/>
    </row>
    <row r="1572" spans="2:3" ht="15" customHeight="1" x14ac:dyDescent="0.3">
      <c r="B1572" s="25"/>
      <c r="C1572" s="25"/>
    </row>
    <row r="1573" spans="2:3" ht="15" customHeight="1" x14ac:dyDescent="0.3">
      <c r="B1573" s="25"/>
      <c r="C1573" s="25"/>
    </row>
    <row r="1574" spans="2:3" ht="15" customHeight="1" x14ac:dyDescent="0.3">
      <c r="B1574" s="25"/>
      <c r="C1574" s="25"/>
    </row>
    <row r="1575" spans="2:3" ht="15" customHeight="1" x14ac:dyDescent="0.3">
      <c r="B1575" s="25"/>
      <c r="C1575" s="25"/>
    </row>
    <row r="1576" spans="2:3" ht="15" customHeight="1" x14ac:dyDescent="0.3">
      <c r="B1576" s="25"/>
      <c r="C1576" s="25"/>
    </row>
    <row r="1577" spans="2:3" ht="15" customHeight="1" x14ac:dyDescent="0.3">
      <c r="B1577" s="25"/>
      <c r="C1577" s="25"/>
    </row>
    <row r="1578" spans="2:3" ht="15" customHeight="1" x14ac:dyDescent="0.3">
      <c r="B1578" s="25"/>
      <c r="C1578" s="25"/>
    </row>
    <row r="1579" spans="2:3" ht="15" customHeight="1" x14ac:dyDescent="0.3">
      <c r="B1579" s="25"/>
      <c r="C1579" s="25"/>
    </row>
    <row r="1580" spans="2:3" ht="15" customHeight="1" x14ac:dyDescent="0.3">
      <c r="B1580" s="25"/>
      <c r="C1580" s="25"/>
    </row>
    <row r="1581" spans="2:3" ht="15" customHeight="1" x14ac:dyDescent="0.3">
      <c r="B1581" s="25"/>
      <c r="C1581" s="25"/>
    </row>
    <row r="1582" spans="2:3" ht="15" customHeight="1" x14ac:dyDescent="0.3">
      <c r="B1582" s="25"/>
      <c r="C1582" s="25"/>
    </row>
    <row r="1583" spans="2:3" ht="15" customHeight="1" x14ac:dyDescent="0.3">
      <c r="B1583" s="25"/>
      <c r="C1583" s="25"/>
    </row>
    <row r="1584" spans="2:3" ht="15" customHeight="1" x14ac:dyDescent="0.3">
      <c r="B1584" s="25"/>
      <c r="C1584" s="25"/>
    </row>
    <row r="1585" spans="2:3" ht="15" customHeight="1" x14ac:dyDescent="0.3">
      <c r="B1585" s="25"/>
      <c r="C1585" s="25"/>
    </row>
    <row r="1586" spans="2:3" ht="15" customHeight="1" x14ac:dyDescent="0.3">
      <c r="B1586" s="25"/>
      <c r="C1586" s="25"/>
    </row>
    <row r="1587" spans="2:3" ht="15" customHeight="1" x14ac:dyDescent="0.3">
      <c r="B1587" s="25"/>
      <c r="C1587" s="25"/>
    </row>
    <row r="1588" spans="2:3" ht="15" customHeight="1" x14ac:dyDescent="0.3">
      <c r="B1588" s="25"/>
      <c r="C1588" s="25"/>
    </row>
    <row r="1589" spans="2:3" ht="15" customHeight="1" x14ac:dyDescent="0.3">
      <c r="B1589" s="25"/>
      <c r="C1589" s="25"/>
    </row>
    <row r="1590" spans="2:3" ht="15" customHeight="1" x14ac:dyDescent="0.3">
      <c r="B1590" s="25"/>
      <c r="C1590" s="25"/>
    </row>
    <row r="1591" spans="2:3" ht="15" customHeight="1" x14ac:dyDescent="0.3">
      <c r="B1591" s="25"/>
      <c r="C1591" s="25"/>
    </row>
    <row r="1592" spans="2:3" ht="15" customHeight="1" x14ac:dyDescent="0.3">
      <c r="B1592" s="25"/>
      <c r="C1592" s="25"/>
    </row>
    <row r="1593" spans="2:3" ht="15" customHeight="1" x14ac:dyDescent="0.3">
      <c r="B1593" s="25"/>
      <c r="C1593" s="25"/>
    </row>
    <row r="1594" spans="2:3" ht="15" customHeight="1" x14ac:dyDescent="0.3">
      <c r="B1594" s="25"/>
      <c r="C1594" s="25"/>
    </row>
    <row r="1595" spans="2:3" ht="15" customHeight="1" x14ac:dyDescent="0.3">
      <c r="B1595" s="25"/>
      <c r="C1595" s="25"/>
    </row>
    <row r="1596" spans="2:3" ht="15" customHeight="1" x14ac:dyDescent="0.3">
      <c r="B1596" s="25"/>
      <c r="C1596" s="25"/>
    </row>
    <row r="1597" spans="2:3" ht="15" customHeight="1" x14ac:dyDescent="0.3">
      <c r="B1597" s="25"/>
      <c r="C1597" s="25"/>
    </row>
    <row r="1598" spans="2:3" ht="15" customHeight="1" x14ac:dyDescent="0.3">
      <c r="B1598" s="25"/>
      <c r="C1598" s="25"/>
    </row>
    <row r="1599" spans="2:3" ht="15" customHeight="1" x14ac:dyDescent="0.3">
      <c r="B1599" s="25"/>
      <c r="C1599" s="25"/>
    </row>
    <row r="1600" spans="2:3" ht="15" customHeight="1" x14ac:dyDescent="0.3">
      <c r="B1600" s="25"/>
      <c r="C1600" s="25"/>
    </row>
    <row r="1601" spans="2:3" ht="15" customHeight="1" x14ac:dyDescent="0.3">
      <c r="B1601" s="25"/>
      <c r="C1601" s="25"/>
    </row>
    <row r="1602" spans="2:3" ht="15" customHeight="1" x14ac:dyDescent="0.3">
      <c r="B1602" s="25"/>
      <c r="C1602" s="25"/>
    </row>
    <row r="1603" spans="2:3" ht="15" customHeight="1" x14ac:dyDescent="0.3">
      <c r="B1603" s="25"/>
      <c r="C1603" s="25"/>
    </row>
    <row r="1604" spans="2:3" ht="15" customHeight="1" x14ac:dyDescent="0.3">
      <c r="B1604" s="25"/>
      <c r="C1604" s="25"/>
    </row>
    <row r="1605" spans="2:3" ht="15" customHeight="1" x14ac:dyDescent="0.3">
      <c r="B1605" s="25"/>
      <c r="C1605" s="25"/>
    </row>
    <row r="1606" spans="2:3" ht="15" customHeight="1" x14ac:dyDescent="0.3">
      <c r="B1606" s="25"/>
      <c r="C1606" s="25"/>
    </row>
    <row r="1607" spans="2:3" ht="15" customHeight="1" x14ac:dyDescent="0.3">
      <c r="B1607" s="25"/>
      <c r="C1607" s="25"/>
    </row>
    <row r="1608" spans="2:3" ht="15" customHeight="1" x14ac:dyDescent="0.3">
      <c r="B1608" s="25"/>
      <c r="C1608" s="25"/>
    </row>
    <row r="1609" spans="2:3" ht="15" customHeight="1" x14ac:dyDescent="0.3">
      <c r="B1609" s="25"/>
      <c r="C1609" s="25"/>
    </row>
    <row r="1610" spans="2:3" ht="15" customHeight="1" x14ac:dyDescent="0.3">
      <c r="B1610" s="25"/>
      <c r="C1610" s="25"/>
    </row>
    <row r="1611" spans="2:3" ht="15" customHeight="1" x14ac:dyDescent="0.3">
      <c r="B1611" s="25"/>
      <c r="C1611" s="25"/>
    </row>
    <row r="1612" spans="2:3" ht="15" customHeight="1" x14ac:dyDescent="0.3">
      <c r="B1612" s="25"/>
      <c r="C1612" s="25"/>
    </row>
    <row r="1613" spans="2:3" ht="15" customHeight="1" x14ac:dyDescent="0.3">
      <c r="B1613" s="25"/>
      <c r="C1613" s="25"/>
    </row>
    <row r="1614" spans="2:3" ht="15" customHeight="1" x14ac:dyDescent="0.3">
      <c r="B1614" s="25"/>
      <c r="C1614" s="25"/>
    </row>
    <row r="1615" spans="2:3" ht="15" customHeight="1" x14ac:dyDescent="0.3">
      <c r="B1615" s="25"/>
      <c r="C1615" s="25"/>
    </row>
    <row r="1616" spans="2:3" ht="15" customHeight="1" x14ac:dyDescent="0.3">
      <c r="B1616" s="25"/>
      <c r="C1616" s="25"/>
    </row>
    <row r="1617" spans="2:3" ht="15" customHeight="1" x14ac:dyDescent="0.3">
      <c r="B1617" s="25"/>
      <c r="C1617" s="25"/>
    </row>
    <row r="1618" spans="2:3" ht="15" customHeight="1" x14ac:dyDescent="0.3">
      <c r="B1618" s="25"/>
      <c r="C1618" s="25"/>
    </row>
    <row r="1619" spans="2:3" ht="15" customHeight="1" x14ac:dyDescent="0.3">
      <c r="B1619" s="25"/>
      <c r="C1619" s="25"/>
    </row>
    <row r="1620" spans="2:3" ht="15" customHeight="1" x14ac:dyDescent="0.3">
      <c r="B1620" s="25"/>
      <c r="C1620" s="25"/>
    </row>
    <row r="1621" spans="2:3" ht="15" customHeight="1" x14ac:dyDescent="0.3">
      <c r="B1621" s="25"/>
      <c r="C1621" s="25"/>
    </row>
    <row r="1622" spans="2:3" ht="15" customHeight="1" x14ac:dyDescent="0.3">
      <c r="B1622" s="25"/>
      <c r="C1622" s="25"/>
    </row>
    <row r="1623" spans="2:3" ht="15" customHeight="1" x14ac:dyDescent="0.3">
      <c r="B1623" s="25"/>
      <c r="C1623" s="25"/>
    </row>
    <row r="1624" spans="2:3" ht="15" customHeight="1" x14ac:dyDescent="0.3">
      <c r="B1624" s="25"/>
      <c r="C1624" s="25"/>
    </row>
    <row r="1625" spans="2:3" ht="15" customHeight="1" x14ac:dyDescent="0.3">
      <c r="B1625" s="25"/>
      <c r="C1625" s="25"/>
    </row>
    <row r="1626" spans="2:3" ht="15" customHeight="1" x14ac:dyDescent="0.3">
      <c r="B1626" s="25"/>
      <c r="C1626" s="25"/>
    </row>
    <row r="1627" spans="2:3" ht="15" customHeight="1" x14ac:dyDescent="0.3">
      <c r="B1627" s="25"/>
      <c r="C1627" s="25"/>
    </row>
    <row r="1628" spans="2:3" ht="15" customHeight="1" x14ac:dyDescent="0.3">
      <c r="B1628" s="25"/>
      <c r="C1628" s="25"/>
    </row>
    <row r="1629" spans="2:3" ht="15" customHeight="1" x14ac:dyDescent="0.3">
      <c r="B1629" s="25"/>
      <c r="C1629" s="25"/>
    </row>
    <row r="1630" spans="2:3" ht="15" customHeight="1" x14ac:dyDescent="0.3">
      <c r="B1630" s="25"/>
      <c r="C1630" s="25"/>
    </row>
    <row r="1631" spans="2:3" ht="15" customHeight="1" x14ac:dyDescent="0.3">
      <c r="B1631" s="25"/>
      <c r="C1631" s="25"/>
    </row>
    <row r="1632" spans="2:3" ht="15" customHeight="1" x14ac:dyDescent="0.3">
      <c r="B1632" s="25"/>
      <c r="C1632" s="25"/>
    </row>
    <row r="1633" spans="2:3" ht="15" customHeight="1" x14ac:dyDescent="0.3">
      <c r="B1633" s="25"/>
      <c r="C1633" s="25"/>
    </row>
    <row r="1634" spans="2:3" ht="15" customHeight="1" x14ac:dyDescent="0.3">
      <c r="B1634" s="25"/>
      <c r="C1634" s="25"/>
    </row>
    <row r="1635" spans="2:3" ht="15" customHeight="1" x14ac:dyDescent="0.3">
      <c r="B1635" s="25"/>
      <c r="C1635" s="25"/>
    </row>
    <row r="1636" spans="2:3" ht="15" customHeight="1" x14ac:dyDescent="0.3">
      <c r="B1636" s="25"/>
      <c r="C1636" s="25"/>
    </row>
    <row r="1637" spans="2:3" ht="15" customHeight="1" x14ac:dyDescent="0.3">
      <c r="B1637" s="25"/>
      <c r="C1637" s="25"/>
    </row>
    <row r="1638" spans="2:3" ht="15" customHeight="1" x14ac:dyDescent="0.3">
      <c r="B1638" s="25"/>
      <c r="C1638" s="25"/>
    </row>
    <row r="1639" spans="2:3" ht="15" customHeight="1" x14ac:dyDescent="0.3">
      <c r="B1639" s="25"/>
      <c r="C1639" s="25"/>
    </row>
    <row r="1640" spans="2:3" ht="15" customHeight="1" x14ac:dyDescent="0.3">
      <c r="B1640" s="25"/>
      <c r="C1640" s="25"/>
    </row>
    <row r="1641" spans="2:3" ht="15" customHeight="1" x14ac:dyDescent="0.3">
      <c r="B1641" s="25"/>
      <c r="C1641" s="25"/>
    </row>
    <row r="1642" spans="2:3" ht="15" customHeight="1" x14ac:dyDescent="0.3">
      <c r="B1642" s="25"/>
      <c r="C1642" s="25"/>
    </row>
    <row r="1643" spans="2:3" ht="15" customHeight="1" x14ac:dyDescent="0.3">
      <c r="B1643" s="25"/>
      <c r="C1643" s="25"/>
    </row>
    <row r="1644" spans="2:3" ht="15" customHeight="1" x14ac:dyDescent="0.3">
      <c r="B1644" s="25"/>
      <c r="C1644" s="25"/>
    </row>
    <row r="1645" spans="2:3" ht="15" customHeight="1" x14ac:dyDescent="0.3">
      <c r="B1645" s="25"/>
      <c r="C1645" s="25"/>
    </row>
    <row r="1646" spans="2:3" ht="15" customHeight="1" x14ac:dyDescent="0.3">
      <c r="B1646" s="25"/>
      <c r="C1646" s="25"/>
    </row>
    <row r="1647" spans="2:3" ht="15" customHeight="1" x14ac:dyDescent="0.3">
      <c r="B1647" s="25"/>
      <c r="C1647" s="25"/>
    </row>
    <row r="1648" spans="2:3" ht="15" customHeight="1" x14ac:dyDescent="0.3">
      <c r="B1648" s="25"/>
      <c r="C1648" s="25"/>
    </row>
    <row r="1649" spans="2:3" ht="15" customHeight="1" x14ac:dyDescent="0.3">
      <c r="B1649" s="25"/>
      <c r="C1649" s="25"/>
    </row>
    <row r="1650" spans="2:3" ht="15" customHeight="1" x14ac:dyDescent="0.3">
      <c r="B1650" s="25"/>
      <c r="C1650" s="25"/>
    </row>
    <row r="1651" spans="2:3" ht="15" customHeight="1" x14ac:dyDescent="0.3">
      <c r="B1651" s="25"/>
      <c r="C1651" s="25"/>
    </row>
    <row r="1652" spans="2:3" ht="15" customHeight="1" x14ac:dyDescent="0.3">
      <c r="B1652" s="25"/>
      <c r="C1652" s="25"/>
    </row>
    <row r="1653" spans="2:3" ht="15" customHeight="1" x14ac:dyDescent="0.3">
      <c r="B1653" s="25"/>
      <c r="C1653" s="25"/>
    </row>
    <row r="1654" spans="2:3" ht="15" customHeight="1" x14ac:dyDescent="0.3">
      <c r="B1654" s="25"/>
      <c r="C1654" s="25"/>
    </row>
    <row r="1655" spans="2:3" ht="15" customHeight="1" x14ac:dyDescent="0.3">
      <c r="B1655" s="25"/>
      <c r="C1655" s="25"/>
    </row>
    <row r="1656" spans="2:3" ht="15" customHeight="1" x14ac:dyDescent="0.3">
      <c r="B1656" s="25"/>
      <c r="C1656" s="25"/>
    </row>
    <row r="1657" spans="2:3" ht="15" customHeight="1" x14ac:dyDescent="0.3">
      <c r="B1657" s="25"/>
      <c r="C1657" s="25"/>
    </row>
    <row r="1658" spans="2:3" ht="15" customHeight="1" x14ac:dyDescent="0.3">
      <c r="B1658" s="25"/>
      <c r="C1658" s="25"/>
    </row>
    <row r="1659" spans="2:3" ht="15" customHeight="1" x14ac:dyDescent="0.3">
      <c r="B1659" s="25"/>
      <c r="C1659" s="25"/>
    </row>
    <row r="1660" spans="2:3" ht="15" customHeight="1" x14ac:dyDescent="0.3">
      <c r="B1660" s="25"/>
      <c r="C1660" s="25"/>
    </row>
    <row r="1661" spans="2:3" ht="15" customHeight="1" x14ac:dyDescent="0.3">
      <c r="B1661" s="25"/>
      <c r="C1661" s="25"/>
    </row>
    <row r="1662" spans="2:3" ht="15" customHeight="1" x14ac:dyDescent="0.3">
      <c r="B1662" s="25"/>
      <c r="C1662" s="25"/>
    </row>
    <row r="1663" spans="2:3" ht="15" customHeight="1" x14ac:dyDescent="0.3">
      <c r="B1663" s="25"/>
      <c r="C1663" s="25"/>
    </row>
    <row r="1664" spans="2:3" ht="15" customHeight="1" x14ac:dyDescent="0.3">
      <c r="B1664" s="25"/>
      <c r="C1664" s="25"/>
    </row>
    <row r="1665" spans="2:3" ht="15" customHeight="1" x14ac:dyDescent="0.3">
      <c r="B1665" s="25"/>
      <c r="C1665" s="25"/>
    </row>
    <row r="1666" spans="2:3" ht="15" customHeight="1" x14ac:dyDescent="0.3">
      <c r="B1666" s="25"/>
      <c r="C1666" s="25"/>
    </row>
    <row r="1667" spans="2:3" ht="15" customHeight="1" x14ac:dyDescent="0.3">
      <c r="B1667" s="25"/>
      <c r="C1667" s="25"/>
    </row>
    <row r="1668" spans="2:3" ht="15" customHeight="1" x14ac:dyDescent="0.3">
      <c r="B1668" s="25"/>
      <c r="C1668" s="25"/>
    </row>
    <row r="1669" spans="2:3" ht="15" customHeight="1" x14ac:dyDescent="0.3">
      <c r="B1669" s="25"/>
      <c r="C1669" s="25"/>
    </row>
    <row r="1670" spans="2:3" ht="15" customHeight="1" x14ac:dyDescent="0.3">
      <c r="B1670" s="25"/>
      <c r="C1670" s="25"/>
    </row>
    <row r="1671" spans="2:3" ht="15" customHeight="1" x14ac:dyDescent="0.3">
      <c r="B1671" s="25"/>
      <c r="C1671" s="25"/>
    </row>
    <row r="1672" spans="2:3" ht="15" customHeight="1" x14ac:dyDescent="0.3">
      <c r="B1672" s="25"/>
      <c r="C1672" s="25"/>
    </row>
    <row r="1673" spans="2:3" ht="15" customHeight="1" x14ac:dyDescent="0.3">
      <c r="B1673" s="25"/>
      <c r="C1673" s="25"/>
    </row>
    <row r="1674" spans="2:3" ht="15" customHeight="1" x14ac:dyDescent="0.3">
      <c r="B1674" s="25"/>
      <c r="C1674" s="25"/>
    </row>
    <row r="1675" spans="2:3" ht="15" customHeight="1" x14ac:dyDescent="0.3">
      <c r="B1675" s="25"/>
      <c r="C1675" s="25"/>
    </row>
    <row r="1676" spans="2:3" ht="15" customHeight="1" x14ac:dyDescent="0.3">
      <c r="B1676" s="25"/>
      <c r="C1676" s="25"/>
    </row>
    <row r="1677" spans="2:3" ht="15" customHeight="1" x14ac:dyDescent="0.3">
      <c r="B1677" s="25"/>
      <c r="C1677" s="25"/>
    </row>
    <row r="1678" spans="2:3" ht="15" customHeight="1" x14ac:dyDescent="0.3">
      <c r="B1678" s="25"/>
      <c r="C1678" s="25"/>
    </row>
    <row r="1679" spans="2:3" ht="15" customHeight="1" x14ac:dyDescent="0.3">
      <c r="B1679" s="25"/>
      <c r="C1679" s="25"/>
    </row>
    <row r="1680" spans="2:3" ht="15" customHeight="1" x14ac:dyDescent="0.3">
      <c r="B1680" s="25"/>
      <c r="C1680" s="25"/>
    </row>
    <row r="1681" spans="2:3" ht="15" customHeight="1" x14ac:dyDescent="0.3">
      <c r="B1681" s="25"/>
      <c r="C1681" s="25"/>
    </row>
    <row r="1682" spans="2:3" ht="15" customHeight="1" x14ac:dyDescent="0.3">
      <c r="B1682" s="25"/>
      <c r="C1682" s="25"/>
    </row>
    <row r="1683" spans="2:3" ht="15" customHeight="1" x14ac:dyDescent="0.3">
      <c r="B1683" s="25"/>
      <c r="C1683" s="25"/>
    </row>
    <row r="1684" spans="2:3" ht="15" customHeight="1" x14ac:dyDescent="0.3">
      <c r="B1684" s="25"/>
      <c r="C1684" s="25"/>
    </row>
    <row r="1685" spans="2:3" ht="15" customHeight="1" x14ac:dyDescent="0.3">
      <c r="B1685" s="25"/>
      <c r="C1685" s="25"/>
    </row>
    <row r="1686" spans="2:3" ht="15" customHeight="1" x14ac:dyDescent="0.3">
      <c r="B1686" s="25"/>
      <c r="C1686" s="25"/>
    </row>
    <row r="1687" spans="2:3" ht="15" customHeight="1" x14ac:dyDescent="0.3">
      <c r="B1687" s="25"/>
      <c r="C1687" s="25"/>
    </row>
    <row r="1688" spans="2:3" ht="15" customHeight="1" x14ac:dyDescent="0.3">
      <c r="B1688" s="25"/>
      <c r="C1688" s="25"/>
    </row>
    <row r="1689" spans="2:3" ht="15" customHeight="1" x14ac:dyDescent="0.3">
      <c r="B1689" s="25"/>
      <c r="C1689" s="25"/>
    </row>
    <row r="1690" spans="2:3" ht="15" customHeight="1" x14ac:dyDescent="0.3">
      <c r="B1690" s="25"/>
      <c r="C1690" s="25"/>
    </row>
    <row r="1691" spans="2:3" ht="15" customHeight="1" x14ac:dyDescent="0.3">
      <c r="B1691" s="25"/>
      <c r="C1691" s="25"/>
    </row>
    <row r="1692" spans="2:3" ht="15" customHeight="1" x14ac:dyDescent="0.3">
      <c r="B1692" s="25"/>
      <c r="C1692" s="25"/>
    </row>
    <row r="1693" spans="2:3" ht="15" customHeight="1" x14ac:dyDescent="0.3">
      <c r="B1693" s="25"/>
      <c r="C1693" s="25"/>
    </row>
    <row r="1694" spans="2:3" ht="15" customHeight="1" x14ac:dyDescent="0.3">
      <c r="B1694" s="25"/>
      <c r="C1694" s="25"/>
    </row>
    <row r="1695" spans="2:3" ht="15" customHeight="1" x14ac:dyDescent="0.3">
      <c r="B1695" s="25"/>
      <c r="C1695" s="25"/>
    </row>
    <row r="1696" spans="2:3" ht="15" customHeight="1" x14ac:dyDescent="0.3">
      <c r="B1696" s="25"/>
      <c r="C1696" s="25"/>
    </row>
    <row r="1697" spans="2:3" ht="15" customHeight="1" x14ac:dyDescent="0.3">
      <c r="B1697" s="25"/>
      <c r="C1697" s="25"/>
    </row>
    <row r="1698" spans="2:3" ht="15" customHeight="1" x14ac:dyDescent="0.3">
      <c r="B1698" s="25"/>
      <c r="C1698" s="25"/>
    </row>
    <row r="1699" spans="2:3" ht="15" customHeight="1" x14ac:dyDescent="0.3">
      <c r="B1699" s="25"/>
      <c r="C1699" s="25"/>
    </row>
    <row r="1700" spans="2:3" ht="15" customHeight="1" x14ac:dyDescent="0.3">
      <c r="B1700" s="25"/>
      <c r="C1700" s="25"/>
    </row>
    <row r="1701" spans="2:3" ht="15" customHeight="1" x14ac:dyDescent="0.3">
      <c r="B1701" s="25"/>
      <c r="C1701" s="25"/>
    </row>
    <row r="1702" spans="2:3" ht="15" customHeight="1" x14ac:dyDescent="0.3">
      <c r="B1702" s="25"/>
      <c r="C1702" s="25"/>
    </row>
    <row r="1703" spans="2:3" ht="15" customHeight="1" x14ac:dyDescent="0.3">
      <c r="B1703" s="25"/>
      <c r="C1703" s="25"/>
    </row>
    <row r="1704" spans="2:3" ht="15" customHeight="1" x14ac:dyDescent="0.3">
      <c r="B1704" s="25"/>
      <c r="C1704" s="25"/>
    </row>
    <row r="1705" spans="2:3" ht="15" customHeight="1" x14ac:dyDescent="0.3">
      <c r="B1705" s="25"/>
      <c r="C1705" s="25"/>
    </row>
    <row r="1706" spans="2:3" ht="15" customHeight="1" x14ac:dyDescent="0.3">
      <c r="B1706" s="25"/>
      <c r="C1706" s="25"/>
    </row>
    <row r="1707" spans="2:3" ht="15" customHeight="1" x14ac:dyDescent="0.3">
      <c r="B1707" s="25"/>
      <c r="C1707" s="25"/>
    </row>
    <row r="1708" spans="2:3" ht="15" customHeight="1" x14ac:dyDescent="0.3">
      <c r="B1708" s="25"/>
      <c r="C1708" s="25"/>
    </row>
    <row r="1709" spans="2:3" ht="15" customHeight="1" x14ac:dyDescent="0.3">
      <c r="B1709" s="25"/>
      <c r="C1709" s="25"/>
    </row>
    <row r="1710" spans="2:3" ht="15" customHeight="1" x14ac:dyDescent="0.3">
      <c r="B1710" s="25"/>
      <c r="C1710" s="25"/>
    </row>
    <row r="1711" spans="2:3" ht="15" customHeight="1" x14ac:dyDescent="0.3">
      <c r="B1711" s="25"/>
      <c r="C1711" s="25"/>
    </row>
    <row r="1712" spans="2:3" ht="15" customHeight="1" x14ac:dyDescent="0.3">
      <c r="B1712" s="25"/>
      <c r="C1712" s="25"/>
    </row>
    <row r="1713" spans="2:3" ht="15" customHeight="1" x14ac:dyDescent="0.3">
      <c r="B1713" s="25"/>
      <c r="C1713" s="25"/>
    </row>
    <row r="1714" spans="2:3" ht="15" customHeight="1" x14ac:dyDescent="0.3">
      <c r="B1714" s="25"/>
      <c r="C1714" s="25"/>
    </row>
    <row r="1715" spans="2:3" ht="15" customHeight="1" x14ac:dyDescent="0.3">
      <c r="B1715" s="25"/>
      <c r="C1715" s="25"/>
    </row>
    <row r="1716" spans="2:3" ht="15" customHeight="1" x14ac:dyDescent="0.3">
      <c r="B1716" s="25"/>
      <c r="C1716" s="25"/>
    </row>
    <row r="1717" spans="2:3" ht="15" customHeight="1" x14ac:dyDescent="0.3">
      <c r="B1717" s="25"/>
      <c r="C1717" s="25"/>
    </row>
    <row r="1718" spans="2:3" ht="15" customHeight="1" x14ac:dyDescent="0.3">
      <c r="B1718" s="25"/>
      <c r="C1718" s="25"/>
    </row>
    <row r="1719" spans="2:3" ht="15" customHeight="1" x14ac:dyDescent="0.3">
      <c r="B1719" s="25"/>
      <c r="C1719" s="25"/>
    </row>
    <row r="1720" spans="2:3" ht="15" customHeight="1" x14ac:dyDescent="0.3">
      <c r="B1720" s="25"/>
      <c r="C1720" s="25"/>
    </row>
    <row r="1721" spans="2:3" ht="15" customHeight="1" x14ac:dyDescent="0.3">
      <c r="B1721" s="25"/>
      <c r="C1721" s="25"/>
    </row>
    <row r="1722" spans="2:3" ht="15" customHeight="1" x14ac:dyDescent="0.3">
      <c r="B1722" s="25"/>
      <c r="C1722" s="25"/>
    </row>
    <row r="1723" spans="2:3" ht="15" customHeight="1" x14ac:dyDescent="0.3">
      <c r="B1723" s="25"/>
      <c r="C1723" s="25"/>
    </row>
    <row r="1724" spans="2:3" ht="15" customHeight="1" x14ac:dyDescent="0.3">
      <c r="B1724" s="25"/>
      <c r="C1724" s="25"/>
    </row>
    <row r="1725" spans="2:3" ht="15" customHeight="1" x14ac:dyDescent="0.3">
      <c r="B1725" s="25"/>
      <c r="C1725" s="25"/>
    </row>
    <row r="1726" spans="2:3" ht="15" customHeight="1" x14ac:dyDescent="0.3">
      <c r="B1726" s="25"/>
      <c r="C1726" s="25"/>
    </row>
    <row r="1727" spans="2:3" ht="15" customHeight="1" x14ac:dyDescent="0.3">
      <c r="B1727" s="25"/>
      <c r="C1727" s="25"/>
    </row>
    <row r="1728" spans="2:3" ht="15" customHeight="1" x14ac:dyDescent="0.3">
      <c r="B1728" s="25"/>
      <c r="C1728" s="25"/>
    </row>
    <row r="1729" spans="2:3" ht="15" customHeight="1" x14ac:dyDescent="0.3">
      <c r="B1729" s="25"/>
      <c r="C1729" s="25"/>
    </row>
    <row r="1730" spans="2:3" ht="15" customHeight="1" x14ac:dyDescent="0.3">
      <c r="B1730" s="25"/>
      <c r="C1730" s="25"/>
    </row>
    <row r="1731" spans="2:3" ht="15" customHeight="1" x14ac:dyDescent="0.3">
      <c r="B1731" s="25"/>
      <c r="C1731" s="25"/>
    </row>
    <row r="1732" spans="2:3" ht="15" customHeight="1" x14ac:dyDescent="0.3">
      <c r="B1732" s="25"/>
      <c r="C1732" s="25"/>
    </row>
    <row r="1733" spans="2:3" ht="15" customHeight="1" x14ac:dyDescent="0.3">
      <c r="B1733" s="25"/>
      <c r="C1733" s="25"/>
    </row>
    <row r="1734" spans="2:3" ht="15" customHeight="1" x14ac:dyDescent="0.3">
      <c r="B1734" s="25"/>
      <c r="C1734" s="25"/>
    </row>
    <row r="1735" spans="2:3" ht="15" customHeight="1" x14ac:dyDescent="0.3">
      <c r="B1735" s="25"/>
      <c r="C1735" s="25"/>
    </row>
    <row r="1736" spans="2:3" ht="15" customHeight="1" x14ac:dyDescent="0.3">
      <c r="B1736" s="25"/>
      <c r="C1736" s="25"/>
    </row>
    <row r="1737" spans="2:3" ht="15" customHeight="1" x14ac:dyDescent="0.3">
      <c r="B1737" s="25"/>
      <c r="C1737" s="25"/>
    </row>
    <row r="1738" spans="2:3" ht="15" customHeight="1" x14ac:dyDescent="0.3">
      <c r="B1738" s="25"/>
      <c r="C1738" s="25"/>
    </row>
    <row r="1739" spans="2:3" ht="15" customHeight="1" x14ac:dyDescent="0.3">
      <c r="B1739" s="25"/>
      <c r="C1739" s="25"/>
    </row>
    <row r="1740" spans="2:3" ht="15" customHeight="1" x14ac:dyDescent="0.3">
      <c r="B1740" s="25"/>
      <c r="C1740" s="25"/>
    </row>
    <row r="1741" spans="2:3" ht="15" customHeight="1" x14ac:dyDescent="0.3">
      <c r="B1741" s="25"/>
      <c r="C1741" s="25"/>
    </row>
    <row r="1742" spans="2:3" ht="15" customHeight="1" x14ac:dyDescent="0.3">
      <c r="B1742" s="25"/>
      <c r="C1742" s="25"/>
    </row>
    <row r="1743" spans="2:3" ht="15" customHeight="1" x14ac:dyDescent="0.3">
      <c r="B1743" s="25"/>
      <c r="C1743" s="25"/>
    </row>
    <row r="1744" spans="2:3" ht="15" customHeight="1" x14ac:dyDescent="0.3">
      <c r="B1744" s="25"/>
      <c r="C1744" s="25"/>
    </row>
    <row r="1745" spans="2:3" ht="15" customHeight="1" x14ac:dyDescent="0.3">
      <c r="B1745" s="25"/>
      <c r="C1745" s="25"/>
    </row>
    <row r="1746" spans="2:3" ht="15" customHeight="1" x14ac:dyDescent="0.3">
      <c r="B1746" s="25"/>
      <c r="C1746" s="25"/>
    </row>
    <row r="1747" spans="2:3" ht="15" customHeight="1" x14ac:dyDescent="0.3">
      <c r="B1747" s="25"/>
      <c r="C1747" s="25"/>
    </row>
    <row r="1748" spans="2:3" ht="15" customHeight="1" x14ac:dyDescent="0.3">
      <c r="B1748" s="25"/>
      <c r="C1748" s="25"/>
    </row>
    <row r="1749" spans="2:3" ht="15" customHeight="1" x14ac:dyDescent="0.3">
      <c r="B1749" s="25"/>
      <c r="C1749" s="25"/>
    </row>
    <row r="1750" spans="2:3" ht="15" customHeight="1" x14ac:dyDescent="0.3">
      <c r="B1750" s="25"/>
      <c r="C1750" s="25"/>
    </row>
    <row r="1751" spans="2:3" ht="15" customHeight="1" x14ac:dyDescent="0.3">
      <c r="B1751" s="25"/>
      <c r="C1751" s="25"/>
    </row>
    <row r="1752" spans="2:3" ht="15" customHeight="1" x14ac:dyDescent="0.3">
      <c r="B1752" s="25"/>
      <c r="C1752" s="25"/>
    </row>
    <row r="1753" spans="2:3" ht="15" customHeight="1" x14ac:dyDescent="0.3">
      <c r="B1753" s="25"/>
      <c r="C1753" s="25"/>
    </row>
    <row r="1754" spans="2:3" ht="15" customHeight="1" x14ac:dyDescent="0.3">
      <c r="B1754" s="25"/>
      <c r="C1754" s="25"/>
    </row>
    <row r="1755" spans="2:3" ht="15" customHeight="1" x14ac:dyDescent="0.3">
      <c r="B1755" s="25"/>
      <c r="C1755" s="25"/>
    </row>
    <row r="1756" spans="2:3" ht="15" customHeight="1" x14ac:dyDescent="0.3">
      <c r="B1756" s="25"/>
      <c r="C1756" s="25"/>
    </row>
    <row r="1757" spans="2:3" ht="15" customHeight="1" x14ac:dyDescent="0.3">
      <c r="B1757" s="25"/>
      <c r="C1757" s="25"/>
    </row>
    <row r="1758" spans="2:3" ht="15" customHeight="1" x14ac:dyDescent="0.3">
      <c r="B1758" s="25"/>
      <c r="C1758" s="25"/>
    </row>
    <row r="1759" spans="2:3" ht="15" customHeight="1" x14ac:dyDescent="0.3">
      <c r="B1759" s="25"/>
      <c r="C1759" s="25"/>
    </row>
    <row r="1760" spans="2:3" ht="15" customHeight="1" x14ac:dyDescent="0.3">
      <c r="B1760" s="25"/>
      <c r="C1760" s="25"/>
    </row>
    <row r="1761" spans="2:3" ht="15" customHeight="1" x14ac:dyDescent="0.3">
      <c r="B1761" s="25"/>
      <c r="C1761" s="25"/>
    </row>
    <row r="1762" spans="2:3" ht="15" customHeight="1" x14ac:dyDescent="0.3">
      <c r="B1762" s="25"/>
      <c r="C1762" s="25"/>
    </row>
    <row r="1763" spans="2:3" ht="15" customHeight="1" x14ac:dyDescent="0.3">
      <c r="B1763" s="25"/>
      <c r="C1763" s="25"/>
    </row>
    <row r="1764" spans="2:3" ht="15" customHeight="1" x14ac:dyDescent="0.3">
      <c r="B1764" s="25"/>
      <c r="C1764" s="25"/>
    </row>
    <row r="1765" spans="2:3" ht="15" customHeight="1" x14ac:dyDescent="0.3">
      <c r="B1765" s="25"/>
      <c r="C1765" s="25"/>
    </row>
    <row r="1766" spans="2:3" ht="15" customHeight="1" x14ac:dyDescent="0.3">
      <c r="B1766" s="25"/>
      <c r="C1766" s="25"/>
    </row>
    <row r="1767" spans="2:3" ht="15" customHeight="1" x14ac:dyDescent="0.3">
      <c r="B1767" s="25"/>
      <c r="C1767" s="25"/>
    </row>
    <row r="1768" spans="2:3" ht="15" customHeight="1" x14ac:dyDescent="0.3">
      <c r="B1768" s="25"/>
      <c r="C1768" s="25"/>
    </row>
    <row r="1769" spans="2:3" ht="15" customHeight="1" x14ac:dyDescent="0.3">
      <c r="B1769" s="25"/>
      <c r="C1769" s="25"/>
    </row>
    <row r="1770" spans="2:3" ht="15" customHeight="1" x14ac:dyDescent="0.3">
      <c r="B1770" s="25"/>
      <c r="C1770" s="25"/>
    </row>
    <row r="1771" spans="2:3" ht="15" customHeight="1" x14ac:dyDescent="0.3">
      <c r="B1771" s="25"/>
      <c r="C1771" s="25"/>
    </row>
    <row r="1772" spans="2:3" ht="15" customHeight="1" x14ac:dyDescent="0.3">
      <c r="B1772" s="25"/>
      <c r="C1772" s="25"/>
    </row>
    <row r="1773" spans="2:3" ht="15" customHeight="1" x14ac:dyDescent="0.3">
      <c r="B1773" s="25"/>
      <c r="C1773" s="25"/>
    </row>
    <row r="1774" spans="2:3" ht="15" customHeight="1" x14ac:dyDescent="0.3">
      <c r="B1774" s="25"/>
      <c r="C1774" s="25"/>
    </row>
    <row r="1775" spans="2:3" ht="15" customHeight="1" x14ac:dyDescent="0.3">
      <c r="B1775" s="25"/>
      <c r="C1775" s="25"/>
    </row>
    <row r="1776" spans="2:3" ht="15" customHeight="1" x14ac:dyDescent="0.3">
      <c r="B1776" s="25"/>
      <c r="C1776" s="25"/>
    </row>
    <row r="1777" spans="2:3" ht="15" customHeight="1" x14ac:dyDescent="0.3">
      <c r="B1777" s="25"/>
      <c r="C1777" s="25"/>
    </row>
    <row r="1778" spans="2:3" ht="15" customHeight="1" x14ac:dyDescent="0.3">
      <c r="B1778" s="25"/>
      <c r="C1778" s="25"/>
    </row>
    <row r="1779" spans="2:3" ht="15" customHeight="1" x14ac:dyDescent="0.3">
      <c r="B1779" s="25"/>
      <c r="C1779" s="25"/>
    </row>
    <row r="1780" spans="2:3" ht="15" customHeight="1" x14ac:dyDescent="0.3">
      <c r="B1780" s="25"/>
      <c r="C1780" s="25"/>
    </row>
    <row r="1781" spans="2:3" ht="15" customHeight="1" x14ac:dyDescent="0.3">
      <c r="B1781" s="25"/>
      <c r="C1781" s="25"/>
    </row>
    <row r="1782" spans="2:3" ht="15" customHeight="1" x14ac:dyDescent="0.3">
      <c r="B1782" s="25"/>
      <c r="C1782" s="25"/>
    </row>
    <row r="1783" spans="2:3" ht="15" customHeight="1" x14ac:dyDescent="0.3">
      <c r="B1783" s="25"/>
      <c r="C1783" s="25"/>
    </row>
    <row r="1784" spans="2:3" ht="15" customHeight="1" x14ac:dyDescent="0.3">
      <c r="B1784" s="25"/>
      <c r="C1784" s="25"/>
    </row>
    <row r="1785" spans="2:3" ht="15" customHeight="1" x14ac:dyDescent="0.3">
      <c r="B1785" s="25"/>
      <c r="C1785" s="25"/>
    </row>
    <row r="1786" spans="2:3" ht="15" customHeight="1" x14ac:dyDescent="0.3">
      <c r="B1786" s="25"/>
      <c r="C1786" s="25"/>
    </row>
    <row r="1787" spans="2:3" ht="15" customHeight="1" x14ac:dyDescent="0.3">
      <c r="B1787" s="25"/>
      <c r="C1787" s="25"/>
    </row>
    <row r="1788" spans="2:3" ht="15" customHeight="1" x14ac:dyDescent="0.3">
      <c r="B1788" s="25"/>
      <c r="C1788" s="25"/>
    </row>
    <row r="1789" spans="2:3" ht="15" customHeight="1" x14ac:dyDescent="0.3">
      <c r="B1789" s="25"/>
      <c r="C1789" s="25"/>
    </row>
    <row r="1790" spans="2:3" ht="15" customHeight="1" x14ac:dyDescent="0.3">
      <c r="B1790" s="25"/>
      <c r="C1790" s="25"/>
    </row>
    <row r="1791" spans="2:3" ht="15" customHeight="1" x14ac:dyDescent="0.3">
      <c r="B1791" s="25"/>
      <c r="C1791" s="25"/>
    </row>
    <row r="1792" spans="2:3" ht="15" customHeight="1" x14ac:dyDescent="0.3">
      <c r="B1792" s="25"/>
      <c r="C1792" s="25"/>
    </row>
    <row r="1793" spans="2:3" ht="15" customHeight="1" x14ac:dyDescent="0.3">
      <c r="B1793" s="25"/>
      <c r="C1793" s="25"/>
    </row>
    <row r="1794" spans="2:3" ht="15" customHeight="1" x14ac:dyDescent="0.3">
      <c r="B1794" s="25"/>
      <c r="C1794" s="25"/>
    </row>
    <row r="1795" spans="2:3" ht="15" customHeight="1" x14ac:dyDescent="0.3">
      <c r="B1795" s="25"/>
      <c r="C1795" s="25"/>
    </row>
    <row r="1796" spans="2:3" ht="15" customHeight="1" x14ac:dyDescent="0.3">
      <c r="B1796" s="25"/>
      <c r="C1796" s="25"/>
    </row>
    <row r="1797" spans="2:3" ht="15" customHeight="1" x14ac:dyDescent="0.3">
      <c r="B1797" s="25"/>
      <c r="C1797" s="25"/>
    </row>
    <row r="1798" spans="2:3" ht="15" customHeight="1" x14ac:dyDescent="0.3">
      <c r="B1798" s="25"/>
      <c r="C1798" s="25"/>
    </row>
    <row r="1799" spans="2:3" ht="15" customHeight="1" x14ac:dyDescent="0.3">
      <c r="B1799" s="25"/>
      <c r="C1799" s="25"/>
    </row>
    <row r="1800" spans="2:3" ht="15" customHeight="1" x14ac:dyDescent="0.3">
      <c r="B1800" s="25"/>
      <c r="C1800" s="25"/>
    </row>
    <row r="1801" spans="2:3" ht="15" customHeight="1" x14ac:dyDescent="0.3">
      <c r="B1801" s="25"/>
      <c r="C1801" s="25"/>
    </row>
    <row r="1802" spans="2:3" ht="15" customHeight="1" x14ac:dyDescent="0.3">
      <c r="B1802" s="25"/>
      <c r="C1802" s="25"/>
    </row>
    <row r="1803" spans="2:3" ht="15" customHeight="1" x14ac:dyDescent="0.3">
      <c r="B1803" s="25"/>
      <c r="C1803" s="25"/>
    </row>
    <row r="1804" spans="2:3" ht="15" customHeight="1" x14ac:dyDescent="0.3">
      <c r="B1804" s="25"/>
      <c r="C1804" s="25"/>
    </row>
    <row r="1805" spans="2:3" ht="15" customHeight="1" x14ac:dyDescent="0.3">
      <c r="B1805" s="25"/>
      <c r="C1805" s="25"/>
    </row>
    <row r="1806" spans="2:3" ht="15" customHeight="1" x14ac:dyDescent="0.3">
      <c r="B1806" s="25"/>
      <c r="C1806" s="25"/>
    </row>
    <row r="1807" spans="2:3" ht="15" customHeight="1" x14ac:dyDescent="0.3">
      <c r="B1807" s="25"/>
      <c r="C1807" s="25"/>
    </row>
    <row r="1808" spans="2:3" ht="15" customHeight="1" x14ac:dyDescent="0.3">
      <c r="B1808" s="25"/>
      <c r="C1808" s="25"/>
    </row>
    <row r="1809" spans="2:3" ht="15" customHeight="1" x14ac:dyDescent="0.3">
      <c r="B1809" s="25"/>
      <c r="C1809" s="25"/>
    </row>
    <row r="1810" spans="2:3" ht="15" customHeight="1" x14ac:dyDescent="0.3">
      <c r="B1810" s="25"/>
      <c r="C1810" s="25"/>
    </row>
    <row r="1811" spans="2:3" ht="15" customHeight="1" x14ac:dyDescent="0.3">
      <c r="B1811" s="25"/>
      <c r="C1811" s="25"/>
    </row>
    <row r="1812" spans="2:3" ht="15" customHeight="1" x14ac:dyDescent="0.3">
      <c r="B1812" s="25"/>
      <c r="C1812" s="25"/>
    </row>
    <row r="1813" spans="2:3" ht="15" customHeight="1" x14ac:dyDescent="0.3">
      <c r="B1813" s="25"/>
      <c r="C1813" s="25"/>
    </row>
    <row r="1814" spans="2:3" ht="15" customHeight="1" x14ac:dyDescent="0.3">
      <c r="B1814" s="25"/>
      <c r="C1814" s="25"/>
    </row>
    <row r="1815" spans="2:3" ht="15" customHeight="1" x14ac:dyDescent="0.3">
      <c r="B1815" s="25"/>
      <c r="C1815" s="25"/>
    </row>
    <row r="1816" spans="2:3" ht="15" customHeight="1" x14ac:dyDescent="0.3">
      <c r="B1816" s="25"/>
      <c r="C1816" s="25"/>
    </row>
    <row r="1817" spans="2:3" ht="15" customHeight="1" x14ac:dyDescent="0.3">
      <c r="B1817" s="25"/>
      <c r="C1817" s="25"/>
    </row>
    <row r="1818" spans="2:3" ht="15" customHeight="1" x14ac:dyDescent="0.3">
      <c r="B1818" s="25"/>
      <c r="C1818" s="25"/>
    </row>
    <row r="1819" spans="2:3" ht="15" customHeight="1" x14ac:dyDescent="0.3">
      <c r="B1819" s="25"/>
      <c r="C1819" s="25"/>
    </row>
    <row r="1820" spans="2:3" ht="15" customHeight="1" x14ac:dyDescent="0.3">
      <c r="B1820" s="25"/>
      <c r="C1820" s="25"/>
    </row>
    <row r="1821" spans="2:3" ht="15" customHeight="1" x14ac:dyDescent="0.3">
      <c r="B1821" s="25"/>
      <c r="C1821" s="25"/>
    </row>
    <row r="1822" spans="2:3" ht="15" customHeight="1" x14ac:dyDescent="0.3">
      <c r="B1822" s="25"/>
      <c r="C1822" s="25"/>
    </row>
    <row r="1823" spans="2:3" ht="15" customHeight="1" x14ac:dyDescent="0.3">
      <c r="B1823" s="25"/>
      <c r="C1823" s="25"/>
    </row>
    <row r="1824" spans="2:3" ht="15" customHeight="1" x14ac:dyDescent="0.3">
      <c r="B1824" s="25"/>
      <c r="C1824" s="25"/>
    </row>
    <row r="1825" spans="2:3" ht="15" customHeight="1" x14ac:dyDescent="0.3">
      <c r="B1825" s="25"/>
      <c r="C1825" s="25"/>
    </row>
    <row r="1826" spans="2:3" ht="15" customHeight="1" x14ac:dyDescent="0.3">
      <c r="B1826" s="25"/>
      <c r="C1826" s="25"/>
    </row>
    <row r="1827" spans="2:3" ht="15" customHeight="1" x14ac:dyDescent="0.3">
      <c r="B1827" s="25"/>
      <c r="C1827" s="25"/>
    </row>
    <row r="1828" spans="2:3" ht="15" customHeight="1" x14ac:dyDescent="0.3">
      <c r="B1828" s="25"/>
      <c r="C1828" s="25"/>
    </row>
    <row r="1829" spans="2:3" ht="15" customHeight="1" x14ac:dyDescent="0.3">
      <c r="B1829" s="25"/>
      <c r="C1829" s="25"/>
    </row>
    <row r="1830" spans="2:3" ht="15" customHeight="1" x14ac:dyDescent="0.3">
      <c r="B1830" s="25"/>
      <c r="C1830" s="25"/>
    </row>
    <row r="1831" spans="2:3" ht="15" customHeight="1" x14ac:dyDescent="0.3">
      <c r="B1831" s="25"/>
      <c r="C1831" s="25"/>
    </row>
    <row r="1832" spans="2:3" ht="15" customHeight="1" x14ac:dyDescent="0.3">
      <c r="B1832" s="25"/>
      <c r="C1832" s="25"/>
    </row>
    <row r="1833" spans="2:3" ht="15" customHeight="1" x14ac:dyDescent="0.3">
      <c r="B1833" s="25"/>
      <c r="C1833" s="25"/>
    </row>
    <row r="1834" spans="2:3" ht="15" customHeight="1" x14ac:dyDescent="0.3">
      <c r="B1834" s="25"/>
      <c r="C1834" s="25"/>
    </row>
    <row r="1835" spans="2:3" ht="15" customHeight="1" x14ac:dyDescent="0.3">
      <c r="B1835" s="25"/>
      <c r="C1835" s="25"/>
    </row>
    <row r="1836" spans="2:3" ht="15" customHeight="1" x14ac:dyDescent="0.3">
      <c r="B1836" s="25"/>
      <c r="C1836" s="25"/>
    </row>
    <row r="1837" spans="2:3" ht="15" customHeight="1" x14ac:dyDescent="0.3">
      <c r="B1837" s="25"/>
      <c r="C1837" s="25"/>
    </row>
    <row r="1838" spans="2:3" ht="15" customHeight="1" x14ac:dyDescent="0.3">
      <c r="B1838" s="25"/>
      <c r="C1838" s="25"/>
    </row>
    <row r="1839" spans="2:3" ht="15" customHeight="1" x14ac:dyDescent="0.3">
      <c r="B1839" s="25"/>
      <c r="C1839" s="25"/>
    </row>
    <row r="1840" spans="2:3" ht="15" customHeight="1" x14ac:dyDescent="0.3">
      <c r="B1840" s="25"/>
      <c r="C1840" s="25"/>
    </row>
    <row r="1841" spans="2:3" ht="15" customHeight="1" x14ac:dyDescent="0.3">
      <c r="B1841" s="25"/>
      <c r="C1841" s="25"/>
    </row>
    <row r="1842" spans="2:3" ht="15" customHeight="1" x14ac:dyDescent="0.3">
      <c r="B1842" s="25"/>
      <c r="C1842" s="25"/>
    </row>
    <row r="1843" spans="2:3" ht="15" customHeight="1" x14ac:dyDescent="0.3">
      <c r="B1843" s="25"/>
      <c r="C1843" s="25"/>
    </row>
    <row r="1844" spans="2:3" ht="15" customHeight="1" x14ac:dyDescent="0.3">
      <c r="B1844" s="25"/>
      <c r="C1844" s="25"/>
    </row>
    <row r="1845" spans="2:3" ht="15" customHeight="1" x14ac:dyDescent="0.3">
      <c r="B1845" s="25"/>
      <c r="C1845" s="25"/>
    </row>
    <row r="1846" spans="2:3" ht="15" customHeight="1" x14ac:dyDescent="0.3">
      <c r="B1846" s="25"/>
      <c r="C1846" s="25"/>
    </row>
    <row r="1847" spans="2:3" ht="15" customHeight="1" x14ac:dyDescent="0.3">
      <c r="B1847" s="25"/>
      <c r="C1847" s="25"/>
    </row>
    <row r="1848" spans="2:3" ht="15" customHeight="1" x14ac:dyDescent="0.3">
      <c r="B1848" s="25"/>
      <c r="C1848" s="25"/>
    </row>
    <row r="1849" spans="2:3" ht="15" customHeight="1" x14ac:dyDescent="0.3">
      <c r="B1849" s="25"/>
      <c r="C1849" s="25"/>
    </row>
    <row r="1850" spans="2:3" ht="15" customHeight="1" x14ac:dyDescent="0.3">
      <c r="B1850" s="25"/>
      <c r="C1850" s="25"/>
    </row>
    <row r="1851" spans="2:3" ht="15" customHeight="1" x14ac:dyDescent="0.3">
      <c r="B1851" s="25"/>
      <c r="C1851" s="25"/>
    </row>
    <row r="1852" spans="2:3" ht="15" customHeight="1" x14ac:dyDescent="0.3">
      <c r="B1852" s="25"/>
      <c r="C1852" s="25"/>
    </row>
    <row r="1853" spans="2:3" ht="15" customHeight="1" x14ac:dyDescent="0.3">
      <c r="B1853" s="25"/>
      <c r="C1853" s="25"/>
    </row>
    <row r="1854" spans="2:3" ht="15" customHeight="1" x14ac:dyDescent="0.3">
      <c r="B1854" s="25"/>
      <c r="C1854" s="25"/>
    </row>
    <row r="1855" spans="2:3" ht="15" customHeight="1" x14ac:dyDescent="0.3">
      <c r="B1855" s="25"/>
      <c r="C1855" s="25"/>
    </row>
    <row r="1856" spans="2:3" ht="15" customHeight="1" x14ac:dyDescent="0.3">
      <c r="B1856" s="25"/>
      <c r="C1856" s="25"/>
    </row>
    <row r="1857" spans="2:3" ht="15" customHeight="1" x14ac:dyDescent="0.3">
      <c r="B1857" s="25"/>
      <c r="C1857" s="25"/>
    </row>
    <row r="1858" spans="2:3" ht="15" customHeight="1" x14ac:dyDescent="0.3">
      <c r="B1858" s="25"/>
      <c r="C1858" s="25"/>
    </row>
    <row r="1859" spans="2:3" ht="15" customHeight="1" x14ac:dyDescent="0.3">
      <c r="B1859" s="25"/>
      <c r="C1859" s="25"/>
    </row>
    <row r="1860" spans="2:3" ht="15" customHeight="1" x14ac:dyDescent="0.3">
      <c r="B1860" s="25"/>
      <c r="C1860" s="25"/>
    </row>
    <row r="1861" spans="2:3" ht="15" customHeight="1" x14ac:dyDescent="0.3">
      <c r="B1861" s="25"/>
      <c r="C1861" s="25"/>
    </row>
    <row r="1862" spans="2:3" ht="15" customHeight="1" x14ac:dyDescent="0.3">
      <c r="B1862" s="25"/>
      <c r="C1862" s="25"/>
    </row>
    <row r="1863" spans="2:3" ht="15" customHeight="1" x14ac:dyDescent="0.3">
      <c r="B1863" s="25"/>
      <c r="C1863" s="25"/>
    </row>
    <row r="1864" spans="2:3" ht="15" customHeight="1" x14ac:dyDescent="0.3">
      <c r="B1864" s="25"/>
      <c r="C1864" s="25"/>
    </row>
    <row r="1865" spans="2:3" ht="15" customHeight="1" x14ac:dyDescent="0.3">
      <c r="B1865" s="25"/>
      <c r="C1865" s="25"/>
    </row>
    <row r="1866" spans="2:3" ht="15" customHeight="1" x14ac:dyDescent="0.3">
      <c r="B1866" s="25"/>
      <c r="C1866" s="25"/>
    </row>
    <row r="1867" spans="2:3" ht="15" customHeight="1" x14ac:dyDescent="0.3">
      <c r="B1867" s="25"/>
      <c r="C1867" s="25"/>
    </row>
    <row r="1868" spans="2:3" ht="15" customHeight="1" x14ac:dyDescent="0.3">
      <c r="B1868" s="25"/>
      <c r="C1868" s="25"/>
    </row>
    <row r="1869" spans="2:3" ht="15" customHeight="1" x14ac:dyDescent="0.3">
      <c r="B1869" s="25"/>
      <c r="C1869" s="25"/>
    </row>
    <row r="1870" spans="2:3" ht="15" customHeight="1" x14ac:dyDescent="0.3">
      <c r="B1870" s="25"/>
      <c r="C1870" s="25"/>
    </row>
    <row r="1871" spans="2:3" ht="15" customHeight="1" x14ac:dyDescent="0.3">
      <c r="B1871" s="25"/>
      <c r="C1871" s="25"/>
    </row>
    <row r="1872" spans="2:3" ht="15" customHeight="1" x14ac:dyDescent="0.3">
      <c r="B1872" s="25"/>
      <c r="C1872" s="25"/>
    </row>
    <row r="1873" spans="2:3" ht="15" customHeight="1" x14ac:dyDescent="0.3">
      <c r="B1873" s="25"/>
      <c r="C1873" s="25"/>
    </row>
    <row r="1874" spans="2:3" ht="15" customHeight="1" x14ac:dyDescent="0.3">
      <c r="B1874" s="25"/>
      <c r="C1874" s="25"/>
    </row>
    <row r="1875" spans="2:3" ht="15" customHeight="1" x14ac:dyDescent="0.3">
      <c r="B1875" s="25"/>
      <c r="C1875" s="25"/>
    </row>
    <row r="1876" spans="2:3" ht="15" customHeight="1" x14ac:dyDescent="0.3">
      <c r="B1876" s="25"/>
      <c r="C1876" s="25"/>
    </row>
    <row r="1877" spans="2:3" ht="15" customHeight="1" x14ac:dyDescent="0.3">
      <c r="B1877" s="25"/>
      <c r="C1877" s="25"/>
    </row>
    <row r="1878" spans="2:3" ht="15" customHeight="1" x14ac:dyDescent="0.3">
      <c r="B1878" s="25"/>
      <c r="C1878" s="25"/>
    </row>
    <row r="1879" spans="2:3" ht="15" customHeight="1" x14ac:dyDescent="0.3">
      <c r="B1879" s="25"/>
      <c r="C1879" s="25"/>
    </row>
    <row r="1880" spans="2:3" ht="15" customHeight="1" x14ac:dyDescent="0.3">
      <c r="B1880" s="25"/>
      <c r="C1880" s="25"/>
    </row>
    <row r="1881" spans="2:3" ht="15" customHeight="1" x14ac:dyDescent="0.3">
      <c r="B1881" s="25"/>
      <c r="C1881" s="25"/>
    </row>
    <row r="1882" spans="2:3" ht="15" customHeight="1" x14ac:dyDescent="0.3">
      <c r="B1882" s="25"/>
      <c r="C1882" s="25"/>
    </row>
    <row r="1883" spans="2:3" ht="15" customHeight="1" x14ac:dyDescent="0.3">
      <c r="B1883" s="25"/>
      <c r="C1883" s="25"/>
    </row>
    <row r="1884" spans="2:3" ht="15" customHeight="1" x14ac:dyDescent="0.3">
      <c r="B1884" s="25"/>
      <c r="C1884" s="25"/>
    </row>
    <row r="1885" spans="2:3" ht="15" customHeight="1" x14ac:dyDescent="0.3">
      <c r="B1885" s="25"/>
      <c r="C1885" s="25"/>
    </row>
    <row r="1886" spans="2:3" ht="15" customHeight="1" x14ac:dyDescent="0.3">
      <c r="B1886" s="25"/>
      <c r="C1886" s="25"/>
    </row>
    <row r="1887" spans="2:3" ht="15" customHeight="1" x14ac:dyDescent="0.3">
      <c r="B1887" s="25"/>
      <c r="C1887" s="25"/>
    </row>
    <row r="1888" spans="2:3" ht="15" customHeight="1" x14ac:dyDescent="0.3">
      <c r="B1888" s="25"/>
      <c r="C1888" s="25"/>
    </row>
    <row r="1889" spans="2:3" ht="15" customHeight="1" x14ac:dyDescent="0.3">
      <c r="B1889" s="25"/>
      <c r="C1889" s="25"/>
    </row>
    <row r="1890" spans="2:3" ht="15" customHeight="1" x14ac:dyDescent="0.3">
      <c r="B1890" s="25"/>
      <c r="C1890" s="25"/>
    </row>
    <row r="1891" spans="2:3" ht="15" customHeight="1" x14ac:dyDescent="0.3">
      <c r="B1891" s="25"/>
      <c r="C1891" s="25"/>
    </row>
    <row r="1892" spans="2:3" ht="15" customHeight="1" x14ac:dyDescent="0.3">
      <c r="B1892" s="25"/>
      <c r="C1892" s="25"/>
    </row>
    <row r="1893" spans="2:3" ht="15" customHeight="1" x14ac:dyDescent="0.3">
      <c r="B1893" s="25"/>
      <c r="C1893" s="25"/>
    </row>
    <row r="1894" spans="2:3" ht="15" customHeight="1" x14ac:dyDescent="0.3">
      <c r="B1894" s="25"/>
      <c r="C1894" s="25"/>
    </row>
    <row r="1895" spans="2:3" ht="15" customHeight="1" x14ac:dyDescent="0.3">
      <c r="B1895" s="25"/>
      <c r="C1895" s="25"/>
    </row>
    <row r="1896" spans="2:3" ht="15" customHeight="1" x14ac:dyDescent="0.3">
      <c r="B1896" s="25"/>
      <c r="C1896" s="25"/>
    </row>
    <row r="1897" spans="2:3" ht="15" customHeight="1" x14ac:dyDescent="0.3">
      <c r="B1897" s="25"/>
      <c r="C1897" s="25"/>
    </row>
    <row r="1898" spans="2:3" ht="15" customHeight="1" x14ac:dyDescent="0.3">
      <c r="B1898" s="25"/>
      <c r="C1898" s="25"/>
    </row>
    <row r="1899" spans="2:3" ht="15" customHeight="1" x14ac:dyDescent="0.3">
      <c r="B1899" s="25"/>
      <c r="C1899" s="25"/>
    </row>
    <row r="1900" spans="2:3" ht="15" customHeight="1" x14ac:dyDescent="0.3">
      <c r="B1900" s="25"/>
      <c r="C1900" s="25"/>
    </row>
    <row r="1901" spans="2:3" ht="15" customHeight="1" x14ac:dyDescent="0.3">
      <c r="B1901" s="25"/>
      <c r="C1901" s="25"/>
    </row>
    <row r="1902" spans="2:3" ht="15" customHeight="1" x14ac:dyDescent="0.3">
      <c r="B1902" s="25"/>
      <c r="C1902" s="25"/>
    </row>
    <row r="1903" spans="2:3" ht="15" customHeight="1" x14ac:dyDescent="0.3">
      <c r="B1903" s="25"/>
      <c r="C1903" s="25"/>
    </row>
    <row r="1904" spans="2:3" ht="15" customHeight="1" x14ac:dyDescent="0.3">
      <c r="B1904" s="25"/>
      <c r="C1904" s="25"/>
    </row>
    <row r="1905" spans="2:3" ht="15" customHeight="1" x14ac:dyDescent="0.3">
      <c r="B1905" s="25"/>
      <c r="C1905" s="25"/>
    </row>
    <row r="1906" spans="2:3" ht="15" customHeight="1" x14ac:dyDescent="0.3">
      <c r="B1906" s="25"/>
      <c r="C1906" s="25"/>
    </row>
    <row r="1907" spans="2:3" ht="15" customHeight="1" x14ac:dyDescent="0.3">
      <c r="B1907" s="25"/>
      <c r="C1907" s="25"/>
    </row>
    <row r="1908" spans="2:3" ht="15" customHeight="1" x14ac:dyDescent="0.3">
      <c r="B1908" s="25"/>
      <c r="C1908" s="25"/>
    </row>
    <row r="1909" spans="2:3" ht="15" customHeight="1" x14ac:dyDescent="0.3">
      <c r="B1909" s="25"/>
      <c r="C1909" s="25"/>
    </row>
    <row r="1910" spans="2:3" ht="15" customHeight="1" x14ac:dyDescent="0.3">
      <c r="B1910" s="25"/>
      <c r="C1910" s="25"/>
    </row>
    <row r="1911" spans="2:3" ht="15" customHeight="1" x14ac:dyDescent="0.3">
      <c r="B1911" s="25"/>
      <c r="C1911" s="25"/>
    </row>
    <row r="1912" spans="2:3" ht="15" customHeight="1" x14ac:dyDescent="0.3">
      <c r="B1912" s="25"/>
      <c r="C1912" s="25"/>
    </row>
    <row r="1913" spans="2:3" ht="15" customHeight="1" x14ac:dyDescent="0.3">
      <c r="B1913" s="25"/>
      <c r="C1913" s="25"/>
    </row>
    <row r="1914" spans="2:3" ht="15" customHeight="1" x14ac:dyDescent="0.3">
      <c r="B1914" s="25"/>
      <c r="C1914" s="25"/>
    </row>
    <row r="1915" spans="2:3" ht="15" customHeight="1" x14ac:dyDescent="0.3">
      <c r="B1915" s="25"/>
      <c r="C1915" s="25"/>
    </row>
    <row r="1916" spans="2:3" ht="15" customHeight="1" x14ac:dyDescent="0.3">
      <c r="B1916" s="25"/>
      <c r="C1916" s="25"/>
    </row>
    <row r="1917" spans="2:3" ht="15" customHeight="1" x14ac:dyDescent="0.3">
      <c r="B1917" s="25"/>
      <c r="C1917" s="25"/>
    </row>
    <row r="1918" spans="2:3" ht="15" customHeight="1" x14ac:dyDescent="0.3">
      <c r="B1918" s="25"/>
      <c r="C1918" s="25"/>
    </row>
    <row r="1919" spans="2:3" ht="15" customHeight="1" x14ac:dyDescent="0.3">
      <c r="B1919" s="25"/>
      <c r="C1919" s="25"/>
    </row>
    <row r="1920" spans="2:3" ht="15" customHeight="1" x14ac:dyDescent="0.3">
      <c r="B1920" s="25"/>
      <c r="C1920" s="25"/>
    </row>
    <row r="1921" spans="2:3" ht="15" customHeight="1" x14ac:dyDescent="0.3">
      <c r="B1921" s="25"/>
      <c r="C1921" s="25"/>
    </row>
    <row r="1922" spans="2:3" ht="15" customHeight="1" x14ac:dyDescent="0.3">
      <c r="B1922" s="25"/>
      <c r="C1922" s="25"/>
    </row>
    <row r="1923" spans="2:3" ht="15" customHeight="1" x14ac:dyDescent="0.3">
      <c r="B1923" s="25"/>
      <c r="C1923" s="25"/>
    </row>
    <row r="1924" spans="2:3" ht="15" customHeight="1" x14ac:dyDescent="0.3">
      <c r="B1924" s="25"/>
      <c r="C1924" s="25"/>
    </row>
    <row r="1925" spans="2:3" ht="15" customHeight="1" x14ac:dyDescent="0.3">
      <c r="B1925" s="25"/>
      <c r="C1925" s="25"/>
    </row>
    <row r="1926" spans="2:3" ht="15" customHeight="1" x14ac:dyDescent="0.3">
      <c r="B1926" s="25"/>
      <c r="C1926" s="25"/>
    </row>
    <row r="1927" spans="2:3" ht="15" customHeight="1" x14ac:dyDescent="0.3">
      <c r="B1927" s="25"/>
      <c r="C1927" s="25"/>
    </row>
    <row r="1928" spans="2:3" ht="15" customHeight="1" x14ac:dyDescent="0.3">
      <c r="B1928" s="25"/>
      <c r="C1928" s="25"/>
    </row>
    <row r="1929" spans="2:3" ht="15" customHeight="1" x14ac:dyDescent="0.3">
      <c r="B1929" s="25"/>
      <c r="C1929" s="25"/>
    </row>
    <row r="1930" spans="2:3" ht="15" customHeight="1" x14ac:dyDescent="0.3">
      <c r="B1930" s="25"/>
      <c r="C1930" s="25"/>
    </row>
    <row r="1931" spans="2:3" ht="15" customHeight="1" x14ac:dyDescent="0.3">
      <c r="B1931" s="25"/>
      <c r="C1931" s="25"/>
    </row>
    <row r="1932" spans="2:3" ht="15" customHeight="1" x14ac:dyDescent="0.3">
      <c r="B1932" s="25"/>
      <c r="C1932" s="25"/>
    </row>
    <row r="1933" spans="2:3" ht="15" customHeight="1" x14ac:dyDescent="0.3">
      <c r="B1933" s="25"/>
      <c r="C1933" s="25"/>
    </row>
    <row r="1934" spans="2:3" ht="15" customHeight="1" x14ac:dyDescent="0.3">
      <c r="B1934" s="25"/>
      <c r="C1934" s="25"/>
    </row>
    <row r="1935" spans="2:3" ht="15" customHeight="1" x14ac:dyDescent="0.3">
      <c r="B1935" s="25"/>
      <c r="C1935" s="25"/>
    </row>
    <row r="1936" spans="2:3" ht="15" customHeight="1" x14ac:dyDescent="0.3">
      <c r="B1936" s="25"/>
      <c r="C1936" s="25"/>
    </row>
    <row r="1937" spans="2:3" ht="15" customHeight="1" x14ac:dyDescent="0.3">
      <c r="B1937" s="25"/>
      <c r="C1937" s="25"/>
    </row>
    <row r="1938" spans="2:3" ht="15" customHeight="1" x14ac:dyDescent="0.3">
      <c r="B1938" s="25"/>
      <c r="C1938" s="25"/>
    </row>
    <row r="1939" spans="2:3" ht="15" customHeight="1" x14ac:dyDescent="0.3">
      <c r="B1939" s="25"/>
      <c r="C1939" s="25"/>
    </row>
    <row r="1940" spans="2:3" ht="15" customHeight="1" x14ac:dyDescent="0.3">
      <c r="B1940" s="25"/>
      <c r="C1940" s="25"/>
    </row>
    <row r="1941" spans="2:3" ht="15" customHeight="1" x14ac:dyDescent="0.3">
      <c r="B1941" s="25"/>
      <c r="C1941" s="25"/>
    </row>
    <row r="1942" spans="2:3" ht="15" customHeight="1" x14ac:dyDescent="0.3">
      <c r="B1942" s="25"/>
      <c r="C1942" s="25"/>
    </row>
    <row r="1943" spans="2:3" ht="15" customHeight="1" x14ac:dyDescent="0.3">
      <c r="B1943" s="25"/>
      <c r="C1943" s="25"/>
    </row>
    <row r="1944" spans="2:3" ht="15" customHeight="1" x14ac:dyDescent="0.3">
      <c r="B1944" s="25"/>
      <c r="C1944" s="25"/>
    </row>
    <row r="1945" spans="2:3" ht="15" customHeight="1" x14ac:dyDescent="0.3">
      <c r="B1945" s="25"/>
      <c r="C1945" s="25"/>
    </row>
    <row r="1946" spans="2:3" ht="15" customHeight="1" x14ac:dyDescent="0.3">
      <c r="B1946" s="25"/>
      <c r="C1946" s="25"/>
    </row>
    <row r="1947" spans="2:3" ht="15" customHeight="1" x14ac:dyDescent="0.3">
      <c r="B1947" s="25"/>
      <c r="C1947" s="25"/>
    </row>
    <row r="1948" spans="2:3" ht="15" customHeight="1" x14ac:dyDescent="0.3">
      <c r="B1948" s="25"/>
      <c r="C1948" s="25"/>
    </row>
    <row r="1949" spans="2:3" ht="15" customHeight="1" x14ac:dyDescent="0.3">
      <c r="B1949" s="25"/>
      <c r="C1949" s="25"/>
    </row>
    <row r="1950" spans="2:3" ht="15" customHeight="1" x14ac:dyDescent="0.3">
      <c r="B1950" s="25"/>
      <c r="C1950" s="25"/>
    </row>
    <row r="1951" spans="2:3" ht="15" customHeight="1" x14ac:dyDescent="0.3">
      <c r="B1951" s="25"/>
      <c r="C1951" s="25"/>
    </row>
    <row r="1952" spans="2:3" ht="15" customHeight="1" x14ac:dyDescent="0.3">
      <c r="B1952" s="25"/>
      <c r="C1952" s="25"/>
    </row>
    <row r="1953" spans="2:3" ht="15" customHeight="1" x14ac:dyDescent="0.3">
      <c r="B1953" s="25"/>
      <c r="C1953" s="25"/>
    </row>
    <row r="1954" spans="2:3" ht="15" customHeight="1" x14ac:dyDescent="0.3">
      <c r="B1954" s="25"/>
      <c r="C1954" s="25"/>
    </row>
    <row r="1955" spans="2:3" ht="15" customHeight="1" x14ac:dyDescent="0.3">
      <c r="B1955" s="25"/>
      <c r="C1955" s="25"/>
    </row>
    <row r="1956" spans="2:3" ht="15" customHeight="1" x14ac:dyDescent="0.3">
      <c r="B1956" s="25"/>
      <c r="C1956" s="25"/>
    </row>
    <row r="1957" spans="2:3" ht="15" customHeight="1" x14ac:dyDescent="0.3">
      <c r="B1957" s="25"/>
      <c r="C1957" s="25"/>
    </row>
    <row r="1958" spans="2:3" ht="15" customHeight="1" x14ac:dyDescent="0.3">
      <c r="B1958" s="25"/>
      <c r="C1958" s="25"/>
    </row>
    <row r="1959" spans="2:3" ht="15" customHeight="1" x14ac:dyDescent="0.3">
      <c r="B1959" s="25"/>
      <c r="C1959" s="25"/>
    </row>
    <row r="1960" spans="2:3" ht="15" customHeight="1" x14ac:dyDescent="0.3">
      <c r="B1960" s="25"/>
      <c r="C1960" s="25"/>
    </row>
    <row r="1961" spans="2:3" ht="15" customHeight="1" x14ac:dyDescent="0.3">
      <c r="B1961" s="25"/>
      <c r="C1961" s="25"/>
    </row>
    <row r="1962" spans="2:3" ht="15" customHeight="1" x14ac:dyDescent="0.3">
      <c r="B1962" s="25"/>
      <c r="C1962" s="25"/>
    </row>
    <row r="1963" spans="2:3" ht="15" customHeight="1" x14ac:dyDescent="0.3">
      <c r="B1963" s="25"/>
      <c r="C1963" s="25"/>
    </row>
    <row r="1964" spans="2:3" ht="15" customHeight="1" x14ac:dyDescent="0.3">
      <c r="B1964" s="25"/>
      <c r="C1964" s="25"/>
    </row>
    <row r="1965" spans="2:3" ht="15" customHeight="1" x14ac:dyDescent="0.3">
      <c r="B1965" s="25"/>
      <c r="C1965" s="25"/>
    </row>
    <row r="1966" spans="2:3" ht="15" customHeight="1" x14ac:dyDescent="0.3">
      <c r="B1966" s="25"/>
      <c r="C1966" s="25"/>
    </row>
    <row r="1967" spans="2:3" ht="15" customHeight="1" x14ac:dyDescent="0.3">
      <c r="B1967" s="25"/>
      <c r="C1967" s="25"/>
    </row>
    <row r="1968" spans="2:3" ht="15" customHeight="1" x14ac:dyDescent="0.3">
      <c r="B1968" s="25"/>
      <c r="C1968" s="25"/>
    </row>
    <row r="1969" spans="2:3" ht="15" customHeight="1" x14ac:dyDescent="0.3">
      <c r="B1969" s="25"/>
      <c r="C1969" s="25"/>
    </row>
    <row r="1970" spans="2:3" ht="15" customHeight="1" x14ac:dyDescent="0.3">
      <c r="B1970" s="25"/>
      <c r="C1970" s="25"/>
    </row>
    <row r="1971" spans="2:3" ht="15" customHeight="1" x14ac:dyDescent="0.3">
      <c r="B1971" s="25"/>
      <c r="C1971" s="25"/>
    </row>
    <row r="1972" spans="2:3" ht="15" customHeight="1" x14ac:dyDescent="0.3">
      <c r="B1972" s="25"/>
      <c r="C1972" s="25"/>
    </row>
    <row r="1973" spans="2:3" ht="15" customHeight="1" x14ac:dyDescent="0.3">
      <c r="B1973" s="25"/>
      <c r="C1973" s="25"/>
    </row>
    <row r="1974" spans="2:3" ht="15" customHeight="1" x14ac:dyDescent="0.3">
      <c r="B1974" s="25"/>
      <c r="C1974" s="25"/>
    </row>
    <row r="1975" spans="2:3" ht="15" customHeight="1" x14ac:dyDescent="0.3">
      <c r="B1975" s="25"/>
      <c r="C1975" s="25"/>
    </row>
    <row r="1976" spans="2:3" ht="15" customHeight="1" x14ac:dyDescent="0.3">
      <c r="B1976" s="25"/>
      <c r="C1976" s="25"/>
    </row>
    <row r="1977" spans="2:3" ht="15" customHeight="1" x14ac:dyDescent="0.3">
      <c r="B1977" s="25"/>
      <c r="C1977" s="25"/>
    </row>
    <row r="1978" spans="2:3" ht="15" customHeight="1" x14ac:dyDescent="0.3">
      <c r="B1978" s="25"/>
      <c r="C1978" s="25"/>
    </row>
    <row r="1979" spans="2:3" ht="15" customHeight="1" x14ac:dyDescent="0.3">
      <c r="B1979" s="25"/>
      <c r="C1979" s="25"/>
    </row>
    <row r="1980" spans="2:3" ht="15" customHeight="1" x14ac:dyDescent="0.3">
      <c r="B1980" s="25"/>
      <c r="C1980" s="25"/>
    </row>
    <row r="1981" spans="2:3" ht="15" customHeight="1" x14ac:dyDescent="0.3">
      <c r="B1981" s="25"/>
      <c r="C1981" s="25"/>
    </row>
    <row r="1982" spans="2:3" ht="15" customHeight="1" x14ac:dyDescent="0.3">
      <c r="B1982" s="25"/>
      <c r="C1982" s="25"/>
    </row>
    <row r="1983" spans="2:3" ht="15" customHeight="1" x14ac:dyDescent="0.3">
      <c r="B1983" s="25"/>
      <c r="C1983" s="25"/>
    </row>
    <row r="1984" spans="2:3" ht="15" customHeight="1" x14ac:dyDescent="0.3">
      <c r="B1984" s="25"/>
      <c r="C1984" s="25"/>
    </row>
    <row r="1985" spans="2:3" ht="15" customHeight="1" x14ac:dyDescent="0.3">
      <c r="B1985" s="25"/>
      <c r="C1985" s="25"/>
    </row>
    <row r="1986" spans="2:3" ht="15" customHeight="1" x14ac:dyDescent="0.3">
      <c r="B1986" s="25"/>
      <c r="C1986" s="25"/>
    </row>
    <row r="1987" spans="2:3" ht="15" customHeight="1" x14ac:dyDescent="0.3">
      <c r="B1987" s="25"/>
      <c r="C1987" s="25"/>
    </row>
    <row r="1988" spans="2:3" ht="15" customHeight="1" x14ac:dyDescent="0.3">
      <c r="B1988" s="25"/>
      <c r="C1988" s="25"/>
    </row>
    <row r="1989" spans="2:3" ht="15" customHeight="1" x14ac:dyDescent="0.3">
      <c r="B1989" s="25"/>
      <c r="C1989" s="25"/>
    </row>
    <row r="1990" spans="2:3" ht="15" customHeight="1" x14ac:dyDescent="0.3">
      <c r="B1990" s="25"/>
      <c r="C1990" s="25"/>
    </row>
    <row r="1991" spans="2:3" ht="15" customHeight="1" x14ac:dyDescent="0.3">
      <c r="B1991" s="25"/>
      <c r="C1991" s="25"/>
    </row>
    <row r="1992" spans="2:3" ht="15" customHeight="1" x14ac:dyDescent="0.3">
      <c r="B1992" s="25"/>
      <c r="C1992" s="25"/>
    </row>
    <row r="1993" spans="2:3" ht="15" customHeight="1" x14ac:dyDescent="0.3">
      <c r="B1993" s="25"/>
      <c r="C1993" s="25"/>
    </row>
    <row r="1994" spans="2:3" ht="15" customHeight="1" x14ac:dyDescent="0.3">
      <c r="B1994" s="25"/>
      <c r="C1994" s="25"/>
    </row>
    <row r="1995" spans="2:3" ht="15" customHeight="1" x14ac:dyDescent="0.3">
      <c r="B1995" s="25"/>
      <c r="C1995" s="25"/>
    </row>
    <row r="1996" spans="2:3" ht="15" customHeight="1" x14ac:dyDescent="0.3">
      <c r="B1996" s="25"/>
      <c r="C1996" s="25"/>
    </row>
    <row r="1997" spans="2:3" ht="15" customHeight="1" x14ac:dyDescent="0.3">
      <c r="B1997" s="25"/>
      <c r="C1997" s="25"/>
    </row>
    <row r="1998" spans="2:3" ht="15" customHeight="1" x14ac:dyDescent="0.3">
      <c r="B1998" s="25"/>
      <c r="C1998" s="25"/>
    </row>
    <row r="1999" spans="2:3" ht="15" customHeight="1" x14ac:dyDescent="0.3">
      <c r="B1999" s="25"/>
      <c r="C1999" s="25"/>
    </row>
    <row r="2000" spans="2:3" ht="15" customHeight="1" x14ac:dyDescent="0.3">
      <c r="B2000" s="25"/>
      <c r="C2000" s="25"/>
    </row>
    <row r="2001" spans="2:3" ht="15" customHeight="1" x14ac:dyDescent="0.3">
      <c r="B2001" s="25"/>
      <c r="C2001" s="25"/>
    </row>
    <row r="2002" spans="2:3" ht="15" customHeight="1" x14ac:dyDescent="0.3">
      <c r="B2002" s="25"/>
      <c r="C2002" s="25"/>
    </row>
    <row r="2003" spans="2:3" ht="15" customHeight="1" x14ac:dyDescent="0.3">
      <c r="B2003" s="25"/>
      <c r="C2003" s="25"/>
    </row>
    <row r="2004" spans="2:3" ht="15" customHeight="1" x14ac:dyDescent="0.3">
      <c r="B2004" s="25"/>
      <c r="C2004" s="25"/>
    </row>
    <row r="2005" spans="2:3" ht="15" customHeight="1" x14ac:dyDescent="0.3">
      <c r="B2005" s="25"/>
      <c r="C2005" s="25"/>
    </row>
    <row r="2006" spans="2:3" ht="15" customHeight="1" x14ac:dyDescent="0.3">
      <c r="B2006" s="25"/>
      <c r="C2006" s="25"/>
    </row>
    <row r="2007" spans="2:3" ht="15" customHeight="1" x14ac:dyDescent="0.3">
      <c r="B2007" s="25"/>
      <c r="C2007" s="25"/>
    </row>
    <row r="2008" spans="2:3" ht="15" customHeight="1" x14ac:dyDescent="0.3">
      <c r="B2008" s="25"/>
      <c r="C2008" s="25"/>
    </row>
    <row r="2009" spans="2:3" ht="15" customHeight="1" x14ac:dyDescent="0.3">
      <c r="B2009" s="25"/>
      <c r="C2009" s="25"/>
    </row>
    <row r="2010" spans="2:3" ht="15" customHeight="1" x14ac:dyDescent="0.3">
      <c r="B2010" s="25"/>
      <c r="C2010" s="25"/>
    </row>
    <row r="2011" spans="2:3" ht="15" customHeight="1" x14ac:dyDescent="0.3">
      <c r="B2011" s="25"/>
      <c r="C2011" s="25"/>
    </row>
    <row r="2012" spans="2:3" ht="15" customHeight="1" x14ac:dyDescent="0.3">
      <c r="B2012" s="25"/>
      <c r="C2012" s="25"/>
    </row>
    <row r="2013" spans="2:3" ht="15" customHeight="1" x14ac:dyDescent="0.3">
      <c r="B2013" s="25"/>
      <c r="C2013" s="25"/>
    </row>
    <row r="2014" spans="2:3" ht="15" customHeight="1" x14ac:dyDescent="0.3">
      <c r="B2014" s="25"/>
      <c r="C2014" s="25"/>
    </row>
    <row r="2015" spans="2:3" ht="15" customHeight="1" x14ac:dyDescent="0.3">
      <c r="B2015" s="25"/>
      <c r="C2015" s="25"/>
    </row>
    <row r="2016" spans="2:3" ht="15" customHeight="1" x14ac:dyDescent="0.3">
      <c r="B2016" s="25"/>
      <c r="C2016" s="25"/>
    </row>
    <row r="2017" spans="2:3" ht="15" customHeight="1" x14ac:dyDescent="0.3">
      <c r="B2017" s="25"/>
      <c r="C2017" s="25"/>
    </row>
    <row r="2018" spans="2:3" ht="15" customHeight="1" x14ac:dyDescent="0.3">
      <c r="B2018" s="25"/>
      <c r="C2018" s="25"/>
    </row>
    <row r="2019" spans="2:3" ht="15" customHeight="1" x14ac:dyDescent="0.3">
      <c r="B2019" s="25"/>
      <c r="C2019" s="25"/>
    </row>
    <row r="2020" spans="2:3" ht="15" customHeight="1" x14ac:dyDescent="0.3">
      <c r="B2020" s="25"/>
      <c r="C2020" s="25"/>
    </row>
    <row r="2021" spans="2:3" ht="15" customHeight="1" x14ac:dyDescent="0.3">
      <c r="B2021" s="25"/>
      <c r="C2021" s="25"/>
    </row>
    <row r="2022" spans="2:3" ht="15" customHeight="1" x14ac:dyDescent="0.3">
      <c r="B2022" s="25"/>
      <c r="C2022" s="25"/>
    </row>
    <row r="2023" spans="2:3" ht="15" customHeight="1" x14ac:dyDescent="0.3">
      <c r="B2023" s="25"/>
      <c r="C2023" s="25"/>
    </row>
    <row r="2024" spans="2:3" ht="15" customHeight="1" x14ac:dyDescent="0.3">
      <c r="B2024" s="25"/>
      <c r="C2024" s="25"/>
    </row>
    <row r="2025" spans="2:3" ht="15" customHeight="1" x14ac:dyDescent="0.3">
      <c r="B2025" s="25"/>
      <c r="C2025" s="25"/>
    </row>
    <row r="2026" spans="2:3" ht="15" customHeight="1" x14ac:dyDescent="0.3">
      <c r="B2026" s="25"/>
      <c r="C2026" s="25"/>
    </row>
    <row r="2027" spans="2:3" ht="15" customHeight="1" x14ac:dyDescent="0.3">
      <c r="B2027" s="25"/>
      <c r="C2027" s="25"/>
    </row>
    <row r="2028" spans="2:3" ht="15" customHeight="1" x14ac:dyDescent="0.3">
      <c r="B2028" s="25"/>
      <c r="C2028" s="25"/>
    </row>
    <row r="2029" spans="2:3" ht="15" customHeight="1" x14ac:dyDescent="0.3">
      <c r="B2029" s="25"/>
      <c r="C2029" s="25"/>
    </row>
    <row r="2030" spans="2:3" ht="15" customHeight="1" x14ac:dyDescent="0.3">
      <c r="B2030" s="25"/>
      <c r="C2030" s="25"/>
    </row>
    <row r="2031" spans="2:3" ht="15" customHeight="1" x14ac:dyDescent="0.3">
      <c r="B2031" s="25"/>
      <c r="C2031" s="25"/>
    </row>
    <row r="2032" spans="2:3" ht="15" customHeight="1" x14ac:dyDescent="0.3">
      <c r="B2032" s="25"/>
      <c r="C2032" s="25"/>
    </row>
    <row r="2033" spans="2:3" ht="15" customHeight="1" x14ac:dyDescent="0.3">
      <c r="B2033" s="25"/>
      <c r="C2033" s="25"/>
    </row>
    <row r="2034" spans="2:3" ht="15" customHeight="1" x14ac:dyDescent="0.3">
      <c r="B2034" s="25"/>
      <c r="C2034" s="25"/>
    </row>
    <row r="2035" spans="2:3" ht="15" customHeight="1" x14ac:dyDescent="0.3">
      <c r="B2035" s="25"/>
      <c r="C2035" s="25"/>
    </row>
    <row r="2036" spans="2:3" ht="15" customHeight="1" x14ac:dyDescent="0.3">
      <c r="B2036" s="25"/>
      <c r="C2036" s="25"/>
    </row>
    <row r="2037" spans="2:3" ht="15" customHeight="1" x14ac:dyDescent="0.3">
      <c r="B2037" s="25"/>
      <c r="C2037" s="25"/>
    </row>
    <row r="2038" spans="2:3" ht="15" customHeight="1" x14ac:dyDescent="0.3">
      <c r="B2038" s="25"/>
      <c r="C2038" s="25"/>
    </row>
    <row r="2039" spans="2:3" ht="15" customHeight="1" x14ac:dyDescent="0.3">
      <c r="B2039" s="25"/>
      <c r="C2039" s="25"/>
    </row>
    <row r="2040" spans="2:3" ht="15" customHeight="1" x14ac:dyDescent="0.3">
      <c r="B2040" s="25"/>
      <c r="C2040" s="25"/>
    </row>
    <row r="2041" spans="2:3" ht="15" customHeight="1" x14ac:dyDescent="0.3">
      <c r="B2041" s="25"/>
      <c r="C2041" s="25"/>
    </row>
    <row r="2042" spans="2:3" ht="15" customHeight="1" x14ac:dyDescent="0.3">
      <c r="B2042" s="25"/>
      <c r="C2042" s="25"/>
    </row>
    <row r="2043" spans="2:3" ht="15" customHeight="1" x14ac:dyDescent="0.3">
      <c r="B2043" s="25"/>
      <c r="C2043" s="25"/>
    </row>
    <row r="2044" spans="2:3" ht="15" customHeight="1" x14ac:dyDescent="0.3">
      <c r="B2044" s="25"/>
      <c r="C2044" s="25"/>
    </row>
    <row r="2045" spans="2:3" ht="15" customHeight="1" x14ac:dyDescent="0.3">
      <c r="B2045" s="25"/>
      <c r="C2045" s="25"/>
    </row>
    <row r="2046" spans="2:3" ht="15" customHeight="1" x14ac:dyDescent="0.3">
      <c r="B2046" s="25"/>
      <c r="C2046" s="25"/>
    </row>
    <row r="2047" spans="2:3" ht="15" customHeight="1" x14ac:dyDescent="0.3">
      <c r="B2047" s="25"/>
      <c r="C2047" s="25"/>
    </row>
    <row r="2048" spans="2:3" ht="15" customHeight="1" x14ac:dyDescent="0.3">
      <c r="B2048" s="25"/>
      <c r="C2048" s="25"/>
    </row>
    <row r="2049" spans="2:3" ht="15" customHeight="1" x14ac:dyDescent="0.3">
      <c r="B2049" s="25"/>
      <c r="C2049" s="25"/>
    </row>
    <row r="2050" spans="2:3" ht="15" customHeight="1" x14ac:dyDescent="0.3">
      <c r="B2050" s="25"/>
      <c r="C2050" s="25"/>
    </row>
    <row r="2051" spans="2:3" ht="15" customHeight="1" x14ac:dyDescent="0.3">
      <c r="B2051" s="25"/>
      <c r="C2051" s="25"/>
    </row>
    <row r="2052" spans="2:3" ht="15" customHeight="1" x14ac:dyDescent="0.3">
      <c r="B2052" s="25"/>
      <c r="C2052" s="25"/>
    </row>
    <row r="2053" spans="2:3" ht="15" customHeight="1" x14ac:dyDescent="0.3">
      <c r="B2053" s="25"/>
      <c r="C2053" s="25"/>
    </row>
    <row r="2054" spans="2:3" ht="15" customHeight="1" x14ac:dyDescent="0.3">
      <c r="B2054" s="25"/>
      <c r="C2054" s="25"/>
    </row>
    <row r="2055" spans="2:3" ht="15" customHeight="1" x14ac:dyDescent="0.3">
      <c r="B2055" s="25"/>
      <c r="C2055" s="25"/>
    </row>
    <row r="2056" spans="2:3" ht="15" customHeight="1" x14ac:dyDescent="0.3">
      <c r="B2056" s="25"/>
      <c r="C2056" s="25"/>
    </row>
    <row r="2057" spans="2:3" ht="15" customHeight="1" x14ac:dyDescent="0.3">
      <c r="B2057" s="25"/>
      <c r="C2057" s="25"/>
    </row>
    <row r="2058" spans="2:3" ht="15" customHeight="1" x14ac:dyDescent="0.3">
      <c r="B2058" s="25"/>
      <c r="C2058" s="25"/>
    </row>
    <row r="2059" spans="2:3" ht="15" customHeight="1" x14ac:dyDescent="0.3">
      <c r="B2059" s="25"/>
      <c r="C2059" s="25"/>
    </row>
    <row r="2060" spans="2:3" ht="15" customHeight="1" x14ac:dyDescent="0.3">
      <c r="B2060" s="25"/>
      <c r="C2060" s="25"/>
    </row>
    <row r="2061" spans="2:3" ht="15" customHeight="1" x14ac:dyDescent="0.3">
      <c r="B2061" s="25"/>
      <c r="C2061" s="25"/>
    </row>
    <row r="2062" spans="2:3" ht="15" customHeight="1" x14ac:dyDescent="0.3">
      <c r="B2062" s="25"/>
      <c r="C2062" s="25"/>
    </row>
    <row r="2063" spans="2:3" ht="15" customHeight="1" x14ac:dyDescent="0.3">
      <c r="B2063" s="25"/>
      <c r="C2063" s="25"/>
    </row>
    <row r="2064" spans="2:3" ht="15" customHeight="1" x14ac:dyDescent="0.3">
      <c r="B2064" s="25"/>
      <c r="C2064" s="25"/>
    </row>
    <row r="2065" spans="2:3" ht="15" customHeight="1" x14ac:dyDescent="0.3">
      <c r="B2065" s="25"/>
      <c r="C2065" s="25"/>
    </row>
    <row r="2066" spans="2:3" ht="15" customHeight="1" x14ac:dyDescent="0.3">
      <c r="B2066" s="25"/>
      <c r="C2066" s="25"/>
    </row>
    <row r="2067" spans="2:3" ht="15" customHeight="1" x14ac:dyDescent="0.3">
      <c r="B2067" s="25"/>
      <c r="C2067" s="25"/>
    </row>
    <row r="2068" spans="2:3" ht="15" customHeight="1" x14ac:dyDescent="0.3">
      <c r="B2068" s="25"/>
      <c r="C2068" s="25"/>
    </row>
    <row r="2069" spans="2:3" ht="15" customHeight="1" x14ac:dyDescent="0.3">
      <c r="B2069" s="25"/>
      <c r="C2069" s="25"/>
    </row>
    <row r="2070" spans="2:3" ht="15" customHeight="1" x14ac:dyDescent="0.3">
      <c r="B2070" s="25"/>
      <c r="C2070" s="25"/>
    </row>
    <row r="2071" spans="2:3" ht="15" customHeight="1" x14ac:dyDescent="0.3">
      <c r="B2071" s="25"/>
      <c r="C2071" s="25"/>
    </row>
    <row r="2072" spans="2:3" ht="15" customHeight="1" x14ac:dyDescent="0.3">
      <c r="B2072" s="25"/>
      <c r="C2072" s="25"/>
    </row>
    <row r="2073" spans="2:3" ht="15" customHeight="1" x14ac:dyDescent="0.3">
      <c r="B2073" s="25"/>
      <c r="C2073" s="25"/>
    </row>
    <row r="2074" spans="2:3" ht="15" customHeight="1" x14ac:dyDescent="0.3">
      <c r="B2074" s="25"/>
      <c r="C2074" s="25"/>
    </row>
    <row r="2075" spans="2:3" ht="15" customHeight="1" x14ac:dyDescent="0.3">
      <c r="B2075" s="25"/>
      <c r="C2075" s="25"/>
    </row>
    <row r="2076" spans="2:3" ht="15" customHeight="1" x14ac:dyDescent="0.3">
      <c r="B2076" s="25"/>
      <c r="C2076" s="25"/>
    </row>
    <row r="2077" spans="2:3" ht="15" customHeight="1" x14ac:dyDescent="0.3">
      <c r="B2077" s="25"/>
      <c r="C2077" s="25"/>
    </row>
    <row r="2078" spans="2:3" ht="15" customHeight="1" x14ac:dyDescent="0.3">
      <c r="B2078" s="25"/>
      <c r="C2078" s="25"/>
    </row>
    <row r="2079" spans="2:3" ht="15" customHeight="1" x14ac:dyDescent="0.3">
      <c r="B2079" s="25"/>
      <c r="C2079" s="25"/>
    </row>
    <row r="2080" spans="2:3" ht="15" customHeight="1" x14ac:dyDescent="0.3">
      <c r="B2080" s="25"/>
      <c r="C2080" s="25"/>
    </row>
    <row r="2081" spans="2:3" ht="15" customHeight="1" x14ac:dyDescent="0.3">
      <c r="B2081" s="25"/>
      <c r="C2081" s="25"/>
    </row>
    <row r="2082" spans="2:3" ht="15" customHeight="1" x14ac:dyDescent="0.3">
      <c r="B2082" s="25"/>
      <c r="C2082" s="25"/>
    </row>
    <row r="2083" spans="2:3" ht="15" customHeight="1" x14ac:dyDescent="0.3">
      <c r="B2083" s="25"/>
      <c r="C2083" s="25"/>
    </row>
    <row r="2084" spans="2:3" ht="15" customHeight="1" x14ac:dyDescent="0.3">
      <c r="B2084" s="25"/>
      <c r="C2084" s="25"/>
    </row>
    <row r="2085" spans="2:3" ht="15" customHeight="1" x14ac:dyDescent="0.3">
      <c r="B2085" s="25"/>
      <c r="C2085" s="25"/>
    </row>
    <row r="2086" spans="2:3" ht="15" customHeight="1" x14ac:dyDescent="0.3">
      <c r="B2086" s="25"/>
      <c r="C2086" s="25"/>
    </row>
    <row r="2087" spans="2:3" ht="15" customHeight="1" x14ac:dyDescent="0.3">
      <c r="B2087" s="25"/>
      <c r="C2087" s="25"/>
    </row>
    <row r="2088" spans="2:3" ht="15" customHeight="1" x14ac:dyDescent="0.3">
      <c r="B2088" s="25"/>
      <c r="C2088" s="25"/>
    </row>
    <row r="2089" spans="2:3" ht="15" customHeight="1" x14ac:dyDescent="0.3">
      <c r="B2089" s="25"/>
      <c r="C2089" s="25"/>
    </row>
    <row r="2090" spans="2:3" ht="15" customHeight="1" x14ac:dyDescent="0.3">
      <c r="B2090" s="25"/>
      <c r="C2090" s="25"/>
    </row>
    <row r="2091" spans="2:3" ht="15" customHeight="1" x14ac:dyDescent="0.3">
      <c r="B2091" s="25"/>
      <c r="C2091" s="25"/>
    </row>
    <row r="2092" spans="2:3" ht="15" customHeight="1" x14ac:dyDescent="0.3">
      <c r="B2092" s="25"/>
      <c r="C2092" s="25"/>
    </row>
    <row r="2093" spans="2:3" ht="15" customHeight="1" x14ac:dyDescent="0.3">
      <c r="B2093" s="25"/>
      <c r="C2093" s="25"/>
    </row>
    <row r="2094" spans="2:3" ht="15" customHeight="1" x14ac:dyDescent="0.3">
      <c r="B2094" s="25"/>
      <c r="C2094" s="25"/>
    </row>
    <row r="2095" spans="2:3" ht="15" customHeight="1" x14ac:dyDescent="0.3">
      <c r="B2095" s="25"/>
      <c r="C2095" s="25"/>
    </row>
    <row r="2096" spans="2:3" ht="15" customHeight="1" x14ac:dyDescent="0.3">
      <c r="B2096" s="25"/>
      <c r="C2096" s="25"/>
    </row>
    <row r="2097" spans="2:3" ht="15" customHeight="1" x14ac:dyDescent="0.3">
      <c r="B2097" s="25"/>
      <c r="C2097" s="25"/>
    </row>
    <row r="2098" spans="2:3" ht="15" customHeight="1" x14ac:dyDescent="0.3">
      <c r="B2098" s="25"/>
      <c r="C2098" s="25"/>
    </row>
    <row r="2099" spans="2:3" ht="15" customHeight="1" x14ac:dyDescent="0.3">
      <c r="B2099" s="25"/>
      <c r="C2099" s="25"/>
    </row>
    <row r="2100" spans="2:3" ht="15" customHeight="1" x14ac:dyDescent="0.3">
      <c r="B2100" s="25"/>
      <c r="C2100" s="25"/>
    </row>
    <row r="2101" spans="2:3" ht="15" customHeight="1" x14ac:dyDescent="0.3">
      <c r="B2101" s="25"/>
      <c r="C2101" s="25"/>
    </row>
    <row r="2102" spans="2:3" ht="15" customHeight="1" x14ac:dyDescent="0.3">
      <c r="B2102" s="25"/>
      <c r="C2102" s="25"/>
    </row>
    <row r="2103" spans="2:3" ht="15" customHeight="1" x14ac:dyDescent="0.3">
      <c r="B2103" s="25"/>
      <c r="C2103" s="25"/>
    </row>
    <row r="2104" spans="2:3" ht="15" customHeight="1" x14ac:dyDescent="0.3">
      <c r="B2104" s="25"/>
      <c r="C2104" s="25"/>
    </row>
    <row r="2105" spans="2:3" ht="15" customHeight="1" x14ac:dyDescent="0.3">
      <c r="B2105" s="25"/>
      <c r="C2105" s="25"/>
    </row>
    <row r="2106" spans="2:3" ht="15" customHeight="1" x14ac:dyDescent="0.3">
      <c r="B2106" s="25"/>
      <c r="C2106" s="25"/>
    </row>
    <row r="2107" spans="2:3" ht="15" customHeight="1" x14ac:dyDescent="0.3">
      <c r="B2107" s="25"/>
      <c r="C2107" s="25"/>
    </row>
    <row r="2108" spans="2:3" ht="15" customHeight="1" x14ac:dyDescent="0.3">
      <c r="B2108" s="25"/>
      <c r="C2108" s="25"/>
    </row>
    <row r="2109" spans="2:3" ht="15" customHeight="1" x14ac:dyDescent="0.3">
      <c r="B2109" s="25"/>
      <c r="C2109" s="25"/>
    </row>
    <row r="2110" spans="2:3" ht="15" customHeight="1" x14ac:dyDescent="0.3">
      <c r="B2110" s="25"/>
      <c r="C2110" s="25"/>
    </row>
    <row r="2111" spans="2:3" ht="15" customHeight="1" x14ac:dyDescent="0.3">
      <c r="B2111" s="25"/>
      <c r="C2111" s="25"/>
    </row>
    <row r="2112" spans="2:3" ht="15" customHeight="1" x14ac:dyDescent="0.3">
      <c r="B2112" s="25"/>
      <c r="C2112" s="25"/>
    </row>
    <row r="2113" spans="2:3" ht="15" customHeight="1" x14ac:dyDescent="0.3">
      <c r="B2113" s="25"/>
      <c r="C2113" s="25"/>
    </row>
    <row r="2114" spans="2:3" ht="15" customHeight="1" x14ac:dyDescent="0.3">
      <c r="B2114" s="25"/>
      <c r="C2114" s="25"/>
    </row>
    <row r="2115" spans="2:3" ht="15" customHeight="1" x14ac:dyDescent="0.3">
      <c r="B2115" s="25"/>
      <c r="C2115" s="25"/>
    </row>
    <row r="2116" spans="2:3" ht="15" customHeight="1" x14ac:dyDescent="0.3">
      <c r="B2116" s="25"/>
      <c r="C2116" s="25"/>
    </row>
    <row r="2117" spans="2:3" ht="15" customHeight="1" x14ac:dyDescent="0.3">
      <c r="B2117" s="25"/>
      <c r="C2117" s="25"/>
    </row>
    <row r="2118" spans="2:3" ht="15" customHeight="1" x14ac:dyDescent="0.3">
      <c r="B2118" s="25"/>
      <c r="C2118" s="25"/>
    </row>
    <row r="2119" spans="2:3" ht="15" customHeight="1" x14ac:dyDescent="0.3">
      <c r="B2119" s="25"/>
      <c r="C2119" s="25"/>
    </row>
    <row r="2120" spans="2:3" ht="15" customHeight="1" x14ac:dyDescent="0.3">
      <c r="B2120" s="25"/>
      <c r="C2120" s="25"/>
    </row>
    <row r="2121" spans="2:3" ht="15" customHeight="1" x14ac:dyDescent="0.3">
      <c r="B2121" s="25"/>
      <c r="C2121" s="25"/>
    </row>
    <row r="2122" spans="2:3" ht="15" customHeight="1" x14ac:dyDescent="0.3">
      <c r="B2122" s="25"/>
      <c r="C2122" s="25"/>
    </row>
    <row r="2123" spans="2:3" ht="15" customHeight="1" x14ac:dyDescent="0.3">
      <c r="B2123" s="25"/>
      <c r="C2123" s="25"/>
    </row>
    <row r="2124" spans="2:3" ht="15" customHeight="1" x14ac:dyDescent="0.3">
      <c r="B2124" s="25"/>
      <c r="C2124" s="25"/>
    </row>
    <row r="2125" spans="2:3" ht="15" customHeight="1" x14ac:dyDescent="0.3">
      <c r="B2125" s="25"/>
      <c r="C2125" s="25"/>
    </row>
    <row r="2126" spans="2:3" ht="15" customHeight="1" x14ac:dyDescent="0.3">
      <c r="B2126" s="25"/>
      <c r="C2126" s="25"/>
    </row>
    <row r="2127" spans="2:3" ht="15" customHeight="1" x14ac:dyDescent="0.3">
      <c r="B2127" s="25"/>
      <c r="C2127" s="25"/>
    </row>
    <row r="2128" spans="2:3" ht="15" customHeight="1" x14ac:dyDescent="0.3">
      <c r="B2128" s="25"/>
      <c r="C2128" s="25"/>
    </row>
    <row r="2129" spans="2:3" ht="15" customHeight="1" x14ac:dyDescent="0.3">
      <c r="B2129" s="25"/>
      <c r="C2129" s="25"/>
    </row>
    <row r="2130" spans="2:3" ht="15" customHeight="1" x14ac:dyDescent="0.3">
      <c r="B2130" s="25"/>
      <c r="C2130" s="25"/>
    </row>
    <row r="2131" spans="2:3" ht="15" customHeight="1" x14ac:dyDescent="0.3">
      <c r="B2131" s="25"/>
      <c r="C2131" s="25"/>
    </row>
    <row r="2132" spans="2:3" ht="15" customHeight="1" x14ac:dyDescent="0.3">
      <c r="B2132" s="25"/>
      <c r="C2132" s="25"/>
    </row>
    <row r="2133" spans="2:3" ht="15" customHeight="1" x14ac:dyDescent="0.3">
      <c r="B2133" s="25"/>
      <c r="C2133" s="25"/>
    </row>
    <row r="2134" spans="2:3" ht="15" customHeight="1" x14ac:dyDescent="0.3">
      <c r="B2134" s="25"/>
      <c r="C2134" s="25"/>
    </row>
    <row r="2135" spans="2:3" ht="15" customHeight="1" x14ac:dyDescent="0.3">
      <c r="B2135" s="25"/>
      <c r="C2135" s="25"/>
    </row>
    <row r="2136" spans="2:3" ht="15" customHeight="1" x14ac:dyDescent="0.3">
      <c r="B2136" s="25"/>
      <c r="C2136" s="25"/>
    </row>
    <row r="2137" spans="2:3" ht="15" customHeight="1" x14ac:dyDescent="0.3">
      <c r="B2137" s="25"/>
      <c r="C2137" s="25"/>
    </row>
    <row r="2138" spans="2:3" ht="15" customHeight="1" x14ac:dyDescent="0.3">
      <c r="B2138" s="25"/>
      <c r="C2138" s="25"/>
    </row>
    <row r="2139" spans="2:3" ht="15" customHeight="1" x14ac:dyDescent="0.3">
      <c r="B2139" s="25"/>
      <c r="C2139" s="25"/>
    </row>
    <row r="2140" spans="2:3" ht="15" customHeight="1" x14ac:dyDescent="0.3">
      <c r="B2140" s="25"/>
      <c r="C2140" s="25"/>
    </row>
    <row r="2141" spans="2:3" ht="15" customHeight="1" x14ac:dyDescent="0.3">
      <c r="B2141" s="25"/>
      <c r="C2141" s="25"/>
    </row>
    <row r="2142" spans="2:3" ht="15" customHeight="1" x14ac:dyDescent="0.3">
      <c r="B2142" s="25"/>
      <c r="C2142" s="25"/>
    </row>
    <row r="2143" spans="2:3" ht="15" customHeight="1" x14ac:dyDescent="0.3">
      <c r="B2143" s="25"/>
      <c r="C2143" s="25"/>
    </row>
    <row r="2144" spans="2:3" ht="15" customHeight="1" x14ac:dyDescent="0.3">
      <c r="B2144" s="25"/>
      <c r="C2144" s="25"/>
    </row>
    <row r="2145" spans="2:3" ht="15" customHeight="1" x14ac:dyDescent="0.3">
      <c r="B2145" s="25"/>
      <c r="C2145" s="25"/>
    </row>
    <row r="2146" spans="2:3" ht="15" customHeight="1" x14ac:dyDescent="0.3">
      <c r="B2146" s="25"/>
      <c r="C2146" s="25"/>
    </row>
    <row r="2147" spans="2:3" ht="15" customHeight="1" x14ac:dyDescent="0.3">
      <c r="B2147" s="25"/>
      <c r="C2147" s="25"/>
    </row>
    <row r="2148" spans="2:3" ht="15" customHeight="1" x14ac:dyDescent="0.3">
      <c r="B2148" s="25"/>
      <c r="C2148" s="25"/>
    </row>
    <row r="2149" spans="2:3" ht="15" customHeight="1" x14ac:dyDescent="0.3">
      <c r="B2149" s="25"/>
      <c r="C2149" s="25"/>
    </row>
    <row r="2150" spans="2:3" ht="15" customHeight="1" x14ac:dyDescent="0.3">
      <c r="B2150" s="25"/>
      <c r="C2150" s="25"/>
    </row>
    <row r="2151" spans="2:3" ht="15" customHeight="1" x14ac:dyDescent="0.3">
      <c r="B2151" s="25"/>
      <c r="C2151" s="25"/>
    </row>
    <row r="2152" spans="2:3" ht="15" customHeight="1" x14ac:dyDescent="0.3">
      <c r="B2152" s="25"/>
      <c r="C2152" s="25"/>
    </row>
    <row r="2153" spans="2:3" ht="15" customHeight="1" x14ac:dyDescent="0.3">
      <c r="B2153" s="25"/>
      <c r="C2153" s="25"/>
    </row>
    <row r="2154" spans="2:3" ht="15" customHeight="1" x14ac:dyDescent="0.3">
      <c r="B2154" s="25"/>
      <c r="C2154" s="25"/>
    </row>
    <row r="2155" spans="2:3" ht="15" customHeight="1" x14ac:dyDescent="0.3">
      <c r="B2155" s="25"/>
      <c r="C2155" s="25"/>
    </row>
    <row r="2156" spans="2:3" ht="15" customHeight="1" x14ac:dyDescent="0.3">
      <c r="B2156" s="25"/>
      <c r="C2156" s="25"/>
    </row>
    <row r="2157" spans="2:3" ht="15" customHeight="1" x14ac:dyDescent="0.3">
      <c r="B2157" s="25"/>
      <c r="C2157" s="25"/>
    </row>
    <row r="2158" spans="2:3" ht="15" customHeight="1" x14ac:dyDescent="0.3">
      <c r="B2158" s="25"/>
      <c r="C2158" s="25"/>
    </row>
    <row r="2159" spans="2:3" ht="15" customHeight="1" x14ac:dyDescent="0.3">
      <c r="B2159" s="25"/>
      <c r="C2159" s="25"/>
    </row>
    <row r="2160" spans="2:3" ht="15" customHeight="1" x14ac:dyDescent="0.3">
      <c r="B2160" s="25"/>
      <c r="C2160" s="25"/>
    </row>
    <row r="2161" spans="2:3" ht="15" customHeight="1" x14ac:dyDescent="0.3">
      <c r="B2161" s="25"/>
      <c r="C2161" s="25"/>
    </row>
    <row r="2162" spans="2:3" ht="15" customHeight="1" x14ac:dyDescent="0.3">
      <c r="B2162" s="25"/>
      <c r="C2162" s="25"/>
    </row>
    <row r="2163" spans="2:3" ht="15" customHeight="1" x14ac:dyDescent="0.3">
      <c r="B2163" s="25"/>
      <c r="C2163" s="25"/>
    </row>
    <row r="2164" spans="2:3" ht="15" customHeight="1" x14ac:dyDescent="0.3">
      <c r="B2164" s="25"/>
      <c r="C2164" s="25"/>
    </row>
    <row r="2165" spans="2:3" ht="15" customHeight="1" x14ac:dyDescent="0.3">
      <c r="B2165" s="25"/>
      <c r="C2165" s="25"/>
    </row>
    <row r="2166" spans="2:3" ht="15" customHeight="1" x14ac:dyDescent="0.3">
      <c r="B2166" s="25"/>
      <c r="C2166" s="25"/>
    </row>
    <row r="2167" spans="2:3" ht="15" customHeight="1" x14ac:dyDescent="0.3">
      <c r="B2167" s="25"/>
      <c r="C2167" s="25"/>
    </row>
    <row r="2168" spans="2:3" ht="15" customHeight="1" x14ac:dyDescent="0.3">
      <c r="B2168" s="25"/>
      <c r="C2168" s="25"/>
    </row>
    <row r="2169" spans="2:3" ht="15" customHeight="1" x14ac:dyDescent="0.3">
      <c r="B2169" s="25"/>
      <c r="C2169" s="25"/>
    </row>
    <row r="2170" spans="2:3" ht="15" customHeight="1" x14ac:dyDescent="0.3">
      <c r="B2170" s="25"/>
      <c r="C2170" s="25"/>
    </row>
    <row r="2171" spans="2:3" ht="15" customHeight="1" x14ac:dyDescent="0.3">
      <c r="B2171" s="25"/>
      <c r="C2171" s="25"/>
    </row>
    <row r="2172" spans="2:3" ht="15" customHeight="1" x14ac:dyDescent="0.3">
      <c r="B2172" s="25"/>
      <c r="C2172" s="25"/>
    </row>
    <row r="2173" spans="2:3" ht="15" customHeight="1" x14ac:dyDescent="0.3">
      <c r="B2173" s="25"/>
      <c r="C2173" s="25"/>
    </row>
    <row r="2174" spans="2:3" ht="15" customHeight="1" x14ac:dyDescent="0.3">
      <c r="B2174" s="25"/>
      <c r="C2174" s="25"/>
    </row>
    <row r="2175" spans="2:3" ht="15" customHeight="1" x14ac:dyDescent="0.3">
      <c r="B2175" s="25"/>
      <c r="C2175" s="25"/>
    </row>
    <row r="2176" spans="2:3" ht="15" customHeight="1" x14ac:dyDescent="0.3">
      <c r="B2176" s="25"/>
      <c r="C2176" s="25"/>
    </row>
    <row r="2177" spans="2:3" ht="15" customHeight="1" x14ac:dyDescent="0.3">
      <c r="B2177" s="25"/>
      <c r="C2177" s="25"/>
    </row>
    <row r="2178" spans="2:3" ht="15" customHeight="1" x14ac:dyDescent="0.3">
      <c r="B2178" s="25"/>
      <c r="C2178" s="25"/>
    </row>
    <row r="2179" spans="2:3" ht="15" customHeight="1" x14ac:dyDescent="0.3">
      <c r="B2179" s="25"/>
      <c r="C2179" s="25"/>
    </row>
    <row r="2180" spans="2:3" ht="15" customHeight="1" x14ac:dyDescent="0.3">
      <c r="B2180" s="25"/>
      <c r="C2180" s="25"/>
    </row>
    <row r="2181" spans="2:3" ht="15" customHeight="1" x14ac:dyDescent="0.3">
      <c r="B2181" s="25"/>
      <c r="C2181" s="25"/>
    </row>
    <row r="2182" spans="2:3" ht="15" customHeight="1" x14ac:dyDescent="0.3">
      <c r="B2182" s="25"/>
      <c r="C2182" s="25"/>
    </row>
    <row r="2183" spans="2:3" ht="15" customHeight="1" x14ac:dyDescent="0.3">
      <c r="B2183" s="25"/>
      <c r="C2183" s="25"/>
    </row>
    <row r="2184" spans="2:3" ht="15" customHeight="1" x14ac:dyDescent="0.3">
      <c r="B2184" s="25"/>
      <c r="C2184" s="25"/>
    </row>
    <row r="2185" spans="2:3" ht="15" customHeight="1" x14ac:dyDescent="0.3">
      <c r="B2185" s="25"/>
      <c r="C2185" s="25"/>
    </row>
    <row r="2186" spans="2:3" ht="15" customHeight="1" x14ac:dyDescent="0.3">
      <c r="B2186" s="25"/>
      <c r="C2186" s="25"/>
    </row>
    <row r="2187" spans="2:3" ht="15" customHeight="1" x14ac:dyDescent="0.3">
      <c r="B2187" s="25"/>
      <c r="C2187" s="25"/>
    </row>
    <row r="2188" spans="2:3" ht="15" customHeight="1" x14ac:dyDescent="0.3">
      <c r="B2188" s="25"/>
      <c r="C2188" s="25"/>
    </row>
    <row r="2189" spans="2:3" ht="15" customHeight="1" x14ac:dyDescent="0.3">
      <c r="B2189" s="25"/>
      <c r="C2189" s="25"/>
    </row>
    <row r="2190" spans="2:3" ht="15" customHeight="1" x14ac:dyDescent="0.3">
      <c r="B2190" s="25"/>
      <c r="C2190" s="25"/>
    </row>
    <row r="2191" spans="2:3" ht="15" customHeight="1" x14ac:dyDescent="0.3">
      <c r="B2191" s="25"/>
      <c r="C2191" s="25"/>
    </row>
    <row r="2192" spans="2:3" ht="15" customHeight="1" x14ac:dyDescent="0.3">
      <c r="B2192" s="25"/>
      <c r="C2192" s="25"/>
    </row>
    <row r="2193" spans="2:3" ht="15" customHeight="1" x14ac:dyDescent="0.3">
      <c r="B2193" s="25"/>
      <c r="C2193" s="25"/>
    </row>
    <row r="2194" spans="2:3" ht="15" customHeight="1" x14ac:dyDescent="0.3">
      <c r="B2194" s="25"/>
      <c r="C2194" s="25"/>
    </row>
    <row r="2195" spans="2:3" ht="15" customHeight="1" x14ac:dyDescent="0.3">
      <c r="B2195" s="25"/>
      <c r="C2195" s="25"/>
    </row>
    <row r="2196" spans="2:3" ht="15" customHeight="1" x14ac:dyDescent="0.3">
      <c r="B2196" s="25"/>
      <c r="C2196" s="25"/>
    </row>
    <row r="2197" spans="2:3" ht="15" customHeight="1" x14ac:dyDescent="0.3">
      <c r="B2197" s="25"/>
      <c r="C2197" s="25"/>
    </row>
    <row r="2198" spans="2:3" ht="15" customHeight="1" x14ac:dyDescent="0.3">
      <c r="B2198" s="25"/>
      <c r="C2198" s="25"/>
    </row>
    <row r="2199" spans="2:3" ht="15" customHeight="1" x14ac:dyDescent="0.3">
      <c r="B2199" s="25"/>
      <c r="C2199" s="25"/>
    </row>
    <row r="2200" spans="2:3" ht="15" customHeight="1" x14ac:dyDescent="0.3">
      <c r="B2200" s="25"/>
      <c r="C2200" s="25"/>
    </row>
    <row r="2201" spans="2:3" ht="15" customHeight="1" x14ac:dyDescent="0.3">
      <c r="B2201" s="25"/>
      <c r="C2201" s="25"/>
    </row>
    <row r="2202" spans="2:3" ht="15" customHeight="1" x14ac:dyDescent="0.3">
      <c r="B2202" s="25"/>
      <c r="C2202" s="25"/>
    </row>
    <row r="2203" spans="2:3" ht="15" customHeight="1" x14ac:dyDescent="0.3">
      <c r="B2203" s="25"/>
      <c r="C2203" s="25"/>
    </row>
    <row r="2204" spans="2:3" ht="15" customHeight="1" x14ac:dyDescent="0.3">
      <c r="B2204" s="25"/>
      <c r="C2204" s="25"/>
    </row>
    <row r="2205" spans="2:3" ht="15" customHeight="1" x14ac:dyDescent="0.3">
      <c r="B2205" s="25"/>
      <c r="C2205" s="25"/>
    </row>
    <row r="2206" spans="2:3" ht="15" customHeight="1" x14ac:dyDescent="0.3">
      <c r="B2206" s="25"/>
      <c r="C2206" s="25"/>
    </row>
    <row r="2207" spans="2:3" ht="15" customHeight="1" x14ac:dyDescent="0.3">
      <c r="B2207" s="25"/>
      <c r="C2207" s="25"/>
    </row>
    <row r="2208" spans="2:3" ht="15" customHeight="1" x14ac:dyDescent="0.3">
      <c r="B2208" s="25"/>
      <c r="C2208" s="25"/>
    </row>
    <row r="2209" spans="2:3" ht="15" customHeight="1" x14ac:dyDescent="0.3">
      <c r="B2209" s="25"/>
      <c r="C2209" s="25"/>
    </row>
    <row r="2210" spans="2:3" ht="15" customHeight="1" x14ac:dyDescent="0.3">
      <c r="B2210" s="25"/>
      <c r="C2210" s="25"/>
    </row>
    <row r="2211" spans="2:3" ht="15" customHeight="1" x14ac:dyDescent="0.3">
      <c r="B2211" s="25"/>
      <c r="C2211" s="25"/>
    </row>
    <row r="2212" spans="2:3" ht="15" customHeight="1" x14ac:dyDescent="0.3">
      <c r="B2212" s="25"/>
      <c r="C2212" s="25"/>
    </row>
    <row r="2213" spans="2:3" ht="15" customHeight="1" x14ac:dyDescent="0.3">
      <c r="B2213" s="25"/>
      <c r="C2213" s="25"/>
    </row>
    <row r="2214" spans="2:3" ht="15" customHeight="1" x14ac:dyDescent="0.3">
      <c r="B2214" s="25"/>
      <c r="C2214" s="25"/>
    </row>
    <row r="2215" spans="2:3" ht="15" customHeight="1" x14ac:dyDescent="0.3">
      <c r="B2215" s="25"/>
      <c r="C2215" s="25"/>
    </row>
    <row r="2216" spans="2:3" ht="15" customHeight="1" x14ac:dyDescent="0.3">
      <c r="B2216" s="25"/>
      <c r="C2216" s="25"/>
    </row>
    <row r="2217" spans="2:3" ht="15" customHeight="1" x14ac:dyDescent="0.3">
      <c r="B2217" s="25"/>
      <c r="C2217" s="25"/>
    </row>
    <row r="2218" spans="2:3" ht="15" customHeight="1" x14ac:dyDescent="0.3">
      <c r="B2218" s="25"/>
      <c r="C2218" s="25"/>
    </row>
    <row r="2219" spans="2:3" ht="15" customHeight="1" x14ac:dyDescent="0.3">
      <c r="B2219" s="25"/>
      <c r="C2219" s="25"/>
    </row>
    <row r="2220" spans="2:3" ht="15" customHeight="1" x14ac:dyDescent="0.3">
      <c r="B2220" s="25"/>
      <c r="C2220" s="25"/>
    </row>
    <row r="2221" spans="2:3" ht="15" customHeight="1" x14ac:dyDescent="0.3">
      <c r="B2221" s="25"/>
      <c r="C2221" s="25"/>
    </row>
    <row r="2222" spans="2:3" ht="15" customHeight="1" x14ac:dyDescent="0.3">
      <c r="B2222" s="25"/>
      <c r="C2222" s="25"/>
    </row>
    <row r="2223" spans="2:3" ht="15" customHeight="1" x14ac:dyDescent="0.3">
      <c r="B2223" s="25"/>
      <c r="C2223" s="25"/>
    </row>
    <row r="2224" spans="2:3" ht="15" customHeight="1" x14ac:dyDescent="0.3">
      <c r="B2224" s="25"/>
      <c r="C2224" s="25"/>
    </row>
    <row r="2225" spans="2:3" ht="15" customHeight="1" x14ac:dyDescent="0.3">
      <c r="B2225" s="25"/>
      <c r="C2225" s="25"/>
    </row>
    <row r="2226" spans="2:3" ht="15" customHeight="1" x14ac:dyDescent="0.3">
      <c r="B2226" s="25"/>
      <c r="C2226" s="25"/>
    </row>
    <row r="2227" spans="2:3" ht="15" customHeight="1" x14ac:dyDescent="0.3">
      <c r="B2227" s="25"/>
      <c r="C2227" s="25"/>
    </row>
    <row r="2228" spans="2:3" ht="15" customHeight="1" x14ac:dyDescent="0.3">
      <c r="B2228" s="25"/>
      <c r="C2228" s="25"/>
    </row>
    <row r="2229" spans="2:3" ht="15" customHeight="1" x14ac:dyDescent="0.3">
      <c r="B2229" s="25"/>
      <c r="C2229" s="25"/>
    </row>
    <row r="2230" spans="2:3" ht="15" customHeight="1" x14ac:dyDescent="0.3">
      <c r="B2230" s="25"/>
      <c r="C2230" s="25"/>
    </row>
    <row r="2231" spans="2:3" ht="15" customHeight="1" x14ac:dyDescent="0.3">
      <c r="B2231" s="25"/>
      <c r="C2231" s="25"/>
    </row>
    <row r="2232" spans="2:3" ht="15" customHeight="1" x14ac:dyDescent="0.3">
      <c r="B2232" s="25"/>
      <c r="C2232" s="25"/>
    </row>
    <row r="2233" spans="2:3" ht="15" customHeight="1" x14ac:dyDescent="0.3">
      <c r="B2233" s="25"/>
      <c r="C2233" s="25"/>
    </row>
    <row r="2234" spans="2:3" ht="15" customHeight="1" x14ac:dyDescent="0.3">
      <c r="B2234" s="25"/>
      <c r="C2234" s="25"/>
    </row>
    <row r="2235" spans="2:3" ht="15" customHeight="1" x14ac:dyDescent="0.3">
      <c r="B2235" s="25"/>
      <c r="C2235" s="25"/>
    </row>
    <row r="2236" spans="2:3" ht="15" customHeight="1" x14ac:dyDescent="0.3">
      <c r="B2236" s="25"/>
      <c r="C2236" s="25"/>
    </row>
    <row r="2237" spans="2:3" ht="15" customHeight="1" x14ac:dyDescent="0.3">
      <c r="B2237" s="25"/>
      <c r="C2237" s="25"/>
    </row>
    <row r="2238" spans="2:3" ht="15" customHeight="1" x14ac:dyDescent="0.3">
      <c r="B2238" s="25"/>
      <c r="C2238" s="25"/>
    </row>
    <row r="2239" spans="2:3" ht="15" customHeight="1" x14ac:dyDescent="0.3">
      <c r="B2239" s="25"/>
      <c r="C2239" s="25"/>
    </row>
    <row r="2240" spans="2:3" ht="15" customHeight="1" x14ac:dyDescent="0.3">
      <c r="B2240" s="25"/>
      <c r="C2240" s="25"/>
    </row>
    <row r="2241" spans="2:3" ht="15" customHeight="1" x14ac:dyDescent="0.3">
      <c r="B2241" s="25"/>
      <c r="C2241" s="25"/>
    </row>
    <row r="2242" spans="2:3" ht="15" customHeight="1" x14ac:dyDescent="0.3">
      <c r="B2242" s="25"/>
      <c r="C2242" s="25"/>
    </row>
    <row r="2243" spans="2:3" ht="15" customHeight="1" x14ac:dyDescent="0.3">
      <c r="B2243" s="25"/>
      <c r="C2243" s="25"/>
    </row>
    <row r="2244" spans="2:3" ht="15" customHeight="1" x14ac:dyDescent="0.3">
      <c r="B2244" s="25"/>
      <c r="C2244" s="25"/>
    </row>
    <row r="2245" spans="2:3" ht="15" customHeight="1" x14ac:dyDescent="0.3">
      <c r="B2245" s="25"/>
      <c r="C2245" s="25"/>
    </row>
    <row r="2246" spans="2:3" ht="15" customHeight="1" x14ac:dyDescent="0.3">
      <c r="B2246" s="25"/>
      <c r="C2246" s="25"/>
    </row>
    <row r="2247" spans="2:3" ht="15" customHeight="1" x14ac:dyDescent="0.3">
      <c r="B2247" s="25"/>
      <c r="C2247" s="25"/>
    </row>
    <row r="2248" spans="2:3" ht="15" customHeight="1" x14ac:dyDescent="0.3">
      <c r="B2248" s="25"/>
      <c r="C2248" s="25"/>
    </row>
    <row r="2249" spans="2:3" ht="15" customHeight="1" x14ac:dyDescent="0.3">
      <c r="B2249" s="25"/>
      <c r="C2249" s="25"/>
    </row>
    <row r="2250" spans="2:3" ht="15" customHeight="1" x14ac:dyDescent="0.3">
      <c r="B2250" s="25"/>
      <c r="C2250" s="25"/>
    </row>
    <row r="2251" spans="2:3" ht="15" customHeight="1" x14ac:dyDescent="0.3">
      <c r="B2251" s="25"/>
      <c r="C2251" s="25"/>
    </row>
    <row r="2252" spans="2:3" ht="15" customHeight="1" x14ac:dyDescent="0.3">
      <c r="B2252" s="25"/>
      <c r="C2252" s="25"/>
    </row>
    <row r="2253" spans="2:3" ht="15" customHeight="1" x14ac:dyDescent="0.3">
      <c r="B2253" s="25"/>
      <c r="C2253" s="25"/>
    </row>
    <row r="2254" spans="2:3" ht="15" customHeight="1" x14ac:dyDescent="0.3">
      <c r="B2254" s="25"/>
      <c r="C2254" s="25"/>
    </row>
    <row r="2255" spans="2:3" ht="15" customHeight="1" x14ac:dyDescent="0.3">
      <c r="B2255" s="25"/>
      <c r="C2255" s="25"/>
    </row>
    <row r="2256" spans="2:3" ht="15" customHeight="1" x14ac:dyDescent="0.3">
      <c r="B2256" s="25"/>
      <c r="C2256" s="25"/>
    </row>
    <row r="2257" spans="2:3" ht="15" customHeight="1" x14ac:dyDescent="0.3">
      <c r="B2257" s="25"/>
      <c r="C2257" s="25"/>
    </row>
    <row r="2258" spans="2:3" ht="15" customHeight="1" x14ac:dyDescent="0.3">
      <c r="B2258" s="25"/>
      <c r="C2258" s="25"/>
    </row>
    <row r="2259" spans="2:3" ht="15" customHeight="1" x14ac:dyDescent="0.3">
      <c r="B2259" s="25"/>
      <c r="C2259" s="25"/>
    </row>
    <row r="2260" spans="2:3" ht="15" customHeight="1" x14ac:dyDescent="0.3">
      <c r="B2260" s="25"/>
      <c r="C2260" s="25"/>
    </row>
    <row r="2261" spans="2:3" ht="15" customHeight="1" x14ac:dyDescent="0.3">
      <c r="B2261" s="25"/>
      <c r="C2261" s="25"/>
    </row>
    <row r="2262" spans="2:3" ht="15" customHeight="1" x14ac:dyDescent="0.3">
      <c r="B2262" s="25"/>
      <c r="C2262" s="25"/>
    </row>
    <row r="2263" spans="2:3" ht="15" customHeight="1" x14ac:dyDescent="0.3">
      <c r="B2263" s="25"/>
      <c r="C2263" s="25"/>
    </row>
    <row r="2264" spans="2:3" ht="15" customHeight="1" x14ac:dyDescent="0.3">
      <c r="B2264" s="25"/>
      <c r="C2264" s="25"/>
    </row>
    <row r="2265" spans="2:3" ht="15" customHeight="1" x14ac:dyDescent="0.3">
      <c r="B2265" s="25"/>
      <c r="C2265" s="25"/>
    </row>
    <row r="2266" spans="2:3" ht="15" customHeight="1" x14ac:dyDescent="0.3">
      <c r="B2266" s="25"/>
      <c r="C2266" s="25"/>
    </row>
    <row r="2267" spans="2:3" ht="15" customHeight="1" x14ac:dyDescent="0.3">
      <c r="B2267" s="25"/>
      <c r="C2267" s="25"/>
    </row>
    <row r="2268" spans="2:3" ht="15" customHeight="1" x14ac:dyDescent="0.3">
      <c r="B2268" s="25"/>
      <c r="C2268" s="25"/>
    </row>
    <row r="2269" spans="2:3" ht="15" customHeight="1" x14ac:dyDescent="0.3">
      <c r="B2269" s="25"/>
      <c r="C2269" s="25"/>
    </row>
    <row r="2270" spans="2:3" ht="15" customHeight="1" x14ac:dyDescent="0.3">
      <c r="B2270" s="25"/>
      <c r="C2270" s="25"/>
    </row>
    <row r="2271" spans="2:3" ht="15" customHeight="1" x14ac:dyDescent="0.3">
      <c r="B2271" s="25"/>
      <c r="C2271" s="25"/>
    </row>
    <row r="2272" spans="2:3" ht="15" customHeight="1" x14ac:dyDescent="0.3">
      <c r="B2272" s="25"/>
      <c r="C2272" s="25"/>
    </row>
    <row r="2273" spans="2:3" ht="15" customHeight="1" x14ac:dyDescent="0.3">
      <c r="B2273" s="25"/>
      <c r="C2273" s="25"/>
    </row>
    <row r="2274" spans="2:3" ht="15" customHeight="1" x14ac:dyDescent="0.3">
      <c r="B2274" s="25"/>
      <c r="C2274" s="25"/>
    </row>
    <row r="2275" spans="2:3" ht="15" customHeight="1" x14ac:dyDescent="0.3">
      <c r="B2275" s="25"/>
      <c r="C2275" s="25"/>
    </row>
    <row r="2276" spans="2:3" ht="15" customHeight="1" x14ac:dyDescent="0.3">
      <c r="B2276" s="25"/>
      <c r="C2276" s="25"/>
    </row>
    <row r="2277" spans="2:3" ht="15" customHeight="1" x14ac:dyDescent="0.3">
      <c r="B2277" s="25"/>
      <c r="C2277" s="25"/>
    </row>
    <row r="2278" spans="2:3" ht="15" customHeight="1" x14ac:dyDescent="0.3">
      <c r="B2278" s="25"/>
      <c r="C2278" s="25"/>
    </row>
    <row r="2279" spans="2:3" ht="15" customHeight="1" x14ac:dyDescent="0.3">
      <c r="B2279" s="25"/>
      <c r="C2279" s="25"/>
    </row>
    <row r="2280" spans="2:3" ht="15" customHeight="1" x14ac:dyDescent="0.3">
      <c r="B2280" s="25"/>
      <c r="C2280" s="25"/>
    </row>
    <row r="2281" spans="2:3" ht="15" customHeight="1" x14ac:dyDescent="0.3">
      <c r="B2281" s="25"/>
      <c r="C2281" s="25"/>
    </row>
    <row r="2282" spans="2:3" ht="15" customHeight="1" x14ac:dyDescent="0.3">
      <c r="B2282" s="25"/>
      <c r="C2282" s="25"/>
    </row>
    <row r="2283" spans="2:3" ht="15" customHeight="1" x14ac:dyDescent="0.3">
      <c r="B2283" s="25"/>
      <c r="C2283" s="25"/>
    </row>
    <row r="2284" spans="2:3" ht="15" customHeight="1" x14ac:dyDescent="0.3">
      <c r="B2284" s="25"/>
      <c r="C2284" s="25"/>
    </row>
    <row r="2285" spans="2:3" ht="15" customHeight="1" x14ac:dyDescent="0.3">
      <c r="B2285" s="25"/>
      <c r="C2285" s="25"/>
    </row>
    <row r="2286" spans="2:3" ht="15" customHeight="1" x14ac:dyDescent="0.3">
      <c r="B2286" s="25"/>
      <c r="C2286" s="25"/>
    </row>
    <row r="2287" spans="2:3" ht="15" customHeight="1" x14ac:dyDescent="0.3">
      <c r="B2287" s="25"/>
      <c r="C2287" s="25"/>
    </row>
    <row r="2288" spans="2:3" ht="15" customHeight="1" x14ac:dyDescent="0.3">
      <c r="B2288" s="25"/>
      <c r="C2288" s="25"/>
    </row>
    <row r="2289" spans="2:3" ht="15" customHeight="1" x14ac:dyDescent="0.3">
      <c r="B2289" s="25"/>
      <c r="C2289" s="25"/>
    </row>
    <row r="2290" spans="2:3" ht="15" customHeight="1" x14ac:dyDescent="0.3">
      <c r="B2290" s="25"/>
      <c r="C2290" s="25"/>
    </row>
    <row r="2291" spans="2:3" ht="15" customHeight="1" x14ac:dyDescent="0.3">
      <c r="B2291" s="25"/>
      <c r="C2291" s="25"/>
    </row>
    <row r="2292" spans="2:3" ht="15" customHeight="1" x14ac:dyDescent="0.3">
      <c r="B2292" s="25"/>
      <c r="C2292" s="25"/>
    </row>
    <row r="2293" spans="2:3" ht="15" customHeight="1" x14ac:dyDescent="0.3">
      <c r="B2293" s="25"/>
      <c r="C2293" s="25"/>
    </row>
    <row r="2294" spans="2:3" ht="15" customHeight="1" x14ac:dyDescent="0.3">
      <c r="B2294" s="25"/>
      <c r="C2294" s="25"/>
    </row>
    <row r="2295" spans="2:3" ht="15" customHeight="1" x14ac:dyDescent="0.3">
      <c r="B2295" s="25"/>
      <c r="C2295" s="25"/>
    </row>
    <row r="2296" spans="2:3" ht="15" customHeight="1" x14ac:dyDescent="0.3">
      <c r="B2296" s="25"/>
      <c r="C2296" s="25"/>
    </row>
    <row r="2297" spans="2:3" ht="15" customHeight="1" x14ac:dyDescent="0.3">
      <c r="B2297" s="25"/>
      <c r="C2297" s="25"/>
    </row>
    <row r="2298" spans="2:3" ht="15" customHeight="1" x14ac:dyDescent="0.3">
      <c r="B2298" s="25"/>
      <c r="C2298" s="25"/>
    </row>
    <row r="2299" spans="2:3" ht="15" customHeight="1" x14ac:dyDescent="0.3">
      <c r="B2299" s="25"/>
      <c r="C2299" s="25"/>
    </row>
    <row r="2300" spans="2:3" ht="15" customHeight="1" x14ac:dyDescent="0.3">
      <c r="B2300" s="25"/>
      <c r="C2300" s="25"/>
    </row>
    <row r="2301" spans="2:3" ht="15" customHeight="1" x14ac:dyDescent="0.3">
      <c r="B2301" s="25"/>
      <c r="C2301" s="25"/>
    </row>
    <row r="2302" spans="2:3" ht="15" customHeight="1" x14ac:dyDescent="0.3">
      <c r="B2302" s="25"/>
      <c r="C2302" s="25"/>
    </row>
    <row r="2303" spans="2:3" ht="15" customHeight="1" x14ac:dyDescent="0.3">
      <c r="B2303" s="25"/>
      <c r="C2303" s="25"/>
    </row>
    <row r="2304" spans="2:3" ht="15" customHeight="1" x14ac:dyDescent="0.3">
      <c r="B2304" s="25"/>
      <c r="C2304" s="25"/>
    </row>
    <row r="2305" spans="2:3" ht="15" customHeight="1" x14ac:dyDescent="0.3">
      <c r="B2305" s="25"/>
      <c r="C2305" s="25"/>
    </row>
    <row r="2306" spans="2:3" ht="15" customHeight="1" x14ac:dyDescent="0.3">
      <c r="B2306" s="25"/>
      <c r="C2306" s="25"/>
    </row>
    <row r="2307" spans="2:3" ht="15" customHeight="1" x14ac:dyDescent="0.3">
      <c r="B2307" s="25"/>
      <c r="C2307" s="25"/>
    </row>
    <row r="2308" spans="2:3" ht="15" customHeight="1" x14ac:dyDescent="0.3">
      <c r="B2308" s="25"/>
      <c r="C2308" s="25"/>
    </row>
    <row r="2309" spans="2:3" ht="15" customHeight="1" x14ac:dyDescent="0.3">
      <c r="B2309" s="25"/>
      <c r="C2309" s="25"/>
    </row>
    <row r="2310" spans="2:3" ht="15" customHeight="1" x14ac:dyDescent="0.3">
      <c r="B2310" s="25"/>
      <c r="C2310" s="25"/>
    </row>
    <row r="2311" spans="2:3" ht="15" customHeight="1" x14ac:dyDescent="0.3">
      <c r="B2311" s="25"/>
      <c r="C2311" s="25"/>
    </row>
    <row r="2312" spans="2:3" ht="15" customHeight="1" x14ac:dyDescent="0.3">
      <c r="B2312" s="25"/>
      <c r="C2312" s="25"/>
    </row>
    <row r="2313" spans="2:3" ht="15" customHeight="1" x14ac:dyDescent="0.3">
      <c r="B2313" s="25"/>
      <c r="C2313" s="25"/>
    </row>
    <row r="2314" spans="2:3" ht="15" customHeight="1" x14ac:dyDescent="0.3">
      <c r="B2314" s="25"/>
      <c r="C2314" s="25"/>
    </row>
    <row r="2315" spans="2:3" ht="15" customHeight="1" x14ac:dyDescent="0.3">
      <c r="B2315" s="25"/>
      <c r="C2315" s="25"/>
    </row>
    <row r="2316" spans="2:3" ht="15" customHeight="1" x14ac:dyDescent="0.3">
      <c r="B2316" s="25"/>
      <c r="C2316" s="25"/>
    </row>
    <row r="2317" spans="2:3" ht="15" customHeight="1" x14ac:dyDescent="0.3">
      <c r="B2317" s="25"/>
      <c r="C2317" s="25"/>
    </row>
    <row r="2318" spans="2:3" ht="15" customHeight="1" x14ac:dyDescent="0.3">
      <c r="B2318" s="25"/>
      <c r="C2318" s="25"/>
    </row>
    <row r="2319" spans="2:3" ht="15" customHeight="1" x14ac:dyDescent="0.3">
      <c r="B2319" s="25"/>
      <c r="C2319" s="25"/>
    </row>
    <row r="2320" spans="2:3" ht="15" customHeight="1" x14ac:dyDescent="0.3">
      <c r="B2320" s="25"/>
      <c r="C2320" s="25"/>
    </row>
    <row r="2321" spans="2:3" ht="15" customHeight="1" x14ac:dyDescent="0.3">
      <c r="B2321" s="25"/>
      <c r="C2321" s="25"/>
    </row>
    <row r="2322" spans="2:3" ht="15" customHeight="1" x14ac:dyDescent="0.3">
      <c r="B2322" s="25"/>
      <c r="C2322" s="25"/>
    </row>
    <row r="2323" spans="2:3" ht="15" customHeight="1" x14ac:dyDescent="0.3">
      <c r="B2323" s="25"/>
      <c r="C2323" s="25"/>
    </row>
    <row r="2324" spans="2:3" ht="15" customHeight="1" x14ac:dyDescent="0.3">
      <c r="B2324" s="25"/>
      <c r="C2324" s="25"/>
    </row>
    <row r="2325" spans="2:3" ht="15" customHeight="1" x14ac:dyDescent="0.3">
      <c r="B2325" s="25"/>
      <c r="C2325" s="25"/>
    </row>
    <row r="2326" spans="2:3" ht="15" customHeight="1" x14ac:dyDescent="0.3">
      <c r="B2326" s="25"/>
      <c r="C2326" s="25"/>
    </row>
    <row r="2327" spans="2:3" ht="15" customHeight="1" x14ac:dyDescent="0.3">
      <c r="B2327" s="25"/>
      <c r="C2327" s="25"/>
    </row>
    <row r="2328" spans="2:3" ht="15" customHeight="1" x14ac:dyDescent="0.3">
      <c r="B2328" s="25"/>
      <c r="C2328" s="25"/>
    </row>
    <row r="2329" spans="2:3" ht="15" customHeight="1" x14ac:dyDescent="0.3">
      <c r="B2329" s="25"/>
      <c r="C2329" s="25"/>
    </row>
    <row r="2330" spans="2:3" ht="15" customHeight="1" x14ac:dyDescent="0.3">
      <c r="B2330" s="25"/>
      <c r="C2330" s="25"/>
    </row>
    <row r="2331" spans="2:3" ht="15" customHeight="1" x14ac:dyDescent="0.3">
      <c r="B2331" s="25"/>
      <c r="C2331" s="25"/>
    </row>
    <row r="2332" spans="2:3" ht="15" customHeight="1" x14ac:dyDescent="0.3">
      <c r="B2332" s="25"/>
      <c r="C2332" s="25"/>
    </row>
    <row r="2333" spans="2:3" ht="15" customHeight="1" x14ac:dyDescent="0.3">
      <c r="B2333" s="25"/>
      <c r="C2333" s="25"/>
    </row>
    <row r="2334" spans="2:3" ht="15" customHeight="1" x14ac:dyDescent="0.3">
      <c r="B2334" s="25"/>
      <c r="C2334" s="25"/>
    </row>
    <row r="2335" spans="2:3" ht="15" customHeight="1" x14ac:dyDescent="0.3">
      <c r="B2335" s="25"/>
      <c r="C2335" s="25"/>
    </row>
    <row r="2336" spans="2:3" ht="15" customHeight="1" x14ac:dyDescent="0.3">
      <c r="B2336" s="25"/>
      <c r="C2336" s="25"/>
    </row>
  </sheetData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00"/>
  <sheetViews>
    <sheetView workbookViewId="0">
      <selection activeCell="J4" sqref="J4"/>
    </sheetView>
  </sheetViews>
  <sheetFormatPr defaultColWidth="14.44140625" defaultRowHeight="15" customHeight="1" x14ac:dyDescent="0.3"/>
  <cols>
    <col min="1" max="1" width="14" bestFit="1" customWidth="1"/>
    <col min="2" max="2" width="15.5546875" bestFit="1" customWidth="1"/>
    <col min="3" max="3" width="12" bestFit="1" customWidth="1"/>
    <col min="4" max="4" width="11" bestFit="1" customWidth="1"/>
    <col min="5" max="5" width="7" bestFit="1" customWidth="1"/>
    <col min="6" max="6" width="12" bestFit="1" customWidth="1"/>
    <col min="7" max="7" width="14" bestFit="1" customWidth="1"/>
    <col min="8" max="8" width="19.33203125" bestFit="1" customWidth="1"/>
    <col min="9" max="9" width="14" bestFit="1" customWidth="1"/>
    <col min="10" max="10" width="24.109375" bestFit="1" customWidth="1"/>
    <col min="11" max="11" width="18.77734375" bestFit="1" customWidth="1"/>
    <col min="12" max="26" width="8.6640625" customWidth="1"/>
  </cols>
  <sheetData>
    <row r="1" spans="1:6" ht="14.4" x14ac:dyDescent="0.3">
      <c r="A1" s="1" t="s">
        <v>3943</v>
      </c>
    </row>
    <row r="2" spans="1:6" ht="15" customHeight="1" x14ac:dyDescent="0.3">
      <c r="A2" s="39" t="s">
        <v>8117</v>
      </c>
      <c r="B2" s="39" t="s">
        <v>8114</v>
      </c>
    </row>
    <row r="3" spans="1:6" ht="15" customHeight="1" x14ac:dyDescent="0.3">
      <c r="A3" s="39" t="s">
        <v>8105</v>
      </c>
      <c r="B3" t="s">
        <v>8111</v>
      </c>
      <c r="C3" t="s">
        <v>8112</v>
      </c>
      <c r="D3" t="s">
        <v>8113</v>
      </c>
      <c r="E3" t="s">
        <v>8106</v>
      </c>
      <c r="F3" t="s">
        <v>8107</v>
      </c>
    </row>
    <row r="4" spans="1:6" ht="15" customHeight="1" x14ac:dyDescent="0.3">
      <c r="A4" s="40" t="s">
        <v>8108</v>
      </c>
      <c r="B4">
        <v>1721417.7000000009</v>
      </c>
      <c r="C4">
        <v>1714717.24</v>
      </c>
      <c r="D4">
        <v>869155.1999999996</v>
      </c>
      <c r="F4">
        <v>4305290.1400000006</v>
      </c>
    </row>
    <row r="5" spans="1:6" ht="14.4" x14ac:dyDescent="0.3">
      <c r="A5" s="40" t="s">
        <v>8116</v>
      </c>
      <c r="B5">
        <v>8176327.6299999943</v>
      </c>
      <c r="C5">
        <v>8520712.9299999997</v>
      </c>
      <c r="D5">
        <v>3646606.2599999988</v>
      </c>
      <c r="F5">
        <v>20343646.819999993</v>
      </c>
    </row>
    <row r="6" spans="1:6" ht="14.4" x14ac:dyDescent="0.3">
      <c r="A6" s="40" t="s">
        <v>8109</v>
      </c>
      <c r="B6">
        <v>2223149.9299999992</v>
      </c>
      <c r="C6">
        <v>2437209.0299999993</v>
      </c>
      <c r="D6">
        <v>1068782.8099999998</v>
      </c>
      <c r="F6">
        <v>5729141.7699999986</v>
      </c>
    </row>
    <row r="7" spans="1:6" ht="14.4" x14ac:dyDescent="0.3">
      <c r="A7" s="40" t="s">
        <v>8110</v>
      </c>
      <c r="B7">
        <v>483792.72000000003</v>
      </c>
      <c r="C7">
        <v>566702.46000000008</v>
      </c>
      <c r="D7">
        <v>163784.70000000001</v>
      </c>
      <c r="F7">
        <v>1214279.8800000001</v>
      </c>
    </row>
    <row r="8" spans="1:6" ht="14.4" x14ac:dyDescent="0.3">
      <c r="A8" s="40" t="s">
        <v>8106</v>
      </c>
    </row>
    <row r="9" spans="1:6" ht="14.4" x14ac:dyDescent="0.3">
      <c r="A9" s="40" t="s">
        <v>8107</v>
      </c>
      <c r="B9">
        <v>12604687.979999995</v>
      </c>
      <c r="C9">
        <v>13239341.66</v>
      </c>
      <c r="D9">
        <v>5748328.9699999979</v>
      </c>
      <c r="F9">
        <v>31592358.609999992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workbookViewId="0">
      <selection activeCell="G15" sqref="G15"/>
    </sheetView>
  </sheetViews>
  <sheetFormatPr defaultColWidth="14.44140625" defaultRowHeight="15" customHeight="1" x14ac:dyDescent="0.3"/>
  <cols>
    <col min="1" max="1" width="9.88671875" customWidth="1"/>
    <col min="2" max="2" width="15.6640625" customWidth="1"/>
    <col min="3" max="3" width="13.6640625" customWidth="1"/>
    <col min="4" max="4" width="14.33203125" customWidth="1"/>
    <col min="5" max="5" width="9.44140625" hidden="1" customWidth="1"/>
    <col min="6" max="17" width="12" bestFit="1" customWidth="1"/>
    <col min="18" max="18" width="9.21875" bestFit="1" customWidth="1"/>
    <col min="19" max="19" width="7" bestFit="1" customWidth="1"/>
    <col min="20" max="20" width="12" bestFit="1" customWidth="1"/>
    <col min="21" max="26" width="8.6640625" customWidth="1"/>
  </cols>
  <sheetData>
    <row r="1" spans="1:6" ht="14.4" x14ac:dyDescent="0.3">
      <c r="A1" s="1" t="s">
        <v>3944</v>
      </c>
    </row>
    <row r="2" spans="1:6" ht="15" customHeight="1" x14ac:dyDescent="0.3">
      <c r="A2" s="39" t="s">
        <v>8118</v>
      </c>
      <c r="B2" s="39" t="s">
        <v>8114</v>
      </c>
    </row>
    <row r="3" spans="1:6" ht="15" customHeight="1" x14ac:dyDescent="0.3">
      <c r="A3" s="42" t="s">
        <v>8105</v>
      </c>
      <c r="B3" s="43" t="s">
        <v>8077</v>
      </c>
      <c r="C3" s="43" t="s">
        <v>8075</v>
      </c>
      <c r="D3" s="43" t="s">
        <v>8076</v>
      </c>
      <c r="E3" s="43" t="s">
        <v>8106</v>
      </c>
      <c r="F3" s="43" t="s">
        <v>8107</v>
      </c>
    </row>
    <row r="4" spans="1:6" ht="15" customHeight="1" x14ac:dyDescent="0.3">
      <c r="A4" s="44" t="s">
        <v>8080</v>
      </c>
      <c r="B4" s="43">
        <v>33081.373793103427</v>
      </c>
      <c r="C4" s="43">
        <v>18997.280691823889</v>
      </c>
      <c r="D4" s="43">
        <v>9250.3617857142908</v>
      </c>
      <c r="E4" s="43"/>
      <c r="F4" s="43">
        <v>19466.24611498255</v>
      </c>
    </row>
    <row r="5" spans="1:6" ht="14.4" x14ac:dyDescent="0.3">
      <c r="A5" s="44" t="s">
        <v>8079</v>
      </c>
      <c r="B5" s="43">
        <v>26111.457936507926</v>
      </c>
      <c r="C5" s="43">
        <v>10334.27932153393</v>
      </c>
      <c r="D5" s="43">
        <v>10179.941965317917</v>
      </c>
      <c r="E5" s="43"/>
      <c r="F5" s="43">
        <v>12016.473913043488</v>
      </c>
    </row>
    <row r="6" spans="1:6" ht="14.4" x14ac:dyDescent="0.3">
      <c r="A6" s="44" t="s">
        <v>8078</v>
      </c>
      <c r="B6" s="43">
        <v>31328.102238805965</v>
      </c>
      <c r="C6" s="43">
        <v>8439.2844000000059</v>
      </c>
      <c r="D6" s="43">
        <v>6890.7568235294129</v>
      </c>
      <c r="E6" s="43"/>
      <c r="F6" s="43">
        <v>10514.939803921558</v>
      </c>
    </row>
    <row r="7" spans="1:6" ht="14.4" x14ac:dyDescent="0.3">
      <c r="A7" s="44" t="s">
        <v>8088</v>
      </c>
      <c r="B7" s="43">
        <v>13891.86</v>
      </c>
      <c r="C7" s="43">
        <v>2395.17</v>
      </c>
      <c r="D7" s="43">
        <v>16950.485000000001</v>
      </c>
      <c r="E7" s="43"/>
      <c r="F7" s="43">
        <v>13478.056923076925</v>
      </c>
    </row>
    <row r="8" spans="1:6" ht="14.4" x14ac:dyDescent="0.3">
      <c r="A8" s="44" t="s">
        <v>8081</v>
      </c>
      <c r="B8" s="43">
        <v>21523.52</v>
      </c>
      <c r="C8" s="43">
        <v>15675.543333333329</v>
      </c>
      <c r="D8" s="43">
        <v>7570.7550000000001</v>
      </c>
      <c r="E8" s="43"/>
      <c r="F8" s="43">
        <v>13948.609999999999</v>
      </c>
    </row>
    <row r="9" spans="1:6" ht="14.4" x14ac:dyDescent="0.3">
      <c r="A9" s="44" t="s">
        <v>8083</v>
      </c>
      <c r="B9" s="43">
        <v>39868.616250000006</v>
      </c>
      <c r="C9" s="43">
        <v>16075.963333333331</v>
      </c>
      <c r="D9" s="43">
        <v>8133.0084090909113</v>
      </c>
      <c r="E9" s="43"/>
      <c r="F9" s="43">
        <v>13589.263437499998</v>
      </c>
    </row>
    <row r="10" spans="1:6" ht="14.4" x14ac:dyDescent="0.3">
      <c r="A10" s="44" t="s">
        <v>8090</v>
      </c>
      <c r="B10" s="43">
        <v>34070.595714285715</v>
      </c>
      <c r="C10" s="43">
        <v>11365.621874999999</v>
      </c>
      <c r="D10" s="43">
        <v>8667.3661538461529</v>
      </c>
      <c r="E10" s="43"/>
      <c r="F10" s="43">
        <v>14806.107777777777</v>
      </c>
    </row>
    <row r="11" spans="1:6" ht="14.4" x14ac:dyDescent="0.3">
      <c r="A11" s="44" t="s">
        <v>8084</v>
      </c>
      <c r="B11" s="43">
        <v>33475.82</v>
      </c>
      <c r="C11" s="43">
        <v>10139.553333333331</v>
      </c>
      <c r="D11" s="43">
        <v>12570.970000000001</v>
      </c>
      <c r="E11" s="43"/>
      <c r="F11" s="43">
        <v>13272.786666666665</v>
      </c>
    </row>
    <row r="12" spans="1:6" ht="14.4" x14ac:dyDescent="0.3">
      <c r="A12" s="44" t="s">
        <v>8082</v>
      </c>
      <c r="B12" s="43">
        <v>27621.609999999997</v>
      </c>
      <c r="C12" s="43">
        <v>8116.72</v>
      </c>
      <c r="D12" s="43">
        <v>12706.975999999999</v>
      </c>
      <c r="E12" s="43"/>
      <c r="F12" s="43">
        <v>13633.143461538462</v>
      </c>
    </row>
    <row r="13" spans="1:6" ht="14.4" x14ac:dyDescent="0.3">
      <c r="A13" s="44" t="s">
        <v>8091</v>
      </c>
      <c r="B13" s="43"/>
      <c r="C13" s="43">
        <v>6760.543333333334</v>
      </c>
      <c r="D13" s="43">
        <v>11716.453333333333</v>
      </c>
      <c r="E13" s="43"/>
      <c r="F13" s="43">
        <v>9238.4983333333348</v>
      </c>
    </row>
    <row r="14" spans="1:6" ht="14.4" x14ac:dyDescent="0.3">
      <c r="A14" s="44" t="s">
        <v>8089</v>
      </c>
      <c r="B14" s="43"/>
      <c r="C14" s="43">
        <v>7668.1787234042558</v>
      </c>
      <c r="D14" s="43">
        <v>11518.785652173914</v>
      </c>
      <c r="E14" s="43"/>
      <c r="F14" s="43">
        <v>8933.3781428571419</v>
      </c>
    </row>
    <row r="15" spans="1:6" ht="14.4" x14ac:dyDescent="0.3">
      <c r="A15" s="44" t="s">
        <v>8094</v>
      </c>
      <c r="B15" s="43"/>
      <c r="C15" s="43">
        <v>10102.026666666667</v>
      </c>
      <c r="D15" s="43">
        <v>11637.812000000002</v>
      </c>
      <c r="E15" s="43"/>
      <c r="F15" s="43">
        <v>10650.521428571428</v>
      </c>
    </row>
    <row r="16" spans="1:6" ht="14.4" x14ac:dyDescent="0.3">
      <c r="A16" s="44" t="s">
        <v>8087</v>
      </c>
      <c r="B16" s="43">
        <v>18261.7575</v>
      </c>
      <c r="C16" s="43">
        <v>13457.094583333337</v>
      </c>
      <c r="D16" s="43">
        <v>12785.637000000001</v>
      </c>
      <c r="E16" s="43"/>
      <c r="F16" s="43">
        <v>13786.149210526319</v>
      </c>
    </row>
    <row r="17" spans="1:6" ht="14.4" x14ac:dyDescent="0.3">
      <c r="A17" s="44" t="s">
        <v>8086</v>
      </c>
      <c r="B17" s="43">
        <v>32732.187142857143</v>
      </c>
      <c r="C17" s="43">
        <v>10174.345999999996</v>
      </c>
      <c r="D17" s="43">
        <v>13360.978888888887</v>
      </c>
      <c r="E17" s="43"/>
      <c r="F17" s="43">
        <v>12865.149499999996</v>
      </c>
    </row>
    <row r="18" spans="1:6" ht="14.4" x14ac:dyDescent="0.3">
      <c r="A18" s="44" t="s">
        <v>8085</v>
      </c>
      <c r="B18" s="43"/>
      <c r="C18" s="43">
        <v>6886.0368421052626</v>
      </c>
      <c r="D18" s="43">
        <v>10510.31380952381</v>
      </c>
      <c r="E18" s="43"/>
      <c r="F18" s="43">
        <v>8788.7822500000002</v>
      </c>
    </row>
    <row r="19" spans="1:6" ht="14.4" x14ac:dyDescent="0.3">
      <c r="A19" s="44" t="s">
        <v>8092</v>
      </c>
      <c r="B19" s="43">
        <v>18709.798000000003</v>
      </c>
      <c r="C19" s="43">
        <v>11919.607857142853</v>
      </c>
      <c r="D19" s="43">
        <v>12296.779729729731</v>
      </c>
      <c r="E19" s="43"/>
      <c r="F19" s="43">
        <v>12489.921071428576</v>
      </c>
    </row>
    <row r="20" spans="1:6" ht="14.4" x14ac:dyDescent="0.3">
      <c r="A20" s="44" t="s">
        <v>8093</v>
      </c>
      <c r="B20" s="43">
        <v>20996.530000000002</v>
      </c>
      <c r="C20" s="43"/>
      <c r="D20" s="43"/>
      <c r="E20" s="43"/>
      <c r="F20" s="43">
        <v>20996.530000000002</v>
      </c>
    </row>
    <row r="21" spans="1:6" ht="15.75" customHeight="1" x14ac:dyDescent="0.3">
      <c r="A21" s="44" t="s">
        <v>8106</v>
      </c>
      <c r="B21" s="43"/>
      <c r="C21" s="43"/>
      <c r="D21" s="43"/>
      <c r="E21" s="43"/>
      <c r="F21" s="43"/>
    </row>
    <row r="22" spans="1:6" ht="15.75" customHeight="1" x14ac:dyDescent="0.3">
      <c r="A22" s="44" t="s">
        <v>8107</v>
      </c>
      <c r="B22" s="43">
        <v>30129.198585526312</v>
      </c>
      <c r="C22" s="43">
        <v>11865.268766816152</v>
      </c>
      <c r="D22" s="43">
        <v>9462.2693073593018</v>
      </c>
      <c r="E22" s="43"/>
      <c r="F22" s="43">
        <v>13529.918034261231</v>
      </c>
    </row>
    <row r="23" spans="1:6" ht="15.75" customHeight="1" x14ac:dyDescent="0.3"/>
    <row r="24" spans="1:6" ht="15.75" customHeight="1" x14ac:dyDescent="0.3"/>
    <row r="25" spans="1:6" ht="15.75" customHeight="1" x14ac:dyDescent="0.3"/>
    <row r="26" spans="1:6" ht="15.75" customHeight="1" x14ac:dyDescent="0.3"/>
    <row r="27" spans="1:6" ht="15.75" customHeight="1" x14ac:dyDescent="0.3"/>
    <row r="28" spans="1:6" ht="15.75" customHeight="1" x14ac:dyDescent="0.3"/>
    <row r="29" spans="1:6" ht="15.75" customHeight="1" x14ac:dyDescent="0.3"/>
    <row r="30" spans="1:6" ht="15.75" customHeight="1" x14ac:dyDescent="0.3"/>
    <row r="31" spans="1:6" ht="15.75" customHeight="1" x14ac:dyDescent="0.3"/>
    <row r="32" spans="1:6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00"/>
  <sheetViews>
    <sheetView workbookViewId="0">
      <selection activeCell="Z17" sqref="Z17"/>
    </sheetView>
  </sheetViews>
  <sheetFormatPr defaultColWidth="14.44140625" defaultRowHeight="15" customHeight="1" x14ac:dyDescent="0.3"/>
  <cols>
    <col min="1" max="1" width="12.5546875" bestFit="1" customWidth="1"/>
    <col min="2" max="2" width="10.88671875" bestFit="1" customWidth="1"/>
    <col min="3" max="3" width="14.5546875" bestFit="1" customWidth="1"/>
    <col min="4" max="11" width="5" bestFit="1" customWidth="1"/>
    <col min="12" max="12" width="4" bestFit="1" customWidth="1"/>
    <col min="13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1" width="5" bestFit="1" customWidth="1"/>
    <col min="92" max="92" width="4" bestFit="1" customWidth="1"/>
    <col min="93" max="101" width="5" bestFit="1" customWidth="1"/>
    <col min="102" max="102" width="2" bestFit="1" customWidth="1"/>
    <col min="103" max="111" width="5" bestFit="1" customWidth="1"/>
    <col min="112" max="112" width="4" bestFit="1" customWidth="1"/>
    <col min="113" max="121" width="5" bestFit="1" customWidth="1"/>
    <col min="122" max="122" width="4" bestFit="1" customWidth="1"/>
    <col min="123" max="131" width="5" bestFit="1" customWidth="1"/>
    <col min="132" max="132" width="4" bestFit="1" customWidth="1"/>
    <col min="133" max="141" width="5" bestFit="1" customWidth="1"/>
    <col min="142" max="142" width="4" bestFit="1" customWidth="1"/>
    <col min="143" max="151" width="5" bestFit="1" customWidth="1"/>
    <col min="152" max="152" width="4" bestFit="1" customWidth="1"/>
    <col min="153" max="161" width="5" bestFit="1" customWidth="1"/>
    <col min="162" max="162" width="4" bestFit="1" customWidth="1"/>
    <col min="163" max="171" width="5" bestFit="1" customWidth="1"/>
    <col min="172" max="172" width="4" bestFit="1" customWidth="1"/>
    <col min="173" max="181" width="5" bestFit="1" customWidth="1"/>
    <col min="182" max="182" width="4" bestFit="1" customWidth="1"/>
    <col min="183" max="191" width="5" bestFit="1" customWidth="1"/>
    <col min="192" max="192" width="4" bestFit="1" customWidth="1"/>
    <col min="193" max="201" width="5" bestFit="1" customWidth="1"/>
    <col min="202" max="202" width="2" bestFit="1" customWidth="1"/>
    <col min="203" max="211" width="5" bestFit="1" customWidth="1"/>
    <col min="212" max="212" width="4" bestFit="1" customWidth="1"/>
    <col min="213" max="221" width="5" bestFit="1" customWidth="1"/>
    <col min="222" max="222" width="4" bestFit="1" customWidth="1"/>
    <col min="223" max="231" width="5" bestFit="1" customWidth="1"/>
    <col min="232" max="232" width="4" bestFit="1" customWidth="1"/>
    <col min="233" max="240" width="5" bestFit="1" customWidth="1"/>
    <col min="241" max="241" width="4" bestFit="1" customWidth="1"/>
    <col min="242" max="249" width="5" bestFit="1" customWidth="1"/>
    <col min="250" max="250" width="4" bestFit="1" customWidth="1"/>
    <col min="251" max="256" width="5" bestFit="1" customWidth="1"/>
    <col min="257" max="257" width="4" bestFit="1" customWidth="1"/>
    <col min="258" max="263" width="5" bestFit="1" customWidth="1"/>
    <col min="264" max="264" width="4" bestFit="1" customWidth="1"/>
    <col min="265" max="271" width="5" bestFit="1" customWidth="1"/>
    <col min="272" max="272" width="4" bestFit="1" customWidth="1"/>
    <col min="273" max="279" width="5" bestFit="1" customWidth="1"/>
    <col min="280" max="280" width="4" bestFit="1" customWidth="1"/>
    <col min="281" max="288" width="5" bestFit="1" customWidth="1"/>
    <col min="289" max="289" width="2" bestFit="1" customWidth="1"/>
    <col min="290" max="301" width="5" bestFit="1" customWidth="1"/>
    <col min="302" max="302" width="4" bestFit="1" customWidth="1"/>
    <col min="303" max="307" width="5" bestFit="1" customWidth="1"/>
    <col min="308" max="308" width="4" bestFit="1" customWidth="1"/>
    <col min="309" max="314" width="5" bestFit="1" customWidth="1"/>
    <col min="315" max="315" width="4" bestFit="1" customWidth="1"/>
    <col min="316" max="322" width="5" bestFit="1" customWidth="1"/>
    <col min="323" max="323" width="4" bestFit="1" customWidth="1"/>
    <col min="324" max="330" width="5" bestFit="1" customWidth="1"/>
    <col min="331" max="331" width="4" bestFit="1" customWidth="1"/>
    <col min="332" max="345" width="5" bestFit="1" customWidth="1"/>
    <col min="346" max="346" width="4" bestFit="1" customWidth="1"/>
    <col min="347" max="361" width="5" bestFit="1" customWidth="1"/>
    <col min="362" max="362" width="2" bestFit="1" customWidth="1"/>
    <col min="363" max="368" width="5" bestFit="1" customWidth="1"/>
    <col min="369" max="369" width="4" bestFit="1" customWidth="1"/>
    <col min="370" max="385" width="5" bestFit="1" customWidth="1"/>
    <col min="386" max="386" width="4" bestFit="1" customWidth="1"/>
    <col min="387" max="391" width="5" bestFit="1" customWidth="1"/>
    <col min="392" max="392" width="4" bestFit="1" customWidth="1"/>
    <col min="393" max="400" width="5" bestFit="1" customWidth="1"/>
    <col min="401" max="401" width="4" bestFit="1" customWidth="1"/>
    <col min="402" max="408" width="5" bestFit="1" customWidth="1"/>
    <col min="409" max="409" width="4" bestFit="1" customWidth="1"/>
    <col min="410" max="415" width="5" bestFit="1" customWidth="1"/>
    <col min="416" max="416" width="4" bestFit="1" customWidth="1"/>
    <col min="417" max="422" width="5" bestFit="1" customWidth="1"/>
    <col min="423" max="423" width="4" bestFit="1" customWidth="1"/>
    <col min="424" max="430" width="5" bestFit="1" customWidth="1"/>
    <col min="431" max="431" width="4" bestFit="1" customWidth="1"/>
    <col min="432" max="443" width="5" bestFit="1" customWidth="1"/>
    <col min="444" max="444" width="4" bestFit="1" customWidth="1"/>
    <col min="445" max="451" width="5" bestFit="1" customWidth="1"/>
    <col min="452" max="452" width="4" bestFit="1" customWidth="1"/>
    <col min="453" max="467" width="5" bestFit="1" customWidth="1"/>
    <col min="468" max="468" width="4" bestFit="1" customWidth="1"/>
    <col min="469" max="475" width="5" bestFit="1" customWidth="1"/>
    <col min="476" max="476" width="4" bestFit="1" customWidth="1"/>
    <col min="477" max="484" width="5" bestFit="1" customWidth="1"/>
    <col min="485" max="485" width="4" bestFit="1" customWidth="1"/>
    <col min="486" max="491" width="5" bestFit="1" customWidth="1"/>
    <col min="492" max="492" width="4" bestFit="1" customWidth="1"/>
    <col min="493" max="497" width="5" bestFit="1" customWidth="1"/>
    <col min="498" max="498" width="4" bestFit="1" customWidth="1"/>
    <col min="499" max="504" width="5" bestFit="1" customWidth="1"/>
    <col min="505" max="505" width="4" bestFit="1" customWidth="1"/>
    <col min="506" max="511" width="5" bestFit="1" customWidth="1"/>
    <col min="512" max="516" width="6" bestFit="1" customWidth="1"/>
    <col min="517" max="517" width="5" bestFit="1" customWidth="1"/>
    <col min="518" max="523" width="6" bestFit="1" customWidth="1"/>
    <col min="524" max="524" width="5" bestFit="1" customWidth="1"/>
    <col min="525" max="529" width="6" bestFit="1" customWidth="1"/>
    <col min="530" max="530" width="5" bestFit="1" customWidth="1"/>
    <col min="531" max="535" width="6" bestFit="1" customWidth="1"/>
    <col min="536" max="536" width="5" bestFit="1" customWidth="1"/>
    <col min="537" max="544" width="6" bestFit="1" customWidth="1"/>
    <col min="545" max="545" width="5" bestFit="1" customWidth="1"/>
    <col min="546" max="554" width="6" bestFit="1" customWidth="1"/>
    <col min="555" max="555" width="5" bestFit="1" customWidth="1"/>
    <col min="556" max="561" width="6" bestFit="1" customWidth="1"/>
    <col min="562" max="562" width="5" bestFit="1" customWidth="1"/>
    <col min="563" max="568" width="6" bestFit="1" customWidth="1"/>
    <col min="569" max="569" width="5" bestFit="1" customWidth="1"/>
    <col min="570" max="576" width="6" bestFit="1" customWidth="1"/>
    <col min="577" max="577" width="5" bestFit="1" customWidth="1"/>
    <col min="578" max="584" width="6" bestFit="1" customWidth="1"/>
    <col min="585" max="585" width="3" bestFit="1" customWidth="1"/>
    <col min="586" max="594" width="6" bestFit="1" customWidth="1"/>
    <col min="595" max="595" width="5" bestFit="1" customWidth="1"/>
    <col min="596" max="602" width="6" bestFit="1" customWidth="1"/>
    <col min="603" max="603" width="5" bestFit="1" customWidth="1"/>
    <col min="604" max="607" width="6" bestFit="1" customWidth="1"/>
    <col min="608" max="608" width="5" bestFit="1" customWidth="1"/>
    <col min="609" max="617" width="6" bestFit="1" customWidth="1"/>
    <col min="618" max="618" width="5" bestFit="1" customWidth="1"/>
    <col min="619" max="626" width="6" bestFit="1" customWidth="1"/>
    <col min="627" max="627" width="5" bestFit="1" customWidth="1"/>
    <col min="628" max="647" width="6" bestFit="1" customWidth="1"/>
    <col min="648" max="648" width="5" bestFit="1" customWidth="1"/>
    <col min="649" max="657" width="6" bestFit="1" customWidth="1"/>
    <col min="658" max="658" width="5" bestFit="1" customWidth="1"/>
    <col min="659" max="667" width="6" bestFit="1" customWidth="1"/>
    <col min="668" max="668" width="3" bestFit="1" customWidth="1"/>
    <col min="669" max="669" width="7" bestFit="1" customWidth="1"/>
    <col min="670" max="670" width="10.77734375" bestFit="1" customWidth="1"/>
    <col min="671" max="4144" width="15.5546875" bestFit="1" customWidth="1"/>
    <col min="4145" max="4145" width="18" bestFit="1" customWidth="1"/>
    <col min="4146" max="4146" width="15.6640625" bestFit="1" customWidth="1"/>
  </cols>
  <sheetData>
    <row r="1" spans="1:2" ht="14.4" x14ac:dyDescent="0.3"/>
    <row r="2" spans="1:2" ht="15" customHeight="1" x14ac:dyDescent="0.3">
      <c r="A2" s="39" t="s">
        <v>38</v>
      </c>
      <c r="B2" s="26" t="s">
        <v>8120</v>
      </c>
    </row>
    <row r="4" spans="1:2" ht="14.4" x14ac:dyDescent="0.3">
      <c r="A4" s="39" t="s">
        <v>8105</v>
      </c>
      <c r="B4" t="s">
        <v>8119</v>
      </c>
    </row>
    <row r="5" spans="1:2" ht="14.4" x14ac:dyDescent="0.3">
      <c r="A5" s="40">
        <v>4</v>
      </c>
      <c r="B5">
        <v>125.75999999999999</v>
      </c>
    </row>
    <row r="6" spans="1:2" ht="14.4" x14ac:dyDescent="0.3">
      <c r="A6" s="40">
        <v>4.01</v>
      </c>
      <c r="B6">
        <v>260.53999999999996</v>
      </c>
    </row>
    <row r="7" spans="1:2" ht="14.4" x14ac:dyDescent="0.3">
      <c r="A7" s="40">
        <v>4.0199999999999996</v>
      </c>
      <c r="B7">
        <v>220.33</v>
      </c>
    </row>
    <row r="8" spans="1:2" ht="14.4" x14ac:dyDescent="0.3">
      <c r="A8" s="40">
        <v>4.03</v>
      </c>
      <c r="B8">
        <v>233.82</v>
      </c>
    </row>
    <row r="9" spans="1:2" ht="14.4" x14ac:dyDescent="0.3">
      <c r="A9" s="40">
        <v>4.04</v>
      </c>
      <c r="B9">
        <v>186.05500000000001</v>
      </c>
    </row>
    <row r="10" spans="1:2" ht="14.4" x14ac:dyDescent="0.3">
      <c r="A10" s="40">
        <v>4.05</v>
      </c>
      <c r="B10">
        <v>118.02</v>
      </c>
    </row>
    <row r="11" spans="1:2" ht="14.4" x14ac:dyDescent="0.3">
      <c r="A11" s="40">
        <v>4.0599999999999996</v>
      </c>
      <c r="B11">
        <v>255.25000000000003</v>
      </c>
    </row>
    <row r="12" spans="1:2" ht="14.4" x14ac:dyDescent="0.3">
      <c r="A12" s="40">
        <v>4.07</v>
      </c>
      <c r="B12">
        <v>263.29500000000002</v>
      </c>
    </row>
    <row r="13" spans="1:2" ht="14.4" x14ac:dyDescent="0.3">
      <c r="A13" s="40">
        <v>4.08</v>
      </c>
      <c r="B13">
        <v>249.60000000000002</v>
      </c>
    </row>
    <row r="14" spans="1:2" ht="14.4" x14ac:dyDescent="0.3">
      <c r="A14" s="40">
        <v>4.09</v>
      </c>
      <c r="B14">
        <v>181.53</v>
      </c>
    </row>
    <row r="15" spans="1:2" ht="14.4" x14ac:dyDescent="0.3">
      <c r="A15" s="40">
        <v>4.0999999999999996</v>
      </c>
      <c r="B15">
        <v>110.88500000000001</v>
      </c>
    </row>
    <row r="16" spans="1:2" ht="14.4" x14ac:dyDescent="0.3">
      <c r="A16" s="40">
        <v>4.1100000000000003</v>
      </c>
      <c r="B16">
        <v>174.39999999999998</v>
      </c>
    </row>
    <row r="17" spans="1:2" ht="14.4" x14ac:dyDescent="0.3">
      <c r="A17" s="40">
        <v>4.12</v>
      </c>
      <c r="B17">
        <v>123.12</v>
      </c>
    </row>
    <row r="18" spans="1:2" ht="14.4" x14ac:dyDescent="0.3">
      <c r="A18" s="40">
        <v>4.13</v>
      </c>
      <c r="B18">
        <v>155.94</v>
      </c>
    </row>
    <row r="19" spans="1:2" ht="14.4" x14ac:dyDescent="0.3">
      <c r="A19" s="40">
        <v>4.1399999999999997</v>
      </c>
      <c r="B19">
        <v>133.31</v>
      </c>
    </row>
    <row r="20" spans="1:2" ht="14.4" x14ac:dyDescent="0.3">
      <c r="A20" s="40">
        <v>4.1500000000000004</v>
      </c>
      <c r="B20">
        <v>230.39500000000001</v>
      </c>
    </row>
    <row r="21" spans="1:2" ht="14.4" x14ac:dyDescent="0.3">
      <c r="A21" s="40">
        <v>4.16</v>
      </c>
      <c r="B21">
        <v>120.83</v>
      </c>
    </row>
    <row r="22" spans="1:2" ht="14.4" x14ac:dyDescent="0.3">
      <c r="A22" s="40">
        <v>4.17</v>
      </c>
      <c r="B22">
        <v>112.48</v>
      </c>
    </row>
    <row r="23" spans="1:2" ht="14.4" x14ac:dyDescent="0.3">
      <c r="A23" s="40">
        <v>4.18</v>
      </c>
      <c r="B23">
        <v>186.67000000000002</v>
      </c>
    </row>
    <row r="24" spans="1:2" ht="14.4" x14ac:dyDescent="0.3">
      <c r="A24" s="40">
        <v>4.1900000000000004</v>
      </c>
      <c r="B24">
        <v>283.04000000000002</v>
      </c>
    </row>
    <row r="25" spans="1:2" ht="14.4" x14ac:dyDescent="0.3">
      <c r="A25" s="40">
        <v>4.2</v>
      </c>
      <c r="B25">
        <v>214.11999999999998</v>
      </c>
    </row>
    <row r="26" spans="1:2" ht="14.4" x14ac:dyDescent="0.3">
      <c r="A26" s="40">
        <v>4.21</v>
      </c>
      <c r="B26">
        <v>151.71</v>
      </c>
    </row>
    <row r="27" spans="1:2" ht="14.4" x14ac:dyDescent="0.3">
      <c r="A27" s="40">
        <v>4.22</v>
      </c>
      <c r="B27">
        <v>97.34</v>
      </c>
    </row>
    <row r="28" spans="1:2" ht="14.4" x14ac:dyDescent="0.3">
      <c r="A28" s="40">
        <v>4.2300000000000004</v>
      </c>
      <c r="B28">
        <v>365.495</v>
      </c>
    </row>
    <row r="29" spans="1:2" ht="14.4" x14ac:dyDescent="0.3">
      <c r="A29" s="40">
        <v>4.24</v>
      </c>
      <c r="B29">
        <v>340.66999999999996</v>
      </c>
    </row>
    <row r="30" spans="1:2" ht="14.4" x14ac:dyDescent="0.3">
      <c r="A30" s="40">
        <v>4.25</v>
      </c>
      <c r="B30">
        <v>265.18</v>
      </c>
    </row>
    <row r="31" spans="1:2" ht="14.4" x14ac:dyDescent="0.3">
      <c r="A31" s="40">
        <v>4.26</v>
      </c>
      <c r="B31">
        <v>178.89000000000001</v>
      </c>
    </row>
    <row r="32" spans="1:2" ht="14.4" x14ac:dyDescent="0.3">
      <c r="A32" s="40">
        <v>4.2699999999999996</v>
      </c>
      <c r="B32">
        <v>247.34500000000003</v>
      </c>
    </row>
    <row r="33" spans="1:2" ht="14.4" x14ac:dyDescent="0.3">
      <c r="A33" s="40">
        <v>4.28</v>
      </c>
      <c r="B33">
        <v>233.81000000000003</v>
      </c>
    </row>
    <row r="34" spans="1:2" ht="14.4" x14ac:dyDescent="0.3">
      <c r="A34" s="40">
        <v>4.29</v>
      </c>
      <c r="B34">
        <v>360.47</v>
      </c>
    </row>
    <row r="35" spans="1:2" ht="14.4" x14ac:dyDescent="0.3">
      <c r="A35" s="40">
        <v>4.3</v>
      </c>
      <c r="B35">
        <v>189.89999999999998</v>
      </c>
    </row>
    <row r="36" spans="1:2" ht="14.4" x14ac:dyDescent="0.3">
      <c r="A36" s="40">
        <v>4.3099999999999996</v>
      </c>
      <c r="B36">
        <v>102.655</v>
      </c>
    </row>
    <row r="37" spans="1:2" ht="14.4" x14ac:dyDescent="0.3">
      <c r="A37" s="40">
        <v>4.32</v>
      </c>
      <c r="B37">
        <v>179.43</v>
      </c>
    </row>
    <row r="38" spans="1:2" ht="14.4" x14ac:dyDescent="0.3">
      <c r="A38" s="40">
        <v>4.33</v>
      </c>
      <c r="B38">
        <v>201.40499999999997</v>
      </c>
    </row>
    <row r="39" spans="1:2" ht="14.4" x14ac:dyDescent="0.3">
      <c r="A39" s="40">
        <v>4.34</v>
      </c>
      <c r="B39">
        <v>203.93</v>
      </c>
    </row>
    <row r="40" spans="1:2" ht="14.4" x14ac:dyDescent="0.3">
      <c r="A40" s="40">
        <v>4.3499999999999996</v>
      </c>
      <c r="B40">
        <v>105.49000000000001</v>
      </c>
    </row>
    <row r="41" spans="1:2" ht="14.4" x14ac:dyDescent="0.3">
      <c r="A41" s="40">
        <v>4.3600000000000003</v>
      </c>
      <c r="B41">
        <v>379.495</v>
      </c>
    </row>
    <row r="42" spans="1:2" ht="14.4" x14ac:dyDescent="0.3">
      <c r="A42" s="40">
        <v>4.37</v>
      </c>
      <c r="B42">
        <v>275.51</v>
      </c>
    </row>
    <row r="43" spans="1:2" ht="14.4" x14ac:dyDescent="0.3">
      <c r="A43" s="40">
        <v>4.38</v>
      </c>
      <c r="B43">
        <v>315.7</v>
      </c>
    </row>
    <row r="44" spans="1:2" ht="14.4" x14ac:dyDescent="0.3">
      <c r="A44" s="40">
        <v>4.3899999999999997</v>
      </c>
      <c r="B44">
        <v>136.13</v>
      </c>
    </row>
    <row r="45" spans="1:2" ht="14.4" x14ac:dyDescent="0.3">
      <c r="A45" s="40">
        <v>4.4000000000000004</v>
      </c>
      <c r="B45">
        <v>177.54499999999999</v>
      </c>
    </row>
    <row r="46" spans="1:2" ht="14.4" x14ac:dyDescent="0.3">
      <c r="A46" s="40">
        <v>4.41</v>
      </c>
      <c r="B46">
        <v>151.125</v>
      </c>
    </row>
    <row r="47" spans="1:2" ht="14.4" x14ac:dyDescent="0.3">
      <c r="A47" s="40">
        <v>4.42</v>
      </c>
      <c r="B47">
        <v>177.10499999999999</v>
      </c>
    </row>
    <row r="48" spans="1:2" ht="14.4" x14ac:dyDescent="0.3">
      <c r="A48" s="40">
        <v>4.43</v>
      </c>
      <c r="B48">
        <v>242.18</v>
      </c>
    </row>
    <row r="49" spans="1:2" ht="14.4" x14ac:dyDescent="0.3">
      <c r="A49" s="40">
        <v>4.4400000000000004</v>
      </c>
      <c r="B49">
        <v>229.01</v>
      </c>
    </row>
    <row r="50" spans="1:2" ht="14.4" x14ac:dyDescent="0.3">
      <c r="A50" s="40">
        <v>4.45</v>
      </c>
      <c r="B50">
        <v>283.87</v>
      </c>
    </row>
    <row r="51" spans="1:2" ht="14.4" x14ac:dyDescent="0.3">
      <c r="A51" s="40">
        <v>4.46</v>
      </c>
      <c r="B51">
        <v>178.98499999999999</v>
      </c>
    </row>
    <row r="52" spans="1:2" ht="14.4" x14ac:dyDescent="0.3">
      <c r="A52" s="40">
        <v>4.47</v>
      </c>
      <c r="B52">
        <v>234.23</v>
      </c>
    </row>
    <row r="53" spans="1:2" ht="15.75" customHeight="1" x14ac:dyDescent="0.3">
      <c r="A53" s="40">
        <v>4.4800000000000004</v>
      </c>
      <c r="B53">
        <v>138.405</v>
      </c>
    </row>
    <row r="54" spans="1:2" ht="15.75" customHeight="1" x14ac:dyDescent="0.3">
      <c r="A54" s="40">
        <v>4.49</v>
      </c>
      <c r="B54">
        <v>320.3</v>
      </c>
    </row>
    <row r="55" spans="1:2" ht="15.75" customHeight="1" x14ac:dyDescent="0.3">
      <c r="A55" s="40">
        <v>4.5</v>
      </c>
      <c r="B55">
        <v>141.76999999999998</v>
      </c>
    </row>
    <row r="56" spans="1:2" ht="15.75" customHeight="1" x14ac:dyDescent="0.3">
      <c r="A56" s="40">
        <v>4.51</v>
      </c>
      <c r="B56">
        <v>89.58</v>
      </c>
    </row>
    <row r="57" spans="1:2" ht="15.75" customHeight="1" x14ac:dyDescent="0.3">
      <c r="A57" s="40">
        <v>4.5199999999999996</v>
      </c>
      <c r="B57">
        <v>164.26500000000001</v>
      </c>
    </row>
    <row r="58" spans="1:2" ht="15.75" customHeight="1" x14ac:dyDescent="0.3">
      <c r="A58" s="40">
        <v>4.53</v>
      </c>
      <c r="B58">
        <v>94.50500000000001</v>
      </c>
    </row>
    <row r="59" spans="1:2" ht="15.75" customHeight="1" x14ac:dyDescent="0.3">
      <c r="A59" s="40">
        <v>4.54</v>
      </c>
      <c r="B59">
        <v>319.995</v>
      </c>
    </row>
    <row r="60" spans="1:2" ht="15.75" customHeight="1" x14ac:dyDescent="0.3">
      <c r="A60" s="40">
        <v>4.55</v>
      </c>
      <c r="B60">
        <v>287.37</v>
      </c>
    </row>
    <row r="61" spans="1:2" ht="15.75" customHeight="1" x14ac:dyDescent="0.3">
      <c r="A61" s="40">
        <v>4.5599999999999996</v>
      </c>
      <c r="B61">
        <v>323.27499999999998</v>
      </c>
    </row>
    <row r="62" spans="1:2" ht="15.75" customHeight="1" x14ac:dyDescent="0.3">
      <c r="A62" s="40">
        <v>4.57</v>
      </c>
      <c r="B62">
        <v>158.215</v>
      </c>
    </row>
    <row r="63" spans="1:2" ht="15.75" customHeight="1" x14ac:dyDescent="0.3">
      <c r="A63" s="40">
        <v>4.58</v>
      </c>
      <c r="B63">
        <v>52.900000000000006</v>
      </c>
    </row>
    <row r="64" spans="1:2" ht="15.75" customHeight="1" x14ac:dyDescent="0.3">
      <c r="A64" s="40">
        <v>4.59</v>
      </c>
      <c r="B64">
        <v>17.48</v>
      </c>
    </row>
    <row r="65" spans="1:2" ht="15.75" customHeight="1" x14ac:dyDescent="0.3">
      <c r="A65" s="40">
        <v>4.5999999999999996</v>
      </c>
      <c r="B65">
        <v>143.95500000000001</v>
      </c>
    </row>
    <row r="66" spans="1:2" ht="15.75" customHeight="1" x14ac:dyDescent="0.3">
      <c r="A66" s="40">
        <v>4.6100000000000003</v>
      </c>
      <c r="B66">
        <v>268.64999999999998</v>
      </c>
    </row>
    <row r="67" spans="1:2" ht="15.75" customHeight="1" x14ac:dyDescent="0.3">
      <c r="A67" s="40">
        <v>4.62</v>
      </c>
      <c r="B67">
        <v>296.79500000000002</v>
      </c>
    </row>
    <row r="68" spans="1:2" ht="15.75" customHeight="1" x14ac:dyDescent="0.3">
      <c r="A68" s="40">
        <v>4.63</v>
      </c>
      <c r="B68">
        <v>89.78</v>
      </c>
    </row>
    <row r="69" spans="1:2" ht="15.75" customHeight="1" x14ac:dyDescent="0.3">
      <c r="A69" s="40">
        <v>4.6399999999999997</v>
      </c>
      <c r="B69">
        <v>168.42000000000002</v>
      </c>
    </row>
    <row r="70" spans="1:2" ht="15.75" customHeight="1" x14ac:dyDescent="0.3">
      <c r="A70" s="40">
        <v>4.6500000000000004</v>
      </c>
      <c r="B70">
        <v>275.18499999999995</v>
      </c>
    </row>
    <row r="71" spans="1:2" ht="15.75" customHeight="1" x14ac:dyDescent="0.3">
      <c r="A71" s="40">
        <v>4.66</v>
      </c>
      <c r="B71">
        <v>206.20500000000001</v>
      </c>
    </row>
    <row r="72" spans="1:2" ht="15.75" customHeight="1" x14ac:dyDescent="0.3">
      <c r="A72" s="40">
        <v>4.67</v>
      </c>
      <c r="B72">
        <v>291.58000000000004</v>
      </c>
    </row>
    <row r="73" spans="1:2" ht="15.75" customHeight="1" x14ac:dyDescent="0.3">
      <c r="A73" s="40">
        <v>4.68</v>
      </c>
      <c r="B73">
        <v>426.77</v>
      </c>
    </row>
    <row r="74" spans="1:2" ht="15.75" customHeight="1" x14ac:dyDescent="0.3">
      <c r="A74" s="40">
        <v>4.6900000000000004</v>
      </c>
      <c r="B74">
        <v>158.185</v>
      </c>
    </row>
    <row r="75" spans="1:2" ht="15.75" customHeight="1" x14ac:dyDescent="0.3">
      <c r="A75" s="40">
        <v>4.7</v>
      </c>
      <c r="B75">
        <v>173.01</v>
      </c>
    </row>
    <row r="76" spans="1:2" ht="15.75" customHeight="1" x14ac:dyDescent="0.3">
      <c r="A76" s="40">
        <v>4.71</v>
      </c>
      <c r="B76">
        <v>107.94</v>
      </c>
    </row>
    <row r="77" spans="1:2" ht="15.75" customHeight="1" x14ac:dyDescent="0.3">
      <c r="A77" s="40">
        <v>4.72</v>
      </c>
      <c r="B77">
        <v>271.32</v>
      </c>
    </row>
    <row r="78" spans="1:2" ht="15.75" customHeight="1" x14ac:dyDescent="0.3">
      <c r="A78" s="40">
        <v>4.7300000000000004</v>
      </c>
      <c r="B78">
        <v>122.92</v>
      </c>
    </row>
    <row r="79" spans="1:2" ht="15.75" customHeight="1" x14ac:dyDescent="0.3">
      <c r="A79" s="40">
        <v>4.74</v>
      </c>
      <c r="B79">
        <v>201.18999999999997</v>
      </c>
    </row>
    <row r="80" spans="1:2" ht="15.75" customHeight="1" x14ac:dyDescent="0.3">
      <c r="A80" s="40">
        <v>4.75</v>
      </c>
      <c r="B80">
        <v>82.184999999999988</v>
      </c>
    </row>
    <row r="81" spans="1:2" ht="15.75" customHeight="1" x14ac:dyDescent="0.3">
      <c r="A81" s="40">
        <v>4.76</v>
      </c>
      <c r="B81">
        <v>377.79999999999995</v>
      </c>
    </row>
    <row r="82" spans="1:2" ht="15.75" customHeight="1" x14ac:dyDescent="0.3">
      <c r="A82" s="40">
        <v>4.7699999999999996</v>
      </c>
      <c r="B82">
        <v>234.79500000000004</v>
      </c>
    </row>
    <row r="83" spans="1:2" ht="15.75" customHeight="1" x14ac:dyDescent="0.3">
      <c r="A83" s="40">
        <v>4.78</v>
      </c>
      <c r="B83">
        <v>216.04000000000002</v>
      </c>
    </row>
    <row r="84" spans="1:2" ht="15.75" customHeight="1" x14ac:dyDescent="0.3">
      <c r="A84" s="40">
        <v>4.79</v>
      </c>
      <c r="B84">
        <v>133.315</v>
      </c>
    </row>
    <row r="85" spans="1:2" ht="15.75" customHeight="1" x14ac:dyDescent="0.3">
      <c r="A85" s="40">
        <v>4.8</v>
      </c>
      <c r="B85">
        <v>123.47499999999999</v>
      </c>
    </row>
    <row r="86" spans="1:2" ht="15.75" customHeight="1" x14ac:dyDescent="0.3">
      <c r="A86" s="40">
        <v>4.8099999999999996</v>
      </c>
      <c r="B86">
        <v>146.30000000000001</v>
      </c>
    </row>
    <row r="87" spans="1:2" ht="15.75" customHeight="1" x14ac:dyDescent="0.3">
      <c r="A87" s="40">
        <v>4.82</v>
      </c>
      <c r="B87">
        <v>138.14999999999998</v>
      </c>
    </row>
    <row r="88" spans="1:2" ht="15.75" customHeight="1" x14ac:dyDescent="0.3">
      <c r="A88" s="40">
        <v>4.83</v>
      </c>
      <c r="B88">
        <v>175.94</v>
      </c>
    </row>
    <row r="89" spans="1:2" ht="15.75" customHeight="1" x14ac:dyDescent="0.3">
      <c r="A89" s="40">
        <v>4.84</v>
      </c>
      <c r="B89">
        <v>185.05</v>
      </c>
    </row>
    <row r="90" spans="1:2" ht="15.75" customHeight="1" x14ac:dyDescent="0.3">
      <c r="A90" s="40">
        <v>4.8499999999999996</v>
      </c>
      <c r="B90">
        <v>152.84</v>
      </c>
    </row>
    <row r="91" spans="1:2" ht="15.75" customHeight="1" x14ac:dyDescent="0.3">
      <c r="A91" s="40">
        <v>4.8600000000000003</v>
      </c>
      <c r="B91">
        <v>171.31</v>
      </c>
    </row>
    <row r="92" spans="1:2" ht="15.75" customHeight="1" x14ac:dyDescent="0.3">
      <c r="A92" s="40">
        <v>4.87</v>
      </c>
      <c r="B92">
        <v>375.71</v>
      </c>
    </row>
    <row r="93" spans="1:2" ht="15.75" customHeight="1" x14ac:dyDescent="0.3">
      <c r="A93" s="40">
        <v>4.88</v>
      </c>
      <c r="B93">
        <v>113.86000000000001</v>
      </c>
    </row>
    <row r="94" spans="1:2" ht="15.75" customHeight="1" x14ac:dyDescent="0.3">
      <c r="A94" s="40">
        <v>4.8899999999999997</v>
      </c>
      <c r="B94">
        <v>162.96</v>
      </c>
    </row>
    <row r="95" spans="1:2" ht="15.75" customHeight="1" x14ac:dyDescent="0.3">
      <c r="A95" s="40">
        <v>4.9000000000000004</v>
      </c>
      <c r="B95">
        <v>297</v>
      </c>
    </row>
    <row r="96" spans="1:2" ht="15.75" customHeight="1" x14ac:dyDescent="0.3">
      <c r="A96" s="40">
        <v>4.91</v>
      </c>
      <c r="B96">
        <v>182.53</v>
      </c>
    </row>
    <row r="97" spans="1:2" ht="15.75" customHeight="1" x14ac:dyDescent="0.3">
      <c r="A97" s="40">
        <v>4.92</v>
      </c>
      <c r="B97">
        <v>102.58999999999999</v>
      </c>
    </row>
    <row r="98" spans="1:2" ht="15.75" customHeight="1" x14ac:dyDescent="0.3">
      <c r="A98" s="40">
        <v>4.93</v>
      </c>
      <c r="B98">
        <v>95.325000000000003</v>
      </c>
    </row>
    <row r="99" spans="1:2" ht="15.75" customHeight="1" x14ac:dyDescent="0.3">
      <c r="A99" s="40">
        <v>4.9400000000000004</v>
      </c>
      <c r="B99">
        <v>33.71</v>
      </c>
    </row>
    <row r="100" spans="1:2" ht="15.75" customHeight="1" x14ac:dyDescent="0.3">
      <c r="A100" s="40">
        <v>4.95</v>
      </c>
      <c r="B100">
        <v>262.64499999999998</v>
      </c>
    </row>
    <row r="101" spans="1:2" ht="15.75" customHeight="1" x14ac:dyDescent="0.3">
      <c r="A101" s="40">
        <v>4.96</v>
      </c>
      <c r="B101">
        <v>275.3</v>
      </c>
    </row>
    <row r="102" spans="1:2" ht="15.75" customHeight="1" x14ac:dyDescent="0.3">
      <c r="A102" s="40">
        <v>4.97</v>
      </c>
      <c r="B102">
        <v>74.289999999999992</v>
      </c>
    </row>
    <row r="103" spans="1:2" ht="15.75" customHeight="1" x14ac:dyDescent="0.3">
      <c r="A103" s="40">
        <v>4.9800000000000004</v>
      </c>
      <c r="B103">
        <v>86.139999999999986</v>
      </c>
    </row>
    <row r="104" spans="1:2" ht="15.75" customHeight="1" x14ac:dyDescent="0.3">
      <c r="A104" s="40">
        <v>4.99</v>
      </c>
      <c r="B104">
        <v>170.815</v>
      </c>
    </row>
    <row r="105" spans="1:2" ht="15.75" customHeight="1" x14ac:dyDescent="0.3">
      <c r="A105" s="40">
        <v>5</v>
      </c>
      <c r="B105">
        <v>103.95499999999998</v>
      </c>
    </row>
    <row r="106" spans="1:2" ht="15.75" customHeight="1" x14ac:dyDescent="0.3">
      <c r="A106" s="40">
        <v>5.01</v>
      </c>
      <c r="B106">
        <v>112.22499999999999</v>
      </c>
    </row>
    <row r="107" spans="1:2" ht="15.75" customHeight="1" x14ac:dyDescent="0.3">
      <c r="A107" s="40">
        <v>5.0199999999999996</v>
      </c>
      <c r="B107">
        <v>102.68</v>
      </c>
    </row>
    <row r="108" spans="1:2" ht="15.75" customHeight="1" x14ac:dyDescent="0.3">
      <c r="A108" s="40">
        <v>5.03</v>
      </c>
      <c r="B108">
        <v>186.54499999999999</v>
      </c>
    </row>
    <row r="109" spans="1:2" ht="15.75" customHeight="1" x14ac:dyDescent="0.3">
      <c r="A109" s="40">
        <v>5.04</v>
      </c>
      <c r="B109">
        <v>168.37</v>
      </c>
    </row>
    <row r="110" spans="1:2" ht="15.75" customHeight="1" x14ac:dyDescent="0.3">
      <c r="A110" s="40">
        <v>5.05</v>
      </c>
      <c r="B110">
        <v>184.80500000000001</v>
      </c>
    </row>
    <row r="111" spans="1:2" ht="15.75" customHeight="1" x14ac:dyDescent="0.3">
      <c r="A111" s="40">
        <v>5.0599999999999996</v>
      </c>
      <c r="B111">
        <v>155.47</v>
      </c>
    </row>
    <row r="112" spans="1:2" ht="15.75" customHeight="1" x14ac:dyDescent="0.3">
      <c r="A112" s="40">
        <v>5.07</v>
      </c>
      <c r="B112">
        <v>325.48</v>
      </c>
    </row>
    <row r="113" spans="1:2" ht="15.75" customHeight="1" x14ac:dyDescent="0.3">
      <c r="A113" s="40">
        <v>5.08</v>
      </c>
      <c r="B113">
        <v>295.20500000000004</v>
      </c>
    </row>
    <row r="114" spans="1:2" ht="15.75" customHeight="1" x14ac:dyDescent="0.3">
      <c r="A114" s="40">
        <v>5.09</v>
      </c>
      <c r="B114">
        <v>247.94</v>
      </c>
    </row>
    <row r="115" spans="1:2" ht="15.75" customHeight="1" x14ac:dyDescent="0.3">
      <c r="A115" s="40">
        <v>5.0999999999999996</v>
      </c>
      <c r="B115">
        <v>166.66499999999999</v>
      </c>
    </row>
    <row r="116" spans="1:2" ht="15.75" customHeight="1" x14ac:dyDescent="0.3">
      <c r="A116" s="40">
        <v>5.1100000000000003</v>
      </c>
      <c r="B116">
        <v>352.30500000000001</v>
      </c>
    </row>
    <row r="117" spans="1:2" ht="15.75" customHeight="1" x14ac:dyDescent="0.3">
      <c r="A117" s="40">
        <v>5.12</v>
      </c>
      <c r="B117">
        <v>384.41499999999996</v>
      </c>
    </row>
    <row r="118" spans="1:2" ht="15.75" customHeight="1" x14ac:dyDescent="0.3">
      <c r="A118" s="40">
        <v>5.13</v>
      </c>
      <c r="B118">
        <v>138.53</v>
      </c>
    </row>
    <row r="119" spans="1:2" ht="15.75" customHeight="1" x14ac:dyDescent="0.3">
      <c r="A119" s="40">
        <v>5.14</v>
      </c>
      <c r="B119">
        <v>177.48500000000001</v>
      </c>
    </row>
    <row r="120" spans="1:2" ht="15.75" customHeight="1" x14ac:dyDescent="0.3">
      <c r="A120" s="40">
        <v>5.15</v>
      </c>
      <c r="B120">
        <v>73.569999999999993</v>
      </c>
    </row>
    <row r="121" spans="1:2" ht="15.75" customHeight="1" x14ac:dyDescent="0.3">
      <c r="A121" s="40">
        <v>5.16</v>
      </c>
      <c r="B121">
        <v>204.74999999999997</v>
      </c>
    </row>
    <row r="122" spans="1:2" ht="15.75" customHeight="1" x14ac:dyDescent="0.3">
      <c r="A122" s="40">
        <v>5.17</v>
      </c>
      <c r="B122">
        <v>134.565</v>
      </c>
    </row>
    <row r="123" spans="1:2" ht="15.75" customHeight="1" x14ac:dyDescent="0.3">
      <c r="A123" s="40">
        <v>5.18</v>
      </c>
      <c r="B123">
        <v>161.68500000000003</v>
      </c>
    </row>
    <row r="124" spans="1:2" ht="15.75" customHeight="1" x14ac:dyDescent="0.3">
      <c r="A124" s="40">
        <v>5.19</v>
      </c>
      <c r="B124">
        <v>462.20500000000004</v>
      </c>
    </row>
    <row r="125" spans="1:2" ht="15.75" customHeight="1" x14ac:dyDescent="0.3">
      <c r="A125" s="40">
        <v>5.2</v>
      </c>
      <c r="B125">
        <v>311.54000000000002</v>
      </c>
    </row>
    <row r="126" spans="1:2" ht="15.75" customHeight="1" x14ac:dyDescent="0.3">
      <c r="A126" s="40">
        <v>5.21</v>
      </c>
      <c r="B126">
        <v>280.47500000000002</v>
      </c>
    </row>
    <row r="127" spans="1:2" ht="15.75" customHeight="1" x14ac:dyDescent="0.3">
      <c r="A127" s="40">
        <v>5.22</v>
      </c>
      <c r="B127">
        <v>158.375</v>
      </c>
    </row>
    <row r="128" spans="1:2" ht="15.75" customHeight="1" x14ac:dyDescent="0.3">
      <c r="A128" s="40">
        <v>5.23</v>
      </c>
      <c r="B128">
        <v>118.89</v>
      </c>
    </row>
    <row r="129" spans="1:2" ht="15.75" customHeight="1" x14ac:dyDescent="0.3">
      <c r="A129" s="40">
        <v>5.24</v>
      </c>
      <c r="B129">
        <v>256.19499999999999</v>
      </c>
    </row>
    <row r="130" spans="1:2" ht="15.75" customHeight="1" x14ac:dyDescent="0.3">
      <c r="A130" s="40">
        <v>5.25</v>
      </c>
      <c r="B130">
        <v>113.60500000000002</v>
      </c>
    </row>
    <row r="131" spans="1:2" ht="15.75" customHeight="1" x14ac:dyDescent="0.3">
      <c r="A131" s="40">
        <v>5.26</v>
      </c>
      <c r="B131">
        <v>57.27</v>
      </c>
    </row>
    <row r="132" spans="1:2" ht="15.75" customHeight="1" x14ac:dyDescent="0.3">
      <c r="A132" s="40">
        <v>5.27</v>
      </c>
      <c r="B132">
        <v>221.31</v>
      </c>
    </row>
    <row r="133" spans="1:2" ht="15.75" customHeight="1" x14ac:dyDescent="0.3">
      <c r="A133" s="40">
        <v>5.28</v>
      </c>
      <c r="B133">
        <v>290.375</v>
      </c>
    </row>
    <row r="134" spans="1:2" ht="15.75" customHeight="1" x14ac:dyDescent="0.3">
      <c r="A134" s="40">
        <v>5.29</v>
      </c>
      <c r="B134">
        <v>254.32499999999999</v>
      </c>
    </row>
    <row r="135" spans="1:2" ht="15.75" customHeight="1" x14ac:dyDescent="0.3">
      <c r="A135" s="40">
        <v>5.3</v>
      </c>
      <c r="B135">
        <v>193.86</v>
      </c>
    </row>
    <row r="136" spans="1:2" ht="15.75" customHeight="1" x14ac:dyDescent="0.3">
      <c r="A136" s="40">
        <v>5.31</v>
      </c>
      <c r="B136">
        <v>175.26</v>
      </c>
    </row>
    <row r="137" spans="1:2" ht="15.75" customHeight="1" x14ac:dyDescent="0.3">
      <c r="A137" s="40">
        <v>5.32</v>
      </c>
      <c r="B137">
        <v>247.41499999999999</v>
      </c>
    </row>
    <row r="138" spans="1:2" ht="15.75" customHeight="1" x14ac:dyDescent="0.3">
      <c r="A138" s="40">
        <v>5.33</v>
      </c>
      <c r="B138">
        <v>217.57</v>
      </c>
    </row>
    <row r="139" spans="1:2" ht="15.75" customHeight="1" x14ac:dyDescent="0.3">
      <c r="A139" s="40">
        <v>5.34</v>
      </c>
      <c r="B139">
        <v>195</v>
      </c>
    </row>
    <row r="140" spans="1:2" ht="15.75" customHeight="1" x14ac:dyDescent="0.3">
      <c r="A140" s="40">
        <v>5.35</v>
      </c>
      <c r="B140">
        <v>124.32499999999999</v>
      </c>
    </row>
    <row r="141" spans="1:2" ht="15.75" customHeight="1" x14ac:dyDescent="0.3">
      <c r="A141" s="40">
        <v>5.36</v>
      </c>
      <c r="B141">
        <v>292.97000000000003</v>
      </c>
    </row>
    <row r="142" spans="1:2" ht="15.75" customHeight="1" x14ac:dyDescent="0.3">
      <c r="A142" s="40">
        <v>5.37</v>
      </c>
      <c r="B142">
        <v>171.54</v>
      </c>
    </row>
    <row r="143" spans="1:2" ht="15.75" customHeight="1" x14ac:dyDescent="0.3">
      <c r="A143" s="40">
        <v>5.38</v>
      </c>
      <c r="B143">
        <v>77.53</v>
      </c>
    </row>
    <row r="144" spans="1:2" ht="15.75" customHeight="1" x14ac:dyDescent="0.3">
      <c r="A144" s="40">
        <v>5.39</v>
      </c>
      <c r="B144">
        <v>185.19</v>
      </c>
    </row>
    <row r="145" spans="1:2" ht="15.75" customHeight="1" x14ac:dyDescent="0.3">
      <c r="A145" s="40">
        <v>5.4</v>
      </c>
      <c r="B145">
        <v>239.14000000000001</v>
      </c>
    </row>
    <row r="146" spans="1:2" ht="15.75" customHeight="1" x14ac:dyDescent="0.3">
      <c r="A146" s="40">
        <v>5.41</v>
      </c>
      <c r="B146">
        <v>191.94499999999999</v>
      </c>
    </row>
    <row r="147" spans="1:2" ht="15.75" customHeight="1" x14ac:dyDescent="0.3">
      <c r="A147" s="40">
        <v>5.42</v>
      </c>
      <c r="B147">
        <v>248.44</v>
      </c>
    </row>
    <row r="148" spans="1:2" ht="15.75" customHeight="1" x14ac:dyDescent="0.3">
      <c r="A148" s="40">
        <v>5.43</v>
      </c>
      <c r="B148">
        <v>199.46499999999997</v>
      </c>
    </row>
    <row r="149" spans="1:2" ht="15.75" customHeight="1" x14ac:dyDescent="0.3">
      <c r="A149" s="40">
        <v>5.44</v>
      </c>
      <c r="B149">
        <v>171.08500000000001</v>
      </c>
    </row>
    <row r="150" spans="1:2" ht="15.75" customHeight="1" x14ac:dyDescent="0.3">
      <c r="A150" s="40">
        <v>5.45</v>
      </c>
      <c r="B150">
        <v>163.09</v>
      </c>
    </row>
    <row r="151" spans="1:2" ht="15.75" customHeight="1" x14ac:dyDescent="0.3">
      <c r="A151" s="40">
        <v>5.46</v>
      </c>
      <c r="B151">
        <v>124.17000000000002</v>
      </c>
    </row>
    <row r="152" spans="1:2" ht="15.75" customHeight="1" x14ac:dyDescent="0.3">
      <c r="A152" s="40">
        <v>5.47</v>
      </c>
      <c r="B152">
        <v>197.845</v>
      </c>
    </row>
    <row r="153" spans="1:2" ht="15.75" customHeight="1" x14ac:dyDescent="0.3">
      <c r="A153" s="40">
        <v>5.48</v>
      </c>
      <c r="B153">
        <v>114.77</v>
      </c>
    </row>
    <row r="154" spans="1:2" ht="15.75" customHeight="1" x14ac:dyDescent="0.3">
      <c r="A154" s="40">
        <v>5.49</v>
      </c>
      <c r="B154">
        <v>273.28500000000003</v>
      </c>
    </row>
    <row r="155" spans="1:2" ht="15.75" customHeight="1" x14ac:dyDescent="0.3">
      <c r="A155" s="40">
        <v>5.5</v>
      </c>
      <c r="B155">
        <v>199.76</v>
      </c>
    </row>
    <row r="156" spans="1:2" ht="15.75" customHeight="1" x14ac:dyDescent="0.3">
      <c r="A156" s="40">
        <v>5.51</v>
      </c>
      <c r="B156">
        <v>357.04</v>
      </c>
    </row>
    <row r="157" spans="1:2" ht="15.75" customHeight="1" x14ac:dyDescent="0.3">
      <c r="A157" s="40">
        <v>5.52</v>
      </c>
      <c r="B157">
        <v>302.29499999999996</v>
      </c>
    </row>
    <row r="158" spans="1:2" ht="15.75" customHeight="1" x14ac:dyDescent="0.3">
      <c r="A158" s="40">
        <v>5.53</v>
      </c>
      <c r="B158">
        <v>182.68000000000004</v>
      </c>
    </row>
    <row r="159" spans="1:2" ht="15.75" customHeight="1" x14ac:dyDescent="0.3">
      <c r="A159" s="40">
        <v>5.54</v>
      </c>
      <c r="B159">
        <v>120.715</v>
      </c>
    </row>
    <row r="160" spans="1:2" ht="15.75" customHeight="1" x14ac:dyDescent="0.3">
      <c r="A160" s="40">
        <v>5.55</v>
      </c>
      <c r="B160">
        <v>274.58499999999998</v>
      </c>
    </row>
    <row r="161" spans="1:2" ht="15.75" customHeight="1" x14ac:dyDescent="0.3">
      <c r="A161" s="40">
        <v>5.56</v>
      </c>
      <c r="B161">
        <v>237.095</v>
      </c>
    </row>
    <row r="162" spans="1:2" ht="15.75" customHeight="1" x14ac:dyDescent="0.3">
      <c r="A162" s="40">
        <v>5.57</v>
      </c>
      <c r="B162">
        <v>229.59</v>
      </c>
    </row>
    <row r="163" spans="1:2" ht="15.75" customHeight="1" x14ac:dyDescent="0.3">
      <c r="A163" s="40">
        <v>5.58</v>
      </c>
      <c r="B163">
        <v>160.81</v>
      </c>
    </row>
    <row r="164" spans="1:2" ht="15.75" customHeight="1" x14ac:dyDescent="0.3">
      <c r="A164" s="40">
        <v>5.59</v>
      </c>
      <c r="B164">
        <v>225.75</v>
      </c>
    </row>
    <row r="165" spans="1:2" ht="15.75" customHeight="1" x14ac:dyDescent="0.3">
      <c r="A165" s="40">
        <v>5.6</v>
      </c>
      <c r="B165">
        <v>173.98</v>
      </c>
    </row>
    <row r="166" spans="1:2" ht="15.75" customHeight="1" x14ac:dyDescent="0.3">
      <c r="A166" s="40">
        <v>5.61</v>
      </c>
      <c r="B166">
        <v>88.37</v>
      </c>
    </row>
    <row r="167" spans="1:2" ht="15.75" customHeight="1" x14ac:dyDescent="0.3">
      <c r="A167" s="40">
        <v>5.62</v>
      </c>
      <c r="B167">
        <v>227.55500000000001</v>
      </c>
    </row>
    <row r="168" spans="1:2" ht="15.75" customHeight="1" x14ac:dyDescent="0.3">
      <c r="A168" s="40">
        <v>5.63</v>
      </c>
      <c r="B168">
        <v>249.745</v>
      </c>
    </row>
    <row r="169" spans="1:2" ht="15.75" customHeight="1" x14ac:dyDescent="0.3">
      <c r="A169" s="40">
        <v>5.64</v>
      </c>
      <c r="B169">
        <v>239.8</v>
      </c>
    </row>
    <row r="170" spans="1:2" ht="15.75" customHeight="1" x14ac:dyDescent="0.3">
      <c r="A170" s="40">
        <v>5.65</v>
      </c>
      <c r="B170">
        <v>399.28500000000003</v>
      </c>
    </row>
    <row r="171" spans="1:2" ht="15.75" customHeight="1" x14ac:dyDescent="0.3">
      <c r="A171" s="40">
        <v>5.66</v>
      </c>
      <c r="B171">
        <v>105.33499999999999</v>
      </c>
    </row>
    <row r="172" spans="1:2" ht="15.75" customHeight="1" x14ac:dyDescent="0.3">
      <c r="A172" s="40">
        <v>5.67</v>
      </c>
      <c r="B172">
        <v>67.245000000000005</v>
      </c>
    </row>
    <row r="173" spans="1:2" ht="15.75" customHeight="1" x14ac:dyDescent="0.3">
      <c r="A173" s="40">
        <v>5.68</v>
      </c>
      <c r="B173">
        <v>292.16500000000002</v>
      </c>
    </row>
    <row r="174" spans="1:2" ht="15.75" customHeight="1" x14ac:dyDescent="0.3">
      <c r="A174" s="40">
        <v>5.69</v>
      </c>
      <c r="B174">
        <v>161.155</v>
      </c>
    </row>
    <row r="175" spans="1:2" ht="15.75" customHeight="1" x14ac:dyDescent="0.3">
      <c r="A175" s="40">
        <v>5.7</v>
      </c>
      <c r="B175">
        <v>242.07</v>
      </c>
    </row>
    <row r="176" spans="1:2" ht="15.75" customHeight="1" x14ac:dyDescent="0.3">
      <c r="A176" s="40">
        <v>5.71</v>
      </c>
      <c r="B176">
        <v>335.71499999999997</v>
      </c>
    </row>
    <row r="177" spans="1:2" ht="15.75" customHeight="1" x14ac:dyDescent="0.3">
      <c r="A177" s="40">
        <v>5.72</v>
      </c>
      <c r="B177">
        <v>86.915000000000006</v>
      </c>
    </row>
    <row r="178" spans="1:2" ht="15.75" customHeight="1" x14ac:dyDescent="0.3">
      <c r="A178" s="40">
        <v>5.73</v>
      </c>
      <c r="B178">
        <v>209.69</v>
      </c>
    </row>
    <row r="179" spans="1:2" ht="15.75" customHeight="1" x14ac:dyDescent="0.3">
      <c r="A179" s="40">
        <v>5.74</v>
      </c>
      <c r="B179">
        <v>161.42500000000001</v>
      </c>
    </row>
    <row r="180" spans="1:2" ht="15.75" customHeight="1" x14ac:dyDescent="0.3">
      <c r="A180" s="40">
        <v>5.75</v>
      </c>
      <c r="B180">
        <v>193.9</v>
      </c>
    </row>
    <row r="181" spans="1:2" ht="15.75" customHeight="1" x14ac:dyDescent="0.3">
      <c r="A181" s="40">
        <v>5.76</v>
      </c>
      <c r="B181">
        <v>146.79500000000002</v>
      </c>
    </row>
    <row r="182" spans="1:2" ht="15.75" customHeight="1" x14ac:dyDescent="0.3">
      <c r="A182" s="40">
        <v>5.77</v>
      </c>
      <c r="B182">
        <v>180.19500000000005</v>
      </c>
    </row>
    <row r="183" spans="1:2" ht="15.75" customHeight="1" x14ac:dyDescent="0.3">
      <c r="A183" s="40">
        <v>5.78</v>
      </c>
      <c r="B183">
        <v>153.845</v>
      </c>
    </row>
    <row r="184" spans="1:2" ht="15.75" customHeight="1" x14ac:dyDescent="0.3">
      <c r="A184" s="40">
        <v>5.79</v>
      </c>
      <c r="B184">
        <v>207.75999999999996</v>
      </c>
    </row>
    <row r="185" spans="1:2" ht="15.75" customHeight="1" x14ac:dyDescent="0.3">
      <c r="A185" s="40">
        <v>5.8</v>
      </c>
      <c r="B185">
        <v>189.78</v>
      </c>
    </row>
    <row r="186" spans="1:2" ht="15.75" customHeight="1" x14ac:dyDescent="0.3">
      <c r="A186" s="40">
        <v>5.81</v>
      </c>
      <c r="B186">
        <v>256.40499999999997</v>
      </c>
    </row>
    <row r="187" spans="1:2" ht="15.75" customHeight="1" x14ac:dyDescent="0.3">
      <c r="A187" s="40">
        <v>5.82</v>
      </c>
      <c r="B187">
        <v>200.03999999999996</v>
      </c>
    </row>
    <row r="188" spans="1:2" ht="15.75" customHeight="1" x14ac:dyDescent="0.3">
      <c r="A188" s="40">
        <v>5.83</v>
      </c>
      <c r="B188">
        <v>214.82000000000002</v>
      </c>
    </row>
    <row r="189" spans="1:2" ht="15.75" customHeight="1" x14ac:dyDescent="0.3">
      <c r="A189" s="40">
        <v>5.84</v>
      </c>
      <c r="B189">
        <v>523.54000000000008</v>
      </c>
    </row>
    <row r="190" spans="1:2" ht="15.75" customHeight="1" x14ac:dyDescent="0.3">
      <c r="A190" s="40">
        <v>5.85</v>
      </c>
      <c r="B190">
        <v>148.79000000000002</v>
      </c>
    </row>
    <row r="191" spans="1:2" ht="15.75" customHeight="1" x14ac:dyDescent="0.3">
      <c r="A191" s="40">
        <v>5.86</v>
      </c>
      <c r="B191">
        <v>180.89499999999998</v>
      </c>
    </row>
    <row r="192" spans="1:2" ht="15.75" customHeight="1" x14ac:dyDescent="0.3">
      <c r="A192" s="40">
        <v>5.87</v>
      </c>
      <c r="B192">
        <v>202.79999999999998</v>
      </c>
    </row>
    <row r="193" spans="1:2" ht="15.75" customHeight="1" x14ac:dyDescent="0.3">
      <c r="A193" s="40">
        <v>5.88</v>
      </c>
      <c r="B193">
        <v>288.97500000000002</v>
      </c>
    </row>
    <row r="194" spans="1:2" ht="15.75" customHeight="1" x14ac:dyDescent="0.3">
      <c r="A194" s="40">
        <v>5.89</v>
      </c>
      <c r="B194">
        <v>128.35500000000002</v>
      </c>
    </row>
    <row r="195" spans="1:2" ht="15.75" customHeight="1" x14ac:dyDescent="0.3">
      <c r="A195" s="40">
        <v>5.9</v>
      </c>
      <c r="B195">
        <v>162.48499999999999</v>
      </c>
    </row>
    <row r="196" spans="1:2" ht="15.75" customHeight="1" x14ac:dyDescent="0.3">
      <c r="A196" s="40">
        <v>5.91</v>
      </c>
      <c r="B196">
        <v>231.345</v>
      </c>
    </row>
    <row r="197" spans="1:2" ht="15.75" customHeight="1" x14ac:dyDescent="0.3">
      <c r="A197" s="40">
        <v>5.92</v>
      </c>
      <c r="B197">
        <v>81.515000000000001</v>
      </c>
    </row>
    <row r="198" spans="1:2" ht="15.75" customHeight="1" x14ac:dyDescent="0.3">
      <c r="A198" s="40">
        <v>5.93</v>
      </c>
      <c r="B198">
        <v>114.32</v>
      </c>
    </row>
    <row r="199" spans="1:2" ht="15.75" customHeight="1" x14ac:dyDescent="0.3">
      <c r="A199" s="40">
        <v>5.94</v>
      </c>
      <c r="B199">
        <v>193.72499999999999</v>
      </c>
    </row>
    <row r="200" spans="1:2" ht="15.75" customHeight="1" x14ac:dyDescent="0.3">
      <c r="A200" s="40">
        <v>5.95</v>
      </c>
      <c r="B200">
        <v>78</v>
      </c>
    </row>
    <row r="201" spans="1:2" ht="15.75" customHeight="1" x14ac:dyDescent="0.3">
      <c r="A201" s="40">
        <v>5.96</v>
      </c>
      <c r="B201">
        <v>229.76000000000005</v>
      </c>
    </row>
    <row r="202" spans="1:2" ht="15.75" customHeight="1" x14ac:dyDescent="0.3">
      <c r="A202" s="40">
        <v>5.97</v>
      </c>
      <c r="B202">
        <v>184.94499999999999</v>
      </c>
    </row>
    <row r="203" spans="1:2" ht="15.75" customHeight="1" x14ac:dyDescent="0.3">
      <c r="A203" s="40">
        <v>5.98</v>
      </c>
      <c r="B203">
        <v>161.88</v>
      </c>
    </row>
    <row r="204" spans="1:2" ht="15.75" customHeight="1" x14ac:dyDescent="0.3">
      <c r="A204" s="40">
        <v>5.99</v>
      </c>
      <c r="B204">
        <v>166</v>
      </c>
    </row>
    <row r="205" spans="1:2" ht="15.75" customHeight="1" x14ac:dyDescent="0.3">
      <c r="A205" s="40">
        <v>6</v>
      </c>
      <c r="B205">
        <v>131.02000000000001</v>
      </c>
    </row>
    <row r="206" spans="1:2" ht="15.75" customHeight="1" x14ac:dyDescent="0.3">
      <c r="A206" s="40">
        <v>6.01</v>
      </c>
      <c r="B206">
        <v>200.68</v>
      </c>
    </row>
    <row r="207" spans="1:2" ht="15.75" customHeight="1" x14ac:dyDescent="0.3">
      <c r="A207" s="40">
        <v>6.02</v>
      </c>
      <c r="B207">
        <v>306.00499999999994</v>
      </c>
    </row>
    <row r="208" spans="1:2" ht="15.75" customHeight="1" x14ac:dyDescent="0.3">
      <c r="A208" s="40">
        <v>6.03</v>
      </c>
      <c r="B208">
        <v>274.95999999999998</v>
      </c>
    </row>
    <row r="209" spans="1:2" ht="15.75" customHeight="1" x14ac:dyDescent="0.3">
      <c r="A209" s="40">
        <v>6.04</v>
      </c>
      <c r="B209">
        <v>261.93</v>
      </c>
    </row>
    <row r="210" spans="1:2" ht="15.75" customHeight="1" x14ac:dyDescent="0.3">
      <c r="A210" s="40">
        <v>6.05</v>
      </c>
      <c r="B210">
        <v>374.68499999999995</v>
      </c>
    </row>
    <row r="211" spans="1:2" ht="15.75" customHeight="1" x14ac:dyDescent="0.3">
      <c r="A211" s="40">
        <v>6.06</v>
      </c>
      <c r="B211">
        <v>397.3599999999999</v>
      </c>
    </row>
    <row r="212" spans="1:2" ht="15.75" customHeight="1" x14ac:dyDescent="0.3">
      <c r="A212" s="40">
        <v>6.07</v>
      </c>
      <c r="B212">
        <v>157.54999999999998</v>
      </c>
    </row>
    <row r="213" spans="1:2" ht="15.75" customHeight="1" x14ac:dyDescent="0.3">
      <c r="A213" s="40">
        <v>6.08</v>
      </c>
      <c r="B213">
        <v>112.38</v>
      </c>
    </row>
    <row r="214" spans="1:2" ht="15.75" customHeight="1" x14ac:dyDescent="0.3">
      <c r="A214" s="40">
        <v>6.09</v>
      </c>
      <c r="B214">
        <v>295.13500000000005</v>
      </c>
    </row>
    <row r="215" spans="1:2" ht="15.75" customHeight="1" x14ac:dyDescent="0.3">
      <c r="A215" s="40">
        <v>6.1</v>
      </c>
      <c r="B215">
        <v>168.01000000000002</v>
      </c>
    </row>
    <row r="216" spans="1:2" ht="15.75" customHeight="1" x14ac:dyDescent="0.3">
      <c r="A216" s="40">
        <v>6.11</v>
      </c>
      <c r="B216">
        <v>285.02</v>
      </c>
    </row>
    <row r="217" spans="1:2" ht="15.75" customHeight="1" x14ac:dyDescent="0.3">
      <c r="A217" s="40">
        <v>6.12</v>
      </c>
      <c r="B217">
        <v>138.98000000000002</v>
      </c>
    </row>
    <row r="218" spans="1:2" ht="15.75" customHeight="1" x14ac:dyDescent="0.3">
      <c r="A218" s="40">
        <v>6.13</v>
      </c>
      <c r="B218">
        <v>73.245000000000005</v>
      </c>
    </row>
    <row r="219" spans="1:2" ht="15.75" customHeight="1" x14ac:dyDescent="0.3">
      <c r="A219" s="40">
        <v>6.14</v>
      </c>
      <c r="B219">
        <v>298.29000000000002</v>
      </c>
    </row>
    <row r="220" spans="1:2" ht="15.75" customHeight="1" x14ac:dyDescent="0.3">
      <c r="A220" s="40">
        <v>6.15</v>
      </c>
      <c r="B220">
        <v>345.65500000000003</v>
      </c>
    </row>
    <row r="221" spans="1:2" ht="15.75" customHeight="1" x14ac:dyDescent="0.3">
      <c r="A221" s="40">
        <v>6.16</v>
      </c>
      <c r="B221">
        <v>167.86</v>
      </c>
    </row>
    <row r="222" spans="1:2" ht="15.75" customHeight="1" x14ac:dyDescent="0.3">
      <c r="A222" s="40">
        <v>6.17</v>
      </c>
      <c r="B222">
        <v>171.82999999999998</v>
      </c>
    </row>
    <row r="223" spans="1:2" ht="15.75" customHeight="1" x14ac:dyDescent="0.3">
      <c r="A223" s="40">
        <v>6.18</v>
      </c>
      <c r="B223">
        <v>117.02</v>
      </c>
    </row>
    <row r="224" spans="1:2" ht="15.75" customHeight="1" x14ac:dyDescent="0.3">
      <c r="A224" s="40">
        <v>6.19</v>
      </c>
      <c r="B224">
        <v>125.18</v>
      </c>
    </row>
    <row r="225" spans="1:2" ht="15.75" customHeight="1" x14ac:dyDescent="0.3">
      <c r="A225" s="40">
        <v>6.2</v>
      </c>
      <c r="B225">
        <v>120.33999999999999</v>
      </c>
    </row>
    <row r="226" spans="1:2" ht="15.75" customHeight="1" x14ac:dyDescent="0.3">
      <c r="A226" s="40">
        <v>6.21</v>
      </c>
      <c r="B226">
        <v>244.935</v>
      </c>
    </row>
    <row r="227" spans="1:2" ht="15.75" customHeight="1" x14ac:dyDescent="0.3">
      <c r="A227" s="40">
        <v>6.22</v>
      </c>
      <c r="B227">
        <v>370.36500000000001</v>
      </c>
    </row>
    <row r="228" spans="1:2" ht="15.75" customHeight="1" x14ac:dyDescent="0.3">
      <c r="A228" s="40">
        <v>6.23</v>
      </c>
      <c r="B228">
        <v>255.51000000000002</v>
      </c>
    </row>
    <row r="229" spans="1:2" ht="15.75" customHeight="1" x14ac:dyDescent="0.3">
      <c r="A229" s="40">
        <v>6.24</v>
      </c>
      <c r="B229">
        <v>366.9</v>
      </c>
    </row>
    <row r="230" spans="1:2" ht="15.75" customHeight="1" x14ac:dyDescent="0.3">
      <c r="A230" s="40">
        <v>6.25</v>
      </c>
      <c r="B230">
        <v>305.22999999999996</v>
      </c>
    </row>
    <row r="231" spans="1:2" ht="15.75" customHeight="1" x14ac:dyDescent="0.3">
      <c r="A231" s="40">
        <v>6.26</v>
      </c>
      <c r="B231">
        <v>302.63499999999999</v>
      </c>
    </row>
    <row r="232" spans="1:2" ht="15.75" customHeight="1" x14ac:dyDescent="0.3">
      <c r="A232" s="40">
        <v>6.27</v>
      </c>
      <c r="B232">
        <v>146.89000000000001</v>
      </c>
    </row>
    <row r="233" spans="1:2" ht="15.75" customHeight="1" x14ac:dyDescent="0.3">
      <c r="A233" s="40">
        <v>6.28</v>
      </c>
      <c r="B233">
        <v>104.47</v>
      </c>
    </row>
    <row r="234" spans="1:2" ht="15.75" customHeight="1" x14ac:dyDescent="0.3">
      <c r="A234" s="40">
        <v>6.29</v>
      </c>
      <c r="B234">
        <v>407.37500000000006</v>
      </c>
    </row>
    <row r="235" spans="1:2" ht="15.75" customHeight="1" x14ac:dyDescent="0.3">
      <c r="A235" s="40">
        <v>6.3</v>
      </c>
      <c r="B235">
        <v>175.56</v>
      </c>
    </row>
    <row r="236" spans="1:2" ht="15.75" customHeight="1" x14ac:dyDescent="0.3">
      <c r="A236" s="40">
        <v>6.31</v>
      </c>
      <c r="B236">
        <v>77.22</v>
      </c>
    </row>
    <row r="237" spans="1:2" ht="15.75" customHeight="1" x14ac:dyDescent="0.3">
      <c r="A237" s="40">
        <v>6.32</v>
      </c>
      <c r="B237">
        <v>121.125</v>
      </c>
    </row>
    <row r="238" spans="1:2" ht="15.75" customHeight="1" x14ac:dyDescent="0.3">
      <c r="A238" s="40">
        <v>6.33</v>
      </c>
      <c r="B238">
        <v>18.100000000000001</v>
      </c>
    </row>
    <row r="239" spans="1:2" ht="15.75" customHeight="1" x14ac:dyDescent="0.3">
      <c r="A239" s="40">
        <v>6.35</v>
      </c>
      <c r="B239">
        <v>114.52</v>
      </c>
    </row>
    <row r="240" spans="1:2" ht="15.75" customHeight="1" x14ac:dyDescent="0.3">
      <c r="A240" s="40">
        <v>6.36</v>
      </c>
      <c r="B240">
        <v>76.650000000000006</v>
      </c>
    </row>
    <row r="241" spans="1:2" ht="15.75" customHeight="1" x14ac:dyDescent="0.3">
      <c r="A241" s="40">
        <v>6.37</v>
      </c>
      <c r="B241">
        <v>85.8</v>
      </c>
    </row>
    <row r="242" spans="1:2" ht="15.75" customHeight="1" x14ac:dyDescent="0.3">
      <c r="A242" s="40">
        <v>6.38</v>
      </c>
      <c r="B242">
        <v>131.74</v>
      </c>
    </row>
    <row r="243" spans="1:2" ht="15.75" customHeight="1" x14ac:dyDescent="0.3">
      <c r="A243" s="40">
        <v>6.39</v>
      </c>
      <c r="B243">
        <v>24.32</v>
      </c>
    </row>
    <row r="244" spans="1:2" ht="15.75" customHeight="1" x14ac:dyDescent="0.3">
      <c r="A244" s="40">
        <v>6.4</v>
      </c>
      <c r="B244">
        <v>35.93</v>
      </c>
    </row>
    <row r="245" spans="1:2" ht="15.75" customHeight="1" x14ac:dyDescent="0.3">
      <c r="A245" s="40">
        <v>6.41</v>
      </c>
      <c r="B245">
        <v>84.08</v>
      </c>
    </row>
    <row r="246" spans="1:2" ht="15.75" customHeight="1" x14ac:dyDescent="0.3">
      <c r="A246" s="40">
        <v>6.43</v>
      </c>
      <c r="B246">
        <v>27.72</v>
      </c>
    </row>
    <row r="247" spans="1:2" ht="15.75" customHeight="1" x14ac:dyDescent="0.3">
      <c r="A247" s="40">
        <v>6.44</v>
      </c>
      <c r="B247">
        <v>32.18</v>
      </c>
    </row>
    <row r="248" spans="1:2" ht="15.75" customHeight="1" x14ac:dyDescent="0.3">
      <c r="A248" s="40">
        <v>6.45</v>
      </c>
      <c r="B248">
        <v>82.935000000000002</v>
      </c>
    </row>
    <row r="249" spans="1:2" ht="15.75" customHeight="1" x14ac:dyDescent="0.3">
      <c r="A249" s="40">
        <v>6.46</v>
      </c>
      <c r="B249">
        <v>27.265000000000001</v>
      </c>
    </row>
    <row r="250" spans="1:2" ht="15.75" customHeight="1" x14ac:dyDescent="0.3">
      <c r="A250" s="40">
        <v>6.47</v>
      </c>
      <c r="B250">
        <v>20.13</v>
      </c>
    </row>
    <row r="251" spans="1:2" ht="15.75" customHeight="1" x14ac:dyDescent="0.3">
      <c r="A251" s="40">
        <v>6.48</v>
      </c>
      <c r="B251">
        <v>30.6</v>
      </c>
    </row>
    <row r="252" spans="1:2" ht="15.75" customHeight="1" x14ac:dyDescent="0.3">
      <c r="A252" s="40">
        <v>6.49</v>
      </c>
      <c r="B252">
        <v>64.685000000000002</v>
      </c>
    </row>
    <row r="253" spans="1:2" ht="15.75" customHeight="1" x14ac:dyDescent="0.3">
      <c r="A253" s="40">
        <v>6.5</v>
      </c>
      <c r="B253">
        <v>78.56</v>
      </c>
    </row>
    <row r="254" spans="1:2" ht="15.75" customHeight="1" x14ac:dyDescent="0.3">
      <c r="A254" s="40">
        <v>6.52</v>
      </c>
      <c r="B254">
        <v>34.96</v>
      </c>
    </row>
    <row r="255" spans="1:2" ht="15.75" customHeight="1" x14ac:dyDescent="0.3">
      <c r="A255" s="40">
        <v>6.53</v>
      </c>
      <c r="B255">
        <v>45.32</v>
      </c>
    </row>
    <row r="256" spans="1:2" ht="15.75" customHeight="1" x14ac:dyDescent="0.3">
      <c r="A256" s="40">
        <v>6.54</v>
      </c>
      <c r="B256">
        <v>22.64</v>
      </c>
    </row>
    <row r="257" spans="1:2" ht="15.75" customHeight="1" x14ac:dyDescent="0.3">
      <c r="A257" s="40">
        <v>6.55</v>
      </c>
      <c r="B257">
        <v>32.299999999999997</v>
      </c>
    </row>
    <row r="258" spans="1:2" ht="15.75" customHeight="1" x14ac:dyDescent="0.3">
      <c r="A258" s="40">
        <v>6.57</v>
      </c>
      <c r="B258">
        <v>50.08</v>
      </c>
    </row>
    <row r="259" spans="1:2" ht="15.75" customHeight="1" x14ac:dyDescent="0.3">
      <c r="A259" s="40">
        <v>6.59</v>
      </c>
      <c r="B259">
        <v>61.679999999999993</v>
      </c>
    </row>
    <row r="260" spans="1:2" ht="15.75" customHeight="1" x14ac:dyDescent="0.3">
      <c r="A260" s="40">
        <v>6.6</v>
      </c>
      <c r="B260">
        <v>48.254999999999995</v>
      </c>
    </row>
    <row r="261" spans="1:2" ht="15.75" customHeight="1" x14ac:dyDescent="0.3">
      <c r="A261" s="40">
        <v>6.64</v>
      </c>
      <c r="B261">
        <v>19.855</v>
      </c>
    </row>
    <row r="262" spans="1:2" ht="15.75" customHeight="1" x14ac:dyDescent="0.3">
      <c r="A262" s="40">
        <v>6.65</v>
      </c>
      <c r="B262">
        <v>30.02</v>
      </c>
    </row>
    <row r="263" spans="1:2" ht="15.75" customHeight="1" x14ac:dyDescent="0.3">
      <c r="A263" s="40">
        <v>6.66</v>
      </c>
      <c r="B263">
        <v>152.56</v>
      </c>
    </row>
    <row r="264" spans="1:2" ht="15.75" customHeight="1" x14ac:dyDescent="0.3">
      <c r="A264" s="40">
        <v>6.67</v>
      </c>
      <c r="B264">
        <v>48.82</v>
      </c>
    </row>
    <row r="265" spans="1:2" ht="15.75" customHeight="1" x14ac:dyDescent="0.3">
      <c r="A265" s="40">
        <v>6.68</v>
      </c>
      <c r="B265">
        <v>58.825000000000003</v>
      </c>
    </row>
    <row r="266" spans="1:2" ht="15.75" customHeight="1" x14ac:dyDescent="0.3">
      <c r="A266" s="40">
        <v>6.69</v>
      </c>
      <c r="B266">
        <v>34.200000000000003</v>
      </c>
    </row>
    <row r="267" spans="1:2" ht="15.75" customHeight="1" x14ac:dyDescent="0.3">
      <c r="A267" s="40">
        <v>6.7</v>
      </c>
      <c r="B267">
        <v>104.44</v>
      </c>
    </row>
    <row r="268" spans="1:2" ht="15.75" customHeight="1" x14ac:dyDescent="0.3">
      <c r="A268" s="40">
        <v>6.71</v>
      </c>
      <c r="B268">
        <v>41.63</v>
      </c>
    </row>
    <row r="269" spans="1:2" ht="15.75" customHeight="1" x14ac:dyDescent="0.3">
      <c r="A269" s="40">
        <v>6.72</v>
      </c>
      <c r="B269">
        <v>154.63999999999999</v>
      </c>
    </row>
    <row r="270" spans="1:2" ht="15.75" customHeight="1" x14ac:dyDescent="0.3">
      <c r="A270" s="40">
        <v>6.74</v>
      </c>
      <c r="B270">
        <v>90.58</v>
      </c>
    </row>
    <row r="271" spans="1:2" ht="15.75" customHeight="1" x14ac:dyDescent="0.3">
      <c r="A271" s="40">
        <v>6.75</v>
      </c>
      <c r="B271">
        <v>37.18</v>
      </c>
    </row>
    <row r="272" spans="1:2" ht="15.75" customHeight="1" x14ac:dyDescent="0.3">
      <c r="A272" s="40">
        <v>6.76</v>
      </c>
      <c r="B272">
        <v>62.61</v>
      </c>
    </row>
    <row r="273" spans="1:2" ht="15.75" customHeight="1" x14ac:dyDescent="0.3">
      <c r="A273" s="40">
        <v>6.77</v>
      </c>
      <c r="B273">
        <v>29.7</v>
      </c>
    </row>
    <row r="274" spans="1:2" ht="15.75" customHeight="1" x14ac:dyDescent="0.3">
      <c r="A274" s="40">
        <v>6.79</v>
      </c>
      <c r="B274">
        <v>126.905</v>
      </c>
    </row>
    <row r="275" spans="1:2" ht="15.75" customHeight="1" x14ac:dyDescent="0.3">
      <c r="A275" s="40">
        <v>6.8</v>
      </c>
      <c r="B275">
        <v>76.460000000000008</v>
      </c>
    </row>
    <row r="276" spans="1:2" ht="15.75" customHeight="1" x14ac:dyDescent="0.3">
      <c r="A276" s="40">
        <v>6.81</v>
      </c>
      <c r="B276">
        <v>36.200000000000003</v>
      </c>
    </row>
    <row r="277" spans="1:2" ht="15.75" customHeight="1" x14ac:dyDescent="0.3">
      <c r="A277" s="40">
        <v>6.83</v>
      </c>
      <c r="B277">
        <v>40.24</v>
      </c>
    </row>
    <row r="278" spans="1:2" ht="15.75" customHeight="1" x14ac:dyDescent="0.3">
      <c r="A278" s="40">
        <v>6.84</v>
      </c>
      <c r="B278">
        <v>82.234999999999999</v>
      </c>
    </row>
    <row r="279" spans="1:2" ht="15.75" customHeight="1" x14ac:dyDescent="0.3">
      <c r="A279" s="40">
        <v>6.85</v>
      </c>
      <c r="B279">
        <v>24.795000000000002</v>
      </c>
    </row>
    <row r="280" spans="1:2" ht="15.75" customHeight="1" x14ac:dyDescent="0.3">
      <c r="A280" s="40">
        <v>6.86</v>
      </c>
      <c r="B280">
        <v>31.35</v>
      </c>
    </row>
    <row r="281" spans="1:2" ht="15.75" customHeight="1" x14ac:dyDescent="0.3">
      <c r="A281" s="40">
        <v>6.87</v>
      </c>
      <c r="B281">
        <v>45.62</v>
      </c>
    </row>
    <row r="282" spans="1:2" ht="15.75" customHeight="1" x14ac:dyDescent="0.3">
      <c r="A282" s="40">
        <v>6.89</v>
      </c>
      <c r="B282">
        <v>20.61</v>
      </c>
    </row>
    <row r="283" spans="1:2" ht="15.75" customHeight="1" x14ac:dyDescent="0.3">
      <c r="A283" s="40">
        <v>6.9</v>
      </c>
      <c r="B283">
        <v>52.505000000000003</v>
      </c>
    </row>
    <row r="284" spans="1:2" ht="15.75" customHeight="1" x14ac:dyDescent="0.3">
      <c r="A284" s="40">
        <v>6.91</v>
      </c>
      <c r="B284">
        <v>18.170000000000002</v>
      </c>
    </row>
    <row r="285" spans="1:2" ht="15.75" customHeight="1" x14ac:dyDescent="0.3">
      <c r="A285" s="40">
        <v>6.92</v>
      </c>
      <c r="B285">
        <v>41.51</v>
      </c>
    </row>
    <row r="286" spans="1:2" ht="15.75" customHeight="1" x14ac:dyDescent="0.3">
      <c r="A286" s="40">
        <v>6.93</v>
      </c>
      <c r="B286">
        <v>20.69</v>
      </c>
    </row>
    <row r="287" spans="1:2" ht="15.75" customHeight="1" x14ac:dyDescent="0.3">
      <c r="A287" s="40">
        <v>6.94</v>
      </c>
      <c r="B287">
        <v>141.69</v>
      </c>
    </row>
    <row r="288" spans="1:2" ht="15.75" customHeight="1" x14ac:dyDescent="0.3">
      <c r="A288" s="40">
        <v>6.96</v>
      </c>
      <c r="B288">
        <v>23.18</v>
      </c>
    </row>
    <row r="289" spans="1:2" ht="15.75" customHeight="1" x14ac:dyDescent="0.3">
      <c r="A289" s="40">
        <v>6.97</v>
      </c>
      <c r="B289">
        <v>25.1</v>
      </c>
    </row>
    <row r="290" spans="1:2" ht="15.75" customHeight="1" x14ac:dyDescent="0.3">
      <c r="A290" s="40">
        <v>6.98</v>
      </c>
      <c r="B290">
        <v>102.71</v>
      </c>
    </row>
    <row r="291" spans="1:2" ht="15.75" customHeight="1" x14ac:dyDescent="0.3">
      <c r="A291" s="40">
        <v>6.99</v>
      </c>
      <c r="B291">
        <v>31.39</v>
      </c>
    </row>
    <row r="292" spans="1:2" ht="15.75" customHeight="1" x14ac:dyDescent="0.3">
      <c r="A292" s="40">
        <v>7</v>
      </c>
      <c r="B292">
        <v>83.06</v>
      </c>
    </row>
    <row r="293" spans="1:2" ht="15.75" customHeight="1" x14ac:dyDescent="0.3">
      <c r="A293" s="40">
        <v>7.01</v>
      </c>
      <c r="B293">
        <v>33.880000000000003</v>
      </c>
    </row>
    <row r="294" spans="1:2" ht="15.75" customHeight="1" x14ac:dyDescent="0.3">
      <c r="A294" s="40">
        <v>7.02</v>
      </c>
      <c r="B294">
        <v>149.42500000000001</v>
      </c>
    </row>
    <row r="295" spans="1:2" ht="15.75" customHeight="1" x14ac:dyDescent="0.3">
      <c r="A295" s="40">
        <v>7.03</v>
      </c>
      <c r="B295">
        <v>150.33999999999997</v>
      </c>
    </row>
    <row r="296" spans="1:2" ht="15.75" customHeight="1" x14ac:dyDescent="0.3">
      <c r="A296" s="40">
        <v>7.04</v>
      </c>
      <c r="B296">
        <v>25</v>
      </c>
    </row>
    <row r="297" spans="1:2" ht="15.75" customHeight="1" x14ac:dyDescent="0.3">
      <c r="A297" s="40">
        <v>7.05</v>
      </c>
      <c r="B297">
        <v>54.82</v>
      </c>
    </row>
    <row r="298" spans="1:2" ht="15.75" customHeight="1" x14ac:dyDescent="0.3">
      <c r="A298" s="40">
        <v>7.06</v>
      </c>
      <c r="B298">
        <v>32.11</v>
      </c>
    </row>
    <row r="299" spans="1:2" ht="15.75" customHeight="1" x14ac:dyDescent="0.3">
      <c r="A299" s="40">
        <v>7.09</v>
      </c>
      <c r="B299">
        <v>31.79</v>
      </c>
    </row>
    <row r="300" spans="1:2" ht="15.75" customHeight="1" x14ac:dyDescent="0.3">
      <c r="A300" s="40">
        <v>7.11</v>
      </c>
      <c r="B300">
        <v>36.08</v>
      </c>
    </row>
    <row r="301" spans="1:2" ht="15.75" customHeight="1" x14ac:dyDescent="0.3">
      <c r="A301" s="40">
        <v>7.12</v>
      </c>
      <c r="B301">
        <v>44.55</v>
      </c>
    </row>
    <row r="302" spans="1:2" ht="15.75" customHeight="1" x14ac:dyDescent="0.3">
      <c r="A302" s="40">
        <v>7.16</v>
      </c>
      <c r="B302">
        <v>48.835000000000001</v>
      </c>
    </row>
    <row r="303" spans="1:2" ht="15.75" customHeight="1" x14ac:dyDescent="0.3">
      <c r="A303" s="40">
        <v>7.18</v>
      </c>
      <c r="B303">
        <v>44.64</v>
      </c>
    </row>
    <row r="304" spans="1:2" ht="15.75" customHeight="1" x14ac:dyDescent="0.3">
      <c r="A304" s="40">
        <v>7.19</v>
      </c>
      <c r="B304">
        <v>140.03</v>
      </c>
    </row>
    <row r="305" spans="1:2" ht="15.75" customHeight="1" x14ac:dyDescent="0.3">
      <c r="A305" s="40">
        <v>7.2</v>
      </c>
      <c r="B305">
        <v>29.83</v>
      </c>
    </row>
    <row r="306" spans="1:2" ht="15.75" customHeight="1" x14ac:dyDescent="0.3">
      <c r="A306" s="40">
        <v>7.21</v>
      </c>
      <c r="B306">
        <v>37.409999999999997</v>
      </c>
    </row>
    <row r="307" spans="1:2" ht="15.75" customHeight="1" x14ac:dyDescent="0.3">
      <c r="A307" s="40">
        <v>7.22</v>
      </c>
      <c r="B307">
        <v>29.73</v>
      </c>
    </row>
    <row r="308" spans="1:2" ht="15.75" customHeight="1" x14ac:dyDescent="0.3">
      <c r="A308" s="40">
        <v>7.23</v>
      </c>
      <c r="B308">
        <v>43.7</v>
      </c>
    </row>
    <row r="309" spans="1:2" ht="15.75" customHeight="1" x14ac:dyDescent="0.3">
      <c r="A309" s="40">
        <v>7.26</v>
      </c>
      <c r="B309">
        <v>52.97</v>
      </c>
    </row>
    <row r="310" spans="1:2" ht="15.75" customHeight="1" x14ac:dyDescent="0.3">
      <c r="A310" s="40">
        <v>7.29</v>
      </c>
      <c r="B310">
        <v>36.765000000000001</v>
      </c>
    </row>
    <row r="311" spans="1:2" ht="15.75" customHeight="1" x14ac:dyDescent="0.3">
      <c r="A311" s="40">
        <v>7.3</v>
      </c>
      <c r="B311">
        <v>48.01</v>
      </c>
    </row>
    <row r="312" spans="1:2" ht="15.75" customHeight="1" x14ac:dyDescent="0.3">
      <c r="A312" s="40">
        <v>7.31</v>
      </c>
      <c r="B312">
        <v>46.19</v>
      </c>
    </row>
    <row r="313" spans="1:2" ht="15.75" customHeight="1" x14ac:dyDescent="0.3">
      <c r="A313" s="40">
        <v>7.32</v>
      </c>
      <c r="B313">
        <v>121.67999999999999</v>
      </c>
    </row>
    <row r="314" spans="1:2" ht="15.75" customHeight="1" x14ac:dyDescent="0.3">
      <c r="A314" s="40">
        <v>7.33</v>
      </c>
      <c r="B314">
        <v>58.254999999999995</v>
      </c>
    </row>
    <row r="315" spans="1:2" ht="15.75" customHeight="1" x14ac:dyDescent="0.3">
      <c r="A315" s="40">
        <v>7.34</v>
      </c>
      <c r="B315">
        <v>39.700000000000003</v>
      </c>
    </row>
    <row r="316" spans="1:2" ht="15.75" customHeight="1" x14ac:dyDescent="0.3">
      <c r="A316" s="40">
        <v>7.37</v>
      </c>
      <c r="B316">
        <v>61.575000000000003</v>
      </c>
    </row>
    <row r="317" spans="1:2" ht="15.75" customHeight="1" x14ac:dyDescent="0.3">
      <c r="A317" s="40">
        <v>7.39</v>
      </c>
      <c r="B317">
        <v>71.2</v>
      </c>
    </row>
    <row r="318" spans="1:2" ht="15.75" customHeight="1" x14ac:dyDescent="0.3">
      <c r="A318" s="40">
        <v>7.4</v>
      </c>
      <c r="B318">
        <v>82.21</v>
      </c>
    </row>
    <row r="319" spans="1:2" ht="15.75" customHeight="1" x14ac:dyDescent="0.3">
      <c r="A319" s="40">
        <v>7.41</v>
      </c>
      <c r="B319">
        <v>71.31</v>
      </c>
    </row>
    <row r="320" spans="1:2" ht="15.75" customHeight="1" x14ac:dyDescent="0.3">
      <c r="A320" s="40">
        <v>7.42</v>
      </c>
      <c r="B320">
        <v>64.489999999999995</v>
      </c>
    </row>
    <row r="321" spans="1:2" ht="15.75" customHeight="1" x14ac:dyDescent="0.3">
      <c r="A321" s="40">
        <v>7.45</v>
      </c>
      <c r="B321">
        <v>28.69</v>
      </c>
    </row>
    <row r="322" spans="1:2" ht="15.75" customHeight="1" x14ac:dyDescent="0.3">
      <c r="A322" s="40">
        <v>7.46</v>
      </c>
      <c r="B322">
        <v>40.909999999999997</v>
      </c>
    </row>
    <row r="323" spans="1:2" ht="15.75" customHeight="1" x14ac:dyDescent="0.3">
      <c r="A323" s="40">
        <v>7.47</v>
      </c>
      <c r="B323">
        <v>47.41</v>
      </c>
    </row>
    <row r="324" spans="1:2" ht="15.75" customHeight="1" x14ac:dyDescent="0.3">
      <c r="A324" s="40">
        <v>7.48</v>
      </c>
      <c r="B324">
        <v>131.70499999999998</v>
      </c>
    </row>
    <row r="325" spans="1:2" ht="15.75" customHeight="1" x14ac:dyDescent="0.3">
      <c r="A325" s="40">
        <v>7.49</v>
      </c>
      <c r="B325">
        <v>31.16</v>
      </c>
    </row>
    <row r="326" spans="1:2" ht="15.75" customHeight="1" x14ac:dyDescent="0.3">
      <c r="A326" s="40">
        <v>7.5</v>
      </c>
      <c r="B326">
        <v>22.86</v>
      </c>
    </row>
    <row r="327" spans="1:2" ht="15.75" customHeight="1" x14ac:dyDescent="0.3">
      <c r="A327" s="40">
        <v>7.51</v>
      </c>
      <c r="B327">
        <v>28.22</v>
      </c>
    </row>
    <row r="328" spans="1:2" ht="15.75" customHeight="1" x14ac:dyDescent="0.3">
      <c r="A328" s="40">
        <v>7.53</v>
      </c>
      <c r="B328">
        <v>29.2</v>
      </c>
    </row>
    <row r="329" spans="1:2" ht="15.75" customHeight="1" x14ac:dyDescent="0.3">
      <c r="A329" s="40">
        <v>7.54</v>
      </c>
      <c r="B329">
        <v>41.12</v>
      </c>
    </row>
    <row r="330" spans="1:2" ht="15.75" customHeight="1" x14ac:dyDescent="0.3">
      <c r="A330" s="40">
        <v>7.56</v>
      </c>
      <c r="B330">
        <v>28.215</v>
      </c>
    </row>
    <row r="331" spans="1:2" ht="15.75" customHeight="1" x14ac:dyDescent="0.3">
      <c r="A331" s="40">
        <v>7.57</v>
      </c>
      <c r="B331">
        <v>36.954999999999998</v>
      </c>
    </row>
    <row r="332" spans="1:2" ht="15.75" customHeight="1" x14ac:dyDescent="0.3">
      <c r="A332" s="40">
        <v>7.58</v>
      </c>
      <c r="B332">
        <v>61.58</v>
      </c>
    </row>
    <row r="333" spans="1:2" ht="15.75" customHeight="1" x14ac:dyDescent="0.3">
      <c r="A333" s="40">
        <v>7.59</v>
      </c>
      <c r="B333">
        <v>169.66500000000002</v>
      </c>
    </row>
    <row r="334" spans="1:2" ht="15.75" customHeight="1" x14ac:dyDescent="0.3">
      <c r="A334" s="40">
        <v>7.6</v>
      </c>
      <c r="B334">
        <v>44.7</v>
      </c>
    </row>
    <row r="335" spans="1:2" ht="15.75" customHeight="1" x14ac:dyDescent="0.3">
      <c r="A335" s="40">
        <v>7.61</v>
      </c>
      <c r="B335">
        <v>33.33</v>
      </c>
    </row>
    <row r="336" spans="1:2" ht="15.75" customHeight="1" x14ac:dyDescent="0.3">
      <c r="A336" s="40">
        <v>7.62</v>
      </c>
      <c r="B336">
        <v>49.575000000000003</v>
      </c>
    </row>
    <row r="337" spans="1:2" ht="15.75" customHeight="1" x14ac:dyDescent="0.3">
      <c r="A337" s="40">
        <v>7.63</v>
      </c>
      <c r="B337">
        <v>58.995000000000005</v>
      </c>
    </row>
    <row r="338" spans="1:2" ht="15.75" customHeight="1" x14ac:dyDescent="0.3">
      <c r="A338" s="40">
        <v>7.65</v>
      </c>
      <c r="B338">
        <v>80.69</v>
      </c>
    </row>
    <row r="339" spans="1:2" ht="15.75" customHeight="1" x14ac:dyDescent="0.3">
      <c r="A339" s="40">
        <v>7.66</v>
      </c>
      <c r="B339">
        <v>95.539999999999992</v>
      </c>
    </row>
    <row r="340" spans="1:2" ht="15.75" customHeight="1" x14ac:dyDescent="0.3">
      <c r="A340" s="40">
        <v>7.67</v>
      </c>
      <c r="B340">
        <v>117.74</v>
      </c>
    </row>
    <row r="341" spans="1:2" ht="15.75" customHeight="1" x14ac:dyDescent="0.3">
      <c r="A341" s="40">
        <v>7.68</v>
      </c>
      <c r="B341">
        <v>31.74</v>
      </c>
    </row>
    <row r="342" spans="1:2" ht="15.75" customHeight="1" x14ac:dyDescent="0.3">
      <c r="A342" s="40">
        <v>7.69</v>
      </c>
      <c r="B342">
        <v>84.414999999999992</v>
      </c>
    </row>
    <row r="343" spans="1:2" ht="15.75" customHeight="1" x14ac:dyDescent="0.3">
      <c r="A343" s="40">
        <v>7.71</v>
      </c>
      <c r="B343">
        <v>68.91</v>
      </c>
    </row>
    <row r="344" spans="1:2" ht="15.75" customHeight="1" x14ac:dyDescent="0.3">
      <c r="A344" s="40">
        <v>7.72</v>
      </c>
      <c r="B344">
        <v>102.24000000000001</v>
      </c>
    </row>
    <row r="345" spans="1:2" ht="15.75" customHeight="1" x14ac:dyDescent="0.3">
      <c r="A345" s="40">
        <v>7.73</v>
      </c>
      <c r="B345">
        <v>47.82</v>
      </c>
    </row>
    <row r="346" spans="1:2" ht="15.75" customHeight="1" x14ac:dyDescent="0.3">
      <c r="A346" s="40">
        <v>7.74</v>
      </c>
      <c r="B346">
        <v>28.7</v>
      </c>
    </row>
    <row r="347" spans="1:2" ht="15.75" customHeight="1" x14ac:dyDescent="0.3">
      <c r="A347" s="40">
        <v>7.76</v>
      </c>
      <c r="B347">
        <v>37.9</v>
      </c>
    </row>
    <row r="348" spans="1:2" ht="15.75" customHeight="1" x14ac:dyDescent="0.3">
      <c r="A348" s="40">
        <v>7.79</v>
      </c>
      <c r="B348">
        <v>88.789999999999992</v>
      </c>
    </row>
    <row r="349" spans="1:2" ht="15.75" customHeight="1" x14ac:dyDescent="0.3">
      <c r="A349" s="40">
        <v>7.8</v>
      </c>
      <c r="B349">
        <v>25.8</v>
      </c>
    </row>
    <row r="350" spans="1:2" ht="15.75" customHeight="1" x14ac:dyDescent="0.3">
      <c r="A350" s="40">
        <v>7.81</v>
      </c>
      <c r="B350">
        <v>79.099999999999994</v>
      </c>
    </row>
    <row r="351" spans="1:2" ht="15.75" customHeight="1" x14ac:dyDescent="0.3">
      <c r="A351" s="40">
        <v>7.82</v>
      </c>
      <c r="B351">
        <v>21.47</v>
      </c>
    </row>
    <row r="352" spans="1:2" ht="15.75" customHeight="1" x14ac:dyDescent="0.3">
      <c r="A352" s="40">
        <v>7.83</v>
      </c>
      <c r="B352">
        <v>30.21</v>
      </c>
    </row>
    <row r="353" spans="1:2" ht="15.75" customHeight="1" x14ac:dyDescent="0.3">
      <c r="A353" s="40">
        <v>7.84</v>
      </c>
      <c r="B353">
        <v>23.85</v>
      </c>
    </row>
    <row r="354" spans="1:2" ht="15.75" customHeight="1" x14ac:dyDescent="0.3">
      <c r="A354" s="40">
        <v>7.85</v>
      </c>
      <c r="B354">
        <v>47.65</v>
      </c>
    </row>
    <row r="355" spans="1:2" ht="15.75" customHeight="1" x14ac:dyDescent="0.3">
      <c r="A355" s="40">
        <v>7.86</v>
      </c>
      <c r="B355">
        <v>39.35</v>
      </c>
    </row>
    <row r="356" spans="1:2" ht="15.75" customHeight="1" x14ac:dyDescent="0.3">
      <c r="A356" s="40">
        <v>7.89</v>
      </c>
      <c r="B356">
        <v>41.8</v>
      </c>
    </row>
    <row r="357" spans="1:2" ht="15.75" customHeight="1" x14ac:dyDescent="0.3">
      <c r="A357" s="40">
        <v>7.91</v>
      </c>
      <c r="B357">
        <v>31.64</v>
      </c>
    </row>
    <row r="358" spans="1:2" ht="15.75" customHeight="1" x14ac:dyDescent="0.3">
      <c r="A358" s="40">
        <v>7.92</v>
      </c>
      <c r="B358">
        <v>59.510000000000005</v>
      </c>
    </row>
    <row r="359" spans="1:2" ht="15.75" customHeight="1" x14ac:dyDescent="0.3">
      <c r="A359" s="40">
        <v>7.93</v>
      </c>
      <c r="B359">
        <v>72.819999999999993</v>
      </c>
    </row>
    <row r="360" spans="1:2" ht="15.75" customHeight="1" x14ac:dyDescent="0.3">
      <c r="A360" s="40">
        <v>7.94</v>
      </c>
      <c r="B360">
        <v>49.95</v>
      </c>
    </row>
    <row r="361" spans="1:2" ht="15.75" customHeight="1" x14ac:dyDescent="0.3">
      <c r="A361" s="40">
        <v>7.95</v>
      </c>
      <c r="B361">
        <v>51.055</v>
      </c>
    </row>
    <row r="362" spans="1:2" ht="15.75" customHeight="1" x14ac:dyDescent="0.3">
      <c r="A362" s="40">
        <v>7.96</v>
      </c>
      <c r="B362">
        <v>67.92</v>
      </c>
    </row>
    <row r="363" spans="1:2" ht="15.75" customHeight="1" x14ac:dyDescent="0.3">
      <c r="A363" s="40">
        <v>7.98</v>
      </c>
      <c r="B363">
        <v>16.8</v>
      </c>
    </row>
    <row r="364" spans="1:2" ht="15.75" customHeight="1" x14ac:dyDescent="0.3">
      <c r="A364" s="40">
        <v>7.99</v>
      </c>
      <c r="B364">
        <v>25.73</v>
      </c>
    </row>
    <row r="365" spans="1:2" ht="15.75" customHeight="1" x14ac:dyDescent="0.3">
      <c r="A365" s="40">
        <v>8</v>
      </c>
      <c r="B365">
        <v>125.82</v>
      </c>
    </row>
    <row r="366" spans="1:2" ht="15.75" customHeight="1" x14ac:dyDescent="0.3">
      <c r="A366" s="40">
        <v>8.01</v>
      </c>
      <c r="B366">
        <v>85.95</v>
      </c>
    </row>
    <row r="367" spans="1:2" ht="15.75" customHeight="1" x14ac:dyDescent="0.3">
      <c r="A367" s="40">
        <v>8.02</v>
      </c>
      <c r="B367">
        <v>32.774999999999999</v>
      </c>
    </row>
    <row r="368" spans="1:2" ht="15.75" customHeight="1" x14ac:dyDescent="0.3">
      <c r="A368" s="40">
        <v>8.0500000000000007</v>
      </c>
      <c r="B368">
        <v>83.89</v>
      </c>
    </row>
    <row r="369" spans="1:2" ht="15.75" customHeight="1" x14ac:dyDescent="0.3">
      <c r="A369" s="40">
        <v>8.06</v>
      </c>
      <c r="B369">
        <v>51.980000000000004</v>
      </c>
    </row>
    <row r="370" spans="1:2" ht="15.75" customHeight="1" x14ac:dyDescent="0.3">
      <c r="A370" s="40">
        <v>8.07</v>
      </c>
      <c r="B370">
        <v>36.954999999999998</v>
      </c>
    </row>
    <row r="371" spans="1:2" ht="15.75" customHeight="1" x14ac:dyDescent="0.3">
      <c r="A371" s="40">
        <v>8.08</v>
      </c>
      <c r="B371">
        <v>88.31</v>
      </c>
    </row>
    <row r="372" spans="1:2" ht="15.75" customHeight="1" x14ac:dyDescent="0.3">
      <c r="A372" s="40">
        <v>8.1</v>
      </c>
      <c r="B372">
        <v>29.6</v>
      </c>
    </row>
    <row r="373" spans="1:2" ht="15.75" customHeight="1" x14ac:dyDescent="0.3">
      <c r="A373" s="40">
        <v>8.11</v>
      </c>
      <c r="B373">
        <v>26.41</v>
      </c>
    </row>
    <row r="374" spans="1:2" ht="15.75" customHeight="1" x14ac:dyDescent="0.3">
      <c r="A374" s="40">
        <v>8.1199999999999992</v>
      </c>
      <c r="B374">
        <v>36.730000000000004</v>
      </c>
    </row>
    <row r="375" spans="1:2" ht="15.75" customHeight="1" x14ac:dyDescent="0.3">
      <c r="A375" s="40">
        <v>8.1300000000000008</v>
      </c>
      <c r="B375">
        <v>105.795</v>
      </c>
    </row>
    <row r="376" spans="1:2" ht="15.75" customHeight="1" x14ac:dyDescent="0.3">
      <c r="A376" s="40">
        <v>8.16</v>
      </c>
      <c r="B376">
        <v>27.72</v>
      </c>
    </row>
    <row r="377" spans="1:2" ht="15.75" customHeight="1" x14ac:dyDescent="0.3">
      <c r="A377" s="40">
        <v>8.17</v>
      </c>
      <c r="B377">
        <v>22.135000000000002</v>
      </c>
    </row>
    <row r="378" spans="1:2" ht="15.75" customHeight="1" x14ac:dyDescent="0.3">
      <c r="A378" s="40">
        <v>8.18</v>
      </c>
      <c r="B378">
        <v>98.63</v>
      </c>
    </row>
    <row r="379" spans="1:2" ht="15.75" customHeight="1" x14ac:dyDescent="0.3">
      <c r="A379" s="40">
        <v>8.19</v>
      </c>
      <c r="B379">
        <v>17.78</v>
      </c>
    </row>
    <row r="380" spans="1:2" ht="15.75" customHeight="1" x14ac:dyDescent="0.3">
      <c r="A380" s="40">
        <v>8.2100000000000009</v>
      </c>
      <c r="B380">
        <v>82.88</v>
      </c>
    </row>
    <row r="381" spans="1:2" ht="15.75" customHeight="1" x14ac:dyDescent="0.3">
      <c r="A381" s="40">
        <v>8.2200000000000006</v>
      </c>
      <c r="B381">
        <v>19.350000000000001</v>
      </c>
    </row>
    <row r="382" spans="1:2" ht="15.75" customHeight="1" x14ac:dyDescent="0.3">
      <c r="A382" s="40">
        <v>8.23</v>
      </c>
      <c r="B382">
        <v>99.55</v>
      </c>
    </row>
    <row r="383" spans="1:2" ht="15.75" customHeight="1" x14ac:dyDescent="0.3">
      <c r="A383" s="40">
        <v>8.24</v>
      </c>
      <c r="B383">
        <v>63.334999999999994</v>
      </c>
    </row>
    <row r="384" spans="1:2" ht="15.75" customHeight="1" x14ac:dyDescent="0.3">
      <c r="A384" s="40">
        <v>8.25</v>
      </c>
      <c r="B384">
        <v>38.06</v>
      </c>
    </row>
    <row r="385" spans="1:2" ht="15.75" customHeight="1" x14ac:dyDescent="0.3">
      <c r="A385" s="40">
        <v>8.26</v>
      </c>
      <c r="B385">
        <v>135.41500000000002</v>
      </c>
    </row>
    <row r="386" spans="1:2" ht="15.75" customHeight="1" x14ac:dyDescent="0.3">
      <c r="A386" s="40">
        <v>8.27</v>
      </c>
      <c r="B386">
        <v>23.31</v>
      </c>
    </row>
    <row r="387" spans="1:2" ht="15.75" customHeight="1" x14ac:dyDescent="0.3">
      <c r="A387" s="40">
        <v>8.2799999999999994</v>
      </c>
      <c r="B387">
        <v>31.824999999999999</v>
      </c>
    </row>
    <row r="388" spans="1:2" ht="15.75" customHeight="1" x14ac:dyDescent="0.3">
      <c r="A388" s="40">
        <v>8.2899999999999991</v>
      </c>
      <c r="B388">
        <v>29.925000000000001</v>
      </c>
    </row>
    <row r="389" spans="1:2" ht="15.75" customHeight="1" x14ac:dyDescent="0.3">
      <c r="A389" s="40">
        <v>8.3000000000000007</v>
      </c>
      <c r="B389">
        <v>35.93</v>
      </c>
    </row>
    <row r="390" spans="1:2" ht="15.75" customHeight="1" x14ac:dyDescent="0.3">
      <c r="A390" s="40">
        <v>8.31</v>
      </c>
      <c r="B390">
        <v>80.055000000000007</v>
      </c>
    </row>
    <row r="391" spans="1:2" ht="15.75" customHeight="1" x14ac:dyDescent="0.3">
      <c r="A391" s="40">
        <v>8.33</v>
      </c>
      <c r="B391">
        <v>69.835000000000008</v>
      </c>
    </row>
    <row r="392" spans="1:2" ht="15.75" customHeight="1" x14ac:dyDescent="0.3">
      <c r="A392" s="40">
        <v>8.34</v>
      </c>
      <c r="B392">
        <v>66.11</v>
      </c>
    </row>
    <row r="393" spans="1:2" ht="15.75" customHeight="1" x14ac:dyDescent="0.3">
      <c r="A393" s="40">
        <v>8.3699999999999992</v>
      </c>
      <c r="B393">
        <v>46.4</v>
      </c>
    </row>
    <row r="394" spans="1:2" ht="15.75" customHeight="1" x14ac:dyDescent="0.3">
      <c r="A394" s="40">
        <v>8.3800000000000008</v>
      </c>
      <c r="B394">
        <v>177.29000000000002</v>
      </c>
    </row>
    <row r="395" spans="1:2" ht="15.75" customHeight="1" x14ac:dyDescent="0.3">
      <c r="A395" s="40">
        <v>8.4</v>
      </c>
      <c r="B395">
        <v>16.690000000000001</v>
      </c>
    </row>
    <row r="396" spans="1:2" ht="15.75" customHeight="1" x14ac:dyDescent="0.3">
      <c r="A396" s="40">
        <v>8.41</v>
      </c>
      <c r="B396">
        <v>143.98499999999999</v>
      </c>
    </row>
    <row r="397" spans="1:2" ht="15.75" customHeight="1" x14ac:dyDescent="0.3">
      <c r="A397" s="40">
        <v>8.43</v>
      </c>
      <c r="B397">
        <v>15.47</v>
      </c>
    </row>
    <row r="398" spans="1:2" ht="15.75" customHeight="1" x14ac:dyDescent="0.3">
      <c r="A398" s="40">
        <v>8.44</v>
      </c>
      <c r="B398">
        <v>37.049999999999997</v>
      </c>
    </row>
    <row r="399" spans="1:2" ht="15.75" customHeight="1" x14ac:dyDescent="0.3">
      <c r="A399" s="40">
        <v>8.4499999999999993</v>
      </c>
      <c r="B399">
        <v>130.70999999999998</v>
      </c>
    </row>
    <row r="400" spans="1:2" ht="15.75" customHeight="1" x14ac:dyDescent="0.3">
      <c r="A400" s="40">
        <v>8.4600000000000009</v>
      </c>
      <c r="B400">
        <v>17.170000000000002</v>
      </c>
    </row>
    <row r="401" spans="1:2" ht="15.75" customHeight="1" x14ac:dyDescent="0.3">
      <c r="A401" s="40">
        <v>8.4700000000000006</v>
      </c>
      <c r="B401">
        <v>64.125</v>
      </c>
    </row>
    <row r="402" spans="1:2" ht="15.75" customHeight="1" x14ac:dyDescent="0.3">
      <c r="A402" s="40">
        <v>8.48</v>
      </c>
      <c r="B402">
        <v>40.144999999999996</v>
      </c>
    </row>
    <row r="403" spans="1:2" ht="15.75" customHeight="1" x14ac:dyDescent="0.3">
      <c r="A403" s="40">
        <v>8.49</v>
      </c>
      <c r="B403">
        <v>38.94</v>
      </c>
    </row>
    <row r="404" spans="1:2" ht="15.75" customHeight="1" x14ac:dyDescent="0.3">
      <c r="A404" s="40">
        <v>8.5</v>
      </c>
      <c r="B404">
        <v>79.475000000000009</v>
      </c>
    </row>
    <row r="405" spans="1:2" ht="15.75" customHeight="1" x14ac:dyDescent="0.3">
      <c r="A405" s="40">
        <v>8.51</v>
      </c>
      <c r="B405">
        <v>72.459999999999994</v>
      </c>
    </row>
    <row r="406" spans="1:2" ht="15.75" customHeight="1" x14ac:dyDescent="0.3">
      <c r="A406" s="40">
        <v>8.5299999999999994</v>
      </c>
      <c r="B406">
        <v>28.594999999999999</v>
      </c>
    </row>
    <row r="407" spans="1:2" ht="15.75" customHeight="1" x14ac:dyDescent="0.3">
      <c r="A407" s="40">
        <v>8.5500000000000007</v>
      </c>
      <c r="B407">
        <v>25.84</v>
      </c>
    </row>
    <row r="408" spans="1:2" ht="15.75" customHeight="1" x14ac:dyDescent="0.3">
      <c r="A408" s="40">
        <v>8.56</v>
      </c>
      <c r="B408">
        <v>26.125</v>
      </c>
    </row>
    <row r="409" spans="1:2" ht="15.75" customHeight="1" x14ac:dyDescent="0.3">
      <c r="A409" s="40">
        <v>8.57</v>
      </c>
      <c r="B409">
        <v>17.68</v>
      </c>
    </row>
    <row r="410" spans="1:2" ht="15.75" customHeight="1" x14ac:dyDescent="0.3">
      <c r="A410" s="40">
        <v>8.58</v>
      </c>
      <c r="B410">
        <v>34.200000000000003</v>
      </c>
    </row>
    <row r="411" spans="1:2" ht="15.75" customHeight="1" x14ac:dyDescent="0.3">
      <c r="A411" s="40">
        <v>8.59</v>
      </c>
      <c r="B411">
        <v>105.85</v>
      </c>
    </row>
    <row r="412" spans="1:2" ht="15.75" customHeight="1" x14ac:dyDescent="0.3">
      <c r="A412" s="40">
        <v>8.6</v>
      </c>
      <c r="B412">
        <v>75.66</v>
      </c>
    </row>
    <row r="413" spans="1:2" ht="15.75" customHeight="1" x14ac:dyDescent="0.3">
      <c r="A413" s="40">
        <v>8.6199999999999992</v>
      </c>
      <c r="B413">
        <v>34.43</v>
      </c>
    </row>
    <row r="414" spans="1:2" ht="15.75" customHeight="1" x14ac:dyDescent="0.3">
      <c r="A414" s="40">
        <v>8.6300000000000008</v>
      </c>
      <c r="B414">
        <v>85.02000000000001</v>
      </c>
    </row>
    <row r="415" spans="1:2" ht="15.75" customHeight="1" x14ac:dyDescent="0.3">
      <c r="A415" s="40">
        <v>8.64</v>
      </c>
      <c r="B415">
        <v>61.95</v>
      </c>
    </row>
    <row r="416" spans="1:2" ht="15.75" customHeight="1" x14ac:dyDescent="0.3">
      <c r="A416" s="40">
        <v>8.66</v>
      </c>
      <c r="B416">
        <v>55.954999999999998</v>
      </c>
    </row>
    <row r="417" spans="1:2" ht="15.75" customHeight="1" x14ac:dyDescent="0.3">
      <c r="A417" s="40">
        <v>8.68</v>
      </c>
      <c r="B417">
        <v>166.70499999999998</v>
      </c>
    </row>
    <row r="418" spans="1:2" ht="15.75" customHeight="1" x14ac:dyDescent="0.3">
      <c r="A418" s="40">
        <v>8.69</v>
      </c>
      <c r="B418">
        <v>74.009999999999991</v>
      </c>
    </row>
    <row r="419" spans="1:2" ht="15.75" customHeight="1" x14ac:dyDescent="0.3">
      <c r="A419" s="40">
        <v>8.6999999999999993</v>
      </c>
      <c r="B419">
        <v>165.29</v>
      </c>
    </row>
    <row r="420" spans="1:2" ht="15.75" customHeight="1" x14ac:dyDescent="0.3">
      <c r="A420" s="40">
        <v>8.7100000000000009</v>
      </c>
      <c r="B420">
        <v>79.8</v>
      </c>
    </row>
    <row r="421" spans="1:2" ht="15.75" customHeight="1" x14ac:dyDescent="0.3">
      <c r="A421" s="40">
        <v>8.7200000000000006</v>
      </c>
      <c r="B421">
        <v>34.39</v>
      </c>
    </row>
    <row r="422" spans="1:2" ht="15.75" customHeight="1" x14ac:dyDescent="0.3">
      <c r="A422" s="40">
        <v>8.74</v>
      </c>
      <c r="B422">
        <v>36.71</v>
      </c>
    </row>
    <row r="423" spans="1:2" ht="15.75" customHeight="1" x14ac:dyDescent="0.3">
      <c r="A423" s="40">
        <v>8.75</v>
      </c>
      <c r="B423">
        <v>137.31</v>
      </c>
    </row>
    <row r="424" spans="1:2" ht="15.75" customHeight="1" x14ac:dyDescent="0.3">
      <c r="A424" s="40">
        <v>8.76</v>
      </c>
      <c r="B424">
        <v>50.66</v>
      </c>
    </row>
    <row r="425" spans="1:2" ht="15.75" customHeight="1" x14ac:dyDescent="0.3">
      <c r="A425" s="40">
        <v>8.77</v>
      </c>
      <c r="B425">
        <v>79.27000000000001</v>
      </c>
    </row>
    <row r="426" spans="1:2" ht="15.75" customHeight="1" x14ac:dyDescent="0.3">
      <c r="A426" s="40">
        <v>8.8000000000000007</v>
      </c>
      <c r="B426">
        <v>124.87</v>
      </c>
    </row>
    <row r="427" spans="1:2" ht="15.75" customHeight="1" x14ac:dyDescent="0.3">
      <c r="A427" s="40">
        <v>8.81</v>
      </c>
      <c r="B427">
        <v>43.4</v>
      </c>
    </row>
    <row r="428" spans="1:2" ht="15.75" customHeight="1" x14ac:dyDescent="0.3">
      <c r="A428" s="40">
        <v>8.82</v>
      </c>
      <c r="B428">
        <v>77.554999999999993</v>
      </c>
    </row>
    <row r="429" spans="1:2" ht="15.75" customHeight="1" x14ac:dyDescent="0.3">
      <c r="A429" s="40">
        <v>8.83</v>
      </c>
      <c r="B429">
        <v>61.900000000000006</v>
      </c>
    </row>
    <row r="430" spans="1:2" ht="15.75" customHeight="1" x14ac:dyDescent="0.3">
      <c r="A430" s="40">
        <v>8.84</v>
      </c>
      <c r="B430">
        <v>27.4</v>
      </c>
    </row>
    <row r="431" spans="1:2" ht="15.75" customHeight="1" x14ac:dyDescent="0.3">
      <c r="A431" s="40">
        <v>8.85</v>
      </c>
      <c r="B431">
        <v>31.39</v>
      </c>
    </row>
    <row r="432" spans="1:2" ht="15.75" customHeight="1" x14ac:dyDescent="0.3">
      <c r="A432" s="40">
        <v>8.86</v>
      </c>
      <c r="B432">
        <v>31.96</v>
      </c>
    </row>
    <row r="433" spans="1:2" ht="15.75" customHeight="1" x14ac:dyDescent="0.3">
      <c r="A433" s="40">
        <v>8.8699999999999992</v>
      </c>
      <c r="B433">
        <v>64.745000000000005</v>
      </c>
    </row>
    <row r="434" spans="1:2" ht="15.75" customHeight="1" x14ac:dyDescent="0.3">
      <c r="A434" s="40">
        <v>8.9</v>
      </c>
      <c r="B434">
        <v>75.905000000000001</v>
      </c>
    </row>
    <row r="435" spans="1:2" ht="15.75" customHeight="1" x14ac:dyDescent="0.3">
      <c r="A435" s="40">
        <v>8.92</v>
      </c>
      <c r="B435">
        <v>57.519999999999996</v>
      </c>
    </row>
    <row r="436" spans="1:2" ht="15.75" customHeight="1" x14ac:dyDescent="0.3">
      <c r="A436" s="40">
        <v>8.93</v>
      </c>
      <c r="B436">
        <v>61.879999999999995</v>
      </c>
    </row>
    <row r="437" spans="1:2" ht="15.75" customHeight="1" x14ac:dyDescent="0.3">
      <c r="A437" s="40">
        <v>8.94</v>
      </c>
      <c r="B437">
        <v>33.479999999999997</v>
      </c>
    </row>
    <row r="438" spans="1:2" ht="15.75" customHeight="1" x14ac:dyDescent="0.3">
      <c r="A438" s="40">
        <v>8.9499999999999993</v>
      </c>
      <c r="B438">
        <v>29.64</v>
      </c>
    </row>
    <row r="439" spans="1:2" ht="15.75" customHeight="1" x14ac:dyDescent="0.3">
      <c r="A439" s="40">
        <v>8.9600000000000009</v>
      </c>
      <c r="B439">
        <v>119.60000000000001</v>
      </c>
    </row>
    <row r="440" spans="1:2" ht="15.75" customHeight="1" x14ac:dyDescent="0.3">
      <c r="A440" s="40">
        <v>9.02</v>
      </c>
      <c r="B440">
        <v>27.55</v>
      </c>
    </row>
    <row r="441" spans="1:2" ht="15.75" customHeight="1" x14ac:dyDescent="0.3">
      <c r="A441" s="40">
        <v>9.0299999999999994</v>
      </c>
      <c r="B441">
        <v>88.715000000000003</v>
      </c>
    </row>
    <row r="442" spans="1:2" ht="15.75" customHeight="1" x14ac:dyDescent="0.3">
      <c r="A442" s="40">
        <v>9.0399999999999991</v>
      </c>
      <c r="B442">
        <v>69.41</v>
      </c>
    </row>
    <row r="443" spans="1:2" ht="15.75" customHeight="1" x14ac:dyDescent="0.3">
      <c r="A443" s="40">
        <v>9.0500000000000007</v>
      </c>
      <c r="B443">
        <v>75.92</v>
      </c>
    </row>
    <row r="444" spans="1:2" ht="15.75" customHeight="1" x14ac:dyDescent="0.3">
      <c r="A444" s="40">
        <v>9.06</v>
      </c>
      <c r="B444">
        <v>33.200000000000003</v>
      </c>
    </row>
    <row r="445" spans="1:2" ht="15.75" customHeight="1" x14ac:dyDescent="0.3">
      <c r="A445" s="40">
        <v>9.07</v>
      </c>
      <c r="B445">
        <v>84.13</v>
      </c>
    </row>
    <row r="446" spans="1:2" ht="15.75" customHeight="1" x14ac:dyDescent="0.3">
      <c r="A446" s="40">
        <v>9.08</v>
      </c>
      <c r="B446">
        <v>98.57</v>
      </c>
    </row>
    <row r="447" spans="1:2" ht="15.75" customHeight="1" x14ac:dyDescent="0.3">
      <c r="A447" s="40">
        <v>9.1</v>
      </c>
      <c r="B447">
        <v>28.785</v>
      </c>
    </row>
    <row r="448" spans="1:2" ht="15.75" customHeight="1" x14ac:dyDescent="0.3">
      <c r="A448" s="40">
        <v>9.1199999999999992</v>
      </c>
      <c r="B448">
        <v>57.129999999999995</v>
      </c>
    </row>
    <row r="449" spans="1:2" ht="15.75" customHeight="1" x14ac:dyDescent="0.3">
      <c r="A449" s="40">
        <v>9.1300000000000008</v>
      </c>
      <c r="B449">
        <v>98.035000000000011</v>
      </c>
    </row>
    <row r="450" spans="1:2" ht="15.75" customHeight="1" x14ac:dyDescent="0.3">
      <c r="A450" s="40">
        <v>9.14</v>
      </c>
      <c r="B450">
        <v>16.62</v>
      </c>
    </row>
    <row r="451" spans="1:2" ht="15.75" customHeight="1" x14ac:dyDescent="0.3">
      <c r="A451" s="40">
        <v>9.16</v>
      </c>
      <c r="B451">
        <v>58.94</v>
      </c>
    </row>
    <row r="452" spans="1:2" ht="15.75" customHeight="1" x14ac:dyDescent="0.3">
      <c r="A452" s="40">
        <v>9.17</v>
      </c>
      <c r="B452">
        <v>68.53</v>
      </c>
    </row>
    <row r="453" spans="1:2" ht="15.75" customHeight="1" x14ac:dyDescent="0.3">
      <c r="A453" s="40">
        <v>9.18</v>
      </c>
      <c r="B453">
        <v>24.93</v>
      </c>
    </row>
    <row r="454" spans="1:2" ht="15.75" customHeight="1" x14ac:dyDescent="0.3">
      <c r="A454" s="40">
        <v>9.19</v>
      </c>
      <c r="B454">
        <v>25.364999999999998</v>
      </c>
    </row>
    <row r="455" spans="1:2" ht="15.75" customHeight="1" x14ac:dyDescent="0.3">
      <c r="A455" s="40">
        <v>9.1999999999999993</v>
      </c>
      <c r="B455">
        <v>100.97</v>
      </c>
    </row>
    <row r="456" spans="1:2" ht="15.75" customHeight="1" x14ac:dyDescent="0.3">
      <c r="A456" s="40">
        <v>9.2100000000000009</v>
      </c>
      <c r="B456">
        <v>32.965000000000003</v>
      </c>
    </row>
    <row r="457" spans="1:2" ht="15.75" customHeight="1" x14ac:dyDescent="0.3">
      <c r="A457" s="40">
        <v>9.2200000000000006</v>
      </c>
      <c r="B457">
        <v>21.09</v>
      </c>
    </row>
    <row r="458" spans="1:2" ht="15.75" customHeight="1" x14ac:dyDescent="0.3">
      <c r="A458" s="40">
        <v>9.23</v>
      </c>
      <c r="B458">
        <v>55.56</v>
      </c>
    </row>
    <row r="459" spans="1:2" ht="15.75" customHeight="1" x14ac:dyDescent="0.3">
      <c r="A459" s="40">
        <v>9.24</v>
      </c>
      <c r="B459">
        <v>38.06</v>
      </c>
    </row>
    <row r="460" spans="1:2" ht="15.75" customHeight="1" x14ac:dyDescent="0.3">
      <c r="A460" s="40">
        <v>9.25</v>
      </c>
      <c r="B460">
        <v>20.03</v>
      </c>
    </row>
    <row r="461" spans="1:2" ht="15.75" customHeight="1" x14ac:dyDescent="0.3">
      <c r="A461" s="40">
        <v>9.26</v>
      </c>
      <c r="B461">
        <v>33.33</v>
      </c>
    </row>
    <row r="462" spans="1:2" ht="15.75" customHeight="1" x14ac:dyDescent="0.3">
      <c r="A462" s="40">
        <v>9.27</v>
      </c>
      <c r="B462">
        <v>83.07</v>
      </c>
    </row>
    <row r="463" spans="1:2" ht="15.75" customHeight="1" x14ac:dyDescent="0.3">
      <c r="A463" s="40">
        <v>9.2799999999999994</v>
      </c>
      <c r="B463">
        <v>59.980000000000004</v>
      </c>
    </row>
    <row r="464" spans="1:2" ht="15.75" customHeight="1" x14ac:dyDescent="0.3">
      <c r="A464" s="40">
        <v>9.2899999999999991</v>
      </c>
      <c r="B464">
        <v>26.4</v>
      </c>
    </row>
    <row r="465" spans="1:2" ht="15.75" customHeight="1" x14ac:dyDescent="0.3">
      <c r="A465" s="40">
        <v>9.31</v>
      </c>
      <c r="B465">
        <v>21.78</v>
      </c>
    </row>
    <row r="466" spans="1:2" ht="15.75" customHeight="1" x14ac:dyDescent="0.3">
      <c r="A466" s="40">
        <v>9.32</v>
      </c>
      <c r="B466">
        <v>83.6</v>
      </c>
    </row>
    <row r="467" spans="1:2" ht="15.75" customHeight="1" x14ac:dyDescent="0.3">
      <c r="A467" s="40">
        <v>9.33</v>
      </c>
      <c r="B467">
        <v>51.48</v>
      </c>
    </row>
    <row r="468" spans="1:2" ht="15.75" customHeight="1" x14ac:dyDescent="0.3">
      <c r="A468" s="40">
        <v>9.34</v>
      </c>
      <c r="B468">
        <v>31.16</v>
      </c>
    </row>
    <row r="469" spans="1:2" ht="15.75" customHeight="1" x14ac:dyDescent="0.3">
      <c r="A469" s="40">
        <v>9.36</v>
      </c>
      <c r="B469">
        <v>44.03</v>
      </c>
    </row>
    <row r="470" spans="1:2" ht="15.75" customHeight="1" x14ac:dyDescent="0.3">
      <c r="A470" s="40">
        <v>9.39</v>
      </c>
      <c r="B470">
        <v>60.79</v>
      </c>
    </row>
    <row r="471" spans="1:2" ht="15.75" customHeight="1" x14ac:dyDescent="0.3">
      <c r="A471" s="40">
        <v>9.4</v>
      </c>
      <c r="B471">
        <v>64.435000000000002</v>
      </c>
    </row>
    <row r="472" spans="1:2" ht="15.75" customHeight="1" x14ac:dyDescent="0.3">
      <c r="A472" s="40">
        <v>9.42</v>
      </c>
      <c r="B472">
        <v>29.57</v>
      </c>
    </row>
    <row r="473" spans="1:2" ht="15.75" customHeight="1" x14ac:dyDescent="0.3">
      <c r="A473" s="40">
        <v>9.44</v>
      </c>
      <c r="B473">
        <v>22.76</v>
      </c>
    </row>
    <row r="474" spans="1:2" ht="15.75" customHeight="1" x14ac:dyDescent="0.3">
      <c r="A474" s="40">
        <v>9.4499999999999993</v>
      </c>
      <c r="B474">
        <v>87.8</v>
      </c>
    </row>
    <row r="475" spans="1:2" ht="15.75" customHeight="1" x14ac:dyDescent="0.3">
      <c r="A475" s="40">
        <v>9.4600000000000009</v>
      </c>
      <c r="B475">
        <v>60.699999999999996</v>
      </c>
    </row>
    <row r="476" spans="1:2" ht="15.75" customHeight="1" x14ac:dyDescent="0.3">
      <c r="A476" s="40">
        <v>9.4700000000000006</v>
      </c>
      <c r="B476">
        <v>54</v>
      </c>
    </row>
    <row r="477" spans="1:2" ht="15.75" customHeight="1" x14ac:dyDescent="0.3">
      <c r="A477" s="40">
        <v>9.48</v>
      </c>
      <c r="B477">
        <v>32.299999999999997</v>
      </c>
    </row>
    <row r="478" spans="1:2" ht="15.75" customHeight="1" x14ac:dyDescent="0.3">
      <c r="A478" s="40">
        <v>9.49</v>
      </c>
      <c r="B478">
        <v>33.299999999999997</v>
      </c>
    </row>
    <row r="479" spans="1:2" ht="15.75" customHeight="1" x14ac:dyDescent="0.3">
      <c r="A479" s="40">
        <v>9.5</v>
      </c>
      <c r="B479">
        <v>48.4</v>
      </c>
    </row>
    <row r="480" spans="1:2" ht="15.75" customHeight="1" x14ac:dyDescent="0.3">
      <c r="A480" s="40">
        <v>9.51</v>
      </c>
      <c r="B480">
        <v>152.47</v>
      </c>
    </row>
    <row r="481" spans="1:2" ht="15.75" customHeight="1" x14ac:dyDescent="0.3">
      <c r="A481" s="40">
        <v>9.52</v>
      </c>
      <c r="B481">
        <v>25.08</v>
      </c>
    </row>
    <row r="482" spans="1:2" ht="15.75" customHeight="1" x14ac:dyDescent="0.3">
      <c r="A482" s="40">
        <v>9.5299999999999994</v>
      </c>
      <c r="B482">
        <v>137.77500000000001</v>
      </c>
    </row>
    <row r="483" spans="1:2" ht="15.75" customHeight="1" x14ac:dyDescent="0.3">
      <c r="A483" s="40">
        <v>9.5399999999999991</v>
      </c>
      <c r="B483">
        <v>62.225000000000001</v>
      </c>
    </row>
    <row r="484" spans="1:2" ht="15.75" customHeight="1" x14ac:dyDescent="0.3">
      <c r="A484" s="40">
        <v>9.5500000000000007</v>
      </c>
      <c r="B484">
        <v>30.59</v>
      </c>
    </row>
    <row r="485" spans="1:2" ht="15.75" customHeight="1" x14ac:dyDescent="0.3">
      <c r="A485" s="40">
        <v>9.56</v>
      </c>
      <c r="B485">
        <v>70.894999999999996</v>
      </c>
    </row>
    <row r="486" spans="1:2" ht="15.75" customHeight="1" x14ac:dyDescent="0.3">
      <c r="A486" s="40">
        <v>9.58</v>
      </c>
      <c r="B486">
        <v>143.61000000000001</v>
      </c>
    </row>
    <row r="487" spans="1:2" ht="15.75" customHeight="1" x14ac:dyDescent="0.3">
      <c r="A487" s="40">
        <v>9.59</v>
      </c>
      <c r="B487">
        <v>106.66</v>
      </c>
    </row>
    <row r="488" spans="1:2" ht="15.75" customHeight="1" x14ac:dyDescent="0.3">
      <c r="A488" s="40">
        <v>9.6</v>
      </c>
      <c r="B488">
        <v>66.959999999999994</v>
      </c>
    </row>
    <row r="489" spans="1:2" ht="15.75" customHeight="1" x14ac:dyDescent="0.3">
      <c r="A489" s="40">
        <v>9.61</v>
      </c>
      <c r="B489">
        <v>15.37</v>
      </c>
    </row>
    <row r="490" spans="1:2" ht="15.75" customHeight="1" x14ac:dyDescent="0.3">
      <c r="A490" s="40">
        <v>9.6199999999999992</v>
      </c>
      <c r="B490">
        <v>90.57</v>
      </c>
    </row>
    <row r="491" spans="1:2" ht="15.75" customHeight="1" x14ac:dyDescent="0.3">
      <c r="A491" s="40">
        <v>9.6300000000000008</v>
      </c>
      <c r="B491">
        <v>22.61</v>
      </c>
    </row>
    <row r="492" spans="1:2" ht="15.75" customHeight="1" x14ac:dyDescent="0.3">
      <c r="A492" s="40">
        <v>9.65</v>
      </c>
      <c r="B492">
        <v>22.23</v>
      </c>
    </row>
    <row r="493" spans="1:2" ht="15.75" customHeight="1" x14ac:dyDescent="0.3">
      <c r="A493" s="40">
        <v>9.66</v>
      </c>
      <c r="B493">
        <v>44.29</v>
      </c>
    </row>
    <row r="494" spans="1:2" ht="15.75" customHeight="1" x14ac:dyDescent="0.3">
      <c r="A494" s="40">
        <v>9.68</v>
      </c>
      <c r="B494">
        <v>33.69</v>
      </c>
    </row>
    <row r="495" spans="1:2" ht="15.75" customHeight="1" x14ac:dyDescent="0.3">
      <c r="A495" s="40">
        <v>9.6999999999999993</v>
      </c>
      <c r="B495">
        <v>29.83</v>
      </c>
    </row>
    <row r="496" spans="1:2" ht="15.75" customHeight="1" x14ac:dyDescent="0.3">
      <c r="A496" s="40">
        <v>9.7100000000000009</v>
      </c>
      <c r="B496">
        <v>25.46</v>
      </c>
    </row>
    <row r="497" spans="1:2" ht="15.75" customHeight="1" x14ac:dyDescent="0.3">
      <c r="A497" s="40">
        <v>9.7200000000000006</v>
      </c>
      <c r="B497">
        <v>71.61</v>
      </c>
    </row>
    <row r="498" spans="1:2" ht="15.75" customHeight="1" x14ac:dyDescent="0.3">
      <c r="A498" s="40">
        <v>9.77</v>
      </c>
      <c r="B498">
        <v>152.065</v>
      </c>
    </row>
    <row r="499" spans="1:2" ht="15.75" customHeight="1" x14ac:dyDescent="0.3">
      <c r="A499" s="40">
        <v>9.7799999999999994</v>
      </c>
      <c r="B499">
        <v>48.99</v>
      </c>
    </row>
    <row r="500" spans="1:2" ht="15.75" customHeight="1" x14ac:dyDescent="0.3">
      <c r="A500" s="40">
        <v>9.7899999999999991</v>
      </c>
      <c r="B500">
        <v>33.33</v>
      </c>
    </row>
    <row r="501" spans="1:2" ht="15.75" customHeight="1" x14ac:dyDescent="0.3">
      <c r="A501" s="40">
        <v>9.8000000000000007</v>
      </c>
      <c r="B501">
        <v>31.24</v>
      </c>
    </row>
    <row r="502" spans="1:2" ht="15.75" customHeight="1" x14ac:dyDescent="0.3">
      <c r="A502" s="40">
        <v>9.81</v>
      </c>
      <c r="B502">
        <v>45.61</v>
      </c>
    </row>
    <row r="503" spans="1:2" ht="15.75" customHeight="1" x14ac:dyDescent="0.3">
      <c r="A503" s="40">
        <v>9.83</v>
      </c>
      <c r="B503">
        <v>39.700000000000003</v>
      </c>
    </row>
    <row r="504" spans="1:2" ht="15.75" customHeight="1" x14ac:dyDescent="0.3">
      <c r="A504" s="40">
        <v>9.85</v>
      </c>
      <c r="B504">
        <v>54.92</v>
      </c>
    </row>
    <row r="505" spans="1:2" ht="15.75" customHeight="1" x14ac:dyDescent="0.3">
      <c r="A505" s="40">
        <v>9.86</v>
      </c>
      <c r="B505">
        <v>26.885000000000002</v>
      </c>
    </row>
    <row r="506" spans="1:2" ht="15.75" customHeight="1" x14ac:dyDescent="0.3">
      <c r="A506" s="40">
        <v>9.8800000000000008</v>
      </c>
      <c r="B506">
        <v>108.88</v>
      </c>
    </row>
    <row r="507" spans="1:2" ht="15.75" customHeight="1" x14ac:dyDescent="0.3">
      <c r="A507" s="40">
        <v>9.89</v>
      </c>
      <c r="B507">
        <v>56.28</v>
      </c>
    </row>
    <row r="508" spans="1:2" ht="15.75" customHeight="1" x14ac:dyDescent="0.3">
      <c r="A508" s="40">
        <v>9.9</v>
      </c>
      <c r="B508">
        <v>82.45</v>
      </c>
    </row>
    <row r="509" spans="1:2" ht="15.75" customHeight="1" x14ac:dyDescent="0.3">
      <c r="A509" s="40">
        <v>9.91</v>
      </c>
      <c r="B509">
        <v>63.515000000000001</v>
      </c>
    </row>
    <row r="510" spans="1:2" ht="15.75" customHeight="1" x14ac:dyDescent="0.3">
      <c r="A510" s="40">
        <v>9.92</v>
      </c>
      <c r="B510">
        <v>40.26</v>
      </c>
    </row>
    <row r="511" spans="1:2" ht="15.75" customHeight="1" x14ac:dyDescent="0.3">
      <c r="A511" s="40">
        <v>9.94</v>
      </c>
      <c r="B511">
        <v>25.8</v>
      </c>
    </row>
    <row r="512" spans="1:2" ht="15.75" customHeight="1" x14ac:dyDescent="0.3">
      <c r="A512" s="40">
        <v>9.9499999999999993</v>
      </c>
      <c r="B512">
        <v>42.02</v>
      </c>
    </row>
    <row r="513" spans="1:2" ht="15.75" customHeight="1" x14ac:dyDescent="0.3">
      <c r="A513" s="40">
        <v>9.9600000000000009</v>
      </c>
      <c r="B513">
        <v>104.57999999999998</v>
      </c>
    </row>
    <row r="514" spans="1:2" ht="15.75" customHeight="1" x14ac:dyDescent="0.3">
      <c r="A514" s="40">
        <v>9.99</v>
      </c>
      <c r="B514">
        <v>16.57</v>
      </c>
    </row>
    <row r="515" spans="1:2" ht="15.75" customHeight="1" x14ac:dyDescent="0.3">
      <c r="A515" s="40">
        <v>10.01</v>
      </c>
      <c r="B515">
        <v>53.314999999999998</v>
      </c>
    </row>
    <row r="516" spans="1:2" ht="15.75" customHeight="1" x14ac:dyDescent="0.3">
      <c r="A516" s="40">
        <v>10.02</v>
      </c>
      <c r="B516">
        <v>26.78</v>
      </c>
    </row>
    <row r="517" spans="1:2" ht="15.75" customHeight="1" x14ac:dyDescent="0.3">
      <c r="A517" s="40">
        <v>10.039999999999999</v>
      </c>
      <c r="B517">
        <v>35.68</v>
      </c>
    </row>
    <row r="518" spans="1:2" ht="15.75" customHeight="1" x14ac:dyDescent="0.3">
      <c r="A518" s="40">
        <v>10.08</v>
      </c>
      <c r="B518">
        <v>86.11</v>
      </c>
    </row>
    <row r="519" spans="1:2" ht="15.75" customHeight="1" x14ac:dyDescent="0.3">
      <c r="A519" s="40">
        <v>10.09</v>
      </c>
      <c r="B519">
        <v>32.200000000000003</v>
      </c>
    </row>
    <row r="520" spans="1:2" ht="15.75" customHeight="1" x14ac:dyDescent="0.3">
      <c r="A520" s="40">
        <v>10.1</v>
      </c>
      <c r="B520">
        <v>66.23</v>
      </c>
    </row>
    <row r="521" spans="1:2" ht="15.75" customHeight="1" x14ac:dyDescent="0.3">
      <c r="A521" s="40">
        <v>10.119999999999999</v>
      </c>
      <c r="B521">
        <v>62.015000000000001</v>
      </c>
    </row>
    <row r="522" spans="1:2" ht="15.75" customHeight="1" x14ac:dyDescent="0.3">
      <c r="A522" s="40">
        <v>10.14</v>
      </c>
      <c r="B522">
        <v>63.895000000000003</v>
      </c>
    </row>
    <row r="523" spans="1:2" ht="15.75" customHeight="1" x14ac:dyDescent="0.3">
      <c r="A523" s="40">
        <v>10.16</v>
      </c>
      <c r="B523">
        <v>89.1</v>
      </c>
    </row>
    <row r="524" spans="1:2" ht="15.75" customHeight="1" x14ac:dyDescent="0.3">
      <c r="A524" s="40">
        <v>10.17</v>
      </c>
      <c r="B524">
        <v>38.28</v>
      </c>
    </row>
    <row r="525" spans="1:2" ht="15.75" customHeight="1" x14ac:dyDescent="0.3">
      <c r="A525" s="40">
        <v>10.18</v>
      </c>
      <c r="B525">
        <v>28.88</v>
      </c>
    </row>
    <row r="526" spans="1:2" ht="15.75" customHeight="1" x14ac:dyDescent="0.3">
      <c r="A526" s="40">
        <v>10.19</v>
      </c>
      <c r="B526">
        <v>33.33</v>
      </c>
    </row>
    <row r="527" spans="1:2" ht="15.75" customHeight="1" x14ac:dyDescent="0.3">
      <c r="A527" s="40">
        <v>10.199999999999999</v>
      </c>
      <c r="B527">
        <v>38.094999999999999</v>
      </c>
    </row>
    <row r="528" spans="1:2" ht="15.75" customHeight="1" x14ac:dyDescent="0.3">
      <c r="A528" s="40">
        <v>10.210000000000001</v>
      </c>
      <c r="B528">
        <v>65.265000000000001</v>
      </c>
    </row>
    <row r="529" spans="1:2" ht="15.75" customHeight="1" x14ac:dyDescent="0.3">
      <c r="A529" s="40">
        <v>10.220000000000001</v>
      </c>
      <c r="B529">
        <v>24.32</v>
      </c>
    </row>
    <row r="530" spans="1:2" ht="15.75" customHeight="1" x14ac:dyDescent="0.3">
      <c r="A530" s="40">
        <v>10.24</v>
      </c>
      <c r="B530">
        <v>18.62</v>
      </c>
    </row>
    <row r="531" spans="1:2" ht="15.75" customHeight="1" x14ac:dyDescent="0.3">
      <c r="A531" s="40">
        <v>10.25</v>
      </c>
      <c r="B531">
        <v>24.7</v>
      </c>
    </row>
    <row r="532" spans="1:2" ht="15.75" customHeight="1" x14ac:dyDescent="0.3">
      <c r="A532" s="40">
        <v>10.27</v>
      </c>
      <c r="B532">
        <v>80.3</v>
      </c>
    </row>
    <row r="533" spans="1:2" ht="15.75" customHeight="1" x14ac:dyDescent="0.3">
      <c r="A533" s="40">
        <v>10.3</v>
      </c>
      <c r="B533">
        <v>34.5</v>
      </c>
    </row>
    <row r="534" spans="1:2" ht="15.75" customHeight="1" x14ac:dyDescent="0.3">
      <c r="A534" s="40">
        <v>10.33</v>
      </c>
      <c r="B534">
        <v>36.08</v>
      </c>
    </row>
    <row r="535" spans="1:2" ht="15.75" customHeight="1" x14ac:dyDescent="0.3">
      <c r="A535" s="40">
        <v>10.34</v>
      </c>
      <c r="B535">
        <v>57.31</v>
      </c>
    </row>
    <row r="536" spans="1:2" ht="15.75" customHeight="1" x14ac:dyDescent="0.3">
      <c r="A536" s="40">
        <v>10.36</v>
      </c>
      <c r="B536">
        <v>19.3</v>
      </c>
    </row>
    <row r="537" spans="1:2" ht="15.75" customHeight="1" x14ac:dyDescent="0.3">
      <c r="A537" s="40">
        <v>10.37</v>
      </c>
      <c r="B537">
        <v>97.539999999999992</v>
      </c>
    </row>
    <row r="538" spans="1:2" ht="15.75" customHeight="1" x14ac:dyDescent="0.3">
      <c r="A538" s="40">
        <v>10.38</v>
      </c>
      <c r="B538">
        <v>23.55</v>
      </c>
    </row>
    <row r="539" spans="1:2" ht="15.75" customHeight="1" x14ac:dyDescent="0.3">
      <c r="A539" s="40">
        <v>10.4</v>
      </c>
      <c r="B539">
        <v>84.28</v>
      </c>
    </row>
    <row r="540" spans="1:2" ht="15.75" customHeight="1" x14ac:dyDescent="0.3">
      <c r="A540" s="40">
        <v>10.42</v>
      </c>
      <c r="B540">
        <v>39</v>
      </c>
    </row>
    <row r="541" spans="1:2" ht="15.75" customHeight="1" x14ac:dyDescent="0.3">
      <c r="A541" s="40">
        <v>10.43</v>
      </c>
      <c r="B541">
        <v>22.6</v>
      </c>
    </row>
    <row r="542" spans="1:2" ht="15.75" customHeight="1" x14ac:dyDescent="0.3">
      <c r="A542" s="40">
        <v>10.44</v>
      </c>
      <c r="B542">
        <v>42.66</v>
      </c>
    </row>
    <row r="543" spans="1:2" ht="15.75" customHeight="1" x14ac:dyDescent="0.3">
      <c r="A543" s="40">
        <v>10.45</v>
      </c>
      <c r="B543">
        <v>64.820000000000007</v>
      </c>
    </row>
    <row r="544" spans="1:2" ht="15.75" customHeight="1" x14ac:dyDescent="0.3">
      <c r="A544" s="40">
        <v>10.46</v>
      </c>
      <c r="B544">
        <v>60.28</v>
      </c>
    </row>
    <row r="545" spans="1:2" ht="15.75" customHeight="1" x14ac:dyDescent="0.3">
      <c r="A545" s="40">
        <v>10.47</v>
      </c>
      <c r="B545">
        <v>24.32</v>
      </c>
    </row>
    <row r="546" spans="1:2" ht="15.75" customHeight="1" x14ac:dyDescent="0.3">
      <c r="A546" s="40">
        <v>10.48</v>
      </c>
      <c r="B546">
        <v>39.159999999999997</v>
      </c>
    </row>
    <row r="547" spans="1:2" ht="15.75" customHeight="1" x14ac:dyDescent="0.3">
      <c r="A547" s="40">
        <v>10.49</v>
      </c>
      <c r="B547">
        <v>38.19</v>
      </c>
    </row>
    <row r="548" spans="1:2" ht="15.75" customHeight="1" x14ac:dyDescent="0.3">
      <c r="A548" s="40">
        <v>10.5</v>
      </c>
      <c r="B548">
        <v>25.6</v>
      </c>
    </row>
    <row r="549" spans="1:2" ht="15.75" customHeight="1" x14ac:dyDescent="0.3">
      <c r="A549" s="40">
        <v>10.51</v>
      </c>
      <c r="B549">
        <v>33.11</v>
      </c>
    </row>
    <row r="550" spans="1:2" ht="15.75" customHeight="1" x14ac:dyDescent="0.3">
      <c r="A550" s="40">
        <v>10.52</v>
      </c>
      <c r="B550">
        <v>90.81</v>
      </c>
    </row>
    <row r="551" spans="1:2" ht="15.75" customHeight="1" x14ac:dyDescent="0.3">
      <c r="A551" s="40">
        <v>10.53</v>
      </c>
      <c r="B551">
        <v>73.42</v>
      </c>
    </row>
    <row r="552" spans="1:2" ht="15.75" customHeight="1" x14ac:dyDescent="0.3">
      <c r="A552" s="40">
        <v>10.54</v>
      </c>
      <c r="B552">
        <v>154.87</v>
      </c>
    </row>
    <row r="553" spans="1:2" ht="15.75" customHeight="1" x14ac:dyDescent="0.3">
      <c r="A553" s="40">
        <v>10.55</v>
      </c>
      <c r="B553">
        <v>66.12</v>
      </c>
    </row>
    <row r="554" spans="1:2" ht="15.75" customHeight="1" x14ac:dyDescent="0.3">
      <c r="A554" s="40">
        <v>10.56</v>
      </c>
      <c r="B554">
        <v>101.42500000000001</v>
      </c>
    </row>
    <row r="555" spans="1:2" ht="15.75" customHeight="1" x14ac:dyDescent="0.3">
      <c r="A555" s="40">
        <v>10.57</v>
      </c>
      <c r="B555">
        <v>40.945</v>
      </c>
    </row>
    <row r="556" spans="1:2" ht="15.75" customHeight="1" x14ac:dyDescent="0.3">
      <c r="A556" s="40">
        <v>10.58</v>
      </c>
      <c r="B556">
        <v>40.81</v>
      </c>
    </row>
    <row r="557" spans="1:2" ht="15.75" customHeight="1" x14ac:dyDescent="0.3">
      <c r="A557" s="40">
        <v>10.59</v>
      </c>
      <c r="B557">
        <v>32.200000000000003</v>
      </c>
    </row>
    <row r="558" spans="1:2" ht="15.75" customHeight="1" x14ac:dyDescent="0.3">
      <c r="A558" s="40">
        <v>10.6</v>
      </c>
      <c r="B558">
        <v>31.36</v>
      </c>
    </row>
    <row r="559" spans="1:2" ht="15.75" customHeight="1" x14ac:dyDescent="0.3">
      <c r="A559" s="40">
        <v>10.61</v>
      </c>
      <c r="B559">
        <v>54.82</v>
      </c>
    </row>
    <row r="560" spans="1:2" ht="15.75" customHeight="1" x14ac:dyDescent="0.3">
      <c r="A560" s="40">
        <v>10.62</v>
      </c>
      <c r="B560">
        <v>27.5</v>
      </c>
    </row>
    <row r="561" spans="1:2" ht="15.75" customHeight="1" x14ac:dyDescent="0.3">
      <c r="A561" s="40">
        <v>10.64</v>
      </c>
      <c r="B561">
        <v>95.26</v>
      </c>
    </row>
    <row r="562" spans="1:2" ht="15.75" customHeight="1" x14ac:dyDescent="0.3">
      <c r="A562" s="40">
        <v>10.66</v>
      </c>
      <c r="B562">
        <v>34.72</v>
      </c>
    </row>
    <row r="563" spans="1:2" ht="15.75" customHeight="1" x14ac:dyDescent="0.3">
      <c r="A563" s="40">
        <v>10.67</v>
      </c>
      <c r="B563">
        <v>114.71</v>
      </c>
    </row>
    <row r="564" spans="1:2" ht="15.75" customHeight="1" x14ac:dyDescent="0.3">
      <c r="A564" s="40">
        <v>10.68</v>
      </c>
      <c r="B564">
        <v>22.66</v>
      </c>
    </row>
    <row r="565" spans="1:2" ht="15.75" customHeight="1" x14ac:dyDescent="0.3">
      <c r="A565" s="40">
        <v>10.7</v>
      </c>
      <c r="B565">
        <v>24.7</v>
      </c>
    </row>
    <row r="566" spans="1:2" ht="15.75" customHeight="1" x14ac:dyDescent="0.3">
      <c r="A566" s="40">
        <v>10.72</v>
      </c>
      <c r="B566">
        <v>21.2</v>
      </c>
    </row>
    <row r="567" spans="1:2" ht="15.75" customHeight="1" x14ac:dyDescent="0.3">
      <c r="A567" s="40">
        <v>10.73</v>
      </c>
      <c r="B567">
        <v>75.05</v>
      </c>
    </row>
    <row r="568" spans="1:2" ht="15.75" customHeight="1" x14ac:dyDescent="0.3">
      <c r="A568" s="40">
        <v>10.74</v>
      </c>
      <c r="B568">
        <v>92.78</v>
      </c>
    </row>
    <row r="569" spans="1:2" ht="15.75" customHeight="1" x14ac:dyDescent="0.3">
      <c r="A569" s="40">
        <v>10.75</v>
      </c>
      <c r="B569">
        <v>27.5</v>
      </c>
    </row>
    <row r="570" spans="1:2" ht="15.75" customHeight="1" x14ac:dyDescent="0.3">
      <c r="A570" s="40">
        <v>10.78</v>
      </c>
      <c r="B570">
        <v>80.02000000000001</v>
      </c>
    </row>
    <row r="571" spans="1:2" ht="15.75" customHeight="1" x14ac:dyDescent="0.3">
      <c r="A571" s="40">
        <v>10.79</v>
      </c>
      <c r="B571">
        <v>104.185</v>
      </c>
    </row>
    <row r="572" spans="1:2" ht="15.75" customHeight="1" x14ac:dyDescent="0.3">
      <c r="A572" s="40">
        <v>10.8</v>
      </c>
      <c r="B572">
        <v>28.81</v>
      </c>
    </row>
    <row r="573" spans="1:2" ht="15.75" customHeight="1" x14ac:dyDescent="0.3">
      <c r="A573" s="40">
        <v>10.81</v>
      </c>
      <c r="B573">
        <v>49.305000000000007</v>
      </c>
    </row>
    <row r="574" spans="1:2" ht="15.75" customHeight="1" x14ac:dyDescent="0.3">
      <c r="A574" s="40">
        <v>10.82</v>
      </c>
      <c r="B574">
        <v>83.059999999999988</v>
      </c>
    </row>
    <row r="575" spans="1:2" ht="15.75" customHeight="1" x14ac:dyDescent="0.3">
      <c r="A575" s="40">
        <v>10.83</v>
      </c>
      <c r="B575">
        <v>64.22</v>
      </c>
    </row>
    <row r="576" spans="1:2" ht="15.75" customHeight="1" x14ac:dyDescent="0.3">
      <c r="A576" s="40">
        <v>10.84</v>
      </c>
      <c r="B576">
        <v>42.135000000000005</v>
      </c>
    </row>
    <row r="577" spans="1:2" ht="15.75" customHeight="1" x14ac:dyDescent="0.3">
      <c r="A577" s="40">
        <v>10.85</v>
      </c>
      <c r="B577">
        <v>55.42</v>
      </c>
    </row>
    <row r="578" spans="1:2" ht="15.75" customHeight="1" x14ac:dyDescent="0.3">
      <c r="A578" s="40">
        <v>10.86</v>
      </c>
      <c r="B578">
        <v>37.715000000000003</v>
      </c>
    </row>
    <row r="579" spans="1:2" ht="15.75" customHeight="1" x14ac:dyDescent="0.3">
      <c r="A579" s="40">
        <v>10.87</v>
      </c>
      <c r="B579">
        <v>87.075000000000003</v>
      </c>
    </row>
    <row r="580" spans="1:2" ht="15.75" customHeight="1" x14ac:dyDescent="0.3">
      <c r="A580" s="40">
        <v>10.9</v>
      </c>
      <c r="B580">
        <v>151.49</v>
      </c>
    </row>
    <row r="581" spans="1:2" ht="15.75" customHeight="1" x14ac:dyDescent="0.3">
      <c r="A581" s="40">
        <v>10.92</v>
      </c>
      <c r="B581">
        <v>53.61</v>
      </c>
    </row>
    <row r="582" spans="1:2" ht="15.75" customHeight="1" x14ac:dyDescent="0.3">
      <c r="A582" s="40">
        <v>10.93</v>
      </c>
      <c r="B582">
        <v>78.739999999999995</v>
      </c>
    </row>
    <row r="583" spans="1:2" ht="15.75" customHeight="1" x14ac:dyDescent="0.3">
      <c r="A583" s="40">
        <v>10.95</v>
      </c>
      <c r="B583">
        <v>96.51</v>
      </c>
    </row>
    <row r="584" spans="1:2" ht="15.75" customHeight="1" x14ac:dyDescent="0.3">
      <c r="A584" s="40">
        <v>10.96</v>
      </c>
      <c r="B584">
        <v>23.76</v>
      </c>
    </row>
    <row r="585" spans="1:2" ht="15.75" customHeight="1" x14ac:dyDescent="0.3">
      <c r="A585" s="40">
        <v>10.97</v>
      </c>
      <c r="B585">
        <v>146.66</v>
      </c>
    </row>
    <row r="586" spans="1:2" ht="15.75" customHeight="1" x14ac:dyDescent="0.3">
      <c r="A586" s="40">
        <v>10.98</v>
      </c>
      <c r="B586">
        <v>64.125</v>
      </c>
    </row>
    <row r="587" spans="1:2" ht="15.75" customHeight="1" x14ac:dyDescent="0.3">
      <c r="A587" s="40">
        <v>10.99</v>
      </c>
      <c r="B587">
        <v>46.7</v>
      </c>
    </row>
    <row r="588" spans="1:2" ht="15.75" customHeight="1" x14ac:dyDescent="0.3">
      <c r="A588" s="40">
        <v>11</v>
      </c>
      <c r="B588">
        <v>31.35</v>
      </c>
    </row>
    <row r="589" spans="1:2" ht="15.75" customHeight="1" x14ac:dyDescent="0.3">
      <c r="A589" s="40">
        <v>11.01</v>
      </c>
      <c r="B589">
        <v>37.85</v>
      </c>
    </row>
    <row r="590" spans="1:2" ht="15.75" customHeight="1" x14ac:dyDescent="0.3">
      <c r="A590" s="40">
        <v>11.02</v>
      </c>
      <c r="B590">
        <v>31.13</v>
      </c>
    </row>
    <row r="591" spans="1:2" ht="15.75" customHeight="1" x14ac:dyDescent="0.3">
      <c r="A591" s="40">
        <v>11.03</v>
      </c>
      <c r="B591">
        <v>57.245000000000005</v>
      </c>
    </row>
    <row r="592" spans="1:2" ht="15.75" customHeight="1" x14ac:dyDescent="0.3">
      <c r="A592" s="40">
        <v>11.04</v>
      </c>
      <c r="B592">
        <v>51.78</v>
      </c>
    </row>
    <row r="593" spans="1:2" ht="15.75" customHeight="1" x14ac:dyDescent="0.3">
      <c r="A593" s="40">
        <v>11.05</v>
      </c>
      <c r="B593">
        <v>100.33</v>
      </c>
    </row>
    <row r="594" spans="1:2" ht="15.75" customHeight="1" x14ac:dyDescent="0.3">
      <c r="A594" s="40">
        <v>11.06</v>
      </c>
      <c r="B594">
        <v>63.29</v>
      </c>
    </row>
    <row r="595" spans="1:2" ht="15.75" customHeight="1" x14ac:dyDescent="0.3">
      <c r="A595" s="40">
        <v>11.07</v>
      </c>
      <c r="B595">
        <v>50.2</v>
      </c>
    </row>
    <row r="596" spans="1:2" ht="15.75" customHeight="1" x14ac:dyDescent="0.3">
      <c r="A596" s="40">
        <v>11.08</v>
      </c>
      <c r="B596">
        <v>73.069999999999993</v>
      </c>
    </row>
    <row r="597" spans="1:2" ht="15.75" customHeight="1" x14ac:dyDescent="0.3">
      <c r="A597" s="40">
        <v>11.09</v>
      </c>
      <c r="B597">
        <v>86.98</v>
      </c>
    </row>
    <row r="598" spans="1:2" ht="15.75" customHeight="1" x14ac:dyDescent="0.3">
      <c r="A598" s="40">
        <v>11.1</v>
      </c>
      <c r="B598">
        <v>32.395000000000003</v>
      </c>
    </row>
    <row r="599" spans="1:2" ht="15.75" customHeight="1" x14ac:dyDescent="0.3">
      <c r="A599" s="40">
        <v>11.11</v>
      </c>
      <c r="B599">
        <v>82.805000000000007</v>
      </c>
    </row>
    <row r="600" spans="1:2" ht="15.75" customHeight="1" x14ac:dyDescent="0.3">
      <c r="A600" s="40">
        <v>11.12</v>
      </c>
      <c r="B600">
        <v>36.85</v>
      </c>
    </row>
    <row r="601" spans="1:2" ht="15.75" customHeight="1" x14ac:dyDescent="0.3">
      <c r="A601" s="40">
        <v>11.14</v>
      </c>
      <c r="B601">
        <v>70</v>
      </c>
    </row>
    <row r="602" spans="1:2" ht="15.75" customHeight="1" x14ac:dyDescent="0.3">
      <c r="A602" s="40">
        <v>11.15</v>
      </c>
      <c r="B602">
        <v>40.47</v>
      </c>
    </row>
    <row r="603" spans="1:2" ht="15.75" customHeight="1" x14ac:dyDescent="0.3">
      <c r="A603" s="40">
        <v>11.17</v>
      </c>
      <c r="B603">
        <v>70.92</v>
      </c>
    </row>
    <row r="604" spans="1:2" ht="15.75" customHeight="1" x14ac:dyDescent="0.3">
      <c r="A604" s="40">
        <v>11.18</v>
      </c>
      <c r="B604">
        <v>40.275000000000006</v>
      </c>
    </row>
    <row r="605" spans="1:2" ht="15.75" customHeight="1" x14ac:dyDescent="0.3">
      <c r="A605" s="40">
        <v>11.19</v>
      </c>
      <c r="B605">
        <v>68</v>
      </c>
    </row>
    <row r="606" spans="1:2" ht="15.75" customHeight="1" x14ac:dyDescent="0.3">
      <c r="A606" s="40">
        <v>11.2</v>
      </c>
      <c r="B606">
        <v>60.440000000000005</v>
      </c>
    </row>
    <row r="607" spans="1:2" ht="15.75" customHeight="1" x14ac:dyDescent="0.3">
      <c r="A607" s="40">
        <v>11.21</v>
      </c>
      <c r="B607">
        <v>37.1</v>
      </c>
    </row>
    <row r="608" spans="1:2" ht="15.75" customHeight="1" x14ac:dyDescent="0.3">
      <c r="A608" s="40">
        <v>11.22</v>
      </c>
      <c r="B608">
        <v>35.244999999999997</v>
      </c>
    </row>
    <row r="609" spans="1:2" ht="15.75" customHeight="1" x14ac:dyDescent="0.3">
      <c r="A609" s="40">
        <v>11.24</v>
      </c>
      <c r="B609">
        <v>63.195</v>
      </c>
    </row>
    <row r="610" spans="1:2" ht="15.75" customHeight="1" x14ac:dyDescent="0.3">
      <c r="A610" s="40">
        <v>11.25</v>
      </c>
      <c r="B610">
        <v>33.6</v>
      </c>
    </row>
    <row r="611" spans="1:2" ht="15.75" customHeight="1" x14ac:dyDescent="0.3">
      <c r="A611" s="40">
        <v>11.3</v>
      </c>
      <c r="B611">
        <v>71.41</v>
      </c>
    </row>
    <row r="612" spans="1:2" ht="15.75" customHeight="1" x14ac:dyDescent="0.3">
      <c r="A612" s="40">
        <v>11.31</v>
      </c>
      <c r="B612">
        <v>58.050000000000004</v>
      </c>
    </row>
    <row r="613" spans="1:2" ht="15.75" customHeight="1" x14ac:dyDescent="0.3">
      <c r="A613" s="40">
        <v>11.32</v>
      </c>
      <c r="B613">
        <v>73.245000000000005</v>
      </c>
    </row>
    <row r="614" spans="1:2" ht="15.75" customHeight="1" x14ac:dyDescent="0.3">
      <c r="A614" s="40">
        <v>11.33</v>
      </c>
      <c r="B614">
        <v>31.79</v>
      </c>
    </row>
    <row r="615" spans="1:2" ht="15.75" customHeight="1" x14ac:dyDescent="0.3">
      <c r="A615" s="40">
        <v>11.34</v>
      </c>
      <c r="B615">
        <v>80.84</v>
      </c>
    </row>
    <row r="616" spans="1:2" ht="15.75" customHeight="1" x14ac:dyDescent="0.3">
      <c r="A616" s="40">
        <v>11.35</v>
      </c>
      <c r="B616">
        <v>50.44</v>
      </c>
    </row>
    <row r="617" spans="1:2" ht="15.75" customHeight="1" x14ac:dyDescent="0.3">
      <c r="A617" s="40">
        <v>11.36</v>
      </c>
      <c r="B617">
        <v>39.6</v>
      </c>
    </row>
    <row r="618" spans="1:2" ht="15.75" customHeight="1" x14ac:dyDescent="0.3">
      <c r="A618" s="40">
        <v>11.37</v>
      </c>
      <c r="B618">
        <v>63.430000000000007</v>
      </c>
    </row>
    <row r="619" spans="1:2" ht="15.75" customHeight="1" x14ac:dyDescent="0.3">
      <c r="A619" s="40">
        <v>11.38</v>
      </c>
      <c r="B619">
        <v>70.5</v>
      </c>
    </row>
    <row r="620" spans="1:2" ht="15.75" customHeight="1" x14ac:dyDescent="0.3">
      <c r="A620" s="40">
        <v>11.39</v>
      </c>
      <c r="B620">
        <v>144.51500000000001</v>
      </c>
    </row>
    <row r="621" spans="1:2" ht="15.75" customHeight="1" x14ac:dyDescent="0.3">
      <c r="A621" s="40">
        <v>11.4</v>
      </c>
      <c r="B621">
        <v>78</v>
      </c>
    </row>
    <row r="622" spans="1:2" ht="15.75" customHeight="1" x14ac:dyDescent="0.3">
      <c r="A622" s="40">
        <v>11.41</v>
      </c>
      <c r="B622">
        <v>71.7</v>
      </c>
    </row>
    <row r="623" spans="1:2" ht="15.75" customHeight="1" x14ac:dyDescent="0.3">
      <c r="A623" s="40">
        <v>11.42</v>
      </c>
      <c r="B623">
        <v>36.630000000000003</v>
      </c>
    </row>
    <row r="624" spans="1:2" ht="15.75" customHeight="1" x14ac:dyDescent="0.3">
      <c r="A624" s="40">
        <v>11.43</v>
      </c>
      <c r="B624">
        <v>47.59</v>
      </c>
    </row>
    <row r="625" spans="1:2" ht="15.75" customHeight="1" x14ac:dyDescent="0.3">
      <c r="A625" s="40">
        <v>11.44</v>
      </c>
      <c r="B625">
        <v>18.91</v>
      </c>
    </row>
    <row r="626" spans="1:2" ht="15.75" customHeight="1" x14ac:dyDescent="0.3">
      <c r="A626" s="40">
        <v>11.46</v>
      </c>
      <c r="B626">
        <v>55.67</v>
      </c>
    </row>
    <row r="627" spans="1:2" ht="15.75" customHeight="1" x14ac:dyDescent="0.3">
      <c r="A627" s="40">
        <v>11.47</v>
      </c>
      <c r="B627">
        <v>69.02000000000001</v>
      </c>
    </row>
    <row r="628" spans="1:2" ht="15.75" customHeight="1" x14ac:dyDescent="0.3">
      <c r="A628" s="40">
        <v>11.48</v>
      </c>
      <c r="B628">
        <v>16.7</v>
      </c>
    </row>
    <row r="629" spans="1:2" ht="15.75" customHeight="1" x14ac:dyDescent="0.3">
      <c r="A629" s="40">
        <v>11.49</v>
      </c>
      <c r="B629">
        <v>67.734999999999999</v>
      </c>
    </row>
    <row r="630" spans="1:2" ht="15.75" customHeight="1" x14ac:dyDescent="0.3">
      <c r="A630" s="40">
        <v>11.5</v>
      </c>
      <c r="B630">
        <v>65.179999999999993</v>
      </c>
    </row>
    <row r="631" spans="1:2" ht="15.75" customHeight="1" x14ac:dyDescent="0.3">
      <c r="A631" s="40">
        <v>11.51</v>
      </c>
      <c r="B631">
        <v>104.94999999999999</v>
      </c>
    </row>
    <row r="632" spans="1:2" ht="15.75" customHeight="1" x14ac:dyDescent="0.3">
      <c r="A632" s="40">
        <v>11.52</v>
      </c>
      <c r="B632">
        <v>88.074999999999989</v>
      </c>
    </row>
    <row r="633" spans="1:2" ht="15.75" customHeight="1" x14ac:dyDescent="0.3">
      <c r="A633" s="40">
        <v>11.55</v>
      </c>
      <c r="B633">
        <v>31.83</v>
      </c>
    </row>
    <row r="634" spans="1:2" ht="15.75" customHeight="1" x14ac:dyDescent="0.3">
      <c r="A634" s="40">
        <v>11.56</v>
      </c>
      <c r="B634">
        <v>78.180000000000007</v>
      </c>
    </row>
    <row r="635" spans="1:2" ht="15.75" customHeight="1" x14ac:dyDescent="0.3">
      <c r="A635" s="40">
        <v>11.57</v>
      </c>
      <c r="B635">
        <v>54.12</v>
      </c>
    </row>
    <row r="636" spans="1:2" ht="15.75" customHeight="1" x14ac:dyDescent="0.3">
      <c r="A636" s="40">
        <v>11.58</v>
      </c>
      <c r="B636">
        <v>19.32</v>
      </c>
    </row>
    <row r="637" spans="1:2" ht="15.75" customHeight="1" x14ac:dyDescent="0.3">
      <c r="A637" s="40">
        <v>11.61</v>
      </c>
      <c r="B637">
        <v>94.024999999999991</v>
      </c>
    </row>
    <row r="638" spans="1:2" ht="15.75" customHeight="1" x14ac:dyDescent="0.3">
      <c r="A638" s="40">
        <v>11.62</v>
      </c>
      <c r="B638">
        <v>30.59</v>
      </c>
    </row>
    <row r="639" spans="1:2" ht="15.75" customHeight="1" x14ac:dyDescent="0.3">
      <c r="A639" s="40">
        <v>11.63</v>
      </c>
      <c r="B639">
        <v>31.02</v>
      </c>
    </row>
    <row r="640" spans="1:2" ht="15.75" customHeight="1" x14ac:dyDescent="0.3">
      <c r="A640" s="40">
        <v>11.64</v>
      </c>
      <c r="B640">
        <v>25.84</v>
      </c>
    </row>
    <row r="641" spans="1:2" ht="15.75" customHeight="1" x14ac:dyDescent="0.3">
      <c r="A641" s="40">
        <v>11.66</v>
      </c>
      <c r="B641">
        <v>66.81</v>
      </c>
    </row>
    <row r="642" spans="1:2" ht="15.75" customHeight="1" x14ac:dyDescent="0.3">
      <c r="A642" s="40">
        <v>11.68</v>
      </c>
      <c r="B642">
        <v>107.79</v>
      </c>
    </row>
    <row r="643" spans="1:2" ht="15.75" customHeight="1" x14ac:dyDescent="0.3">
      <c r="A643" s="40">
        <v>11.69</v>
      </c>
      <c r="B643">
        <v>20.74</v>
      </c>
    </row>
    <row r="644" spans="1:2" ht="15.75" customHeight="1" x14ac:dyDescent="0.3">
      <c r="A644" s="40">
        <v>11.71</v>
      </c>
      <c r="B644">
        <v>73.24499999999999</v>
      </c>
    </row>
    <row r="645" spans="1:2" ht="15.75" customHeight="1" x14ac:dyDescent="0.3">
      <c r="A645" s="40">
        <v>11.72</v>
      </c>
      <c r="B645">
        <v>16.47</v>
      </c>
    </row>
    <row r="646" spans="1:2" ht="15.75" customHeight="1" x14ac:dyDescent="0.3">
      <c r="A646" s="40">
        <v>11.73</v>
      </c>
      <c r="B646">
        <v>17.260000000000002</v>
      </c>
    </row>
    <row r="647" spans="1:2" ht="15.75" customHeight="1" x14ac:dyDescent="0.3">
      <c r="A647" s="40">
        <v>11.74</v>
      </c>
      <c r="B647">
        <v>23.56</v>
      </c>
    </row>
    <row r="648" spans="1:2" ht="15.75" customHeight="1" x14ac:dyDescent="0.3">
      <c r="A648" s="40">
        <v>11.75</v>
      </c>
      <c r="B648">
        <v>74.325000000000003</v>
      </c>
    </row>
    <row r="649" spans="1:2" ht="15.75" customHeight="1" x14ac:dyDescent="0.3">
      <c r="A649" s="40">
        <v>11.76</v>
      </c>
      <c r="B649">
        <v>67.074999999999989</v>
      </c>
    </row>
    <row r="650" spans="1:2" ht="15.75" customHeight="1" x14ac:dyDescent="0.3">
      <c r="A650" s="40">
        <v>11.78</v>
      </c>
      <c r="B650">
        <v>58.425000000000004</v>
      </c>
    </row>
    <row r="651" spans="1:2" ht="15.75" customHeight="1" x14ac:dyDescent="0.3">
      <c r="A651" s="40">
        <v>11.8</v>
      </c>
      <c r="B651">
        <v>52.59</v>
      </c>
    </row>
    <row r="652" spans="1:2" ht="15.75" customHeight="1" x14ac:dyDescent="0.3">
      <c r="A652" s="40">
        <v>11.81</v>
      </c>
      <c r="B652">
        <v>72.19</v>
      </c>
    </row>
    <row r="653" spans="1:2" ht="15.75" customHeight="1" x14ac:dyDescent="0.3">
      <c r="A653" s="40">
        <v>11.82</v>
      </c>
      <c r="B653">
        <v>60.36</v>
      </c>
    </row>
    <row r="654" spans="1:2" ht="15.75" customHeight="1" x14ac:dyDescent="0.3">
      <c r="A654" s="40">
        <v>11.83</v>
      </c>
      <c r="B654">
        <v>52.395000000000003</v>
      </c>
    </row>
    <row r="655" spans="1:2" ht="15.75" customHeight="1" x14ac:dyDescent="0.3">
      <c r="A655" s="40">
        <v>11.84</v>
      </c>
      <c r="B655">
        <v>98.509999999999991</v>
      </c>
    </row>
    <row r="656" spans="1:2" ht="15.75" customHeight="1" x14ac:dyDescent="0.3">
      <c r="A656" s="40">
        <v>11.85</v>
      </c>
      <c r="B656">
        <v>77.319999999999993</v>
      </c>
    </row>
    <row r="657" spans="1:2" ht="15.75" customHeight="1" x14ac:dyDescent="0.3">
      <c r="A657" s="40">
        <v>11.86</v>
      </c>
      <c r="B657">
        <v>75.5</v>
      </c>
    </row>
    <row r="658" spans="1:2" ht="15.75" customHeight="1" x14ac:dyDescent="0.3">
      <c r="A658" s="40">
        <v>11.87</v>
      </c>
      <c r="B658">
        <v>67.164999999999992</v>
      </c>
    </row>
    <row r="659" spans="1:2" ht="15.75" customHeight="1" x14ac:dyDescent="0.3">
      <c r="A659" s="40">
        <v>11.88</v>
      </c>
      <c r="B659">
        <v>73.825000000000003</v>
      </c>
    </row>
    <row r="660" spans="1:2" ht="15.75" customHeight="1" x14ac:dyDescent="0.3">
      <c r="A660" s="40">
        <v>11.89</v>
      </c>
      <c r="B660">
        <v>109.83</v>
      </c>
    </row>
    <row r="661" spans="1:2" ht="15.75" customHeight="1" x14ac:dyDescent="0.3">
      <c r="A661" s="40">
        <v>11.9</v>
      </c>
      <c r="B661">
        <v>42.13</v>
      </c>
    </row>
    <row r="662" spans="1:2" ht="15.75" customHeight="1" x14ac:dyDescent="0.3">
      <c r="A662" s="40">
        <v>11.91</v>
      </c>
      <c r="B662">
        <v>32.450000000000003</v>
      </c>
    </row>
    <row r="663" spans="1:2" ht="15.75" customHeight="1" x14ac:dyDescent="0.3">
      <c r="A663" s="40">
        <v>11.92</v>
      </c>
      <c r="B663">
        <v>76.224999999999994</v>
      </c>
    </row>
    <row r="664" spans="1:2" ht="15.75" customHeight="1" x14ac:dyDescent="0.3">
      <c r="A664" s="40">
        <v>11.93</v>
      </c>
      <c r="B664">
        <v>84.699999999999989</v>
      </c>
    </row>
    <row r="665" spans="1:2" ht="15.75" customHeight="1" x14ac:dyDescent="0.3">
      <c r="A665" s="40">
        <v>11.94</v>
      </c>
      <c r="B665">
        <v>66.5</v>
      </c>
    </row>
    <row r="666" spans="1:2" ht="15.75" customHeight="1" x14ac:dyDescent="0.3">
      <c r="A666" s="40">
        <v>11.95</v>
      </c>
      <c r="B666">
        <v>112.575</v>
      </c>
    </row>
    <row r="667" spans="1:2" ht="15.75" customHeight="1" x14ac:dyDescent="0.3">
      <c r="A667" s="40">
        <v>11.96</v>
      </c>
      <c r="B667">
        <v>127.31</v>
      </c>
    </row>
    <row r="668" spans="1:2" ht="15.75" customHeight="1" x14ac:dyDescent="0.3">
      <c r="A668" s="40">
        <v>11.97</v>
      </c>
      <c r="B668">
        <v>35.5</v>
      </c>
    </row>
    <row r="669" spans="1:2" ht="15.75" customHeight="1" x14ac:dyDescent="0.3">
      <c r="A669" s="40">
        <v>11.98</v>
      </c>
      <c r="B669">
        <v>18.77</v>
      </c>
    </row>
    <row r="670" spans="1:2" ht="15.75" customHeight="1" x14ac:dyDescent="0.3">
      <c r="A670" s="40">
        <v>11.99</v>
      </c>
      <c r="B670">
        <v>29.92</v>
      </c>
    </row>
    <row r="671" spans="1:2" ht="15.75" customHeight="1" x14ac:dyDescent="0.3">
      <c r="A671" s="40">
        <v>12</v>
      </c>
      <c r="B671">
        <v>17.34</v>
      </c>
    </row>
    <row r="672" spans="1:2" ht="15.75" customHeight="1" x14ac:dyDescent="0.3">
      <c r="A672" s="40" t="s">
        <v>8106</v>
      </c>
    </row>
    <row r="673" spans="1:2" ht="15.75" customHeight="1" x14ac:dyDescent="0.3">
      <c r="A673" s="40" t="s">
        <v>8107</v>
      </c>
      <c r="B673">
        <v>72321.134999999966</v>
      </c>
    </row>
    <row r="674" spans="1:2" ht="15.75" customHeight="1" x14ac:dyDescent="0.3"/>
    <row r="675" spans="1:2" ht="15.75" customHeight="1" x14ac:dyDescent="0.3"/>
    <row r="676" spans="1:2" ht="15.75" customHeight="1" x14ac:dyDescent="0.3"/>
    <row r="677" spans="1:2" ht="15.75" customHeight="1" x14ac:dyDescent="0.3"/>
    <row r="678" spans="1:2" ht="15.75" customHeight="1" x14ac:dyDescent="0.3"/>
    <row r="679" spans="1:2" ht="15.75" customHeight="1" x14ac:dyDescent="0.3"/>
    <row r="680" spans="1:2" ht="15.75" customHeight="1" x14ac:dyDescent="0.3"/>
    <row r="681" spans="1:2" ht="15.75" customHeight="1" x14ac:dyDescent="0.3"/>
    <row r="682" spans="1:2" ht="15.75" customHeight="1" x14ac:dyDescent="0.3"/>
    <row r="683" spans="1:2" ht="15.75" customHeight="1" x14ac:dyDescent="0.3"/>
    <row r="684" spans="1:2" ht="15.75" customHeight="1" x14ac:dyDescent="0.3"/>
    <row r="685" spans="1:2" ht="15.75" customHeight="1" x14ac:dyDescent="0.3"/>
    <row r="686" spans="1:2" ht="15.75" customHeight="1" x14ac:dyDescent="0.3"/>
    <row r="687" spans="1:2" ht="15.75" customHeight="1" x14ac:dyDescent="0.3"/>
    <row r="688" spans="1:2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336"/>
  <sheetViews>
    <sheetView workbookViewId="0">
      <selection sqref="A1:B1048576"/>
    </sheetView>
  </sheetViews>
  <sheetFormatPr defaultColWidth="14.44140625" defaultRowHeight="15" customHeight="1" x14ac:dyDescent="0.3"/>
  <cols>
    <col min="1" max="1" width="8.88671875" style="23" bestFit="1" customWidth="1"/>
    <col min="2" max="2" width="12.44140625" style="23" bestFit="1" customWidth="1"/>
    <col min="3" max="3" width="17.44140625" bestFit="1" customWidth="1"/>
    <col min="4" max="9" width="3" bestFit="1" customWidth="1"/>
    <col min="10" max="10" width="7" bestFit="1" customWidth="1"/>
    <col min="11" max="13" width="3" bestFit="1" customWidth="1"/>
    <col min="14" max="14" width="12" bestFit="1" customWidth="1"/>
    <col min="15" max="24" width="3" bestFit="1" customWidth="1"/>
    <col min="25" max="25" width="9" bestFit="1" customWidth="1"/>
    <col min="26" max="28" width="3" bestFit="1" customWidth="1"/>
    <col min="29" max="29" width="9" bestFit="1" customWidth="1"/>
    <col min="30" max="37" width="3" bestFit="1" customWidth="1"/>
    <col min="38" max="38" width="12" bestFit="1" customWidth="1"/>
    <col min="39" max="42" width="3" bestFit="1" customWidth="1"/>
    <col min="43" max="43" width="7" bestFit="1" customWidth="1"/>
    <col min="44" max="44" width="3" bestFit="1" customWidth="1"/>
    <col min="45" max="45" width="8" bestFit="1" customWidth="1"/>
    <col min="46" max="46" width="3" bestFit="1" customWidth="1"/>
    <col min="47" max="47" width="12" bestFit="1" customWidth="1"/>
    <col min="48" max="56" width="3" bestFit="1" customWidth="1"/>
    <col min="57" max="57" width="6" bestFit="1" customWidth="1"/>
    <col min="58" max="58" width="9" bestFit="1" customWidth="1"/>
    <col min="59" max="60" width="3" bestFit="1" customWidth="1"/>
    <col min="61" max="61" width="12" bestFit="1" customWidth="1"/>
    <col min="62" max="63" width="3" bestFit="1" customWidth="1"/>
    <col min="64" max="64" width="9" bestFit="1" customWidth="1"/>
    <col min="65" max="65" width="3" bestFit="1" customWidth="1"/>
    <col min="66" max="66" width="9" bestFit="1" customWidth="1"/>
    <col min="67" max="68" width="3" bestFit="1" customWidth="1"/>
    <col min="69" max="69" width="11" bestFit="1" customWidth="1"/>
    <col min="70" max="72" width="3" bestFit="1" customWidth="1"/>
    <col min="73" max="73" width="7" bestFit="1" customWidth="1"/>
    <col min="74" max="75" width="3" bestFit="1" customWidth="1"/>
    <col min="76" max="76" width="7" bestFit="1" customWidth="1"/>
    <col min="77" max="77" width="3" bestFit="1" customWidth="1"/>
    <col min="78" max="78" width="9" bestFit="1" customWidth="1"/>
    <col min="79" max="79" width="3" bestFit="1" customWidth="1"/>
    <col min="80" max="80" width="12" bestFit="1" customWidth="1"/>
    <col min="81" max="85" width="3" bestFit="1" customWidth="1"/>
    <col min="86" max="86" width="7" bestFit="1" customWidth="1"/>
    <col min="87" max="92" width="3" bestFit="1" customWidth="1"/>
    <col min="93" max="93" width="11" bestFit="1" customWidth="1"/>
    <col min="94" max="94" width="3" bestFit="1" customWidth="1"/>
    <col min="95" max="95" width="7" bestFit="1" customWidth="1"/>
    <col min="96" max="108" width="3" bestFit="1" customWidth="1"/>
    <col min="109" max="109" width="8" bestFit="1" customWidth="1"/>
    <col min="110" max="111" width="3" bestFit="1" customWidth="1"/>
    <col min="112" max="112" width="4" bestFit="1" customWidth="1"/>
    <col min="113" max="113" width="6" bestFit="1" customWidth="1"/>
    <col min="114" max="116" width="3" bestFit="1" customWidth="1"/>
    <col min="117" max="117" width="9" bestFit="1" customWidth="1"/>
    <col min="118" max="120" width="3" bestFit="1" customWidth="1"/>
    <col min="121" max="121" width="12" bestFit="1" customWidth="1"/>
    <col min="122" max="122" width="3" bestFit="1" customWidth="1"/>
    <col min="123" max="123" width="9" bestFit="1" customWidth="1"/>
    <col min="124" max="133" width="3" bestFit="1" customWidth="1"/>
    <col min="134" max="134" width="10" bestFit="1" customWidth="1"/>
    <col min="135" max="136" width="3" bestFit="1" customWidth="1"/>
    <col min="137" max="137" width="7" bestFit="1" customWidth="1"/>
    <col min="138" max="140" width="3" bestFit="1" customWidth="1"/>
    <col min="141" max="141" width="8" bestFit="1" customWidth="1"/>
    <col min="142" max="163" width="3" bestFit="1" customWidth="1"/>
    <col min="164" max="164" width="8" bestFit="1" customWidth="1"/>
    <col min="165" max="177" width="3" bestFit="1" customWidth="1"/>
    <col min="178" max="178" width="8" bestFit="1" customWidth="1"/>
    <col min="179" max="179" width="9" bestFit="1" customWidth="1"/>
    <col min="180" max="182" width="3" bestFit="1" customWidth="1"/>
    <col min="183" max="183" width="8" bestFit="1" customWidth="1"/>
    <col min="184" max="184" width="3" bestFit="1" customWidth="1"/>
    <col min="185" max="185" width="7" bestFit="1" customWidth="1"/>
    <col min="186" max="214" width="3" bestFit="1" customWidth="1"/>
    <col min="215" max="215" width="8" bestFit="1" customWidth="1"/>
    <col min="216" max="220" width="3" bestFit="1" customWidth="1"/>
    <col min="221" max="221" width="8" bestFit="1" customWidth="1"/>
    <col min="222" max="225" width="3" bestFit="1" customWidth="1"/>
    <col min="226" max="226" width="7" bestFit="1" customWidth="1"/>
    <col min="227" max="231" width="3" bestFit="1" customWidth="1"/>
    <col min="232" max="232" width="9" bestFit="1" customWidth="1"/>
    <col min="233" max="242" width="3" bestFit="1" customWidth="1"/>
    <col min="243" max="243" width="9" bestFit="1" customWidth="1"/>
    <col min="244" max="244" width="3" bestFit="1" customWidth="1"/>
    <col min="245" max="246" width="9" bestFit="1" customWidth="1"/>
    <col min="247" max="287" width="3" bestFit="1" customWidth="1"/>
    <col min="288" max="288" width="8" bestFit="1" customWidth="1"/>
    <col min="289" max="293" width="3" bestFit="1" customWidth="1"/>
    <col min="294" max="294" width="9" bestFit="1" customWidth="1"/>
    <col min="295" max="298" width="3" bestFit="1" customWidth="1"/>
    <col min="299" max="299" width="10" bestFit="1" customWidth="1"/>
    <col min="300" max="304" width="3" bestFit="1" customWidth="1"/>
    <col min="305" max="305" width="9" bestFit="1" customWidth="1"/>
    <col min="306" max="306" width="3" bestFit="1" customWidth="1"/>
    <col min="307" max="307" width="5" bestFit="1" customWidth="1"/>
    <col min="308" max="316" width="3" bestFit="1" customWidth="1"/>
    <col min="317" max="317" width="9" bestFit="1" customWidth="1"/>
    <col min="318" max="369" width="3" bestFit="1" customWidth="1"/>
    <col min="370" max="370" width="9" bestFit="1" customWidth="1"/>
    <col min="371" max="376" width="3" bestFit="1" customWidth="1"/>
    <col min="377" max="377" width="6" bestFit="1" customWidth="1"/>
    <col min="378" max="388" width="3" bestFit="1" customWidth="1"/>
    <col min="389" max="389" width="9" bestFit="1" customWidth="1"/>
    <col min="390" max="407" width="3" bestFit="1" customWidth="1"/>
    <col min="408" max="408" width="9" bestFit="1" customWidth="1"/>
    <col min="409" max="416" width="3" bestFit="1" customWidth="1"/>
    <col min="417" max="417" width="8" bestFit="1" customWidth="1"/>
    <col min="418" max="445" width="3" bestFit="1" customWidth="1"/>
    <col min="446" max="446" width="9" bestFit="1" customWidth="1"/>
    <col min="447" max="467" width="3" bestFit="1" customWidth="1"/>
    <col min="468" max="468" width="7" bestFit="1" customWidth="1"/>
    <col min="469" max="469" width="3" bestFit="1" customWidth="1"/>
    <col min="470" max="470" width="10" bestFit="1" customWidth="1"/>
    <col min="471" max="473" width="3" bestFit="1" customWidth="1"/>
    <col min="474" max="474" width="8" bestFit="1" customWidth="1"/>
    <col min="475" max="477" width="3" bestFit="1" customWidth="1"/>
    <col min="478" max="478" width="9" bestFit="1" customWidth="1"/>
    <col min="479" max="482" width="3" bestFit="1" customWidth="1"/>
    <col min="483" max="483" width="10" bestFit="1" customWidth="1"/>
    <col min="484" max="484" width="3" bestFit="1" customWidth="1"/>
    <col min="485" max="485" width="7" bestFit="1" customWidth="1"/>
    <col min="486" max="491" width="3" bestFit="1" customWidth="1"/>
    <col min="492" max="492" width="8" bestFit="1" customWidth="1"/>
    <col min="493" max="509" width="3" bestFit="1" customWidth="1"/>
    <col min="510" max="510" width="8" bestFit="1" customWidth="1"/>
    <col min="511" max="521" width="3" bestFit="1" customWidth="1"/>
    <col min="522" max="522" width="11" bestFit="1" customWidth="1"/>
    <col min="523" max="549" width="3" bestFit="1" customWidth="1"/>
    <col min="550" max="550" width="8" bestFit="1" customWidth="1"/>
    <col min="551" max="556" width="3" bestFit="1" customWidth="1"/>
    <col min="557" max="557" width="10" bestFit="1" customWidth="1"/>
    <col min="558" max="559" width="3" bestFit="1" customWidth="1"/>
    <col min="560" max="560" width="12" bestFit="1" customWidth="1"/>
    <col min="561" max="567" width="3" bestFit="1" customWidth="1"/>
    <col min="568" max="568" width="9" bestFit="1" customWidth="1"/>
    <col min="569" max="586" width="3" bestFit="1" customWidth="1"/>
    <col min="587" max="587" width="8" bestFit="1" customWidth="1"/>
    <col min="588" max="594" width="3" bestFit="1" customWidth="1"/>
    <col min="595" max="595" width="8" bestFit="1" customWidth="1"/>
    <col min="596" max="596" width="3" bestFit="1" customWidth="1"/>
    <col min="597" max="597" width="8" bestFit="1" customWidth="1"/>
    <col min="598" max="607" width="3" bestFit="1" customWidth="1"/>
    <col min="608" max="608" width="9" bestFit="1" customWidth="1"/>
    <col min="609" max="616" width="3" bestFit="1" customWidth="1"/>
    <col min="617" max="617" width="11" bestFit="1" customWidth="1"/>
    <col min="618" max="620" width="3" bestFit="1" customWidth="1"/>
    <col min="621" max="622" width="8" bestFit="1" customWidth="1"/>
    <col min="623" max="627" width="3" bestFit="1" customWidth="1"/>
    <col min="628" max="628" width="8" bestFit="1" customWidth="1"/>
    <col min="629" max="629" width="12" bestFit="1" customWidth="1"/>
    <col min="630" max="637" width="3" bestFit="1" customWidth="1"/>
    <col min="638" max="639" width="9" bestFit="1" customWidth="1"/>
    <col min="640" max="640" width="8" bestFit="1" customWidth="1"/>
    <col min="641" max="643" width="3" bestFit="1" customWidth="1"/>
    <col min="644" max="644" width="8" bestFit="1" customWidth="1"/>
    <col min="645" max="649" width="3" bestFit="1" customWidth="1"/>
    <col min="650" max="650" width="11" bestFit="1" customWidth="1"/>
    <col min="651" max="657" width="3" bestFit="1" customWidth="1"/>
    <col min="658" max="658" width="9" bestFit="1" customWidth="1"/>
    <col min="659" max="676" width="3" bestFit="1" customWidth="1"/>
    <col min="677" max="677" width="8" bestFit="1" customWidth="1"/>
    <col min="678" max="682" width="3" bestFit="1" customWidth="1"/>
    <col min="683" max="683" width="8" bestFit="1" customWidth="1"/>
    <col min="684" max="686" width="3" bestFit="1" customWidth="1"/>
    <col min="687" max="687" width="8" bestFit="1" customWidth="1"/>
    <col min="688" max="711" width="3" bestFit="1" customWidth="1"/>
    <col min="712" max="712" width="8" bestFit="1" customWidth="1"/>
    <col min="713" max="729" width="3" bestFit="1" customWidth="1"/>
    <col min="730" max="730" width="9" bestFit="1" customWidth="1"/>
    <col min="731" max="733" width="3" bestFit="1" customWidth="1"/>
    <col min="734" max="734" width="11" bestFit="1" customWidth="1"/>
    <col min="735" max="735" width="3" bestFit="1" customWidth="1"/>
    <col min="736" max="736" width="8" bestFit="1" customWidth="1"/>
    <col min="737" max="747" width="3" bestFit="1" customWidth="1"/>
    <col min="748" max="748" width="8" bestFit="1" customWidth="1"/>
    <col min="749" max="771" width="3" bestFit="1" customWidth="1"/>
    <col min="772" max="772" width="8" bestFit="1" customWidth="1"/>
    <col min="773" max="775" width="3" bestFit="1" customWidth="1"/>
    <col min="776" max="776" width="7" bestFit="1" customWidth="1"/>
    <col min="777" max="785" width="3" bestFit="1" customWidth="1"/>
    <col min="786" max="786" width="10" bestFit="1" customWidth="1"/>
    <col min="787" max="787" width="7" bestFit="1" customWidth="1"/>
    <col min="788" max="796" width="3" bestFit="1" customWidth="1"/>
    <col min="797" max="798" width="8" bestFit="1" customWidth="1"/>
    <col min="799" max="800" width="3" bestFit="1" customWidth="1"/>
    <col min="801" max="801" width="9" bestFit="1" customWidth="1"/>
    <col min="802" max="806" width="3" bestFit="1" customWidth="1"/>
    <col min="807" max="807" width="10" bestFit="1" customWidth="1"/>
    <col min="808" max="808" width="3" bestFit="1" customWidth="1"/>
    <col min="809" max="809" width="8" bestFit="1" customWidth="1"/>
    <col min="810" max="814" width="3" bestFit="1" customWidth="1"/>
    <col min="815" max="815" width="6" bestFit="1" customWidth="1"/>
    <col min="816" max="851" width="3" bestFit="1" customWidth="1"/>
    <col min="852" max="852" width="7" bestFit="1" customWidth="1"/>
    <col min="853" max="875" width="3" bestFit="1" customWidth="1"/>
    <col min="876" max="876" width="9" bestFit="1" customWidth="1"/>
    <col min="877" max="879" width="3" bestFit="1" customWidth="1"/>
    <col min="880" max="880" width="9" bestFit="1" customWidth="1"/>
    <col min="881" max="906" width="3" bestFit="1" customWidth="1"/>
    <col min="907" max="907" width="9" bestFit="1" customWidth="1"/>
    <col min="908" max="913" width="3" bestFit="1" customWidth="1"/>
    <col min="914" max="914" width="8" bestFit="1" customWidth="1"/>
    <col min="915" max="917" width="3" bestFit="1" customWidth="1"/>
    <col min="918" max="918" width="7" bestFit="1" customWidth="1"/>
    <col min="919" max="938" width="3" bestFit="1" customWidth="1"/>
    <col min="939" max="939" width="7" bestFit="1" customWidth="1"/>
    <col min="940" max="945" width="3" bestFit="1" customWidth="1"/>
    <col min="946" max="946" width="8" bestFit="1" customWidth="1"/>
    <col min="947" max="947" width="3" bestFit="1" customWidth="1"/>
    <col min="948" max="948" width="8" bestFit="1" customWidth="1"/>
    <col min="949" max="980" width="3" bestFit="1" customWidth="1"/>
    <col min="981" max="982" width="8" bestFit="1" customWidth="1"/>
    <col min="983" max="987" width="3" bestFit="1" customWidth="1"/>
    <col min="988" max="988" width="7" bestFit="1" customWidth="1"/>
    <col min="989" max="989" width="9" bestFit="1" customWidth="1"/>
    <col min="990" max="990" width="3" bestFit="1" customWidth="1"/>
    <col min="991" max="991" width="12" bestFit="1" customWidth="1"/>
    <col min="992" max="1000" width="3" bestFit="1" customWidth="1"/>
    <col min="1001" max="1001" width="7" bestFit="1" customWidth="1"/>
    <col min="1002" max="1019" width="3" bestFit="1" customWidth="1"/>
    <col min="1020" max="1020" width="9" bestFit="1" customWidth="1"/>
    <col min="1021" max="1025" width="3" bestFit="1" customWidth="1"/>
    <col min="1026" max="1026" width="12" bestFit="1" customWidth="1"/>
    <col min="1027" max="1035" width="3" bestFit="1" customWidth="1"/>
    <col min="1036" max="1036" width="9" bestFit="1" customWidth="1"/>
    <col min="1037" max="1039" width="3" bestFit="1" customWidth="1"/>
    <col min="1040" max="1040" width="9" bestFit="1" customWidth="1"/>
    <col min="1041" max="1061" width="3" bestFit="1" customWidth="1"/>
    <col min="1062" max="1062" width="12" bestFit="1" customWidth="1"/>
    <col min="1063" max="1066" width="3" bestFit="1" customWidth="1"/>
    <col min="1067" max="1067" width="7" bestFit="1" customWidth="1"/>
    <col min="1068" max="1068" width="3" bestFit="1" customWidth="1"/>
    <col min="1069" max="1069" width="9" bestFit="1" customWidth="1"/>
    <col min="1070" max="1072" width="3" bestFit="1" customWidth="1"/>
    <col min="1073" max="1073" width="8" bestFit="1" customWidth="1"/>
    <col min="1074" max="1087" width="3" bestFit="1" customWidth="1"/>
    <col min="1088" max="1088" width="8" bestFit="1" customWidth="1"/>
    <col min="1089" max="1089" width="10" bestFit="1" customWidth="1"/>
    <col min="1090" max="1093" width="3" bestFit="1" customWidth="1"/>
    <col min="1094" max="1094" width="9" bestFit="1" customWidth="1"/>
    <col min="1095" max="1112" width="3" bestFit="1" customWidth="1"/>
    <col min="1113" max="1113" width="10" bestFit="1" customWidth="1"/>
    <col min="1114" max="1122" width="3" bestFit="1" customWidth="1"/>
    <col min="1123" max="1123" width="7" bestFit="1" customWidth="1"/>
    <col min="1124" max="1134" width="3" bestFit="1" customWidth="1"/>
    <col min="1135" max="1135" width="8" bestFit="1" customWidth="1"/>
    <col min="1136" max="1144" width="3" bestFit="1" customWidth="1"/>
    <col min="1145" max="1145" width="7" bestFit="1" customWidth="1"/>
    <col min="1146" max="1161" width="3" bestFit="1" customWidth="1"/>
    <col min="1162" max="1162" width="7" bestFit="1" customWidth="1"/>
    <col min="1163" max="1180" width="3" bestFit="1" customWidth="1"/>
    <col min="1181" max="1181" width="9" bestFit="1" customWidth="1"/>
    <col min="1182" max="1185" width="3" bestFit="1" customWidth="1"/>
    <col min="1186" max="1186" width="9" bestFit="1" customWidth="1"/>
    <col min="1187" max="1188" width="3" bestFit="1" customWidth="1"/>
    <col min="1189" max="1189" width="8" bestFit="1" customWidth="1"/>
    <col min="1190" max="1192" width="3" bestFit="1" customWidth="1"/>
    <col min="1193" max="1193" width="8" bestFit="1" customWidth="1"/>
    <col min="1194" max="1209" width="3" bestFit="1" customWidth="1"/>
    <col min="1210" max="1210" width="7" bestFit="1" customWidth="1"/>
    <col min="1211" max="1219" width="3" bestFit="1" customWidth="1"/>
    <col min="1220" max="1220" width="10" bestFit="1" customWidth="1"/>
    <col min="1221" max="1221" width="3" bestFit="1" customWidth="1"/>
    <col min="1222" max="1222" width="10" bestFit="1" customWidth="1"/>
    <col min="1223" max="1227" width="3" bestFit="1" customWidth="1"/>
    <col min="1228" max="1228" width="12" bestFit="1" customWidth="1"/>
    <col min="1229" max="1246" width="3" bestFit="1" customWidth="1"/>
    <col min="1247" max="1247" width="9" bestFit="1" customWidth="1"/>
    <col min="1248" max="1252" width="3" bestFit="1" customWidth="1"/>
    <col min="1253" max="1253" width="10" bestFit="1" customWidth="1"/>
    <col min="1254" max="1256" width="3" bestFit="1" customWidth="1"/>
    <col min="1257" max="1257" width="7" bestFit="1" customWidth="1"/>
    <col min="1258" max="1268" width="3" bestFit="1" customWidth="1"/>
    <col min="1269" max="1269" width="9" bestFit="1" customWidth="1"/>
    <col min="1270" max="1281" width="3" bestFit="1" customWidth="1"/>
    <col min="1282" max="1282" width="9" bestFit="1" customWidth="1"/>
    <col min="1283" max="1289" width="3" bestFit="1" customWidth="1"/>
    <col min="1290" max="1290" width="8" bestFit="1" customWidth="1"/>
    <col min="1291" max="1310" width="3" bestFit="1" customWidth="1"/>
    <col min="1311" max="1311" width="12" bestFit="1" customWidth="1"/>
    <col min="1312" max="1312" width="3" bestFit="1" customWidth="1"/>
    <col min="1313" max="1313" width="10" bestFit="1" customWidth="1"/>
    <col min="1314" max="1318" width="3" bestFit="1" customWidth="1"/>
    <col min="1319" max="1319" width="6" bestFit="1" customWidth="1"/>
    <col min="1320" max="1334" width="3" bestFit="1" customWidth="1"/>
    <col min="1335" max="1335" width="10" bestFit="1" customWidth="1"/>
    <col min="1336" max="1339" width="3" bestFit="1" customWidth="1"/>
    <col min="1340" max="1340" width="9" bestFit="1" customWidth="1"/>
    <col min="1341" max="1350" width="3" bestFit="1" customWidth="1"/>
    <col min="1351" max="1351" width="10" bestFit="1" customWidth="1"/>
    <col min="1352" max="1359" width="3" bestFit="1" customWidth="1"/>
    <col min="1360" max="1360" width="10" bestFit="1" customWidth="1"/>
    <col min="1361" max="1361" width="8" bestFit="1" customWidth="1"/>
    <col min="1362" max="1365" width="3" bestFit="1" customWidth="1"/>
    <col min="1366" max="1366" width="10" bestFit="1" customWidth="1"/>
    <col min="1367" max="1372" width="3" bestFit="1" customWidth="1"/>
    <col min="1373" max="1373" width="9" bestFit="1" customWidth="1"/>
    <col min="1374" max="1379" width="3" bestFit="1" customWidth="1"/>
    <col min="1380" max="1380" width="10" bestFit="1" customWidth="1"/>
    <col min="1381" max="1394" width="3" bestFit="1" customWidth="1"/>
    <col min="1395" max="1395" width="8" bestFit="1" customWidth="1"/>
    <col min="1396" max="1396" width="3" bestFit="1" customWidth="1"/>
    <col min="1397" max="1397" width="9" bestFit="1" customWidth="1"/>
    <col min="1398" max="1406" width="3" bestFit="1" customWidth="1"/>
    <col min="1407" max="1407" width="11" bestFit="1" customWidth="1"/>
    <col min="1408" max="1420" width="3" bestFit="1" customWidth="1"/>
    <col min="1421" max="1422" width="8" bestFit="1" customWidth="1"/>
    <col min="1423" max="1427" width="3" bestFit="1" customWidth="1"/>
    <col min="1428" max="1428" width="6" bestFit="1" customWidth="1"/>
    <col min="1429" max="1431" width="3" bestFit="1" customWidth="1"/>
    <col min="1432" max="1432" width="9" bestFit="1" customWidth="1"/>
    <col min="1433" max="1454" width="3" bestFit="1" customWidth="1"/>
    <col min="1455" max="1455" width="10" bestFit="1" customWidth="1"/>
    <col min="1456" max="1460" width="3" bestFit="1" customWidth="1"/>
    <col min="1461" max="1461" width="9" bestFit="1" customWidth="1"/>
    <col min="1462" max="1465" width="3" bestFit="1" customWidth="1"/>
    <col min="1466" max="1466" width="12" bestFit="1" customWidth="1"/>
    <col min="1467" max="1467" width="3" bestFit="1" customWidth="1"/>
    <col min="1468" max="1468" width="12" bestFit="1" customWidth="1"/>
    <col min="1469" max="1471" width="3" bestFit="1" customWidth="1"/>
    <col min="1472" max="1472" width="10" bestFit="1" customWidth="1"/>
    <col min="1473" max="1483" width="3" bestFit="1" customWidth="1"/>
    <col min="1484" max="1484" width="9" bestFit="1" customWidth="1"/>
    <col min="1485" max="1502" width="3" bestFit="1" customWidth="1"/>
    <col min="1503" max="1503" width="8" bestFit="1" customWidth="1"/>
    <col min="1504" max="1507" width="3" bestFit="1" customWidth="1"/>
    <col min="1508" max="1508" width="12" bestFit="1" customWidth="1"/>
    <col min="1509" max="1509" width="7" bestFit="1" customWidth="1"/>
    <col min="1510" max="1510" width="3" bestFit="1" customWidth="1"/>
    <col min="1511" max="1511" width="8" bestFit="1" customWidth="1"/>
    <col min="1512" max="1512" width="3" bestFit="1" customWidth="1"/>
    <col min="1513" max="1513" width="12" bestFit="1" customWidth="1"/>
    <col min="1514" max="1514" width="3" bestFit="1" customWidth="1"/>
    <col min="1515" max="1515" width="8" bestFit="1" customWidth="1"/>
    <col min="1516" max="1519" width="3" bestFit="1" customWidth="1"/>
    <col min="1520" max="1520" width="10" bestFit="1" customWidth="1"/>
    <col min="1521" max="1522" width="3" bestFit="1" customWidth="1"/>
    <col min="1523" max="1523" width="9" bestFit="1" customWidth="1"/>
    <col min="1524" max="1531" width="3" bestFit="1" customWidth="1"/>
    <col min="1532" max="1532" width="7" bestFit="1" customWidth="1"/>
    <col min="1533" max="1538" width="3" bestFit="1" customWidth="1"/>
    <col min="1539" max="1539" width="7" bestFit="1" customWidth="1"/>
    <col min="1540" max="1540" width="8" bestFit="1" customWidth="1"/>
    <col min="1541" max="1552" width="3" bestFit="1" customWidth="1"/>
    <col min="1553" max="1553" width="8" bestFit="1" customWidth="1"/>
    <col min="1554" max="1564" width="3" bestFit="1" customWidth="1"/>
    <col min="1565" max="1565" width="10" bestFit="1" customWidth="1"/>
    <col min="1566" max="1574" width="3" bestFit="1" customWidth="1"/>
    <col min="1575" max="1575" width="9" bestFit="1" customWidth="1"/>
    <col min="1576" max="1588" width="3" bestFit="1" customWidth="1"/>
    <col min="1589" max="1589" width="10" bestFit="1" customWidth="1"/>
    <col min="1590" max="1594" width="3" bestFit="1" customWidth="1"/>
    <col min="1595" max="1595" width="12" bestFit="1" customWidth="1"/>
    <col min="1596" max="1597" width="3" bestFit="1" customWidth="1"/>
    <col min="1598" max="1599" width="8" bestFit="1" customWidth="1"/>
    <col min="1600" max="1600" width="3" bestFit="1" customWidth="1"/>
    <col min="1601" max="1601" width="9" bestFit="1" customWidth="1"/>
    <col min="1602" max="1609" width="3" bestFit="1" customWidth="1"/>
    <col min="1610" max="1610" width="9" bestFit="1" customWidth="1"/>
    <col min="1611" max="1613" width="3" bestFit="1" customWidth="1"/>
    <col min="1614" max="1614" width="9" bestFit="1" customWidth="1"/>
    <col min="1615" max="1631" width="3" bestFit="1" customWidth="1"/>
    <col min="1632" max="1632" width="9" bestFit="1" customWidth="1"/>
    <col min="1633" max="1639" width="3" bestFit="1" customWidth="1"/>
    <col min="1640" max="1640" width="9" bestFit="1" customWidth="1"/>
    <col min="1641" max="1641" width="3" bestFit="1" customWidth="1"/>
    <col min="1642" max="1642" width="9" bestFit="1" customWidth="1"/>
    <col min="1643" max="1647" width="3" bestFit="1" customWidth="1"/>
    <col min="1648" max="1648" width="9" bestFit="1" customWidth="1"/>
    <col min="1649" max="1649" width="3" bestFit="1" customWidth="1"/>
    <col min="1650" max="1650" width="9" bestFit="1" customWidth="1"/>
    <col min="1651" max="1651" width="8" bestFit="1" customWidth="1"/>
    <col min="1652" max="1670" width="3" bestFit="1" customWidth="1"/>
    <col min="1671" max="1671" width="9" bestFit="1" customWidth="1"/>
    <col min="1672" max="1688" width="3" bestFit="1" customWidth="1"/>
    <col min="1689" max="1689" width="8" bestFit="1" customWidth="1"/>
    <col min="1690" max="1696" width="3" bestFit="1" customWidth="1"/>
    <col min="1697" max="1697" width="7" bestFit="1" customWidth="1"/>
    <col min="1698" max="1698" width="8" bestFit="1" customWidth="1"/>
    <col min="1699" max="1716" width="3" bestFit="1" customWidth="1"/>
    <col min="1717" max="1717" width="9" bestFit="1" customWidth="1"/>
    <col min="1718" max="1729" width="3" bestFit="1" customWidth="1"/>
    <col min="1730" max="1731" width="9" bestFit="1" customWidth="1"/>
    <col min="1732" max="1749" width="3" bestFit="1" customWidth="1"/>
    <col min="1750" max="1750" width="9" bestFit="1" customWidth="1"/>
    <col min="1751" max="1756" width="3" bestFit="1" customWidth="1"/>
    <col min="1757" max="1757" width="10" bestFit="1" customWidth="1"/>
    <col min="1758" max="1762" width="3" bestFit="1" customWidth="1"/>
    <col min="1763" max="1763" width="10" bestFit="1" customWidth="1"/>
    <col min="1764" max="1796" width="3" bestFit="1" customWidth="1"/>
    <col min="1797" max="1797" width="7" bestFit="1" customWidth="1"/>
    <col min="1798" max="1803" width="3" bestFit="1" customWidth="1"/>
    <col min="1804" max="1804" width="12" bestFit="1" customWidth="1"/>
    <col min="1805" max="1806" width="3" bestFit="1" customWidth="1"/>
    <col min="1807" max="1807" width="9" bestFit="1" customWidth="1"/>
    <col min="1808" max="1817" width="3" bestFit="1" customWidth="1"/>
    <col min="1818" max="1818" width="8" bestFit="1" customWidth="1"/>
    <col min="1819" max="1819" width="3" bestFit="1" customWidth="1"/>
    <col min="1820" max="1820" width="10" bestFit="1" customWidth="1"/>
    <col min="1821" max="1827" width="3" bestFit="1" customWidth="1"/>
    <col min="1828" max="1828" width="10" bestFit="1" customWidth="1"/>
    <col min="1829" max="1829" width="3" bestFit="1" customWidth="1"/>
    <col min="1830" max="1830" width="9" bestFit="1" customWidth="1"/>
    <col min="1831" max="1831" width="7" bestFit="1" customWidth="1"/>
    <col min="1832" max="1834" width="3" bestFit="1" customWidth="1"/>
    <col min="1835" max="1835" width="7" bestFit="1" customWidth="1"/>
    <col min="1836" max="1863" width="3" bestFit="1" customWidth="1"/>
    <col min="1864" max="1864" width="8" bestFit="1" customWidth="1"/>
    <col min="1865" max="1865" width="3" bestFit="1" customWidth="1"/>
    <col min="1866" max="1866" width="10" bestFit="1" customWidth="1"/>
    <col min="1867" max="1869" width="3" bestFit="1" customWidth="1"/>
    <col min="1870" max="1870" width="6" bestFit="1" customWidth="1"/>
    <col min="1871" max="1873" width="3" bestFit="1" customWidth="1"/>
    <col min="1874" max="1874" width="7" bestFit="1" customWidth="1"/>
    <col min="1875" max="1888" width="3" bestFit="1" customWidth="1"/>
    <col min="1889" max="1889" width="12" bestFit="1" customWidth="1"/>
    <col min="1890" max="1894" width="3" bestFit="1" customWidth="1"/>
    <col min="1895" max="1895" width="8" bestFit="1" customWidth="1"/>
    <col min="1896" max="1906" width="3" bestFit="1" customWidth="1"/>
    <col min="1907" max="1907" width="8" bestFit="1" customWidth="1"/>
    <col min="1908" max="1908" width="3" bestFit="1" customWidth="1"/>
    <col min="1909" max="1909" width="8" bestFit="1" customWidth="1"/>
    <col min="1910" max="1926" width="3" bestFit="1" customWidth="1"/>
    <col min="1927" max="1927" width="8" bestFit="1" customWidth="1"/>
    <col min="1928" max="1957" width="3" bestFit="1" customWidth="1"/>
    <col min="1958" max="1958" width="10" bestFit="1" customWidth="1"/>
    <col min="1959" max="1962" width="3" bestFit="1" customWidth="1"/>
    <col min="1963" max="1963" width="9" bestFit="1" customWidth="1"/>
    <col min="1964" max="1967" width="3" bestFit="1" customWidth="1"/>
    <col min="1968" max="1968" width="9" bestFit="1" customWidth="1"/>
    <col min="1969" max="1973" width="3" bestFit="1" customWidth="1"/>
    <col min="1974" max="1974" width="9" bestFit="1" customWidth="1"/>
    <col min="1975" max="1986" width="3" bestFit="1" customWidth="1"/>
    <col min="1987" max="1987" width="8" bestFit="1" customWidth="1"/>
    <col min="1988" max="1988" width="3" bestFit="1" customWidth="1"/>
    <col min="1989" max="1989" width="12" bestFit="1" customWidth="1"/>
    <col min="1990" max="1990" width="5" bestFit="1" customWidth="1"/>
    <col min="1991" max="2022" width="3" bestFit="1" customWidth="1"/>
    <col min="2023" max="2023" width="6" bestFit="1" customWidth="1"/>
    <col min="2024" max="2065" width="3" bestFit="1" customWidth="1"/>
    <col min="2066" max="2066" width="7" bestFit="1" customWidth="1"/>
    <col min="2067" max="2072" width="3" bestFit="1" customWidth="1"/>
    <col min="2073" max="2073" width="7" bestFit="1" customWidth="1"/>
    <col min="2074" max="2074" width="12" bestFit="1" customWidth="1"/>
    <col min="2075" max="2123" width="9" bestFit="1" customWidth="1"/>
    <col min="2124" max="2124" width="8" bestFit="1" customWidth="1"/>
    <col min="2125" max="2135" width="9" bestFit="1" customWidth="1"/>
    <col min="2136" max="2137" width="8" bestFit="1" customWidth="1"/>
    <col min="2138" max="2138" width="9" bestFit="1" customWidth="1"/>
    <col min="2139" max="2139" width="8" bestFit="1" customWidth="1"/>
    <col min="2140" max="2145" width="9" bestFit="1" customWidth="1"/>
    <col min="2146" max="2146" width="8" bestFit="1" customWidth="1"/>
    <col min="2147" max="2161" width="9" bestFit="1" customWidth="1"/>
    <col min="2162" max="2162" width="8" bestFit="1" customWidth="1"/>
    <col min="2163" max="2174" width="9" bestFit="1" customWidth="1"/>
    <col min="2175" max="2175" width="8" bestFit="1" customWidth="1"/>
    <col min="2176" max="2179" width="9" bestFit="1" customWidth="1"/>
    <col min="2180" max="2180" width="8" bestFit="1" customWidth="1"/>
    <col min="2181" max="2192" width="9" bestFit="1" customWidth="1"/>
    <col min="2193" max="2193" width="6" bestFit="1" customWidth="1"/>
    <col min="2194" max="2208" width="9" bestFit="1" customWidth="1"/>
    <col min="2209" max="2209" width="8" bestFit="1" customWidth="1"/>
    <col min="2210" max="2220" width="9" bestFit="1" customWidth="1"/>
    <col min="2221" max="2222" width="8" bestFit="1" customWidth="1"/>
    <col min="2223" max="2240" width="9" bestFit="1" customWidth="1"/>
    <col min="2241" max="2241" width="8" bestFit="1" customWidth="1"/>
    <col min="2242" max="2250" width="9" bestFit="1" customWidth="1"/>
    <col min="2251" max="2251" width="8" bestFit="1" customWidth="1"/>
    <col min="2252" max="2254" width="9" bestFit="1" customWidth="1"/>
    <col min="2255" max="2256" width="8" bestFit="1" customWidth="1"/>
    <col min="2257" max="2260" width="9" bestFit="1" customWidth="1"/>
    <col min="2261" max="2261" width="8" bestFit="1" customWidth="1"/>
    <col min="2262" max="2269" width="9" bestFit="1" customWidth="1"/>
    <col min="2270" max="2270" width="8" bestFit="1" customWidth="1"/>
    <col min="2271" max="2272" width="9" bestFit="1" customWidth="1"/>
    <col min="2273" max="2274" width="8" bestFit="1" customWidth="1"/>
    <col min="2275" max="2290" width="9" bestFit="1" customWidth="1"/>
    <col min="2291" max="2292" width="8" bestFit="1" customWidth="1"/>
    <col min="2293" max="2293" width="9" bestFit="1" customWidth="1"/>
    <col min="2294" max="2294" width="8" bestFit="1" customWidth="1"/>
    <col min="2295" max="2327" width="9" bestFit="1" customWidth="1"/>
    <col min="2328" max="2328" width="8" bestFit="1" customWidth="1"/>
    <col min="2329" max="2329" width="9" bestFit="1" customWidth="1"/>
    <col min="2330" max="2330" width="8" bestFit="1" customWidth="1"/>
    <col min="2331" max="2332" width="9" bestFit="1" customWidth="1"/>
    <col min="2333" max="2333" width="7" bestFit="1" customWidth="1"/>
    <col min="2334" max="2334" width="10.77734375" bestFit="1" customWidth="1"/>
  </cols>
  <sheetData>
    <row r="1" spans="1:2" ht="15.6" x14ac:dyDescent="0.3">
      <c r="A1" s="18" t="s">
        <v>38</v>
      </c>
      <c r="B1" s="17" t="s">
        <v>34</v>
      </c>
    </row>
    <row r="2" spans="1:2" ht="15" customHeight="1" x14ac:dyDescent="0.3">
      <c r="A2" s="26">
        <v>54.655555555555559</v>
      </c>
      <c r="B2" s="23">
        <v>63770.43</v>
      </c>
    </row>
    <row r="3" spans="1:2" ht="15" customHeight="1" x14ac:dyDescent="0.3">
      <c r="A3" s="26">
        <v>46</v>
      </c>
      <c r="B3" s="23">
        <v>62592.87</v>
      </c>
    </row>
    <row r="4" spans="1:2" ht="15" customHeight="1" x14ac:dyDescent="0.3">
      <c r="A4" s="26">
        <v>52.741666666666667</v>
      </c>
      <c r="B4" s="23">
        <v>60021.4</v>
      </c>
    </row>
    <row r="5" spans="1:2" ht="15" customHeight="1" x14ac:dyDescent="0.3">
      <c r="A5" s="26">
        <v>32.005555555555553</v>
      </c>
      <c r="B5" s="23">
        <v>58571.07</v>
      </c>
    </row>
    <row r="6" spans="1:2" ht="15" customHeight="1" x14ac:dyDescent="0.3">
      <c r="A6" s="26">
        <v>33.969444444444441</v>
      </c>
      <c r="B6" s="23">
        <v>55135.4</v>
      </c>
    </row>
    <row r="7" spans="1:2" ht="15" customHeight="1" x14ac:dyDescent="0.3">
      <c r="A7" s="26">
        <v>60.844444444444441</v>
      </c>
      <c r="B7" s="23">
        <v>52590.83</v>
      </c>
    </row>
    <row r="8" spans="1:2" ht="15" customHeight="1" x14ac:dyDescent="0.3">
      <c r="A8" s="26">
        <v>28.613888888888887</v>
      </c>
      <c r="B8" s="23">
        <v>51194.559999999998</v>
      </c>
    </row>
    <row r="9" spans="1:2" ht="15" customHeight="1" x14ac:dyDescent="0.3">
      <c r="A9" s="26">
        <v>64.947222222222223</v>
      </c>
      <c r="B9" s="23">
        <v>49577.66</v>
      </c>
    </row>
    <row r="10" spans="1:2" ht="15" customHeight="1" x14ac:dyDescent="0.3">
      <c r="A10" s="26">
        <v>59.761111111111113</v>
      </c>
      <c r="B10" s="23">
        <v>48970.25</v>
      </c>
    </row>
    <row r="11" spans="1:2" ht="15" customHeight="1" x14ac:dyDescent="0.3">
      <c r="A11" s="26">
        <v>44.44166666666667</v>
      </c>
      <c r="B11" s="23">
        <v>48885.14</v>
      </c>
    </row>
    <row r="12" spans="1:2" ht="15" customHeight="1" x14ac:dyDescent="0.3">
      <c r="A12" s="26">
        <v>63.87777777777778</v>
      </c>
      <c r="B12" s="23">
        <v>48824.45</v>
      </c>
    </row>
    <row r="13" spans="1:2" ht="15" customHeight="1" x14ac:dyDescent="0.3">
      <c r="A13" s="26">
        <v>57.613888888888887</v>
      </c>
      <c r="B13" s="23">
        <v>48675.519999999997</v>
      </c>
    </row>
    <row r="14" spans="1:2" ht="15" customHeight="1" x14ac:dyDescent="0.3">
      <c r="A14" s="26">
        <v>60.658333333333331</v>
      </c>
      <c r="B14" s="23">
        <v>48673.56</v>
      </c>
    </row>
    <row r="15" spans="1:2" ht="15" customHeight="1" x14ac:dyDescent="0.3">
      <c r="A15" s="26">
        <v>54.519444444444446</v>
      </c>
      <c r="B15" s="23">
        <v>48549.18</v>
      </c>
    </row>
    <row r="16" spans="1:2" ht="15" customHeight="1" x14ac:dyDescent="0.3">
      <c r="A16" s="26">
        <v>61.463888888888889</v>
      </c>
      <c r="B16" s="23">
        <v>48517.56</v>
      </c>
    </row>
    <row r="17" spans="1:2" ht="15" customHeight="1" x14ac:dyDescent="0.3">
      <c r="A17" s="26">
        <v>60.780555555555559</v>
      </c>
      <c r="B17" s="23">
        <v>48173.36</v>
      </c>
    </row>
    <row r="18" spans="1:2" ht="15" customHeight="1" x14ac:dyDescent="0.3">
      <c r="A18" s="26">
        <v>64.561111111111117</v>
      </c>
      <c r="B18" s="23">
        <v>47928.03</v>
      </c>
    </row>
    <row r="19" spans="1:2" ht="15" customHeight="1" x14ac:dyDescent="0.3">
      <c r="A19" s="26">
        <v>59.841666666666669</v>
      </c>
      <c r="B19" s="23">
        <v>47896.79</v>
      </c>
    </row>
    <row r="20" spans="1:2" ht="15" customHeight="1" x14ac:dyDescent="0.3">
      <c r="A20" s="26">
        <v>58.586111111111109</v>
      </c>
      <c r="B20" s="23">
        <v>47496.49</v>
      </c>
    </row>
    <row r="21" spans="1:2" ht="15.75" customHeight="1" x14ac:dyDescent="0.3">
      <c r="A21" s="26">
        <v>51.697222222222223</v>
      </c>
      <c r="B21" s="23">
        <v>47462.89</v>
      </c>
    </row>
    <row r="22" spans="1:2" ht="15.75" customHeight="1" x14ac:dyDescent="0.3">
      <c r="A22" s="26">
        <v>61.986111111111114</v>
      </c>
      <c r="B22" s="23">
        <v>47403.88</v>
      </c>
    </row>
    <row r="23" spans="1:2" ht="15.75" customHeight="1" x14ac:dyDescent="0.3">
      <c r="A23" s="26">
        <v>63.677777777777777</v>
      </c>
      <c r="B23" s="23">
        <v>47305.31</v>
      </c>
    </row>
    <row r="24" spans="1:2" ht="15.75" customHeight="1" x14ac:dyDescent="0.3">
      <c r="A24" s="26">
        <v>64.763888888888886</v>
      </c>
      <c r="B24" s="23">
        <v>47291.06</v>
      </c>
    </row>
    <row r="25" spans="1:2" ht="15.75" customHeight="1" x14ac:dyDescent="0.3">
      <c r="A25" s="26">
        <v>52.444444444444443</v>
      </c>
      <c r="B25" s="23">
        <v>47269.85</v>
      </c>
    </row>
    <row r="26" spans="1:2" ht="15.75" customHeight="1" x14ac:dyDescent="0.3">
      <c r="A26" s="26">
        <v>63.9</v>
      </c>
      <c r="B26" s="23">
        <v>47055.53</v>
      </c>
    </row>
    <row r="27" spans="1:2" ht="15.75" customHeight="1" x14ac:dyDescent="0.3">
      <c r="A27" s="26">
        <v>64.730555555555554</v>
      </c>
      <c r="B27" s="23">
        <v>46889.26</v>
      </c>
    </row>
    <row r="28" spans="1:2" ht="15.75" customHeight="1" x14ac:dyDescent="0.3">
      <c r="A28" s="26">
        <v>62.55833333333333</v>
      </c>
      <c r="B28" s="23">
        <v>46718.16</v>
      </c>
    </row>
    <row r="29" spans="1:2" ht="15.75" customHeight="1" x14ac:dyDescent="0.3">
      <c r="A29" s="26">
        <v>53.958333333333336</v>
      </c>
      <c r="B29" s="23">
        <v>46661.440000000002</v>
      </c>
    </row>
    <row r="30" spans="1:2" ht="15.75" customHeight="1" x14ac:dyDescent="0.3">
      <c r="A30" s="26">
        <v>61.833333333333336</v>
      </c>
      <c r="B30" s="23">
        <v>46599.11</v>
      </c>
    </row>
    <row r="31" spans="1:2" ht="15.75" customHeight="1" x14ac:dyDescent="0.3">
      <c r="A31" s="26">
        <v>51.505555555555553</v>
      </c>
      <c r="B31" s="23">
        <v>46255.11</v>
      </c>
    </row>
    <row r="32" spans="1:2" ht="15.75" customHeight="1" x14ac:dyDescent="0.3">
      <c r="A32" s="26">
        <v>44.80833333333333</v>
      </c>
      <c r="B32" s="23">
        <v>46200.99</v>
      </c>
    </row>
    <row r="33" spans="1:2" ht="15.75" customHeight="1" x14ac:dyDescent="0.3">
      <c r="A33" s="26">
        <v>46.516666666666666</v>
      </c>
      <c r="B33" s="23">
        <v>46151.12</v>
      </c>
    </row>
    <row r="34" spans="1:2" ht="15.75" customHeight="1" x14ac:dyDescent="0.3">
      <c r="A34" s="26">
        <v>60.511111111111113</v>
      </c>
      <c r="B34" s="23">
        <v>46130.53</v>
      </c>
    </row>
    <row r="35" spans="1:2" ht="15.75" customHeight="1" x14ac:dyDescent="0.3">
      <c r="A35" s="26">
        <v>37.68888888888889</v>
      </c>
      <c r="B35" s="23">
        <v>46113.51</v>
      </c>
    </row>
    <row r="36" spans="1:2" ht="15.75" customHeight="1" x14ac:dyDescent="0.3">
      <c r="A36" s="26">
        <v>43.822222222222223</v>
      </c>
      <c r="B36" s="23">
        <v>45863.21</v>
      </c>
    </row>
    <row r="37" spans="1:2" ht="15.75" customHeight="1" x14ac:dyDescent="0.3">
      <c r="A37" s="26">
        <v>62.463888888888889</v>
      </c>
      <c r="B37" s="23">
        <v>45710.21</v>
      </c>
    </row>
    <row r="38" spans="1:2" ht="15.75" customHeight="1" x14ac:dyDescent="0.3">
      <c r="A38" s="26">
        <v>48.830555555555556</v>
      </c>
      <c r="B38" s="23">
        <v>45702.02</v>
      </c>
    </row>
    <row r="39" spans="1:2" ht="15.75" customHeight="1" x14ac:dyDescent="0.3">
      <c r="A39" s="26">
        <v>60.475000000000001</v>
      </c>
      <c r="B39" s="23">
        <v>45008.959999999999</v>
      </c>
    </row>
    <row r="40" spans="1:2" ht="15.75" customHeight="1" x14ac:dyDescent="0.3">
      <c r="A40" s="26">
        <v>51.819444444444443</v>
      </c>
      <c r="B40" s="23">
        <v>44641.2</v>
      </c>
    </row>
    <row r="41" spans="1:2" ht="15.75" customHeight="1" x14ac:dyDescent="0.3">
      <c r="A41" s="26">
        <v>29.658333333333335</v>
      </c>
      <c r="B41" s="23">
        <v>44585.46</v>
      </c>
    </row>
    <row r="42" spans="1:2" ht="15.75" customHeight="1" x14ac:dyDescent="0.3">
      <c r="A42" s="26">
        <v>22.85</v>
      </c>
      <c r="B42" s="23">
        <v>44501.4</v>
      </c>
    </row>
    <row r="43" spans="1:2" ht="15.75" customHeight="1" x14ac:dyDescent="0.3">
      <c r="A43" s="26">
        <v>55.733333333333334</v>
      </c>
      <c r="B43" s="23">
        <v>44423.8</v>
      </c>
    </row>
    <row r="44" spans="1:2" ht="15.75" customHeight="1" x14ac:dyDescent="0.3">
      <c r="A44" s="26">
        <v>51.608333333333334</v>
      </c>
      <c r="B44" s="23">
        <v>44400.41</v>
      </c>
    </row>
    <row r="45" spans="1:2" ht="15.75" customHeight="1" x14ac:dyDescent="0.3">
      <c r="A45" s="26">
        <v>54.538888888888891</v>
      </c>
      <c r="B45" s="23">
        <v>44260.75</v>
      </c>
    </row>
    <row r="46" spans="1:2" ht="15.75" customHeight="1" x14ac:dyDescent="0.3">
      <c r="A46" s="26">
        <v>48.019444444444446</v>
      </c>
      <c r="B46" s="23">
        <v>44202.65</v>
      </c>
    </row>
    <row r="47" spans="1:2" ht="15.75" customHeight="1" x14ac:dyDescent="0.3">
      <c r="A47" s="26">
        <v>34.894444444444446</v>
      </c>
      <c r="B47" s="23">
        <v>43943.88</v>
      </c>
    </row>
    <row r="48" spans="1:2" ht="15.75" customHeight="1" x14ac:dyDescent="0.3">
      <c r="A48" s="26">
        <v>56.674999999999997</v>
      </c>
      <c r="B48" s="23">
        <v>43921.18</v>
      </c>
    </row>
    <row r="49" spans="1:2" ht="15.75" customHeight="1" x14ac:dyDescent="0.3">
      <c r="A49" s="26">
        <v>42.577777777777776</v>
      </c>
      <c r="B49" s="23">
        <v>43896.38</v>
      </c>
    </row>
    <row r="50" spans="1:2" ht="15.75" customHeight="1" x14ac:dyDescent="0.3">
      <c r="A50" s="26">
        <v>56.93333333333333</v>
      </c>
      <c r="B50" s="23">
        <v>43817.45</v>
      </c>
    </row>
    <row r="51" spans="1:2" ht="15.75" customHeight="1" x14ac:dyDescent="0.3">
      <c r="A51" s="26">
        <v>56.619444444444447</v>
      </c>
      <c r="B51" s="23">
        <v>43813.87</v>
      </c>
    </row>
    <row r="52" spans="1:2" ht="15.75" customHeight="1" x14ac:dyDescent="0.3">
      <c r="A52" s="26">
        <v>36.44166666666667</v>
      </c>
      <c r="B52" s="23">
        <v>43753.34</v>
      </c>
    </row>
    <row r="53" spans="1:2" ht="15.75" customHeight="1" x14ac:dyDescent="0.3">
      <c r="A53" s="26">
        <v>57.794444444444444</v>
      </c>
      <c r="B53" s="23">
        <v>43578.94</v>
      </c>
    </row>
    <row r="54" spans="1:2" ht="15.75" customHeight="1" x14ac:dyDescent="0.3">
      <c r="A54" s="26">
        <v>53.513888888888886</v>
      </c>
      <c r="B54" s="23">
        <v>43254.42</v>
      </c>
    </row>
    <row r="55" spans="1:2" ht="15.75" customHeight="1" x14ac:dyDescent="0.3">
      <c r="A55" s="26">
        <v>57.524999999999999</v>
      </c>
      <c r="B55" s="23">
        <v>43073.760000000002</v>
      </c>
    </row>
    <row r="56" spans="1:2" ht="15.75" customHeight="1" x14ac:dyDescent="0.3">
      <c r="A56" s="26">
        <v>44.594444444444441</v>
      </c>
      <c r="B56" s="23">
        <v>42983.46</v>
      </c>
    </row>
    <row r="57" spans="1:2" ht="15.75" customHeight="1" x14ac:dyDescent="0.3">
      <c r="A57" s="26">
        <v>47.625</v>
      </c>
      <c r="B57" s="23">
        <v>42969.85</v>
      </c>
    </row>
    <row r="58" spans="1:2" ht="15.75" customHeight="1" x14ac:dyDescent="0.3">
      <c r="A58" s="26">
        <v>50.744444444444447</v>
      </c>
      <c r="B58" s="23">
        <v>42856.84</v>
      </c>
    </row>
    <row r="59" spans="1:2" ht="15.75" customHeight="1" x14ac:dyDescent="0.3">
      <c r="A59" s="26">
        <v>57.608333333333334</v>
      </c>
      <c r="B59" s="23">
        <v>42764.12</v>
      </c>
    </row>
    <row r="60" spans="1:2" ht="15.75" customHeight="1" x14ac:dyDescent="0.3">
      <c r="A60" s="26">
        <v>45.630555555555553</v>
      </c>
      <c r="B60" s="23">
        <v>42760.5</v>
      </c>
    </row>
    <row r="61" spans="1:2" ht="15.75" customHeight="1" x14ac:dyDescent="0.3">
      <c r="A61" s="26">
        <v>51.597222222222221</v>
      </c>
      <c r="B61" s="23">
        <v>42644.2</v>
      </c>
    </row>
    <row r="62" spans="1:2" ht="15.75" customHeight="1" x14ac:dyDescent="0.3">
      <c r="A62" s="26">
        <v>43.447222222222223</v>
      </c>
      <c r="B62" s="23">
        <v>42560.43</v>
      </c>
    </row>
    <row r="63" spans="1:2" ht="15.75" customHeight="1" x14ac:dyDescent="0.3">
      <c r="A63" s="26">
        <v>55.947222222222223</v>
      </c>
      <c r="B63" s="23">
        <v>42538.720000000001</v>
      </c>
    </row>
    <row r="64" spans="1:2" ht="15.75" customHeight="1" x14ac:dyDescent="0.3">
      <c r="A64" s="26">
        <v>54.847222222222221</v>
      </c>
      <c r="B64" s="23">
        <v>42478.6</v>
      </c>
    </row>
    <row r="65" spans="1:2" ht="15.75" customHeight="1" x14ac:dyDescent="0.3">
      <c r="A65" s="26">
        <v>55.944444444444443</v>
      </c>
      <c r="B65" s="23">
        <v>42303.69</v>
      </c>
    </row>
    <row r="66" spans="1:2" ht="15.75" customHeight="1" x14ac:dyDescent="0.3">
      <c r="A66" s="26">
        <v>47.81388888888889</v>
      </c>
      <c r="B66" s="23">
        <v>42211.14</v>
      </c>
    </row>
    <row r="67" spans="1:2" ht="15.75" customHeight="1" x14ac:dyDescent="0.3">
      <c r="A67" s="26">
        <v>49.722222222222221</v>
      </c>
      <c r="B67" s="23">
        <v>42188.15</v>
      </c>
    </row>
    <row r="68" spans="1:2" ht="15.75" customHeight="1" x14ac:dyDescent="0.3">
      <c r="A68" s="26">
        <v>43.930555555555557</v>
      </c>
      <c r="B68" s="23">
        <v>42124.52</v>
      </c>
    </row>
    <row r="69" spans="1:2" ht="15.75" customHeight="1" x14ac:dyDescent="0.3">
      <c r="A69" s="26">
        <v>25.497222222222224</v>
      </c>
      <c r="B69" s="23">
        <v>42112.24</v>
      </c>
    </row>
    <row r="70" spans="1:2" ht="15.75" customHeight="1" x14ac:dyDescent="0.3">
      <c r="A70" s="26">
        <v>46.527777777777779</v>
      </c>
      <c r="B70" s="23">
        <v>42111.66</v>
      </c>
    </row>
    <row r="71" spans="1:2" ht="15.75" customHeight="1" x14ac:dyDescent="0.3">
      <c r="A71" s="26">
        <v>54.469444444444441</v>
      </c>
      <c r="B71" s="23">
        <v>41999.519999999997</v>
      </c>
    </row>
    <row r="72" spans="1:2" ht="15.75" customHeight="1" x14ac:dyDescent="0.3">
      <c r="A72" s="26">
        <v>38.577777777777776</v>
      </c>
      <c r="B72" s="23">
        <v>41949.24</v>
      </c>
    </row>
    <row r="73" spans="1:2" ht="15.75" customHeight="1" x14ac:dyDescent="0.3">
      <c r="A73" s="26">
        <v>51</v>
      </c>
      <c r="B73" s="23">
        <v>41919.1</v>
      </c>
    </row>
    <row r="74" spans="1:2" ht="15.75" customHeight="1" x14ac:dyDescent="0.3">
      <c r="A74" s="26">
        <v>56.713888888888889</v>
      </c>
      <c r="B74" s="23">
        <v>41886.54</v>
      </c>
    </row>
    <row r="75" spans="1:2" ht="15.75" customHeight="1" x14ac:dyDescent="0.3">
      <c r="A75" s="26">
        <v>60.711111111111109</v>
      </c>
      <c r="B75" s="23">
        <v>41794.629999999997</v>
      </c>
    </row>
    <row r="76" spans="1:2" ht="15.75" customHeight="1" x14ac:dyDescent="0.3">
      <c r="A76" s="26">
        <v>47.69166666666667</v>
      </c>
      <c r="B76" s="23">
        <v>41681.86</v>
      </c>
    </row>
    <row r="77" spans="1:2" ht="15.75" customHeight="1" x14ac:dyDescent="0.3">
      <c r="A77" s="26">
        <v>47.56666666666667</v>
      </c>
      <c r="B77" s="23">
        <v>41676.080000000002</v>
      </c>
    </row>
    <row r="78" spans="1:2" ht="15.75" customHeight="1" x14ac:dyDescent="0.3">
      <c r="A78" s="26">
        <v>46.608333333333334</v>
      </c>
      <c r="B78" s="23">
        <v>41661.599999999999</v>
      </c>
    </row>
    <row r="79" spans="1:2" ht="15.75" customHeight="1" x14ac:dyDescent="0.3">
      <c r="A79" s="26">
        <v>48.538888888888891</v>
      </c>
      <c r="B79" s="23">
        <v>41636.199999999997</v>
      </c>
    </row>
    <row r="80" spans="1:2" ht="15.75" customHeight="1" x14ac:dyDescent="0.3">
      <c r="A80" s="26">
        <v>55.461111111111109</v>
      </c>
      <c r="B80" s="23">
        <v>41505.15</v>
      </c>
    </row>
    <row r="81" spans="1:2" ht="15.75" customHeight="1" x14ac:dyDescent="0.3">
      <c r="A81" s="26">
        <v>51.644444444444446</v>
      </c>
      <c r="B81" s="23">
        <v>41351.879999999997</v>
      </c>
    </row>
    <row r="82" spans="1:2" ht="15.75" customHeight="1" x14ac:dyDescent="0.3">
      <c r="A82" s="26">
        <v>58.669444444444444</v>
      </c>
      <c r="B82" s="23">
        <v>41331.79</v>
      </c>
    </row>
    <row r="83" spans="1:2" ht="15.75" customHeight="1" x14ac:dyDescent="0.3">
      <c r="A83" s="26">
        <v>45.780555555555559</v>
      </c>
      <c r="B83" s="23">
        <v>41271.5</v>
      </c>
    </row>
    <row r="84" spans="1:2" ht="15.75" customHeight="1" x14ac:dyDescent="0.3">
      <c r="A84" s="26">
        <v>59.005555555555553</v>
      </c>
      <c r="B84" s="23">
        <v>41250.39</v>
      </c>
    </row>
    <row r="85" spans="1:2" ht="15.75" customHeight="1" x14ac:dyDescent="0.3">
      <c r="A85" s="26">
        <v>53.833333333333336</v>
      </c>
      <c r="B85" s="23">
        <v>41191.57</v>
      </c>
    </row>
    <row r="86" spans="1:2" ht="15.75" customHeight="1" x14ac:dyDescent="0.3">
      <c r="A86" s="26">
        <v>50.755555555555553</v>
      </c>
      <c r="B86" s="23">
        <v>41097.160000000003</v>
      </c>
    </row>
    <row r="87" spans="1:2" ht="15.75" customHeight="1" x14ac:dyDescent="0.3">
      <c r="A87" s="26">
        <v>50.822222222222223</v>
      </c>
      <c r="B87" s="23">
        <v>41055.29</v>
      </c>
    </row>
    <row r="88" spans="1:2" ht="15.75" customHeight="1" x14ac:dyDescent="0.3">
      <c r="A88" s="26">
        <v>43.658333333333331</v>
      </c>
      <c r="B88" s="23">
        <v>41034.22</v>
      </c>
    </row>
    <row r="89" spans="1:2" ht="15.75" customHeight="1" x14ac:dyDescent="0.3">
      <c r="A89" s="26">
        <v>49.008333333333333</v>
      </c>
      <c r="B89" s="23">
        <v>40974.160000000003</v>
      </c>
    </row>
    <row r="90" spans="1:2" ht="15.75" customHeight="1" x14ac:dyDescent="0.3">
      <c r="A90" s="26">
        <v>39.75</v>
      </c>
      <c r="B90" s="23">
        <v>40961.29</v>
      </c>
    </row>
    <row r="91" spans="1:2" ht="15.75" customHeight="1" x14ac:dyDescent="0.3">
      <c r="A91" s="26">
        <v>43.727777777777774</v>
      </c>
      <c r="B91" s="23">
        <v>40941.29</v>
      </c>
    </row>
    <row r="92" spans="1:2" ht="15.75" customHeight="1" x14ac:dyDescent="0.3">
      <c r="A92" s="26">
        <v>30.844444444444445</v>
      </c>
      <c r="B92" s="23">
        <v>40932.43</v>
      </c>
    </row>
    <row r="93" spans="1:2" ht="15.75" customHeight="1" x14ac:dyDescent="0.3">
      <c r="A93" s="26">
        <v>23.933333333333334</v>
      </c>
      <c r="B93" s="23">
        <v>40904.199999999997</v>
      </c>
    </row>
    <row r="94" spans="1:2" ht="15.75" customHeight="1" x14ac:dyDescent="0.3">
      <c r="A94" s="26">
        <v>50.994444444444447</v>
      </c>
      <c r="B94" s="23">
        <v>40817.85</v>
      </c>
    </row>
    <row r="95" spans="1:2" ht="15.75" customHeight="1" x14ac:dyDescent="0.3">
      <c r="A95" s="26">
        <v>46.45</v>
      </c>
      <c r="B95" s="23">
        <v>40720.550000000003</v>
      </c>
    </row>
    <row r="96" spans="1:2" ht="15.75" customHeight="1" x14ac:dyDescent="0.3">
      <c r="A96" s="26">
        <v>52.702777777777776</v>
      </c>
      <c r="B96" s="23">
        <v>40692.910000000003</v>
      </c>
    </row>
    <row r="97" spans="1:2" ht="15.75" customHeight="1" x14ac:dyDescent="0.3">
      <c r="A97" s="26">
        <v>47.911111111111111</v>
      </c>
      <c r="B97" s="23">
        <v>40590.550000000003</v>
      </c>
    </row>
    <row r="98" spans="1:2" ht="15.75" customHeight="1" x14ac:dyDescent="0.3">
      <c r="A98" s="26">
        <v>37.597222222222221</v>
      </c>
      <c r="B98" s="23">
        <v>40419.019999999997</v>
      </c>
    </row>
    <row r="99" spans="1:2" ht="15.75" customHeight="1" x14ac:dyDescent="0.3">
      <c r="A99" s="26">
        <v>56.822222222222223</v>
      </c>
      <c r="B99" s="23">
        <v>40373.74</v>
      </c>
    </row>
    <row r="100" spans="1:2" ht="15.75" customHeight="1" x14ac:dyDescent="0.3">
      <c r="A100" s="26">
        <v>60.761111111111113</v>
      </c>
      <c r="B100" s="23">
        <v>40309.93</v>
      </c>
    </row>
    <row r="101" spans="1:2" ht="15.75" customHeight="1" x14ac:dyDescent="0.3">
      <c r="A101" s="26">
        <v>45.947222222222223</v>
      </c>
      <c r="B101" s="23">
        <v>40284.379999999997</v>
      </c>
    </row>
    <row r="102" spans="1:2" ht="15.75" customHeight="1" x14ac:dyDescent="0.3">
      <c r="A102" s="26">
        <v>41.677777777777777</v>
      </c>
      <c r="B102" s="23">
        <v>40273.65</v>
      </c>
    </row>
    <row r="103" spans="1:2" ht="15.75" customHeight="1" x14ac:dyDescent="0.3">
      <c r="A103" s="26">
        <v>41.861111111111114</v>
      </c>
      <c r="B103" s="23">
        <v>40208.559999999998</v>
      </c>
    </row>
    <row r="104" spans="1:2" ht="15.75" customHeight="1" x14ac:dyDescent="0.3">
      <c r="A104" s="26">
        <v>43.805555555555557</v>
      </c>
      <c r="B104" s="23">
        <v>40204.83</v>
      </c>
    </row>
    <row r="105" spans="1:2" ht="15.75" customHeight="1" x14ac:dyDescent="0.3">
      <c r="A105" s="26">
        <v>37.630555555555553</v>
      </c>
      <c r="B105" s="23">
        <v>40182.25</v>
      </c>
    </row>
    <row r="106" spans="1:2" ht="15.75" customHeight="1" x14ac:dyDescent="0.3">
      <c r="A106" s="26">
        <v>39.65</v>
      </c>
      <c r="B106" s="23">
        <v>40103.89</v>
      </c>
    </row>
    <row r="107" spans="1:2" ht="15.75" customHeight="1" x14ac:dyDescent="0.3">
      <c r="A107" s="26">
        <v>56.822222222222223</v>
      </c>
      <c r="B107" s="23">
        <v>40069.440000000002</v>
      </c>
    </row>
    <row r="108" spans="1:2" ht="15.75" customHeight="1" x14ac:dyDescent="0.3">
      <c r="A108" s="26">
        <v>44.466666666666669</v>
      </c>
      <c r="B108" s="23">
        <v>40054.730000000003</v>
      </c>
    </row>
    <row r="109" spans="1:2" ht="15.75" customHeight="1" x14ac:dyDescent="0.3">
      <c r="A109" s="26">
        <v>40.452777777777776</v>
      </c>
      <c r="B109" s="23">
        <v>40003.33</v>
      </c>
    </row>
    <row r="110" spans="1:2" ht="15.75" customHeight="1" x14ac:dyDescent="0.3">
      <c r="A110" s="26">
        <v>35.833333333333336</v>
      </c>
      <c r="B110" s="23">
        <v>39983.43</v>
      </c>
    </row>
    <row r="111" spans="1:2" ht="15.75" customHeight="1" x14ac:dyDescent="0.3">
      <c r="A111" s="26">
        <v>47.516666666666666</v>
      </c>
      <c r="B111" s="23">
        <v>39963.120000000003</v>
      </c>
    </row>
    <row r="112" spans="1:2" ht="15.75" customHeight="1" x14ac:dyDescent="0.3">
      <c r="A112" s="26">
        <v>37.794444444444444</v>
      </c>
      <c r="B112" s="23">
        <v>39871.699999999997</v>
      </c>
    </row>
    <row r="113" spans="1:2" ht="15.75" customHeight="1" x14ac:dyDescent="0.3">
      <c r="A113" s="26">
        <v>40.019444444444446</v>
      </c>
      <c r="B113" s="23">
        <v>39865.699999999997</v>
      </c>
    </row>
    <row r="114" spans="1:2" ht="15.75" customHeight="1" x14ac:dyDescent="0.3">
      <c r="A114" s="26">
        <v>37.891666666666666</v>
      </c>
      <c r="B114" s="23">
        <v>39836.519999999997</v>
      </c>
    </row>
    <row r="115" spans="1:2" ht="15.75" customHeight="1" x14ac:dyDescent="0.3">
      <c r="A115" s="26">
        <v>35.87222222222222</v>
      </c>
      <c r="B115" s="23">
        <v>39774.28</v>
      </c>
    </row>
    <row r="116" spans="1:2" ht="15.75" customHeight="1" x14ac:dyDescent="0.3">
      <c r="A116" s="26">
        <v>49.475000000000001</v>
      </c>
      <c r="B116" s="23">
        <v>39727.61</v>
      </c>
    </row>
    <row r="117" spans="1:2" ht="15.75" customHeight="1" x14ac:dyDescent="0.3">
      <c r="A117" s="26">
        <v>45.822222222222223</v>
      </c>
      <c r="B117" s="23">
        <v>39725.519999999997</v>
      </c>
    </row>
    <row r="118" spans="1:2" ht="15.75" customHeight="1" x14ac:dyDescent="0.3">
      <c r="A118" s="26">
        <v>19.894444444444446</v>
      </c>
      <c r="B118" s="23">
        <v>39722.75</v>
      </c>
    </row>
    <row r="119" spans="1:2" ht="15.75" customHeight="1" x14ac:dyDescent="0.3">
      <c r="A119" s="26">
        <v>54.69166666666667</v>
      </c>
      <c r="B119" s="23">
        <v>39721.93</v>
      </c>
    </row>
    <row r="120" spans="1:2" ht="15.75" customHeight="1" x14ac:dyDescent="0.3">
      <c r="A120" s="26">
        <v>45.475000000000001</v>
      </c>
      <c r="B120" s="23">
        <v>39670.44</v>
      </c>
    </row>
    <row r="121" spans="1:2" ht="15.75" customHeight="1" x14ac:dyDescent="0.3">
      <c r="A121" s="26">
        <v>27.836111111111112</v>
      </c>
      <c r="B121" s="23">
        <v>39611.760000000002</v>
      </c>
    </row>
    <row r="122" spans="1:2" ht="15.75" customHeight="1" x14ac:dyDescent="0.3">
      <c r="A122" s="26">
        <v>41.924999999999997</v>
      </c>
      <c r="B122" s="23">
        <v>39597.410000000003</v>
      </c>
    </row>
    <row r="123" spans="1:2" ht="15.75" customHeight="1" x14ac:dyDescent="0.3">
      <c r="A123" s="26">
        <v>44.905555555555559</v>
      </c>
      <c r="B123" s="23">
        <v>39556.49</v>
      </c>
    </row>
    <row r="124" spans="1:2" ht="15.75" customHeight="1" x14ac:dyDescent="0.3">
      <c r="A124" s="26">
        <v>56.955555555555556</v>
      </c>
      <c r="B124" s="23">
        <v>39396.86</v>
      </c>
    </row>
    <row r="125" spans="1:2" ht="15.75" customHeight="1" x14ac:dyDescent="0.3">
      <c r="A125" s="26">
        <v>44.841666666666669</v>
      </c>
      <c r="B125" s="23">
        <v>39352.6</v>
      </c>
    </row>
    <row r="126" spans="1:2" ht="15.75" customHeight="1" x14ac:dyDescent="0.3">
      <c r="A126" s="26">
        <v>40.81111111111111</v>
      </c>
      <c r="B126" s="23">
        <v>39315.279999999999</v>
      </c>
    </row>
    <row r="127" spans="1:2" ht="15.75" customHeight="1" x14ac:dyDescent="0.3">
      <c r="A127" s="26">
        <v>30.522222222222222</v>
      </c>
      <c r="B127" s="23">
        <v>39241.440000000002</v>
      </c>
    </row>
    <row r="128" spans="1:2" ht="15.75" customHeight="1" x14ac:dyDescent="0.3">
      <c r="A128" s="26">
        <v>60.919444444444444</v>
      </c>
      <c r="B128" s="23">
        <v>39221.120000000003</v>
      </c>
    </row>
    <row r="129" spans="1:2" ht="15.75" customHeight="1" x14ac:dyDescent="0.3">
      <c r="A129" s="26">
        <v>40.844444444444441</v>
      </c>
      <c r="B129" s="23">
        <v>39125.33</v>
      </c>
    </row>
    <row r="130" spans="1:2" ht="15.75" customHeight="1" x14ac:dyDescent="0.3">
      <c r="A130" s="26">
        <v>37.716666666666669</v>
      </c>
      <c r="B130" s="23">
        <v>39047.29</v>
      </c>
    </row>
    <row r="131" spans="1:2" ht="15.75" customHeight="1" x14ac:dyDescent="0.3">
      <c r="A131" s="26">
        <v>44.655555555555559</v>
      </c>
      <c r="B131" s="23">
        <v>38998.550000000003</v>
      </c>
    </row>
    <row r="132" spans="1:2" ht="15.75" customHeight="1" x14ac:dyDescent="0.3">
      <c r="A132" s="26">
        <v>42.705555555555556</v>
      </c>
      <c r="B132" s="23">
        <v>38947.43</v>
      </c>
    </row>
    <row r="133" spans="1:2" ht="15.75" customHeight="1" x14ac:dyDescent="0.3">
      <c r="A133" s="26">
        <v>46.480555555555554</v>
      </c>
      <c r="B133" s="23">
        <v>38932.559999999998</v>
      </c>
    </row>
    <row r="134" spans="1:2" ht="15.75" customHeight="1" x14ac:dyDescent="0.3">
      <c r="A134" s="26">
        <v>35.977777777777774</v>
      </c>
      <c r="B134" s="23">
        <v>38924.04</v>
      </c>
    </row>
    <row r="135" spans="1:2" ht="15.75" customHeight="1" x14ac:dyDescent="0.3">
      <c r="A135" s="26">
        <v>55.855555555555554</v>
      </c>
      <c r="B135" s="23">
        <v>38893.360000000001</v>
      </c>
    </row>
    <row r="136" spans="1:2" ht="15.75" customHeight="1" x14ac:dyDescent="0.3">
      <c r="A136" s="26">
        <v>59.005555555555553</v>
      </c>
      <c r="B136" s="23">
        <v>38869.25</v>
      </c>
    </row>
    <row r="137" spans="1:2" ht="15.75" customHeight="1" x14ac:dyDescent="0.3">
      <c r="A137" s="26">
        <v>43.513888888888886</v>
      </c>
      <c r="B137" s="23">
        <v>38836.980000000003</v>
      </c>
    </row>
    <row r="138" spans="1:2" ht="15.75" customHeight="1" x14ac:dyDescent="0.3">
      <c r="A138" s="26">
        <v>18.508333333333333</v>
      </c>
      <c r="B138" s="23">
        <v>38792.69</v>
      </c>
    </row>
    <row r="139" spans="1:2" ht="15.75" customHeight="1" x14ac:dyDescent="0.3">
      <c r="A139" s="26">
        <v>31.583333333333332</v>
      </c>
      <c r="B139" s="23">
        <v>38746.36</v>
      </c>
    </row>
    <row r="140" spans="1:2" ht="15.75" customHeight="1" x14ac:dyDescent="0.3">
      <c r="A140" s="26">
        <v>46.980555555555554</v>
      </c>
      <c r="B140" s="23">
        <v>38740.120000000003</v>
      </c>
    </row>
    <row r="141" spans="1:2" ht="15.75" customHeight="1" x14ac:dyDescent="0.3">
      <c r="A141" s="26">
        <v>31.6</v>
      </c>
      <c r="B141" s="23">
        <v>38711</v>
      </c>
    </row>
    <row r="142" spans="1:2" ht="15.75" customHeight="1" x14ac:dyDescent="0.3">
      <c r="A142" s="26">
        <v>36.883333333333333</v>
      </c>
      <c r="B142" s="23">
        <v>38709.18</v>
      </c>
    </row>
    <row r="143" spans="1:2" ht="15.75" customHeight="1" x14ac:dyDescent="0.3">
      <c r="A143" s="26">
        <v>32.902777777777779</v>
      </c>
      <c r="B143" s="23">
        <v>38652.089999999997</v>
      </c>
    </row>
    <row r="144" spans="1:2" ht="15.75" customHeight="1" x14ac:dyDescent="0.3">
      <c r="A144" s="26">
        <v>23.572222222222223</v>
      </c>
      <c r="B144" s="23">
        <v>38511.629999999997</v>
      </c>
    </row>
    <row r="145" spans="1:2" ht="15.75" customHeight="1" x14ac:dyDescent="0.3">
      <c r="A145" s="26">
        <v>36.963888888888889</v>
      </c>
      <c r="B145" s="23">
        <v>38415.47</v>
      </c>
    </row>
    <row r="146" spans="1:2" ht="15.75" customHeight="1" x14ac:dyDescent="0.3">
      <c r="A146" s="26">
        <v>51.458333333333336</v>
      </c>
      <c r="B146" s="23">
        <v>38405.26</v>
      </c>
    </row>
    <row r="147" spans="1:2" ht="15.75" customHeight="1" x14ac:dyDescent="0.3">
      <c r="A147" s="26">
        <v>52.794444444444444</v>
      </c>
      <c r="B147" s="23">
        <v>38389.79</v>
      </c>
    </row>
    <row r="148" spans="1:2" ht="15.75" customHeight="1" x14ac:dyDescent="0.3">
      <c r="A148" s="26">
        <v>20.725000000000001</v>
      </c>
      <c r="B148" s="23">
        <v>38344.57</v>
      </c>
    </row>
    <row r="149" spans="1:2" ht="15.75" customHeight="1" x14ac:dyDescent="0.3">
      <c r="A149" s="26">
        <v>42.988888888888887</v>
      </c>
      <c r="B149" s="23">
        <v>38313.129999999997</v>
      </c>
    </row>
    <row r="150" spans="1:2" ht="15.75" customHeight="1" x14ac:dyDescent="0.3">
      <c r="A150" s="26">
        <v>33.605555555555554</v>
      </c>
      <c r="B150" s="23">
        <v>38282.75</v>
      </c>
    </row>
    <row r="151" spans="1:2" ht="15.75" customHeight="1" x14ac:dyDescent="0.3">
      <c r="A151" s="26">
        <v>42.81111111111111</v>
      </c>
      <c r="B151" s="23">
        <v>38245.589999999997</v>
      </c>
    </row>
    <row r="152" spans="1:2" ht="15.75" customHeight="1" x14ac:dyDescent="0.3">
      <c r="A152" s="26">
        <v>58.977777777777774</v>
      </c>
      <c r="B152" s="23">
        <v>38241.74</v>
      </c>
    </row>
    <row r="153" spans="1:2" ht="15.75" customHeight="1" x14ac:dyDescent="0.3">
      <c r="A153" s="26">
        <v>33.75</v>
      </c>
      <c r="B153" s="23">
        <v>38237.339999999997</v>
      </c>
    </row>
    <row r="154" spans="1:2" ht="15.75" customHeight="1" x14ac:dyDescent="0.3">
      <c r="A154" s="26">
        <v>50.552777777777777</v>
      </c>
      <c r="B154" s="23">
        <v>38189.1</v>
      </c>
    </row>
    <row r="155" spans="1:2" ht="15.75" customHeight="1" x14ac:dyDescent="0.3">
      <c r="A155" s="26">
        <v>24.858333333333334</v>
      </c>
      <c r="B155" s="23">
        <v>38126.25</v>
      </c>
    </row>
    <row r="156" spans="1:2" ht="15.75" customHeight="1" x14ac:dyDescent="0.3">
      <c r="A156" s="26">
        <v>43.74722222222222</v>
      </c>
      <c r="B156" s="23">
        <v>37829.72</v>
      </c>
    </row>
    <row r="157" spans="1:2" ht="15.75" customHeight="1" x14ac:dyDescent="0.3">
      <c r="A157" s="26">
        <v>39.866666666666667</v>
      </c>
      <c r="B157" s="23">
        <v>37800.980000000003</v>
      </c>
    </row>
    <row r="158" spans="1:2" ht="15.75" customHeight="1" x14ac:dyDescent="0.3">
      <c r="A158" s="26">
        <v>36.81388888888889</v>
      </c>
      <c r="B158" s="23">
        <v>37742.58</v>
      </c>
    </row>
    <row r="159" spans="1:2" ht="15.75" customHeight="1" x14ac:dyDescent="0.3">
      <c r="A159" s="26">
        <v>46.722222222222221</v>
      </c>
      <c r="B159" s="23">
        <v>37735.199999999997</v>
      </c>
    </row>
    <row r="160" spans="1:2" ht="15.75" customHeight="1" x14ac:dyDescent="0.3">
      <c r="A160" s="26">
        <v>34.661111111111111</v>
      </c>
      <c r="B160" s="23">
        <v>37701.879999999997</v>
      </c>
    </row>
    <row r="161" spans="1:2" ht="15.75" customHeight="1" x14ac:dyDescent="0.3">
      <c r="A161" s="26">
        <v>52.611111111111114</v>
      </c>
      <c r="B161" s="23">
        <v>37675.06</v>
      </c>
    </row>
    <row r="162" spans="1:2" ht="15.75" customHeight="1" x14ac:dyDescent="0.3">
      <c r="A162" s="26">
        <v>40.966666666666669</v>
      </c>
      <c r="B162" s="23">
        <v>37650.74</v>
      </c>
    </row>
    <row r="163" spans="1:2" ht="15.75" customHeight="1" x14ac:dyDescent="0.3">
      <c r="A163" s="26">
        <v>32.56111111111111</v>
      </c>
      <c r="B163" s="23">
        <v>37607.53</v>
      </c>
    </row>
    <row r="164" spans="1:2" ht="15.75" customHeight="1" x14ac:dyDescent="0.3">
      <c r="A164" s="26">
        <v>22.655555555555555</v>
      </c>
      <c r="B164" s="23">
        <v>37484.449999999997</v>
      </c>
    </row>
    <row r="165" spans="1:2" ht="15.75" customHeight="1" x14ac:dyDescent="0.3">
      <c r="A165" s="26">
        <v>20.697222222222223</v>
      </c>
      <c r="B165" s="23">
        <v>37465.339999999997</v>
      </c>
    </row>
    <row r="166" spans="1:2" ht="15.75" customHeight="1" x14ac:dyDescent="0.3">
      <c r="A166" s="26">
        <v>43.847222222222221</v>
      </c>
      <c r="B166" s="23">
        <v>37425.94</v>
      </c>
    </row>
    <row r="167" spans="1:2" ht="15.75" customHeight="1" x14ac:dyDescent="0.3">
      <c r="A167" s="26">
        <v>53.605555555555554</v>
      </c>
      <c r="B167" s="23">
        <v>37277.269999999997</v>
      </c>
    </row>
    <row r="168" spans="1:2" ht="15.75" customHeight="1" x14ac:dyDescent="0.3">
      <c r="A168" s="26">
        <v>47.580555555555556</v>
      </c>
      <c r="B168" s="23">
        <v>37272.339999999997</v>
      </c>
    </row>
    <row r="169" spans="1:2" ht="15.75" customHeight="1" x14ac:dyDescent="0.3">
      <c r="A169" s="26">
        <v>37.55833333333333</v>
      </c>
      <c r="B169" s="23">
        <v>37270.15</v>
      </c>
    </row>
    <row r="170" spans="1:2" ht="15.75" customHeight="1" x14ac:dyDescent="0.3">
      <c r="A170" s="26">
        <v>32.641666666666666</v>
      </c>
      <c r="B170" s="23">
        <v>37251.22</v>
      </c>
    </row>
    <row r="171" spans="1:2" ht="15.75" customHeight="1" x14ac:dyDescent="0.3">
      <c r="A171" s="26">
        <v>22.758333333333333</v>
      </c>
      <c r="B171" s="23">
        <v>37165.160000000003</v>
      </c>
    </row>
    <row r="172" spans="1:2" ht="15.75" customHeight="1" x14ac:dyDescent="0.3">
      <c r="A172" s="26">
        <v>27.605555555555554</v>
      </c>
      <c r="B172" s="23">
        <v>37133.9</v>
      </c>
    </row>
    <row r="173" spans="1:2" ht="15.75" customHeight="1" x14ac:dyDescent="0.3">
      <c r="A173" s="26">
        <v>33.994444444444447</v>
      </c>
      <c r="B173" s="23">
        <v>37079.370000000003</v>
      </c>
    </row>
    <row r="174" spans="1:2" ht="15.75" customHeight="1" x14ac:dyDescent="0.3">
      <c r="A174" s="26">
        <v>34.475000000000001</v>
      </c>
      <c r="B174" s="23">
        <v>37076.370000000003</v>
      </c>
    </row>
    <row r="175" spans="1:2" ht="15.75" customHeight="1" x14ac:dyDescent="0.3">
      <c r="A175" s="26">
        <v>31.602777777777778</v>
      </c>
      <c r="B175" s="23">
        <v>37040.879999999997</v>
      </c>
    </row>
    <row r="176" spans="1:2" ht="15.75" customHeight="1" x14ac:dyDescent="0.3">
      <c r="A176" s="26">
        <v>30.736111111111111</v>
      </c>
      <c r="B176" s="23">
        <v>36976.449999999997</v>
      </c>
    </row>
    <row r="177" spans="1:2" ht="15.75" customHeight="1" x14ac:dyDescent="0.3">
      <c r="A177" s="26">
        <v>30.786111111111111</v>
      </c>
      <c r="B177" s="23">
        <v>36950.26</v>
      </c>
    </row>
    <row r="178" spans="1:2" ht="15.75" customHeight="1" x14ac:dyDescent="0.3">
      <c r="A178" s="26">
        <v>45.819444444444443</v>
      </c>
      <c r="B178" s="23">
        <v>36935.64</v>
      </c>
    </row>
    <row r="179" spans="1:2" ht="15.75" customHeight="1" x14ac:dyDescent="0.3">
      <c r="A179" s="26">
        <v>54.62777777777778</v>
      </c>
      <c r="B179" s="23">
        <v>36922.61</v>
      </c>
    </row>
    <row r="180" spans="1:2" ht="15.75" customHeight="1" x14ac:dyDescent="0.3">
      <c r="A180" s="26">
        <v>31.994444444444444</v>
      </c>
      <c r="B180" s="23">
        <v>36911.99</v>
      </c>
    </row>
    <row r="181" spans="1:2" ht="15.75" customHeight="1" x14ac:dyDescent="0.3">
      <c r="A181" s="26">
        <v>59.87222222222222</v>
      </c>
      <c r="B181" s="23">
        <v>36910.61</v>
      </c>
    </row>
    <row r="182" spans="1:2" ht="15.75" customHeight="1" x14ac:dyDescent="0.3">
      <c r="A182" s="26">
        <v>19.963888888888889</v>
      </c>
      <c r="B182" s="23">
        <v>36898.730000000003</v>
      </c>
    </row>
    <row r="183" spans="1:2" ht="15.75" customHeight="1" x14ac:dyDescent="0.3">
      <c r="A183" s="26">
        <v>50.508333333333333</v>
      </c>
      <c r="B183" s="23">
        <v>36889.99</v>
      </c>
    </row>
    <row r="184" spans="1:2" ht="15.75" customHeight="1" x14ac:dyDescent="0.3">
      <c r="A184" s="26">
        <v>30.927777777777777</v>
      </c>
      <c r="B184" s="23">
        <v>36837.47</v>
      </c>
    </row>
    <row r="185" spans="1:2" ht="15.75" customHeight="1" x14ac:dyDescent="0.3">
      <c r="A185" s="26">
        <v>57.444444444444443</v>
      </c>
      <c r="B185" s="23">
        <v>36795.29</v>
      </c>
    </row>
    <row r="186" spans="1:2" ht="15.75" customHeight="1" x14ac:dyDescent="0.3">
      <c r="A186" s="26">
        <v>52.9</v>
      </c>
      <c r="B186" s="23">
        <v>36786.370000000003</v>
      </c>
    </row>
    <row r="187" spans="1:2" ht="15.75" customHeight="1" x14ac:dyDescent="0.3">
      <c r="A187" s="26">
        <v>61.858333333333334</v>
      </c>
      <c r="B187" s="23">
        <v>36580.28</v>
      </c>
    </row>
    <row r="188" spans="1:2" ht="15.75" customHeight="1" x14ac:dyDescent="0.3">
      <c r="A188" s="26">
        <v>30.663888888888888</v>
      </c>
      <c r="B188" s="23">
        <v>36572.800000000003</v>
      </c>
    </row>
    <row r="189" spans="1:2" ht="15.75" customHeight="1" x14ac:dyDescent="0.3">
      <c r="A189" s="26">
        <v>49.830555555555556</v>
      </c>
      <c r="B189" s="23">
        <v>36541.550000000003</v>
      </c>
    </row>
    <row r="190" spans="1:2" ht="15.75" customHeight="1" x14ac:dyDescent="0.3">
      <c r="A190" s="26">
        <v>60.552777777777777</v>
      </c>
      <c r="B190" s="23">
        <v>36445.550000000003</v>
      </c>
    </row>
    <row r="191" spans="1:2" ht="15.75" customHeight="1" x14ac:dyDescent="0.3">
      <c r="A191" s="26">
        <v>19.497222222222224</v>
      </c>
      <c r="B191" s="23">
        <v>36397.58</v>
      </c>
    </row>
    <row r="192" spans="1:2" ht="15.75" customHeight="1" x14ac:dyDescent="0.3">
      <c r="A192" s="26">
        <v>48.008333333333333</v>
      </c>
      <c r="B192" s="23">
        <v>36350.71</v>
      </c>
    </row>
    <row r="193" spans="1:2" ht="15.75" customHeight="1" x14ac:dyDescent="0.3">
      <c r="A193" s="26">
        <v>55.638888888888886</v>
      </c>
      <c r="B193" s="23">
        <v>36332.449999999997</v>
      </c>
    </row>
    <row r="194" spans="1:2" ht="15.75" customHeight="1" x14ac:dyDescent="0.3">
      <c r="A194" s="26">
        <v>30.977777777777778</v>
      </c>
      <c r="B194" s="23">
        <v>36314.050000000003</v>
      </c>
    </row>
    <row r="195" spans="1:2" ht="15.75" customHeight="1" x14ac:dyDescent="0.3">
      <c r="A195" s="26">
        <v>18.452777777777779</v>
      </c>
      <c r="B195" s="23">
        <v>36307.800000000003</v>
      </c>
    </row>
    <row r="196" spans="1:2" ht="15.75" customHeight="1" x14ac:dyDescent="0.3">
      <c r="A196" s="26">
        <v>19.758333333333333</v>
      </c>
      <c r="B196" s="23">
        <v>36219.410000000003</v>
      </c>
    </row>
    <row r="197" spans="1:2" ht="15.75" customHeight="1" x14ac:dyDescent="0.3">
      <c r="A197" s="26">
        <v>29.444444444444443</v>
      </c>
      <c r="B197" s="23">
        <v>36197.699999999997</v>
      </c>
    </row>
    <row r="198" spans="1:2" ht="15.75" customHeight="1" x14ac:dyDescent="0.3">
      <c r="A198" s="26">
        <v>23.68611111111111</v>
      </c>
      <c r="B198" s="23">
        <v>36189.1</v>
      </c>
    </row>
    <row r="199" spans="1:2" ht="15.75" customHeight="1" x14ac:dyDescent="0.3">
      <c r="A199" s="26">
        <v>48.505555555555553</v>
      </c>
      <c r="B199" s="23">
        <v>36182.870000000003</v>
      </c>
    </row>
    <row r="200" spans="1:2" ht="15.75" customHeight="1" x14ac:dyDescent="0.3">
      <c r="A200" s="26">
        <v>18.772222222222222</v>
      </c>
      <c r="B200" s="23">
        <v>36149.480000000003</v>
      </c>
    </row>
    <row r="201" spans="1:2" ht="15.75" customHeight="1" x14ac:dyDescent="0.3">
      <c r="A201" s="26">
        <v>25.988888888888887</v>
      </c>
      <c r="B201" s="23">
        <v>36124.57</v>
      </c>
    </row>
    <row r="202" spans="1:2" ht="15.75" customHeight="1" x14ac:dyDescent="0.3">
      <c r="A202" s="26">
        <v>43.594444444444441</v>
      </c>
      <c r="B202" s="23">
        <v>36090.49</v>
      </c>
    </row>
    <row r="203" spans="1:2" ht="15.75" customHeight="1" x14ac:dyDescent="0.3">
      <c r="A203" s="26">
        <v>26.8</v>
      </c>
      <c r="B203" s="23">
        <v>36085.22</v>
      </c>
    </row>
    <row r="204" spans="1:2" ht="15.75" customHeight="1" x14ac:dyDescent="0.3">
      <c r="A204" s="26">
        <v>59.87777777777778</v>
      </c>
      <c r="B204" s="23">
        <v>36074.339999999997</v>
      </c>
    </row>
    <row r="205" spans="1:2" ht="15.75" customHeight="1" x14ac:dyDescent="0.3">
      <c r="A205" s="26">
        <v>23.761111111111113</v>
      </c>
      <c r="B205" s="23">
        <v>36021.01</v>
      </c>
    </row>
    <row r="206" spans="1:2" ht="15.75" customHeight="1" x14ac:dyDescent="0.3">
      <c r="A206" s="26">
        <v>41.544444444444444</v>
      </c>
      <c r="B206" s="23">
        <v>35952.65</v>
      </c>
    </row>
    <row r="207" spans="1:2" ht="15.75" customHeight="1" x14ac:dyDescent="0.3">
      <c r="A207" s="26">
        <v>30.972222222222221</v>
      </c>
      <c r="B207" s="23">
        <v>35883.269999999997</v>
      </c>
    </row>
    <row r="208" spans="1:2" ht="15.75" customHeight="1" x14ac:dyDescent="0.3">
      <c r="A208" s="26">
        <v>46.677777777777777</v>
      </c>
      <c r="B208" s="23">
        <v>35733.96</v>
      </c>
    </row>
    <row r="209" spans="1:2" ht="15.75" customHeight="1" x14ac:dyDescent="0.3">
      <c r="A209" s="26">
        <v>48.897222222222226</v>
      </c>
      <c r="B209" s="23">
        <v>35711.39</v>
      </c>
    </row>
    <row r="210" spans="1:2" ht="15.75" customHeight="1" x14ac:dyDescent="0.3">
      <c r="A210" s="26">
        <v>44.469444444444441</v>
      </c>
      <c r="B210" s="23">
        <v>35701.9</v>
      </c>
    </row>
    <row r="211" spans="1:2" ht="15.75" customHeight="1" x14ac:dyDescent="0.3">
      <c r="A211" s="26">
        <v>22.475000000000001</v>
      </c>
      <c r="B211" s="23">
        <v>35595.589999999997</v>
      </c>
    </row>
    <row r="212" spans="1:2" ht="15.75" customHeight="1" x14ac:dyDescent="0.3">
      <c r="A212" s="26">
        <v>22.552777777777777</v>
      </c>
      <c r="B212" s="23">
        <v>35585.58</v>
      </c>
    </row>
    <row r="213" spans="1:2" ht="15.75" customHeight="1" x14ac:dyDescent="0.3">
      <c r="A213" s="26">
        <v>51.827777777777776</v>
      </c>
      <c r="B213" s="23">
        <v>35583.17</v>
      </c>
    </row>
    <row r="214" spans="1:2" ht="15.75" customHeight="1" x14ac:dyDescent="0.3">
      <c r="A214" s="26">
        <v>58.774999999999999</v>
      </c>
      <c r="B214" s="23">
        <v>35573.26</v>
      </c>
    </row>
    <row r="215" spans="1:2" ht="15.75" customHeight="1" x14ac:dyDescent="0.3">
      <c r="A215" s="26">
        <v>49.613888888888887</v>
      </c>
      <c r="B215" s="23">
        <v>35547.72</v>
      </c>
    </row>
    <row r="216" spans="1:2" ht="15.75" customHeight="1" x14ac:dyDescent="0.3">
      <c r="A216" s="26">
        <v>30.736111111111111</v>
      </c>
      <c r="B216" s="23">
        <v>35547.47</v>
      </c>
    </row>
    <row r="217" spans="1:2" ht="15.75" customHeight="1" x14ac:dyDescent="0.3">
      <c r="A217" s="26">
        <v>49.477777777777774</v>
      </c>
      <c r="B217" s="23">
        <v>35517.19</v>
      </c>
    </row>
    <row r="218" spans="1:2" ht="15.75" customHeight="1" x14ac:dyDescent="0.3">
      <c r="A218" s="26">
        <v>34.549999999999997</v>
      </c>
      <c r="B218" s="23">
        <v>35491.64</v>
      </c>
    </row>
    <row r="219" spans="1:2" ht="15.75" customHeight="1" x14ac:dyDescent="0.3">
      <c r="A219" s="26">
        <v>51.711111111111109</v>
      </c>
      <c r="B219" s="23">
        <v>35345.730000000003</v>
      </c>
    </row>
    <row r="220" spans="1:2" ht="15.75" customHeight="1" x14ac:dyDescent="0.3">
      <c r="A220" s="26">
        <v>34.719444444444441</v>
      </c>
      <c r="B220" s="23">
        <v>35315.96</v>
      </c>
    </row>
    <row r="221" spans="1:2" ht="15.75" customHeight="1" x14ac:dyDescent="0.3">
      <c r="A221" s="26">
        <v>25.913888888888888</v>
      </c>
      <c r="B221" s="23">
        <v>35302.089999999997</v>
      </c>
    </row>
    <row r="222" spans="1:2" ht="15.75" customHeight="1" x14ac:dyDescent="0.3">
      <c r="A222" s="26">
        <v>55.43888888888889</v>
      </c>
      <c r="B222" s="23">
        <v>35160.129999999997</v>
      </c>
    </row>
    <row r="223" spans="1:2" ht="15.75" customHeight="1" x14ac:dyDescent="0.3">
      <c r="A223" s="26">
        <v>24.461111111111112</v>
      </c>
      <c r="B223" s="23">
        <v>35147.53</v>
      </c>
    </row>
    <row r="224" spans="1:2" ht="15.75" customHeight="1" x14ac:dyDescent="0.3">
      <c r="A224" s="26">
        <v>45.94166666666667</v>
      </c>
      <c r="B224" s="23">
        <v>35069.370000000003</v>
      </c>
    </row>
    <row r="225" spans="1:2" ht="15.75" customHeight="1" x14ac:dyDescent="0.3">
      <c r="A225" s="26">
        <v>47.774999999999999</v>
      </c>
      <c r="B225" s="23">
        <v>35050.620000000003</v>
      </c>
    </row>
    <row r="226" spans="1:2" ht="15.75" customHeight="1" x14ac:dyDescent="0.3">
      <c r="A226" s="26">
        <v>40.924999999999997</v>
      </c>
      <c r="B226" s="23">
        <v>35000.730000000003</v>
      </c>
    </row>
    <row r="227" spans="1:2" ht="15.75" customHeight="1" x14ac:dyDescent="0.3">
      <c r="A227" s="26">
        <v>25.794444444444444</v>
      </c>
      <c r="B227" s="23">
        <v>34979.86</v>
      </c>
    </row>
    <row r="228" spans="1:2" ht="15.75" customHeight="1" x14ac:dyDescent="0.3">
      <c r="A228" s="26">
        <v>24.794444444444444</v>
      </c>
      <c r="B228" s="23">
        <v>34976.42</v>
      </c>
    </row>
    <row r="229" spans="1:2" ht="15.75" customHeight="1" x14ac:dyDescent="0.3">
      <c r="A229" s="26">
        <v>55.669444444444444</v>
      </c>
      <c r="B229" s="23">
        <v>34975.68</v>
      </c>
    </row>
    <row r="230" spans="1:2" ht="15.75" customHeight="1" x14ac:dyDescent="0.3">
      <c r="A230" s="26">
        <v>39.858333333333334</v>
      </c>
      <c r="B230" s="23">
        <v>34940.61</v>
      </c>
    </row>
    <row r="231" spans="1:2" ht="15.75" customHeight="1" x14ac:dyDescent="0.3">
      <c r="A231" s="26">
        <v>27.641666666666666</v>
      </c>
      <c r="B231" s="23">
        <v>34838.870000000003</v>
      </c>
    </row>
    <row r="232" spans="1:2" ht="15.75" customHeight="1" x14ac:dyDescent="0.3">
      <c r="A232" s="26">
        <v>19.725000000000001</v>
      </c>
      <c r="B232" s="23">
        <v>34828.65</v>
      </c>
    </row>
    <row r="233" spans="1:2" ht="15.75" customHeight="1" x14ac:dyDescent="0.3">
      <c r="A233" s="26">
        <v>27.447222222222223</v>
      </c>
      <c r="B233" s="23">
        <v>34806.47</v>
      </c>
    </row>
    <row r="234" spans="1:2" ht="15.75" customHeight="1" x14ac:dyDescent="0.3">
      <c r="A234" s="26">
        <v>19.930555555555557</v>
      </c>
      <c r="B234" s="23">
        <v>34779.620000000003</v>
      </c>
    </row>
    <row r="235" spans="1:2" ht="15.75" customHeight="1" x14ac:dyDescent="0.3">
      <c r="A235" s="26">
        <v>28.919444444444444</v>
      </c>
      <c r="B235" s="23">
        <v>34672.15</v>
      </c>
    </row>
    <row r="236" spans="1:2" ht="15.75" customHeight="1" x14ac:dyDescent="0.3">
      <c r="A236" s="26">
        <v>18.663888888888888</v>
      </c>
      <c r="B236" s="23">
        <v>34617.839999999997</v>
      </c>
    </row>
    <row r="237" spans="1:2" ht="15.75" customHeight="1" x14ac:dyDescent="0.3">
      <c r="A237" s="26">
        <v>46.536111111111111</v>
      </c>
      <c r="B237" s="23">
        <v>34543.39</v>
      </c>
    </row>
    <row r="238" spans="1:2" ht="15.75" customHeight="1" x14ac:dyDescent="0.3">
      <c r="A238" s="26">
        <v>24.955555555555556</v>
      </c>
      <c r="B238" s="23">
        <v>34472.839999999997</v>
      </c>
    </row>
    <row r="239" spans="1:2" ht="15.75" customHeight="1" x14ac:dyDescent="0.3">
      <c r="A239" s="26">
        <v>32.705555555555556</v>
      </c>
      <c r="B239" s="23">
        <v>34456.269999999997</v>
      </c>
    </row>
    <row r="240" spans="1:2" ht="15.75" customHeight="1" x14ac:dyDescent="0.3">
      <c r="A240" s="26">
        <v>19.675000000000001</v>
      </c>
      <c r="B240" s="23">
        <v>34439.86</v>
      </c>
    </row>
    <row r="241" spans="1:2" ht="15.75" customHeight="1" x14ac:dyDescent="0.3">
      <c r="A241" s="26">
        <v>38.68611111111111</v>
      </c>
      <c r="B241" s="23">
        <v>34402.22</v>
      </c>
    </row>
    <row r="242" spans="1:2" ht="15.75" customHeight="1" x14ac:dyDescent="0.3">
      <c r="A242" s="26">
        <v>39.68333333333333</v>
      </c>
      <c r="B242" s="23">
        <v>34307.22</v>
      </c>
    </row>
    <row r="243" spans="1:2" ht="15.75" customHeight="1" x14ac:dyDescent="0.3">
      <c r="A243" s="26">
        <v>36.658333333333331</v>
      </c>
      <c r="B243" s="23">
        <v>34293.120000000003</v>
      </c>
    </row>
    <row r="244" spans="1:2" ht="15.75" customHeight="1" x14ac:dyDescent="0.3">
      <c r="A244" s="26">
        <v>27.605555555555554</v>
      </c>
      <c r="B244" s="23">
        <v>34289.43</v>
      </c>
    </row>
    <row r="245" spans="1:2" ht="15.75" customHeight="1" x14ac:dyDescent="0.3">
      <c r="A245" s="26">
        <v>24.991666666666667</v>
      </c>
      <c r="B245" s="23">
        <v>34254.050000000003</v>
      </c>
    </row>
    <row r="246" spans="1:2" ht="15.75" customHeight="1" x14ac:dyDescent="0.3">
      <c r="A246" s="26">
        <v>60.924999999999997</v>
      </c>
      <c r="B246" s="23">
        <v>34218.019999999997</v>
      </c>
    </row>
    <row r="247" spans="1:2" ht="15.75" customHeight="1" x14ac:dyDescent="0.3">
      <c r="A247" s="26">
        <v>47.880555555555553</v>
      </c>
      <c r="B247" s="23">
        <v>34210.33</v>
      </c>
    </row>
    <row r="248" spans="1:2" ht="15.75" customHeight="1" x14ac:dyDescent="0.3">
      <c r="A248" s="26">
        <v>51.786111111111111</v>
      </c>
      <c r="B248" s="23">
        <v>34205.07</v>
      </c>
    </row>
    <row r="249" spans="1:2" ht="15.75" customHeight="1" x14ac:dyDescent="0.3">
      <c r="A249" s="26">
        <v>23.588888888888889</v>
      </c>
      <c r="B249" s="23">
        <v>34166.269999999997</v>
      </c>
    </row>
    <row r="250" spans="1:2" ht="15.75" customHeight="1" x14ac:dyDescent="0.3">
      <c r="A250" s="26">
        <v>20.45</v>
      </c>
      <c r="B250" s="23">
        <v>34084.68</v>
      </c>
    </row>
    <row r="251" spans="1:2" ht="15.75" customHeight="1" x14ac:dyDescent="0.3">
      <c r="A251" s="26">
        <v>50.866666666666667</v>
      </c>
      <c r="B251" s="23">
        <v>34053.360000000001</v>
      </c>
    </row>
    <row r="252" spans="1:2" ht="15.75" customHeight="1" x14ac:dyDescent="0.3">
      <c r="A252" s="26">
        <v>28.702777777777779</v>
      </c>
      <c r="B252" s="23">
        <v>33975.47</v>
      </c>
    </row>
    <row r="253" spans="1:2" ht="15.75" customHeight="1" x14ac:dyDescent="0.3">
      <c r="A253" s="26">
        <v>22.447222222222223</v>
      </c>
      <c r="B253" s="23">
        <v>33907.550000000003</v>
      </c>
    </row>
    <row r="254" spans="1:2" ht="15.75" customHeight="1" x14ac:dyDescent="0.3">
      <c r="A254" s="26">
        <v>25.830555555555556</v>
      </c>
      <c r="B254" s="23">
        <v>33900.65</v>
      </c>
    </row>
    <row r="255" spans="1:2" ht="15.75" customHeight="1" x14ac:dyDescent="0.3">
      <c r="A255" s="26">
        <v>22.616666666666667</v>
      </c>
      <c r="B255" s="23">
        <v>33829.39</v>
      </c>
    </row>
    <row r="256" spans="1:2" ht="15.75" customHeight="1" x14ac:dyDescent="0.3">
      <c r="A256" s="26">
        <v>60.491666666666667</v>
      </c>
      <c r="B256" s="23">
        <v>33753.32</v>
      </c>
    </row>
    <row r="257" spans="1:2" ht="15.75" customHeight="1" x14ac:dyDescent="0.3">
      <c r="A257" s="26">
        <v>19.738888888888887</v>
      </c>
      <c r="B257" s="23">
        <v>33750.29</v>
      </c>
    </row>
    <row r="258" spans="1:2" ht="15.75" customHeight="1" x14ac:dyDescent="0.3">
      <c r="A258" s="26">
        <v>18.602777777777778</v>
      </c>
      <c r="B258" s="23">
        <v>33732.69</v>
      </c>
    </row>
    <row r="259" spans="1:2" ht="15.75" customHeight="1" x14ac:dyDescent="0.3">
      <c r="A259" s="26">
        <v>29.527777777777779</v>
      </c>
      <c r="B259" s="23">
        <v>33707.550000000003</v>
      </c>
    </row>
    <row r="260" spans="1:2" ht="15.75" customHeight="1" x14ac:dyDescent="0.3">
      <c r="A260" s="26">
        <v>19.747222222222224</v>
      </c>
      <c r="B260" s="23">
        <v>33611.71</v>
      </c>
    </row>
    <row r="261" spans="1:2" ht="15.75" customHeight="1" x14ac:dyDescent="0.3">
      <c r="A261" s="26">
        <v>38.87777777777778</v>
      </c>
      <c r="B261" s="23">
        <v>33527.1</v>
      </c>
    </row>
    <row r="262" spans="1:2" ht="15.75" customHeight="1" x14ac:dyDescent="0.3">
      <c r="A262" s="26">
        <v>20.786111111111111</v>
      </c>
      <c r="B262" s="23">
        <v>33475.82</v>
      </c>
    </row>
    <row r="263" spans="1:2" ht="15.75" customHeight="1" x14ac:dyDescent="0.3">
      <c r="A263" s="26">
        <v>52.972222222222221</v>
      </c>
      <c r="B263" s="23">
        <v>33471.97</v>
      </c>
    </row>
    <row r="264" spans="1:2" ht="15.75" customHeight="1" x14ac:dyDescent="0.3">
      <c r="A264" s="26">
        <v>37.50277777777778</v>
      </c>
      <c r="B264" s="23">
        <v>33450.99</v>
      </c>
    </row>
    <row r="265" spans="1:2" ht="15.75" customHeight="1" x14ac:dyDescent="0.3">
      <c r="A265" s="26">
        <v>50.758333333333333</v>
      </c>
      <c r="B265" s="23">
        <v>33344.449999999997</v>
      </c>
    </row>
    <row r="266" spans="1:2" ht="15.75" customHeight="1" x14ac:dyDescent="0.3">
      <c r="A266" s="26">
        <v>19.527777777777779</v>
      </c>
      <c r="B266" s="23">
        <v>33307.550000000003</v>
      </c>
    </row>
    <row r="267" spans="1:2" ht="15.75" customHeight="1" x14ac:dyDescent="0.3">
      <c r="A267" s="26">
        <v>32.655555555555559</v>
      </c>
      <c r="B267" s="23">
        <v>33292.83</v>
      </c>
    </row>
    <row r="268" spans="1:2" ht="15.75" customHeight="1" x14ac:dyDescent="0.3">
      <c r="A268" s="26">
        <v>37.897222222222226</v>
      </c>
      <c r="B268" s="23">
        <v>33121</v>
      </c>
    </row>
    <row r="269" spans="1:2" ht="15.75" customHeight="1" x14ac:dyDescent="0.3">
      <c r="A269" s="26">
        <v>53.605555555555554</v>
      </c>
      <c r="B269" s="23">
        <v>33090.660000000003</v>
      </c>
    </row>
    <row r="270" spans="1:2" ht="15.75" customHeight="1" x14ac:dyDescent="0.3">
      <c r="A270" s="26">
        <v>60.93611111111111</v>
      </c>
      <c r="B270" s="23">
        <v>33074.94</v>
      </c>
    </row>
    <row r="271" spans="1:2" ht="15.75" customHeight="1" x14ac:dyDescent="0.3">
      <c r="A271" s="26">
        <v>28.861111111111111</v>
      </c>
      <c r="B271" s="23">
        <v>33057.230000000003</v>
      </c>
    </row>
    <row r="272" spans="1:2" ht="15.75" customHeight="1" x14ac:dyDescent="0.3">
      <c r="A272" s="26">
        <v>55.911111111111111</v>
      </c>
      <c r="B272" s="23">
        <v>33025.32</v>
      </c>
    </row>
    <row r="273" spans="1:2" ht="15.75" customHeight="1" x14ac:dyDescent="0.3">
      <c r="A273" s="26">
        <v>27.916666666666668</v>
      </c>
      <c r="B273" s="23">
        <v>33017.46</v>
      </c>
    </row>
    <row r="274" spans="1:2" ht="15.75" customHeight="1" x14ac:dyDescent="0.3">
      <c r="A274" s="26">
        <v>51.788888888888891</v>
      </c>
      <c r="B274" s="23">
        <v>32947.629999999997</v>
      </c>
    </row>
    <row r="275" spans="1:2" ht="15.75" customHeight="1" x14ac:dyDescent="0.3">
      <c r="A275" s="26">
        <v>41.55833333333333</v>
      </c>
      <c r="B275" s="23">
        <v>32906.69</v>
      </c>
    </row>
    <row r="276" spans="1:2" ht="15.75" customHeight="1" x14ac:dyDescent="0.3">
      <c r="A276" s="26">
        <v>27.511111111111113</v>
      </c>
      <c r="B276" s="23">
        <v>32827.51</v>
      </c>
    </row>
    <row r="277" spans="1:2" ht="15.75" customHeight="1" x14ac:dyDescent="0.3">
      <c r="A277" s="26">
        <v>42.488888888888887</v>
      </c>
      <c r="B277" s="23">
        <v>32787.46</v>
      </c>
    </row>
    <row r="278" spans="1:2" ht="15.75" customHeight="1" x14ac:dyDescent="0.3">
      <c r="A278" s="26">
        <v>50.586111111111109</v>
      </c>
      <c r="B278" s="23">
        <v>32765.33</v>
      </c>
    </row>
    <row r="279" spans="1:2" ht="15.75" customHeight="1" x14ac:dyDescent="0.3">
      <c r="A279" s="26">
        <v>48.505555555555553</v>
      </c>
      <c r="B279" s="23">
        <v>32760.48</v>
      </c>
    </row>
    <row r="280" spans="1:2" ht="15.75" customHeight="1" x14ac:dyDescent="0.3">
      <c r="A280" s="26">
        <v>32.913888888888891</v>
      </c>
      <c r="B280" s="23">
        <v>32734.19</v>
      </c>
    </row>
    <row r="281" spans="1:2" ht="15.75" customHeight="1" x14ac:dyDescent="0.3">
      <c r="A281" s="26">
        <v>32.68888888888889</v>
      </c>
      <c r="B281" s="23">
        <v>32716.2</v>
      </c>
    </row>
    <row r="282" spans="1:2" ht="15.75" customHeight="1" x14ac:dyDescent="0.3">
      <c r="A282" s="26">
        <v>54.602777777777774</v>
      </c>
      <c r="B282" s="23">
        <v>32686.080000000002</v>
      </c>
    </row>
    <row r="283" spans="1:2" ht="15.75" customHeight="1" x14ac:dyDescent="0.3">
      <c r="A283" s="26">
        <v>32.902777777777779</v>
      </c>
      <c r="B283" s="23">
        <v>32672.11</v>
      </c>
    </row>
    <row r="284" spans="1:2" ht="15.75" customHeight="1" x14ac:dyDescent="0.3">
      <c r="A284" s="26">
        <v>19.666666666666668</v>
      </c>
      <c r="B284" s="23">
        <v>32548.34</v>
      </c>
    </row>
    <row r="285" spans="1:2" ht="15.75" customHeight="1" x14ac:dyDescent="0.3">
      <c r="A285" s="26">
        <v>46.719444444444441</v>
      </c>
      <c r="B285" s="23">
        <v>32485.46</v>
      </c>
    </row>
    <row r="286" spans="1:2" ht="15.75" customHeight="1" x14ac:dyDescent="0.3">
      <c r="A286" s="26">
        <v>41.697222222222223</v>
      </c>
      <c r="B286" s="23">
        <v>32462.35</v>
      </c>
    </row>
    <row r="287" spans="1:2" ht="15.75" customHeight="1" x14ac:dyDescent="0.3">
      <c r="A287" s="26">
        <v>46.830555555555556</v>
      </c>
      <c r="B287" s="23">
        <v>32430.22</v>
      </c>
    </row>
    <row r="288" spans="1:2" ht="15.75" customHeight="1" x14ac:dyDescent="0.3">
      <c r="A288" s="26">
        <v>50.636111111111113</v>
      </c>
      <c r="B288" s="23">
        <v>32428.63</v>
      </c>
    </row>
    <row r="289" spans="1:2" ht="15.75" customHeight="1" x14ac:dyDescent="0.3">
      <c r="A289" s="26">
        <v>36.516666666666666</v>
      </c>
      <c r="B289" s="23">
        <v>32288.49</v>
      </c>
    </row>
    <row r="290" spans="1:2" ht="15.75" customHeight="1" x14ac:dyDescent="0.3">
      <c r="A290" s="26">
        <v>47.475000000000001</v>
      </c>
      <c r="B290" s="23">
        <v>32259.96</v>
      </c>
    </row>
    <row r="291" spans="1:2" ht="15.75" customHeight="1" x14ac:dyDescent="0.3">
      <c r="A291" s="26">
        <v>28.75</v>
      </c>
      <c r="B291" s="23">
        <v>32222.81</v>
      </c>
    </row>
    <row r="292" spans="1:2" ht="15.75" customHeight="1" x14ac:dyDescent="0.3">
      <c r="A292" s="26">
        <v>53.741666666666667</v>
      </c>
      <c r="B292" s="23">
        <v>32192.76</v>
      </c>
    </row>
    <row r="293" spans="1:2" ht="15.75" customHeight="1" x14ac:dyDescent="0.3">
      <c r="A293" s="26">
        <v>44.577777777777776</v>
      </c>
      <c r="B293" s="23">
        <v>32108.66</v>
      </c>
    </row>
    <row r="294" spans="1:2" ht="15.75" customHeight="1" x14ac:dyDescent="0.3">
      <c r="A294" s="26">
        <v>29.736111111111111</v>
      </c>
      <c r="B294" s="23">
        <v>32086.21</v>
      </c>
    </row>
    <row r="295" spans="1:2" ht="15.75" customHeight="1" x14ac:dyDescent="0.3">
      <c r="A295" s="26">
        <v>50.713888888888889</v>
      </c>
      <c r="B295" s="23">
        <v>31980.89</v>
      </c>
    </row>
    <row r="296" spans="1:2" ht="15.75" customHeight="1" x14ac:dyDescent="0.3">
      <c r="A296" s="26">
        <v>47.702777777777776</v>
      </c>
      <c r="B296" s="23">
        <v>31897.1</v>
      </c>
    </row>
    <row r="297" spans="1:2" ht="15.75" customHeight="1" x14ac:dyDescent="0.3">
      <c r="A297" s="26">
        <v>38.744444444444447</v>
      </c>
      <c r="B297" s="23">
        <v>31743.919999999998</v>
      </c>
    </row>
    <row r="298" spans="1:2" ht="15.75" customHeight="1" x14ac:dyDescent="0.3">
      <c r="A298" s="26">
        <v>45.65</v>
      </c>
      <c r="B298" s="23">
        <v>31736.7</v>
      </c>
    </row>
    <row r="299" spans="1:2" ht="15.75" customHeight="1" x14ac:dyDescent="0.3">
      <c r="A299" s="26">
        <v>62.486111111111114</v>
      </c>
      <c r="B299" s="23">
        <v>31620</v>
      </c>
    </row>
    <row r="300" spans="1:2" ht="15.75" customHeight="1" x14ac:dyDescent="0.3">
      <c r="A300" s="26">
        <v>47.608333333333334</v>
      </c>
      <c r="B300" s="23">
        <v>31591.82</v>
      </c>
    </row>
    <row r="301" spans="1:2" ht="15.75" customHeight="1" x14ac:dyDescent="0.3">
      <c r="A301" s="26">
        <v>48.666666666666664</v>
      </c>
      <c r="B301" s="23">
        <v>31368.81</v>
      </c>
    </row>
    <row r="302" spans="1:2" ht="15.75" customHeight="1" x14ac:dyDescent="0.3">
      <c r="A302" s="26">
        <v>27.697222222222223</v>
      </c>
      <c r="B302" s="23">
        <v>31328.27</v>
      </c>
    </row>
    <row r="303" spans="1:2" ht="15.75" customHeight="1" x14ac:dyDescent="0.3">
      <c r="A303" s="26">
        <v>54.913888888888891</v>
      </c>
      <c r="B303" s="23">
        <v>31322.53</v>
      </c>
    </row>
    <row r="304" spans="1:2" ht="15.75" customHeight="1" x14ac:dyDescent="0.3">
      <c r="A304" s="26">
        <v>22.877777777777776</v>
      </c>
      <c r="B304" s="23">
        <v>31234.560000000001</v>
      </c>
    </row>
    <row r="305" spans="1:2" ht="15.75" customHeight="1" x14ac:dyDescent="0.3">
      <c r="A305" s="26">
        <v>18.580555555555556</v>
      </c>
      <c r="B305" s="23">
        <v>31196.61</v>
      </c>
    </row>
    <row r="306" spans="1:2" ht="15.75" customHeight="1" x14ac:dyDescent="0.3">
      <c r="A306" s="26">
        <v>61.74722222222222</v>
      </c>
      <c r="B306" s="23">
        <v>30942.19</v>
      </c>
    </row>
    <row r="307" spans="1:2" ht="15.75" customHeight="1" x14ac:dyDescent="0.3">
      <c r="A307" s="26">
        <v>34.758333333333333</v>
      </c>
      <c r="B307" s="23">
        <v>30763.01</v>
      </c>
    </row>
    <row r="308" spans="1:2" ht="15.75" customHeight="1" x14ac:dyDescent="0.3">
      <c r="A308" s="26">
        <v>39.463888888888889</v>
      </c>
      <c r="B308" s="23">
        <v>30724.44</v>
      </c>
    </row>
    <row r="309" spans="1:2" ht="15.75" customHeight="1" x14ac:dyDescent="0.3">
      <c r="A309" s="26">
        <v>23.713888888888889</v>
      </c>
      <c r="B309" s="23">
        <v>30697.71</v>
      </c>
    </row>
    <row r="310" spans="1:2" ht="15.75" customHeight="1" x14ac:dyDescent="0.3">
      <c r="A310" s="26">
        <v>52.575000000000003</v>
      </c>
      <c r="B310" s="23">
        <v>30625.65</v>
      </c>
    </row>
    <row r="311" spans="1:2" ht="15.75" customHeight="1" x14ac:dyDescent="0.3">
      <c r="A311" s="26">
        <v>36.827777777777776</v>
      </c>
      <c r="B311" s="23">
        <v>30530.5</v>
      </c>
    </row>
    <row r="312" spans="1:2" ht="15.75" customHeight="1" x14ac:dyDescent="0.3">
      <c r="A312" s="26">
        <v>39.763888888888886</v>
      </c>
      <c r="B312" s="23">
        <v>30457.37</v>
      </c>
    </row>
    <row r="313" spans="1:2" ht="15.75" customHeight="1" x14ac:dyDescent="0.3">
      <c r="A313" s="26">
        <v>24.611111111111111</v>
      </c>
      <c r="B313" s="23">
        <v>30422.03</v>
      </c>
    </row>
    <row r="314" spans="1:2" ht="15.75" customHeight="1" x14ac:dyDescent="0.3">
      <c r="A314" s="26">
        <v>46.763888888888886</v>
      </c>
      <c r="B314" s="23">
        <v>30409.53</v>
      </c>
    </row>
    <row r="315" spans="1:2" ht="15.75" customHeight="1" x14ac:dyDescent="0.3">
      <c r="A315" s="26">
        <v>53.855555555555554</v>
      </c>
      <c r="B315" s="23">
        <v>30366.93</v>
      </c>
    </row>
    <row r="316" spans="1:2" ht="15.75" customHeight="1" x14ac:dyDescent="0.3">
      <c r="A316" s="26">
        <v>19.019444444444446</v>
      </c>
      <c r="B316" s="23">
        <v>30328.27</v>
      </c>
    </row>
    <row r="317" spans="1:2" ht="15.75" customHeight="1" x14ac:dyDescent="0.3">
      <c r="A317" s="26">
        <v>50.87222222222222</v>
      </c>
      <c r="B317" s="23">
        <v>30284.639999999999</v>
      </c>
    </row>
    <row r="318" spans="1:2" ht="15.75" customHeight="1" x14ac:dyDescent="0.3">
      <c r="A318" s="26">
        <v>60.730555555555554</v>
      </c>
      <c r="B318" s="23">
        <v>30260</v>
      </c>
    </row>
    <row r="319" spans="1:2" ht="15.75" customHeight="1" x14ac:dyDescent="0.3">
      <c r="A319" s="26">
        <v>59.736111111111114</v>
      </c>
      <c r="B319" s="23">
        <v>30184.94</v>
      </c>
    </row>
    <row r="320" spans="1:2" ht="15.75" customHeight="1" x14ac:dyDescent="0.3">
      <c r="A320" s="26">
        <v>64.825000000000003</v>
      </c>
      <c r="B320" s="23">
        <v>30166.62</v>
      </c>
    </row>
    <row r="321" spans="1:2" ht="15.75" customHeight="1" x14ac:dyDescent="0.3">
      <c r="A321" s="26">
        <v>51.452777777777776</v>
      </c>
      <c r="B321" s="23">
        <v>30134.75</v>
      </c>
    </row>
    <row r="322" spans="1:2" ht="15.75" customHeight="1" x14ac:dyDescent="0.3">
      <c r="A322" s="26">
        <v>43.766666666666666</v>
      </c>
      <c r="B322" s="23">
        <v>30095.97</v>
      </c>
    </row>
    <row r="323" spans="1:2" ht="15.75" customHeight="1" x14ac:dyDescent="0.3">
      <c r="A323" s="26">
        <v>55.977777777777774</v>
      </c>
      <c r="B323" s="23">
        <v>30063.58</v>
      </c>
    </row>
    <row r="324" spans="1:2" ht="15.75" customHeight="1" x14ac:dyDescent="0.3">
      <c r="A324" s="26">
        <v>41.844444444444441</v>
      </c>
      <c r="B324" s="23">
        <v>30026.87</v>
      </c>
    </row>
    <row r="325" spans="1:2" ht="15.75" customHeight="1" x14ac:dyDescent="0.3">
      <c r="A325" s="26">
        <v>31.675000000000001</v>
      </c>
      <c r="B325" s="23">
        <v>29969.67</v>
      </c>
    </row>
    <row r="326" spans="1:2" ht="15.75" customHeight="1" x14ac:dyDescent="0.3">
      <c r="A326" s="26">
        <v>46.988888888888887</v>
      </c>
      <c r="B326" s="23">
        <v>29933.75</v>
      </c>
    </row>
    <row r="327" spans="1:2" ht="15.75" customHeight="1" x14ac:dyDescent="0.3">
      <c r="A327" s="26">
        <v>34.43888888888889</v>
      </c>
      <c r="B327" s="23">
        <v>29929.56</v>
      </c>
    </row>
    <row r="328" spans="1:2" ht="15.75" customHeight="1" x14ac:dyDescent="0.3">
      <c r="A328" s="26">
        <v>47.802777777777777</v>
      </c>
      <c r="B328" s="23">
        <v>29899.25</v>
      </c>
    </row>
    <row r="329" spans="1:2" ht="15.75" customHeight="1" x14ac:dyDescent="0.3">
      <c r="A329" s="26">
        <v>33.43888888888889</v>
      </c>
      <c r="B329" s="23">
        <v>29852.48</v>
      </c>
    </row>
    <row r="330" spans="1:2" ht="15.75" customHeight="1" x14ac:dyDescent="0.3">
      <c r="A330" s="26">
        <v>40.608333333333334</v>
      </c>
      <c r="B330" s="23">
        <v>29818.76</v>
      </c>
    </row>
    <row r="331" spans="1:2" ht="15.75" customHeight="1" x14ac:dyDescent="0.3">
      <c r="A331" s="26">
        <v>41.819444444444443</v>
      </c>
      <c r="B331" s="23">
        <v>29816.639999999999</v>
      </c>
    </row>
    <row r="332" spans="1:2" ht="15.75" customHeight="1" x14ac:dyDescent="0.3">
      <c r="A332" s="26">
        <v>24.966666666666665</v>
      </c>
      <c r="B332" s="23">
        <v>29760.6</v>
      </c>
    </row>
    <row r="333" spans="1:2" ht="15.75" customHeight="1" x14ac:dyDescent="0.3">
      <c r="A333" s="26">
        <v>49.791666666666664</v>
      </c>
      <c r="B333" s="23">
        <v>29757.69</v>
      </c>
    </row>
    <row r="334" spans="1:2" ht="15.75" customHeight="1" x14ac:dyDescent="0.3">
      <c r="A334" s="26">
        <v>29.863888888888887</v>
      </c>
      <c r="B334" s="23">
        <v>29622.69</v>
      </c>
    </row>
    <row r="335" spans="1:2" ht="15.75" customHeight="1" x14ac:dyDescent="0.3">
      <c r="A335" s="26">
        <v>47.597222222222221</v>
      </c>
      <c r="B335" s="23">
        <v>29583.8</v>
      </c>
    </row>
    <row r="336" spans="1:2" ht="15.75" customHeight="1" x14ac:dyDescent="0.3">
      <c r="A336" s="26">
        <v>63.633333333333333</v>
      </c>
      <c r="B336" s="23">
        <v>29523.17</v>
      </c>
    </row>
    <row r="337" spans="1:2" ht="15.75" customHeight="1" x14ac:dyDescent="0.3">
      <c r="A337" s="26">
        <v>35.894444444444446</v>
      </c>
      <c r="B337" s="23">
        <v>29443.59</v>
      </c>
    </row>
    <row r="338" spans="1:2" ht="15.75" customHeight="1" x14ac:dyDescent="0.3">
      <c r="A338" s="26">
        <v>37.586111111111109</v>
      </c>
      <c r="B338" s="23">
        <v>29352.560000000001</v>
      </c>
    </row>
    <row r="339" spans="1:2" ht="15.75" customHeight="1" x14ac:dyDescent="0.3">
      <c r="A339" s="26">
        <v>65.00833333333334</v>
      </c>
      <c r="B339" s="23">
        <v>29330.98</v>
      </c>
    </row>
    <row r="340" spans="1:2" ht="15.75" customHeight="1" x14ac:dyDescent="0.3">
      <c r="A340" s="26">
        <v>44.880555555555553</v>
      </c>
      <c r="B340" s="23">
        <v>29227.599999999999</v>
      </c>
    </row>
    <row r="341" spans="1:2" ht="15.75" customHeight="1" x14ac:dyDescent="0.3">
      <c r="A341" s="26">
        <v>53.913888888888891</v>
      </c>
      <c r="B341" s="23">
        <v>29186.48</v>
      </c>
    </row>
    <row r="342" spans="1:2" ht="15.75" customHeight="1" x14ac:dyDescent="0.3">
      <c r="A342" s="26">
        <v>46.583333333333336</v>
      </c>
      <c r="B342" s="23">
        <v>29160.39</v>
      </c>
    </row>
    <row r="343" spans="1:2" ht="15.75" customHeight="1" x14ac:dyDescent="0.3">
      <c r="A343" s="26">
        <v>61.455555555555556</v>
      </c>
      <c r="B343" s="23">
        <v>29141.360000000001</v>
      </c>
    </row>
    <row r="344" spans="1:2" ht="15.75" customHeight="1" x14ac:dyDescent="0.3">
      <c r="A344" s="26">
        <v>44.524999999999999</v>
      </c>
      <c r="B344" s="23">
        <v>29114.77</v>
      </c>
    </row>
    <row r="345" spans="1:2" ht="15.75" customHeight="1" x14ac:dyDescent="0.3">
      <c r="A345" s="26">
        <v>42.9</v>
      </c>
      <c r="B345" s="23">
        <v>29114.21</v>
      </c>
    </row>
    <row r="346" spans="1:2" ht="15.75" customHeight="1" x14ac:dyDescent="0.3">
      <c r="A346" s="26">
        <v>30.919444444444444</v>
      </c>
      <c r="B346" s="23">
        <v>29007.82</v>
      </c>
    </row>
    <row r="347" spans="1:2" ht="15.75" customHeight="1" x14ac:dyDescent="0.3">
      <c r="A347" s="26">
        <v>19.769444444444446</v>
      </c>
      <c r="B347" s="23">
        <v>28998.68</v>
      </c>
    </row>
    <row r="348" spans="1:2" ht="15.75" customHeight="1" x14ac:dyDescent="0.3">
      <c r="A348" s="26">
        <v>63.508333333333333</v>
      </c>
      <c r="B348" s="23">
        <v>28950.47</v>
      </c>
    </row>
    <row r="349" spans="1:2" ht="15.75" customHeight="1" x14ac:dyDescent="0.3">
      <c r="A349" s="26">
        <v>60.869444444444447</v>
      </c>
      <c r="B349" s="23">
        <v>28923.14</v>
      </c>
    </row>
    <row r="350" spans="1:2" ht="15.75" customHeight="1" x14ac:dyDescent="0.3">
      <c r="A350" s="26">
        <v>61.847222222222221</v>
      </c>
      <c r="B350" s="23">
        <v>28868.66</v>
      </c>
    </row>
    <row r="351" spans="1:2" ht="15.75" customHeight="1" x14ac:dyDescent="0.3">
      <c r="A351" s="26">
        <v>32.508333333333333</v>
      </c>
      <c r="B351" s="23">
        <v>28716.14</v>
      </c>
    </row>
    <row r="352" spans="1:2" ht="15.75" customHeight="1" x14ac:dyDescent="0.3">
      <c r="A352" s="26">
        <v>37.697222222222223</v>
      </c>
      <c r="B352" s="23">
        <v>28542.86</v>
      </c>
    </row>
    <row r="353" spans="1:2" ht="15.75" customHeight="1" x14ac:dyDescent="0.3">
      <c r="A353" s="26">
        <v>40.491666666666667</v>
      </c>
      <c r="B353" s="23">
        <v>28476.73</v>
      </c>
    </row>
    <row r="354" spans="1:2" ht="15.75" customHeight="1" x14ac:dyDescent="0.3">
      <c r="A354" s="26">
        <v>48.727777777777774</v>
      </c>
      <c r="B354" s="23">
        <v>28468.92</v>
      </c>
    </row>
    <row r="355" spans="1:2" ht="15.75" customHeight="1" x14ac:dyDescent="0.3">
      <c r="A355" s="26">
        <v>45.516666666666666</v>
      </c>
      <c r="B355" s="23">
        <v>28340.19</v>
      </c>
    </row>
    <row r="356" spans="1:2" ht="15.75" customHeight="1" x14ac:dyDescent="0.3">
      <c r="A356" s="26">
        <v>32.455555555555556</v>
      </c>
      <c r="B356" s="23">
        <v>28302.33</v>
      </c>
    </row>
    <row r="357" spans="1:2" ht="15.75" customHeight="1" x14ac:dyDescent="0.3">
      <c r="A357" s="26">
        <v>59.536111111111111</v>
      </c>
      <c r="B357" s="23">
        <v>28287.9</v>
      </c>
    </row>
    <row r="358" spans="1:2" ht="15.75" customHeight="1" x14ac:dyDescent="0.3">
      <c r="A358" s="26">
        <v>23.755555555555556</v>
      </c>
      <c r="B358" s="23">
        <v>28245.34</v>
      </c>
    </row>
    <row r="359" spans="1:2" ht="15.75" customHeight="1" x14ac:dyDescent="0.3">
      <c r="A359" s="26">
        <v>62.544444444444444</v>
      </c>
      <c r="B359" s="23">
        <v>28101.33</v>
      </c>
    </row>
    <row r="360" spans="1:2" ht="15.75" customHeight="1" x14ac:dyDescent="0.3">
      <c r="A360" s="26">
        <v>37.524999999999999</v>
      </c>
      <c r="B360" s="23">
        <v>28006.94</v>
      </c>
    </row>
    <row r="361" spans="1:2" ht="15.75" customHeight="1" x14ac:dyDescent="0.3">
      <c r="A361" s="26">
        <v>23.463888888888889</v>
      </c>
      <c r="B361" s="23">
        <v>27980.77</v>
      </c>
    </row>
    <row r="362" spans="1:2" ht="15.75" customHeight="1" x14ac:dyDescent="0.3">
      <c r="A362" s="26">
        <v>61.861111111111114</v>
      </c>
      <c r="B362" s="23">
        <v>27941.29</v>
      </c>
    </row>
    <row r="363" spans="1:2" ht="15.75" customHeight="1" x14ac:dyDescent="0.3">
      <c r="A363" s="26">
        <v>32.011111111111113</v>
      </c>
      <c r="B363" s="23">
        <v>27931.11</v>
      </c>
    </row>
    <row r="364" spans="1:2" ht="15.75" customHeight="1" x14ac:dyDescent="0.3">
      <c r="A364" s="26">
        <v>33.547222222222224</v>
      </c>
      <c r="B364" s="23">
        <v>27925.86</v>
      </c>
    </row>
    <row r="365" spans="1:2" ht="15.75" customHeight="1" x14ac:dyDescent="0.3">
      <c r="A365" s="26">
        <v>37.511111111111113</v>
      </c>
      <c r="B365" s="23">
        <v>27849.94</v>
      </c>
    </row>
    <row r="366" spans="1:2" ht="15.75" customHeight="1" x14ac:dyDescent="0.3">
      <c r="A366" s="26">
        <v>62.922222222222224</v>
      </c>
      <c r="B366" s="23">
        <v>27808.73</v>
      </c>
    </row>
    <row r="367" spans="1:2" ht="15.75" customHeight="1" x14ac:dyDescent="0.3">
      <c r="A367" s="26">
        <v>20.505555555555556</v>
      </c>
      <c r="B367" s="23">
        <v>27724.29</v>
      </c>
    </row>
    <row r="368" spans="1:2" ht="15.75" customHeight="1" x14ac:dyDescent="0.3">
      <c r="A368" s="26">
        <v>30.930555555555557</v>
      </c>
      <c r="B368" s="23">
        <v>27696.11</v>
      </c>
    </row>
    <row r="369" spans="1:2" ht="15.75" customHeight="1" x14ac:dyDescent="0.3">
      <c r="A369" s="26">
        <v>25.669444444444444</v>
      </c>
      <c r="B369" s="23">
        <v>27625.17</v>
      </c>
    </row>
    <row r="370" spans="1:2" ht="15.75" customHeight="1" x14ac:dyDescent="0.3">
      <c r="A370" s="26">
        <v>25.747222222222224</v>
      </c>
      <c r="B370" s="23">
        <v>27619.360000000001</v>
      </c>
    </row>
    <row r="371" spans="1:2" ht="15.75" customHeight="1" x14ac:dyDescent="0.3">
      <c r="A371" s="26">
        <v>30.991666666666667</v>
      </c>
      <c r="B371" s="23">
        <v>27614.71</v>
      </c>
    </row>
    <row r="372" spans="1:2" ht="15.75" customHeight="1" x14ac:dyDescent="0.3">
      <c r="A372" s="26">
        <v>37.588888888888889</v>
      </c>
      <c r="B372" s="23">
        <v>27598.93</v>
      </c>
    </row>
    <row r="373" spans="1:2" ht="15.75" customHeight="1" x14ac:dyDescent="0.3">
      <c r="A373" s="26">
        <v>38.87777777777778</v>
      </c>
      <c r="B373" s="23">
        <v>27534.53</v>
      </c>
    </row>
    <row r="374" spans="1:2" ht="15.75" customHeight="1" x14ac:dyDescent="0.3">
      <c r="A374" s="26">
        <v>57.636111111111113</v>
      </c>
      <c r="B374" s="23">
        <v>27533.91</v>
      </c>
    </row>
    <row r="375" spans="1:2" ht="15.75" customHeight="1" x14ac:dyDescent="0.3">
      <c r="A375" s="26">
        <v>41.680555555555557</v>
      </c>
      <c r="B375" s="23">
        <v>27495.59</v>
      </c>
    </row>
    <row r="376" spans="1:2" ht="15.75" customHeight="1" x14ac:dyDescent="0.3">
      <c r="A376" s="26">
        <v>37.508333333333333</v>
      </c>
      <c r="B376" s="23">
        <v>27432.73</v>
      </c>
    </row>
    <row r="377" spans="1:2" ht="15.75" customHeight="1" x14ac:dyDescent="0.3">
      <c r="A377" s="26">
        <v>34.730555555555554</v>
      </c>
      <c r="B377" s="23">
        <v>27375.9</v>
      </c>
    </row>
    <row r="378" spans="1:2" ht="15.75" customHeight="1" x14ac:dyDescent="0.3">
      <c r="A378" s="26">
        <v>53.644444444444446</v>
      </c>
      <c r="B378" s="23">
        <v>27346.04</v>
      </c>
    </row>
    <row r="379" spans="1:2" ht="15.75" customHeight="1" x14ac:dyDescent="0.3">
      <c r="A379" s="26">
        <v>55.005555555555553</v>
      </c>
      <c r="B379" s="23">
        <v>27322.73</v>
      </c>
    </row>
    <row r="380" spans="1:2" ht="15.75" customHeight="1" x14ac:dyDescent="0.3">
      <c r="A380" s="26">
        <v>23.516666666666666</v>
      </c>
      <c r="B380" s="23">
        <v>27236.959999999999</v>
      </c>
    </row>
    <row r="381" spans="1:2" ht="15.75" customHeight="1" x14ac:dyDescent="0.3">
      <c r="A381" s="26">
        <v>57.463888888888889</v>
      </c>
      <c r="B381" s="23">
        <v>27218.44</v>
      </c>
    </row>
    <row r="382" spans="1:2" ht="15.75" customHeight="1" x14ac:dyDescent="0.3">
      <c r="A382" s="26">
        <v>52.68333333333333</v>
      </c>
      <c r="B382" s="23">
        <v>27117.99</v>
      </c>
    </row>
    <row r="383" spans="1:2" ht="15.75" customHeight="1" x14ac:dyDescent="0.3">
      <c r="A383" s="26">
        <v>32.486111111111114</v>
      </c>
      <c r="B383" s="23">
        <v>27092.38</v>
      </c>
    </row>
    <row r="384" spans="1:2" ht="15.75" customHeight="1" x14ac:dyDescent="0.3">
      <c r="A384" s="26">
        <v>28.933333333333334</v>
      </c>
      <c r="B384" s="23">
        <v>27080.639999999999</v>
      </c>
    </row>
    <row r="385" spans="1:2" ht="15.75" customHeight="1" x14ac:dyDescent="0.3">
      <c r="A385" s="26">
        <v>64.938888888888883</v>
      </c>
      <c r="B385" s="23">
        <v>27037.91</v>
      </c>
    </row>
    <row r="386" spans="1:2" ht="15.75" customHeight="1" x14ac:dyDescent="0.3">
      <c r="A386" s="26">
        <v>62.913888888888891</v>
      </c>
      <c r="B386" s="23">
        <v>27000.98</v>
      </c>
    </row>
    <row r="387" spans="1:2" ht="15.75" customHeight="1" x14ac:dyDescent="0.3">
      <c r="A387" s="26">
        <v>22.580555555555556</v>
      </c>
      <c r="B387" s="23">
        <v>26936.98</v>
      </c>
    </row>
    <row r="388" spans="1:2" ht="15.75" customHeight="1" x14ac:dyDescent="0.3">
      <c r="A388" s="26">
        <v>20.975000000000001</v>
      </c>
      <c r="B388" s="23">
        <v>26927.69</v>
      </c>
    </row>
    <row r="389" spans="1:2" ht="15.75" customHeight="1" x14ac:dyDescent="0.3">
      <c r="A389" s="26">
        <v>64.452777777777783</v>
      </c>
      <c r="B389" s="23">
        <v>26926.51</v>
      </c>
    </row>
    <row r="390" spans="1:2" ht="15.75" customHeight="1" x14ac:dyDescent="0.3">
      <c r="A390" s="26">
        <v>31.794444444444444</v>
      </c>
      <c r="B390" s="23">
        <v>26912.560000000001</v>
      </c>
    </row>
    <row r="391" spans="1:2" ht="15.75" customHeight="1" x14ac:dyDescent="0.3">
      <c r="A391" s="26">
        <v>34.87777777777778</v>
      </c>
      <c r="B391" s="23">
        <v>26607.89</v>
      </c>
    </row>
    <row r="392" spans="1:2" ht="15.75" customHeight="1" x14ac:dyDescent="0.3">
      <c r="A392" s="26">
        <v>18.758333333333333</v>
      </c>
      <c r="B392" s="23">
        <v>26479.4</v>
      </c>
    </row>
    <row r="393" spans="1:2" ht="15.75" customHeight="1" x14ac:dyDescent="0.3">
      <c r="A393" s="26">
        <v>52.780555555555559</v>
      </c>
      <c r="B393" s="23">
        <v>26467.1</v>
      </c>
    </row>
    <row r="394" spans="1:2" ht="15.75" customHeight="1" x14ac:dyDescent="0.3">
      <c r="A394" s="26">
        <v>48.713888888888889</v>
      </c>
      <c r="B394" s="23">
        <v>26392.26</v>
      </c>
    </row>
    <row r="395" spans="1:2" ht="15.75" customHeight="1" x14ac:dyDescent="0.3">
      <c r="A395" s="26">
        <v>18.508333333333333</v>
      </c>
      <c r="B395" s="23">
        <v>26316.59</v>
      </c>
    </row>
    <row r="396" spans="1:2" ht="15.75" customHeight="1" x14ac:dyDescent="0.3">
      <c r="A396" s="26">
        <v>48.011111111111113</v>
      </c>
      <c r="B396" s="23">
        <v>26236.58</v>
      </c>
    </row>
    <row r="397" spans="1:2" ht="15.75" customHeight="1" x14ac:dyDescent="0.3">
      <c r="A397" s="26">
        <v>49.919444444444444</v>
      </c>
      <c r="B397" s="23">
        <v>26140.36</v>
      </c>
    </row>
    <row r="398" spans="1:2" ht="15.75" customHeight="1" x14ac:dyDescent="0.3">
      <c r="A398" s="26">
        <v>20.658333333333335</v>
      </c>
      <c r="B398" s="23">
        <v>26125.67</v>
      </c>
    </row>
    <row r="399" spans="1:2" ht="15.75" customHeight="1" x14ac:dyDescent="0.3">
      <c r="A399" s="26">
        <v>56.913888888888891</v>
      </c>
      <c r="B399" s="23">
        <v>26109.33</v>
      </c>
    </row>
    <row r="400" spans="1:2" ht="15.75" customHeight="1" x14ac:dyDescent="0.3">
      <c r="A400" s="26">
        <v>22.45</v>
      </c>
      <c r="B400" s="23">
        <v>26026.97</v>
      </c>
    </row>
    <row r="401" spans="1:2" ht="15.75" customHeight="1" x14ac:dyDescent="0.3">
      <c r="A401" s="26">
        <v>22.008333333333333</v>
      </c>
      <c r="B401" s="23">
        <v>26018.95</v>
      </c>
    </row>
    <row r="402" spans="1:2" ht="15.75" customHeight="1" x14ac:dyDescent="0.3">
      <c r="A402" s="26">
        <v>52.513888888888886</v>
      </c>
      <c r="B402" s="23">
        <v>25992.82</v>
      </c>
    </row>
    <row r="403" spans="1:2" ht="15.75" customHeight="1" x14ac:dyDescent="0.3">
      <c r="A403" s="26">
        <v>59.797222222222224</v>
      </c>
      <c r="B403" s="23">
        <v>25678.78</v>
      </c>
    </row>
    <row r="404" spans="1:2" ht="15.75" customHeight="1" x14ac:dyDescent="0.3">
      <c r="A404" s="26">
        <v>50.891666666666666</v>
      </c>
      <c r="B404" s="23">
        <v>25656.58</v>
      </c>
    </row>
    <row r="405" spans="1:2" ht="15.75" customHeight="1" x14ac:dyDescent="0.3">
      <c r="A405" s="26">
        <v>21.85</v>
      </c>
      <c r="B405" s="23">
        <v>25648.98</v>
      </c>
    </row>
    <row r="406" spans="1:2" ht="15.75" customHeight="1" x14ac:dyDescent="0.3">
      <c r="A406" s="26">
        <v>54.491666666666667</v>
      </c>
      <c r="B406" s="23">
        <v>25517.11</v>
      </c>
    </row>
    <row r="407" spans="1:2" ht="15.75" customHeight="1" x14ac:dyDescent="0.3">
      <c r="A407" s="26">
        <v>54.794444444444444</v>
      </c>
      <c r="B407" s="23">
        <v>25382.3</v>
      </c>
    </row>
    <row r="408" spans="1:2" ht="15.75" customHeight="1" x14ac:dyDescent="0.3">
      <c r="A408" s="26">
        <v>50.7</v>
      </c>
      <c r="B408" s="23">
        <v>25333.33</v>
      </c>
    </row>
    <row r="409" spans="1:2" ht="15.75" customHeight="1" x14ac:dyDescent="0.3">
      <c r="A409" s="26">
        <v>47.483333333333334</v>
      </c>
      <c r="B409" s="23">
        <v>25309.49</v>
      </c>
    </row>
    <row r="410" spans="1:2" ht="15.75" customHeight="1" x14ac:dyDescent="0.3">
      <c r="A410" s="26">
        <v>24.538888888888888</v>
      </c>
      <c r="B410" s="23">
        <v>25127.22</v>
      </c>
    </row>
    <row r="411" spans="1:2" ht="15.75" customHeight="1" x14ac:dyDescent="0.3">
      <c r="A411" s="26">
        <v>24.983333333333334</v>
      </c>
      <c r="B411" s="23">
        <v>25081.77</v>
      </c>
    </row>
    <row r="412" spans="1:2" ht="15.75" customHeight="1" x14ac:dyDescent="0.3">
      <c r="A412" s="26">
        <v>27.511111111111113</v>
      </c>
      <c r="B412" s="23">
        <v>25075.97</v>
      </c>
    </row>
    <row r="413" spans="1:2" ht="15.75" customHeight="1" x14ac:dyDescent="0.3">
      <c r="A413" s="26">
        <v>47.56666666666667</v>
      </c>
      <c r="B413" s="23">
        <v>24915.22</v>
      </c>
    </row>
    <row r="414" spans="1:2" ht="15.75" customHeight="1" x14ac:dyDescent="0.3">
      <c r="A414" s="26">
        <v>35.983333333333334</v>
      </c>
      <c r="B414" s="23">
        <v>24915.05</v>
      </c>
    </row>
    <row r="415" spans="1:2" ht="15.75" customHeight="1" x14ac:dyDescent="0.3">
      <c r="A415" s="26">
        <v>53.875</v>
      </c>
      <c r="B415" s="23">
        <v>24873.38</v>
      </c>
    </row>
    <row r="416" spans="1:2" ht="15.75" customHeight="1" x14ac:dyDescent="0.3">
      <c r="A416" s="26">
        <v>52.533333333333331</v>
      </c>
      <c r="B416" s="23">
        <v>24869.84</v>
      </c>
    </row>
    <row r="417" spans="1:2" ht="15.75" customHeight="1" x14ac:dyDescent="0.3">
      <c r="A417" s="26">
        <v>27.994444444444444</v>
      </c>
      <c r="B417" s="23">
        <v>24863.25</v>
      </c>
    </row>
    <row r="418" spans="1:2" ht="15.75" customHeight="1" x14ac:dyDescent="0.3">
      <c r="A418" s="26">
        <v>28.747222222222224</v>
      </c>
      <c r="B418" s="23">
        <v>24817.25</v>
      </c>
    </row>
    <row r="419" spans="1:2" ht="15.75" customHeight="1" x14ac:dyDescent="0.3">
      <c r="A419" s="26">
        <v>30.658333333333335</v>
      </c>
      <c r="B419" s="23">
        <v>24795.040000000001</v>
      </c>
    </row>
    <row r="420" spans="1:2" ht="15.75" customHeight="1" x14ac:dyDescent="0.3">
      <c r="A420" s="26">
        <v>26.777777777777779</v>
      </c>
      <c r="B420" s="23">
        <v>24671.66</v>
      </c>
    </row>
    <row r="421" spans="1:2" ht="15.75" customHeight="1" x14ac:dyDescent="0.3">
      <c r="A421" s="26">
        <v>52.988888888888887</v>
      </c>
      <c r="B421" s="23">
        <v>24667.42</v>
      </c>
    </row>
    <row r="422" spans="1:2" ht="15.75" customHeight="1" x14ac:dyDescent="0.3">
      <c r="A422" s="26">
        <v>46.655555555555559</v>
      </c>
      <c r="B422" s="23">
        <v>24603.05</v>
      </c>
    </row>
    <row r="423" spans="1:2" ht="15.75" customHeight="1" x14ac:dyDescent="0.3">
      <c r="A423" s="26">
        <v>47.986111111111114</v>
      </c>
      <c r="B423" s="23">
        <v>24535.7</v>
      </c>
    </row>
    <row r="424" spans="1:2" ht="15.75" customHeight="1" x14ac:dyDescent="0.3">
      <c r="A424" s="26">
        <v>50.733333333333334</v>
      </c>
      <c r="B424" s="23">
        <v>24520.26</v>
      </c>
    </row>
    <row r="425" spans="1:2" ht="15.75" customHeight="1" x14ac:dyDescent="0.3">
      <c r="A425" s="26">
        <v>61.630555555555553</v>
      </c>
      <c r="B425" s="23">
        <v>24513.09</v>
      </c>
    </row>
    <row r="426" spans="1:2" ht="15.75" customHeight="1" x14ac:dyDescent="0.3">
      <c r="A426" s="26">
        <v>54.922222222222224</v>
      </c>
      <c r="B426" s="23">
        <v>24476.48</v>
      </c>
    </row>
    <row r="427" spans="1:2" ht="15.75" customHeight="1" x14ac:dyDescent="0.3">
      <c r="A427" s="26">
        <v>52.522222222222226</v>
      </c>
      <c r="B427" s="23">
        <v>24393.62</v>
      </c>
    </row>
    <row r="428" spans="1:2" ht="15.75" customHeight="1" x14ac:dyDescent="0.3">
      <c r="A428" s="26">
        <v>23.669444444444444</v>
      </c>
      <c r="B428" s="23">
        <v>24387.74</v>
      </c>
    </row>
    <row r="429" spans="1:2" ht="15.75" customHeight="1" x14ac:dyDescent="0.3">
      <c r="A429" s="26">
        <v>18.847222222222221</v>
      </c>
      <c r="B429" s="23">
        <v>24294.02</v>
      </c>
    </row>
    <row r="430" spans="1:2" ht="15.75" customHeight="1" x14ac:dyDescent="0.3">
      <c r="A430" s="26">
        <v>58.477777777777774</v>
      </c>
      <c r="B430" s="23">
        <v>24227.34</v>
      </c>
    </row>
    <row r="431" spans="1:2" ht="15.75" customHeight="1" x14ac:dyDescent="0.3">
      <c r="A431" s="26">
        <v>48.744444444444447</v>
      </c>
      <c r="B431" s="23">
        <v>24180.93</v>
      </c>
    </row>
    <row r="432" spans="1:2" ht="15.75" customHeight="1" x14ac:dyDescent="0.3">
      <c r="A432" s="26">
        <v>49.986111111111114</v>
      </c>
      <c r="B432" s="23">
        <v>24106.91</v>
      </c>
    </row>
    <row r="433" spans="1:2" ht="15.75" customHeight="1" x14ac:dyDescent="0.3">
      <c r="A433" s="26">
        <v>19.43888888888889</v>
      </c>
      <c r="B433" s="23">
        <v>24059.68</v>
      </c>
    </row>
    <row r="434" spans="1:2" ht="15.75" customHeight="1" x14ac:dyDescent="0.3">
      <c r="A434" s="26">
        <v>51.911111111111111</v>
      </c>
      <c r="B434" s="23">
        <v>23967.38</v>
      </c>
    </row>
    <row r="435" spans="1:2" ht="15.75" customHeight="1" x14ac:dyDescent="0.3">
      <c r="A435" s="26">
        <v>52.833333333333336</v>
      </c>
      <c r="B435" s="23">
        <v>23887.66</v>
      </c>
    </row>
    <row r="436" spans="1:2" ht="15.75" customHeight="1" x14ac:dyDescent="0.3">
      <c r="A436" s="26">
        <v>49.947222222222223</v>
      </c>
      <c r="B436" s="23">
        <v>23807.24</v>
      </c>
    </row>
    <row r="437" spans="1:2" ht="15.75" customHeight="1" x14ac:dyDescent="0.3">
      <c r="A437" s="26">
        <v>49.016666666666666</v>
      </c>
      <c r="B437" s="23">
        <v>23568.27</v>
      </c>
    </row>
    <row r="438" spans="1:2" ht="15.75" customHeight="1" x14ac:dyDescent="0.3">
      <c r="A438" s="26">
        <v>39.783333333333331</v>
      </c>
      <c r="B438" s="23">
        <v>23563.02</v>
      </c>
    </row>
    <row r="439" spans="1:2" ht="15.75" customHeight="1" x14ac:dyDescent="0.3">
      <c r="A439" s="26">
        <v>47.569444444444443</v>
      </c>
      <c r="B439" s="23">
        <v>23401.31</v>
      </c>
    </row>
    <row r="440" spans="1:2" ht="15.75" customHeight="1" x14ac:dyDescent="0.3">
      <c r="A440" s="26">
        <v>49.62777777777778</v>
      </c>
      <c r="B440" s="23">
        <v>23306.55</v>
      </c>
    </row>
    <row r="441" spans="1:2" ht="15.75" customHeight="1" x14ac:dyDescent="0.3">
      <c r="A441" s="26">
        <v>28.680555555555557</v>
      </c>
      <c r="B441" s="23">
        <v>23288.93</v>
      </c>
    </row>
    <row r="442" spans="1:2" ht="15.75" customHeight="1" x14ac:dyDescent="0.3">
      <c r="A442" s="26">
        <v>53.56666666666667</v>
      </c>
      <c r="B442" s="23">
        <v>23244.79</v>
      </c>
    </row>
    <row r="443" spans="1:2" ht="15.75" customHeight="1" x14ac:dyDescent="0.3">
      <c r="A443" s="26">
        <v>25.836111111111112</v>
      </c>
      <c r="B443" s="23">
        <v>23241.47</v>
      </c>
    </row>
    <row r="444" spans="1:2" ht="15.75" customHeight="1" x14ac:dyDescent="0.3">
      <c r="A444" s="26">
        <v>19.483333333333334</v>
      </c>
      <c r="B444" s="23">
        <v>23082.959999999999</v>
      </c>
    </row>
    <row r="445" spans="1:2" ht="15.75" customHeight="1" x14ac:dyDescent="0.3">
      <c r="A445" s="26">
        <v>47.74722222222222</v>
      </c>
      <c r="B445" s="23">
        <v>23065.42</v>
      </c>
    </row>
    <row r="446" spans="1:2" ht="15.75" customHeight="1" x14ac:dyDescent="0.3">
      <c r="A446" s="26">
        <v>52.580555555555556</v>
      </c>
      <c r="B446" s="23">
        <v>23045.57</v>
      </c>
    </row>
    <row r="447" spans="1:2" ht="15.75" customHeight="1" x14ac:dyDescent="0.3">
      <c r="A447" s="26">
        <v>19.869444444444444</v>
      </c>
      <c r="B447" s="23">
        <v>22493.66</v>
      </c>
    </row>
    <row r="448" spans="1:2" ht="15.75" customHeight="1" x14ac:dyDescent="0.3">
      <c r="A448" s="26">
        <v>43.56666666666667</v>
      </c>
      <c r="B448" s="23">
        <v>22478.6</v>
      </c>
    </row>
    <row r="449" spans="1:2" ht="15.75" customHeight="1" x14ac:dyDescent="0.3">
      <c r="A449" s="26">
        <v>39.463888888888889</v>
      </c>
      <c r="B449" s="23">
        <v>22462.04</v>
      </c>
    </row>
    <row r="450" spans="1:2" ht="15.75" customHeight="1" x14ac:dyDescent="0.3">
      <c r="A450" s="26">
        <v>56.805555555555557</v>
      </c>
      <c r="B450" s="23">
        <v>22412.65</v>
      </c>
    </row>
    <row r="451" spans="1:2" ht="15.75" customHeight="1" x14ac:dyDescent="0.3">
      <c r="A451" s="26">
        <v>23.783333333333335</v>
      </c>
      <c r="B451" s="23">
        <v>22395.74</v>
      </c>
    </row>
    <row r="452" spans="1:2" ht="15.75" customHeight="1" x14ac:dyDescent="0.3">
      <c r="A452" s="26">
        <v>40.447222222222223</v>
      </c>
      <c r="B452" s="23">
        <v>22331.57</v>
      </c>
    </row>
    <row r="453" spans="1:2" ht="15.75" customHeight="1" x14ac:dyDescent="0.3">
      <c r="A453" s="26">
        <v>51.977777777777774</v>
      </c>
      <c r="B453" s="23">
        <v>22218.11</v>
      </c>
    </row>
    <row r="454" spans="1:2" ht="15.75" customHeight="1" x14ac:dyDescent="0.3">
      <c r="A454" s="26">
        <v>57.788888888888891</v>
      </c>
      <c r="B454" s="23">
        <v>22192.44</v>
      </c>
    </row>
    <row r="455" spans="1:2" ht="15.75" customHeight="1" x14ac:dyDescent="0.3">
      <c r="A455" s="26">
        <v>42.738888888888887</v>
      </c>
      <c r="B455" s="23">
        <v>22144.03</v>
      </c>
    </row>
    <row r="456" spans="1:2" ht="15.75" customHeight="1" x14ac:dyDescent="0.3">
      <c r="A456" s="26">
        <v>21.777777777777779</v>
      </c>
      <c r="B456" s="23">
        <v>22097.62</v>
      </c>
    </row>
    <row r="457" spans="1:2" ht="15.75" customHeight="1" x14ac:dyDescent="0.3">
      <c r="A457" s="26">
        <v>33.65</v>
      </c>
      <c r="B457" s="23">
        <v>21984.47</v>
      </c>
    </row>
    <row r="458" spans="1:2" ht="15.75" customHeight="1" x14ac:dyDescent="0.3">
      <c r="A458" s="26">
        <v>47.469444444444441</v>
      </c>
      <c r="B458" s="23">
        <v>21978.68</v>
      </c>
    </row>
    <row r="459" spans="1:2" ht="15.75" customHeight="1" x14ac:dyDescent="0.3">
      <c r="A459" s="26">
        <v>19.694444444444443</v>
      </c>
      <c r="B459" s="23">
        <v>21882.400000000001</v>
      </c>
    </row>
    <row r="460" spans="1:2" ht="15.75" customHeight="1" x14ac:dyDescent="0.3">
      <c r="A460" s="26">
        <v>43.80833333333333</v>
      </c>
      <c r="B460" s="23">
        <v>21880.82</v>
      </c>
    </row>
    <row r="461" spans="1:2" ht="15.75" customHeight="1" x14ac:dyDescent="0.3">
      <c r="A461" s="26">
        <v>59.780555555555559</v>
      </c>
      <c r="B461" s="23">
        <v>21797</v>
      </c>
    </row>
    <row r="462" spans="1:2" ht="15.75" customHeight="1" x14ac:dyDescent="0.3">
      <c r="A462" s="26">
        <v>43.694444444444443</v>
      </c>
      <c r="B462" s="23">
        <v>21774.32</v>
      </c>
    </row>
    <row r="463" spans="1:2" ht="15.75" customHeight="1" x14ac:dyDescent="0.3">
      <c r="A463" s="26">
        <v>43.716666666666669</v>
      </c>
      <c r="B463" s="23">
        <v>21771.34</v>
      </c>
    </row>
    <row r="464" spans="1:2" ht="15.75" customHeight="1" x14ac:dyDescent="0.3">
      <c r="A464" s="26">
        <v>46.888888888888886</v>
      </c>
      <c r="B464" s="23">
        <v>21677.279999999999</v>
      </c>
    </row>
    <row r="465" spans="1:2" ht="15.75" customHeight="1" x14ac:dyDescent="0.3">
      <c r="A465" s="26">
        <v>60.56111111111111</v>
      </c>
      <c r="B465" s="23">
        <v>21661.16</v>
      </c>
    </row>
    <row r="466" spans="1:2" ht="15.75" customHeight="1" x14ac:dyDescent="0.3">
      <c r="A466" s="26">
        <v>39.452777777777776</v>
      </c>
      <c r="B466" s="23">
        <v>21659.93</v>
      </c>
    </row>
    <row r="467" spans="1:2" ht="15.75" customHeight="1" x14ac:dyDescent="0.3">
      <c r="A467" s="26">
        <v>23.988888888888887</v>
      </c>
      <c r="B467" s="23">
        <v>21595.38</v>
      </c>
    </row>
    <row r="468" spans="1:2" ht="15.75" customHeight="1" x14ac:dyDescent="0.3">
      <c r="A468" s="26">
        <v>32.547222222222224</v>
      </c>
      <c r="B468" s="23">
        <v>21472.48</v>
      </c>
    </row>
    <row r="469" spans="1:2" ht="15.75" customHeight="1" x14ac:dyDescent="0.3">
      <c r="A469" s="26">
        <v>42.761111111111113</v>
      </c>
      <c r="B469" s="23">
        <v>21348.71</v>
      </c>
    </row>
    <row r="470" spans="1:2" ht="15.75" customHeight="1" x14ac:dyDescent="0.3">
      <c r="A470" s="26">
        <v>18.844444444444445</v>
      </c>
      <c r="B470" s="23">
        <v>21344.85</v>
      </c>
    </row>
    <row r="471" spans="1:2" ht="15.75" customHeight="1" x14ac:dyDescent="0.3">
      <c r="A471" s="26">
        <v>42.494444444444447</v>
      </c>
      <c r="B471" s="23">
        <v>21259.38</v>
      </c>
    </row>
    <row r="472" spans="1:2" ht="15.75" customHeight="1" x14ac:dyDescent="0.3">
      <c r="A472" s="26">
        <v>48.763888888888886</v>
      </c>
      <c r="B472" s="23">
        <v>21232.18</v>
      </c>
    </row>
    <row r="473" spans="1:2" ht="15.75" customHeight="1" x14ac:dyDescent="0.3">
      <c r="A473" s="26">
        <v>48.65</v>
      </c>
      <c r="B473" s="23">
        <v>21223.68</v>
      </c>
    </row>
    <row r="474" spans="1:2" ht="15.75" customHeight="1" x14ac:dyDescent="0.3">
      <c r="A474" s="26">
        <v>53.783333333333331</v>
      </c>
      <c r="B474" s="23">
        <v>21195.82</v>
      </c>
    </row>
    <row r="475" spans="1:2" ht="15.75" customHeight="1" x14ac:dyDescent="0.3">
      <c r="A475" s="26">
        <v>45.541666666666664</v>
      </c>
      <c r="B475" s="23">
        <v>21098.55</v>
      </c>
    </row>
    <row r="476" spans="1:2" ht="15.75" customHeight="1" x14ac:dyDescent="0.3">
      <c r="A476" s="26">
        <v>39.93333333333333</v>
      </c>
      <c r="B476" s="23">
        <v>21082.16</v>
      </c>
    </row>
    <row r="477" spans="1:2" ht="15.75" customHeight="1" x14ac:dyDescent="0.3">
      <c r="A477" s="26">
        <v>58.552777777777777</v>
      </c>
      <c r="B477" s="23">
        <v>20893.060000000001</v>
      </c>
    </row>
    <row r="478" spans="1:2" ht="15.75" customHeight="1" x14ac:dyDescent="0.3">
      <c r="A478" s="26">
        <v>47.5</v>
      </c>
      <c r="B478" s="23">
        <v>20878.78</v>
      </c>
    </row>
    <row r="479" spans="1:2" ht="15.75" customHeight="1" x14ac:dyDescent="0.3">
      <c r="A479" s="26">
        <v>55.75</v>
      </c>
      <c r="B479" s="23">
        <v>20781.490000000002</v>
      </c>
    </row>
    <row r="480" spans="1:2" ht="15.75" customHeight="1" x14ac:dyDescent="0.3">
      <c r="A480" s="26">
        <v>36.844444444444441</v>
      </c>
      <c r="B480" s="23">
        <v>20773.63</v>
      </c>
    </row>
    <row r="481" spans="1:2" ht="15.75" customHeight="1" x14ac:dyDescent="0.3">
      <c r="A481" s="26">
        <v>30.733333333333334</v>
      </c>
      <c r="B481" s="23">
        <v>20745.990000000002</v>
      </c>
    </row>
    <row r="482" spans="1:2" ht="15.75" customHeight="1" x14ac:dyDescent="0.3">
      <c r="A482" s="26">
        <v>57.852777777777774</v>
      </c>
      <c r="B482" s="23">
        <v>20709.02</v>
      </c>
    </row>
    <row r="483" spans="1:2" ht="15.75" customHeight="1" x14ac:dyDescent="0.3">
      <c r="A483" s="26">
        <v>55.475000000000001</v>
      </c>
      <c r="B483" s="23">
        <v>20630.28</v>
      </c>
    </row>
    <row r="484" spans="1:2" ht="15.75" customHeight="1" x14ac:dyDescent="0.3">
      <c r="A484" s="26">
        <v>56.913888888888891</v>
      </c>
      <c r="B484" s="23">
        <v>20568.32</v>
      </c>
    </row>
    <row r="485" spans="1:2" ht="15.75" customHeight="1" x14ac:dyDescent="0.3">
      <c r="A485" s="26">
        <v>53.652777777777779</v>
      </c>
      <c r="B485" s="23">
        <v>20463</v>
      </c>
    </row>
    <row r="486" spans="1:2" ht="15.75" customHeight="1" x14ac:dyDescent="0.3">
      <c r="A486" s="26">
        <v>60.638888888888886</v>
      </c>
      <c r="B486" s="23">
        <v>20446.849999999999</v>
      </c>
    </row>
    <row r="487" spans="1:2" ht="15.75" customHeight="1" x14ac:dyDescent="0.3">
      <c r="A487" s="26">
        <v>37.905555555555559</v>
      </c>
      <c r="B487" s="23">
        <v>20420.599999999999</v>
      </c>
    </row>
    <row r="488" spans="1:2" ht="15.75" customHeight="1" x14ac:dyDescent="0.3">
      <c r="A488" s="26">
        <v>60.93333333333333</v>
      </c>
      <c r="B488" s="23">
        <v>20354.5</v>
      </c>
    </row>
    <row r="489" spans="1:2" ht="15.75" customHeight="1" x14ac:dyDescent="0.3">
      <c r="A489" s="26">
        <v>37.725000000000001</v>
      </c>
      <c r="B489" s="23">
        <v>20296.86</v>
      </c>
    </row>
    <row r="490" spans="1:2" ht="15.75" customHeight="1" x14ac:dyDescent="0.3">
      <c r="A490" s="26">
        <v>29.752777777777776</v>
      </c>
      <c r="B490" s="23">
        <v>20277.810000000001</v>
      </c>
    </row>
    <row r="491" spans="1:2" ht="15.75" customHeight="1" x14ac:dyDescent="0.3">
      <c r="A491" s="26">
        <v>56.794444444444444</v>
      </c>
      <c r="B491" s="23">
        <v>20253.84</v>
      </c>
    </row>
    <row r="492" spans="1:2" ht="15.75" customHeight="1" x14ac:dyDescent="0.3">
      <c r="A492" s="26">
        <v>35.641666666666666</v>
      </c>
      <c r="B492" s="23">
        <v>20234.849999999999</v>
      </c>
    </row>
    <row r="493" spans="1:2" ht="15.75" customHeight="1" x14ac:dyDescent="0.3">
      <c r="A493" s="26">
        <v>29</v>
      </c>
      <c r="B493" s="23">
        <v>20177.669999999998</v>
      </c>
    </row>
    <row r="494" spans="1:2" ht="15.75" customHeight="1" x14ac:dyDescent="0.3">
      <c r="A494" s="26">
        <v>20.913888888888888</v>
      </c>
      <c r="B494" s="23">
        <v>20167.34</v>
      </c>
    </row>
    <row r="495" spans="1:2" ht="15.75" customHeight="1" x14ac:dyDescent="0.3">
      <c r="A495" s="26">
        <v>39.672222222222224</v>
      </c>
      <c r="B495" s="23">
        <v>20149.32</v>
      </c>
    </row>
    <row r="496" spans="1:2" ht="15.75" customHeight="1" x14ac:dyDescent="0.3">
      <c r="A496" s="26">
        <v>34.869444444444447</v>
      </c>
      <c r="B496" s="23">
        <v>20009.63</v>
      </c>
    </row>
    <row r="497" spans="1:2" ht="15.75" customHeight="1" x14ac:dyDescent="0.3">
      <c r="A497" s="26">
        <v>56.827777777777776</v>
      </c>
      <c r="B497" s="23">
        <v>19995.29</v>
      </c>
    </row>
    <row r="498" spans="1:2" ht="15.75" customHeight="1" x14ac:dyDescent="0.3">
      <c r="A498" s="26">
        <v>42.663888888888891</v>
      </c>
      <c r="B498" s="23">
        <v>19964.75</v>
      </c>
    </row>
    <row r="499" spans="1:2" ht="15.75" customHeight="1" x14ac:dyDescent="0.3">
      <c r="A499" s="26">
        <v>25.638888888888889</v>
      </c>
      <c r="B499" s="23">
        <v>19933.46</v>
      </c>
    </row>
    <row r="500" spans="1:2" ht="15.75" customHeight="1" x14ac:dyDescent="0.3">
      <c r="A500" s="26">
        <v>43.605555555555554</v>
      </c>
      <c r="B500" s="23">
        <v>19798.05</v>
      </c>
    </row>
    <row r="501" spans="1:2" ht="15.75" customHeight="1" x14ac:dyDescent="0.3">
      <c r="A501" s="26">
        <v>50.983333333333334</v>
      </c>
      <c r="B501" s="23">
        <v>19749.38</v>
      </c>
    </row>
    <row r="502" spans="1:2" ht="15.75" customHeight="1" x14ac:dyDescent="0.3">
      <c r="A502" s="26">
        <v>32.833333333333336</v>
      </c>
      <c r="B502" s="23">
        <v>19719.689999999999</v>
      </c>
    </row>
    <row r="503" spans="1:2" ht="15.75" customHeight="1" x14ac:dyDescent="0.3">
      <c r="A503" s="26">
        <v>28.780555555555555</v>
      </c>
      <c r="B503" s="23">
        <v>19673.34</v>
      </c>
    </row>
    <row r="504" spans="1:2" ht="15.75" customHeight="1" x14ac:dyDescent="0.3">
      <c r="A504" s="26">
        <v>44.705555555555556</v>
      </c>
      <c r="B504" s="23">
        <v>19594.810000000001</v>
      </c>
    </row>
    <row r="505" spans="1:2" ht="15.75" customHeight="1" x14ac:dyDescent="0.3">
      <c r="A505" s="26">
        <v>59.9</v>
      </c>
      <c r="B505" s="23">
        <v>19551.34</v>
      </c>
    </row>
    <row r="506" spans="1:2" ht="15.75" customHeight="1" x14ac:dyDescent="0.3">
      <c r="A506" s="26">
        <v>37.725000000000001</v>
      </c>
      <c r="B506" s="23">
        <v>19539.240000000002</v>
      </c>
    </row>
    <row r="507" spans="1:2" ht="15.75" customHeight="1" x14ac:dyDescent="0.3">
      <c r="A507" s="26">
        <v>30.802777777777777</v>
      </c>
      <c r="B507" s="23">
        <v>19521.97</v>
      </c>
    </row>
    <row r="508" spans="1:2" ht="15.75" customHeight="1" x14ac:dyDescent="0.3">
      <c r="A508" s="26">
        <v>42.583333333333336</v>
      </c>
      <c r="B508" s="23">
        <v>19515.54</v>
      </c>
    </row>
    <row r="509" spans="1:2" ht="15.75" customHeight="1" x14ac:dyDescent="0.3">
      <c r="A509" s="26">
        <v>35.522222222222226</v>
      </c>
      <c r="B509" s="23">
        <v>19496.72</v>
      </c>
    </row>
    <row r="510" spans="1:2" ht="15.75" customHeight="1" x14ac:dyDescent="0.3">
      <c r="A510" s="26">
        <v>40.480555555555554</v>
      </c>
      <c r="B510" s="23">
        <v>19444.27</v>
      </c>
    </row>
    <row r="511" spans="1:2" ht="15.75" customHeight="1" x14ac:dyDescent="0.3">
      <c r="A511" s="26">
        <v>29.755555555555556</v>
      </c>
      <c r="B511" s="23">
        <v>19442.349999999999</v>
      </c>
    </row>
    <row r="512" spans="1:2" ht="15.75" customHeight="1" x14ac:dyDescent="0.3">
      <c r="A512" s="26">
        <v>35.93888888888889</v>
      </c>
      <c r="B512" s="23">
        <v>19362</v>
      </c>
    </row>
    <row r="513" spans="1:2" ht="15.75" customHeight="1" x14ac:dyDescent="0.3">
      <c r="A513" s="26">
        <v>31.788888888888888</v>
      </c>
      <c r="B513" s="23">
        <v>19350.37</v>
      </c>
    </row>
    <row r="514" spans="1:2" ht="15.75" customHeight="1" x14ac:dyDescent="0.3">
      <c r="A514" s="26">
        <v>56.56388888888889</v>
      </c>
      <c r="B514" s="23">
        <v>19321.060000000001</v>
      </c>
    </row>
    <row r="515" spans="1:2" ht="15.75" customHeight="1" x14ac:dyDescent="0.3">
      <c r="A515" s="26">
        <v>55.858333333333334</v>
      </c>
      <c r="B515" s="23">
        <v>19259.96</v>
      </c>
    </row>
    <row r="516" spans="1:2" ht="15.75" customHeight="1" x14ac:dyDescent="0.3">
      <c r="A516" s="26">
        <v>37.444444444444443</v>
      </c>
      <c r="B516" s="23">
        <v>19214.71</v>
      </c>
    </row>
    <row r="517" spans="1:2" ht="15.75" customHeight="1" x14ac:dyDescent="0.3">
      <c r="A517" s="26">
        <v>31.727777777777778</v>
      </c>
      <c r="B517" s="23">
        <v>19199.939999999999</v>
      </c>
    </row>
    <row r="518" spans="1:2" ht="15.75" customHeight="1" x14ac:dyDescent="0.3">
      <c r="A518" s="26">
        <v>43.93333333333333</v>
      </c>
      <c r="B518" s="23">
        <v>19144.580000000002</v>
      </c>
    </row>
    <row r="519" spans="1:2" ht="15.75" customHeight="1" x14ac:dyDescent="0.3">
      <c r="A519" s="26">
        <v>29.694444444444443</v>
      </c>
      <c r="B519" s="23">
        <v>19107.78</v>
      </c>
    </row>
    <row r="520" spans="1:2" ht="15.75" customHeight="1" x14ac:dyDescent="0.3">
      <c r="A520" s="26">
        <v>34.008333333333333</v>
      </c>
      <c r="B520" s="23">
        <v>19040.88</v>
      </c>
    </row>
    <row r="521" spans="1:2" ht="15.75" customHeight="1" x14ac:dyDescent="0.3">
      <c r="A521" s="26">
        <v>39.469444444444441</v>
      </c>
      <c r="B521" s="23">
        <v>19023.259999999998</v>
      </c>
    </row>
    <row r="522" spans="1:2" ht="15.75" customHeight="1" x14ac:dyDescent="0.3">
      <c r="A522" s="26">
        <v>34.62222222222222</v>
      </c>
      <c r="B522" s="23">
        <v>18972.5</v>
      </c>
    </row>
    <row r="523" spans="1:2" ht="15.75" customHeight="1" x14ac:dyDescent="0.3">
      <c r="A523" s="26">
        <v>30.522222222222222</v>
      </c>
      <c r="B523" s="23">
        <v>18963.169999999998</v>
      </c>
    </row>
    <row r="524" spans="1:2" ht="15.75" customHeight="1" x14ac:dyDescent="0.3">
      <c r="A524" s="26">
        <v>24.838888888888889</v>
      </c>
      <c r="B524" s="23">
        <v>18955.22</v>
      </c>
    </row>
    <row r="525" spans="1:2" ht="15.75" customHeight="1" x14ac:dyDescent="0.3">
      <c r="A525" s="26">
        <v>59.633333333333333</v>
      </c>
      <c r="B525" s="23">
        <v>18954.560000000001</v>
      </c>
    </row>
    <row r="526" spans="1:2" ht="15.75" customHeight="1" x14ac:dyDescent="0.3">
      <c r="A526" s="26">
        <v>53.847222222222221</v>
      </c>
      <c r="B526" s="23">
        <v>18932.810000000001</v>
      </c>
    </row>
    <row r="527" spans="1:2" ht="15.75" customHeight="1" x14ac:dyDescent="0.3">
      <c r="A527" s="26">
        <v>27.697222222222223</v>
      </c>
      <c r="B527" s="23">
        <v>18903.490000000002</v>
      </c>
    </row>
    <row r="528" spans="1:2" ht="15.75" customHeight="1" x14ac:dyDescent="0.3">
      <c r="A528" s="26">
        <v>59.505555555555553</v>
      </c>
      <c r="B528" s="23">
        <v>18883.330000000002</v>
      </c>
    </row>
    <row r="529" spans="1:2" ht="15.75" customHeight="1" x14ac:dyDescent="0.3">
      <c r="A529" s="26">
        <v>19.872222222222224</v>
      </c>
      <c r="B529" s="23">
        <v>18838.7</v>
      </c>
    </row>
    <row r="530" spans="1:2" ht="15.75" customHeight="1" x14ac:dyDescent="0.3">
      <c r="A530" s="26">
        <v>60.472222222222221</v>
      </c>
      <c r="B530" s="23">
        <v>18815.53</v>
      </c>
    </row>
    <row r="531" spans="1:2" ht="15.75" customHeight="1" x14ac:dyDescent="0.3">
      <c r="A531" s="26">
        <v>43.647222222222226</v>
      </c>
      <c r="B531" s="23">
        <v>18806.150000000001</v>
      </c>
    </row>
    <row r="532" spans="1:2" ht="15.75" customHeight="1" x14ac:dyDescent="0.3">
      <c r="A532" s="26">
        <v>27.527777777777779</v>
      </c>
      <c r="B532" s="23">
        <v>18804.75</v>
      </c>
    </row>
    <row r="533" spans="1:2" ht="15.75" customHeight="1" x14ac:dyDescent="0.3">
      <c r="A533" s="26">
        <v>43.552777777777777</v>
      </c>
      <c r="B533" s="23">
        <v>18767.740000000002</v>
      </c>
    </row>
    <row r="534" spans="1:2" ht="15.75" customHeight="1" x14ac:dyDescent="0.3">
      <c r="A534" s="26">
        <v>30.447222222222223</v>
      </c>
      <c r="B534" s="23">
        <v>18765.88</v>
      </c>
    </row>
    <row r="535" spans="1:2" ht="15.75" customHeight="1" x14ac:dyDescent="0.3">
      <c r="A535" s="26">
        <v>55.772222222222226</v>
      </c>
      <c r="B535" s="23">
        <v>18694.689999999999</v>
      </c>
    </row>
    <row r="536" spans="1:2" ht="15.75" customHeight="1" x14ac:dyDescent="0.3">
      <c r="A536" s="26">
        <v>52.641666666666666</v>
      </c>
      <c r="B536" s="23">
        <v>18682.740000000002</v>
      </c>
    </row>
    <row r="537" spans="1:2" ht="15.75" customHeight="1" x14ac:dyDescent="0.3">
      <c r="A537" s="26">
        <v>24.708333333333332</v>
      </c>
      <c r="B537" s="23">
        <v>18648.419999999998</v>
      </c>
    </row>
    <row r="538" spans="1:2" ht="15.75" customHeight="1" x14ac:dyDescent="0.3">
      <c r="A538" s="26">
        <v>36.822222222222223</v>
      </c>
      <c r="B538" s="23">
        <v>18608.259999999998</v>
      </c>
    </row>
    <row r="539" spans="1:2" ht="15.75" customHeight="1" x14ac:dyDescent="0.3">
      <c r="A539" s="26">
        <v>58.7</v>
      </c>
      <c r="B539" s="23">
        <v>18443.11</v>
      </c>
    </row>
    <row r="540" spans="1:2" ht="15.75" customHeight="1" x14ac:dyDescent="0.3">
      <c r="A540" s="26">
        <v>23.480555555555554</v>
      </c>
      <c r="B540" s="23">
        <v>18328.240000000002</v>
      </c>
    </row>
    <row r="541" spans="1:2" ht="15.75" customHeight="1" x14ac:dyDescent="0.3">
      <c r="A541" s="26">
        <v>27.927777777777777</v>
      </c>
      <c r="B541" s="23">
        <v>18310.740000000002</v>
      </c>
    </row>
    <row r="542" spans="1:2" ht="15.75" customHeight="1" x14ac:dyDescent="0.3">
      <c r="A542" s="26">
        <v>30.452777777777779</v>
      </c>
      <c r="B542" s="23">
        <v>18259.22</v>
      </c>
    </row>
    <row r="543" spans="1:2" ht="15.75" customHeight="1" x14ac:dyDescent="0.3">
      <c r="A543" s="26">
        <v>27.847222222222221</v>
      </c>
      <c r="B543" s="23">
        <v>18246.5</v>
      </c>
    </row>
    <row r="544" spans="1:2" ht="15.75" customHeight="1" x14ac:dyDescent="0.3">
      <c r="A544" s="26">
        <v>18.744444444444444</v>
      </c>
      <c r="B544" s="23">
        <v>18223.45</v>
      </c>
    </row>
    <row r="545" spans="1:2" ht="15.75" customHeight="1" x14ac:dyDescent="0.3">
      <c r="A545" s="26">
        <v>25.980555555555554</v>
      </c>
      <c r="B545" s="23">
        <v>18218.16</v>
      </c>
    </row>
    <row r="546" spans="1:2" ht="15.75" customHeight="1" x14ac:dyDescent="0.3">
      <c r="A546" s="26">
        <v>59.927777777777777</v>
      </c>
      <c r="B546" s="23">
        <v>18208.34</v>
      </c>
    </row>
    <row r="547" spans="1:2" ht="15.75" customHeight="1" x14ac:dyDescent="0.3">
      <c r="A547" s="26">
        <v>29.905555555555555</v>
      </c>
      <c r="B547" s="23">
        <v>18157.88</v>
      </c>
    </row>
    <row r="548" spans="1:2" ht="15.75" customHeight="1" x14ac:dyDescent="0.3">
      <c r="A548" s="26">
        <v>23.622222222222224</v>
      </c>
      <c r="B548" s="23">
        <v>18033.97</v>
      </c>
    </row>
    <row r="549" spans="1:2" ht="15.75" customHeight="1" x14ac:dyDescent="0.3">
      <c r="A549" s="26">
        <v>57.641666666666666</v>
      </c>
      <c r="B549" s="23">
        <v>18031.189999999999</v>
      </c>
    </row>
    <row r="550" spans="1:2" ht="15.75" customHeight="1" x14ac:dyDescent="0.3">
      <c r="A550" s="26">
        <v>47.947222222222223</v>
      </c>
      <c r="B550" s="23">
        <v>18031.16</v>
      </c>
    </row>
    <row r="551" spans="1:2" ht="15.75" customHeight="1" x14ac:dyDescent="0.3">
      <c r="A551" s="26">
        <v>21.694444444444443</v>
      </c>
      <c r="B551" s="23">
        <v>17942.11</v>
      </c>
    </row>
    <row r="552" spans="1:2" ht="15.75" customHeight="1" x14ac:dyDescent="0.3">
      <c r="A552" s="26">
        <v>45.641666666666666</v>
      </c>
      <c r="B552" s="23">
        <v>17929.3</v>
      </c>
    </row>
    <row r="553" spans="1:2" ht="15.75" customHeight="1" x14ac:dyDescent="0.3">
      <c r="A553" s="26">
        <v>33.511111111111113</v>
      </c>
      <c r="B553" s="23">
        <v>17904.53</v>
      </c>
    </row>
    <row r="554" spans="1:2" ht="15.75" customHeight="1" x14ac:dyDescent="0.3">
      <c r="A554" s="26">
        <v>43.572222222222223</v>
      </c>
      <c r="B554" s="23">
        <v>17882.669999999998</v>
      </c>
    </row>
    <row r="555" spans="1:2" ht="15.75" customHeight="1" x14ac:dyDescent="0.3">
      <c r="A555" s="26">
        <v>25.783333333333335</v>
      </c>
      <c r="B555" s="23">
        <v>17878.900000000001</v>
      </c>
    </row>
    <row r="556" spans="1:2" ht="15.75" customHeight="1" x14ac:dyDescent="0.3">
      <c r="A556" s="26">
        <v>46.488888888888887</v>
      </c>
      <c r="B556" s="23">
        <v>17862.919999999998</v>
      </c>
    </row>
    <row r="557" spans="1:2" ht="15.75" customHeight="1" x14ac:dyDescent="0.3">
      <c r="A557" s="26">
        <v>59.5</v>
      </c>
      <c r="B557" s="23">
        <v>17832.599999999999</v>
      </c>
    </row>
    <row r="558" spans="1:2" ht="15.75" customHeight="1" x14ac:dyDescent="0.3">
      <c r="A558" s="26">
        <v>43.661111111111111</v>
      </c>
      <c r="B558" s="23">
        <v>17779.939999999999</v>
      </c>
    </row>
    <row r="559" spans="1:2" ht="15.75" customHeight="1" x14ac:dyDescent="0.3">
      <c r="A559" s="26">
        <v>56.963888888888889</v>
      </c>
      <c r="B559" s="23">
        <v>17777.73</v>
      </c>
    </row>
    <row r="560" spans="1:2" ht="15.75" customHeight="1" x14ac:dyDescent="0.3">
      <c r="A560" s="26">
        <v>19.899999999999999</v>
      </c>
      <c r="B560" s="23">
        <v>17748.509999999998</v>
      </c>
    </row>
    <row r="561" spans="1:2" ht="15.75" customHeight="1" x14ac:dyDescent="0.3">
      <c r="A561" s="26">
        <v>28.93611111111111</v>
      </c>
      <c r="B561" s="23">
        <v>17663.14</v>
      </c>
    </row>
    <row r="562" spans="1:2" ht="15.75" customHeight="1" x14ac:dyDescent="0.3">
      <c r="A562" s="26">
        <v>32.619444444444447</v>
      </c>
      <c r="B562" s="23">
        <v>17626.240000000002</v>
      </c>
    </row>
    <row r="563" spans="1:2" ht="15.75" customHeight="1" x14ac:dyDescent="0.3">
      <c r="A563" s="26">
        <v>52.866666666666667</v>
      </c>
      <c r="B563" s="23">
        <v>17584.72</v>
      </c>
    </row>
    <row r="564" spans="1:2" ht="15.75" customHeight="1" x14ac:dyDescent="0.3">
      <c r="A564" s="26">
        <v>20.786111111111111</v>
      </c>
      <c r="B564" s="23">
        <v>17560.38</v>
      </c>
    </row>
    <row r="565" spans="1:2" ht="15.75" customHeight="1" x14ac:dyDescent="0.3">
      <c r="A565" s="26">
        <v>59.56111111111111</v>
      </c>
      <c r="B565" s="23">
        <v>17556.88</v>
      </c>
    </row>
    <row r="566" spans="1:2" ht="15.75" customHeight="1" x14ac:dyDescent="0.3">
      <c r="A566" s="26">
        <v>54.905555555555559</v>
      </c>
      <c r="B566" s="23">
        <v>17507.47</v>
      </c>
    </row>
    <row r="567" spans="1:2" ht="15.75" customHeight="1" x14ac:dyDescent="0.3">
      <c r="A567" s="26">
        <v>57.977777777777774</v>
      </c>
      <c r="B567" s="23">
        <v>17505.650000000001</v>
      </c>
    </row>
    <row r="568" spans="1:2" ht="15.75" customHeight="1" x14ac:dyDescent="0.3">
      <c r="A568" s="26">
        <v>32.44166666666667</v>
      </c>
      <c r="B568" s="23">
        <v>17496.310000000001</v>
      </c>
    </row>
    <row r="569" spans="1:2" ht="15.75" customHeight="1" x14ac:dyDescent="0.3">
      <c r="A569" s="26">
        <v>52</v>
      </c>
      <c r="B569" s="23">
        <v>17479.53</v>
      </c>
    </row>
    <row r="570" spans="1:2" ht="15.75" customHeight="1" x14ac:dyDescent="0.3">
      <c r="A570" s="26">
        <v>19.600000000000001</v>
      </c>
      <c r="B570" s="23">
        <v>17468.98</v>
      </c>
    </row>
    <row r="571" spans="1:2" ht="15.75" customHeight="1" x14ac:dyDescent="0.3">
      <c r="A571" s="26">
        <v>30.638888888888889</v>
      </c>
      <c r="B571" s="23">
        <v>17361.77</v>
      </c>
    </row>
    <row r="572" spans="1:2" ht="15.75" customHeight="1" x14ac:dyDescent="0.3">
      <c r="A572" s="26">
        <v>19.602777777777778</v>
      </c>
      <c r="B572" s="23">
        <v>17352.68</v>
      </c>
    </row>
    <row r="573" spans="1:2" ht="15.75" customHeight="1" x14ac:dyDescent="0.3">
      <c r="A573" s="26">
        <v>59.905555555555559</v>
      </c>
      <c r="B573" s="23">
        <v>17337.580000000002</v>
      </c>
    </row>
    <row r="574" spans="1:2" ht="15.75" customHeight="1" x14ac:dyDescent="0.3">
      <c r="A574" s="26">
        <v>47.786111111111111</v>
      </c>
      <c r="B574" s="23">
        <v>17253.43</v>
      </c>
    </row>
    <row r="575" spans="1:2" ht="15.75" customHeight="1" x14ac:dyDescent="0.3">
      <c r="A575" s="26">
        <v>40.62777777777778</v>
      </c>
      <c r="B575" s="23">
        <v>17179.52</v>
      </c>
    </row>
    <row r="576" spans="1:2" ht="15.75" customHeight="1" x14ac:dyDescent="0.3">
      <c r="A576" s="26">
        <v>18.805555555555557</v>
      </c>
      <c r="B576" s="23">
        <v>17178.68</v>
      </c>
    </row>
    <row r="577" spans="1:2" ht="15.75" customHeight="1" x14ac:dyDescent="0.3">
      <c r="A577" s="26">
        <v>59.00277777777778</v>
      </c>
      <c r="B577" s="23">
        <v>17174.52</v>
      </c>
    </row>
    <row r="578" spans="1:2" ht="15.75" customHeight="1" x14ac:dyDescent="0.3">
      <c r="A578" s="26">
        <v>57.727777777777774</v>
      </c>
      <c r="B578" s="23">
        <v>17172.27</v>
      </c>
    </row>
    <row r="579" spans="1:2" ht="15.75" customHeight="1" x14ac:dyDescent="0.3">
      <c r="A579" s="26">
        <v>25.013888888888889</v>
      </c>
      <c r="B579" s="23">
        <v>17128.43</v>
      </c>
    </row>
    <row r="580" spans="1:2" ht="15.75" customHeight="1" x14ac:dyDescent="0.3">
      <c r="A580" s="26">
        <v>20.944444444444443</v>
      </c>
      <c r="B580" s="23">
        <v>17085.27</v>
      </c>
    </row>
    <row r="581" spans="1:2" ht="15.75" customHeight="1" x14ac:dyDescent="0.3">
      <c r="A581" s="26">
        <v>19.45</v>
      </c>
      <c r="B581" s="23">
        <v>17081.080000000002</v>
      </c>
    </row>
    <row r="582" spans="1:2" ht="15.75" customHeight="1" x14ac:dyDescent="0.3">
      <c r="A582" s="26">
        <v>26.994444444444444</v>
      </c>
      <c r="B582" s="23">
        <v>17043.34</v>
      </c>
    </row>
    <row r="583" spans="1:2" ht="15.75" customHeight="1" x14ac:dyDescent="0.3">
      <c r="A583" s="26">
        <v>51.794444444444444</v>
      </c>
      <c r="B583" s="23">
        <v>17016.009999999998</v>
      </c>
    </row>
    <row r="584" spans="1:2" ht="15.75" customHeight="1" x14ac:dyDescent="0.3">
      <c r="A584" s="26">
        <v>42.894444444444446</v>
      </c>
      <c r="B584" s="23">
        <v>16990.55</v>
      </c>
    </row>
    <row r="585" spans="1:2" ht="15.75" customHeight="1" x14ac:dyDescent="0.3">
      <c r="A585" s="26">
        <v>45.786111111111111</v>
      </c>
      <c r="B585" s="23">
        <v>16921.09</v>
      </c>
    </row>
    <row r="586" spans="1:2" ht="15.75" customHeight="1" x14ac:dyDescent="0.3">
      <c r="A586" s="26">
        <v>54.630555555555553</v>
      </c>
      <c r="B586" s="23">
        <v>16903.5</v>
      </c>
    </row>
    <row r="587" spans="1:2" ht="15.75" customHeight="1" x14ac:dyDescent="0.3">
      <c r="A587" s="26">
        <v>19.744444444444444</v>
      </c>
      <c r="B587" s="23">
        <v>16884.919999999998</v>
      </c>
    </row>
    <row r="588" spans="1:2" ht="15.75" customHeight="1" x14ac:dyDescent="0.3">
      <c r="A588" s="26">
        <v>48.833333333333336</v>
      </c>
      <c r="B588" s="23">
        <v>16841.32</v>
      </c>
    </row>
    <row r="589" spans="1:2" ht="15.75" customHeight="1" x14ac:dyDescent="0.3">
      <c r="A589" s="26">
        <v>27.636111111111113</v>
      </c>
      <c r="B589" s="23">
        <v>16796.41</v>
      </c>
    </row>
    <row r="590" spans="1:2" ht="15.75" customHeight="1" x14ac:dyDescent="0.3">
      <c r="A590" s="26">
        <v>60.858333333333334</v>
      </c>
      <c r="B590" s="23">
        <v>16779.400000000001</v>
      </c>
    </row>
    <row r="591" spans="1:2" ht="15.75" customHeight="1" x14ac:dyDescent="0.3">
      <c r="A591" s="26">
        <v>33.708333333333336</v>
      </c>
      <c r="B591" s="23">
        <v>16776.3</v>
      </c>
    </row>
    <row r="592" spans="1:2" ht="15.75" customHeight="1" x14ac:dyDescent="0.3">
      <c r="A592" s="26">
        <v>48.777777777777779</v>
      </c>
      <c r="B592" s="23">
        <v>16770.990000000002</v>
      </c>
    </row>
    <row r="593" spans="1:2" ht="15.75" customHeight="1" x14ac:dyDescent="0.3">
      <c r="A593" s="26">
        <v>29.591666666666665</v>
      </c>
      <c r="B593" s="23">
        <v>16657.72</v>
      </c>
    </row>
    <row r="594" spans="1:2" ht="15.75" customHeight="1" x14ac:dyDescent="0.3">
      <c r="A594" s="26">
        <v>45.702777777777776</v>
      </c>
      <c r="B594" s="23">
        <v>16631.61</v>
      </c>
    </row>
    <row r="595" spans="1:2" ht="15.75" customHeight="1" x14ac:dyDescent="0.3">
      <c r="A595" s="26">
        <v>47.87222222222222</v>
      </c>
      <c r="B595" s="23">
        <v>16602.18</v>
      </c>
    </row>
    <row r="596" spans="1:2" ht="15.75" customHeight="1" x14ac:dyDescent="0.3">
      <c r="A596" s="26">
        <v>52.911111111111111</v>
      </c>
      <c r="B596" s="23">
        <v>16600.16</v>
      </c>
    </row>
    <row r="597" spans="1:2" ht="15.75" customHeight="1" x14ac:dyDescent="0.3">
      <c r="A597" s="26">
        <v>59.952777777777776</v>
      </c>
      <c r="B597" s="23">
        <v>16587.96</v>
      </c>
    </row>
    <row r="598" spans="1:2" ht="15.75" customHeight="1" x14ac:dyDescent="0.3">
      <c r="A598" s="26">
        <v>21.952777777777779</v>
      </c>
      <c r="B598" s="23">
        <v>16586.5</v>
      </c>
    </row>
    <row r="599" spans="1:2" ht="15.75" customHeight="1" x14ac:dyDescent="0.3">
      <c r="A599" s="26">
        <v>27.458333333333332</v>
      </c>
      <c r="B599" s="23">
        <v>16577.78</v>
      </c>
    </row>
    <row r="600" spans="1:2" ht="15.75" customHeight="1" x14ac:dyDescent="0.3">
      <c r="A600" s="26">
        <v>64.661111111111111</v>
      </c>
      <c r="B600" s="23">
        <v>16455.71</v>
      </c>
    </row>
    <row r="601" spans="1:2" ht="15.75" customHeight="1" x14ac:dyDescent="0.3">
      <c r="A601" s="26">
        <v>19.466666666666665</v>
      </c>
      <c r="B601" s="23">
        <v>16450.89</v>
      </c>
    </row>
    <row r="602" spans="1:2" ht="15.75" customHeight="1" x14ac:dyDescent="0.3">
      <c r="A602" s="26">
        <v>27.694444444444443</v>
      </c>
      <c r="B602" s="23">
        <v>16420.490000000002</v>
      </c>
    </row>
    <row r="603" spans="1:2" ht="15.75" customHeight="1" x14ac:dyDescent="0.3">
      <c r="A603" s="26">
        <v>57.508333333333333</v>
      </c>
      <c r="B603" s="23">
        <v>16351.42</v>
      </c>
    </row>
    <row r="604" spans="1:2" ht="15.75" customHeight="1" x14ac:dyDescent="0.3">
      <c r="A604" s="26">
        <v>53.833333333333336</v>
      </c>
      <c r="B604" s="23">
        <v>16311.05</v>
      </c>
    </row>
    <row r="605" spans="1:2" ht="15.75" customHeight="1" x14ac:dyDescent="0.3">
      <c r="A605" s="26">
        <v>19.788888888888888</v>
      </c>
      <c r="B605" s="23">
        <v>16297.85</v>
      </c>
    </row>
    <row r="606" spans="1:2" ht="15.75" customHeight="1" x14ac:dyDescent="0.3">
      <c r="A606" s="26">
        <v>50.855555555555554</v>
      </c>
      <c r="B606" s="23">
        <v>16267.32</v>
      </c>
    </row>
    <row r="607" spans="1:2" ht="15.75" customHeight="1" x14ac:dyDescent="0.3">
      <c r="A607" s="26">
        <v>20.75</v>
      </c>
      <c r="B607" s="23">
        <v>16232.85</v>
      </c>
    </row>
    <row r="608" spans="1:2" ht="15.75" customHeight="1" x14ac:dyDescent="0.3">
      <c r="A608" s="26">
        <v>34.797222222222224</v>
      </c>
      <c r="B608" s="23">
        <v>16205.88</v>
      </c>
    </row>
    <row r="609" spans="1:2" ht="15.75" customHeight="1" x14ac:dyDescent="0.3">
      <c r="A609" s="26">
        <v>34.838888888888889</v>
      </c>
      <c r="B609" s="23">
        <v>16199.1</v>
      </c>
    </row>
    <row r="610" spans="1:2" ht="15.75" customHeight="1" x14ac:dyDescent="0.3">
      <c r="A610" s="26">
        <v>48.741666666666667</v>
      </c>
      <c r="B610" s="23">
        <v>16190.97</v>
      </c>
    </row>
    <row r="611" spans="1:2" ht="15.75" customHeight="1" x14ac:dyDescent="0.3">
      <c r="A611" s="26">
        <v>40.922222222222224</v>
      </c>
      <c r="B611" s="23">
        <v>16152.04</v>
      </c>
    </row>
    <row r="612" spans="1:2" ht="15.75" customHeight="1" x14ac:dyDescent="0.3">
      <c r="A612" s="26">
        <v>29.488888888888887</v>
      </c>
      <c r="B612" s="23">
        <v>16138.76</v>
      </c>
    </row>
    <row r="613" spans="1:2" ht="15.75" customHeight="1" x14ac:dyDescent="0.3">
      <c r="A613" s="26">
        <v>35.672222222222224</v>
      </c>
      <c r="B613" s="23">
        <v>16122.65</v>
      </c>
    </row>
    <row r="614" spans="1:2" ht="15.75" customHeight="1" x14ac:dyDescent="0.3">
      <c r="A614" s="26">
        <v>29.833333333333332</v>
      </c>
      <c r="B614" s="23">
        <v>16115.3</v>
      </c>
    </row>
    <row r="615" spans="1:2" ht="15.75" customHeight="1" x14ac:dyDescent="0.3">
      <c r="A615" s="26">
        <v>37.780555555555559</v>
      </c>
      <c r="B615" s="23">
        <v>16097.94</v>
      </c>
    </row>
    <row r="616" spans="1:2" ht="15.75" customHeight="1" x14ac:dyDescent="0.3">
      <c r="A616" s="26">
        <v>64.963888888888889</v>
      </c>
      <c r="B616" s="23">
        <v>16085.13</v>
      </c>
    </row>
    <row r="617" spans="1:2" ht="15.75" customHeight="1" x14ac:dyDescent="0.3">
      <c r="A617" s="26">
        <v>64.62777777777778</v>
      </c>
      <c r="B617" s="23">
        <v>16069.08</v>
      </c>
    </row>
    <row r="618" spans="1:2" ht="15.75" customHeight="1" x14ac:dyDescent="0.3">
      <c r="A618" s="26">
        <v>44.727777777777774</v>
      </c>
      <c r="B618" s="23">
        <v>16062.89</v>
      </c>
    </row>
    <row r="619" spans="1:2" ht="15.75" customHeight="1" x14ac:dyDescent="0.3">
      <c r="A619" s="26">
        <v>34.508333333333333</v>
      </c>
      <c r="B619" s="23">
        <v>16059.06</v>
      </c>
    </row>
    <row r="620" spans="1:2" ht="15.75" customHeight="1" x14ac:dyDescent="0.3">
      <c r="A620" s="26">
        <v>42.719444444444441</v>
      </c>
      <c r="B620" s="23">
        <v>15966.19</v>
      </c>
    </row>
    <row r="621" spans="1:2" ht="15.75" customHeight="1" x14ac:dyDescent="0.3">
      <c r="A621" s="26">
        <v>40.87222222222222</v>
      </c>
      <c r="B621" s="23">
        <v>15965.29</v>
      </c>
    </row>
    <row r="622" spans="1:2" ht="15.75" customHeight="1" x14ac:dyDescent="0.3">
      <c r="A622" s="26">
        <v>42.655555555555559</v>
      </c>
      <c r="B622" s="23">
        <v>15922.29</v>
      </c>
    </row>
    <row r="623" spans="1:2" ht="15.75" customHeight="1" x14ac:dyDescent="0.3">
      <c r="A623" s="26">
        <v>60.452777777777776</v>
      </c>
      <c r="B623" s="23">
        <v>15840.81</v>
      </c>
    </row>
    <row r="624" spans="1:2" ht="15.75" customHeight="1" x14ac:dyDescent="0.3">
      <c r="A624" s="26">
        <v>40.575000000000003</v>
      </c>
      <c r="B624" s="23">
        <v>15828.82</v>
      </c>
    </row>
    <row r="625" spans="1:2" ht="15.75" customHeight="1" x14ac:dyDescent="0.3">
      <c r="A625" s="26">
        <v>38.950000000000003</v>
      </c>
      <c r="B625" s="23">
        <v>15820.7</v>
      </c>
    </row>
    <row r="626" spans="1:2" ht="15.75" customHeight="1" x14ac:dyDescent="0.3">
      <c r="A626" s="26">
        <v>25.663888888888888</v>
      </c>
      <c r="B626" s="23">
        <v>15817.99</v>
      </c>
    </row>
    <row r="627" spans="1:2" ht="15.75" customHeight="1" x14ac:dyDescent="0.3">
      <c r="A627" s="26">
        <v>48.774999999999999</v>
      </c>
      <c r="B627" s="23">
        <v>15746.62</v>
      </c>
    </row>
    <row r="628" spans="1:2" ht="15.75" customHeight="1" x14ac:dyDescent="0.3">
      <c r="A628" s="26">
        <v>46.716666666666669</v>
      </c>
      <c r="B628" s="23">
        <v>15698.86</v>
      </c>
    </row>
    <row r="629" spans="1:2" ht="15.75" customHeight="1" x14ac:dyDescent="0.3">
      <c r="A629" s="26">
        <v>49.95</v>
      </c>
      <c r="B629" s="23">
        <v>15670.3</v>
      </c>
    </row>
    <row r="630" spans="1:2" ht="15.75" customHeight="1" x14ac:dyDescent="0.3">
      <c r="A630" s="26">
        <v>34.461111111111109</v>
      </c>
      <c r="B630" s="23">
        <v>15646.28</v>
      </c>
    </row>
    <row r="631" spans="1:2" ht="15.75" customHeight="1" x14ac:dyDescent="0.3">
      <c r="A631" s="26">
        <v>63.005555555555553</v>
      </c>
      <c r="B631" s="23">
        <v>15612.19</v>
      </c>
    </row>
    <row r="632" spans="1:2" ht="15.75" customHeight="1" x14ac:dyDescent="0.3">
      <c r="A632" s="26">
        <v>57.611111111111114</v>
      </c>
      <c r="B632" s="23">
        <v>15608.58</v>
      </c>
    </row>
    <row r="633" spans="1:2" ht="15.75" customHeight="1" x14ac:dyDescent="0.3">
      <c r="A633" s="26">
        <v>48.855555555555554</v>
      </c>
      <c r="B633" s="23">
        <v>15556.67</v>
      </c>
    </row>
    <row r="634" spans="1:2" ht="15.75" customHeight="1" x14ac:dyDescent="0.3">
      <c r="A634" s="26">
        <v>63.68333333333333</v>
      </c>
      <c r="B634" s="23">
        <v>15555.19</v>
      </c>
    </row>
    <row r="635" spans="1:2" ht="15.75" customHeight="1" x14ac:dyDescent="0.3">
      <c r="A635" s="26">
        <v>48.944444444444443</v>
      </c>
      <c r="B635" s="23">
        <v>15532.16</v>
      </c>
    </row>
    <row r="636" spans="1:2" ht="15.75" customHeight="1" x14ac:dyDescent="0.3">
      <c r="A636" s="26">
        <v>18.891666666666666</v>
      </c>
      <c r="B636" s="23">
        <v>15518.18</v>
      </c>
    </row>
    <row r="637" spans="1:2" ht="15.75" customHeight="1" x14ac:dyDescent="0.3">
      <c r="A637" s="26">
        <v>46.883333333333333</v>
      </c>
      <c r="B637" s="23">
        <v>15450.48</v>
      </c>
    </row>
    <row r="638" spans="1:2" ht="15.75" customHeight="1" x14ac:dyDescent="0.3">
      <c r="A638" s="26">
        <v>32.619444444444447</v>
      </c>
      <c r="B638" s="23">
        <v>15440.2</v>
      </c>
    </row>
    <row r="639" spans="1:2" ht="15.75" customHeight="1" x14ac:dyDescent="0.3">
      <c r="A639" s="26">
        <v>58.761111111111113</v>
      </c>
      <c r="B639" s="23">
        <v>15377.77</v>
      </c>
    </row>
    <row r="640" spans="1:2" ht="15.75" customHeight="1" x14ac:dyDescent="0.3">
      <c r="A640" s="26">
        <v>60.755555555555553</v>
      </c>
      <c r="B640" s="23">
        <v>15368.22</v>
      </c>
    </row>
    <row r="641" spans="1:2" ht="15.75" customHeight="1" x14ac:dyDescent="0.3">
      <c r="A641" s="26">
        <v>54.888888888888886</v>
      </c>
      <c r="B641" s="23">
        <v>15363.77</v>
      </c>
    </row>
    <row r="642" spans="1:2" ht="15.75" customHeight="1" x14ac:dyDescent="0.3">
      <c r="A642" s="26">
        <v>34.475000000000001</v>
      </c>
      <c r="B642" s="23">
        <v>15361.5</v>
      </c>
    </row>
    <row r="643" spans="1:2" ht="15.75" customHeight="1" x14ac:dyDescent="0.3">
      <c r="A643" s="26">
        <v>21.9</v>
      </c>
      <c r="B643" s="23">
        <v>15359.1</v>
      </c>
    </row>
    <row r="644" spans="1:2" ht="15.75" customHeight="1" x14ac:dyDescent="0.3">
      <c r="A644" s="26">
        <v>59.486111111111114</v>
      </c>
      <c r="B644" s="23">
        <v>15322.77</v>
      </c>
    </row>
    <row r="645" spans="1:2" ht="15.75" customHeight="1" x14ac:dyDescent="0.3">
      <c r="A645" s="26">
        <v>53.727777777777774</v>
      </c>
      <c r="B645" s="23">
        <v>15260.52</v>
      </c>
    </row>
    <row r="646" spans="1:2" ht="15.75" customHeight="1" x14ac:dyDescent="0.3">
      <c r="A646" s="26">
        <v>62.869444444444447</v>
      </c>
      <c r="B646" s="23">
        <v>15230.32</v>
      </c>
    </row>
    <row r="647" spans="1:2" ht="15.75" customHeight="1" x14ac:dyDescent="0.3">
      <c r="A647" s="26">
        <v>44.541666666666664</v>
      </c>
      <c r="B647" s="23">
        <v>15207.92</v>
      </c>
    </row>
    <row r="648" spans="1:2" ht="15.75" customHeight="1" x14ac:dyDescent="0.3">
      <c r="A648" s="26">
        <v>60.975000000000001</v>
      </c>
      <c r="B648" s="23">
        <v>15174.81</v>
      </c>
    </row>
    <row r="649" spans="1:2" ht="15.75" customHeight="1" x14ac:dyDescent="0.3">
      <c r="A649" s="26">
        <v>63.513888888888886</v>
      </c>
      <c r="B649" s="23">
        <v>15170.07</v>
      </c>
    </row>
    <row r="650" spans="1:2" ht="15.75" customHeight="1" x14ac:dyDescent="0.3">
      <c r="A650" s="26">
        <v>64.011111111111106</v>
      </c>
      <c r="B650" s="23">
        <v>15161.53</v>
      </c>
    </row>
    <row r="651" spans="1:2" ht="15.75" customHeight="1" x14ac:dyDescent="0.3">
      <c r="A651" s="26">
        <v>60.619444444444447</v>
      </c>
      <c r="B651" s="23">
        <v>15161.25</v>
      </c>
    </row>
    <row r="652" spans="1:2" ht="15.75" customHeight="1" x14ac:dyDescent="0.3">
      <c r="A652" s="26">
        <v>51.536111111111111</v>
      </c>
      <c r="B652" s="23">
        <v>15150.44</v>
      </c>
    </row>
    <row r="653" spans="1:2" ht="15.75" customHeight="1" x14ac:dyDescent="0.3">
      <c r="A653" s="26">
        <v>44.758333333333333</v>
      </c>
      <c r="B653" s="23">
        <v>15123.19</v>
      </c>
    </row>
    <row r="654" spans="1:2" ht="15.75" customHeight="1" x14ac:dyDescent="0.3">
      <c r="A654" s="26">
        <v>50.586111111111109</v>
      </c>
      <c r="B654" s="23">
        <v>15103.69</v>
      </c>
    </row>
    <row r="655" spans="1:2" ht="15.75" customHeight="1" x14ac:dyDescent="0.3">
      <c r="A655" s="26">
        <v>47.616666666666667</v>
      </c>
      <c r="B655" s="23">
        <v>15090.35</v>
      </c>
    </row>
    <row r="656" spans="1:2" ht="15.75" customHeight="1" x14ac:dyDescent="0.3">
      <c r="A656" s="26">
        <v>54.988888888888887</v>
      </c>
      <c r="B656" s="23">
        <v>15052.68</v>
      </c>
    </row>
    <row r="657" spans="1:2" ht="15.75" customHeight="1" x14ac:dyDescent="0.3">
      <c r="A657" s="26">
        <v>51.81388888888889</v>
      </c>
      <c r="B657" s="23">
        <v>15038.51</v>
      </c>
    </row>
    <row r="658" spans="1:2" ht="15.75" customHeight="1" x14ac:dyDescent="0.3">
      <c r="A658" s="26">
        <v>52.741666666666667</v>
      </c>
      <c r="B658" s="23">
        <v>15026.3</v>
      </c>
    </row>
    <row r="659" spans="1:2" ht="15.75" customHeight="1" x14ac:dyDescent="0.3">
      <c r="A659" s="26">
        <v>43.536111111111111</v>
      </c>
      <c r="B659" s="23">
        <v>15025.76</v>
      </c>
    </row>
    <row r="660" spans="1:2" ht="15.75" customHeight="1" x14ac:dyDescent="0.3">
      <c r="A660" s="26">
        <v>62.833333333333336</v>
      </c>
      <c r="B660" s="23">
        <v>15019.76</v>
      </c>
    </row>
    <row r="661" spans="1:2" ht="15.75" customHeight="1" x14ac:dyDescent="0.3">
      <c r="A661" s="26">
        <v>27.85</v>
      </c>
      <c r="B661" s="23">
        <v>15006.58</v>
      </c>
    </row>
    <row r="662" spans="1:2" ht="15.75" customHeight="1" x14ac:dyDescent="0.3">
      <c r="A662" s="26">
        <v>64.858333333333334</v>
      </c>
      <c r="B662" s="23">
        <v>14988.43</v>
      </c>
    </row>
    <row r="663" spans="1:2" ht="15.75" customHeight="1" x14ac:dyDescent="0.3">
      <c r="A663" s="26">
        <v>60.524999999999999</v>
      </c>
      <c r="B663" s="23">
        <v>14945.34</v>
      </c>
    </row>
    <row r="664" spans="1:2" ht="15.75" customHeight="1" x14ac:dyDescent="0.3">
      <c r="A664" s="26">
        <v>54.583333333333336</v>
      </c>
      <c r="B664" s="23">
        <v>14926.97</v>
      </c>
    </row>
    <row r="665" spans="1:2" ht="15.75" customHeight="1" x14ac:dyDescent="0.3">
      <c r="A665" s="26">
        <v>41.927777777777777</v>
      </c>
      <c r="B665" s="23">
        <v>14908.27</v>
      </c>
    </row>
    <row r="666" spans="1:2" ht="15.75" customHeight="1" x14ac:dyDescent="0.3">
      <c r="A666" s="26">
        <v>64.641666666666666</v>
      </c>
      <c r="B666" s="23">
        <v>14901.52</v>
      </c>
    </row>
    <row r="667" spans="1:2" ht="15.75" customHeight="1" x14ac:dyDescent="0.3">
      <c r="A667" s="26">
        <v>52.575000000000003</v>
      </c>
      <c r="B667" s="23">
        <v>14847.63</v>
      </c>
    </row>
    <row r="668" spans="1:2" ht="15.75" customHeight="1" x14ac:dyDescent="0.3">
      <c r="A668" s="26">
        <v>42.008333333333333</v>
      </c>
      <c r="B668" s="23">
        <v>14843.96</v>
      </c>
    </row>
    <row r="669" spans="1:2" ht="15.75" customHeight="1" x14ac:dyDescent="0.3">
      <c r="A669" s="26">
        <v>43.638888888888886</v>
      </c>
      <c r="B669" s="23">
        <v>14839.34</v>
      </c>
    </row>
    <row r="670" spans="1:2" ht="15.75" customHeight="1" x14ac:dyDescent="0.3">
      <c r="A670" s="26">
        <v>47.494444444444447</v>
      </c>
      <c r="B670" s="23">
        <v>14819</v>
      </c>
    </row>
    <row r="671" spans="1:2" ht="15.75" customHeight="1" x14ac:dyDescent="0.3">
      <c r="A671" s="26">
        <v>57.863888888888887</v>
      </c>
      <c r="B671" s="23">
        <v>14750.42</v>
      </c>
    </row>
    <row r="672" spans="1:2" ht="15.75" customHeight="1" x14ac:dyDescent="0.3">
      <c r="A672" s="26">
        <v>60.858333333333334</v>
      </c>
      <c r="B672" s="23">
        <v>14738.43</v>
      </c>
    </row>
    <row r="673" spans="1:2" ht="15.75" customHeight="1" x14ac:dyDescent="0.3">
      <c r="A673" s="26">
        <v>20.705555555555556</v>
      </c>
      <c r="B673" s="23">
        <v>14711.74</v>
      </c>
    </row>
    <row r="674" spans="1:2" ht="15.75" customHeight="1" x14ac:dyDescent="0.3">
      <c r="A674" s="26">
        <v>40.761111111111113</v>
      </c>
      <c r="B674" s="23">
        <v>14696.77</v>
      </c>
    </row>
    <row r="675" spans="1:2" ht="15.75" customHeight="1" x14ac:dyDescent="0.3">
      <c r="A675" s="26">
        <v>64.875</v>
      </c>
      <c r="B675" s="23">
        <v>14692.67</v>
      </c>
    </row>
    <row r="676" spans="1:2" ht="15.75" customHeight="1" x14ac:dyDescent="0.3">
      <c r="A676" s="26">
        <v>53.633333333333333</v>
      </c>
      <c r="B676" s="23">
        <v>14665.75</v>
      </c>
    </row>
    <row r="677" spans="1:2" ht="15.75" customHeight="1" x14ac:dyDescent="0.3">
      <c r="A677" s="26">
        <v>41.569444444444443</v>
      </c>
      <c r="B677" s="23">
        <v>14657.2</v>
      </c>
    </row>
    <row r="678" spans="1:2" ht="15.75" customHeight="1" x14ac:dyDescent="0.3">
      <c r="A678" s="26">
        <v>55.769444444444446</v>
      </c>
      <c r="B678" s="23">
        <v>14640.35</v>
      </c>
    </row>
    <row r="679" spans="1:2" ht="15.75" customHeight="1" x14ac:dyDescent="0.3">
      <c r="A679" s="26">
        <v>31.797222222222221</v>
      </c>
      <c r="B679" s="23">
        <v>14630.52</v>
      </c>
    </row>
    <row r="680" spans="1:2" ht="15.75" customHeight="1" x14ac:dyDescent="0.3">
      <c r="A680" s="26">
        <v>57.583333333333336</v>
      </c>
      <c r="B680" s="23">
        <v>14612.33</v>
      </c>
    </row>
    <row r="681" spans="1:2" ht="15.75" customHeight="1" x14ac:dyDescent="0.3">
      <c r="A681" s="26">
        <v>55.888888888888886</v>
      </c>
      <c r="B681" s="23">
        <v>14600.62</v>
      </c>
    </row>
    <row r="682" spans="1:2" ht="15.75" customHeight="1" x14ac:dyDescent="0.3">
      <c r="A682" s="26">
        <v>59.65</v>
      </c>
      <c r="B682" s="23">
        <v>14590.63</v>
      </c>
    </row>
    <row r="683" spans="1:2" ht="15.75" customHeight="1" x14ac:dyDescent="0.3">
      <c r="A683" s="26">
        <v>60.513888888888886</v>
      </c>
      <c r="B683" s="23">
        <v>14574.64</v>
      </c>
    </row>
    <row r="684" spans="1:2" ht="15.75" customHeight="1" x14ac:dyDescent="0.3">
      <c r="A684" s="26">
        <v>24.738888888888887</v>
      </c>
      <c r="B684" s="23">
        <v>14571.89</v>
      </c>
    </row>
    <row r="685" spans="1:2" ht="15.75" customHeight="1" x14ac:dyDescent="0.3">
      <c r="A685" s="26">
        <v>33.9</v>
      </c>
      <c r="B685" s="23">
        <v>14547.26</v>
      </c>
    </row>
    <row r="686" spans="1:2" ht="15.75" customHeight="1" x14ac:dyDescent="0.3">
      <c r="A686" s="26">
        <v>33.87777777777778</v>
      </c>
      <c r="B686" s="23">
        <v>14507.46</v>
      </c>
    </row>
    <row r="687" spans="1:2" ht="15.75" customHeight="1" x14ac:dyDescent="0.3">
      <c r="A687" s="26">
        <v>43.633333333333333</v>
      </c>
      <c r="B687" s="23">
        <v>14478.33</v>
      </c>
    </row>
    <row r="688" spans="1:2" ht="15.75" customHeight="1" x14ac:dyDescent="0.3">
      <c r="A688" s="26">
        <v>63.55</v>
      </c>
      <c r="B688" s="23">
        <v>14474.68</v>
      </c>
    </row>
    <row r="689" spans="1:2" ht="15.75" customHeight="1" x14ac:dyDescent="0.3">
      <c r="A689" s="26">
        <v>46.530555555555559</v>
      </c>
      <c r="B689" s="23">
        <v>14470.01</v>
      </c>
    </row>
    <row r="690" spans="1:2" ht="15.75" customHeight="1" x14ac:dyDescent="0.3">
      <c r="A690" s="26">
        <v>26.577777777777779</v>
      </c>
      <c r="B690" s="23">
        <v>14455.64</v>
      </c>
    </row>
    <row r="691" spans="1:2" ht="15.75" customHeight="1" x14ac:dyDescent="0.3">
      <c r="A691" s="26">
        <v>63.847222222222221</v>
      </c>
      <c r="B691" s="23">
        <v>14451.84</v>
      </c>
    </row>
    <row r="692" spans="1:2" ht="15.75" customHeight="1" x14ac:dyDescent="0.3">
      <c r="A692" s="26">
        <v>63.94166666666667</v>
      </c>
      <c r="B692" s="23">
        <v>14449.85</v>
      </c>
    </row>
    <row r="693" spans="1:2" ht="15.75" customHeight="1" x14ac:dyDescent="0.3">
      <c r="A693" s="26">
        <v>55.594444444444441</v>
      </c>
      <c r="B693" s="23">
        <v>14427.63</v>
      </c>
    </row>
    <row r="694" spans="1:2" ht="15.75" customHeight="1" x14ac:dyDescent="0.3">
      <c r="A694" s="26">
        <v>55.81388888888889</v>
      </c>
      <c r="B694" s="23">
        <v>14426.66</v>
      </c>
    </row>
    <row r="695" spans="1:2" ht="15.75" customHeight="1" x14ac:dyDescent="0.3">
      <c r="A695" s="26">
        <v>23.827777777777779</v>
      </c>
      <c r="B695" s="23">
        <v>14426.07</v>
      </c>
    </row>
    <row r="696" spans="1:2" ht="15.75" customHeight="1" x14ac:dyDescent="0.3">
      <c r="A696" s="26">
        <v>64.716666666666669</v>
      </c>
      <c r="B696" s="23">
        <v>14418.28</v>
      </c>
    </row>
    <row r="697" spans="1:2" ht="15.75" customHeight="1" x14ac:dyDescent="0.3">
      <c r="A697" s="26">
        <v>64.858333333333334</v>
      </c>
      <c r="B697" s="23">
        <v>14410.93</v>
      </c>
    </row>
    <row r="698" spans="1:2" ht="15.75" customHeight="1" x14ac:dyDescent="0.3">
      <c r="A698" s="26">
        <v>64.733333333333334</v>
      </c>
      <c r="B698" s="23">
        <v>14394.56</v>
      </c>
    </row>
    <row r="699" spans="1:2" ht="15.75" customHeight="1" x14ac:dyDescent="0.3">
      <c r="A699" s="26">
        <v>57.961111111111109</v>
      </c>
      <c r="B699" s="23">
        <v>14394.4</v>
      </c>
    </row>
    <row r="700" spans="1:2" ht="15.75" customHeight="1" x14ac:dyDescent="0.3">
      <c r="A700" s="26">
        <v>59.894444444444446</v>
      </c>
      <c r="B700" s="23">
        <v>14382.71</v>
      </c>
    </row>
    <row r="701" spans="1:2" ht="15.75" customHeight="1" x14ac:dyDescent="0.3">
      <c r="A701" s="26">
        <v>34.56111111111111</v>
      </c>
      <c r="B701" s="23">
        <v>14358.36</v>
      </c>
    </row>
    <row r="702" spans="1:2" ht="15.75" customHeight="1" x14ac:dyDescent="0.3">
      <c r="A702" s="26">
        <v>55.661111111111111</v>
      </c>
      <c r="B702" s="23">
        <v>14355.43</v>
      </c>
    </row>
    <row r="703" spans="1:2" ht="15.75" customHeight="1" x14ac:dyDescent="0.3">
      <c r="A703" s="26">
        <v>63.455555555555556</v>
      </c>
      <c r="B703" s="23">
        <v>14349.85</v>
      </c>
    </row>
    <row r="704" spans="1:2" ht="15.75" customHeight="1" x14ac:dyDescent="0.3">
      <c r="A704" s="26">
        <v>53.7</v>
      </c>
      <c r="B704" s="23">
        <v>14337.91</v>
      </c>
    </row>
    <row r="705" spans="1:2" ht="15.75" customHeight="1" x14ac:dyDescent="0.3">
      <c r="A705" s="26">
        <v>64.911111111111111</v>
      </c>
      <c r="B705" s="23">
        <v>14319.03</v>
      </c>
    </row>
    <row r="706" spans="1:2" ht="15.75" customHeight="1" x14ac:dyDescent="0.3">
      <c r="A706" s="26">
        <v>64.647222222222226</v>
      </c>
      <c r="B706" s="23">
        <v>14313.85</v>
      </c>
    </row>
    <row r="707" spans="1:2" ht="15.75" customHeight="1" x14ac:dyDescent="0.3">
      <c r="A707" s="26">
        <v>54.480555555555554</v>
      </c>
      <c r="B707" s="23">
        <v>14285.9</v>
      </c>
    </row>
    <row r="708" spans="1:2" ht="15.75" customHeight="1" x14ac:dyDescent="0.3">
      <c r="A708" s="26">
        <v>18.755555555555556</v>
      </c>
      <c r="B708" s="23">
        <v>14283.46</v>
      </c>
    </row>
    <row r="709" spans="1:2" ht="15.75" customHeight="1" x14ac:dyDescent="0.3">
      <c r="A709" s="26">
        <v>50.902777777777779</v>
      </c>
      <c r="B709" s="23">
        <v>14258.33</v>
      </c>
    </row>
    <row r="710" spans="1:2" ht="15.75" customHeight="1" x14ac:dyDescent="0.3">
      <c r="A710" s="26">
        <v>48.45</v>
      </c>
      <c r="B710" s="23">
        <v>14256.79</v>
      </c>
    </row>
    <row r="711" spans="1:2" ht="15.75" customHeight="1" x14ac:dyDescent="0.3">
      <c r="A711" s="26">
        <v>63.583333333333336</v>
      </c>
      <c r="B711" s="23">
        <v>14256.19</v>
      </c>
    </row>
    <row r="712" spans="1:2" ht="15.75" customHeight="1" x14ac:dyDescent="0.3">
      <c r="A712" s="26">
        <v>63.661111111111111</v>
      </c>
      <c r="B712" s="23">
        <v>14254.61</v>
      </c>
    </row>
    <row r="713" spans="1:2" ht="15.75" customHeight="1" x14ac:dyDescent="0.3">
      <c r="A713" s="26">
        <v>61.702777777777776</v>
      </c>
      <c r="B713" s="23">
        <v>14235.07</v>
      </c>
    </row>
    <row r="714" spans="1:2" ht="15.75" customHeight="1" x14ac:dyDescent="0.3">
      <c r="A714" s="26">
        <v>64.713888888888889</v>
      </c>
      <c r="B714" s="23">
        <v>14210.54</v>
      </c>
    </row>
    <row r="715" spans="1:2" ht="15.75" customHeight="1" x14ac:dyDescent="0.3">
      <c r="A715" s="26">
        <v>39.55833333333333</v>
      </c>
      <c r="B715" s="23">
        <v>14209.4</v>
      </c>
    </row>
    <row r="716" spans="1:2" ht="15.75" customHeight="1" x14ac:dyDescent="0.3">
      <c r="A716" s="26">
        <v>54.452777777777776</v>
      </c>
      <c r="B716" s="23">
        <v>14193.55</v>
      </c>
    </row>
    <row r="717" spans="1:2" ht="15.75" customHeight="1" x14ac:dyDescent="0.3">
      <c r="A717" s="26">
        <v>38.919444444444444</v>
      </c>
      <c r="B717" s="23">
        <v>14152.46</v>
      </c>
    </row>
    <row r="718" spans="1:2" ht="15.75" customHeight="1" x14ac:dyDescent="0.3">
      <c r="A718" s="26">
        <v>18.922222222222221</v>
      </c>
      <c r="B718" s="23">
        <v>14133.04</v>
      </c>
    </row>
    <row r="719" spans="1:2" ht="15.75" customHeight="1" x14ac:dyDescent="0.3">
      <c r="A719" s="26">
        <v>61.983333333333334</v>
      </c>
      <c r="B719" s="23">
        <v>14119.62</v>
      </c>
    </row>
    <row r="720" spans="1:2" ht="15.75" customHeight="1" x14ac:dyDescent="0.3">
      <c r="A720" s="26">
        <v>46.7</v>
      </c>
      <c r="B720" s="23">
        <v>14098.07</v>
      </c>
    </row>
    <row r="721" spans="1:2" ht="15.75" customHeight="1" x14ac:dyDescent="0.3">
      <c r="A721" s="26">
        <v>31.738888888888887</v>
      </c>
      <c r="B721" s="23">
        <v>14081.93</v>
      </c>
    </row>
    <row r="722" spans="1:2" ht="15.75" customHeight="1" x14ac:dyDescent="0.3">
      <c r="A722" s="26">
        <v>62.583333333333336</v>
      </c>
      <c r="B722" s="23">
        <v>14043.48</v>
      </c>
    </row>
    <row r="723" spans="1:2" ht="15.75" customHeight="1" x14ac:dyDescent="0.3">
      <c r="A723" s="26">
        <v>59.916666666666664</v>
      </c>
      <c r="B723" s="23">
        <v>14007.22</v>
      </c>
    </row>
    <row r="724" spans="1:2" ht="15.75" customHeight="1" x14ac:dyDescent="0.3">
      <c r="A724" s="26">
        <v>59.922222222222224</v>
      </c>
      <c r="B724" s="23">
        <v>14001.29</v>
      </c>
    </row>
    <row r="725" spans="1:2" ht="15.75" customHeight="1" x14ac:dyDescent="0.3">
      <c r="A725" s="26">
        <v>59.458333333333336</v>
      </c>
      <c r="B725" s="23">
        <v>14001.13</v>
      </c>
    </row>
    <row r="726" spans="1:2" ht="15.75" customHeight="1" x14ac:dyDescent="0.3">
      <c r="A726" s="26">
        <v>63.755555555555553</v>
      </c>
      <c r="B726" s="23">
        <v>13981.85</v>
      </c>
    </row>
    <row r="727" spans="1:2" ht="15.75" customHeight="1" x14ac:dyDescent="0.3">
      <c r="A727" s="26">
        <v>32.902777777777779</v>
      </c>
      <c r="B727" s="23">
        <v>13979.45</v>
      </c>
    </row>
    <row r="728" spans="1:2" ht="15.75" customHeight="1" x14ac:dyDescent="0.3">
      <c r="A728" s="26">
        <v>63.774999999999999</v>
      </c>
      <c r="B728" s="23">
        <v>13974.46</v>
      </c>
    </row>
    <row r="729" spans="1:2" ht="15.75" customHeight="1" x14ac:dyDescent="0.3">
      <c r="A729" s="26">
        <v>62.972222222222221</v>
      </c>
      <c r="B729" s="23">
        <v>13937.67</v>
      </c>
    </row>
    <row r="730" spans="1:2" ht="15.75" customHeight="1" x14ac:dyDescent="0.3">
      <c r="A730" s="26">
        <v>60.863888888888887</v>
      </c>
      <c r="B730" s="23">
        <v>13919.82</v>
      </c>
    </row>
    <row r="731" spans="1:2" ht="15.75" customHeight="1" x14ac:dyDescent="0.3">
      <c r="A731" s="26">
        <v>63.919444444444444</v>
      </c>
      <c r="B731" s="23">
        <v>13887.97</v>
      </c>
    </row>
    <row r="732" spans="1:2" ht="15.75" customHeight="1" x14ac:dyDescent="0.3">
      <c r="A732" s="26">
        <v>63.44166666666667</v>
      </c>
      <c r="B732" s="23">
        <v>13887.2</v>
      </c>
    </row>
    <row r="733" spans="1:2" ht="15.75" customHeight="1" x14ac:dyDescent="0.3">
      <c r="A733" s="26">
        <v>37.702777777777776</v>
      </c>
      <c r="B733" s="23">
        <v>13886.4</v>
      </c>
    </row>
    <row r="734" spans="1:2" ht="15.75" customHeight="1" x14ac:dyDescent="0.3">
      <c r="A734" s="26">
        <v>63.674999999999997</v>
      </c>
      <c r="B734" s="23">
        <v>13880.95</v>
      </c>
    </row>
    <row r="735" spans="1:2" ht="15.75" customHeight="1" x14ac:dyDescent="0.3">
      <c r="A735" s="26">
        <v>44.469444444444441</v>
      </c>
      <c r="B735" s="23">
        <v>13874.89</v>
      </c>
    </row>
    <row r="736" spans="1:2" ht="15.75" customHeight="1" x14ac:dyDescent="0.3">
      <c r="A736" s="26">
        <v>62.880555555555553</v>
      </c>
      <c r="B736" s="23">
        <v>13844.8</v>
      </c>
    </row>
    <row r="737" spans="1:2" ht="15.75" customHeight="1" x14ac:dyDescent="0.3">
      <c r="A737" s="26">
        <v>20.002777777777776</v>
      </c>
      <c r="B737" s="23">
        <v>13844.51</v>
      </c>
    </row>
    <row r="738" spans="1:2" ht="15.75" customHeight="1" x14ac:dyDescent="0.3">
      <c r="A738" s="26">
        <v>64.49444444444444</v>
      </c>
      <c r="B738" s="23">
        <v>13831.12</v>
      </c>
    </row>
    <row r="739" spans="1:2" ht="15.75" customHeight="1" x14ac:dyDescent="0.3">
      <c r="A739" s="26">
        <v>64.536111111111111</v>
      </c>
      <c r="B739" s="23">
        <v>13822.8</v>
      </c>
    </row>
    <row r="740" spans="1:2" ht="15.75" customHeight="1" x14ac:dyDescent="0.3">
      <c r="A740" s="26">
        <v>36.5</v>
      </c>
      <c r="B740" s="23">
        <v>13819.49</v>
      </c>
    </row>
    <row r="741" spans="1:2" ht="15.75" customHeight="1" x14ac:dyDescent="0.3">
      <c r="A741" s="26">
        <v>56.577777777777776</v>
      </c>
      <c r="B741" s="23">
        <v>13801.61</v>
      </c>
    </row>
    <row r="742" spans="1:2" ht="15.75" customHeight="1" x14ac:dyDescent="0.3">
      <c r="A742" s="26">
        <v>63.838888888888889</v>
      </c>
      <c r="B742" s="23">
        <v>13770.1</v>
      </c>
    </row>
    <row r="743" spans="1:2" ht="15.75" customHeight="1" x14ac:dyDescent="0.3">
      <c r="A743" s="26">
        <v>18.894444444444446</v>
      </c>
      <c r="B743" s="23">
        <v>13747.87</v>
      </c>
    </row>
    <row r="744" spans="1:2" ht="15.75" customHeight="1" x14ac:dyDescent="0.3">
      <c r="A744" s="26">
        <v>53.625</v>
      </c>
      <c r="B744" s="23">
        <v>13746.74</v>
      </c>
    </row>
    <row r="745" spans="1:2" ht="15.75" customHeight="1" x14ac:dyDescent="0.3">
      <c r="A745" s="26">
        <v>37.774999999999999</v>
      </c>
      <c r="B745" s="23">
        <v>13726.21</v>
      </c>
    </row>
    <row r="746" spans="1:2" ht="15.75" customHeight="1" x14ac:dyDescent="0.3">
      <c r="A746" s="26">
        <v>41.85</v>
      </c>
      <c r="B746" s="23">
        <v>13725.47</v>
      </c>
    </row>
    <row r="747" spans="1:2" ht="15.75" customHeight="1" x14ac:dyDescent="0.3">
      <c r="A747" s="26">
        <v>36.538888888888891</v>
      </c>
      <c r="B747" s="23">
        <v>13714.55</v>
      </c>
    </row>
    <row r="748" spans="1:2" ht="15.75" customHeight="1" x14ac:dyDescent="0.3">
      <c r="A748" s="26">
        <v>37.733333333333334</v>
      </c>
      <c r="B748" s="23">
        <v>13685.51</v>
      </c>
    </row>
    <row r="749" spans="1:2" ht="15.75" customHeight="1" x14ac:dyDescent="0.3">
      <c r="A749" s="26">
        <v>59.844444444444441</v>
      </c>
      <c r="B749" s="23">
        <v>13677.68</v>
      </c>
    </row>
    <row r="750" spans="1:2" ht="15.75" customHeight="1" x14ac:dyDescent="0.3">
      <c r="A750" s="26">
        <v>38.883333333333333</v>
      </c>
      <c r="B750" s="23">
        <v>13638.06</v>
      </c>
    </row>
    <row r="751" spans="1:2" ht="15.75" customHeight="1" x14ac:dyDescent="0.3">
      <c r="A751" s="26">
        <v>61.455555555555556</v>
      </c>
      <c r="B751" s="23">
        <v>13635.64</v>
      </c>
    </row>
    <row r="752" spans="1:2" ht="15.75" customHeight="1" x14ac:dyDescent="0.3">
      <c r="A752" s="26">
        <v>53.866666666666667</v>
      </c>
      <c r="B752" s="23">
        <v>13622.01</v>
      </c>
    </row>
    <row r="753" spans="1:2" ht="15.75" customHeight="1" x14ac:dyDescent="0.3">
      <c r="A753" s="26">
        <v>61.555555555555557</v>
      </c>
      <c r="B753" s="23">
        <v>13616.36</v>
      </c>
    </row>
    <row r="754" spans="1:2" ht="15.75" customHeight="1" x14ac:dyDescent="0.3">
      <c r="A754" s="26">
        <v>58.744444444444447</v>
      </c>
      <c r="B754" s="23">
        <v>13607.37</v>
      </c>
    </row>
    <row r="755" spans="1:2" ht="15.75" customHeight="1" x14ac:dyDescent="0.3">
      <c r="A755" s="26">
        <v>30.816666666666666</v>
      </c>
      <c r="B755" s="23">
        <v>13588.17</v>
      </c>
    </row>
    <row r="756" spans="1:2" ht="15.75" customHeight="1" x14ac:dyDescent="0.3">
      <c r="A756" s="26">
        <v>54.897222222222226</v>
      </c>
      <c r="B756" s="23">
        <v>13566.04</v>
      </c>
    </row>
    <row r="757" spans="1:2" ht="15.75" customHeight="1" x14ac:dyDescent="0.3">
      <c r="A757" s="26">
        <v>62.908333333333331</v>
      </c>
      <c r="B757" s="23">
        <v>13555</v>
      </c>
    </row>
    <row r="758" spans="1:2" ht="15.75" customHeight="1" x14ac:dyDescent="0.3">
      <c r="A758" s="26">
        <v>59.65</v>
      </c>
      <c r="B758" s="23">
        <v>13511.28</v>
      </c>
    </row>
    <row r="759" spans="1:2" ht="15.75" customHeight="1" x14ac:dyDescent="0.3">
      <c r="A759" s="26">
        <v>32.772222222222226</v>
      </c>
      <c r="B759" s="23">
        <v>13480.83</v>
      </c>
    </row>
    <row r="760" spans="1:2" ht="15.75" customHeight="1" x14ac:dyDescent="0.3">
      <c r="A760" s="26">
        <v>47.836111111111109</v>
      </c>
      <c r="B760" s="23">
        <v>13472.19</v>
      </c>
    </row>
    <row r="761" spans="1:2" ht="15.75" customHeight="1" x14ac:dyDescent="0.3">
      <c r="A761" s="26">
        <v>62.87222222222222</v>
      </c>
      <c r="B761" s="23">
        <v>13470.86</v>
      </c>
    </row>
    <row r="762" spans="1:2" ht="15.75" customHeight="1" x14ac:dyDescent="0.3">
      <c r="A762" s="26">
        <v>62.861111111111114</v>
      </c>
      <c r="B762" s="23">
        <v>13470.8</v>
      </c>
    </row>
    <row r="763" spans="1:2" ht="15.75" customHeight="1" x14ac:dyDescent="0.3">
      <c r="A763" s="26">
        <v>37.802777777777777</v>
      </c>
      <c r="B763" s="23">
        <v>13465.8</v>
      </c>
    </row>
    <row r="764" spans="1:2" ht="15.75" customHeight="1" x14ac:dyDescent="0.3">
      <c r="A764" s="26">
        <v>62.477777777777774</v>
      </c>
      <c r="B764" s="23">
        <v>13462.52</v>
      </c>
    </row>
    <row r="765" spans="1:2" ht="15.75" customHeight="1" x14ac:dyDescent="0.3">
      <c r="A765" s="26">
        <v>62.908333333333331</v>
      </c>
      <c r="B765" s="23">
        <v>13457.96</v>
      </c>
    </row>
    <row r="766" spans="1:2" ht="15.75" customHeight="1" x14ac:dyDescent="0.3">
      <c r="A766" s="26">
        <v>62.819444444444443</v>
      </c>
      <c r="B766" s="23">
        <v>13451.12</v>
      </c>
    </row>
    <row r="767" spans="1:2" ht="15.75" customHeight="1" x14ac:dyDescent="0.3">
      <c r="A767" s="26">
        <v>47.94166666666667</v>
      </c>
      <c r="B767" s="23">
        <v>13440.7</v>
      </c>
    </row>
    <row r="768" spans="1:2" ht="15.75" customHeight="1" x14ac:dyDescent="0.3">
      <c r="A768" s="26">
        <v>56.56666666666667</v>
      </c>
      <c r="B768" s="23">
        <v>13430.27</v>
      </c>
    </row>
    <row r="769" spans="1:2" ht="15.75" customHeight="1" x14ac:dyDescent="0.3">
      <c r="A769" s="26">
        <v>61.597222222222221</v>
      </c>
      <c r="B769" s="23">
        <v>13429.04</v>
      </c>
    </row>
    <row r="770" spans="1:2" ht="15.75" customHeight="1" x14ac:dyDescent="0.3">
      <c r="A770" s="26">
        <v>28.975000000000001</v>
      </c>
      <c r="B770" s="23">
        <v>13417.05</v>
      </c>
    </row>
    <row r="771" spans="1:2" ht="15.75" customHeight="1" x14ac:dyDescent="0.3">
      <c r="A771" s="26">
        <v>61.87777777777778</v>
      </c>
      <c r="B771" s="23">
        <v>13415.04</v>
      </c>
    </row>
    <row r="772" spans="1:2" ht="15.75" customHeight="1" x14ac:dyDescent="0.3">
      <c r="A772" s="26">
        <v>30.469444444444445</v>
      </c>
      <c r="B772" s="23">
        <v>13412.97</v>
      </c>
    </row>
    <row r="773" spans="1:2" ht="15.75" customHeight="1" x14ac:dyDescent="0.3">
      <c r="A773" s="26">
        <v>63.466666666666669</v>
      </c>
      <c r="B773" s="23">
        <v>13405.39</v>
      </c>
    </row>
    <row r="774" spans="1:2" ht="15.75" customHeight="1" x14ac:dyDescent="0.3">
      <c r="A774" s="26">
        <v>63.536111111111111</v>
      </c>
      <c r="B774" s="23">
        <v>13393.76</v>
      </c>
    </row>
    <row r="775" spans="1:2" ht="15.75" customHeight="1" x14ac:dyDescent="0.3">
      <c r="A775" s="26">
        <v>63.49722222222222</v>
      </c>
      <c r="B775" s="23">
        <v>13390.56</v>
      </c>
    </row>
    <row r="776" spans="1:2" ht="15.75" customHeight="1" x14ac:dyDescent="0.3">
      <c r="A776" s="26">
        <v>39.005555555555553</v>
      </c>
      <c r="B776" s="23">
        <v>13383.67</v>
      </c>
    </row>
    <row r="777" spans="1:2" ht="15.75" customHeight="1" x14ac:dyDescent="0.3">
      <c r="A777" s="26">
        <v>43.68888888888889</v>
      </c>
      <c r="B777" s="23">
        <v>13377.41</v>
      </c>
    </row>
    <row r="778" spans="1:2" ht="15.75" customHeight="1" x14ac:dyDescent="0.3">
      <c r="A778" s="26">
        <v>58.705555555555556</v>
      </c>
      <c r="B778" s="23">
        <v>13375.76</v>
      </c>
    </row>
    <row r="779" spans="1:2" ht="15.75" customHeight="1" x14ac:dyDescent="0.3">
      <c r="A779" s="26">
        <v>32.68333333333333</v>
      </c>
      <c r="B779" s="23">
        <v>13360.94</v>
      </c>
    </row>
    <row r="780" spans="1:2" ht="15.75" customHeight="1" x14ac:dyDescent="0.3">
      <c r="A780" s="26">
        <v>62.575000000000003</v>
      </c>
      <c r="B780" s="23">
        <v>13352.1</v>
      </c>
    </row>
    <row r="781" spans="1:2" ht="15.75" customHeight="1" x14ac:dyDescent="0.3">
      <c r="A781" s="26">
        <v>46.791666666666664</v>
      </c>
      <c r="B781" s="23">
        <v>13333.71</v>
      </c>
    </row>
    <row r="782" spans="1:2" ht="15.75" customHeight="1" x14ac:dyDescent="0.3">
      <c r="A782" s="26">
        <v>28.93611111111111</v>
      </c>
      <c r="B782" s="23">
        <v>13292.52</v>
      </c>
    </row>
    <row r="783" spans="1:2" ht="15.75" customHeight="1" x14ac:dyDescent="0.3">
      <c r="A783" s="26">
        <v>60.658333333333331</v>
      </c>
      <c r="B783" s="23">
        <v>13228.85</v>
      </c>
    </row>
    <row r="784" spans="1:2" ht="15.75" customHeight="1" x14ac:dyDescent="0.3">
      <c r="A784" s="26">
        <v>60.538888888888891</v>
      </c>
      <c r="B784" s="23">
        <v>13224.69</v>
      </c>
    </row>
    <row r="785" spans="1:2" ht="15.75" customHeight="1" x14ac:dyDescent="0.3">
      <c r="A785" s="26">
        <v>57.569444444444443</v>
      </c>
      <c r="B785" s="23">
        <v>13224.06</v>
      </c>
    </row>
    <row r="786" spans="1:2" ht="15.75" customHeight="1" x14ac:dyDescent="0.3">
      <c r="A786" s="26">
        <v>60.50277777777778</v>
      </c>
      <c r="B786" s="23">
        <v>13217.09</v>
      </c>
    </row>
    <row r="787" spans="1:2" ht="15.75" customHeight="1" x14ac:dyDescent="0.3">
      <c r="A787" s="26">
        <v>40.647222222222226</v>
      </c>
      <c r="B787" s="23">
        <v>13214.43</v>
      </c>
    </row>
    <row r="788" spans="1:2" ht="15.75" customHeight="1" x14ac:dyDescent="0.3">
      <c r="A788" s="26">
        <v>60.841666666666669</v>
      </c>
      <c r="B788" s="23">
        <v>13204.29</v>
      </c>
    </row>
    <row r="789" spans="1:2" ht="15.75" customHeight="1" x14ac:dyDescent="0.3">
      <c r="A789" s="26">
        <v>61.505555555555553</v>
      </c>
      <c r="B789" s="23">
        <v>13143.86</v>
      </c>
    </row>
    <row r="790" spans="1:2" ht="15.75" customHeight="1" x14ac:dyDescent="0.3">
      <c r="A790" s="26">
        <v>61.505555555555553</v>
      </c>
      <c r="B790" s="23">
        <v>13143.34</v>
      </c>
    </row>
    <row r="791" spans="1:2" ht="15.75" customHeight="1" x14ac:dyDescent="0.3">
      <c r="A791" s="26">
        <v>61.75277777777778</v>
      </c>
      <c r="B791" s="23">
        <v>13129.6</v>
      </c>
    </row>
    <row r="792" spans="1:2" ht="15.75" customHeight="1" x14ac:dyDescent="0.3">
      <c r="A792" s="26">
        <v>23.81111111111111</v>
      </c>
      <c r="B792" s="23">
        <v>13126.68</v>
      </c>
    </row>
    <row r="793" spans="1:2" ht="15.75" customHeight="1" x14ac:dyDescent="0.3">
      <c r="A793" s="26">
        <v>59.733333333333334</v>
      </c>
      <c r="B793" s="23">
        <v>13116.84</v>
      </c>
    </row>
    <row r="794" spans="1:2" ht="15.75" customHeight="1" x14ac:dyDescent="0.3">
      <c r="A794" s="26">
        <v>30.822222222222223</v>
      </c>
      <c r="B794" s="23">
        <v>13113.51</v>
      </c>
    </row>
    <row r="795" spans="1:2" ht="15.75" customHeight="1" x14ac:dyDescent="0.3">
      <c r="A795" s="26">
        <v>60.85</v>
      </c>
      <c r="B795" s="23">
        <v>13112.6</v>
      </c>
    </row>
    <row r="796" spans="1:2" ht="15.75" customHeight="1" x14ac:dyDescent="0.3">
      <c r="A796" s="26">
        <v>51.605555555555554</v>
      </c>
      <c r="B796" s="23">
        <v>13110.79</v>
      </c>
    </row>
    <row r="797" spans="1:2" ht="15.75" customHeight="1" x14ac:dyDescent="0.3">
      <c r="A797" s="26">
        <v>44.891666666666666</v>
      </c>
      <c r="B797" s="23">
        <v>13101.74</v>
      </c>
    </row>
    <row r="798" spans="1:2" ht="15.75" customHeight="1" x14ac:dyDescent="0.3">
      <c r="A798" s="26">
        <v>61.588888888888889</v>
      </c>
      <c r="B798" s="23">
        <v>13063.88</v>
      </c>
    </row>
    <row r="799" spans="1:2" ht="15.75" customHeight="1" x14ac:dyDescent="0.3">
      <c r="A799" s="26">
        <v>37.616666666666667</v>
      </c>
      <c r="B799" s="23">
        <v>13051.22</v>
      </c>
    </row>
    <row r="800" spans="1:2" ht="15.75" customHeight="1" x14ac:dyDescent="0.3">
      <c r="A800" s="26">
        <v>55.838888888888889</v>
      </c>
      <c r="B800" s="23">
        <v>13047.33</v>
      </c>
    </row>
    <row r="801" spans="1:2" ht="15.75" customHeight="1" x14ac:dyDescent="0.3">
      <c r="A801" s="26">
        <v>53.708333333333336</v>
      </c>
      <c r="B801" s="23">
        <v>13044.41</v>
      </c>
    </row>
    <row r="802" spans="1:2" ht="15.75" customHeight="1" x14ac:dyDescent="0.3">
      <c r="A802" s="26">
        <v>61.580555555555556</v>
      </c>
      <c r="B802" s="23">
        <v>13041.92</v>
      </c>
    </row>
    <row r="803" spans="1:2" ht="15.75" customHeight="1" x14ac:dyDescent="0.3">
      <c r="A803" s="26">
        <v>57.594444444444441</v>
      </c>
      <c r="B803" s="23">
        <v>13023.93</v>
      </c>
    </row>
    <row r="804" spans="1:2" ht="15.75" customHeight="1" x14ac:dyDescent="0.3">
      <c r="A804" s="26">
        <v>58.708333333333336</v>
      </c>
      <c r="B804" s="23">
        <v>13019.16</v>
      </c>
    </row>
    <row r="805" spans="1:2" ht="15.75" customHeight="1" x14ac:dyDescent="0.3">
      <c r="A805" s="26">
        <v>60.883333333333333</v>
      </c>
      <c r="B805" s="23">
        <v>13012.21</v>
      </c>
    </row>
    <row r="806" spans="1:2" ht="15.75" customHeight="1" x14ac:dyDescent="0.3">
      <c r="A806" s="26">
        <v>50.697222222222223</v>
      </c>
      <c r="B806" s="23">
        <v>13010.86</v>
      </c>
    </row>
    <row r="807" spans="1:2" ht="15.75" customHeight="1" x14ac:dyDescent="0.3">
      <c r="A807" s="26">
        <v>53.486111111111114</v>
      </c>
      <c r="B807" s="23">
        <v>13008.07</v>
      </c>
    </row>
    <row r="808" spans="1:2" ht="15.75" customHeight="1" x14ac:dyDescent="0.3">
      <c r="A808" s="26">
        <v>60.955555555555556</v>
      </c>
      <c r="B808" s="23">
        <v>13004.95</v>
      </c>
    </row>
    <row r="809" spans="1:2" ht="15.75" customHeight="1" x14ac:dyDescent="0.3">
      <c r="A809" s="26">
        <v>41.605555555555554</v>
      </c>
      <c r="B809" s="23">
        <v>13002.91</v>
      </c>
    </row>
    <row r="810" spans="1:2" ht="15.75" customHeight="1" x14ac:dyDescent="0.3">
      <c r="A810" s="26">
        <v>43.530555555555559</v>
      </c>
      <c r="B810" s="23">
        <v>12994.12</v>
      </c>
    </row>
    <row r="811" spans="1:2" ht="15.75" customHeight="1" x14ac:dyDescent="0.3">
      <c r="A811" s="26">
        <v>62.527777777777779</v>
      </c>
      <c r="B811" s="23">
        <v>12982.87</v>
      </c>
    </row>
    <row r="812" spans="1:2" ht="15.75" customHeight="1" x14ac:dyDescent="0.3">
      <c r="A812" s="26">
        <v>62.708333333333336</v>
      </c>
      <c r="B812" s="23">
        <v>12981.35</v>
      </c>
    </row>
    <row r="813" spans="1:2" ht="15.75" customHeight="1" x14ac:dyDescent="0.3">
      <c r="A813" s="26">
        <v>62.961111111111109</v>
      </c>
      <c r="B813" s="23">
        <v>12979.36</v>
      </c>
    </row>
    <row r="814" spans="1:2" ht="15.75" customHeight="1" x14ac:dyDescent="0.3">
      <c r="A814" s="26">
        <v>62.594444444444441</v>
      </c>
      <c r="B814" s="23">
        <v>12957.12</v>
      </c>
    </row>
    <row r="815" spans="1:2" ht="15.75" customHeight="1" x14ac:dyDescent="0.3">
      <c r="A815" s="26">
        <v>61.8</v>
      </c>
      <c r="B815" s="23">
        <v>12950.07</v>
      </c>
    </row>
    <row r="816" spans="1:2" ht="15.75" customHeight="1" x14ac:dyDescent="0.3">
      <c r="A816" s="26">
        <v>56.461111111111109</v>
      </c>
      <c r="B816" s="23">
        <v>12949.16</v>
      </c>
    </row>
    <row r="817" spans="1:2" ht="15.75" customHeight="1" x14ac:dyDescent="0.3">
      <c r="A817" s="26">
        <v>59.81666666666667</v>
      </c>
      <c r="B817" s="23">
        <v>12928.79</v>
      </c>
    </row>
    <row r="818" spans="1:2" ht="15.75" customHeight="1" x14ac:dyDescent="0.3">
      <c r="A818" s="26">
        <v>59.769444444444446</v>
      </c>
      <c r="B818" s="23">
        <v>12925.89</v>
      </c>
    </row>
    <row r="819" spans="1:2" ht="15.75" customHeight="1" x14ac:dyDescent="0.3">
      <c r="A819" s="26">
        <v>59.81111111111111</v>
      </c>
      <c r="B819" s="23">
        <v>12913.99</v>
      </c>
    </row>
    <row r="820" spans="1:2" ht="15.75" customHeight="1" x14ac:dyDescent="0.3">
      <c r="A820" s="26">
        <v>18.913888888888888</v>
      </c>
      <c r="B820" s="23">
        <v>12890.06</v>
      </c>
    </row>
    <row r="821" spans="1:2" ht="15.75" customHeight="1" x14ac:dyDescent="0.3">
      <c r="A821" s="26">
        <v>38.838888888888889</v>
      </c>
      <c r="B821" s="23">
        <v>12870.31</v>
      </c>
    </row>
    <row r="822" spans="1:2" ht="15.75" customHeight="1" x14ac:dyDescent="0.3">
      <c r="A822" s="26">
        <v>59.697222222222223</v>
      </c>
      <c r="B822" s="23">
        <v>12856.84</v>
      </c>
    </row>
    <row r="823" spans="1:2" ht="15.75" customHeight="1" x14ac:dyDescent="0.3">
      <c r="A823" s="26">
        <v>49.711111111111109</v>
      </c>
      <c r="B823" s="23">
        <v>12852.37</v>
      </c>
    </row>
    <row r="824" spans="1:2" ht="15.75" customHeight="1" x14ac:dyDescent="0.3">
      <c r="A824" s="26">
        <v>29.697222222222223</v>
      </c>
      <c r="B824" s="23">
        <v>12847.24</v>
      </c>
    </row>
    <row r="825" spans="1:2" ht="15.75" customHeight="1" x14ac:dyDescent="0.3">
      <c r="A825" s="26">
        <v>18.580555555555556</v>
      </c>
      <c r="B825" s="23">
        <v>12829.46</v>
      </c>
    </row>
    <row r="826" spans="1:2" ht="15.75" customHeight="1" x14ac:dyDescent="0.3">
      <c r="A826" s="26">
        <v>55.702777777777776</v>
      </c>
      <c r="B826" s="23">
        <v>12823.25</v>
      </c>
    </row>
    <row r="827" spans="1:2" ht="15.75" customHeight="1" x14ac:dyDescent="0.3">
      <c r="A827" s="26">
        <v>59.883333333333333</v>
      </c>
      <c r="B827" s="23">
        <v>12815.44</v>
      </c>
    </row>
    <row r="828" spans="1:2" ht="15.75" customHeight="1" x14ac:dyDescent="0.3">
      <c r="A828" s="26">
        <v>44.87222222222222</v>
      </c>
      <c r="B828" s="23">
        <v>12797.21</v>
      </c>
    </row>
    <row r="829" spans="1:2" ht="15.75" customHeight="1" x14ac:dyDescent="0.3">
      <c r="A829" s="26">
        <v>39.608333333333334</v>
      </c>
      <c r="B829" s="23">
        <v>12788.18</v>
      </c>
    </row>
    <row r="830" spans="1:2" ht="15.75" customHeight="1" x14ac:dyDescent="0.3">
      <c r="A830" s="26">
        <v>59.508333333333333</v>
      </c>
      <c r="B830" s="23">
        <v>12788.03</v>
      </c>
    </row>
    <row r="831" spans="1:2" ht="15.75" customHeight="1" x14ac:dyDescent="0.3">
      <c r="A831" s="26">
        <v>50.669444444444444</v>
      </c>
      <c r="B831" s="23">
        <v>12776.05</v>
      </c>
    </row>
    <row r="832" spans="1:2" ht="15.75" customHeight="1" x14ac:dyDescent="0.3">
      <c r="A832" s="26">
        <v>47.702777777777776</v>
      </c>
      <c r="B832" s="23">
        <v>12770.27</v>
      </c>
    </row>
    <row r="833" spans="1:2" ht="15.75" customHeight="1" x14ac:dyDescent="0.3">
      <c r="A833" s="26">
        <v>60.68611111111111</v>
      </c>
      <c r="B833" s="23">
        <v>12741.17</v>
      </c>
    </row>
    <row r="834" spans="1:2" ht="15.75" customHeight="1" x14ac:dyDescent="0.3">
      <c r="A834" s="26">
        <v>60.766666666666666</v>
      </c>
      <c r="B834" s="23">
        <v>12731</v>
      </c>
    </row>
    <row r="835" spans="1:2" ht="15.75" customHeight="1" x14ac:dyDescent="0.3">
      <c r="A835" s="26">
        <v>34.891666666666666</v>
      </c>
      <c r="B835" s="23">
        <v>12718.21</v>
      </c>
    </row>
    <row r="836" spans="1:2" ht="15.75" customHeight="1" x14ac:dyDescent="0.3">
      <c r="A836" s="26">
        <v>52.916666666666664</v>
      </c>
      <c r="B836" s="23">
        <v>12713</v>
      </c>
    </row>
    <row r="837" spans="1:2" ht="15.75" customHeight="1" x14ac:dyDescent="0.3">
      <c r="A837" s="26">
        <v>58.527777777777779</v>
      </c>
      <c r="B837" s="23">
        <v>12700.63</v>
      </c>
    </row>
    <row r="838" spans="1:2" ht="15.75" customHeight="1" x14ac:dyDescent="0.3">
      <c r="A838" s="26">
        <v>30.919444444444444</v>
      </c>
      <c r="B838" s="23">
        <v>12699.56</v>
      </c>
    </row>
    <row r="839" spans="1:2" ht="15.75" customHeight="1" x14ac:dyDescent="0.3">
      <c r="A839" s="26">
        <v>48.705555555555556</v>
      </c>
      <c r="B839" s="23">
        <v>12697.48</v>
      </c>
    </row>
    <row r="840" spans="1:2" ht="15.75" customHeight="1" x14ac:dyDescent="0.3">
      <c r="A840" s="26">
        <v>60.780555555555559</v>
      </c>
      <c r="B840" s="23">
        <v>12648.7</v>
      </c>
    </row>
    <row r="841" spans="1:2" ht="15.75" customHeight="1" x14ac:dyDescent="0.3">
      <c r="A841" s="26">
        <v>57.733333333333334</v>
      </c>
      <c r="B841" s="23">
        <v>12646.21</v>
      </c>
    </row>
    <row r="842" spans="1:2" ht="15.75" customHeight="1" x14ac:dyDescent="0.3">
      <c r="A842" s="26">
        <v>60.908333333333331</v>
      </c>
      <c r="B842" s="23">
        <v>12644.59</v>
      </c>
    </row>
    <row r="843" spans="1:2" ht="15.75" customHeight="1" x14ac:dyDescent="0.3">
      <c r="A843" s="26">
        <v>56.475000000000001</v>
      </c>
      <c r="B843" s="23">
        <v>12643.38</v>
      </c>
    </row>
    <row r="844" spans="1:2" ht="15.75" customHeight="1" x14ac:dyDescent="0.3">
      <c r="A844" s="26">
        <v>50.758333333333333</v>
      </c>
      <c r="B844" s="23">
        <v>12640.24</v>
      </c>
    </row>
    <row r="845" spans="1:2" ht="15.75" customHeight="1" x14ac:dyDescent="0.3">
      <c r="A845" s="26">
        <v>60.87777777777778</v>
      </c>
      <c r="B845" s="23">
        <v>12638.2</v>
      </c>
    </row>
    <row r="846" spans="1:2" ht="15.75" customHeight="1" x14ac:dyDescent="0.3">
      <c r="A846" s="26">
        <v>60.544444444444444</v>
      </c>
      <c r="B846" s="23">
        <v>12629.9</v>
      </c>
    </row>
    <row r="847" spans="1:2" ht="15.75" customHeight="1" x14ac:dyDescent="0.3">
      <c r="A847" s="26">
        <v>57.677777777777777</v>
      </c>
      <c r="B847" s="23">
        <v>12629.17</v>
      </c>
    </row>
    <row r="848" spans="1:2" ht="15.75" customHeight="1" x14ac:dyDescent="0.3">
      <c r="A848" s="26">
        <v>52.444444444444443</v>
      </c>
      <c r="B848" s="23">
        <v>12624.74</v>
      </c>
    </row>
    <row r="849" spans="1:2" ht="15.75" customHeight="1" x14ac:dyDescent="0.3">
      <c r="A849" s="26">
        <v>59.802777777777777</v>
      </c>
      <c r="B849" s="23">
        <v>12622.18</v>
      </c>
    </row>
    <row r="850" spans="1:2" ht="15.75" customHeight="1" x14ac:dyDescent="0.3">
      <c r="A850" s="26">
        <v>24.555555555555557</v>
      </c>
      <c r="B850" s="23">
        <v>12609.89</v>
      </c>
    </row>
    <row r="851" spans="1:2" ht="15.75" customHeight="1" x14ac:dyDescent="0.3">
      <c r="A851" s="26">
        <v>34.825000000000003</v>
      </c>
      <c r="B851" s="23">
        <v>12600.46</v>
      </c>
    </row>
    <row r="852" spans="1:2" ht="15.75" customHeight="1" x14ac:dyDescent="0.3">
      <c r="A852" s="26">
        <v>52.972222222222221</v>
      </c>
      <c r="B852" s="23">
        <v>12592.53</v>
      </c>
    </row>
    <row r="853" spans="1:2" ht="15.75" customHeight="1" x14ac:dyDescent="0.3">
      <c r="A853" s="26">
        <v>53.533333333333331</v>
      </c>
      <c r="B853" s="23">
        <v>12579.92</v>
      </c>
    </row>
    <row r="854" spans="1:2" ht="15.75" customHeight="1" x14ac:dyDescent="0.3">
      <c r="A854" s="26">
        <v>61.527777777777779</v>
      </c>
      <c r="B854" s="23">
        <v>12574.05</v>
      </c>
    </row>
    <row r="855" spans="1:2" ht="15.75" customHeight="1" x14ac:dyDescent="0.3">
      <c r="A855" s="26">
        <v>61.527777777777779</v>
      </c>
      <c r="B855" s="23">
        <v>12557.61</v>
      </c>
    </row>
    <row r="856" spans="1:2" ht="15.75" customHeight="1" x14ac:dyDescent="0.3">
      <c r="A856" s="26">
        <v>60.644444444444446</v>
      </c>
      <c r="B856" s="23">
        <v>12523.6</v>
      </c>
    </row>
    <row r="857" spans="1:2" ht="15.75" customHeight="1" x14ac:dyDescent="0.3">
      <c r="A857" s="26">
        <v>56.905555555555559</v>
      </c>
      <c r="B857" s="23">
        <v>12499.88</v>
      </c>
    </row>
    <row r="858" spans="1:2" ht="15.75" customHeight="1" x14ac:dyDescent="0.3">
      <c r="A858" s="26">
        <v>54.513888888888886</v>
      </c>
      <c r="B858" s="23">
        <v>12495.29</v>
      </c>
    </row>
    <row r="859" spans="1:2" ht="15.75" customHeight="1" x14ac:dyDescent="0.3">
      <c r="A859" s="26">
        <v>55.769444444444446</v>
      </c>
      <c r="B859" s="23">
        <v>12485.8</v>
      </c>
    </row>
    <row r="860" spans="1:2" ht="15.75" customHeight="1" x14ac:dyDescent="0.3">
      <c r="A860" s="26">
        <v>54.572222222222223</v>
      </c>
      <c r="B860" s="23">
        <v>12479.71</v>
      </c>
    </row>
    <row r="861" spans="1:2" ht="15.75" customHeight="1" x14ac:dyDescent="0.3">
      <c r="A861" s="26">
        <v>54.533333333333331</v>
      </c>
      <c r="B861" s="23">
        <v>12475.35</v>
      </c>
    </row>
    <row r="862" spans="1:2" ht="15.75" customHeight="1" x14ac:dyDescent="0.3">
      <c r="A862" s="26">
        <v>27.830555555555556</v>
      </c>
      <c r="B862" s="23">
        <v>12452.25</v>
      </c>
    </row>
    <row r="863" spans="1:2" ht="15.75" customHeight="1" x14ac:dyDescent="0.3">
      <c r="A863" s="26">
        <v>58.844444444444441</v>
      </c>
      <c r="B863" s="23">
        <v>12430.95</v>
      </c>
    </row>
    <row r="864" spans="1:2" ht="15.75" customHeight="1" x14ac:dyDescent="0.3">
      <c r="A864" s="26">
        <v>43.9</v>
      </c>
      <c r="B864" s="23">
        <v>12408.29</v>
      </c>
    </row>
    <row r="865" spans="1:2" ht="15.75" customHeight="1" x14ac:dyDescent="0.3">
      <c r="A865" s="26">
        <v>50.797222222222224</v>
      </c>
      <c r="B865" s="23">
        <v>12407.3</v>
      </c>
    </row>
    <row r="866" spans="1:2" ht="15.75" customHeight="1" x14ac:dyDescent="0.3">
      <c r="A866" s="26">
        <v>33.44166666666667</v>
      </c>
      <c r="B866" s="23">
        <v>12404.88</v>
      </c>
    </row>
    <row r="867" spans="1:2" ht="15.75" customHeight="1" x14ac:dyDescent="0.3">
      <c r="A867" s="26">
        <v>60.7</v>
      </c>
      <c r="B867" s="23">
        <v>12369.89</v>
      </c>
    </row>
    <row r="868" spans="1:2" ht="15.75" customHeight="1" x14ac:dyDescent="0.3">
      <c r="A868" s="26">
        <v>56.44166666666667</v>
      </c>
      <c r="B868" s="23">
        <v>12363.55</v>
      </c>
    </row>
    <row r="869" spans="1:2" ht="15.75" customHeight="1" x14ac:dyDescent="0.3">
      <c r="A869" s="26">
        <v>59.711111111111109</v>
      </c>
      <c r="B869" s="23">
        <v>12347.17</v>
      </c>
    </row>
    <row r="870" spans="1:2" ht="15.75" customHeight="1" x14ac:dyDescent="0.3">
      <c r="A870" s="26">
        <v>59.85</v>
      </c>
      <c r="B870" s="23">
        <v>12333.83</v>
      </c>
    </row>
    <row r="871" spans="1:2" ht="15.75" customHeight="1" x14ac:dyDescent="0.3">
      <c r="A871" s="26">
        <v>59.774999999999999</v>
      </c>
      <c r="B871" s="23">
        <v>12323.94</v>
      </c>
    </row>
    <row r="872" spans="1:2" ht="15.75" customHeight="1" x14ac:dyDescent="0.3">
      <c r="A872" s="26">
        <v>59.611111111111114</v>
      </c>
      <c r="B872" s="23">
        <v>12299.59</v>
      </c>
    </row>
    <row r="873" spans="1:2" ht="15.75" customHeight="1" x14ac:dyDescent="0.3">
      <c r="A873" s="26">
        <v>32.608333333333334</v>
      </c>
      <c r="B873" s="23">
        <v>12282.38</v>
      </c>
    </row>
    <row r="874" spans="1:2" ht="15.75" customHeight="1" x14ac:dyDescent="0.3">
      <c r="A874" s="26">
        <v>56.56111111111111</v>
      </c>
      <c r="B874" s="23">
        <v>12282.03</v>
      </c>
    </row>
    <row r="875" spans="1:2" ht="15.75" customHeight="1" x14ac:dyDescent="0.3">
      <c r="A875" s="26">
        <v>55.777777777777779</v>
      </c>
      <c r="B875" s="23">
        <v>12269.69</v>
      </c>
    </row>
    <row r="876" spans="1:2" ht="15.75" customHeight="1" x14ac:dyDescent="0.3">
      <c r="A876" s="26">
        <v>55.43888888888889</v>
      </c>
      <c r="B876" s="23">
        <v>12268.63</v>
      </c>
    </row>
    <row r="877" spans="1:2" ht="15.75" customHeight="1" x14ac:dyDescent="0.3">
      <c r="A877" s="26">
        <v>56.505555555555553</v>
      </c>
      <c r="B877" s="23">
        <v>12265.51</v>
      </c>
    </row>
    <row r="878" spans="1:2" ht="15.75" customHeight="1" x14ac:dyDescent="0.3">
      <c r="A878" s="26">
        <v>36.819444444444443</v>
      </c>
      <c r="B878" s="23">
        <v>12255.04</v>
      </c>
    </row>
    <row r="879" spans="1:2" ht="15.75" customHeight="1" x14ac:dyDescent="0.3">
      <c r="A879" s="26">
        <v>33.541666666666664</v>
      </c>
      <c r="B879" s="23">
        <v>12254.44</v>
      </c>
    </row>
    <row r="880" spans="1:2" ht="15.75" customHeight="1" x14ac:dyDescent="0.3">
      <c r="A880" s="26">
        <v>48.958333333333336</v>
      </c>
      <c r="B880" s="23">
        <v>12245.17</v>
      </c>
    </row>
    <row r="881" spans="1:2" ht="15.75" customHeight="1" x14ac:dyDescent="0.3">
      <c r="A881" s="26">
        <v>59.891666666666666</v>
      </c>
      <c r="B881" s="23">
        <v>12244.53</v>
      </c>
    </row>
    <row r="882" spans="1:2" ht="15.75" customHeight="1" x14ac:dyDescent="0.3">
      <c r="A882" s="26">
        <v>56.858333333333334</v>
      </c>
      <c r="B882" s="23">
        <v>12237.73</v>
      </c>
    </row>
    <row r="883" spans="1:2" ht="15.75" customHeight="1" x14ac:dyDescent="0.3">
      <c r="A883" s="26">
        <v>58.647222222222226</v>
      </c>
      <c r="B883" s="23">
        <v>12235.84</v>
      </c>
    </row>
    <row r="884" spans="1:2" ht="15.75" customHeight="1" x14ac:dyDescent="0.3">
      <c r="A884" s="26">
        <v>59.886111111111113</v>
      </c>
      <c r="B884" s="23">
        <v>12233.83</v>
      </c>
    </row>
    <row r="885" spans="1:2" ht="15.75" customHeight="1" x14ac:dyDescent="0.3">
      <c r="A885" s="26">
        <v>58.955555555555556</v>
      </c>
      <c r="B885" s="23">
        <v>12231.61</v>
      </c>
    </row>
    <row r="886" spans="1:2" ht="15.75" customHeight="1" x14ac:dyDescent="0.3">
      <c r="A886" s="26">
        <v>58.93333333333333</v>
      </c>
      <c r="B886" s="23">
        <v>12224.35</v>
      </c>
    </row>
    <row r="887" spans="1:2" ht="15.75" customHeight="1" x14ac:dyDescent="0.3">
      <c r="A887" s="26">
        <v>58.883333333333333</v>
      </c>
      <c r="B887" s="23">
        <v>12222.9</v>
      </c>
    </row>
    <row r="888" spans="1:2" ht="15.75" customHeight="1" x14ac:dyDescent="0.3">
      <c r="A888" s="26">
        <v>45.81666666666667</v>
      </c>
      <c r="B888" s="23">
        <v>12218.7</v>
      </c>
    </row>
    <row r="889" spans="1:2" ht="15.75" customHeight="1" x14ac:dyDescent="0.3">
      <c r="A889" s="26">
        <v>31.774999999999999</v>
      </c>
      <c r="B889" s="23">
        <v>12198.64</v>
      </c>
    </row>
    <row r="890" spans="1:2" ht="15.75" customHeight="1" x14ac:dyDescent="0.3">
      <c r="A890" s="26">
        <v>35.674999999999997</v>
      </c>
      <c r="B890" s="23">
        <v>12148.2</v>
      </c>
    </row>
    <row r="891" spans="1:2" ht="15.75" customHeight="1" x14ac:dyDescent="0.3">
      <c r="A891" s="26">
        <v>60.730555555555554</v>
      </c>
      <c r="B891" s="23">
        <v>12146.97</v>
      </c>
    </row>
    <row r="892" spans="1:2" ht="15.75" customHeight="1" x14ac:dyDescent="0.3">
      <c r="A892" s="26">
        <v>60.594444444444441</v>
      </c>
      <c r="B892" s="23">
        <v>12142.58</v>
      </c>
    </row>
    <row r="893" spans="1:2" ht="15.75" customHeight="1" x14ac:dyDescent="0.3">
      <c r="A893" s="26">
        <v>48.727777777777774</v>
      </c>
      <c r="B893" s="23">
        <v>12137.6</v>
      </c>
    </row>
    <row r="894" spans="1:2" ht="15.75" customHeight="1" x14ac:dyDescent="0.3">
      <c r="A894" s="26">
        <v>31.588888888888889</v>
      </c>
      <c r="B894" s="23">
        <v>12130.8</v>
      </c>
    </row>
    <row r="895" spans="1:2" ht="15.75" customHeight="1" x14ac:dyDescent="0.3">
      <c r="A895" s="26">
        <v>60.011111111111113</v>
      </c>
      <c r="B895" s="23">
        <v>12129.61</v>
      </c>
    </row>
    <row r="896" spans="1:2" ht="15.75" customHeight="1" x14ac:dyDescent="0.3">
      <c r="A896" s="26">
        <v>59.883333333333333</v>
      </c>
      <c r="B896" s="23">
        <v>12124.99</v>
      </c>
    </row>
    <row r="897" spans="1:2" ht="15.75" customHeight="1" x14ac:dyDescent="0.3">
      <c r="A897" s="26">
        <v>54.619444444444447</v>
      </c>
      <c r="B897" s="23">
        <v>12105.32</v>
      </c>
    </row>
    <row r="898" spans="1:2" ht="15.75" customHeight="1" x14ac:dyDescent="0.3">
      <c r="A898" s="26">
        <v>54.49722222222222</v>
      </c>
      <c r="B898" s="23">
        <v>12096.65</v>
      </c>
    </row>
    <row r="899" spans="1:2" ht="15.75" customHeight="1" x14ac:dyDescent="0.3">
      <c r="A899" s="26">
        <v>54.963888888888889</v>
      </c>
      <c r="B899" s="23">
        <v>12094.48</v>
      </c>
    </row>
    <row r="900" spans="1:2" ht="15.75" customHeight="1" x14ac:dyDescent="0.3">
      <c r="A900" s="26">
        <v>38.766666666666666</v>
      </c>
      <c r="B900" s="23">
        <v>12091.34</v>
      </c>
    </row>
    <row r="901" spans="1:2" ht="15.75" customHeight="1" x14ac:dyDescent="0.3">
      <c r="A901" s="26">
        <v>36.75277777777778</v>
      </c>
      <c r="B901" s="23">
        <v>12048.13</v>
      </c>
    </row>
    <row r="902" spans="1:2" ht="15.75" customHeight="1" x14ac:dyDescent="0.3">
      <c r="A902" s="26">
        <v>56.538888888888891</v>
      </c>
      <c r="B902" s="23">
        <v>12044.34</v>
      </c>
    </row>
    <row r="903" spans="1:2" ht="15.75" customHeight="1" x14ac:dyDescent="0.3">
      <c r="A903" s="26">
        <v>43.644444444444446</v>
      </c>
      <c r="B903" s="23">
        <v>12035.18</v>
      </c>
    </row>
    <row r="904" spans="1:2" ht="15.75" customHeight="1" x14ac:dyDescent="0.3">
      <c r="A904" s="26">
        <v>57.608333333333334</v>
      </c>
      <c r="B904" s="23">
        <v>12032.33</v>
      </c>
    </row>
    <row r="905" spans="1:2" ht="15.75" customHeight="1" x14ac:dyDescent="0.3">
      <c r="A905" s="26">
        <v>57.99722222222222</v>
      </c>
      <c r="B905" s="23">
        <v>12029.29</v>
      </c>
    </row>
    <row r="906" spans="1:2" ht="15.75" customHeight="1" x14ac:dyDescent="0.3">
      <c r="A906" s="26">
        <v>40.641666666666666</v>
      </c>
      <c r="B906" s="23">
        <v>12001.29</v>
      </c>
    </row>
    <row r="907" spans="1:2" ht="15.75" customHeight="1" x14ac:dyDescent="0.3">
      <c r="A907" s="26">
        <v>29.488888888888887</v>
      </c>
      <c r="B907" s="23">
        <v>11994.89</v>
      </c>
    </row>
    <row r="908" spans="1:2" ht="15.75" customHeight="1" x14ac:dyDescent="0.3">
      <c r="A908" s="26">
        <v>39.927777777777777</v>
      </c>
      <c r="B908" s="23">
        <v>11987.68</v>
      </c>
    </row>
    <row r="909" spans="1:2" ht="15.75" customHeight="1" x14ac:dyDescent="0.3">
      <c r="A909" s="26">
        <v>55.461111111111109</v>
      </c>
      <c r="B909" s="23">
        <v>11987.17</v>
      </c>
    </row>
    <row r="910" spans="1:2" ht="15.75" customHeight="1" x14ac:dyDescent="0.3">
      <c r="A910" s="26">
        <v>58.69166666666667</v>
      </c>
      <c r="B910" s="23">
        <v>11946.63</v>
      </c>
    </row>
    <row r="911" spans="1:2" ht="15.75" customHeight="1" x14ac:dyDescent="0.3">
      <c r="A911" s="26">
        <v>57.602777777777774</v>
      </c>
      <c r="B911" s="23">
        <v>11945.13</v>
      </c>
    </row>
    <row r="912" spans="1:2" ht="15.75" customHeight="1" x14ac:dyDescent="0.3">
      <c r="A912" s="26">
        <v>58.452777777777776</v>
      </c>
      <c r="B912" s="23">
        <v>11944.59</v>
      </c>
    </row>
    <row r="913" spans="1:2" ht="15.75" customHeight="1" x14ac:dyDescent="0.3">
      <c r="A913" s="26">
        <v>31.636111111111113</v>
      </c>
      <c r="B913" s="23">
        <v>11941.83</v>
      </c>
    </row>
    <row r="914" spans="1:2" ht="15.75" customHeight="1" x14ac:dyDescent="0.3">
      <c r="A914" s="26">
        <v>58.85</v>
      </c>
      <c r="B914" s="23">
        <v>11938.26</v>
      </c>
    </row>
    <row r="915" spans="1:2" ht="15.75" customHeight="1" x14ac:dyDescent="0.3">
      <c r="A915" s="26">
        <v>58.466666666666669</v>
      </c>
      <c r="B915" s="23">
        <v>11931.13</v>
      </c>
    </row>
    <row r="916" spans="1:2" ht="15.75" customHeight="1" x14ac:dyDescent="0.3">
      <c r="A916" s="26">
        <v>58.552777777777777</v>
      </c>
      <c r="B916" s="23">
        <v>11918.2</v>
      </c>
    </row>
    <row r="917" spans="1:2" ht="15.75" customHeight="1" x14ac:dyDescent="0.3">
      <c r="A917" s="26">
        <v>19.016666666666666</v>
      </c>
      <c r="B917" s="23">
        <v>11884.05</v>
      </c>
    </row>
    <row r="918" spans="1:2" ht="15.75" customHeight="1" x14ac:dyDescent="0.3">
      <c r="A918" s="26">
        <v>55.608333333333334</v>
      </c>
      <c r="B918" s="23">
        <v>11881.97</v>
      </c>
    </row>
    <row r="919" spans="1:2" ht="15.75" customHeight="1" x14ac:dyDescent="0.3">
      <c r="A919" s="26">
        <v>55.9</v>
      </c>
      <c r="B919" s="23">
        <v>11881.36</v>
      </c>
    </row>
    <row r="920" spans="1:2" ht="15.75" customHeight="1" x14ac:dyDescent="0.3">
      <c r="A920" s="26">
        <v>55.788888888888891</v>
      </c>
      <c r="B920" s="23">
        <v>11879.1</v>
      </c>
    </row>
    <row r="921" spans="1:2" ht="15.75" customHeight="1" x14ac:dyDescent="0.3">
      <c r="A921" s="26">
        <v>48.919444444444444</v>
      </c>
      <c r="B921" s="23">
        <v>11858.56</v>
      </c>
    </row>
    <row r="922" spans="1:2" ht="15.75" customHeight="1" x14ac:dyDescent="0.3">
      <c r="A922" s="26">
        <v>58.69166666666667</v>
      </c>
      <c r="B922" s="23">
        <v>11856.41</v>
      </c>
    </row>
    <row r="923" spans="1:2" ht="15.75" customHeight="1" x14ac:dyDescent="0.3">
      <c r="A923" s="26">
        <v>58.947222222222223</v>
      </c>
      <c r="B923" s="23">
        <v>11848.14</v>
      </c>
    </row>
    <row r="924" spans="1:2" ht="15.75" customHeight="1" x14ac:dyDescent="0.3">
      <c r="A924" s="26">
        <v>57.577777777777776</v>
      </c>
      <c r="B924" s="23">
        <v>11842.62</v>
      </c>
    </row>
    <row r="925" spans="1:2" ht="15.75" customHeight="1" x14ac:dyDescent="0.3">
      <c r="A925" s="26">
        <v>58.908333333333331</v>
      </c>
      <c r="B925" s="23">
        <v>11842.44</v>
      </c>
    </row>
    <row r="926" spans="1:2" ht="15.75" customHeight="1" x14ac:dyDescent="0.3">
      <c r="A926" s="26">
        <v>57.702777777777776</v>
      </c>
      <c r="B926" s="23">
        <v>11840.78</v>
      </c>
    </row>
    <row r="927" spans="1:2" ht="15.75" customHeight="1" x14ac:dyDescent="0.3">
      <c r="A927" s="26">
        <v>58.741666666666667</v>
      </c>
      <c r="B927" s="23">
        <v>11837.16</v>
      </c>
    </row>
    <row r="928" spans="1:2" ht="15.75" customHeight="1" x14ac:dyDescent="0.3">
      <c r="A928" s="26">
        <v>58.947222222222223</v>
      </c>
      <c r="B928" s="23">
        <v>11833.78</v>
      </c>
    </row>
    <row r="929" spans="1:2" ht="15.75" customHeight="1" x14ac:dyDescent="0.3">
      <c r="A929" s="26">
        <v>57.680555555555557</v>
      </c>
      <c r="B929" s="23">
        <v>11830.61</v>
      </c>
    </row>
    <row r="930" spans="1:2" ht="15.75" customHeight="1" x14ac:dyDescent="0.3">
      <c r="A930" s="26">
        <v>40.549999999999997</v>
      </c>
      <c r="B930" s="23">
        <v>11773.06</v>
      </c>
    </row>
    <row r="931" spans="1:2" ht="15.75" customHeight="1" x14ac:dyDescent="0.3">
      <c r="A931" s="26">
        <v>56.869444444444447</v>
      </c>
      <c r="B931" s="23">
        <v>11763</v>
      </c>
    </row>
    <row r="932" spans="1:2" ht="15.75" customHeight="1" x14ac:dyDescent="0.3">
      <c r="A932" s="26">
        <v>43.588888888888889</v>
      </c>
      <c r="B932" s="23">
        <v>11752.68</v>
      </c>
    </row>
    <row r="933" spans="1:2" ht="15.75" customHeight="1" x14ac:dyDescent="0.3">
      <c r="A933" s="26">
        <v>58.516666666666666</v>
      </c>
      <c r="B933" s="23">
        <v>11743.93</v>
      </c>
    </row>
    <row r="934" spans="1:2" ht="15.75" customHeight="1" x14ac:dyDescent="0.3">
      <c r="A934" s="26">
        <v>59.99722222222222</v>
      </c>
      <c r="B934" s="23">
        <v>11743.3</v>
      </c>
    </row>
    <row r="935" spans="1:2" ht="15.75" customHeight="1" x14ac:dyDescent="0.3">
      <c r="A935" s="26">
        <v>53.572222222222223</v>
      </c>
      <c r="B935" s="23">
        <v>11741.73</v>
      </c>
    </row>
    <row r="936" spans="1:2" ht="15.75" customHeight="1" x14ac:dyDescent="0.3">
      <c r="A936" s="26">
        <v>34.758333333333333</v>
      </c>
      <c r="B936" s="23">
        <v>11737.85</v>
      </c>
    </row>
    <row r="937" spans="1:2" ht="15.75" customHeight="1" x14ac:dyDescent="0.3">
      <c r="A937" s="26">
        <v>58.580555555555556</v>
      </c>
      <c r="B937" s="23">
        <v>11735.88</v>
      </c>
    </row>
    <row r="938" spans="1:2" ht="15.75" customHeight="1" x14ac:dyDescent="0.3">
      <c r="A938" s="26">
        <v>38.533333333333331</v>
      </c>
      <c r="B938" s="23">
        <v>11730.82</v>
      </c>
    </row>
    <row r="939" spans="1:2" ht="15.75" customHeight="1" x14ac:dyDescent="0.3">
      <c r="A939" s="26">
        <v>53.655555555555559</v>
      </c>
      <c r="B939" s="23">
        <v>11729.68</v>
      </c>
    </row>
    <row r="940" spans="1:2" ht="15.75" customHeight="1" x14ac:dyDescent="0.3">
      <c r="A940" s="26">
        <v>40.630555555555553</v>
      </c>
      <c r="B940" s="23">
        <v>11712.97</v>
      </c>
    </row>
    <row r="941" spans="1:2" ht="15.75" customHeight="1" x14ac:dyDescent="0.3">
      <c r="A941" s="26">
        <v>52.519444444444446</v>
      </c>
      <c r="B941" s="23">
        <v>11696.52</v>
      </c>
    </row>
    <row r="942" spans="1:2" ht="15.75" customHeight="1" x14ac:dyDescent="0.3">
      <c r="A942" s="26">
        <v>56.580555555555556</v>
      </c>
      <c r="B942" s="23">
        <v>11674.13</v>
      </c>
    </row>
    <row r="943" spans="1:2" ht="15.75" customHeight="1" x14ac:dyDescent="0.3">
      <c r="A943" s="26">
        <v>56.791666666666664</v>
      </c>
      <c r="B943" s="23">
        <v>11658.38</v>
      </c>
    </row>
    <row r="944" spans="1:2" ht="15.75" customHeight="1" x14ac:dyDescent="0.3">
      <c r="A944" s="26">
        <v>56.922222222222224</v>
      </c>
      <c r="B944" s="23">
        <v>11658.12</v>
      </c>
    </row>
    <row r="945" spans="1:2" ht="15.75" customHeight="1" x14ac:dyDescent="0.3">
      <c r="A945" s="26">
        <v>28.883333333333333</v>
      </c>
      <c r="B945" s="23">
        <v>11657.81</v>
      </c>
    </row>
    <row r="946" spans="1:2" ht="15.75" customHeight="1" x14ac:dyDescent="0.3">
      <c r="A946" s="26">
        <v>56.677777777777777</v>
      </c>
      <c r="B946" s="23">
        <v>11657.72</v>
      </c>
    </row>
    <row r="947" spans="1:2" ht="15.75" customHeight="1" x14ac:dyDescent="0.3">
      <c r="A947" s="26">
        <v>36.891666666666666</v>
      </c>
      <c r="B947" s="23">
        <v>11625.11</v>
      </c>
    </row>
    <row r="948" spans="1:2" ht="15.75" customHeight="1" x14ac:dyDescent="0.3">
      <c r="A948" s="26">
        <v>58.966666666666669</v>
      </c>
      <c r="B948" s="23">
        <v>11602.75</v>
      </c>
    </row>
    <row r="949" spans="1:2" ht="15.75" customHeight="1" x14ac:dyDescent="0.3">
      <c r="A949" s="26">
        <v>57.588888888888889</v>
      </c>
      <c r="B949" s="23">
        <v>11576.13</v>
      </c>
    </row>
    <row r="950" spans="1:2" ht="15.75" customHeight="1" x14ac:dyDescent="0.3">
      <c r="A950" s="26">
        <v>57.452777777777776</v>
      </c>
      <c r="B950" s="23">
        <v>11566.3</v>
      </c>
    </row>
    <row r="951" spans="1:2" ht="15.75" customHeight="1" x14ac:dyDescent="0.3">
      <c r="A951" s="26">
        <v>57.613888888888887</v>
      </c>
      <c r="B951" s="23">
        <v>11554.22</v>
      </c>
    </row>
    <row r="952" spans="1:2" ht="15.75" customHeight="1" x14ac:dyDescent="0.3">
      <c r="A952" s="26">
        <v>49.875</v>
      </c>
      <c r="B952" s="23">
        <v>11552.9</v>
      </c>
    </row>
    <row r="953" spans="1:2" ht="15.75" customHeight="1" x14ac:dyDescent="0.3">
      <c r="A953" s="26">
        <v>51.519444444444446</v>
      </c>
      <c r="B953" s="23">
        <v>11540.25</v>
      </c>
    </row>
    <row r="954" spans="1:2" ht="15.75" customHeight="1" x14ac:dyDescent="0.3">
      <c r="A954" s="26">
        <v>54.56666666666667</v>
      </c>
      <c r="B954" s="23">
        <v>11538.42</v>
      </c>
    </row>
    <row r="955" spans="1:2" ht="15.75" customHeight="1" x14ac:dyDescent="0.3">
      <c r="A955" s="26">
        <v>57.680555555555557</v>
      </c>
      <c r="B955" s="23">
        <v>11534.87</v>
      </c>
    </row>
    <row r="956" spans="1:2" ht="15.75" customHeight="1" x14ac:dyDescent="0.3">
      <c r="A956" s="26">
        <v>52.875</v>
      </c>
      <c r="B956" s="23">
        <v>11530.12</v>
      </c>
    </row>
    <row r="957" spans="1:2" ht="15.75" customHeight="1" x14ac:dyDescent="0.3">
      <c r="A957" s="26">
        <v>34.988888888888887</v>
      </c>
      <c r="B957" s="23">
        <v>11524.25</v>
      </c>
    </row>
    <row r="958" spans="1:2" ht="15.75" customHeight="1" x14ac:dyDescent="0.3">
      <c r="A958" s="26">
        <v>51.469444444444441</v>
      </c>
      <c r="B958" s="23">
        <v>11520.1</v>
      </c>
    </row>
    <row r="959" spans="1:2" ht="15.75" customHeight="1" x14ac:dyDescent="0.3">
      <c r="A959" s="26">
        <v>54.955555555555556</v>
      </c>
      <c r="B959" s="23">
        <v>11512.41</v>
      </c>
    </row>
    <row r="960" spans="1:2" ht="15.75" customHeight="1" x14ac:dyDescent="0.3">
      <c r="A960" s="26">
        <v>33.672222222222224</v>
      </c>
      <c r="B960" s="23">
        <v>11511.61</v>
      </c>
    </row>
    <row r="961" spans="1:2" ht="15.75" customHeight="1" x14ac:dyDescent="0.3">
      <c r="A961" s="26">
        <v>53.825000000000003</v>
      </c>
      <c r="B961" s="23">
        <v>11497.69</v>
      </c>
    </row>
    <row r="962" spans="1:2" ht="15.75" customHeight="1" x14ac:dyDescent="0.3">
      <c r="A962" s="26">
        <v>40.00277777777778</v>
      </c>
      <c r="B962" s="23">
        <v>11492.46</v>
      </c>
    </row>
    <row r="963" spans="1:2" ht="15.75" customHeight="1" x14ac:dyDescent="0.3">
      <c r="A963" s="26">
        <v>52.652777777777779</v>
      </c>
      <c r="B963" s="23">
        <v>11488.32</v>
      </c>
    </row>
    <row r="964" spans="1:2" ht="15.75" customHeight="1" x14ac:dyDescent="0.3">
      <c r="A964" s="26">
        <v>18.744444444444444</v>
      </c>
      <c r="B964" s="23">
        <v>11482.63</v>
      </c>
    </row>
    <row r="965" spans="1:2" ht="15.75" customHeight="1" x14ac:dyDescent="0.3">
      <c r="A965" s="26">
        <v>56.75277777777778</v>
      </c>
      <c r="B965" s="23">
        <v>11478.14</v>
      </c>
    </row>
    <row r="966" spans="1:2" ht="15.75" customHeight="1" x14ac:dyDescent="0.3">
      <c r="A966" s="26">
        <v>57.958333333333336</v>
      </c>
      <c r="B966" s="23">
        <v>11455.28</v>
      </c>
    </row>
    <row r="967" spans="1:2" ht="15.75" customHeight="1" x14ac:dyDescent="0.3">
      <c r="A967" s="26">
        <v>56.983333333333334</v>
      </c>
      <c r="B967" s="23">
        <v>11454.02</v>
      </c>
    </row>
    <row r="968" spans="1:2" ht="15.75" customHeight="1" x14ac:dyDescent="0.3">
      <c r="A968" s="26">
        <v>51.738888888888887</v>
      </c>
      <c r="B968" s="23">
        <v>11436.74</v>
      </c>
    </row>
    <row r="969" spans="1:2" ht="15.75" customHeight="1" x14ac:dyDescent="0.3">
      <c r="A969" s="26">
        <v>42.891666666666666</v>
      </c>
      <c r="B969" s="23">
        <v>11435.74</v>
      </c>
    </row>
    <row r="970" spans="1:2" ht="15.75" customHeight="1" x14ac:dyDescent="0.3">
      <c r="A970" s="26">
        <v>37.99722222222222</v>
      </c>
      <c r="B970" s="23">
        <v>11419.49</v>
      </c>
    </row>
    <row r="971" spans="1:2" ht="15.75" customHeight="1" x14ac:dyDescent="0.3">
      <c r="A971" s="26">
        <v>39.625</v>
      </c>
      <c r="B971" s="23">
        <v>11412.02</v>
      </c>
    </row>
    <row r="972" spans="1:2" ht="15.75" customHeight="1" x14ac:dyDescent="0.3">
      <c r="A972" s="26">
        <v>52.669444444444444</v>
      </c>
      <c r="B972" s="23">
        <v>11411.69</v>
      </c>
    </row>
    <row r="973" spans="1:2" ht="15.75" customHeight="1" x14ac:dyDescent="0.3">
      <c r="A973" s="26">
        <v>52.68333333333333</v>
      </c>
      <c r="B973" s="23">
        <v>11396.9</v>
      </c>
    </row>
    <row r="974" spans="1:2" ht="15.75" customHeight="1" x14ac:dyDescent="0.3">
      <c r="A974" s="26">
        <v>55.469444444444441</v>
      </c>
      <c r="B974" s="23">
        <v>11394.07</v>
      </c>
    </row>
    <row r="975" spans="1:2" ht="15.75" customHeight="1" x14ac:dyDescent="0.3">
      <c r="A975" s="26">
        <v>25.861111111111111</v>
      </c>
      <c r="B975" s="23">
        <v>11388.27</v>
      </c>
    </row>
    <row r="976" spans="1:2" ht="15.75" customHeight="1" x14ac:dyDescent="0.3">
      <c r="A976" s="26">
        <v>58.986111111111114</v>
      </c>
      <c r="B976" s="23">
        <v>11381.33</v>
      </c>
    </row>
    <row r="977" spans="1:2" ht="15.75" customHeight="1" x14ac:dyDescent="0.3">
      <c r="A977" s="26">
        <v>50.505555555555553</v>
      </c>
      <c r="B977" s="23">
        <v>11378.57</v>
      </c>
    </row>
    <row r="978" spans="1:2" ht="15.75" customHeight="1" x14ac:dyDescent="0.3">
      <c r="A978" s="26">
        <v>44.00277777777778</v>
      </c>
      <c r="B978" s="23">
        <v>11369.39</v>
      </c>
    </row>
    <row r="979" spans="1:2" ht="15.75" customHeight="1" x14ac:dyDescent="0.3">
      <c r="A979" s="26">
        <v>58.486111111111114</v>
      </c>
      <c r="B979" s="23">
        <v>11365.95</v>
      </c>
    </row>
    <row r="980" spans="1:2" ht="15.75" customHeight="1" x14ac:dyDescent="0.3">
      <c r="A980" s="26">
        <v>58.930555555555557</v>
      </c>
      <c r="B980" s="23">
        <v>11363.28</v>
      </c>
    </row>
    <row r="981" spans="1:2" ht="15.75" customHeight="1" x14ac:dyDescent="0.3">
      <c r="A981" s="26">
        <v>58.927777777777777</v>
      </c>
      <c r="B981" s="23">
        <v>11362.76</v>
      </c>
    </row>
    <row r="982" spans="1:2" ht="15.75" customHeight="1" x14ac:dyDescent="0.3">
      <c r="A982" s="26">
        <v>57.7</v>
      </c>
      <c r="B982" s="23">
        <v>11356.66</v>
      </c>
    </row>
    <row r="983" spans="1:2" ht="15.75" customHeight="1" x14ac:dyDescent="0.3">
      <c r="A983" s="26">
        <v>57.524999999999999</v>
      </c>
      <c r="B983" s="23">
        <v>11353.23</v>
      </c>
    </row>
    <row r="984" spans="1:2" ht="15.75" customHeight="1" x14ac:dyDescent="0.3">
      <c r="A984" s="26">
        <v>58.905555555555559</v>
      </c>
      <c r="B984" s="23">
        <v>11345.52</v>
      </c>
    </row>
    <row r="985" spans="1:2" ht="15.75" customHeight="1" x14ac:dyDescent="0.3">
      <c r="A985" s="26">
        <v>54.6</v>
      </c>
      <c r="B985" s="23">
        <v>11344.32</v>
      </c>
    </row>
    <row r="986" spans="1:2" ht="15.75" customHeight="1" x14ac:dyDescent="0.3">
      <c r="A986" s="26">
        <v>33.802777777777777</v>
      </c>
      <c r="B986" s="23">
        <v>11326.71</v>
      </c>
    </row>
    <row r="987" spans="1:2" ht="15.75" customHeight="1" x14ac:dyDescent="0.3">
      <c r="A987" s="26">
        <v>20.716666666666665</v>
      </c>
      <c r="B987" s="23">
        <v>11321.49</v>
      </c>
    </row>
    <row r="988" spans="1:2" ht="15.75" customHeight="1" x14ac:dyDescent="0.3">
      <c r="A988" s="26">
        <v>59.908333333333331</v>
      </c>
      <c r="B988" s="23">
        <v>11319.12</v>
      </c>
    </row>
    <row r="989" spans="1:2" ht="15.75" customHeight="1" x14ac:dyDescent="0.3">
      <c r="A989" s="26">
        <v>27.494444444444444</v>
      </c>
      <c r="B989" s="23">
        <v>11318.57</v>
      </c>
    </row>
    <row r="990" spans="1:2" ht="15.75" customHeight="1" x14ac:dyDescent="0.3">
      <c r="A990" s="26">
        <v>59.544444444444444</v>
      </c>
      <c r="B990" s="23">
        <v>11312.33</v>
      </c>
    </row>
    <row r="991" spans="1:2" ht="15.75" customHeight="1" x14ac:dyDescent="0.3">
      <c r="A991" s="26">
        <v>54.672222222222224</v>
      </c>
      <c r="B991" s="23">
        <v>11305.93</v>
      </c>
    </row>
    <row r="992" spans="1:2" ht="15.75" customHeight="1" x14ac:dyDescent="0.3">
      <c r="A992" s="26">
        <v>50.702777777777776</v>
      </c>
      <c r="B992" s="23">
        <v>11299.34</v>
      </c>
    </row>
    <row r="993" spans="1:2" ht="15.75" customHeight="1" x14ac:dyDescent="0.3">
      <c r="A993" s="26">
        <v>34.56666666666667</v>
      </c>
      <c r="B993" s="23">
        <v>11294.57</v>
      </c>
    </row>
    <row r="994" spans="1:2" ht="15.75" customHeight="1" x14ac:dyDescent="0.3">
      <c r="A994" s="26">
        <v>52.961111111111109</v>
      </c>
      <c r="B994" s="23">
        <v>11289.11</v>
      </c>
    </row>
    <row r="995" spans="1:2" ht="15.75" customHeight="1" x14ac:dyDescent="0.3">
      <c r="A995" s="26">
        <v>55.983333333333334</v>
      </c>
      <c r="B995" s="23">
        <v>11286.54</v>
      </c>
    </row>
    <row r="996" spans="1:2" ht="15.75" customHeight="1" x14ac:dyDescent="0.3">
      <c r="A996" s="26">
        <v>18.677777777777777</v>
      </c>
      <c r="B996" s="23">
        <v>11272.33</v>
      </c>
    </row>
    <row r="997" spans="1:2" ht="15.75" customHeight="1" x14ac:dyDescent="0.3">
      <c r="A997" s="26">
        <v>51.45</v>
      </c>
      <c r="B997" s="23">
        <v>11265.71</v>
      </c>
    </row>
    <row r="998" spans="1:2" ht="15.75" customHeight="1" x14ac:dyDescent="0.3">
      <c r="A998" s="26">
        <v>53.658333333333331</v>
      </c>
      <c r="B998" s="23">
        <v>11264.54</v>
      </c>
    </row>
    <row r="999" spans="1:2" ht="15.75" customHeight="1" x14ac:dyDescent="0.3">
      <c r="A999" s="26">
        <v>41.68333333333333</v>
      </c>
      <c r="B999" s="23">
        <v>11255.29</v>
      </c>
    </row>
    <row r="1000" spans="1:2" ht="15.75" customHeight="1" x14ac:dyDescent="0.3">
      <c r="A1000" s="26">
        <v>53.8</v>
      </c>
      <c r="B1000" s="23">
        <v>11253.42</v>
      </c>
    </row>
    <row r="1001" spans="1:2" ht="15" customHeight="1" x14ac:dyDescent="0.3">
      <c r="A1001" s="26">
        <v>33.475000000000001</v>
      </c>
      <c r="B1001" s="23">
        <v>11250.43</v>
      </c>
    </row>
    <row r="1002" spans="1:2" ht="15" customHeight="1" x14ac:dyDescent="0.3">
      <c r="A1002" s="26">
        <v>53.43888888888889</v>
      </c>
      <c r="B1002" s="23">
        <v>11244.38</v>
      </c>
    </row>
    <row r="1003" spans="1:2" ht="15" customHeight="1" x14ac:dyDescent="0.3">
      <c r="A1003" s="26">
        <v>46.944444444444443</v>
      </c>
      <c r="B1003" s="23">
        <v>11217.35</v>
      </c>
    </row>
    <row r="1004" spans="1:2" ht="15" customHeight="1" x14ac:dyDescent="0.3">
      <c r="A1004" s="26">
        <v>52.983333333333334</v>
      </c>
      <c r="B1004" s="23">
        <v>11187.66</v>
      </c>
    </row>
    <row r="1005" spans="1:2" ht="15" customHeight="1" x14ac:dyDescent="0.3">
      <c r="A1005" s="26">
        <v>50.763888888888886</v>
      </c>
      <c r="B1005" s="23">
        <v>11186.2</v>
      </c>
    </row>
    <row r="1006" spans="1:2" ht="15" customHeight="1" x14ac:dyDescent="0.3">
      <c r="A1006" s="26">
        <v>56.838888888888889</v>
      </c>
      <c r="B1006" s="23">
        <v>11165.42</v>
      </c>
    </row>
    <row r="1007" spans="1:2" ht="15" customHeight="1" x14ac:dyDescent="0.3">
      <c r="A1007" s="26">
        <v>53.952777777777776</v>
      </c>
      <c r="B1007" s="23">
        <v>11163.57</v>
      </c>
    </row>
    <row r="1008" spans="1:2" ht="15" customHeight="1" x14ac:dyDescent="0.3">
      <c r="A1008" s="26">
        <v>53.522222222222226</v>
      </c>
      <c r="B1008" s="23">
        <v>11150.78</v>
      </c>
    </row>
    <row r="1009" spans="1:2" ht="15" customHeight="1" x14ac:dyDescent="0.3">
      <c r="A1009" s="26">
        <v>42.8</v>
      </c>
      <c r="B1009" s="23">
        <v>11103.33</v>
      </c>
    </row>
    <row r="1010" spans="1:2" ht="15" customHeight="1" x14ac:dyDescent="0.3">
      <c r="A1010" s="26">
        <v>56.924999999999997</v>
      </c>
      <c r="B1010" s="23">
        <v>11093.62</v>
      </c>
    </row>
    <row r="1011" spans="1:2" ht="15" customHeight="1" x14ac:dyDescent="0.3">
      <c r="A1011" s="26">
        <v>56.74722222222222</v>
      </c>
      <c r="B1011" s="23">
        <v>11090.72</v>
      </c>
    </row>
    <row r="1012" spans="1:2" ht="15" customHeight="1" x14ac:dyDescent="0.3">
      <c r="A1012" s="26">
        <v>50.669444444444444</v>
      </c>
      <c r="B1012" s="23">
        <v>11085.59</v>
      </c>
    </row>
    <row r="1013" spans="1:2" ht="15" customHeight="1" x14ac:dyDescent="0.3">
      <c r="A1013" s="26">
        <v>55.761111111111113</v>
      </c>
      <c r="B1013" s="23">
        <v>11082.58</v>
      </c>
    </row>
    <row r="1014" spans="1:2" ht="15" customHeight="1" x14ac:dyDescent="0.3">
      <c r="A1014" s="26">
        <v>56.55</v>
      </c>
      <c r="B1014" s="23">
        <v>11073.18</v>
      </c>
    </row>
    <row r="1015" spans="1:2" ht="15" customHeight="1" x14ac:dyDescent="0.3">
      <c r="A1015" s="26">
        <v>56.586111111111109</v>
      </c>
      <c r="B1015" s="23">
        <v>11070.54</v>
      </c>
    </row>
    <row r="1016" spans="1:2" ht="15" customHeight="1" x14ac:dyDescent="0.3">
      <c r="A1016" s="26">
        <v>51.580555555555556</v>
      </c>
      <c r="B1016" s="23">
        <v>11068.77</v>
      </c>
    </row>
    <row r="1017" spans="1:2" ht="15" customHeight="1" x14ac:dyDescent="0.3">
      <c r="A1017" s="26">
        <v>22.722222222222221</v>
      </c>
      <c r="B1017" s="23">
        <v>11068.7</v>
      </c>
    </row>
    <row r="1018" spans="1:2" ht="15" customHeight="1" x14ac:dyDescent="0.3">
      <c r="A1018" s="26">
        <v>21.475000000000001</v>
      </c>
      <c r="B1018" s="23">
        <v>11046.02</v>
      </c>
    </row>
    <row r="1019" spans="1:2" ht="15" customHeight="1" x14ac:dyDescent="0.3">
      <c r="A1019" s="26">
        <v>48.772222222222226</v>
      </c>
      <c r="B1019" s="23">
        <v>11037.85</v>
      </c>
    </row>
    <row r="1020" spans="1:2" ht="15" customHeight="1" x14ac:dyDescent="0.3">
      <c r="A1020" s="26">
        <v>33.619444444444447</v>
      </c>
      <c r="B1020" s="23">
        <v>11037.51</v>
      </c>
    </row>
    <row r="1021" spans="1:2" ht="15" customHeight="1" x14ac:dyDescent="0.3">
      <c r="A1021" s="26">
        <v>48.494444444444447</v>
      </c>
      <c r="B1021" s="23">
        <v>11033.66</v>
      </c>
    </row>
    <row r="1022" spans="1:2" ht="15" customHeight="1" x14ac:dyDescent="0.3">
      <c r="A1022" s="26">
        <v>26.880555555555556</v>
      </c>
      <c r="B1022" s="23">
        <v>11028.56</v>
      </c>
    </row>
    <row r="1023" spans="1:2" ht="15" customHeight="1" x14ac:dyDescent="0.3">
      <c r="A1023" s="26">
        <v>31.95</v>
      </c>
      <c r="B1023" s="23">
        <v>11018.05</v>
      </c>
    </row>
    <row r="1024" spans="1:2" ht="15" customHeight="1" x14ac:dyDescent="0.3">
      <c r="A1024" s="26">
        <v>48.480555555555554</v>
      </c>
      <c r="B1024" s="23">
        <v>11015.17</v>
      </c>
    </row>
    <row r="1025" spans="1:2" ht="15" customHeight="1" x14ac:dyDescent="0.3">
      <c r="A1025" s="26">
        <v>54.62222222222222</v>
      </c>
      <c r="B1025" s="23">
        <v>11013.71</v>
      </c>
    </row>
    <row r="1026" spans="1:2" ht="15" customHeight="1" x14ac:dyDescent="0.3">
      <c r="A1026" s="26">
        <v>22.725000000000001</v>
      </c>
      <c r="B1026" s="23">
        <v>10991.58</v>
      </c>
    </row>
    <row r="1027" spans="1:2" ht="15" customHeight="1" x14ac:dyDescent="0.3">
      <c r="A1027" s="26">
        <v>57.472222222222221</v>
      </c>
      <c r="B1027" s="23">
        <v>10982.5</v>
      </c>
    </row>
    <row r="1028" spans="1:2" ht="15" customHeight="1" x14ac:dyDescent="0.3">
      <c r="A1028" s="26">
        <v>49.630555555555553</v>
      </c>
      <c r="B1028" s="23">
        <v>10977.21</v>
      </c>
    </row>
    <row r="1029" spans="1:2" ht="15" customHeight="1" x14ac:dyDescent="0.3">
      <c r="A1029" s="26">
        <v>56.913888888888891</v>
      </c>
      <c r="B1029" s="23">
        <v>10976.25</v>
      </c>
    </row>
    <row r="1030" spans="1:2" ht="15" customHeight="1" x14ac:dyDescent="0.3">
      <c r="A1030" s="26">
        <v>57.969444444444441</v>
      </c>
      <c r="B1030" s="23">
        <v>10965.45</v>
      </c>
    </row>
    <row r="1031" spans="1:2" ht="15" customHeight="1" x14ac:dyDescent="0.3">
      <c r="A1031" s="26">
        <v>53.81666666666667</v>
      </c>
      <c r="B1031" s="23">
        <v>10959.69</v>
      </c>
    </row>
    <row r="1032" spans="1:2" ht="15" customHeight="1" x14ac:dyDescent="0.3">
      <c r="A1032" s="26">
        <v>57.511111111111113</v>
      </c>
      <c r="B1032" s="23">
        <v>10959.33</v>
      </c>
    </row>
    <row r="1033" spans="1:2" ht="15" customHeight="1" x14ac:dyDescent="0.3">
      <c r="A1033" s="26">
        <v>53.577777777777776</v>
      </c>
      <c r="B1033" s="23">
        <v>10942.13</v>
      </c>
    </row>
    <row r="1034" spans="1:2" ht="15" customHeight="1" x14ac:dyDescent="0.3">
      <c r="A1034" s="26">
        <v>54.572222222222223</v>
      </c>
      <c r="B1034" s="23">
        <v>10928.85</v>
      </c>
    </row>
    <row r="1035" spans="1:2" ht="15" customHeight="1" x14ac:dyDescent="0.3">
      <c r="A1035" s="26">
        <v>54.569444444444443</v>
      </c>
      <c r="B1035" s="23">
        <v>10923.93</v>
      </c>
    </row>
    <row r="1036" spans="1:2" ht="15" customHeight="1" x14ac:dyDescent="0.3">
      <c r="A1036" s="26">
        <v>28.755555555555556</v>
      </c>
      <c r="B1036" s="23">
        <v>10886.66</v>
      </c>
    </row>
    <row r="1037" spans="1:2" ht="15" customHeight="1" x14ac:dyDescent="0.3">
      <c r="A1037" s="26">
        <v>51.466666666666669</v>
      </c>
      <c r="B1037" s="23">
        <v>10848.13</v>
      </c>
    </row>
    <row r="1038" spans="1:2" ht="15" customHeight="1" x14ac:dyDescent="0.3">
      <c r="A1038" s="26">
        <v>54.861111111111114</v>
      </c>
      <c r="B1038" s="23">
        <v>10825.25</v>
      </c>
    </row>
    <row r="1039" spans="1:2" ht="15" customHeight="1" x14ac:dyDescent="0.3">
      <c r="A1039" s="26">
        <v>55.68333333333333</v>
      </c>
      <c r="B1039" s="23">
        <v>10807.49</v>
      </c>
    </row>
    <row r="1040" spans="1:2" ht="15" customHeight="1" x14ac:dyDescent="0.3">
      <c r="A1040" s="26">
        <v>52.472222222222221</v>
      </c>
      <c r="B1040" s="23">
        <v>10806.84</v>
      </c>
    </row>
    <row r="1041" spans="1:2" ht="15" customHeight="1" x14ac:dyDescent="0.3">
      <c r="A1041" s="26">
        <v>52.611111111111114</v>
      </c>
      <c r="B1041" s="23">
        <v>10797.34</v>
      </c>
    </row>
    <row r="1042" spans="1:2" ht="15" customHeight="1" x14ac:dyDescent="0.3">
      <c r="A1042" s="26">
        <v>55.625</v>
      </c>
      <c r="B1042" s="23">
        <v>10796.35</v>
      </c>
    </row>
    <row r="1043" spans="1:2" ht="15" customHeight="1" x14ac:dyDescent="0.3">
      <c r="A1043" s="26">
        <v>23.455555555555556</v>
      </c>
      <c r="B1043" s="23">
        <v>10795.94</v>
      </c>
    </row>
    <row r="1044" spans="1:2" ht="15" customHeight="1" x14ac:dyDescent="0.3">
      <c r="A1044" s="26">
        <v>55.575000000000003</v>
      </c>
      <c r="B1044" s="23">
        <v>10791.96</v>
      </c>
    </row>
    <row r="1045" spans="1:2" ht="15" customHeight="1" x14ac:dyDescent="0.3">
      <c r="A1045" s="26">
        <v>33.536111111111111</v>
      </c>
      <c r="B1045" s="23">
        <v>10769.75</v>
      </c>
    </row>
    <row r="1046" spans="1:2" ht="15" customHeight="1" x14ac:dyDescent="0.3">
      <c r="A1046" s="26">
        <v>36.774999999999999</v>
      </c>
      <c r="B1046" s="23">
        <v>10749.02</v>
      </c>
    </row>
    <row r="1047" spans="1:2" ht="15" customHeight="1" x14ac:dyDescent="0.3">
      <c r="A1047" s="26">
        <v>48.49722222222222</v>
      </c>
      <c r="B1047" s="23">
        <v>10736.87</v>
      </c>
    </row>
    <row r="1048" spans="1:2" ht="15" customHeight="1" x14ac:dyDescent="0.3">
      <c r="A1048" s="26">
        <v>30.952777777777779</v>
      </c>
      <c r="B1048" s="23">
        <v>10719.57</v>
      </c>
    </row>
    <row r="1049" spans="1:2" ht="15" customHeight="1" x14ac:dyDescent="0.3">
      <c r="A1049" s="26">
        <v>55.674999999999997</v>
      </c>
      <c r="B1049" s="23">
        <v>10713.64</v>
      </c>
    </row>
    <row r="1050" spans="1:2" ht="15" customHeight="1" x14ac:dyDescent="0.3">
      <c r="A1050" s="26">
        <v>55.855555555555554</v>
      </c>
      <c r="B1050" s="23">
        <v>10704.47</v>
      </c>
    </row>
    <row r="1051" spans="1:2" ht="15" customHeight="1" x14ac:dyDescent="0.3">
      <c r="A1051" s="26">
        <v>50.62222222222222</v>
      </c>
      <c r="B1051" s="23">
        <v>10702.64</v>
      </c>
    </row>
    <row r="1052" spans="1:2" ht="15" customHeight="1" x14ac:dyDescent="0.3">
      <c r="A1052" s="26">
        <v>46.68888888888889</v>
      </c>
      <c r="B1052" s="23">
        <v>10698.38</v>
      </c>
    </row>
    <row r="1053" spans="1:2" ht="15" customHeight="1" x14ac:dyDescent="0.3">
      <c r="A1053" s="26">
        <v>45.85</v>
      </c>
      <c r="B1053" s="23">
        <v>10690.11</v>
      </c>
    </row>
    <row r="1054" spans="1:2" ht="15" customHeight="1" x14ac:dyDescent="0.3">
      <c r="A1054" s="26">
        <v>60.75277777777778</v>
      </c>
      <c r="B1054" s="23">
        <v>10676.83</v>
      </c>
    </row>
    <row r="1055" spans="1:2" ht="15" customHeight="1" x14ac:dyDescent="0.3">
      <c r="A1055" s="26">
        <v>46.544444444444444</v>
      </c>
      <c r="B1055" s="23">
        <v>10665.44</v>
      </c>
    </row>
    <row r="1056" spans="1:2" ht="15" customHeight="1" x14ac:dyDescent="0.3">
      <c r="A1056" s="26">
        <v>58.833333333333336</v>
      </c>
      <c r="B1056" s="23">
        <v>10627.81</v>
      </c>
    </row>
    <row r="1057" spans="1:2" ht="15" customHeight="1" x14ac:dyDescent="0.3">
      <c r="A1057" s="26">
        <v>32.922222222222224</v>
      </c>
      <c r="B1057" s="23">
        <v>10620.26</v>
      </c>
    </row>
    <row r="1058" spans="1:2" ht="15" customHeight="1" x14ac:dyDescent="0.3">
      <c r="A1058" s="26">
        <v>30.875</v>
      </c>
      <c r="B1058" s="23">
        <v>10617.04</v>
      </c>
    </row>
    <row r="1059" spans="1:2" ht="15" customHeight="1" x14ac:dyDescent="0.3">
      <c r="A1059" s="26">
        <v>57.947222222222223</v>
      </c>
      <c r="B1059" s="23">
        <v>10608.67</v>
      </c>
    </row>
    <row r="1060" spans="1:2" ht="15" customHeight="1" x14ac:dyDescent="0.3">
      <c r="A1060" s="26">
        <v>56.93333333333333</v>
      </c>
      <c r="B1060" s="23">
        <v>10602.39</v>
      </c>
    </row>
    <row r="1061" spans="1:2" ht="15" customHeight="1" x14ac:dyDescent="0.3">
      <c r="A1061" s="26">
        <v>55.958333333333336</v>
      </c>
      <c r="B1061" s="23">
        <v>10601.63</v>
      </c>
    </row>
    <row r="1062" spans="1:2" ht="15" customHeight="1" x14ac:dyDescent="0.3">
      <c r="A1062" s="26">
        <v>56.883333333333333</v>
      </c>
      <c r="B1062" s="23">
        <v>10601.41</v>
      </c>
    </row>
    <row r="1063" spans="1:2" ht="15" customHeight="1" x14ac:dyDescent="0.3">
      <c r="A1063" s="26">
        <v>50.483333333333334</v>
      </c>
      <c r="B1063" s="23">
        <v>10600.55</v>
      </c>
    </row>
    <row r="1064" spans="1:2" ht="15" customHeight="1" x14ac:dyDescent="0.3">
      <c r="A1064" s="26">
        <v>55.524999999999999</v>
      </c>
      <c r="B1064" s="23">
        <v>10594.5</v>
      </c>
    </row>
    <row r="1065" spans="1:2" ht="15" customHeight="1" x14ac:dyDescent="0.3">
      <c r="A1065" s="26">
        <v>56.597222222222221</v>
      </c>
      <c r="B1065" s="23">
        <v>10594.23</v>
      </c>
    </row>
    <row r="1066" spans="1:2" ht="15" customHeight="1" x14ac:dyDescent="0.3">
      <c r="A1066" s="26">
        <v>53.452777777777776</v>
      </c>
      <c r="B1066" s="23">
        <v>10579.71</v>
      </c>
    </row>
    <row r="1067" spans="1:2" ht="15" customHeight="1" x14ac:dyDescent="0.3">
      <c r="A1067" s="26">
        <v>56.491666666666667</v>
      </c>
      <c r="B1067" s="23">
        <v>10577.09</v>
      </c>
    </row>
    <row r="1068" spans="1:2" ht="15" customHeight="1" x14ac:dyDescent="0.3">
      <c r="A1068" s="26">
        <v>53.891666666666666</v>
      </c>
      <c r="B1068" s="23">
        <v>10564.88</v>
      </c>
    </row>
    <row r="1069" spans="1:2" ht="15" customHeight="1" x14ac:dyDescent="0.3">
      <c r="A1069" s="26">
        <v>51.94166666666667</v>
      </c>
      <c r="B1069" s="23">
        <v>10560.49</v>
      </c>
    </row>
    <row r="1070" spans="1:2" ht="15" customHeight="1" x14ac:dyDescent="0.3">
      <c r="A1070" s="26">
        <v>51.7</v>
      </c>
      <c r="B1070" s="23">
        <v>10546.48</v>
      </c>
    </row>
    <row r="1071" spans="1:2" ht="15" customHeight="1" x14ac:dyDescent="0.3">
      <c r="A1071" s="26">
        <v>45.619444444444447</v>
      </c>
      <c r="B1071" s="23">
        <v>10495.6</v>
      </c>
    </row>
    <row r="1072" spans="1:2" ht="15" customHeight="1" x14ac:dyDescent="0.3">
      <c r="A1072" s="26">
        <v>50.636111111111113</v>
      </c>
      <c r="B1072" s="23">
        <v>10493.95</v>
      </c>
    </row>
    <row r="1073" spans="1:2" ht="15" customHeight="1" x14ac:dyDescent="0.3">
      <c r="A1073" s="26">
        <v>44.797222222222224</v>
      </c>
      <c r="B1073" s="23">
        <v>10486.55</v>
      </c>
    </row>
    <row r="1074" spans="1:2" ht="15" customHeight="1" x14ac:dyDescent="0.3">
      <c r="A1074" s="26">
        <v>35.944444444444443</v>
      </c>
      <c r="B1074" s="23">
        <v>10464.83</v>
      </c>
    </row>
    <row r="1075" spans="1:2" ht="15" customHeight="1" x14ac:dyDescent="0.3">
      <c r="A1075" s="26">
        <v>53.711111111111109</v>
      </c>
      <c r="B1075" s="23">
        <v>10461.98</v>
      </c>
    </row>
    <row r="1076" spans="1:2" ht="15" customHeight="1" x14ac:dyDescent="0.3">
      <c r="A1076" s="26">
        <v>58.863888888888887</v>
      </c>
      <c r="B1076" s="23">
        <v>10459.19</v>
      </c>
    </row>
    <row r="1077" spans="1:2" ht="15" customHeight="1" x14ac:dyDescent="0.3">
      <c r="A1077" s="26">
        <v>46.847222222222221</v>
      </c>
      <c r="B1077" s="23">
        <v>10455.14</v>
      </c>
    </row>
    <row r="1078" spans="1:2" ht="15" customHeight="1" x14ac:dyDescent="0.3">
      <c r="A1078" s="26">
        <v>58.65</v>
      </c>
      <c r="B1078" s="23">
        <v>10455.1</v>
      </c>
    </row>
    <row r="1079" spans="1:2" ht="15" customHeight="1" x14ac:dyDescent="0.3">
      <c r="A1079" s="26">
        <v>54.583333333333336</v>
      </c>
      <c r="B1079" s="23">
        <v>10450.549999999999</v>
      </c>
    </row>
    <row r="1080" spans="1:2" ht="15" customHeight="1" x14ac:dyDescent="0.3">
      <c r="A1080" s="26">
        <v>54.774999999999999</v>
      </c>
      <c r="B1080" s="23">
        <v>10436.1</v>
      </c>
    </row>
    <row r="1081" spans="1:2" ht="15" customHeight="1" x14ac:dyDescent="0.3">
      <c r="A1081" s="26">
        <v>54.791666666666664</v>
      </c>
      <c r="B1081" s="23">
        <v>10435.07</v>
      </c>
    </row>
    <row r="1082" spans="1:2" ht="15" customHeight="1" x14ac:dyDescent="0.3">
      <c r="A1082" s="26">
        <v>54.447222222222223</v>
      </c>
      <c r="B1082" s="23">
        <v>10422.92</v>
      </c>
    </row>
    <row r="1083" spans="1:2" ht="15" customHeight="1" x14ac:dyDescent="0.3">
      <c r="A1083" s="26">
        <v>43.536111111111111</v>
      </c>
      <c r="B1083" s="23">
        <v>10419.65</v>
      </c>
    </row>
    <row r="1084" spans="1:2" ht="15" customHeight="1" x14ac:dyDescent="0.3">
      <c r="A1084" s="26">
        <v>49.658333333333331</v>
      </c>
      <c r="B1084" s="23">
        <v>10419.59</v>
      </c>
    </row>
    <row r="1085" spans="1:2" ht="15" customHeight="1" x14ac:dyDescent="0.3">
      <c r="A1085" s="26">
        <v>42.62222222222222</v>
      </c>
      <c r="B1085" s="23">
        <v>10407.98</v>
      </c>
    </row>
    <row r="1086" spans="1:2" ht="15" customHeight="1" x14ac:dyDescent="0.3">
      <c r="A1086" s="26">
        <v>48.008333333333333</v>
      </c>
      <c r="B1086" s="23">
        <v>10407.09</v>
      </c>
    </row>
    <row r="1087" spans="1:2" ht="15" customHeight="1" x14ac:dyDescent="0.3">
      <c r="A1087" s="26">
        <v>53.919444444444444</v>
      </c>
      <c r="B1087" s="23">
        <v>10403.27</v>
      </c>
    </row>
    <row r="1088" spans="1:2" ht="15" customHeight="1" x14ac:dyDescent="0.3">
      <c r="A1088" s="26">
        <v>49.719444444444441</v>
      </c>
      <c r="B1088" s="23">
        <v>10381.48</v>
      </c>
    </row>
    <row r="1089" spans="1:2" ht="15" customHeight="1" x14ac:dyDescent="0.3">
      <c r="A1089" s="26">
        <v>49.69166666666667</v>
      </c>
      <c r="B1089" s="23">
        <v>10370.91</v>
      </c>
    </row>
    <row r="1090" spans="1:2" ht="15" customHeight="1" x14ac:dyDescent="0.3">
      <c r="A1090" s="26">
        <v>51.755555555555553</v>
      </c>
      <c r="B1090" s="23">
        <v>10356.67</v>
      </c>
    </row>
    <row r="1091" spans="1:2" ht="15" customHeight="1" x14ac:dyDescent="0.3">
      <c r="A1091" s="26">
        <v>53.975000000000001</v>
      </c>
      <c r="B1091" s="23">
        <v>10355.64</v>
      </c>
    </row>
    <row r="1092" spans="1:2" ht="15" customHeight="1" x14ac:dyDescent="0.3">
      <c r="A1092" s="26">
        <v>48.69166666666667</v>
      </c>
      <c r="B1092" s="23">
        <v>10352.48</v>
      </c>
    </row>
    <row r="1093" spans="1:2" ht="15" customHeight="1" x14ac:dyDescent="0.3">
      <c r="A1093" s="26">
        <v>49.833333333333336</v>
      </c>
      <c r="B1093" s="23">
        <v>10345.93</v>
      </c>
    </row>
    <row r="1094" spans="1:2" ht="15" customHeight="1" x14ac:dyDescent="0.3">
      <c r="A1094" s="26">
        <v>54.886111111111113</v>
      </c>
      <c r="B1094" s="23">
        <v>10338.93</v>
      </c>
    </row>
    <row r="1095" spans="1:2" ht="15" customHeight="1" x14ac:dyDescent="0.3">
      <c r="A1095" s="26">
        <v>40.880555555555553</v>
      </c>
      <c r="B1095" s="23">
        <v>10329.06</v>
      </c>
    </row>
    <row r="1096" spans="1:2" ht="15" customHeight="1" x14ac:dyDescent="0.3">
      <c r="A1096" s="26">
        <v>52.519444444444446</v>
      </c>
      <c r="B1096" s="23">
        <v>10325.209999999999</v>
      </c>
    </row>
    <row r="1097" spans="1:2" ht="15" customHeight="1" x14ac:dyDescent="0.3">
      <c r="A1097" s="26">
        <v>31.797222222222221</v>
      </c>
      <c r="B1097" s="23">
        <v>10322.9</v>
      </c>
    </row>
    <row r="1098" spans="1:2" ht="15" customHeight="1" x14ac:dyDescent="0.3">
      <c r="A1098" s="26">
        <v>31.558333333333334</v>
      </c>
      <c r="B1098" s="23">
        <v>10315.91</v>
      </c>
    </row>
    <row r="1099" spans="1:2" ht="15" customHeight="1" x14ac:dyDescent="0.3">
      <c r="A1099" s="26">
        <v>60.905555555555559</v>
      </c>
      <c r="B1099" s="23">
        <v>10310.780000000001</v>
      </c>
    </row>
    <row r="1100" spans="1:2" ht="15" customHeight="1" x14ac:dyDescent="0.3">
      <c r="A1100" s="26">
        <v>59.705555555555556</v>
      </c>
      <c r="B1100" s="23">
        <v>10308.040000000001</v>
      </c>
    </row>
    <row r="1101" spans="1:2" ht="15" customHeight="1" x14ac:dyDescent="0.3">
      <c r="A1101" s="26">
        <v>34.733333333333334</v>
      </c>
      <c r="B1101" s="23">
        <v>10276.99</v>
      </c>
    </row>
    <row r="1102" spans="1:2" ht="15" customHeight="1" x14ac:dyDescent="0.3">
      <c r="A1102" s="26">
        <v>52.963888888888889</v>
      </c>
      <c r="B1102" s="23">
        <v>10274.33</v>
      </c>
    </row>
    <row r="1103" spans="1:2" ht="15" customHeight="1" x14ac:dyDescent="0.3">
      <c r="A1103" s="26">
        <v>49.530555555555559</v>
      </c>
      <c r="B1103" s="23">
        <v>10269.459999999999</v>
      </c>
    </row>
    <row r="1104" spans="1:2" ht="15" customHeight="1" x14ac:dyDescent="0.3">
      <c r="A1104" s="26">
        <v>49.758333333333333</v>
      </c>
      <c r="B1104" s="23">
        <v>10264.44</v>
      </c>
    </row>
    <row r="1105" spans="1:2" ht="15" customHeight="1" x14ac:dyDescent="0.3">
      <c r="A1105" s="26">
        <v>47.81388888888889</v>
      </c>
      <c r="B1105" s="23">
        <v>10259.129999999999</v>
      </c>
    </row>
    <row r="1106" spans="1:2" ht="15" customHeight="1" x14ac:dyDescent="0.3">
      <c r="A1106" s="26">
        <v>54.708333333333336</v>
      </c>
      <c r="B1106" s="23">
        <v>10231.5</v>
      </c>
    </row>
    <row r="1107" spans="1:2" ht="15" customHeight="1" x14ac:dyDescent="0.3">
      <c r="A1107" s="26">
        <v>55.944444444444443</v>
      </c>
      <c r="B1107" s="23">
        <v>10226.280000000001</v>
      </c>
    </row>
    <row r="1108" spans="1:2" ht="15" customHeight="1" x14ac:dyDescent="0.3">
      <c r="A1108" s="26">
        <v>55.7</v>
      </c>
      <c r="B1108" s="23">
        <v>10214.64</v>
      </c>
    </row>
    <row r="1109" spans="1:2" ht="15" customHeight="1" x14ac:dyDescent="0.3">
      <c r="A1109" s="26">
        <v>52.455555555555556</v>
      </c>
      <c r="B1109" s="23">
        <v>10197.77</v>
      </c>
    </row>
    <row r="1110" spans="1:2" ht="15" customHeight="1" x14ac:dyDescent="0.3">
      <c r="A1110" s="26">
        <v>37.644444444444446</v>
      </c>
      <c r="B1110" s="23">
        <v>10191.82</v>
      </c>
    </row>
    <row r="1111" spans="1:2" ht="15" customHeight="1" x14ac:dyDescent="0.3">
      <c r="A1111" s="26">
        <v>50.911111111111111</v>
      </c>
      <c r="B1111" s="23">
        <v>10160.870000000001</v>
      </c>
    </row>
    <row r="1112" spans="1:2" ht="15" customHeight="1" x14ac:dyDescent="0.3">
      <c r="A1112" s="26">
        <v>49.652777777777779</v>
      </c>
      <c r="B1112" s="23">
        <v>10156.780000000001</v>
      </c>
    </row>
    <row r="1113" spans="1:2" ht="15" customHeight="1" x14ac:dyDescent="0.3">
      <c r="A1113" s="26">
        <v>41.988888888888887</v>
      </c>
      <c r="B1113" s="23">
        <v>10146.129999999999</v>
      </c>
    </row>
    <row r="1114" spans="1:2" ht="15" customHeight="1" x14ac:dyDescent="0.3">
      <c r="A1114" s="26">
        <v>48.43888888888889</v>
      </c>
      <c r="B1114" s="23">
        <v>10141.14</v>
      </c>
    </row>
    <row r="1115" spans="1:2" ht="15" customHeight="1" x14ac:dyDescent="0.3">
      <c r="A1115" s="26">
        <v>25.758333333333333</v>
      </c>
      <c r="B1115" s="23">
        <v>10139.84</v>
      </c>
    </row>
    <row r="1116" spans="1:2" ht="15" customHeight="1" x14ac:dyDescent="0.3">
      <c r="A1116" s="26">
        <v>50.56111111111111</v>
      </c>
      <c r="B1116" s="23">
        <v>10118.42</v>
      </c>
    </row>
    <row r="1117" spans="1:2" ht="15" customHeight="1" x14ac:dyDescent="0.3">
      <c r="A1117" s="26">
        <v>47.93333333333333</v>
      </c>
      <c r="B1117" s="23">
        <v>10115.01</v>
      </c>
    </row>
    <row r="1118" spans="1:2" ht="15" customHeight="1" x14ac:dyDescent="0.3">
      <c r="A1118" s="26">
        <v>50.833333333333336</v>
      </c>
      <c r="B1118" s="23">
        <v>10107.219999999999</v>
      </c>
    </row>
    <row r="1119" spans="1:2" ht="15" customHeight="1" x14ac:dyDescent="0.3">
      <c r="A1119" s="26">
        <v>50.636111111111113</v>
      </c>
      <c r="B1119" s="23">
        <v>10106.129999999999</v>
      </c>
    </row>
    <row r="1120" spans="1:2" ht="15" customHeight="1" x14ac:dyDescent="0.3">
      <c r="A1120" s="26">
        <v>46.469444444444441</v>
      </c>
      <c r="B1120" s="23">
        <v>10096.969999999999</v>
      </c>
    </row>
    <row r="1121" spans="1:2" ht="15" customHeight="1" x14ac:dyDescent="0.3">
      <c r="A1121" s="26">
        <v>53.930555555555557</v>
      </c>
      <c r="B1121" s="23">
        <v>10085.85</v>
      </c>
    </row>
    <row r="1122" spans="1:2" ht="15" customHeight="1" x14ac:dyDescent="0.3">
      <c r="A1122" s="26">
        <v>53.613888888888887</v>
      </c>
      <c r="B1122" s="23">
        <v>10072.06</v>
      </c>
    </row>
    <row r="1123" spans="1:2" ht="15" customHeight="1" x14ac:dyDescent="0.3">
      <c r="A1123" s="26">
        <v>53.794444444444444</v>
      </c>
      <c r="B1123" s="23">
        <v>10065.41</v>
      </c>
    </row>
    <row r="1124" spans="1:2" ht="15" customHeight="1" x14ac:dyDescent="0.3">
      <c r="A1124" s="26">
        <v>48.772222222222226</v>
      </c>
      <c r="B1124" s="23">
        <v>10043.25</v>
      </c>
    </row>
    <row r="1125" spans="1:2" ht="15" customHeight="1" x14ac:dyDescent="0.3">
      <c r="A1125" s="26">
        <v>43.444444444444443</v>
      </c>
      <c r="B1125" s="23">
        <v>10027.15</v>
      </c>
    </row>
    <row r="1126" spans="1:2" ht="15" customHeight="1" x14ac:dyDescent="0.3">
      <c r="A1126" s="26">
        <v>34.930555555555557</v>
      </c>
      <c r="B1126" s="23">
        <v>10011.44</v>
      </c>
    </row>
    <row r="1127" spans="1:2" ht="15" customHeight="1" x14ac:dyDescent="0.3">
      <c r="A1127" s="26">
        <v>52.825000000000003</v>
      </c>
      <c r="B1127" s="23">
        <v>9991.0400000000009</v>
      </c>
    </row>
    <row r="1128" spans="1:2" ht="15" customHeight="1" x14ac:dyDescent="0.3">
      <c r="A1128" s="26">
        <v>51.672222222222224</v>
      </c>
      <c r="B1128" s="23">
        <v>9964.06</v>
      </c>
    </row>
    <row r="1129" spans="1:2" ht="15" customHeight="1" x14ac:dyDescent="0.3">
      <c r="A1129" s="26">
        <v>51.45</v>
      </c>
      <c r="B1129" s="23">
        <v>9957.7199999999993</v>
      </c>
    </row>
    <row r="1130" spans="1:2" ht="15" customHeight="1" x14ac:dyDescent="0.3">
      <c r="A1130" s="26">
        <v>58.741666666666667</v>
      </c>
      <c r="B1130" s="23">
        <v>9933.44</v>
      </c>
    </row>
    <row r="1131" spans="1:2" ht="15" customHeight="1" x14ac:dyDescent="0.3">
      <c r="A1131" s="26">
        <v>39.513888888888886</v>
      </c>
      <c r="B1131" s="23">
        <v>9931.9599999999991</v>
      </c>
    </row>
    <row r="1132" spans="1:2" ht="15" customHeight="1" x14ac:dyDescent="0.3">
      <c r="A1132" s="26">
        <v>37.802777777777777</v>
      </c>
      <c r="B1132" s="23">
        <v>9930.64</v>
      </c>
    </row>
    <row r="1133" spans="1:2" ht="15" customHeight="1" x14ac:dyDescent="0.3">
      <c r="A1133" s="26">
        <v>50.733333333333334</v>
      </c>
      <c r="B1133" s="23">
        <v>9910.36</v>
      </c>
    </row>
    <row r="1134" spans="1:2" ht="15" customHeight="1" x14ac:dyDescent="0.3">
      <c r="A1134" s="26">
        <v>60.80833333333333</v>
      </c>
      <c r="B1134" s="23">
        <v>9907.83</v>
      </c>
    </row>
    <row r="1135" spans="1:2" ht="15" customHeight="1" x14ac:dyDescent="0.3">
      <c r="A1135" s="26">
        <v>26.916666666666668</v>
      </c>
      <c r="B1135" s="23">
        <v>9894.69</v>
      </c>
    </row>
    <row r="1136" spans="1:2" ht="15" customHeight="1" x14ac:dyDescent="0.3">
      <c r="A1136" s="26">
        <v>56.591666666666669</v>
      </c>
      <c r="B1136" s="23">
        <v>9890.23</v>
      </c>
    </row>
    <row r="1137" spans="1:2" ht="15" customHeight="1" x14ac:dyDescent="0.3">
      <c r="A1137" s="26">
        <v>51.583333333333336</v>
      </c>
      <c r="B1137" s="23">
        <v>9880.07</v>
      </c>
    </row>
    <row r="1138" spans="1:2" ht="15" customHeight="1" x14ac:dyDescent="0.3">
      <c r="A1138" s="26">
        <v>51.680555555555557</v>
      </c>
      <c r="B1138" s="23">
        <v>9877.61</v>
      </c>
    </row>
    <row r="1139" spans="1:2" ht="15" customHeight="1" x14ac:dyDescent="0.3">
      <c r="A1139" s="26">
        <v>51.930555555555557</v>
      </c>
      <c r="B1139" s="23">
        <v>9875.68</v>
      </c>
    </row>
    <row r="1140" spans="1:2" ht="15" customHeight="1" x14ac:dyDescent="0.3">
      <c r="A1140" s="26">
        <v>51.461111111111109</v>
      </c>
      <c r="B1140" s="23">
        <v>9872.7000000000007</v>
      </c>
    </row>
    <row r="1141" spans="1:2" ht="15" customHeight="1" x14ac:dyDescent="0.3">
      <c r="A1141" s="26">
        <v>24.922222222222221</v>
      </c>
      <c r="B1141" s="23">
        <v>9870.59</v>
      </c>
    </row>
    <row r="1142" spans="1:2" ht="15" customHeight="1" x14ac:dyDescent="0.3">
      <c r="A1142" s="26">
        <v>53.819444444444443</v>
      </c>
      <c r="B1142" s="23">
        <v>9869.81</v>
      </c>
    </row>
    <row r="1143" spans="1:2" ht="15" customHeight="1" x14ac:dyDescent="0.3">
      <c r="A1143" s="26">
        <v>51.580555555555556</v>
      </c>
      <c r="B1143" s="23">
        <v>9866.2999999999993</v>
      </c>
    </row>
    <row r="1144" spans="1:2" ht="15" customHeight="1" x14ac:dyDescent="0.3">
      <c r="A1144" s="26">
        <v>53.633333333333333</v>
      </c>
      <c r="B1144" s="23">
        <v>9863.4699999999993</v>
      </c>
    </row>
    <row r="1145" spans="1:2" ht="15" customHeight="1" x14ac:dyDescent="0.3">
      <c r="A1145" s="26">
        <v>51.891666666666666</v>
      </c>
      <c r="B1145" s="23">
        <v>9861.0300000000007</v>
      </c>
    </row>
    <row r="1146" spans="1:2" ht="15" customHeight="1" x14ac:dyDescent="0.3">
      <c r="A1146" s="26">
        <v>51.625</v>
      </c>
      <c r="B1146" s="23">
        <v>9855.1299999999992</v>
      </c>
    </row>
    <row r="1147" spans="1:2" ht="15" customHeight="1" x14ac:dyDescent="0.3">
      <c r="A1147" s="26">
        <v>54.594444444444441</v>
      </c>
      <c r="B1147" s="23">
        <v>9850.43</v>
      </c>
    </row>
    <row r="1148" spans="1:2" ht="15" customHeight="1" x14ac:dyDescent="0.3">
      <c r="A1148" s="26">
        <v>30.819444444444443</v>
      </c>
      <c r="B1148" s="23">
        <v>9844.4500000000007</v>
      </c>
    </row>
    <row r="1149" spans="1:2" ht="15" customHeight="1" x14ac:dyDescent="0.3">
      <c r="A1149" s="26">
        <v>50.7</v>
      </c>
      <c r="B1149" s="23">
        <v>9836.2099999999991</v>
      </c>
    </row>
    <row r="1150" spans="1:2" ht="15" customHeight="1" x14ac:dyDescent="0.3">
      <c r="A1150" s="26">
        <v>50.944444444444443</v>
      </c>
      <c r="B1150" s="23">
        <v>9819.25</v>
      </c>
    </row>
    <row r="1151" spans="1:2" ht="15" customHeight="1" x14ac:dyDescent="0.3">
      <c r="A1151" s="26">
        <v>49.725000000000001</v>
      </c>
      <c r="B1151" s="23">
        <v>9800.89</v>
      </c>
    </row>
    <row r="1152" spans="1:2" ht="15" customHeight="1" x14ac:dyDescent="0.3">
      <c r="A1152" s="26">
        <v>46.00277777777778</v>
      </c>
      <c r="B1152" s="23">
        <v>9788.8700000000008</v>
      </c>
    </row>
    <row r="1153" spans="1:2" ht="15" customHeight="1" x14ac:dyDescent="0.3">
      <c r="A1153" s="26">
        <v>26.833333333333332</v>
      </c>
      <c r="B1153" s="23">
        <v>9787.32</v>
      </c>
    </row>
    <row r="1154" spans="1:2" ht="15" customHeight="1" x14ac:dyDescent="0.3">
      <c r="A1154" s="26">
        <v>49.919444444444444</v>
      </c>
      <c r="B1154" s="23">
        <v>9778.35</v>
      </c>
    </row>
    <row r="1155" spans="1:2" ht="15" customHeight="1" x14ac:dyDescent="0.3">
      <c r="A1155" s="26">
        <v>57.758333333333333</v>
      </c>
      <c r="B1155" s="23">
        <v>9764.08</v>
      </c>
    </row>
    <row r="1156" spans="1:2" ht="15" customHeight="1" x14ac:dyDescent="0.3">
      <c r="A1156" s="26">
        <v>21.9</v>
      </c>
      <c r="B1156" s="23">
        <v>9753.49</v>
      </c>
    </row>
    <row r="1157" spans="1:2" ht="15" customHeight="1" x14ac:dyDescent="0.3">
      <c r="A1157" s="26">
        <v>52.927777777777777</v>
      </c>
      <c r="B1157" s="23">
        <v>9748.91</v>
      </c>
    </row>
    <row r="1158" spans="1:2" ht="15" customHeight="1" x14ac:dyDescent="0.3">
      <c r="A1158" s="26">
        <v>52.805555555555557</v>
      </c>
      <c r="B1158" s="23">
        <v>9724.5300000000007</v>
      </c>
    </row>
    <row r="1159" spans="1:2" ht="15" customHeight="1" x14ac:dyDescent="0.3">
      <c r="A1159" s="26">
        <v>52.738888888888887</v>
      </c>
      <c r="B1159" s="23">
        <v>9722.77</v>
      </c>
    </row>
    <row r="1160" spans="1:2" ht="15" customHeight="1" x14ac:dyDescent="0.3">
      <c r="A1160" s="26">
        <v>47.947222222222223</v>
      </c>
      <c r="B1160" s="23">
        <v>9715.84</v>
      </c>
    </row>
    <row r="1161" spans="1:2" ht="15" customHeight="1" x14ac:dyDescent="0.3">
      <c r="A1161" s="26">
        <v>50.911111111111111</v>
      </c>
      <c r="B1161" s="23">
        <v>9710.7099999999991</v>
      </c>
    </row>
    <row r="1162" spans="1:2" ht="15" customHeight="1" x14ac:dyDescent="0.3">
      <c r="A1162" s="26">
        <v>45.719444444444441</v>
      </c>
      <c r="B1162" s="23">
        <v>9704.67</v>
      </c>
    </row>
    <row r="1163" spans="1:2" ht="15" customHeight="1" x14ac:dyDescent="0.3">
      <c r="A1163" s="26">
        <v>58.586111111111109</v>
      </c>
      <c r="B1163" s="23">
        <v>9698.42</v>
      </c>
    </row>
    <row r="1164" spans="1:2" ht="15" customHeight="1" x14ac:dyDescent="0.3">
      <c r="A1164" s="26">
        <v>56.727777777777774</v>
      </c>
      <c r="B1164" s="23">
        <v>9684.2900000000009</v>
      </c>
    </row>
    <row r="1165" spans="1:2" ht="15" customHeight="1" x14ac:dyDescent="0.3">
      <c r="A1165" s="26">
        <v>41.833333333333336</v>
      </c>
      <c r="B1165" s="23">
        <v>9664.34</v>
      </c>
    </row>
    <row r="1166" spans="1:2" ht="15" customHeight="1" x14ac:dyDescent="0.3">
      <c r="A1166" s="26">
        <v>48.916666666666664</v>
      </c>
      <c r="B1166" s="23">
        <v>9653.81</v>
      </c>
    </row>
    <row r="1167" spans="1:2" ht="15" customHeight="1" x14ac:dyDescent="0.3">
      <c r="A1167" s="26">
        <v>51.886111111111113</v>
      </c>
      <c r="B1167" s="23">
        <v>9644.25</v>
      </c>
    </row>
    <row r="1168" spans="1:2" ht="15" customHeight="1" x14ac:dyDescent="0.3">
      <c r="A1168" s="26">
        <v>52.68888888888889</v>
      </c>
      <c r="B1168" s="23">
        <v>9634.5400000000009</v>
      </c>
    </row>
    <row r="1169" spans="1:2" ht="15" customHeight="1" x14ac:dyDescent="0.3">
      <c r="A1169" s="26">
        <v>54.961111111111109</v>
      </c>
      <c r="B1169" s="23">
        <v>9630.91</v>
      </c>
    </row>
    <row r="1170" spans="1:2" ht="15" customHeight="1" x14ac:dyDescent="0.3">
      <c r="A1170" s="26">
        <v>50.625</v>
      </c>
      <c r="B1170" s="23">
        <v>9630.4</v>
      </c>
    </row>
    <row r="1171" spans="1:2" ht="15" customHeight="1" x14ac:dyDescent="0.3">
      <c r="A1171" s="26">
        <v>43.469444444444441</v>
      </c>
      <c r="B1171" s="23">
        <v>9630.2999999999993</v>
      </c>
    </row>
    <row r="1172" spans="1:2" ht="15" customHeight="1" x14ac:dyDescent="0.3">
      <c r="A1172" s="26">
        <v>24.958333333333332</v>
      </c>
      <c r="B1172" s="23">
        <v>9628.7900000000009</v>
      </c>
    </row>
    <row r="1173" spans="1:2" ht="15" customHeight="1" x14ac:dyDescent="0.3">
      <c r="A1173" s="26">
        <v>52.477777777777774</v>
      </c>
      <c r="B1173" s="23">
        <v>9625.92</v>
      </c>
    </row>
    <row r="1174" spans="1:2" ht="15" customHeight="1" x14ac:dyDescent="0.3">
      <c r="A1174" s="26">
        <v>47.608333333333334</v>
      </c>
      <c r="B1174" s="23">
        <v>9620.33</v>
      </c>
    </row>
    <row r="1175" spans="1:2" ht="15" customHeight="1" x14ac:dyDescent="0.3">
      <c r="A1175" s="26">
        <v>40.774999999999999</v>
      </c>
      <c r="B1175" s="23">
        <v>9619.18</v>
      </c>
    </row>
    <row r="1176" spans="1:2" ht="15" customHeight="1" x14ac:dyDescent="0.3">
      <c r="A1176" s="26">
        <v>50.447222222222223</v>
      </c>
      <c r="B1176" s="23">
        <v>9617.66</v>
      </c>
    </row>
    <row r="1177" spans="1:2" ht="15" customHeight="1" x14ac:dyDescent="0.3">
      <c r="A1177" s="26">
        <v>58.480555555555554</v>
      </c>
      <c r="B1177" s="23">
        <v>9597.6299999999992</v>
      </c>
    </row>
    <row r="1178" spans="1:2" ht="15" customHeight="1" x14ac:dyDescent="0.3">
      <c r="A1178" s="26">
        <v>41.638888888888886</v>
      </c>
      <c r="B1178" s="23">
        <v>9584.0400000000009</v>
      </c>
    </row>
    <row r="1179" spans="1:2" ht="15" customHeight="1" x14ac:dyDescent="0.3">
      <c r="A1179" s="26">
        <v>49.527777777777779</v>
      </c>
      <c r="B1179" s="23">
        <v>9583.89</v>
      </c>
    </row>
    <row r="1180" spans="1:2" ht="15" customHeight="1" x14ac:dyDescent="0.3">
      <c r="A1180" s="26">
        <v>56.511111111111113</v>
      </c>
      <c r="B1180" s="23">
        <v>9582.5400000000009</v>
      </c>
    </row>
    <row r="1181" spans="1:2" ht="15" customHeight="1" x14ac:dyDescent="0.3">
      <c r="A1181" s="26">
        <v>49.519444444444446</v>
      </c>
      <c r="B1181" s="23">
        <v>9566.99</v>
      </c>
    </row>
    <row r="1182" spans="1:2" ht="15" customHeight="1" x14ac:dyDescent="0.3">
      <c r="A1182" s="26">
        <v>48.81666666666667</v>
      </c>
      <c r="B1182" s="23">
        <v>9563.0300000000007</v>
      </c>
    </row>
    <row r="1183" spans="1:2" ht="15" customHeight="1" x14ac:dyDescent="0.3">
      <c r="A1183" s="26">
        <v>50.711111111111109</v>
      </c>
      <c r="B1183" s="23">
        <v>9549.57</v>
      </c>
    </row>
    <row r="1184" spans="1:2" ht="15" customHeight="1" x14ac:dyDescent="0.3">
      <c r="A1184" s="26">
        <v>50.711111111111109</v>
      </c>
      <c r="B1184" s="23">
        <v>9541.7000000000007</v>
      </c>
    </row>
    <row r="1185" spans="1:2" ht="15" customHeight="1" x14ac:dyDescent="0.3">
      <c r="A1185" s="26">
        <v>47.861111111111114</v>
      </c>
      <c r="B1185" s="23">
        <v>9540.17</v>
      </c>
    </row>
    <row r="1186" spans="1:2" ht="15" customHeight="1" x14ac:dyDescent="0.3">
      <c r="A1186" s="26">
        <v>49.463888888888889</v>
      </c>
      <c r="B1186" s="23">
        <v>9538.65</v>
      </c>
    </row>
    <row r="1187" spans="1:2" ht="15" customHeight="1" x14ac:dyDescent="0.3">
      <c r="A1187" s="26">
        <v>51.524999999999999</v>
      </c>
      <c r="B1187" s="23">
        <v>9528.9</v>
      </c>
    </row>
    <row r="1188" spans="1:2" ht="15" customHeight="1" x14ac:dyDescent="0.3">
      <c r="A1188" s="26">
        <v>30.794444444444444</v>
      </c>
      <c r="B1188" s="23">
        <v>9507.68</v>
      </c>
    </row>
    <row r="1189" spans="1:2" ht="15" customHeight="1" x14ac:dyDescent="0.3">
      <c r="A1189" s="26">
        <v>53.788888888888891</v>
      </c>
      <c r="B1189" s="23">
        <v>9504.31</v>
      </c>
    </row>
    <row r="1190" spans="1:2" ht="15" customHeight="1" x14ac:dyDescent="0.3">
      <c r="A1190" s="26">
        <v>46.527777777777779</v>
      </c>
      <c r="B1190" s="23">
        <v>9500.57</v>
      </c>
    </row>
    <row r="1191" spans="1:2" ht="15" customHeight="1" x14ac:dyDescent="0.3">
      <c r="A1191" s="26">
        <v>54.011111111111113</v>
      </c>
      <c r="B1191" s="23">
        <v>9487.64</v>
      </c>
    </row>
    <row r="1192" spans="1:2" ht="15" customHeight="1" x14ac:dyDescent="0.3">
      <c r="A1192" s="26">
        <v>43.891666666666666</v>
      </c>
      <c r="B1192" s="23">
        <v>9453.92</v>
      </c>
    </row>
    <row r="1193" spans="1:2" ht="15" customHeight="1" x14ac:dyDescent="0.3">
      <c r="A1193" s="26">
        <v>35.56666666666667</v>
      </c>
      <c r="B1193" s="23">
        <v>9448.42</v>
      </c>
    </row>
    <row r="1194" spans="1:2" ht="15" customHeight="1" x14ac:dyDescent="0.3">
      <c r="A1194" s="26">
        <v>49</v>
      </c>
      <c r="B1194" s="23">
        <v>9447.3799999999992</v>
      </c>
    </row>
    <row r="1195" spans="1:2" ht="15" customHeight="1" x14ac:dyDescent="0.3">
      <c r="A1195" s="26">
        <v>48.530555555555559</v>
      </c>
      <c r="B1195" s="23">
        <v>9447.25</v>
      </c>
    </row>
    <row r="1196" spans="1:2" ht="15" customHeight="1" x14ac:dyDescent="0.3">
      <c r="A1196" s="26">
        <v>46.597222222222221</v>
      </c>
      <c r="B1196" s="23">
        <v>9432.93</v>
      </c>
    </row>
    <row r="1197" spans="1:2" ht="15" customHeight="1" x14ac:dyDescent="0.3">
      <c r="A1197" s="26">
        <v>46.605555555555554</v>
      </c>
      <c r="B1197" s="23">
        <v>9414.92</v>
      </c>
    </row>
    <row r="1198" spans="1:2" ht="15" customHeight="1" x14ac:dyDescent="0.3">
      <c r="A1198" s="26">
        <v>46.641666666666666</v>
      </c>
      <c r="B1198" s="23">
        <v>9411.01</v>
      </c>
    </row>
    <row r="1199" spans="1:2" ht="15" customHeight="1" x14ac:dyDescent="0.3">
      <c r="A1199" s="26">
        <v>51.633333333333333</v>
      </c>
      <c r="B1199" s="23">
        <v>9391.35</v>
      </c>
    </row>
    <row r="1200" spans="1:2" ht="15" customHeight="1" x14ac:dyDescent="0.3">
      <c r="A1200" s="26">
        <v>51.44166666666667</v>
      </c>
      <c r="B1200" s="23">
        <v>9386.16</v>
      </c>
    </row>
    <row r="1201" spans="1:2" ht="15" customHeight="1" x14ac:dyDescent="0.3">
      <c r="A1201" s="26">
        <v>47.516666666666666</v>
      </c>
      <c r="B1201" s="23">
        <v>9380.75</v>
      </c>
    </row>
    <row r="1202" spans="1:2" ht="15" customHeight="1" x14ac:dyDescent="0.3">
      <c r="A1202" s="26">
        <v>51.533333333333331</v>
      </c>
      <c r="B1202" s="23">
        <v>9377.9</v>
      </c>
    </row>
    <row r="1203" spans="1:2" ht="15" customHeight="1" x14ac:dyDescent="0.3">
      <c r="A1203" s="26">
        <v>53.538888888888891</v>
      </c>
      <c r="B1203" s="23">
        <v>9377.4500000000007</v>
      </c>
    </row>
    <row r="1204" spans="1:2" ht="15" customHeight="1" x14ac:dyDescent="0.3">
      <c r="A1204" s="26">
        <v>51.666666666666664</v>
      </c>
      <c r="B1204" s="23">
        <v>9361.33</v>
      </c>
    </row>
    <row r="1205" spans="1:2" ht="15" customHeight="1" x14ac:dyDescent="0.3">
      <c r="A1205" s="26">
        <v>34.93611111111111</v>
      </c>
      <c r="B1205" s="23">
        <v>9344.2000000000007</v>
      </c>
    </row>
    <row r="1206" spans="1:2" ht="15" customHeight="1" x14ac:dyDescent="0.3">
      <c r="A1206" s="26">
        <v>26.655555555555555</v>
      </c>
      <c r="B1206" s="23">
        <v>9338.61</v>
      </c>
    </row>
    <row r="1207" spans="1:2" ht="15" customHeight="1" x14ac:dyDescent="0.3">
      <c r="A1207" s="26">
        <v>34.913888888888891</v>
      </c>
      <c r="B1207" s="23">
        <v>9320.26</v>
      </c>
    </row>
    <row r="1208" spans="1:2" ht="15" customHeight="1" x14ac:dyDescent="0.3">
      <c r="A1208" s="26">
        <v>45.655555555555559</v>
      </c>
      <c r="B1208" s="23">
        <v>9315.41</v>
      </c>
    </row>
    <row r="1209" spans="1:2" ht="15" customHeight="1" x14ac:dyDescent="0.3">
      <c r="A1209" s="26">
        <v>60</v>
      </c>
      <c r="B1209" s="23">
        <v>9310.81</v>
      </c>
    </row>
    <row r="1210" spans="1:2" ht="15" customHeight="1" x14ac:dyDescent="0.3">
      <c r="A1210" s="26">
        <v>49.644444444444446</v>
      </c>
      <c r="B1210" s="23">
        <v>9304.7000000000007</v>
      </c>
    </row>
    <row r="1211" spans="1:2" ht="15" customHeight="1" x14ac:dyDescent="0.3">
      <c r="A1211" s="26">
        <v>46.597222222222221</v>
      </c>
      <c r="B1211" s="23">
        <v>9301.89</v>
      </c>
    </row>
    <row r="1212" spans="1:2" ht="15" customHeight="1" x14ac:dyDescent="0.3">
      <c r="A1212" s="26">
        <v>49.722222222222221</v>
      </c>
      <c r="B1212" s="23">
        <v>9290.14</v>
      </c>
    </row>
    <row r="1213" spans="1:2" ht="15" customHeight="1" x14ac:dyDescent="0.3">
      <c r="A1213" s="26">
        <v>49.644444444444446</v>
      </c>
      <c r="B1213" s="23">
        <v>9288.0300000000007</v>
      </c>
    </row>
    <row r="1214" spans="1:2" ht="15" customHeight="1" x14ac:dyDescent="0.3">
      <c r="A1214" s="26">
        <v>53.533333333333331</v>
      </c>
      <c r="B1214" s="23">
        <v>9285.8700000000008</v>
      </c>
    </row>
    <row r="1215" spans="1:2" ht="15" customHeight="1" x14ac:dyDescent="0.3">
      <c r="A1215" s="26">
        <v>51.93333333333333</v>
      </c>
      <c r="B1215" s="23">
        <v>9283.56</v>
      </c>
    </row>
    <row r="1216" spans="1:2" ht="15" customHeight="1" x14ac:dyDescent="0.3">
      <c r="A1216" s="26">
        <v>49.613888888888887</v>
      </c>
      <c r="B1216" s="23">
        <v>9282.48</v>
      </c>
    </row>
    <row r="1217" spans="1:2" ht="15" customHeight="1" x14ac:dyDescent="0.3">
      <c r="A1217" s="26">
        <v>51.838888888888889</v>
      </c>
      <c r="B1217" s="23">
        <v>9264.7999999999993</v>
      </c>
    </row>
    <row r="1218" spans="1:2" ht="15" customHeight="1" x14ac:dyDescent="0.3">
      <c r="A1218" s="26">
        <v>48.797222222222224</v>
      </c>
      <c r="B1218" s="23">
        <v>9249.5</v>
      </c>
    </row>
    <row r="1219" spans="1:2" ht="15" customHeight="1" x14ac:dyDescent="0.3">
      <c r="A1219" s="26">
        <v>42.674999999999997</v>
      </c>
      <c r="B1219" s="23">
        <v>9247.94</v>
      </c>
    </row>
    <row r="1220" spans="1:2" ht="15" customHeight="1" x14ac:dyDescent="0.3">
      <c r="A1220" s="26">
        <v>47.505555555555553</v>
      </c>
      <c r="B1220" s="23">
        <v>9225.26</v>
      </c>
    </row>
    <row r="1221" spans="1:2" ht="15" customHeight="1" x14ac:dyDescent="0.3">
      <c r="A1221" s="26">
        <v>41.508333333333333</v>
      </c>
      <c r="B1221" s="23">
        <v>9222.4</v>
      </c>
    </row>
    <row r="1222" spans="1:2" ht="15" customHeight="1" x14ac:dyDescent="0.3">
      <c r="A1222" s="26">
        <v>36.452777777777776</v>
      </c>
      <c r="B1222" s="23">
        <v>9210.06</v>
      </c>
    </row>
    <row r="1223" spans="1:2" ht="15" customHeight="1" x14ac:dyDescent="0.3">
      <c r="A1223" s="26">
        <v>46.744444444444447</v>
      </c>
      <c r="B1223" s="23">
        <v>9193.84</v>
      </c>
    </row>
    <row r="1224" spans="1:2" ht="15" customHeight="1" x14ac:dyDescent="0.3">
      <c r="A1224" s="26">
        <v>49.452777777777776</v>
      </c>
      <c r="B1224" s="23">
        <v>9182.17</v>
      </c>
    </row>
    <row r="1225" spans="1:2" ht="15" customHeight="1" x14ac:dyDescent="0.3">
      <c r="A1225" s="26">
        <v>51.44166666666667</v>
      </c>
      <c r="B1225" s="23">
        <v>9174.14</v>
      </c>
    </row>
    <row r="1226" spans="1:2" ht="15" customHeight="1" x14ac:dyDescent="0.3">
      <c r="A1226" s="26">
        <v>52.62222222222222</v>
      </c>
      <c r="B1226" s="23">
        <v>9171.75</v>
      </c>
    </row>
    <row r="1227" spans="1:2" ht="15" customHeight="1" x14ac:dyDescent="0.3">
      <c r="A1227" s="26">
        <v>32.791666666666664</v>
      </c>
      <c r="B1227" s="23">
        <v>9159.51</v>
      </c>
    </row>
    <row r="1228" spans="1:2" ht="15" customHeight="1" x14ac:dyDescent="0.3">
      <c r="A1228" s="26">
        <v>40.5</v>
      </c>
      <c r="B1228" s="23">
        <v>9147.5</v>
      </c>
    </row>
    <row r="1229" spans="1:2" ht="15" customHeight="1" x14ac:dyDescent="0.3">
      <c r="A1229" s="26">
        <v>52.638888888888886</v>
      </c>
      <c r="B1229" s="23">
        <v>9144.57</v>
      </c>
    </row>
    <row r="1230" spans="1:2" ht="15" customHeight="1" x14ac:dyDescent="0.3">
      <c r="A1230" s="26">
        <v>52.822222222222223</v>
      </c>
      <c r="B1230" s="23">
        <v>9140.9500000000007</v>
      </c>
    </row>
    <row r="1231" spans="1:2" ht="15" customHeight="1" x14ac:dyDescent="0.3">
      <c r="A1231" s="26">
        <v>45.516666666666666</v>
      </c>
      <c r="B1231" s="23">
        <v>9101.7999999999993</v>
      </c>
    </row>
    <row r="1232" spans="1:2" ht="15" customHeight="1" x14ac:dyDescent="0.3">
      <c r="A1232" s="26">
        <v>57.580555555555556</v>
      </c>
      <c r="B1232" s="23">
        <v>9095.94</v>
      </c>
    </row>
    <row r="1233" spans="1:2" ht="15" customHeight="1" x14ac:dyDescent="0.3">
      <c r="A1233" s="26">
        <v>45.594444444444441</v>
      </c>
      <c r="B1233" s="23">
        <v>9095.07</v>
      </c>
    </row>
    <row r="1234" spans="1:2" ht="15" customHeight="1" x14ac:dyDescent="0.3">
      <c r="A1234" s="26">
        <v>50.516666666666666</v>
      </c>
      <c r="B1234" s="23">
        <v>9058.73</v>
      </c>
    </row>
    <row r="1235" spans="1:2" ht="15" customHeight="1" x14ac:dyDescent="0.3">
      <c r="A1235" s="26">
        <v>50.50277777777778</v>
      </c>
      <c r="B1235" s="23">
        <v>9048.0300000000007</v>
      </c>
    </row>
    <row r="1236" spans="1:2" ht="15" customHeight="1" x14ac:dyDescent="0.3">
      <c r="A1236" s="26">
        <v>29.519444444444446</v>
      </c>
      <c r="B1236" s="23">
        <v>9010.2000000000007</v>
      </c>
    </row>
    <row r="1237" spans="1:2" ht="15" customHeight="1" x14ac:dyDescent="0.3">
      <c r="A1237" s="26">
        <v>43.477777777777774</v>
      </c>
      <c r="B1237" s="23">
        <v>8998.43</v>
      </c>
    </row>
    <row r="1238" spans="1:2" ht="15" customHeight="1" x14ac:dyDescent="0.3">
      <c r="A1238" s="26">
        <v>49.658333333333331</v>
      </c>
      <c r="B1238" s="23">
        <v>8988.16</v>
      </c>
    </row>
    <row r="1239" spans="1:2" ht="15" customHeight="1" x14ac:dyDescent="0.3">
      <c r="A1239" s="26">
        <v>48.880555555555553</v>
      </c>
      <c r="B1239" s="23">
        <v>8978.19</v>
      </c>
    </row>
    <row r="1240" spans="1:2" ht="15" customHeight="1" x14ac:dyDescent="0.3">
      <c r="A1240" s="26">
        <v>48.75</v>
      </c>
      <c r="B1240" s="23">
        <v>8968.33</v>
      </c>
    </row>
    <row r="1241" spans="1:2" ht="15" customHeight="1" x14ac:dyDescent="0.3">
      <c r="A1241" s="26">
        <v>39.897222222222226</v>
      </c>
      <c r="B1241" s="23">
        <v>8965.7999999999993</v>
      </c>
    </row>
    <row r="1242" spans="1:2" ht="15" customHeight="1" x14ac:dyDescent="0.3">
      <c r="A1242" s="26">
        <v>48.80833333333333</v>
      </c>
      <c r="B1242" s="23">
        <v>8964.06</v>
      </c>
    </row>
    <row r="1243" spans="1:2" ht="15" customHeight="1" x14ac:dyDescent="0.3">
      <c r="A1243" s="26">
        <v>30.697222222222223</v>
      </c>
      <c r="B1243" s="23">
        <v>8954.99</v>
      </c>
    </row>
    <row r="1244" spans="1:2" ht="15" customHeight="1" x14ac:dyDescent="0.3">
      <c r="A1244" s="26">
        <v>46.452777777777776</v>
      </c>
      <c r="B1244" s="23">
        <v>8944.1200000000008</v>
      </c>
    </row>
    <row r="1245" spans="1:2" ht="15" customHeight="1" x14ac:dyDescent="0.3">
      <c r="A1245" s="26">
        <v>51.005555555555553</v>
      </c>
      <c r="B1245" s="23">
        <v>8932.08</v>
      </c>
    </row>
    <row r="1246" spans="1:2" ht="15" customHeight="1" x14ac:dyDescent="0.3">
      <c r="A1246" s="26">
        <v>47.919444444444444</v>
      </c>
      <c r="B1246" s="23">
        <v>8930.93</v>
      </c>
    </row>
    <row r="1247" spans="1:2" ht="15" customHeight="1" x14ac:dyDescent="0.3">
      <c r="A1247" s="26">
        <v>55.755555555555553</v>
      </c>
      <c r="B1247" s="23">
        <v>8908.4699999999993</v>
      </c>
    </row>
    <row r="1248" spans="1:2" ht="15" customHeight="1" x14ac:dyDescent="0.3">
      <c r="A1248" s="26">
        <v>25.527777777777779</v>
      </c>
      <c r="B1248" s="23">
        <v>8906.14</v>
      </c>
    </row>
    <row r="1249" spans="1:2" ht="15" customHeight="1" x14ac:dyDescent="0.3">
      <c r="A1249" s="26">
        <v>44.477777777777774</v>
      </c>
      <c r="B1249" s="23">
        <v>8891.14</v>
      </c>
    </row>
    <row r="1250" spans="1:2" ht="15" customHeight="1" x14ac:dyDescent="0.3">
      <c r="A1250" s="26">
        <v>49.74722222222222</v>
      </c>
      <c r="B1250" s="23">
        <v>8890.59</v>
      </c>
    </row>
    <row r="1251" spans="1:2" ht="15" customHeight="1" x14ac:dyDescent="0.3">
      <c r="A1251" s="26">
        <v>48.972222222222221</v>
      </c>
      <c r="B1251" s="23">
        <v>8871.15</v>
      </c>
    </row>
    <row r="1252" spans="1:2" ht="15" customHeight="1" x14ac:dyDescent="0.3">
      <c r="A1252" s="26">
        <v>50.544444444444444</v>
      </c>
      <c r="B1252" s="23">
        <v>8835.26</v>
      </c>
    </row>
    <row r="1253" spans="1:2" ht="15" customHeight="1" x14ac:dyDescent="0.3">
      <c r="A1253" s="26">
        <v>50.56666666666667</v>
      </c>
      <c r="B1253" s="23">
        <v>8827.2099999999991</v>
      </c>
    </row>
    <row r="1254" spans="1:2" ht="15" customHeight="1" x14ac:dyDescent="0.3">
      <c r="A1254" s="26">
        <v>46.9</v>
      </c>
      <c r="B1254" s="23">
        <v>8825.09</v>
      </c>
    </row>
    <row r="1255" spans="1:2" ht="15" customHeight="1" x14ac:dyDescent="0.3">
      <c r="A1255" s="26">
        <v>34.794444444444444</v>
      </c>
      <c r="B1255" s="23">
        <v>8824.27</v>
      </c>
    </row>
    <row r="1256" spans="1:2" ht="15" customHeight="1" x14ac:dyDescent="0.3">
      <c r="A1256" s="26">
        <v>46.636111111111113</v>
      </c>
      <c r="B1256" s="23">
        <v>8823.99</v>
      </c>
    </row>
    <row r="1257" spans="1:2" ht="15" customHeight="1" x14ac:dyDescent="0.3">
      <c r="A1257" s="26">
        <v>46.983333333333334</v>
      </c>
      <c r="B1257" s="23">
        <v>8823.2800000000007</v>
      </c>
    </row>
    <row r="1258" spans="1:2" ht="15" customHeight="1" x14ac:dyDescent="0.3">
      <c r="A1258" s="26">
        <v>21.586111111111112</v>
      </c>
      <c r="B1258" s="23">
        <v>8821.8799999999992</v>
      </c>
    </row>
    <row r="1259" spans="1:2" ht="15" customHeight="1" x14ac:dyDescent="0.3">
      <c r="A1259" s="26">
        <v>57.774999999999999</v>
      </c>
      <c r="B1259" s="23">
        <v>8800.49</v>
      </c>
    </row>
    <row r="1260" spans="1:2" ht="15" customHeight="1" x14ac:dyDescent="0.3">
      <c r="A1260" s="26">
        <v>51.972222222222221</v>
      </c>
      <c r="B1260" s="23">
        <v>8798.59</v>
      </c>
    </row>
    <row r="1261" spans="1:2" ht="15" customHeight="1" x14ac:dyDescent="0.3">
      <c r="A1261" s="26">
        <v>51.791666666666664</v>
      </c>
      <c r="B1261" s="23">
        <v>8782.4699999999993</v>
      </c>
    </row>
    <row r="1262" spans="1:2" ht="15" customHeight="1" x14ac:dyDescent="0.3">
      <c r="A1262" s="26">
        <v>48.755555555555553</v>
      </c>
      <c r="B1262" s="23">
        <v>8765.25</v>
      </c>
    </row>
    <row r="1263" spans="1:2" ht="15" customHeight="1" x14ac:dyDescent="0.3">
      <c r="A1263" s="26">
        <v>53.74722222222222</v>
      </c>
      <c r="B1263" s="23">
        <v>8760.1200000000008</v>
      </c>
    </row>
    <row r="1264" spans="1:2" ht="15" customHeight="1" x14ac:dyDescent="0.3">
      <c r="A1264" s="26">
        <v>23.791666666666668</v>
      </c>
      <c r="B1264" s="23">
        <v>8747.68</v>
      </c>
    </row>
    <row r="1265" spans="1:2" ht="15" customHeight="1" x14ac:dyDescent="0.3">
      <c r="A1265" s="26">
        <v>46.975000000000001</v>
      </c>
      <c r="B1265" s="23">
        <v>8733.23</v>
      </c>
    </row>
    <row r="1266" spans="1:2" ht="15" customHeight="1" x14ac:dyDescent="0.3">
      <c r="A1266" s="26">
        <v>49.952777777777776</v>
      </c>
      <c r="B1266" s="23">
        <v>8703.4599999999991</v>
      </c>
    </row>
    <row r="1267" spans="1:2" ht="15" customHeight="1" x14ac:dyDescent="0.3">
      <c r="A1267" s="26">
        <v>42.611111111111114</v>
      </c>
      <c r="B1267" s="23">
        <v>8701.84</v>
      </c>
    </row>
    <row r="1268" spans="1:2" ht="15" customHeight="1" x14ac:dyDescent="0.3">
      <c r="A1268" s="26">
        <v>49.658333333333331</v>
      </c>
      <c r="B1268" s="23">
        <v>8688.86</v>
      </c>
    </row>
    <row r="1269" spans="1:2" ht="15" customHeight="1" x14ac:dyDescent="0.3">
      <c r="A1269" s="26">
        <v>48.81111111111111</v>
      </c>
      <c r="B1269" s="23">
        <v>8671.19</v>
      </c>
    </row>
    <row r="1270" spans="1:2" ht="15" customHeight="1" x14ac:dyDescent="0.3">
      <c r="A1270" s="26">
        <v>53.827777777777776</v>
      </c>
      <c r="B1270" s="23">
        <v>8665.14</v>
      </c>
    </row>
    <row r="1271" spans="1:2" ht="15" customHeight="1" x14ac:dyDescent="0.3">
      <c r="A1271" s="26">
        <v>57.630555555555553</v>
      </c>
      <c r="B1271" s="23">
        <v>8665.09</v>
      </c>
    </row>
    <row r="1272" spans="1:2" ht="15" customHeight="1" x14ac:dyDescent="0.3">
      <c r="A1272" s="26">
        <v>47.847222222222221</v>
      </c>
      <c r="B1272" s="23">
        <v>8627.5400000000009</v>
      </c>
    </row>
    <row r="1273" spans="1:2" ht="15" customHeight="1" x14ac:dyDescent="0.3">
      <c r="A1273" s="26">
        <v>45.766666666666666</v>
      </c>
      <c r="B1273" s="23">
        <v>8615.2999999999993</v>
      </c>
    </row>
    <row r="1274" spans="1:2" ht="15" customHeight="1" x14ac:dyDescent="0.3">
      <c r="A1274" s="26">
        <v>43.891666666666666</v>
      </c>
      <c r="B1274" s="23">
        <v>8606.2199999999993</v>
      </c>
    </row>
    <row r="1275" spans="1:2" ht="15" customHeight="1" x14ac:dyDescent="0.3">
      <c r="A1275" s="26">
        <v>45.647222222222226</v>
      </c>
      <c r="B1275" s="23">
        <v>8605.36</v>
      </c>
    </row>
    <row r="1276" spans="1:2" ht="15" customHeight="1" x14ac:dyDescent="0.3">
      <c r="A1276" s="26">
        <v>45.572222222222223</v>
      </c>
      <c r="B1276" s="23">
        <v>8604.48</v>
      </c>
    </row>
    <row r="1277" spans="1:2" ht="15" customHeight="1" x14ac:dyDescent="0.3">
      <c r="A1277" s="26">
        <v>45.705555555555556</v>
      </c>
      <c r="B1277" s="23">
        <v>8603.82</v>
      </c>
    </row>
    <row r="1278" spans="1:2" ht="15" customHeight="1" x14ac:dyDescent="0.3">
      <c r="A1278" s="26">
        <v>49.908333333333331</v>
      </c>
      <c r="B1278" s="23">
        <v>8601.33</v>
      </c>
    </row>
    <row r="1279" spans="1:2" ht="15" customHeight="1" x14ac:dyDescent="0.3">
      <c r="A1279" s="26">
        <v>39.869444444444447</v>
      </c>
      <c r="B1279" s="23">
        <v>8596.83</v>
      </c>
    </row>
    <row r="1280" spans="1:2" ht="15" customHeight="1" x14ac:dyDescent="0.3">
      <c r="A1280" s="26">
        <v>39.43888888888889</v>
      </c>
      <c r="B1280" s="23">
        <v>8582.2999999999993</v>
      </c>
    </row>
    <row r="1281" spans="1:2" ht="15" customHeight="1" x14ac:dyDescent="0.3">
      <c r="A1281" s="26">
        <v>35.575000000000003</v>
      </c>
      <c r="B1281" s="23">
        <v>8573.2999999999993</v>
      </c>
    </row>
    <row r="1282" spans="1:2" ht="15" customHeight="1" x14ac:dyDescent="0.3">
      <c r="A1282" s="26">
        <v>40.505555555555553</v>
      </c>
      <c r="B1282" s="23">
        <v>8572.0400000000009</v>
      </c>
    </row>
    <row r="1283" spans="1:2" ht="15" customHeight="1" x14ac:dyDescent="0.3">
      <c r="A1283" s="26">
        <v>47.7</v>
      </c>
      <c r="B1283" s="23">
        <v>8569.86</v>
      </c>
    </row>
    <row r="1284" spans="1:2" ht="15" customHeight="1" x14ac:dyDescent="0.3">
      <c r="A1284" s="26">
        <v>34.713888888888889</v>
      </c>
      <c r="B1284" s="23">
        <v>8567.25</v>
      </c>
    </row>
    <row r="1285" spans="1:2" ht="15" customHeight="1" x14ac:dyDescent="0.3">
      <c r="A1285" s="26">
        <v>47.797222222222224</v>
      </c>
      <c r="B1285" s="23">
        <v>8556.91</v>
      </c>
    </row>
    <row r="1286" spans="1:2" ht="15" customHeight="1" x14ac:dyDescent="0.3">
      <c r="A1286" s="26">
        <v>47.838888888888889</v>
      </c>
      <c r="B1286" s="23">
        <v>8551.35</v>
      </c>
    </row>
    <row r="1287" spans="1:2" ht="15" customHeight="1" x14ac:dyDescent="0.3">
      <c r="A1287" s="26">
        <v>1.5111111111111111</v>
      </c>
      <c r="B1287" s="23">
        <v>8547.69</v>
      </c>
    </row>
    <row r="1288" spans="1:2" ht="15" customHeight="1" x14ac:dyDescent="0.3">
      <c r="A1288" s="26">
        <v>47.588888888888889</v>
      </c>
      <c r="B1288" s="23">
        <v>8539.67</v>
      </c>
    </row>
    <row r="1289" spans="1:2" ht="15" customHeight="1" x14ac:dyDescent="0.3">
      <c r="A1289" s="26">
        <v>41.447222222222223</v>
      </c>
      <c r="B1289" s="23">
        <v>8538.2900000000009</v>
      </c>
    </row>
    <row r="1290" spans="1:2" ht="15" customHeight="1" x14ac:dyDescent="0.3">
      <c r="A1290" s="26">
        <v>1.1277777777777778</v>
      </c>
      <c r="B1290" s="23">
        <v>8534.67</v>
      </c>
    </row>
    <row r="1291" spans="1:2" ht="15" customHeight="1" x14ac:dyDescent="0.3">
      <c r="A1291" s="26">
        <v>45.866666666666667</v>
      </c>
      <c r="B1291" s="23">
        <v>8527.5300000000007</v>
      </c>
    </row>
    <row r="1292" spans="1:2" ht="15" customHeight="1" x14ac:dyDescent="0.3">
      <c r="A1292" s="26">
        <v>43.819444444444443</v>
      </c>
      <c r="B1292" s="23">
        <v>8522</v>
      </c>
    </row>
    <row r="1293" spans="1:2" ht="15" customHeight="1" x14ac:dyDescent="0.3">
      <c r="A1293" s="26">
        <v>45.44166666666667</v>
      </c>
      <c r="B1293" s="23">
        <v>8520.0300000000007</v>
      </c>
    </row>
    <row r="1294" spans="1:2" ht="15" customHeight="1" x14ac:dyDescent="0.3">
      <c r="A1294" s="26">
        <v>45.963888888888889</v>
      </c>
      <c r="B1294" s="23">
        <v>8516.83</v>
      </c>
    </row>
    <row r="1295" spans="1:2" ht="15" customHeight="1" x14ac:dyDescent="0.3">
      <c r="A1295" s="26">
        <v>45.45</v>
      </c>
      <c r="B1295" s="23">
        <v>8515.76</v>
      </c>
    </row>
    <row r="1296" spans="1:2" ht="15" customHeight="1" x14ac:dyDescent="0.3">
      <c r="A1296" s="26">
        <v>29.577777777777779</v>
      </c>
      <c r="B1296" s="23">
        <v>8471.65</v>
      </c>
    </row>
    <row r="1297" spans="1:2" ht="15" customHeight="1" x14ac:dyDescent="0.3">
      <c r="A1297" s="26">
        <v>30.747222222222224</v>
      </c>
      <c r="B1297" s="23">
        <v>8466.35</v>
      </c>
    </row>
    <row r="1298" spans="1:2" ht="15" customHeight="1" x14ac:dyDescent="0.3">
      <c r="A1298" s="26">
        <v>50.45</v>
      </c>
      <c r="B1298" s="23">
        <v>8457.82</v>
      </c>
    </row>
    <row r="1299" spans="1:2" ht="15" customHeight="1" x14ac:dyDescent="0.3">
      <c r="A1299" s="26">
        <v>38.969444444444441</v>
      </c>
      <c r="B1299" s="23">
        <v>8450.82</v>
      </c>
    </row>
    <row r="1300" spans="1:2" ht="15" customHeight="1" x14ac:dyDescent="0.3">
      <c r="A1300" s="26">
        <v>56.988888888888887</v>
      </c>
      <c r="B1300" s="23">
        <v>8448.66</v>
      </c>
    </row>
    <row r="1301" spans="1:2" ht="15" customHeight="1" x14ac:dyDescent="0.3">
      <c r="A1301" s="26">
        <v>50.761111111111113</v>
      </c>
      <c r="B1301" s="23">
        <v>8444.4699999999993</v>
      </c>
    </row>
    <row r="1302" spans="1:2" ht="15" customHeight="1" x14ac:dyDescent="0.3">
      <c r="A1302" s="26">
        <v>50.74722222222222</v>
      </c>
      <c r="B1302" s="23">
        <v>8442.67</v>
      </c>
    </row>
    <row r="1303" spans="1:2" ht="15" customHeight="1" x14ac:dyDescent="0.3">
      <c r="A1303" s="26">
        <v>59.705555555555556</v>
      </c>
      <c r="B1303" s="23">
        <v>8440.0499999999993</v>
      </c>
    </row>
    <row r="1304" spans="1:2" ht="15" customHeight="1" x14ac:dyDescent="0.3">
      <c r="A1304" s="26">
        <v>47.694444444444443</v>
      </c>
      <c r="B1304" s="23">
        <v>8428.07</v>
      </c>
    </row>
    <row r="1305" spans="1:2" ht="15" customHeight="1" x14ac:dyDescent="0.3">
      <c r="A1305" s="26">
        <v>45.761111111111113</v>
      </c>
      <c r="B1305" s="23">
        <v>8413.4599999999991</v>
      </c>
    </row>
    <row r="1306" spans="1:2" ht="15" customHeight="1" x14ac:dyDescent="0.3">
      <c r="A1306" s="26">
        <v>43.991666666666667</v>
      </c>
      <c r="B1306" s="23">
        <v>8410.0499999999993</v>
      </c>
    </row>
    <row r="1307" spans="1:2" ht="15" customHeight="1" x14ac:dyDescent="0.3">
      <c r="A1307" s="26">
        <v>51.722222222222221</v>
      </c>
      <c r="B1307" s="23">
        <v>8400.01</v>
      </c>
    </row>
    <row r="1308" spans="1:2" ht="15" customHeight="1" x14ac:dyDescent="0.3">
      <c r="A1308" s="26">
        <v>51.761111111111113</v>
      </c>
      <c r="B1308" s="23">
        <v>8396.6200000000008</v>
      </c>
    </row>
    <row r="1309" spans="1:2" ht="15" customHeight="1" x14ac:dyDescent="0.3">
      <c r="A1309" s="26">
        <v>59.713888888888889</v>
      </c>
      <c r="B1309" s="23">
        <v>8355.5400000000009</v>
      </c>
    </row>
    <row r="1310" spans="1:2" ht="15" customHeight="1" x14ac:dyDescent="0.3">
      <c r="A1310" s="26">
        <v>46.988888888888887</v>
      </c>
      <c r="B1310" s="23">
        <v>8347.16</v>
      </c>
    </row>
    <row r="1311" spans="1:2" ht="15" customHeight="1" x14ac:dyDescent="0.3">
      <c r="A1311" s="26">
        <v>46.919444444444444</v>
      </c>
      <c r="B1311" s="23">
        <v>8342.91</v>
      </c>
    </row>
    <row r="1312" spans="1:2" ht="15" customHeight="1" x14ac:dyDescent="0.3">
      <c r="A1312" s="26">
        <v>46.883333333333333</v>
      </c>
      <c r="B1312" s="23">
        <v>8334.59</v>
      </c>
    </row>
    <row r="1313" spans="1:2" ht="15" customHeight="1" x14ac:dyDescent="0.3">
      <c r="A1313" s="26">
        <v>46.905555555555559</v>
      </c>
      <c r="B1313" s="23">
        <v>8334.4599999999991</v>
      </c>
    </row>
    <row r="1314" spans="1:2" ht="15" customHeight="1" x14ac:dyDescent="0.3">
      <c r="A1314" s="26">
        <v>29.961111111111112</v>
      </c>
      <c r="B1314" s="23">
        <v>8314.65</v>
      </c>
    </row>
    <row r="1315" spans="1:2" ht="15" customHeight="1" x14ac:dyDescent="0.3">
      <c r="A1315" s="26">
        <v>43.836111111111109</v>
      </c>
      <c r="B1315" s="23">
        <v>8310.84</v>
      </c>
    </row>
    <row r="1316" spans="1:2" ht="15" customHeight="1" x14ac:dyDescent="0.3">
      <c r="A1316" s="26">
        <v>44.95</v>
      </c>
      <c r="B1316" s="23">
        <v>8302.5400000000009</v>
      </c>
    </row>
    <row r="1317" spans="1:2" ht="15" customHeight="1" x14ac:dyDescent="0.3">
      <c r="A1317" s="26">
        <v>49.005555555555553</v>
      </c>
      <c r="B1317" s="23">
        <v>8283.68</v>
      </c>
    </row>
    <row r="1318" spans="1:2" ht="15" customHeight="1" x14ac:dyDescent="0.3">
      <c r="A1318" s="26">
        <v>48.461111111111109</v>
      </c>
      <c r="B1318" s="23">
        <v>8280.6200000000008</v>
      </c>
    </row>
    <row r="1319" spans="1:2" ht="15" customHeight="1" x14ac:dyDescent="0.3">
      <c r="A1319" s="26">
        <v>48.7</v>
      </c>
      <c r="B1319" s="23">
        <v>8277.52</v>
      </c>
    </row>
    <row r="1320" spans="1:2" ht="15" customHeight="1" x14ac:dyDescent="0.3">
      <c r="A1320" s="26">
        <v>22.527777777777779</v>
      </c>
      <c r="B1320" s="23">
        <v>8271.4599999999991</v>
      </c>
    </row>
    <row r="1321" spans="1:2" ht="15" customHeight="1" x14ac:dyDescent="0.3">
      <c r="A1321" s="26">
        <v>48.841666666666669</v>
      </c>
      <c r="B1321" s="23">
        <v>8269.0400000000009</v>
      </c>
    </row>
    <row r="1322" spans="1:2" ht="15" customHeight="1" x14ac:dyDescent="0.3">
      <c r="A1322" s="26">
        <v>58.758333333333333</v>
      </c>
      <c r="B1322" s="23">
        <v>8268</v>
      </c>
    </row>
    <row r="1323" spans="1:2" ht="15" customHeight="1" x14ac:dyDescent="0.3">
      <c r="A1323" s="26">
        <v>40.697222222222223</v>
      </c>
      <c r="B1323" s="23">
        <v>8252.2800000000007</v>
      </c>
    </row>
    <row r="1324" spans="1:2" ht="15" customHeight="1" x14ac:dyDescent="0.3">
      <c r="A1324" s="26">
        <v>46.766666666666666</v>
      </c>
      <c r="B1324" s="23">
        <v>8240.59</v>
      </c>
    </row>
    <row r="1325" spans="1:2" ht="15" customHeight="1" x14ac:dyDescent="0.3">
      <c r="A1325" s="26">
        <v>46.93888888888889</v>
      </c>
      <c r="B1325" s="23">
        <v>8233.1</v>
      </c>
    </row>
    <row r="1326" spans="1:2" ht="15" customHeight="1" x14ac:dyDescent="0.3">
      <c r="A1326" s="26">
        <v>46.763888888888886</v>
      </c>
      <c r="B1326" s="23">
        <v>8232.64</v>
      </c>
    </row>
    <row r="1327" spans="1:2" ht="15" customHeight="1" x14ac:dyDescent="0.3">
      <c r="A1327" s="26">
        <v>44.93888888888889</v>
      </c>
      <c r="B1327" s="23">
        <v>8219.2000000000007</v>
      </c>
    </row>
    <row r="1328" spans="1:2" ht="15" customHeight="1" x14ac:dyDescent="0.3">
      <c r="A1328" s="26">
        <v>44.62222222222222</v>
      </c>
      <c r="B1328" s="23">
        <v>8211.1</v>
      </c>
    </row>
    <row r="1329" spans="1:2" ht="15" customHeight="1" x14ac:dyDescent="0.3">
      <c r="A1329" s="26">
        <v>60.541666666666664</v>
      </c>
      <c r="B1329" s="23">
        <v>8188.12</v>
      </c>
    </row>
    <row r="1330" spans="1:2" ht="15" customHeight="1" x14ac:dyDescent="0.3">
      <c r="A1330" s="26">
        <v>25.630555555555556</v>
      </c>
      <c r="B1330" s="23">
        <v>8182.89</v>
      </c>
    </row>
    <row r="1331" spans="1:2" ht="15" customHeight="1" x14ac:dyDescent="0.3">
      <c r="A1331" s="26">
        <v>40</v>
      </c>
      <c r="B1331" s="23">
        <v>8179.51</v>
      </c>
    </row>
    <row r="1332" spans="1:2" ht="15" customHeight="1" x14ac:dyDescent="0.3">
      <c r="A1332" s="26">
        <v>59.591666666666669</v>
      </c>
      <c r="B1332" s="23">
        <v>8177.9</v>
      </c>
    </row>
    <row r="1333" spans="1:2" ht="15" customHeight="1" x14ac:dyDescent="0.3">
      <c r="A1333" s="26">
        <v>40.944444444444443</v>
      </c>
      <c r="B1333" s="23">
        <v>8162.72</v>
      </c>
    </row>
    <row r="1334" spans="1:2" ht="15" customHeight="1" x14ac:dyDescent="0.3">
      <c r="A1334" s="26">
        <v>32.963888888888889</v>
      </c>
      <c r="B1334" s="23">
        <v>8157.92</v>
      </c>
    </row>
    <row r="1335" spans="1:2" ht="15" customHeight="1" x14ac:dyDescent="0.3">
      <c r="A1335" s="26">
        <v>49.763888888888886</v>
      </c>
      <c r="B1335" s="23">
        <v>8125.78</v>
      </c>
    </row>
    <row r="1336" spans="1:2" ht="15" customHeight="1" x14ac:dyDescent="0.3">
      <c r="A1336" s="26">
        <v>49.772222222222226</v>
      </c>
      <c r="B1336" s="23">
        <v>8124.41</v>
      </c>
    </row>
    <row r="1337" spans="1:2" ht="15" customHeight="1" x14ac:dyDescent="0.3">
      <c r="A1337" s="26">
        <v>49.477777777777774</v>
      </c>
      <c r="B1337" s="23">
        <v>8116.68</v>
      </c>
    </row>
    <row r="1338" spans="1:2" ht="15" customHeight="1" x14ac:dyDescent="0.3">
      <c r="A1338" s="26">
        <v>44.769444444444446</v>
      </c>
      <c r="B1338" s="23">
        <v>8116.27</v>
      </c>
    </row>
    <row r="1339" spans="1:2" ht="15" customHeight="1" x14ac:dyDescent="0.3">
      <c r="A1339" s="26">
        <v>49.658333333333331</v>
      </c>
      <c r="B1339" s="23">
        <v>8112.59</v>
      </c>
    </row>
    <row r="1340" spans="1:2" ht="15" customHeight="1" x14ac:dyDescent="0.3">
      <c r="A1340" s="26">
        <v>55.994444444444447</v>
      </c>
      <c r="B1340" s="23">
        <v>8091.3</v>
      </c>
    </row>
    <row r="1341" spans="1:2" ht="15" customHeight="1" x14ac:dyDescent="0.3">
      <c r="A1341" s="26">
        <v>47.463888888888889</v>
      </c>
      <c r="B1341" s="23">
        <v>8083.92</v>
      </c>
    </row>
    <row r="1342" spans="1:2" ht="15" customHeight="1" x14ac:dyDescent="0.3">
      <c r="A1342" s="26">
        <v>28.655555555555555</v>
      </c>
      <c r="B1342" s="23">
        <v>8081.74</v>
      </c>
    </row>
    <row r="1343" spans="1:2" ht="15" customHeight="1" x14ac:dyDescent="0.3">
      <c r="A1343" s="26">
        <v>21.777777777777779</v>
      </c>
      <c r="B1343" s="23">
        <v>8081.26</v>
      </c>
    </row>
    <row r="1344" spans="1:2" ht="15" customHeight="1" x14ac:dyDescent="0.3">
      <c r="A1344" s="26">
        <v>29.586111111111112</v>
      </c>
      <c r="B1344" s="23">
        <v>8077.41</v>
      </c>
    </row>
    <row r="1345" spans="1:2" ht="15" customHeight="1" x14ac:dyDescent="0.3">
      <c r="A1345" s="26">
        <v>57.630555555555553</v>
      </c>
      <c r="B1345" s="23">
        <v>8071.57</v>
      </c>
    </row>
    <row r="1346" spans="1:2" ht="15" customHeight="1" x14ac:dyDescent="0.3">
      <c r="A1346" s="26">
        <v>47.480555555555554</v>
      </c>
      <c r="B1346" s="23">
        <v>8068.19</v>
      </c>
    </row>
    <row r="1347" spans="1:2" ht="15" customHeight="1" x14ac:dyDescent="0.3">
      <c r="A1347" s="26">
        <v>57.825000000000003</v>
      </c>
      <c r="B1347" s="23">
        <v>8067.83</v>
      </c>
    </row>
    <row r="1348" spans="1:2" ht="15" customHeight="1" x14ac:dyDescent="0.3">
      <c r="A1348" s="26">
        <v>47.944444444444443</v>
      </c>
      <c r="B1348" s="23">
        <v>8062.76</v>
      </c>
    </row>
    <row r="1349" spans="1:2" ht="15" customHeight="1" x14ac:dyDescent="0.3">
      <c r="A1349" s="26">
        <v>52.488888888888887</v>
      </c>
      <c r="B1349" s="23">
        <v>8062.31</v>
      </c>
    </row>
    <row r="1350" spans="1:2" ht="15" customHeight="1" x14ac:dyDescent="0.3">
      <c r="A1350" s="26">
        <v>40.447222222222223</v>
      </c>
      <c r="B1350" s="23">
        <v>8059.68</v>
      </c>
    </row>
    <row r="1351" spans="1:2" ht="15" customHeight="1" x14ac:dyDescent="0.3">
      <c r="A1351" s="26">
        <v>37.527777777777779</v>
      </c>
      <c r="B1351" s="23">
        <v>8059.06</v>
      </c>
    </row>
    <row r="1352" spans="1:2" ht="15" customHeight="1" x14ac:dyDescent="0.3">
      <c r="A1352" s="26">
        <v>19.488888888888887</v>
      </c>
      <c r="B1352" s="23">
        <v>8035.64</v>
      </c>
    </row>
    <row r="1353" spans="1:2" ht="15" customHeight="1" x14ac:dyDescent="0.3">
      <c r="A1353" s="26">
        <v>45.588888888888889</v>
      </c>
      <c r="B1353" s="23">
        <v>8027.97</v>
      </c>
    </row>
    <row r="1354" spans="1:2" ht="15" customHeight="1" x14ac:dyDescent="0.3">
      <c r="A1354" s="26">
        <v>46.466666666666669</v>
      </c>
      <c r="B1354" s="23">
        <v>8026.67</v>
      </c>
    </row>
    <row r="1355" spans="1:2" ht="15" customHeight="1" x14ac:dyDescent="0.3">
      <c r="A1355" s="26">
        <v>44.891666666666666</v>
      </c>
      <c r="B1355" s="23">
        <v>8023.14</v>
      </c>
    </row>
    <row r="1356" spans="1:2" ht="15" customHeight="1" x14ac:dyDescent="0.3">
      <c r="A1356" s="26">
        <v>33.597222222222221</v>
      </c>
      <c r="B1356" s="23">
        <v>8021.11</v>
      </c>
    </row>
    <row r="1357" spans="1:2" ht="15" customHeight="1" x14ac:dyDescent="0.3">
      <c r="A1357" s="26">
        <v>42.583333333333336</v>
      </c>
      <c r="B1357" s="23">
        <v>8017.06</v>
      </c>
    </row>
    <row r="1358" spans="1:2" ht="15" customHeight="1" x14ac:dyDescent="0.3">
      <c r="A1358" s="26">
        <v>27.722222222222221</v>
      </c>
      <c r="B1358" s="23">
        <v>8014.62</v>
      </c>
    </row>
    <row r="1359" spans="1:2" ht="15" customHeight="1" x14ac:dyDescent="0.3">
      <c r="A1359" s="26">
        <v>60.794444444444444</v>
      </c>
      <c r="B1359" s="23">
        <v>8004.96</v>
      </c>
    </row>
    <row r="1360" spans="1:2" ht="15" customHeight="1" x14ac:dyDescent="0.3">
      <c r="A1360" s="26">
        <v>39.799999999999997</v>
      </c>
      <c r="B1360" s="23">
        <v>7986.48</v>
      </c>
    </row>
    <row r="1361" spans="1:2" ht="15" customHeight="1" x14ac:dyDescent="0.3">
      <c r="A1361" s="26">
        <v>39.777777777777779</v>
      </c>
      <c r="B1361" s="23">
        <v>7985.82</v>
      </c>
    </row>
    <row r="1362" spans="1:2" ht="15" customHeight="1" x14ac:dyDescent="0.3">
      <c r="A1362" s="26">
        <v>50.541666666666664</v>
      </c>
      <c r="B1362" s="23">
        <v>7980.34</v>
      </c>
    </row>
    <row r="1363" spans="1:2" ht="15" customHeight="1" x14ac:dyDescent="0.3">
      <c r="A1363" s="26">
        <v>47.827777777777776</v>
      </c>
      <c r="B1363" s="23">
        <v>7966.81</v>
      </c>
    </row>
    <row r="1364" spans="1:2" ht="15" customHeight="1" x14ac:dyDescent="0.3">
      <c r="A1364" s="26">
        <v>52.969444444444441</v>
      </c>
      <c r="B1364" s="23">
        <v>7958.13</v>
      </c>
    </row>
    <row r="1365" spans="1:2" ht="15" customHeight="1" x14ac:dyDescent="0.3">
      <c r="A1365" s="26">
        <v>41.444444444444443</v>
      </c>
      <c r="B1365" s="23">
        <v>7954.52</v>
      </c>
    </row>
    <row r="1366" spans="1:2" ht="15" customHeight="1" x14ac:dyDescent="0.3">
      <c r="A1366" s="26">
        <v>56.913888888888891</v>
      </c>
      <c r="B1366" s="23">
        <v>7953.72</v>
      </c>
    </row>
    <row r="1367" spans="1:2" ht="15" customHeight="1" x14ac:dyDescent="0.3">
      <c r="A1367" s="26">
        <v>35.608333333333334</v>
      </c>
      <c r="B1367" s="23">
        <v>7948.22</v>
      </c>
    </row>
    <row r="1368" spans="1:2" ht="15" customHeight="1" x14ac:dyDescent="0.3">
      <c r="A1368" s="26">
        <v>45.883333333333333</v>
      </c>
      <c r="B1368" s="23">
        <v>7935.29</v>
      </c>
    </row>
    <row r="1369" spans="1:2" ht="15" customHeight="1" x14ac:dyDescent="0.3">
      <c r="A1369" s="26">
        <v>60.661111111111111</v>
      </c>
      <c r="B1369" s="23">
        <v>7896.41</v>
      </c>
    </row>
    <row r="1370" spans="1:2" ht="15" customHeight="1" x14ac:dyDescent="0.3">
      <c r="A1370" s="26">
        <v>28.558333333333334</v>
      </c>
      <c r="B1370" s="23">
        <v>7851.85</v>
      </c>
    </row>
    <row r="1371" spans="1:2" ht="15" customHeight="1" x14ac:dyDescent="0.3">
      <c r="A1371" s="26">
        <v>21.675000000000001</v>
      </c>
      <c r="B1371" s="23">
        <v>7844.8</v>
      </c>
    </row>
    <row r="1372" spans="1:2" ht="15" customHeight="1" x14ac:dyDescent="0.3">
      <c r="A1372" s="26">
        <v>33.655555555555559</v>
      </c>
      <c r="B1372" s="23">
        <v>7824.37</v>
      </c>
    </row>
    <row r="1373" spans="1:2" ht="15" customHeight="1" x14ac:dyDescent="0.3">
      <c r="A1373" s="26">
        <v>31.463888888888889</v>
      </c>
      <c r="B1373" s="23">
        <v>7812.67</v>
      </c>
    </row>
    <row r="1374" spans="1:2" ht="15" customHeight="1" x14ac:dyDescent="0.3">
      <c r="A1374" s="26">
        <v>48.580555555555556</v>
      </c>
      <c r="B1374" s="23">
        <v>7804.16</v>
      </c>
    </row>
    <row r="1375" spans="1:2" ht="15" customHeight="1" x14ac:dyDescent="0.3">
      <c r="A1375" s="26">
        <v>25.516666666666666</v>
      </c>
      <c r="B1375" s="23">
        <v>7803.77</v>
      </c>
    </row>
    <row r="1376" spans="1:2" ht="15" customHeight="1" x14ac:dyDescent="0.3">
      <c r="A1376" s="26">
        <v>23.452777777777779</v>
      </c>
      <c r="B1376" s="23">
        <v>7794.68</v>
      </c>
    </row>
    <row r="1377" spans="1:2" ht="15" customHeight="1" x14ac:dyDescent="0.3">
      <c r="A1377" s="26">
        <v>48.505555555555553</v>
      </c>
      <c r="B1377" s="23">
        <v>7789.64</v>
      </c>
    </row>
    <row r="1378" spans="1:2" ht="15" customHeight="1" x14ac:dyDescent="0.3">
      <c r="A1378" s="26">
        <v>25.463888888888889</v>
      </c>
      <c r="B1378" s="23">
        <v>7763.06</v>
      </c>
    </row>
    <row r="1379" spans="1:2" ht="15" customHeight="1" x14ac:dyDescent="0.3">
      <c r="A1379" s="26">
        <v>41.93888888888889</v>
      </c>
      <c r="B1379" s="23">
        <v>7749.16</v>
      </c>
    </row>
    <row r="1380" spans="1:2" ht="15" customHeight="1" x14ac:dyDescent="0.3">
      <c r="A1380" s="26">
        <v>46.488888888888887</v>
      </c>
      <c r="B1380" s="23">
        <v>7742.11</v>
      </c>
    </row>
    <row r="1381" spans="1:2" ht="15" customHeight="1" x14ac:dyDescent="0.3">
      <c r="A1381" s="26">
        <v>44.761111111111113</v>
      </c>
      <c r="B1381" s="23">
        <v>7740.34</v>
      </c>
    </row>
    <row r="1382" spans="1:2" ht="15" customHeight="1" x14ac:dyDescent="0.3">
      <c r="A1382" s="26">
        <v>57.888888888888886</v>
      </c>
      <c r="B1382" s="23">
        <v>7736.39</v>
      </c>
    </row>
    <row r="1383" spans="1:2" ht="15" customHeight="1" x14ac:dyDescent="0.3">
      <c r="A1383" s="26">
        <v>45.774999999999999</v>
      </c>
      <c r="B1383" s="23">
        <v>7731.86</v>
      </c>
    </row>
    <row r="1384" spans="1:2" ht="15" customHeight="1" x14ac:dyDescent="0.3">
      <c r="A1384" s="26">
        <v>44.511111111111113</v>
      </c>
      <c r="B1384" s="23">
        <v>7731.43</v>
      </c>
    </row>
    <row r="1385" spans="1:2" ht="15" customHeight="1" x14ac:dyDescent="0.3">
      <c r="A1385" s="26">
        <v>42.744444444444447</v>
      </c>
      <c r="B1385" s="23">
        <v>7729.65</v>
      </c>
    </row>
    <row r="1386" spans="1:2" ht="15" customHeight="1" x14ac:dyDescent="0.3">
      <c r="A1386" s="26">
        <v>44.016666666666666</v>
      </c>
      <c r="B1386" s="23">
        <v>7727.25</v>
      </c>
    </row>
    <row r="1387" spans="1:2" ht="15" customHeight="1" x14ac:dyDescent="0.3">
      <c r="A1387" s="26">
        <v>44.44166666666667</v>
      </c>
      <c r="B1387" s="23">
        <v>7726.85</v>
      </c>
    </row>
    <row r="1388" spans="1:2" ht="15" customHeight="1" x14ac:dyDescent="0.3">
      <c r="A1388" s="26">
        <v>35.905555555555559</v>
      </c>
      <c r="B1388" s="23">
        <v>7684.62</v>
      </c>
    </row>
    <row r="1389" spans="1:2" ht="15" customHeight="1" x14ac:dyDescent="0.3">
      <c r="A1389" s="26">
        <v>40.472222222222221</v>
      </c>
      <c r="B1389" s="23">
        <v>7682.67</v>
      </c>
    </row>
    <row r="1390" spans="1:2" ht="15" customHeight="1" x14ac:dyDescent="0.3">
      <c r="A1390" s="26">
        <v>41.469444444444441</v>
      </c>
      <c r="B1390" s="23">
        <v>7681.17</v>
      </c>
    </row>
    <row r="1391" spans="1:2" ht="15" customHeight="1" x14ac:dyDescent="0.3">
      <c r="A1391" s="26">
        <v>51.658333333333331</v>
      </c>
      <c r="B1391" s="23">
        <v>7680.92</v>
      </c>
    </row>
    <row r="1392" spans="1:2" ht="15" customHeight="1" x14ac:dyDescent="0.3">
      <c r="A1392" s="26">
        <v>27.736111111111111</v>
      </c>
      <c r="B1392" s="23">
        <v>7676.4</v>
      </c>
    </row>
    <row r="1393" spans="1:2" ht="15" customHeight="1" x14ac:dyDescent="0.3">
      <c r="A1393" s="26">
        <v>26.538888888888888</v>
      </c>
      <c r="B1393" s="23">
        <v>7670.75</v>
      </c>
    </row>
    <row r="1394" spans="1:2" ht="15" customHeight="1" x14ac:dyDescent="0.3">
      <c r="A1394" s="26">
        <v>46.663888888888891</v>
      </c>
      <c r="B1394" s="23">
        <v>7662.47</v>
      </c>
    </row>
    <row r="1395" spans="1:2" ht="15" customHeight="1" x14ac:dyDescent="0.3">
      <c r="A1395" s="26">
        <v>57.447222222222223</v>
      </c>
      <c r="B1395" s="23">
        <v>7657.69</v>
      </c>
    </row>
    <row r="1396" spans="1:2" ht="15" customHeight="1" x14ac:dyDescent="0.3">
      <c r="A1396" s="26">
        <v>24.68888888888889</v>
      </c>
      <c r="B1396" s="23">
        <v>7652.26</v>
      </c>
    </row>
    <row r="1397" spans="1:2" ht="15" customHeight="1" x14ac:dyDescent="0.3">
      <c r="A1397" s="26">
        <v>29.827777777777779</v>
      </c>
      <c r="B1397" s="23">
        <v>7650.8</v>
      </c>
    </row>
    <row r="1398" spans="1:2" ht="15" customHeight="1" x14ac:dyDescent="0.3">
      <c r="A1398" s="26">
        <v>42.644444444444446</v>
      </c>
      <c r="B1398" s="23">
        <v>7650.77</v>
      </c>
    </row>
    <row r="1399" spans="1:2" ht="15" customHeight="1" x14ac:dyDescent="0.3">
      <c r="A1399" s="26">
        <v>23.980555555555554</v>
      </c>
      <c r="B1399" s="23">
        <v>7642.05</v>
      </c>
    </row>
    <row r="1400" spans="1:2" ht="15" customHeight="1" x14ac:dyDescent="0.3">
      <c r="A1400" s="26">
        <v>42.87222222222222</v>
      </c>
      <c r="B1400" s="23">
        <v>7640.31</v>
      </c>
    </row>
    <row r="1401" spans="1:2" ht="15" customHeight="1" x14ac:dyDescent="0.3">
      <c r="A1401" s="26">
        <v>42.966666666666669</v>
      </c>
      <c r="B1401" s="23">
        <v>7639.42</v>
      </c>
    </row>
    <row r="1402" spans="1:2" ht="15" customHeight="1" x14ac:dyDescent="0.3">
      <c r="A1402" s="26">
        <v>21.486111111111111</v>
      </c>
      <c r="B1402" s="23">
        <v>7636.92</v>
      </c>
    </row>
    <row r="1403" spans="1:2" ht="15" customHeight="1" x14ac:dyDescent="0.3">
      <c r="A1403" s="26">
        <v>44.788888888888891</v>
      </c>
      <c r="B1403" s="23">
        <v>7633.72</v>
      </c>
    </row>
    <row r="1404" spans="1:2" ht="15" customHeight="1" x14ac:dyDescent="0.3">
      <c r="A1404" s="26">
        <v>44.524999999999999</v>
      </c>
      <c r="B1404" s="23">
        <v>7626.99</v>
      </c>
    </row>
    <row r="1405" spans="1:2" ht="15" customHeight="1" x14ac:dyDescent="0.3">
      <c r="A1405" s="26">
        <v>44.588888888888889</v>
      </c>
      <c r="B1405" s="23">
        <v>7624.63</v>
      </c>
    </row>
    <row r="1406" spans="1:2" ht="15" customHeight="1" x14ac:dyDescent="0.3">
      <c r="A1406" s="26">
        <v>44.527777777777779</v>
      </c>
      <c r="B1406" s="23">
        <v>7623.52</v>
      </c>
    </row>
    <row r="1407" spans="1:2" ht="15" customHeight="1" x14ac:dyDescent="0.3">
      <c r="A1407" s="26">
        <v>26.725000000000001</v>
      </c>
      <c r="B1407" s="23">
        <v>7623.13</v>
      </c>
    </row>
    <row r="1408" spans="1:2" ht="15" customHeight="1" x14ac:dyDescent="0.3">
      <c r="A1408" s="26">
        <v>54.930555555555557</v>
      </c>
      <c r="B1408" s="23">
        <v>7609.6</v>
      </c>
    </row>
    <row r="1409" spans="1:2" ht="15" customHeight="1" x14ac:dyDescent="0.3">
      <c r="A1409" s="26">
        <v>25.68888888888889</v>
      </c>
      <c r="B1409" s="23">
        <v>7607.03</v>
      </c>
    </row>
    <row r="1410" spans="1:2" ht="15" customHeight="1" x14ac:dyDescent="0.3">
      <c r="A1410" s="26">
        <v>55.891666666666666</v>
      </c>
      <c r="B1410" s="23">
        <v>7585.62</v>
      </c>
    </row>
    <row r="1411" spans="1:2" ht="15" customHeight="1" x14ac:dyDescent="0.3">
      <c r="A1411" s="26">
        <v>28.816666666666666</v>
      </c>
      <c r="B1411" s="23">
        <v>7567.13</v>
      </c>
    </row>
    <row r="1412" spans="1:2" ht="15" customHeight="1" x14ac:dyDescent="0.3">
      <c r="A1412" s="26">
        <v>34.480555555555554</v>
      </c>
      <c r="B1412" s="23">
        <v>7538.52</v>
      </c>
    </row>
    <row r="1413" spans="1:2" ht="15" customHeight="1" x14ac:dyDescent="0.3">
      <c r="A1413" s="26">
        <v>38.794444444444444</v>
      </c>
      <c r="B1413" s="23">
        <v>7537.16</v>
      </c>
    </row>
    <row r="1414" spans="1:2" ht="15" customHeight="1" x14ac:dyDescent="0.3">
      <c r="A1414" s="26">
        <v>44.483333333333334</v>
      </c>
      <c r="B1414" s="23">
        <v>7531.7</v>
      </c>
    </row>
    <row r="1415" spans="1:2" ht="15" customHeight="1" x14ac:dyDescent="0.3">
      <c r="A1415" s="26">
        <v>46.661111111111111</v>
      </c>
      <c r="B1415" s="23">
        <v>7526.71</v>
      </c>
    </row>
    <row r="1416" spans="1:2" ht="15" customHeight="1" x14ac:dyDescent="0.3">
      <c r="A1416" s="26">
        <v>44.638888888888886</v>
      </c>
      <c r="B1416" s="23">
        <v>7518.03</v>
      </c>
    </row>
    <row r="1417" spans="1:2" ht="15" customHeight="1" x14ac:dyDescent="0.3">
      <c r="A1417" s="26">
        <v>39.911111111111111</v>
      </c>
      <c r="B1417" s="23">
        <v>7512.27</v>
      </c>
    </row>
    <row r="1418" spans="1:2" ht="15" customHeight="1" x14ac:dyDescent="0.3">
      <c r="A1418" s="26">
        <v>25.611111111111111</v>
      </c>
      <c r="B1418" s="23">
        <v>7504.3</v>
      </c>
    </row>
    <row r="1419" spans="1:2" ht="15" customHeight="1" x14ac:dyDescent="0.3">
      <c r="A1419" s="26">
        <v>34.480555555555554</v>
      </c>
      <c r="B1419" s="23">
        <v>7494.63</v>
      </c>
    </row>
    <row r="1420" spans="1:2" ht="15" customHeight="1" x14ac:dyDescent="0.3">
      <c r="A1420" s="26">
        <v>26.983333333333334</v>
      </c>
      <c r="B1420" s="23">
        <v>7487.38</v>
      </c>
    </row>
    <row r="1421" spans="1:2" ht="15" customHeight="1" x14ac:dyDescent="0.3">
      <c r="A1421" s="26">
        <v>55.844444444444441</v>
      </c>
      <c r="B1421" s="23">
        <v>7463.51</v>
      </c>
    </row>
    <row r="1422" spans="1:2" ht="15" customHeight="1" x14ac:dyDescent="0.3">
      <c r="A1422" s="26">
        <v>22.019444444444446</v>
      </c>
      <c r="B1422" s="23">
        <v>7450.36</v>
      </c>
    </row>
    <row r="1423" spans="1:2" ht="15" customHeight="1" x14ac:dyDescent="0.3">
      <c r="A1423" s="26">
        <v>45.68888888888889</v>
      </c>
      <c r="B1423" s="23">
        <v>7448.4</v>
      </c>
    </row>
    <row r="1424" spans="1:2" ht="15" customHeight="1" x14ac:dyDescent="0.3">
      <c r="A1424" s="26">
        <v>45.702777777777776</v>
      </c>
      <c r="B1424" s="23">
        <v>7445.92</v>
      </c>
    </row>
    <row r="1425" spans="1:2" ht="15" customHeight="1" x14ac:dyDescent="0.3">
      <c r="A1425" s="26">
        <v>42.919444444444444</v>
      </c>
      <c r="B1425" s="23">
        <v>7443.64</v>
      </c>
    </row>
    <row r="1426" spans="1:2" ht="15" customHeight="1" x14ac:dyDescent="0.3">
      <c r="A1426" s="26">
        <v>43.769444444444446</v>
      </c>
      <c r="B1426" s="23">
        <v>7441.5</v>
      </c>
    </row>
    <row r="1427" spans="1:2" ht="15" customHeight="1" x14ac:dyDescent="0.3">
      <c r="A1427" s="26">
        <v>45.786111111111111</v>
      </c>
      <c r="B1427" s="23">
        <v>7441.05</v>
      </c>
    </row>
    <row r="1428" spans="1:2" ht="15" customHeight="1" x14ac:dyDescent="0.3">
      <c r="A1428" s="26">
        <v>44.516666666666666</v>
      </c>
      <c r="B1428" s="23">
        <v>7421.19</v>
      </c>
    </row>
    <row r="1429" spans="1:2" ht="15" customHeight="1" x14ac:dyDescent="0.3">
      <c r="A1429" s="26">
        <v>44.572222222222223</v>
      </c>
      <c r="B1429" s="23">
        <v>7419.48</v>
      </c>
    </row>
    <row r="1430" spans="1:2" ht="15" customHeight="1" x14ac:dyDescent="0.3">
      <c r="A1430" s="26">
        <v>39.719444444444441</v>
      </c>
      <c r="B1430" s="23">
        <v>7418.52</v>
      </c>
    </row>
    <row r="1431" spans="1:2" ht="15" customHeight="1" x14ac:dyDescent="0.3">
      <c r="A1431" s="26">
        <v>57.508333333333333</v>
      </c>
      <c r="B1431" s="23">
        <v>7403.98</v>
      </c>
    </row>
    <row r="1432" spans="1:2" ht="15" customHeight="1" x14ac:dyDescent="0.3">
      <c r="A1432" s="26">
        <v>29.877777777777776</v>
      </c>
      <c r="B1432" s="23">
        <v>7388.85</v>
      </c>
    </row>
    <row r="1433" spans="1:2" ht="15" customHeight="1" x14ac:dyDescent="0.3">
      <c r="A1433" s="26">
        <v>41.538888888888891</v>
      </c>
      <c r="B1433" s="23">
        <v>7371.77</v>
      </c>
    </row>
    <row r="1434" spans="1:2" ht="15" customHeight="1" x14ac:dyDescent="0.3">
      <c r="A1434" s="26">
        <v>57.49722222222222</v>
      </c>
      <c r="B1434" s="23">
        <v>7362.31</v>
      </c>
    </row>
    <row r="1435" spans="1:2" ht="15" customHeight="1" x14ac:dyDescent="0.3">
      <c r="A1435" s="26">
        <v>41.894444444444446</v>
      </c>
      <c r="B1435" s="23">
        <v>7358.18</v>
      </c>
    </row>
    <row r="1436" spans="1:2" ht="15" customHeight="1" x14ac:dyDescent="0.3">
      <c r="A1436" s="26">
        <v>39.963888888888889</v>
      </c>
      <c r="B1436" s="23">
        <v>7357.49</v>
      </c>
    </row>
    <row r="1437" spans="1:2" ht="15" customHeight="1" x14ac:dyDescent="0.3">
      <c r="A1437" s="26">
        <v>29.675000000000001</v>
      </c>
      <c r="B1437" s="23">
        <v>7349.12</v>
      </c>
    </row>
    <row r="1438" spans="1:2" ht="15" customHeight="1" x14ac:dyDescent="0.3">
      <c r="A1438" s="26">
        <v>45.519444444444446</v>
      </c>
      <c r="B1438" s="23">
        <v>7348.14</v>
      </c>
    </row>
    <row r="1439" spans="1:2" ht="15" customHeight="1" x14ac:dyDescent="0.3">
      <c r="A1439" s="26">
        <v>43.95</v>
      </c>
      <c r="B1439" s="23">
        <v>7345.73</v>
      </c>
    </row>
    <row r="1440" spans="1:2" ht="15" customHeight="1" x14ac:dyDescent="0.3">
      <c r="A1440" s="26">
        <v>45.472222222222221</v>
      </c>
      <c r="B1440" s="23">
        <v>7345.08</v>
      </c>
    </row>
    <row r="1441" spans="1:2" ht="15" customHeight="1" x14ac:dyDescent="0.3">
      <c r="A1441" s="26">
        <v>36.980555555555554</v>
      </c>
      <c r="B1441" s="23">
        <v>7339.93</v>
      </c>
    </row>
    <row r="1442" spans="1:2" ht="15" customHeight="1" x14ac:dyDescent="0.3">
      <c r="A1442" s="26">
        <v>43.719444444444441</v>
      </c>
      <c r="B1442" s="23">
        <v>7337.75</v>
      </c>
    </row>
    <row r="1443" spans="1:2" ht="15" customHeight="1" x14ac:dyDescent="0.3">
      <c r="A1443" s="26">
        <v>38.869444444444447</v>
      </c>
      <c r="B1443" s="23">
        <v>7325.47</v>
      </c>
    </row>
    <row r="1444" spans="1:2" ht="15" customHeight="1" x14ac:dyDescent="0.3">
      <c r="A1444" s="26">
        <v>43.969444444444441</v>
      </c>
      <c r="B1444" s="23">
        <v>7325.05</v>
      </c>
    </row>
    <row r="1445" spans="1:2" ht="15" customHeight="1" x14ac:dyDescent="0.3">
      <c r="A1445" s="26">
        <v>18.56388888888889</v>
      </c>
      <c r="B1445" s="23">
        <v>7323.73</v>
      </c>
    </row>
    <row r="1446" spans="1:2" ht="15" customHeight="1" x14ac:dyDescent="0.3">
      <c r="A1446" s="26">
        <v>57.908333333333331</v>
      </c>
      <c r="B1446" s="23">
        <v>7322.86</v>
      </c>
    </row>
    <row r="1447" spans="1:2" ht="15" customHeight="1" x14ac:dyDescent="0.3">
      <c r="A1447" s="26">
        <v>50.825000000000003</v>
      </c>
      <c r="B1447" s="23">
        <v>7318.22</v>
      </c>
    </row>
    <row r="1448" spans="1:2" ht="15" customHeight="1" x14ac:dyDescent="0.3">
      <c r="A1448" s="26">
        <v>57.952777777777776</v>
      </c>
      <c r="B1448" s="23">
        <v>7318.21</v>
      </c>
    </row>
    <row r="1449" spans="1:2" ht="15" customHeight="1" x14ac:dyDescent="0.3">
      <c r="A1449" s="26">
        <v>58.005555555555553</v>
      </c>
      <c r="B1449" s="23">
        <v>7304.65</v>
      </c>
    </row>
    <row r="1450" spans="1:2" ht="15" customHeight="1" x14ac:dyDescent="0.3">
      <c r="A1450" s="26">
        <v>56.45</v>
      </c>
      <c r="B1450" s="23">
        <v>7302.46</v>
      </c>
    </row>
    <row r="1451" spans="1:2" ht="15" customHeight="1" x14ac:dyDescent="0.3">
      <c r="A1451" s="26">
        <v>37.6</v>
      </c>
      <c r="B1451" s="23">
        <v>7281.51</v>
      </c>
    </row>
    <row r="1452" spans="1:2" ht="15" customHeight="1" x14ac:dyDescent="0.3">
      <c r="A1452" s="26">
        <v>46.472222222222221</v>
      </c>
      <c r="B1452" s="23">
        <v>7273.02</v>
      </c>
    </row>
    <row r="1453" spans="1:2" ht="15" customHeight="1" x14ac:dyDescent="0.3">
      <c r="A1453" s="26">
        <v>41.844444444444441</v>
      </c>
      <c r="B1453" s="23">
        <v>7265.7</v>
      </c>
    </row>
    <row r="1454" spans="1:2" ht="15" customHeight="1" x14ac:dyDescent="0.3">
      <c r="A1454" s="26">
        <v>49.619444444444447</v>
      </c>
      <c r="B1454" s="23">
        <v>7265.58</v>
      </c>
    </row>
    <row r="1455" spans="1:2" ht="15" customHeight="1" x14ac:dyDescent="0.3">
      <c r="A1455" s="26">
        <v>41.986111111111114</v>
      </c>
      <c r="B1455" s="23">
        <v>7261.74</v>
      </c>
    </row>
    <row r="1456" spans="1:2" ht="15" customHeight="1" x14ac:dyDescent="0.3">
      <c r="A1456" s="26">
        <v>41.81666666666667</v>
      </c>
      <c r="B1456" s="23">
        <v>7256.72</v>
      </c>
    </row>
    <row r="1457" spans="1:2" ht="15" customHeight="1" x14ac:dyDescent="0.3">
      <c r="A1457" s="26">
        <v>40.87222222222222</v>
      </c>
      <c r="B1457" s="23">
        <v>7248.71</v>
      </c>
    </row>
    <row r="1458" spans="1:2" ht="15" customHeight="1" x14ac:dyDescent="0.3">
      <c r="A1458" s="26">
        <v>36.766666666666666</v>
      </c>
      <c r="B1458" s="23">
        <v>7243.81</v>
      </c>
    </row>
    <row r="1459" spans="1:2" ht="15" customHeight="1" x14ac:dyDescent="0.3">
      <c r="A1459" s="26">
        <v>36.902777777777779</v>
      </c>
      <c r="B1459" s="23">
        <v>7228.22</v>
      </c>
    </row>
    <row r="1460" spans="1:2" ht="15" customHeight="1" x14ac:dyDescent="0.3">
      <c r="A1460" s="26">
        <v>45.730555555555554</v>
      </c>
      <c r="B1460" s="23">
        <v>7222.79</v>
      </c>
    </row>
    <row r="1461" spans="1:2" ht="15" customHeight="1" x14ac:dyDescent="0.3">
      <c r="A1461" s="26">
        <v>31.944444444444443</v>
      </c>
      <c r="B1461" s="23">
        <v>7220.25</v>
      </c>
    </row>
    <row r="1462" spans="1:2" ht="15" customHeight="1" x14ac:dyDescent="0.3">
      <c r="A1462" s="26">
        <v>39.547222222222224</v>
      </c>
      <c r="B1462" s="23">
        <v>7209.49</v>
      </c>
    </row>
    <row r="1463" spans="1:2" ht="15" customHeight="1" x14ac:dyDescent="0.3">
      <c r="A1463" s="26">
        <v>39.825000000000003</v>
      </c>
      <c r="B1463" s="23">
        <v>7201.7</v>
      </c>
    </row>
    <row r="1464" spans="1:2" ht="15" customHeight="1" x14ac:dyDescent="0.3">
      <c r="A1464" s="26">
        <v>40.733333333333334</v>
      </c>
      <c r="B1464" s="23">
        <v>7196.87</v>
      </c>
    </row>
    <row r="1465" spans="1:2" ht="15" customHeight="1" x14ac:dyDescent="0.3">
      <c r="A1465" s="26">
        <v>54.783333333333331</v>
      </c>
      <c r="B1465" s="23">
        <v>7179.52</v>
      </c>
    </row>
    <row r="1466" spans="1:2" ht="15" customHeight="1" x14ac:dyDescent="0.3">
      <c r="A1466" s="26">
        <v>47.886111111111113</v>
      </c>
      <c r="B1466" s="23">
        <v>7175.51</v>
      </c>
    </row>
    <row r="1467" spans="1:2" ht="15" customHeight="1" x14ac:dyDescent="0.3">
      <c r="A1467" s="26">
        <v>40.81111111111111</v>
      </c>
      <c r="B1467" s="23">
        <v>7173.36</v>
      </c>
    </row>
    <row r="1468" spans="1:2" ht="15" customHeight="1" x14ac:dyDescent="0.3">
      <c r="A1468" s="26">
        <v>42.68888888888889</v>
      </c>
      <c r="B1468" s="23">
        <v>7162.01</v>
      </c>
    </row>
    <row r="1469" spans="1:2" ht="15" customHeight="1" x14ac:dyDescent="0.3">
      <c r="A1469" s="26">
        <v>42.669444444444444</v>
      </c>
      <c r="B1469" s="23">
        <v>7160.33</v>
      </c>
    </row>
    <row r="1470" spans="1:2" ht="15" customHeight="1" x14ac:dyDescent="0.3">
      <c r="A1470" s="26">
        <v>42.961111111111109</v>
      </c>
      <c r="B1470" s="23">
        <v>7160.09</v>
      </c>
    </row>
    <row r="1471" spans="1:2" ht="15" customHeight="1" x14ac:dyDescent="0.3">
      <c r="A1471" s="26">
        <v>41.891666666666666</v>
      </c>
      <c r="B1471" s="23">
        <v>7153.55</v>
      </c>
    </row>
    <row r="1472" spans="1:2" ht="15" customHeight="1" x14ac:dyDescent="0.3">
      <c r="A1472" s="26">
        <v>44.755555555555553</v>
      </c>
      <c r="B1472" s="23">
        <v>7152.67</v>
      </c>
    </row>
    <row r="1473" spans="1:2" ht="15" customHeight="1" x14ac:dyDescent="0.3">
      <c r="A1473" s="26">
        <v>38.94166666666667</v>
      </c>
      <c r="B1473" s="23">
        <v>7151.09</v>
      </c>
    </row>
    <row r="1474" spans="1:2" ht="15" customHeight="1" x14ac:dyDescent="0.3">
      <c r="A1474" s="26">
        <v>44.855555555555554</v>
      </c>
      <c r="B1474" s="23">
        <v>7147.47</v>
      </c>
    </row>
    <row r="1475" spans="1:2" ht="15" customHeight="1" x14ac:dyDescent="0.3">
      <c r="A1475" s="26">
        <v>46.955555555555556</v>
      </c>
      <c r="B1475" s="23">
        <v>7147.11</v>
      </c>
    </row>
    <row r="1476" spans="1:2" ht="15" customHeight="1" x14ac:dyDescent="0.3">
      <c r="A1476" s="26">
        <v>38.547222222222224</v>
      </c>
      <c r="B1476" s="23">
        <v>7144.86</v>
      </c>
    </row>
    <row r="1477" spans="1:2" ht="15" customHeight="1" x14ac:dyDescent="0.3">
      <c r="A1477" s="26">
        <v>23.833333333333332</v>
      </c>
      <c r="B1477" s="23">
        <v>7144.4</v>
      </c>
    </row>
    <row r="1478" spans="1:2" ht="15" customHeight="1" x14ac:dyDescent="0.3">
      <c r="A1478" s="26">
        <v>38.919444444444444</v>
      </c>
      <c r="B1478" s="23">
        <v>7133.9</v>
      </c>
    </row>
    <row r="1479" spans="1:2" ht="15" customHeight="1" x14ac:dyDescent="0.3">
      <c r="A1479" s="26">
        <v>29.852777777777778</v>
      </c>
      <c r="B1479" s="23">
        <v>7128.64</v>
      </c>
    </row>
    <row r="1480" spans="1:2" ht="15" customHeight="1" x14ac:dyDescent="0.3">
      <c r="A1480" s="26">
        <v>54.94166666666667</v>
      </c>
      <c r="B1480" s="23">
        <v>7125.25</v>
      </c>
    </row>
    <row r="1481" spans="1:2" ht="15" customHeight="1" x14ac:dyDescent="0.3">
      <c r="A1481" s="26">
        <v>35.825000000000003</v>
      </c>
      <c r="B1481" s="23">
        <v>7106.81</v>
      </c>
    </row>
    <row r="1482" spans="1:2" ht="15" customHeight="1" x14ac:dyDescent="0.3">
      <c r="A1482" s="26">
        <v>30.972222222222221</v>
      </c>
      <c r="B1482" s="23">
        <v>7096.98</v>
      </c>
    </row>
    <row r="1483" spans="1:2" ht="15" customHeight="1" x14ac:dyDescent="0.3">
      <c r="A1483" s="26">
        <v>40.672222222222224</v>
      </c>
      <c r="B1483" s="23">
        <v>7077.19</v>
      </c>
    </row>
    <row r="1484" spans="1:2" ht="15" customHeight="1" x14ac:dyDescent="0.3">
      <c r="A1484" s="26">
        <v>44.955555555555556</v>
      </c>
      <c r="B1484" s="23">
        <v>7054.41</v>
      </c>
    </row>
    <row r="1485" spans="1:2" ht="15" customHeight="1" x14ac:dyDescent="0.3">
      <c r="A1485" s="26">
        <v>42.944444444444443</v>
      </c>
      <c r="B1485" s="23">
        <v>7050.64</v>
      </c>
    </row>
    <row r="1486" spans="1:2" ht="15" customHeight="1" x14ac:dyDescent="0.3">
      <c r="A1486" s="26">
        <v>42.880555555555553</v>
      </c>
      <c r="B1486" s="23">
        <v>7050.02</v>
      </c>
    </row>
    <row r="1487" spans="1:2" ht="15" customHeight="1" x14ac:dyDescent="0.3">
      <c r="A1487" s="26">
        <v>42.62777777777778</v>
      </c>
      <c r="B1487" s="23">
        <v>7046.72</v>
      </c>
    </row>
    <row r="1488" spans="1:2" ht="15" customHeight="1" x14ac:dyDescent="0.3">
      <c r="A1488" s="26">
        <v>42.866666666666667</v>
      </c>
      <c r="B1488" s="23">
        <v>7045.5</v>
      </c>
    </row>
    <row r="1489" spans="1:2" ht="15" customHeight="1" x14ac:dyDescent="0.3">
      <c r="A1489" s="26">
        <v>27.608333333333334</v>
      </c>
      <c r="B1489" s="23">
        <v>7042.11</v>
      </c>
    </row>
    <row r="1490" spans="1:2" ht="15" customHeight="1" x14ac:dyDescent="0.3">
      <c r="A1490" s="26">
        <v>45.016666666666666</v>
      </c>
      <c r="B1490" s="23">
        <v>7033.08</v>
      </c>
    </row>
    <row r="1491" spans="1:2" ht="15" customHeight="1" x14ac:dyDescent="0.3">
      <c r="A1491" s="26">
        <v>53.922222222222224</v>
      </c>
      <c r="B1491" s="23">
        <v>7003.1</v>
      </c>
    </row>
    <row r="1492" spans="1:2" ht="15" customHeight="1" x14ac:dyDescent="0.3">
      <c r="A1492" s="26">
        <v>40.769444444444446</v>
      </c>
      <c r="B1492" s="23">
        <v>6989.95</v>
      </c>
    </row>
    <row r="1493" spans="1:2" ht="15" customHeight="1" x14ac:dyDescent="0.3">
      <c r="A1493" s="26">
        <v>40.638888888888886</v>
      </c>
      <c r="B1493" s="23">
        <v>6986.7</v>
      </c>
    </row>
    <row r="1494" spans="1:2" ht="15" customHeight="1" x14ac:dyDescent="0.3">
      <c r="A1494" s="26">
        <v>37.494444444444447</v>
      </c>
      <c r="B1494" s="23">
        <v>6985.51</v>
      </c>
    </row>
    <row r="1495" spans="1:2" ht="15" customHeight="1" x14ac:dyDescent="0.3">
      <c r="A1495" s="26">
        <v>48.013888888888886</v>
      </c>
      <c r="B1495" s="23">
        <v>6965.21</v>
      </c>
    </row>
    <row r="1496" spans="1:2" ht="15" customHeight="1" x14ac:dyDescent="0.3">
      <c r="A1496" s="26">
        <v>42.805555555555557</v>
      </c>
      <c r="B1496" s="23">
        <v>6951.12</v>
      </c>
    </row>
    <row r="1497" spans="1:2" ht="15" customHeight="1" x14ac:dyDescent="0.3">
      <c r="A1497" s="26">
        <v>44.480555555555554</v>
      </c>
      <c r="B1497" s="23">
        <v>6948.7</v>
      </c>
    </row>
    <row r="1498" spans="1:2" ht="15" customHeight="1" x14ac:dyDescent="0.3">
      <c r="A1498" s="26">
        <v>42.674999999999997</v>
      </c>
      <c r="B1498" s="23">
        <v>6940.94</v>
      </c>
    </row>
    <row r="1499" spans="1:2" ht="15" customHeight="1" x14ac:dyDescent="0.3">
      <c r="A1499" s="26">
        <v>42.772222222222226</v>
      </c>
      <c r="B1499" s="23">
        <v>6940.91</v>
      </c>
    </row>
    <row r="1500" spans="1:2" ht="15" customHeight="1" x14ac:dyDescent="0.3">
      <c r="A1500" s="26">
        <v>44.524999999999999</v>
      </c>
      <c r="B1500" s="23">
        <v>6938.11</v>
      </c>
    </row>
    <row r="1501" spans="1:2" ht="15" customHeight="1" x14ac:dyDescent="0.3">
      <c r="A1501" s="26">
        <v>38.758333333333333</v>
      </c>
      <c r="B1501" s="23">
        <v>6933.24</v>
      </c>
    </row>
    <row r="1502" spans="1:2" ht="15" customHeight="1" x14ac:dyDescent="0.3">
      <c r="A1502" s="26">
        <v>33.463888888888889</v>
      </c>
      <c r="B1502" s="23">
        <v>6895.19</v>
      </c>
    </row>
    <row r="1503" spans="1:2" ht="15" customHeight="1" x14ac:dyDescent="0.3">
      <c r="A1503" s="26">
        <v>37.744444444444447</v>
      </c>
      <c r="B1503" s="23">
        <v>6877.98</v>
      </c>
    </row>
    <row r="1504" spans="1:2" ht="15" customHeight="1" x14ac:dyDescent="0.3">
      <c r="A1504" s="26">
        <v>18.455555555555556</v>
      </c>
      <c r="B1504" s="23">
        <v>6876.53</v>
      </c>
    </row>
    <row r="1505" spans="1:2" ht="15" customHeight="1" x14ac:dyDescent="0.3">
      <c r="A1505" s="26">
        <v>41.958333333333336</v>
      </c>
      <c r="B1505" s="23">
        <v>6875.96</v>
      </c>
    </row>
    <row r="1506" spans="1:2" ht="15" customHeight="1" x14ac:dyDescent="0.3">
      <c r="A1506" s="26">
        <v>53.625</v>
      </c>
      <c r="B1506" s="23">
        <v>6868.39</v>
      </c>
    </row>
    <row r="1507" spans="1:2" ht="15" customHeight="1" x14ac:dyDescent="0.3">
      <c r="A1507" s="26">
        <v>44.841666666666669</v>
      </c>
      <c r="B1507" s="23">
        <v>6863.49</v>
      </c>
    </row>
    <row r="1508" spans="1:2" ht="15" customHeight="1" x14ac:dyDescent="0.3">
      <c r="A1508" s="26">
        <v>41.969444444444441</v>
      </c>
      <c r="B1508" s="23">
        <v>6858.48</v>
      </c>
    </row>
    <row r="1509" spans="1:2" ht="15" customHeight="1" x14ac:dyDescent="0.3">
      <c r="A1509" s="26">
        <v>43.594444444444441</v>
      </c>
      <c r="B1509" s="23">
        <v>6849.03</v>
      </c>
    </row>
    <row r="1510" spans="1:2" ht="15" customHeight="1" x14ac:dyDescent="0.3">
      <c r="A1510" s="26">
        <v>45.980555555555554</v>
      </c>
      <c r="B1510" s="23">
        <v>6843.17</v>
      </c>
    </row>
    <row r="1511" spans="1:2" ht="15" customHeight="1" x14ac:dyDescent="0.3">
      <c r="A1511" s="26">
        <v>22.522222222222222</v>
      </c>
      <c r="B1511" s="23">
        <v>6842.28</v>
      </c>
    </row>
    <row r="1512" spans="1:2" ht="15" customHeight="1" x14ac:dyDescent="0.3">
      <c r="A1512" s="26">
        <v>43.897222222222226</v>
      </c>
      <c r="B1512" s="23">
        <v>6837.37</v>
      </c>
    </row>
    <row r="1513" spans="1:2" ht="15" customHeight="1" x14ac:dyDescent="0.3">
      <c r="A1513" s="26">
        <v>28.916666666666668</v>
      </c>
      <c r="B1513" s="23">
        <v>6827.69</v>
      </c>
    </row>
    <row r="1514" spans="1:2" ht="15" customHeight="1" x14ac:dyDescent="0.3">
      <c r="A1514" s="26">
        <v>47.80833333333333</v>
      </c>
      <c r="B1514" s="23">
        <v>6809.46</v>
      </c>
    </row>
    <row r="1515" spans="1:2" ht="15" customHeight="1" x14ac:dyDescent="0.3">
      <c r="A1515" s="26">
        <v>31.941666666666666</v>
      </c>
      <c r="B1515" s="23">
        <v>6799.46</v>
      </c>
    </row>
    <row r="1516" spans="1:2" ht="15" customHeight="1" x14ac:dyDescent="0.3">
      <c r="A1516" s="26">
        <v>37.455555555555556</v>
      </c>
      <c r="B1516" s="23">
        <v>6796.86</v>
      </c>
    </row>
    <row r="1517" spans="1:2" ht="15" customHeight="1" x14ac:dyDescent="0.3">
      <c r="A1517" s="26">
        <v>42.541666666666664</v>
      </c>
      <c r="B1517" s="23">
        <v>6781.52</v>
      </c>
    </row>
    <row r="1518" spans="1:2" ht="15" customHeight="1" x14ac:dyDescent="0.3">
      <c r="A1518" s="26">
        <v>41.666666666666664</v>
      </c>
      <c r="B1518" s="23">
        <v>6781.35</v>
      </c>
    </row>
    <row r="1519" spans="1:2" ht="15" customHeight="1" x14ac:dyDescent="0.3">
      <c r="A1519" s="26">
        <v>41.763888888888886</v>
      </c>
      <c r="B1519" s="23">
        <v>6775.96</v>
      </c>
    </row>
    <row r="1520" spans="1:2" ht="15" customHeight="1" x14ac:dyDescent="0.3">
      <c r="A1520" s="26">
        <v>41.713888888888889</v>
      </c>
      <c r="B1520" s="23">
        <v>6770.19</v>
      </c>
    </row>
    <row r="1521" spans="1:2" ht="15" customHeight="1" x14ac:dyDescent="0.3">
      <c r="A1521" s="26">
        <v>34.661111111111111</v>
      </c>
      <c r="B1521" s="23">
        <v>6753.04</v>
      </c>
    </row>
    <row r="1522" spans="1:2" ht="15" customHeight="1" x14ac:dyDescent="0.3">
      <c r="A1522" s="26">
        <v>56.49722222222222</v>
      </c>
      <c r="B1522" s="23">
        <v>6750.27</v>
      </c>
    </row>
    <row r="1523" spans="1:2" ht="15" customHeight="1" x14ac:dyDescent="0.3">
      <c r="A1523" s="26">
        <v>52.975000000000001</v>
      </c>
      <c r="B1523" s="23">
        <v>6749.63</v>
      </c>
    </row>
    <row r="1524" spans="1:2" ht="15" customHeight="1" x14ac:dyDescent="0.3">
      <c r="A1524" s="26">
        <v>37.008333333333333</v>
      </c>
      <c r="B1524" s="23">
        <v>6748.59</v>
      </c>
    </row>
    <row r="1525" spans="1:2" ht="15" customHeight="1" x14ac:dyDescent="0.3">
      <c r="A1525" s="26">
        <v>36.836111111111109</v>
      </c>
      <c r="B1525" s="23">
        <v>6746.74</v>
      </c>
    </row>
    <row r="1526" spans="1:2" ht="15" customHeight="1" x14ac:dyDescent="0.3">
      <c r="A1526" s="26">
        <v>54.888888888888886</v>
      </c>
      <c r="B1526" s="23">
        <v>6738.84</v>
      </c>
    </row>
    <row r="1527" spans="1:2" ht="15" customHeight="1" x14ac:dyDescent="0.3">
      <c r="A1527" s="26">
        <v>44.630555555555553</v>
      </c>
      <c r="B1527" s="23">
        <v>6737.98</v>
      </c>
    </row>
    <row r="1528" spans="1:2" ht="15" customHeight="1" x14ac:dyDescent="0.3">
      <c r="A1528" s="26">
        <v>28.986111111111111</v>
      </c>
      <c r="B1528" s="23">
        <v>6721.37</v>
      </c>
    </row>
    <row r="1529" spans="1:2" ht="15" customHeight="1" x14ac:dyDescent="0.3">
      <c r="A1529" s="26">
        <v>39.988888888888887</v>
      </c>
      <c r="B1529" s="23">
        <v>6710.19</v>
      </c>
    </row>
    <row r="1530" spans="1:2" ht="15" customHeight="1" x14ac:dyDescent="0.3">
      <c r="A1530" s="26">
        <v>51.488888888888887</v>
      </c>
      <c r="B1530" s="23">
        <v>6706.47</v>
      </c>
    </row>
    <row r="1531" spans="1:2" ht="15" customHeight="1" x14ac:dyDescent="0.3">
      <c r="A1531" s="26">
        <v>54.902777777777779</v>
      </c>
      <c r="B1531" s="23">
        <v>6700.56</v>
      </c>
    </row>
    <row r="1532" spans="1:2" ht="15" customHeight="1" x14ac:dyDescent="0.3">
      <c r="A1532" s="26">
        <v>37.913888888888891</v>
      </c>
      <c r="B1532" s="23">
        <v>6686.43</v>
      </c>
    </row>
    <row r="1533" spans="1:2" ht="15" customHeight="1" x14ac:dyDescent="0.3">
      <c r="A1533" s="26">
        <v>33.633333333333333</v>
      </c>
      <c r="B1533" s="23">
        <v>6666.24</v>
      </c>
    </row>
    <row r="1534" spans="1:2" ht="15" customHeight="1" x14ac:dyDescent="0.3">
      <c r="A1534" s="26">
        <v>41.725000000000001</v>
      </c>
      <c r="B1534" s="23">
        <v>6664.69</v>
      </c>
    </row>
    <row r="1535" spans="1:2" ht="15" customHeight="1" x14ac:dyDescent="0.3">
      <c r="A1535" s="26">
        <v>40.697222222222223</v>
      </c>
      <c r="B1535" s="23">
        <v>6664.32</v>
      </c>
    </row>
    <row r="1536" spans="1:2" ht="15" customHeight="1" x14ac:dyDescent="0.3">
      <c r="A1536" s="26">
        <v>33.552777777777777</v>
      </c>
      <c r="B1536" s="23">
        <v>6653.79</v>
      </c>
    </row>
    <row r="1537" spans="1:2" ht="15" customHeight="1" x14ac:dyDescent="0.3">
      <c r="A1537" s="26">
        <v>38.93611111111111</v>
      </c>
      <c r="B1537" s="23">
        <v>6652.53</v>
      </c>
    </row>
    <row r="1538" spans="1:2" ht="15" customHeight="1" x14ac:dyDescent="0.3">
      <c r="A1538" s="26">
        <v>52.583333333333336</v>
      </c>
      <c r="B1538" s="23">
        <v>6651.26</v>
      </c>
    </row>
    <row r="1539" spans="1:2" ht="15" customHeight="1" x14ac:dyDescent="0.3">
      <c r="A1539" s="26">
        <v>38.5</v>
      </c>
      <c r="B1539" s="23">
        <v>6640.54</v>
      </c>
    </row>
    <row r="1540" spans="1:2" ht="15" customHeight="1" x14ac:dyDescent="0.3">
      <c r="A1540" s="26">
        <v>33.005555555555553</v>
      </c>
      <c r="B1540" s="23">
        <v>6639.3</v>
      </c>
    </row>
    <row r="1541" spans="1:2" ht="15" customHeight="1" x14ac:dyDescent="0.3">
      <c r="A1541" s="26">
        <v>19.761111111111113</v>
      </c>
      <c r="B1541" s="23">
        <v>6638.16</v>
      </c>
    </row>
    <row r="1542" spans="1:2" ht="15" customHeight="1" x14ac:dyDescent="0.3">
      <c r="A1542" s="26">
        <v>49.774999999999999</v>
      </c>
      <c r="B1542" s="23">
        <v>6630.31</v>
      </c>
    </row>
    <row r="1543" spans="1:2" ht="15" customHeight="1" x14ac:dyDescent="0.3">
      <c r="A1543" s="26">
        <v>40.777777777777779</v>
      </c>
      <c r="B1543" s="23">
        <v>6610.11</v>
      </c>
    </row>
    <row r="1544" spans="1:2" ht="15" customHeight="1" x14ac:dyDescent="0.3">
      <c r="A1544" s="26">
        <v>40.586111111111109</v>
      </c>
      <c r="B1544" s="23">
        <v>6600.36</v>
      </c>
    </row>
    <row r="1545" spans="1:2" ht="15" customHeight="1" x14ac:dyDescent="0.3">
      <c r="A1545" s="26">
        <v>40.44166666666667</v>
      </c>
      <c r="B1545" s="23">
        <v>6600.21</v>
      </c>
    </row>
    <row r="1546" spans="1:2" ht="15" customHeight="1" x14ac:dyDescent="0.3">
      <c r="A1546" s="26">
        <v>40.544444444444444</v>
      </c>
      <c r="B1546" s="23">
        <v>6593.51</v>
      </c>
    </row>
    <row r="1547" spans="1:2" ht="15" customHeight="1" x14ac:dyDescent="0.3">
      <c r="A1547" s="26">
        <v>38.674999999999997</v>
      </c>
      <c r="B1547" s="23">
        <v>6571.54</v>
      </c>
    </row>
    <row r="1548" spans="1:2" ht="15" customHeight="1" x14ac:dyDescent="0.3">
      <c r="A1548" s="26">
        <v>41.883333333333333</v>
      </c>
      <c r="B1548" s="23">
        <v>6571.02</v>
      </c>
    </row>
    <row r="1549" spans="1:2" ht="15" customHeight="1" x14ac:dyDescent="0.3">
      <c r="A1549" s="26">
        <v>38.716666666666669</v>
      </c>
      <c r="B1549" s="23">
        <v>6555.07</v>
      </c>
    </row>
    <row r="1550" spans="1:2" ht="15" customHeight="1" x14ac:dyDescent="0.3">
      <c r="A1550" s="26">
        <v>54.491666666666667</v>
      </c>
      <c r="B1550" s="23">
        <v>6552.01</v>
      </c>
    </row>
    <row r="1551" spans="1:2" ht="15" customHeight="1" x14ac:dyDescent="0.3">
      <c r="A1551" s="26">
        <v>33.838888888888889</v>
      </c>
      <c r="B1551" s="23">
        <v>6551.75</v>
      </c>
    </row>
    <row r="1552" spans="1:2" ht="15" customHeight="1" x14ac:dyDescent="0.3">
      <c r="A1552" s="26">
        <v>36.472222222222221</v>
      </c>
      <c r="B1552" s="23">
        <v>6548.2</v>
      </c>
    </row>
    <row r="1553" spans="1:2" ht="15" customHeight="1" x14ac:dyDescent="0.3">
      <c r="A1553" s="26">
        <v>53.513888888888886</v>
      </c>
      <c r="B1553" s="23">
        <v>6546.16</v>
      </c>
    </row>
    <row r="1554" spans="1:2" ht="15" customHeight="1" x14ac:dyDescent="0.3">
      <c r="A1554" s="26">
        <v>40.68333333333333</v>
      </c>
      <c r="B1554" s="23">
        <v>6536.68</v>
      </c>
    </row>
    <row r="1555" spans="1:2" ht="15" customHeight="1" x14ac:dyDescent="0.3">
      <c r="A1555" s="26">
        <v>40.822222222222223</v>
      </c>
      <c r="B1555" s="23">
        <v>6532.04</v>
      </c>
    </row>
    <row r="1556" spans="1:2" ht="15" customHeight="1" x14ac:dyDescent="0.3">
      <c r="A1556" s="26">
        <v>46.625</v>
      </c>
      <c r="B1556" s="23">
        <v>6529.21</v>
      </c>
    </row>
    <row r="1557" spans="1:2" ht="15" customHeight="1" x14ac:dyDescent="0.3">
      <c r="A1557" s="26">
        <v>28.919444444444444</v>
      </c>
      <c r="B1557" s="23">
        <v>6512.24</v>
      </c>
    </row>
    <row r="1558" spans="1:2" ht="15" customHeight="1" x14ac:dyDescent="0.3">
      <c r="A1558" s="26">
        <v>40.777777777777779</v>
      </c>
      <c r="B1558" s="23">
        <v>6500.24</v>
      </c>
    </row>
    <row r="1559" spans="1:2" ht="15" customHeight="1" x14ac:dyDescent="0.3">
      <c r="A1559" s="26">
        <v>40.663888888888891</v>
      </c>
      <c r="B1559" s="23">
        <v>6496.89</v>
      </c>
    </row>
    <row r="1560" spans="1:2" ht="15" customHeight="1" x14ac:dyDescent="0.3">
      <c r="A1560" s="26">
        <v>52.519444444444446</v>
      </c>
      <c r="B1560" s="23">
        <v>6481.67</v>
      </c>
    </row>
    <row r="1561" spans="1:2" ht="15" customHeight="1" x14ac:dyDescent="0.3">
      <c r="A1561" s="26">
        <v>43</v>
      </c>
      <c r="B1561" s="23">
        <v>6474.01</v>
      </c>
    </row>
    <row r="1562" spans="1:2" ht="15" customHeight="1" x14ac:dyDescent="0.3">
      <c r="A1562" s="26">
        <v>41.863888888888887</v>
      </c>
      <c r="B1562" s="23">
        <v>6473.15</v>
      </c>
    </row>
    <row r="1563" spans="1:2" ht="15" customHeight="1" x14ac:dyDescent="0.3">
      <c r="A1563" s="26">
        <v>38.602777777777774</v>
      </c>
      <c r="B1563" s="23">
        <v>6457.84</v>
      </c>
    </row>
    <row r="1564" spans="1:2" ht="15" customHeight="1" x14ac:dyDescent="0.3">
      <c r="A1564" s="26">
        <v>38.783333333333331</v>
      </c>
      <c r="B1564" s="23">
        <v>6455.86</v>
      </c>
    </row>
    <row r="1565" spans="1:2" ht="15" customHeight="1" x14ac:dyDescent="0.3">
      <c r="A1565" s="26">
        <v>37.87777777777778</v>
      </c>
      <c r="B1565" s="23">
        <v>6435.62</v>
      </c>
    </row>
    <row r="1566" spans="1:2" ht="15" customHeight="1" x14ac:dyDescent="0.3">
      <c r="A1566" s="26">
        <v>47.841666666666669</v>
      </c>
      <c r="B1566" s="23">
        <v>6423.48</v>
      </c>
    </row>
    <row r="1567" spans="1:2" ht="15" customHeight="1" x14ac:dyDescent="0.3">
      <c r="A1567" s="26">
        <v>46.43888888888889</v>
      </c>
      <c r="B1567" s="23">
        <v>6417.28</v>
      </c>
    </row>
    <row r="1568" spans="1:2" ht="15" customHeight="1" x14ac:dyDescent="0.3">
      <c r="A1568" s="26">
        <v>35.761111111111113</v>
      </c>
      <c r="B1568" s="23">
        <v>6414.18</v>
      </c>
    </row>
    <row r="1569" spans="1:2" ht="15" customHeight="1" x14ac:dyDescent="0.3">
      <c r="A1569" s="26">
        <v>51.794444444444444</v>
      </c>
      <c r="B1569" s="23">
        <v>6412.34</v>
      </c>
    </row>
    <row r="1570" spans="1:2" ht="15" customHeight="1" x14ac:dyDescent="0.3">
      <c r="A1570" s="26">
        <v>52.8</v>
      </c>
      <c r="B1570" s="23">
        <v>6407.05</v>
      </c>
    </row>
    <row r="1571" spans="1:2" ht="15" customHeight="1" x14ac:dyDescent="0.3">
      <c r="A1571" s="26">
        <v>37.494444444444447</v>
      </c>
      <c r="B1571" s="23">
        <v>6406.41</v>
      </c>
    </row>
    <row r="1572" spans="1:2" ht="15" customHeight="1" x14ac:dyDescent="0.3">
      <c r="A1572" s="26">
        <v>35.74722222222222</v>
      </c>
      <c r="B1572" s="23">
        <v>6402.29</v>
      </c>
    </row>
    <row r="1573" spans="1:2" ht="15" customHeight="1" x14ac:dyDescent="0.3">
      <c r="A1573" s="26">
        <v>40.611111111111114</v>
      </c>
      <c r="B1573" s="23">
        <v>6393.6</v>
      </c>
    </row>
    <row r="1574" spans="1:2" ht="15" customHeight="1" x14ac:dyDescent="0.3">
      <c r="A1574" s="26">
        <v>25.81111111111111</v>
      </c>
      <c r="B1574" s="23">
        <v>6389.53</v>
      </c>
    </row>
    <row r="1575" spans="1:2" ht="15" customHeight="1" x14ac:dyDescent="0.3">
      <c r="A1575" s="26">
        <v>40.838888888888889</v>
      </c>
      <c r="B1575" s="23">
        <v>6389.38</v>
      </c>
    </row>
    <row r="1576" spans="1:2" ht="15" customHeight="1" x14ac:dyDescent="0.3">
      <c r="A1576" s="26">
        <v>46.555555555555557</v>
      </c>
      <c r="B1576" s="23">
        <v>6374.16</v>
      </c>
    </row>
    <row r="1577" spans="1:2" ht="15" customHeight="1" x14ac:dyDescent="0.3">
      <c r="A1577" s="26">
        <v>38.819444444444443</v>
      </c>
      <c r="B1577" s="23">
        <v>6373.56</v>
      </c>
    </row>
    <row r="1578" spans="1:2" ht="15" customHeight="1" x14ac:dyDescent="0.3">
      <c r="A1578" s="26">
        <v>52.580555555555556</v>
      </c>
      <c r="B1578" s="23">
        <v>6367.31</v>
      </c>
    </row>
    <row r="1579" spans="1:2" ht="15" customHeight="1" x14ac:dyDescent="0.3">
      <c r="A1579" s="26">
        <v>26.919444444444444</v>
      </c>
      <c r="B1579" s="23">
        <v>6361.47</v>
      </c>
    </row>
    <row r="1580" spans="1:2" ht="15" customHeight="1" x14ac:dyDescent="0.3">
      <c r="A1580" s="26">
        <v>33.955555555555556</v>
      </c>
      <c r="B1580" s="23">
        <v>6360.99</v>
      </c>
    </row>
    <row r="1581" spans="1:2" ht="15" customHeight="1" x14ac:dyDescent="0.3">
      <c r="A1581" s="26">
        <v>42.605555555555554</v>
      </c>
      <c r="B1581" s="23">
        <v>6358.78</v>
      </c>
    </row>
    <row r="1582" spans="1:2" ht="15" customHeight="1" x14ac:dyDescent="0.3">
      <c r="A1582" s="26">
        <v>39.802777777777777</v>
      </c>
      <c r="B1582" s="23">
        <v>6356.27</v>
      </c>
    </row>
    <row r="1583" spans="1:2" ht="15" customHeight="1" x14ac:dyDescent="0.3">
      <c r="A1583" s="26">
        <v>39.630555555555553</v>
      </c>
      <c r="B1583" s="23">
        <v>6338.08</v>
      </c>
    </row>
    <row r="1584" spans="1:2" ht="15" customHeight="1" x14ac:dyDescent="0.3">
      <c r="A1584" s="26">
        <v>36.702777777777776</v>
      </c>
      <c r="B1584" s="23">
        <v>6335.64</v>
      </c>
    </row>
    <row r="1585" spans="1:2" ht="15" customHeight="1" x14ac:dyDescent="0.3">
      <c r="A1585" s="26">
        <v>32.819444444444443</v>
      </c>
      <c r="B1585" s="23">
        <v>6334.34</v>
      </c>
    </row>
    <row r="1586" spans="1:2" ht="15" customHeight="1" x14ac:dyDescent="0.3">
      <c r="A1586" s="26">
        <v>37.480555555555554</v>
      </c>
      <c r="B1586" s="23">
        <v>6313.76</v>
      </c>
    </row>
    <row r="1587" spans="1:2" ht="15" customHeight="1" x14ac:dyDescent="0.3">
      <c r="A1587" s="26">
        <v>37.552777777777777</v>
      </c>
      <c r="B1587" s="23">
        <v>6311.95</v>
      </c>
    </row>
    <row r="1588" spans="1:2" ht="15" customHeight="1" x14ac:dyDescent="0.3">
      <c r="A1588" s="26">
        <v>18.863888888888887</v>
      </c>
      <c r="B1588" s="23">
        <v>6311.11</v>
      </c>
    </row>
    <row r="1589" spans="1:2" ht="15" customHeight="1" x14ac:dyDescent="0.3">
      <c r="A1589" s="26">
        <v>53.761111111111113</v>
      </c>
      <c r="B1589" s="23">
        <v>6305.61</v>
      </c>
    </row>
    <row r="1590" spans="1:2" ht="15" customHeight="1" x14ac:dyDescent="0.3">
      <c r="A1590" s="26">
        <v>48.725000000000001</v>
      </c>
      <c r="B1590" s="23">
        <v>6302.23</v>
      </c>
    </row>
    <row r="1591" spans="1:2" ht="15" customHeight="1" x14ac:dyDescent="0.3">
      <c r="A1591" s="26">
        <v>26.927777777777777</v>
      </c>
      <c r="B1591" s="23">
        <v>6293.63</v>
      </c>
    </row>
    <row r="1592" spans="1:2" ht="15" customHeight="1" x14ac:dyDescent="0.3">
      <c r="A1592" s="26">
        <v>41.783333333333331</v>
      </c>
      <c r="B1592" s="23">
        <v>6289.75</v>
      </c>
    </row>
    <row r="1593" spans="1:2" ht="15" customHeight="1" x14ac:dyDescent="0.3">
      <c r="A1593" s="26">
        <v>41.538888888888891</v>
      </c>
      <c r="B1593" s="23">
        <v>6282.24</v>
      </c>
    </row>
    <row r="1594" spans="1:2" ht="15" customHeight="1" x14ac:dyDescent="0.3">
      <c r="A1594" s="26">
        <v>29.644444444444446</v>
      </c>
      <c r="B1594" s="23">
        <v>6276.3</v>
      </c>
    </row>
    <row r="1595" spans="1:2" ht="15" customHeight="1" x14ac:dyDescent="0.3">
      <c r="A1595" s="26">
        <v>41.93888888888889</v>
      </c>
      <c r="B1595" s="23">
        <v>6272.48</v>
      </c>
    </row>
    <row r="1596" spans="1:2" ht="15" customHeight="1" x14ac:dyDescent="0.3">
      <c r="A1596" s="26">
        <v>38.702777777777776</v>
      </c>
      <c r="B1596" s="23">
        <v>6269.33</v>
      </c>
    </row>
    <row r="1597" spans="1:2" ht="15" customHeight="1" x14ac:dyDescent="0.3">
      <c r="A1597" s="26">
        <v>27.641666666666666</v>
      </c>
      <c r="B1597" s="23">
        <v>6261.2</v>
      </c>
    </row>
    <row r="1598" spans="1:2" ht="15" customHeight="1" x14ac:dyDescent="0.3">
      <c r="A1598" s="26">
        <v>52.658333333333331</v>
      </c>
      <c r="B1598" s="23">
        <v>6255.38</v>
      </c>
    </row>
    <row r="1599" spans="1:2" ht="15" customHeight="1" x14ac:dyDescent="0.3">
      <c r="A1599" s="26">
        <v>50.75</v>
      </c>
      <c r="B1599" s="23">
        <v>6254.13</v>
      </c>
    </row>
    <row r="1600" spans="1:2" ht="15" customHeight="1" x14ac:dyDescent="0.3">
      <c r="A1600" s="26">
        <v>50.575000000000003</v>
      </c>
      <c r="B1600" s="23">
        <v>6253.85</v>
      </c>
    </row>
    <row r="1601" spans="1:2" ht="15" customHeight="1" x14ac:dyDescent="0.3">
      <c r="A1601" s="26">
        <v>43.661111111111111</v>
      </c>
      <c r="B1601" s="23">
        <v>6250.44</v>
      </c>
    </row>
    <row r="1602" spans="1:2" ht="15" customHeight="1" x14ac:dyDescent="0.3">
      <c r="A1602" s="26">
        <v>39.825000000000003</v>
      </c>
      <c r="B1602" s="23">
        <v>6238.3</v>
      </c>
    </row>
    <row r="1603" spans="1:2" ht="15" customHeight="1" x14ac:dyDescent="0.3">
      <c r="A1603" s="26">
        <v>44.719444444444441</v>
      </c>
      <c r="B1603" s="23">
        <v>6236.95</v>
      </c>
    </row>
    <row r="1604" spans="1:2" ht="15" customHeight="1" x14ac:dyDescent="0.3">
      <c r="A1604" s="26">
        <v>50.94166666666667</v>
      </c>
      <c r="B1604" s="23">
        <v>6219.93</v>
      </c>
    </row>
    <row r="1605" spans="1:2" ht="15" customHeight="1" x14ac:dyDescent="0.3">
      <c r="A1605" s="26">
        <v>30.822222222222223</v>
      </c>
      <c r="B1605" s="23">
        <v>6208.5</v>
      </c>
    </row>
    <row r="1606" spans="1:2" ht="15" customHeight="1" x14ac:dyDescent="0.3">
      <c r="A1606" s="26">
        <v>23.744444444444444</v>
      </c>
      <c r="B1606" s="23">
        <v>6207.26</v>
      </c>
    </row>
    <row r="1607" spans="1:2" ht="15" customHeight="1" x14ac:dyDescent="0.3">
      <c r="A1607" s="26">
        <v>37.711111111111109</v>
      </c>
      <c r="B1607" s="23">
        <v>6203.9</v>
      </c>
    </row>
    <row r="1608" spans="1:2" ht="15" customHeight="1" x14ac:dyDescent="0.3">
      <c r="A1608" s="26">
        <v>37.87777777777778</v>
      </c>
      <c r="B1608" s="23">
        <v>6198.75</v>
      </c>
    </row>
    <row r="1609" spans="1:2" ht="15" customHeight="1" x14ac:dyDescent="0.3">
      <c r="A1609" s="26">
        <v>34.625</v>
      </c>
      <c r="B1609" s="23">
        <v>6196.45</v>
      </c>
    </row>
    <row r="1610" spans="1:2" ht="15" customHeight="1" x14ac:dyDescent="0.3">
      <c r="A1610" s="26">
        <v>41.68611111111111</v>
      </c>
      <c r="B1610" s="23">
        <v>6186.13</v>
      </c>
    </row>
    <row r="1611" spans="1:2" ht="15" customHeight="1" x14ac:dyDescent="0.3">
      <c r="A1611" s="26">
        <v>41.544444444444444</v>
      </c>
      <c r="B1611" s="23">
        <v>6185.32</v>
      </c>
    </row>
    <row r="1612" spans="1:2" ht="15" customHeight="1" x14ac:dyDescent="0.3">
      <c r="A1612" s="26">
        <v>34.602777777777774</v>
      </c>
      <c r="B1612" s="23">
        <v>6184.3</v>
      </c>
    </row>
    <row r="1613" spans="1:2" ht="15" customHeight="1" x14ac:dyDescent="0.3">
      <c r="A1613" s="26">
        <v>52.674999999999997</v>
      </c>
      <c r="B1613" s="23">
        <v>6183.46</v>
      </c>
    </row>
    <row r="1614" spans="1:2" ht="15" customHeight="1" x14ac:dyDescent="0.3">
      <c r="A1614" s="26">
        <v>37.830555555555556</v>
      </c>
      <c r="B1614" s="23">
        <v>6183.32</v>
      </c>
    </row>
    <row r="1615" spans="1:2" ht="15" customHeight="1" x14ac:dyDescent="0.3">
      <c r="A1615" s="26">
        <v>38.672222222222224</v>
      </c>
      <c r="B1615" s="23">
        <v>6170.96</v>
      </c>
    </row>
    <row r="1616" spans="1:2" ht="15" customHeight="1" x14ac:dyDescent="0.3">
      <c r="A1616" s="26">
        <v>37.647222222222226</v>
      </c>
      <c r="B1616" s="23">
        <v>6159.57</v>
      </c>
    </row>
    <row r="1617" spans="1:2" ht="15" customHeight="1" x14ac:dyDescent="0.3">
      <c r="A1617" s="26">
        <v>49.588888888888889</v>
      </c>
      <c r="B1617" s="23">
        <v>6152.05</v>
      </c>
    </row>
    <row r="1618" spans="1:2" ht="15" customHeight="1" x14ac:dyDescent="0.3">
      <c r="A1618" s="26">
        <v>52.65</v>
      </c>
      <c r="B1618" s="23">
        <v>6147.12</v>
      </c>
    </row>
    <row r="1619" spans="1:2" ht="15" customHeight="1" x14ac:dyDescent="0.3">
      <c r="A1619" s="26">
        <v>46.488888888888887</v>
      </c>
      <c r="B1619" s="23">
        <v>6139.14</v>
      </c>
    </row>
    <row r="1620" spans="1:2" ht="15" customHeight="1" x14ac:dyDescent="0.3">
      <c r="A1620" s="26">
        <v>44.758333333333333</v>
      </c>
      <c r="B1620" s="23">
        <v>6138.58</v>
      </c>
    </row>
    <row r="1621" spans="1:2" ht="15" customHeight="1" x14ac:dyDescent="0.3">
      <c r="A1621" s="26">
        <v>53.580555555555556</v>
      </c>
      <c r="B1621" s="23">
        <v>6138.5</v>
      </c>
    </row>
    <row r="1622" spans="1:2" ht="15" customHeight="1" x14ac:dyDescent="0.3">
      <c r="A1622" s="26">
        <v>32.805555555555557</v>
      </c>
      <c r="B1622" s="23">
        <v>6128.8</v>
      </c>
    </row>
    <row r="1623" spans="1:2" ht="15" customHeight="1" x14ac:dyDescent="0.3">
      <c r="A1623" s="26">
        <v>39.56111111111111</v>
      </c>
      <c r="B1623" s="23">
        <v>6123.57</v>
      </c>
    </row>
    <row r="1624" spans="1:2" ht="15" customHeight="1" x14ac:dyDescent="0.3">
      <c r="A1624" s="26">
        <v>39.825000000000003</v>
      </c>
      <c r="B1624" s="23">
        <v>6117.49</v>
      </c>
    </row>
    <row r="1625" spans="1:2" ht="15" customHeight="1" x14ac:dyDescent="0.3">
      <c r="A1625" s="26">
        <v>31.869444444444444</v>
      </c>
      <c r="B1625" s="23">
        <v>6113.23</v>
      </c>
    </row>
    <row r="1626" spans="1:2" ht="15" customHeight="1" x14ac:dyDescent="0.3">
      <c r="A1626" s="26">
        <v>37.880555555555553</v>
      </c>
      <c r="B1626" s="23">
        <v>6112.35</v>
      </c>
    </row>
    <row r="1627" spans="1:2" ht="15" customHeight="1" x14ac:dyDescent="0.3">
      <c r="A1627" s="26">
        <v>27.747222222222224</v>
      </c>
      <c r="B1627" s="23">
        <v>6111.95</v>
      </c>
    </row>
    <row r="1628" spans="1:2" ht="15" customHeight="1" x14ac:dyDescent="0.3">
      <c r="A1628" s="26">
        <v>52.99722222222222</v>
      </c>
      <c r="B1628" s="23">
        <v>6098.38</v>
      </c>
    </row>
    <row r="1629" spans="1:2" ht="15" customHeight="1" x14ac:dyDescent="0.3">
      <c r="A1629" s="26">
        <v>38.869444444444447</v>
      </c>
      <c r="B1629" s="23">
        <v>6082.41</v>
      </c>
    </row>
    <row r="1630" spans="1:2" ht="15" customHeight="1" x14ac:dyDescent="0.3">
      <c r="A1630" s="26">
        <v>38.65</v>
      </c>
      <c r="B1630" s="23">
        <v>6079.67</v>
      </c>
    </row>
    <row r="1631" spans="1:2" ht="15" customHeight="1" x14ac:dyDescent="0.3">
      <c r="A1631" s="26">
        <v>43.833333333333336</v>
      </c>
      <c r="B1631" s="23">
        <v>6074.37</v>
      </c>
    </row>
    <row r="1632" spans="1:2" ht="15" customHeight="1" x14ac:dyDescent="0.3">
      <c r="A1632" s="26">
        <v>38.713888888888889</v>
      </c>
      <c r="B1632" s="23">
        <v>6067.13</v>
      </c>
    </row>
    <row r="1633" spans="1:2" ht="15" customHeight="1" x14ac:dyDescent="0.3">
      <c r="A1633" s="26">
        <v>28.583333333333332</v>
      </c>
      <c r="B1633" s="23">
        <v>6064.37</v>
      </c>
    </row>
    <row r="1634" spans="1:2" ht="15" customHeight="1" x14ac:dyDescent="0.3">
      <c r="A1634" s="26">
        <v>26.861111111111111</v>
      </c>
      <c r="B1634" s="23">
        <v>6061.8</v>
      </c>
    </row>
    <row r="1635" spans="1:2" ht="15" customHeight="1" x14ac:dyDescent="0.3">
      <c r="A1635" s="26">
        <v>33.81111111111111</v>
      </c>
      <c r="B1635" s="23">
        <v>6059.17</v>
      </c>
    </row>
    <row r="1636" spans="1:2" ht="15" customHeight="1" x14ac:dyDescent="0.3">
      <c r="A1636" s="26">
        <v>42.833333333333336</v>
      </c>
      <c r="B1636" s="23">
        <v>5993.62</v>
      </c>
    </row>
    <row r="1637" spans="1:2" ht="15" customHeight="1" x14ac:dyDescent="0.3">
      <c r="A1637" s="26">
        <v>48.80833333333333</v>
      </c>
      <c r="B1637" s="23">
        <v>5990.17</v>
      </c>
    </row>
    <row r="1638" spans="1:2" ht="15" customHeight="1" x14ac:dyDescent="0.3">
      <c r="A1638" s="26">
        <v>34.994444444444447</v>
      </c>
      <c r="B1638" s="23">
        <v>5989.52</v>
      </c>
    </row>
    <row r="1639" spans="1:2" ht="15" customHeight="1" x14ac:dyDescent="0.3">
      <c r="A1639" s="26">
        <v>48.658333333333331</v>
      </c>
      <c r="B1639" s="23">
        <v>5979.99</v>
      </c>
    </row>
    <row r="1640" spans="1:2" ht="15" customHeight="1" x14ac:dyDescent="0.3">
      <c r="A1640" s="26">
        <v>42.661111111111111</v>
      </c>
      <c r="B1640" s="23">
        <v>5979.73</v>
      </c>
    </row>
    <row r="1641" spans="1:2" ht="15" customHeight="1" x14ac:dyDescent="0.3">
      <c r="A1641" s="26">
        <v>52.952777777777776</v>
      </c>
      <c r="B1641" s="23">
        <v>5979.66</v>
      </c>
    </row>
    <row r="1642" spans="1:2" ht="15" customHeight="1" x14ac:dyDescent="0.3">
      <c r="A1642" s="26">
        <v>38.575000000000003</v>
      </c>
      <c r="B1642" s="23">
        <v>5976.83</v>
      </c>
    </row>
    <row r="1643" spans="1:2" ht="15" customHeight="1" x14ac:dyDescent="0.3">
      <c r="A1643" s="26">
        <v>38.719444444444441</v>
      </c>
      <c r="B1643" s="23">
        <v>5974.38</v>
      </c>
    </row>
    <row r="1644" spans="1:2" ht="15" customHeight="1" x14ac:dyDescent="0.3">
      <c r="A1644" s="26">
        <v>33.87777777777778</v>
      </c>
      <c r="B1644" s="23">
        <v>5972.38</v>
      </c>
    </row>
    <row r="1645" spans="1:2" ht="15" customHeight="1" x14ac:dyDescent="0.3">
      <c r="A1645" s="26">
        <v>42.880555555555553</v>
      </c>
      <c r="B1645" s="23">
        <v>5969.72</v>
      </c>
    </row>
    <row r="1646" spans="1:2" ht="15" customHeight="1" x14ac:dyDescent="0.3">
      <c r="A1646" s="26">
        <v>42.841666666666669</v>
      </c>
      <c r="B1646" s="23">
        <v>5966.89</v>
      </c>
    </row>
    <row r="1647" spans="1:2" ht="15" customHeight="1" x14ac:dyDescent="0.3">
      <c r="A1647" s="26">
        <v>18.897222222222222</v>
      </c>
      <c r="B1647" s="23">
        <v>5960.91</v>
      </c>
    </row>
    <row r="1648" spans="1:2" ht="15" customHeight="1" x14ac:dyDescent="0.3">
      <c r="A1648" s="26">
        <v>19.819444444444443</v>
      </c>
      <c r="B1648" s="23">
        <v>5957.35</v>
      </c>
    </row>
    <row r="1649" spans="1:2" ht="15" customHeight="1" x14ac:dyDescent="0.3">
      <c r="A1649" s="26">
        <v>35.9</v>
      </c>
      <c r="B1649" s="23">
        <v>5934.38</v>
      </c>
    </row>
    <row r="1650" spans="1:2" ht="15" customHeight="1" x14ac:dyDescent="0.3">
      <c r="A1650" s="26">
        <v>28.855555555555554</v>
      </c>
      <c r="B1650" s="23">
        <v>5927.65</v>
      </c>
    </row>
    <row r="1651" spans="1:2" ht="15" customHeight="1" x14ac:dyDescent="0.3">
      <c r="A1651" s="26">
        <v>29.819444444444443</v>
      </c>
      <c r="B1651" s="23">
        <v>5926.93</v>
      </c>
    </row>
    <row r="1652" spans="1:2" ht="15" customHeight="1" x14ac:dyDescent="0.3">
      <c r="A1652" s="26">
        <v>35.858333333333334</v>
      </c>
      <c r="B1652" s="23">
        <v>5926.85</v>
      </c>
    </row>
    <row r="1653" spans="1:2" ht="15" customHeight="1" x14ac:dyDescent="0.3">
      <c r="A1653" s="26">
        <v>40.463888888888889</v>
      </c>
      <c r="B1653" s="23">
        <v>5920.1</v>
      </c>
    </row>
    <row r="1654" spans="1:2" ht="15" customHeight="1" x14ac:dyDescent="0.3">
      <c r="A1654" s="26">
        <v>40.916666666666664</v>
      </c>
      <c r="B1654" s="23">
        <v>5910.94</v>
      </c>
    </row>
    <row r="1655" spans="1:2" ht="15" customHeight="1" x14ac:dyDescent="0.3">
      <c r="A1655" s="26">
        <v>29.636111111111113</v>
      </c>
      <c r="B1655" s="23">
        <v>5877.02</v>
      </c>
    </row>
    <row r="1656" spans="1:2" ht="15" customHeight="1" x14ac:dyDescent="0.3">
      <c r="A1656" s="26">
        <v>38.544444444444444</v>
      </c>
      <c r="B1656" s="23">
        <v>5855.9</v>
      </c>
    </row>
    <row r="1657" spans="1:2" ht="15" customHeight="1" x14ac:dyDescent="0.3">
      <c r="A1657" s="26">
        <v>37.972222222222221</v>
      </c>
      <c r="B1657" s="23">
        <v>5847.24</v>
      </c>
    </row>
    <row r="1658" spans="1:2" ht="15" customHeight="1" x14ac:dyDescent="0.3">
      <c r="A1658" s="26">
        <v>35.68888888888889</v>
      </c>
      <c r="B1658" s="23">
        <v>5846.92</v>
      </c>
    </row>
    <row r="1659" spans="1:2" ht="15" customHeight="1" x14ac:dyDescent="0.3">
      <c r="A1659" s="26">
        <v>27.8</v>
      </c>
      <c r="B1659" s="23">
        <v>5843.99</v>
      </c>
    </row>
    <row r="1660" spans="1:2" ht="15" customHeight="1" x14ac:dyDescent="0.3">
      <c r="A1660" s="26">
        <v>35.863888888888887</v>
      </c>
      <c r="B1660" s="23">
        <v>5836.52</v>
      </c>
    </row>
    <row r="1661" spans="1:2" ht="15" customHeight="1" x14ac:dyDescent="0.3">
      <c r="A1661" s="26">
        <v>51.697222222222223</v>
      </c>
      <c r="B1661" s="23">
        <v>5832.6</v>
      </c>
    </row>
    <row r="1662" spans="1:2" ht="15" customHeight="1" x14ac:dyDescent="0.3">
      <c r="A1662" s="26">
        <v>20.877777777777776</v>
      </c>
      <c r="B1662" s="23">
        <v>5816.58</v>
      </c>
    </row>
    <row r="1663" spans="1:2" ht="15" customHeight="1" x14ac:dyDescent="0.3">
      <c r="A1663" s="26">
        <v>50.6</v>
      </c>
      <c r="B1663" s="23">
        <v>5812.9</v>
      </c>
    </row>
    <row r="1664" spans="1:2" ht="15" customHeight="1" x14ac:dyDescent="0.3">
      <c r="A1664" s="26">
        <v>42.722222222222221</v>
      </c>
      <c r="B1664" s="23">
        <v>5807.06</v>
      </c>
    </row>
    <row r="1665" spans="1:2" ht="15" customHeight="1" x14ac:dyDescent="0.3">
      <c r="A1665" s="26">
        <v>18.602777777777778</v>
      </c>
      <c r="B1665" s="23">
        <v>5778.71</v>
      </c>
    </row>
    <row r="1666" spans="1:2" ht="15" customHeight="1" x14ac:dyDescent="0.3">
      <c r="A1666" s="26">
        <v>39.772222222222226</v>
      </c>
      <c r="B1666" s="23">
        <v>5757.41</v>
      </c>
    </row>
    <row r="1667" spans="1:2" ht="15" customHeight="1" x14ac:dyDescent="0.3">
      <c r="A1667" s="26">
        <v>29.994444444444444</v>
      </c>
      <c r="B1667" s="23">
        <v>5748.13</v>
      </c>
    </row>
    <row r="1668" spans="1:2" ht="15" customHeight="1" x14ac:dyDescent="0.3">
      <c r="A1668" s="26">
        <v>50.797222222222224</v>
      </c>
      <c r="B1668" s="23">
        <v>5741.67</v>
      </c>
    </row>
    <row r="1669" spans="1:2" ht="15" customHeight="1" x14ac:dyDescent="0.3">
      <c r="A1669" s="26">
        <v>35.636111111111113</v>
      </c>
      <c r="B1669" s="23">
        <v>5729.01</v>
      </c>
    </row>
    <row r="1670" spans="1:2" ht="15" customHeight="1" x14ac:dyDescent="0.3">
      <c r="A1670" s="26">
        <v>51.472222222222221</v>
      </c>
      <c r="B1670" s="23">
        <v>5720.38</v>
      </c>
    </row>
    <row r="1671" spans="1:2" ht="15" customHeight="1" x14ac:dyDescent="0.3">
      <c r="A1671" s="26">
        <v>41.772222222222226</v>
      </c>
      <c r="B1671" s="23">
        <v>5709.16</v>
      </c>
    </row>
    <row r="1672" spans="1:2" ht="15" customHeight="1" x14ac:dyDescent="0.3">
      <c r="A1672" s="26">
        <v>29.597222222222221</v>
      </c>
      <c r="B1672" s="23">
        <v>5708.87</v>
      </c>
    </row>
    <row r="1673" spans="1:2" ht="15" customHeight="1" x14ac:dyDescent="0.3">
      <c r="A1673" s="26">
        <v>41.980555555555554</v>
      </c>
      <c r="B1673" s="23">
        <v>5699.84</v>
      </c>
    </row>
    <row r="1674" spans="1:2" ht="15" customHeight="1" x14ac:dyDescent="0.3">
      <c r="A1674" s="26">
        <v>48.922222222222224</v>
      </c>
      <c r="B1674" s="23">
        <v>5698.74</v>
      </c>
    </row>
    <row r="1675" spans="1:2" ht="15" customHeight="1" x14ac:dyDescent="0.3">
      <c r="A1675" s="26">
        <v>30.597222222222221</v>
      </c>
      <c r="B1675" s="23">
        <v>5693.43</v>
      </c>
    </row>
    <row r="1676" spans="1:2" ht="15" customHeight="1" x14ac:dyDescent="0.3">
      <c r="A1676" s="26">
        <v>50.611111111111114</v>
      </c>
      <c r="B1676" s="23">
        <v>5690.79</v>
      </c>
    </row>
    <row r="1677" spans="1:2" ht="15" customHeight="1" x14ac:dyDescent="0.3">
      <c r="A1677" s="26">
        <v>38.822222222222223</v>
      </c>
      <c r="B1677" s="23">
        <v>5679.13</v>
      </c>
    </row>
    <row r="1678" spans="1:2" ht="15" customHeight="1" x14ac:dyDescent="0.3">
      <c r="A1678" s="26">
        <v>39.763888888888886</v>
      </c>
      <c r="B1678" s="23">
        <v>5662.23</v>
      </c>
    </row>
    <row r="1679" spans="1:2" ht="15" customHeight="1" x14ac:dyDescent="0.3">
      <c r="A1679" s="26">
        <v>44.697222222222223</v>
      </c>
      <c r="B1679" s="23">
        <v>5650.14</v>
      </c>
    </row>
    <row r="1680" spans="1:2" ht="15" customHeight="1" x14ac:dyDescent="0.3">
      <c r="A1680" s="26">
        <v>40</v>
      </c>
      <c r="B1680" s="23">
        <v>5649.72</v>
      </c>
    </row>
    <row r="1681" spans="1:2" ht="15" customHeight="1" x14ac:dyDescent="0.3">
      <c r="A1681" s="26">
        <v>35.49722222222222</v>
      </c>
      <c r="B1681" s="23">
        <v>5630.46</v>
      </c>
    </row>
    <row r="1682" spans="1:2" ht="15" customHeight="1" x14ac:dyDescent="0.3">
      <c r="A1682" s="26">
        <v>28.56388888888889</v>
      </c>
      <c r="B1682" s="23">
        <v>5615.37</v>
      </c>
    </row>
    <row r="1683" spans="1:2" ht="15" customHeight="1" x14ac:dyDescent="0.3">
      <c r="A1683" s="26">
        <v>44.741666666666667</v>
      </c>
      <c r="B1683" s="23">
        <v>5612.83</v>
      </c>
    </row>
    <row r="1684" spans="1:2" ht="15" customHeight="1" x14ac:dyDescent="0.3">
      <c r="A1684" s="26">
        <v>34.555555555555557</v>
      </c>
      <c r="B1684" s="23">
        <v>5594.85</v>
      </c>
    </row>
    <row r="1685" spans="1:2" ht="15" customHeight="1" x14ac:dyDescent="0.3">
      <c r="A1685" s="26">
        <v>39.680555555555557</v>
      </c>
      <c r="B1685" s="23">
        <v>5587.59</v>
      </c>
    </row>
    <row r="1686" spans="1:2" ht="15" customHeight="1" x14ac:dyDescent="0.3">
      <c r="A1686" s="26">
        <v>36.547222222222224</v>
      </c>
      <c r="B1686" s="23">
        <v>5584.31</v>
      </c>
    </row>
    <row r="1687" spans="1:2" ht="15" customHeight="1" x14ac:dyDescent="0.3">
      <c r="A1687" s="26">
        <v>37.758333333333333</v>
      </c>
      <c r="B1687" s="23">
        <v>5582.95</v>
      </c>
    </row>
    <row r="1688" spans="1:2" ht="15" customHeight="1" x14ac:dyDescent="0.3">
      <c r="A1688" s="26">
        <v>48.722222222222221</v>
      </c>
      <c r="B1688" s="23">
        <v>5576.35</v>
      </c>
    </row>
    <row r="1689" spans="1:2" ht="15" customHeight="1" x14ac:dyDescent="0.3">
      <c r="A1689" s="26">
        <v>23.711111111111112</v>
      </c>
      <c r="B1689" s="23">
        <v>5552.61</v>
      </c>
    </row>
    <row r="1690" spans="1:2" ht="15" customHeight="1" x14ac:dyDescent="0.3">
      <c r="A1690" s="26">
        <v>42.50277777777778</v>
      </c>
      <c r="B1690" s="23">
        <v>5540.35</v>
      </c>
    </row>
    <row r="1691" spans="1:2" ht="15" customHeight="1" x14ac:dyDescent="0.3">
      <c r="A1691" s="26">
        <v>41.586111111111109</v>
      </c>
      <c r="B1691" s="23">
        <v>5539.4</v>
      </c>
    </row>
    <row r="1692" spans="1:2" ht="15" customHeight="1" x14ac:dyDescent="0.3">
      <c r="A1692" s="26">
        <v>34.858333333333334</v>
      </c>
      <c r="B1692" s="23">
        <v>5503.36</v>
      </c>
    </row>
    <row r="1693" spans="1:2" ht="15" customHeight="1" x14ac:dyDescent="0.3">
      <c r="A1693" s="26">
        <v>38.80833333333333</v>
      </c>
      <c r="B1693" s="23">
        <v>5488.26</v>
      </c>
    </row>
    <row r="1694" spans="1:2" ht="15" customHeight="1" x14ac:dyDescent="0.3">
      <c r="A1694" s="26">
        <v>38.783333333333331</v>
      </c>
      <c r="B1694" s="23">
        <v>5484.47</v>
      </c>
    </row>
    <row r="1695" spans="1:2" ht="15" customHeight="1" x14ac:dyDescent="0.3">
      <c r="A1695" s="26">
        <v>36.68888888888889</v>
      </c>
      <c r="B1695" s="23">
        <v>5478.04</v>
      </c>
    </row>
    <row r="1696" spans="1:2" ht="15" customHeight="1" x14ac:dyDescent="0.3">
      <c r="A1696" s="26">
        <v>36.905555555555559</v>
      </c>
      <c r="B1696" s="23">
        <v>5472.45</v>
      </c>
    </row>
    <row r="1697" spans="1:2" ht="15" customHeight="1" x14ac:dyDescent="0.3">
      <c r="A1697" s="26">
        <v>36.516666666666666</v>
      </c>
      <c r="B1697" s="23">
        <v>5469.01</v>
      </c>
    </row>
    <row r="1698" spans="1:2" ht="15" customHeight="1" x14ac:dyDescent="0.3">
      <c r="A1698" s="26">
        <v>49.62222222222222</v>
      </c>
      <c r="B1698" s="23">
        <v>5466.88</v>
      </c>
    </row>
    <row r="1699" spans="1:2" ht="15" customHeight="1" x14ac:dyDescent="0.3">
      <c r="A1699" s="26">
        <v>36.452777777777776</v>
      </c>
      <c r="B1699" s="23">
        <v>5458.05</v>
      </c>
    </row>
    <row r="1700" spans="1:2" ht="15" customHeight="1" x14ac:dyDescent="0.3">
      <c r="A1700" s="26">
        <v>40.786111111111111</v>
      </c>
      <c r="B1700" s="23">
        <v>5438.75</v>
      </c>
    </row>
    <row r="1701" spans="1:2" ht="15" customHeight="1" x14ac:dyDescent="0.3">
      <c r="A1701" s="26">
        <v>45</v>
      </c>
      <c r="B1701" s="23">
        <v>5428.98</v>
      </c>
    </row>
    <row r="1702" spans="1:2" ht="15" customHeight="1" x14ac:dyDescent="0.3">
      <c r="A1702" s="26">
        <v>30.725000000000001</v>
      </c>
      <c r="B1702" s="23">
        <v>5428.73</v>
      </c>
    </row>
    <row r="1703" spans="1:2" ht="15" customHeight="1" x14ac:dyDescent="0.3">
      <c r="A1703" s="26">
        <v>31.922222222222221</v>
      </c>
      <c r="B1703" s="23">
        <v>5425.02</v>
      </c>
    </row>
    <row r="1704" spans="1:2" ht="15" customHeight="1" x14ac:dyDescent="0.3">
      <c r="A1704" s="26">
        <v>40.697222222222223</v>
      </c>
      <c r="B1704" s="23">
        <v>5415.66</v>
      </c>
    </row>
    <row r="1705" spans="1:2" ht="15" customHeight="1" x14ac:dyDescent="0.3">
      <c r="A1705" s="26">
        <v>47.697222222222223</v>
      </c>
      <c r="B1705" s="23">
        <v>5411.99</v>
      </c>
    </row>
    <row r="1706" spans="1:2" ht="15" customHeight="1" x14ac:dyDescent="0.3">
      <c r="A1706" s="26">
        <v>37.458333333333336</v>
      </c>
      <c r="B1706" s="23">
        <v>5402.89</v>
      </c>
    </row>
    <row r="1707" spans="1:2" ht="15" customHeight="1" x14ac:dyDescent="0.3">
      <c r="A1707" s="26">
        <v>38.852777777777774</v>
      </c>
      <c r="B1707" s="23">
        <v>5400.98</v>
      </c>
    </row>
    <row r="1708" spans="1:2" ht="15" customHeight="1" x14ac:dyDescent="0.3">
      <c r="A1708" s="26">
        <v>38.763888888888886</v>
      </c>
      <c r="B1708" s="23">
        <v>5397.62</v>
      </c>
    </row>
    <row r="1709" spans="1:2" ht="15" customHeight="1" x14ac:dyDescent="0.3">
      <c r="A1709" s="26">
        <v>33.588888888888889</v>
      </c>
      <c r="B1709" s="23">
        <v>5396.44</v>
      </c>
    </row>
    <row r="1710" spans="1:2" ht="15" customHeight="1" x14ac:dyDescent="0.3">
      <c r="A1710" s="26">
        <v>34.833333333333336</v>
      </c>
      <c r="B1710" s="23">
        <v>5385.34</v>
      </c>
    </row>
    <row r="1711" spans="1:2" ht="15" customHeight="1" x14ac:dyDescent="0.3">
      <c r="A1711" s="26">
        <v>39.019444444444446</v>
      </c>
      <c r="B1711" s="23">
        <v>5383.54</v>
      </c>
    </row>
    <row r="1712" spans="1:2" ht="15" customHeight="1" x14ac:dyDescent="0.3">
      <c r="A1712" s="26">
        <v>36.87777777777778</v>
      </c>
      <c r="B1712" s="23">
        <v>5377.46</v>
      </c>
    </row>
    <row r="1713" spans="1:2" ht="15" customHeight="1" x14ac:dyDescent="0.3">
      <c r="A1713" s="26">
        <v>33.555555555555557</v>
      </c>
      <c r="B1713" s="23">
        <v>5375.04</v>
      </c>
    </row>
    <row r="1714" spans="1:2" ht="15" customHeight="1" x14ac:dyDescent="0.3">
      <c r="A1714" s="26">
        <v>37.019444444444446</v>
      </c>
      <c r="B1714" s="23">
        <v>5373.36</v>
      </c>
    </row>
    <row r="1715" spans="1:2" ht="15" customHeight="1" x14ac:dyDescent="0.3">
      <c r="A1715" s="26">
        <v>28.502777777777776</v>
      </c>
      <c r="B1715" s="23">
        <v>5364.66</v>
      </c>
    </row>
    <row r="1716" spans="1:2" ht="15" customHeight="1" x14ac:dyDescent="0.3">
      <c r="A1716" s="26">
        <v>33.586111111111109</v>
      </c>
      <c r="B1716" s="23">
        <v>5354.07</v>
      </c>
    </row>
    <row r="1717" spans="1:2" ht="15" customHeight="1" x14ac:dyDescent="0.3">
      <c r="A1717" s="26">
        <v>50.480555555555554</v>
      </c>
      <c r="B1717" s="23">
        <v>5344.81</v>
      </c>
    </row>
    <row r="1718" spans="1:2" ht="15" customHeight="1" x14ac:dyDescent="0.3">
      <c r="A1718" s="26">
        <v>31.777777777777779</v>
      </c>
      <c r="B1718" s="23">
        <v>5327.4</v>
      </c>
    </row>
    <row r="1719" spans="1:2" ht="15" customHeight="1" x14ac:dyDescent="0.3">
      <c r="A1719" s="26">
        <v>30.972222222222221</v>
      </c>
      <c r="B1719" s="23">
        <v>5325.65</v>
      </c>
    </row>
    <row r="1720" spans="1:2" ht="15" customHeight="1" x14ac:dyDescent="0.3">
      <c r="A1720" s="26">
        <v>48.766666666666666</v>
      </c>
      <c r="B1720" s="23">
        <v>5322.24</v>
      </c>
    </row>
    <row r="1721" spans="1:2" ht="15" customHeight="1" x14ac:dyDescent="0.3">
      <c r="A1721" s="26">
        <v>28.569444444444443</v>
      </c>
      <c r="B1721" s="23">
        <v>5312.17</v>
      </c>
    </row>
    <row r="1722" spans="1:2" ht="15" customHeight="1" x14ac:dyDescent="0.3">
      <c r="A1722" s="26">
        <v>22.747222222222224</v>
      </c>
      <c r="B1722" s="23">
        <v>5306.7</v>
      </c>
    </row>
    <row r="1723" spans="1:2" ht="15" customHeight="1" x14ac:dyDescent="0.3">
      <c r="A1723" s="26">
        <v>18.794444444444444</v>
      </c>
      <c r="B1723" s="23">
        <v>5293.67</v>
      </c>
    </row>
    <row r="1724" spans="1:2" ht="15" customHeight="1" x14ac:dyDescent="0.3">
      <c r="A1724" s="26">
        <v>48.572222222222223</v>
      </c>
      <c r="B1724" s="23">
        <v>5291.71</v>
      </c>
    </row>
    <row r="1725" spans="1:2" ht="15" customHeight="1" x14ac:dyDescent="0.3">
      <c r="A1725" s="26">
        <v>35.769444444444446</v>
      </c>
      <c r="B1725" s="23">
        <v>5275.86</v>
      </c>
    </row>
    <row r="1726" spans="1:2" ht="15" customHeight="1" x14ac:dyDescent="0.3">
      <c r="A1726" s="26">
        <v>36.633333333333333</v>
      </c>
      <c r="B1726" s="23">
        <v>5272.18</v>
      </c>
    </row>
    <row r="1727" spans="1:2" ht="15" customHeight="1" x14ac:dyDescent="0.3">
      <c r="A1727" s="26">
        <v>36.716666666666669</v>
      </c>
      <c r="B1727" s="23">
        <v>5267.82</v>
      </c>
    </row>
    <row r="1728" spans="1:2" ht="15" customHeight="1" x14ac:dyDescent="0.3">
      <c r="A1728" s="26">
        <v>36.619444444444447</v>
      </c>
      <c r="B1728" s="23">
        <v>5266.37</v>
      </c>
    </row>
    <row r="1729" spans="1:2" ht="15" customHeight="1" x14ac:dyDescent="0.3">
      <c r="A1729" s="26">
        <v>33.886111111111113</v>
      </c>
      <c r="B1729" s="23">
        <v>5261.47</v>
      </c>
    </row>
    <row r="1730" spans="1:2" ht="15" customHeight="1" x14ac:dyDescent="0.3">
      <c r="A1730" s="26">
        <v>33.536111111111111</v>
      </c>
      <c r="B1730" s="23">
        <v>5257.51</v>
      </c>
    </row>
    <row r="1731" spans="1:2" ht="15" customHeight="1" x14ac:dyDescent="0.3">
      <c r="A1731" s="26">
        <v>32.922222222222224</v>
      </c>
      <c r="B1731" s="23">
        <v>5253.52</v>
      </c>
    </row>
    <row r="1732" spans="1:2" ht="15" customHeight="1" x14ac:dyDescent="0.3">
      <c r="A1732" s="26">
        <v>35.74722222222222</v>
      </c>
      <c r="B1732" s="23">
        <v>5246.05</v>
      </c>
    </row>
    <row r="1733" spans="1:2" ht="15" customHeight="1" x14ac:dyDescent="0.3">
      <c r="A1733" s="26">
        <v>35.924999999999997</v>
      </c>
      <c r="B1733" s="23">
        <v>5245.23</v>
      </c>
    </row>
    <row r="1734" spans="1:2" ht="15" customHeight="1" x14ac:dyDescent="0.3">
      <c r="A1734" s="26">
        <v>35.450000000000003</v>
      </c>
      <c r="B1734" s="23">
        <v>5240.7700000000004</v>
      </c>
    </row>
    <row r="1735" spans="1:2" ht="15" customHeight="1" x14ac:dyDescent="0.3">
      <c r="A1735" s="26">
        <v>35.94166666666667</v>
      </c>
      <c r="B1735" s="23">
        <v>5227.99</v>
      </c>
    </row>
    <row r="1736" spans="1:2" ht="15" customHeight="1" x14ac:dyDescent="0.3">
      <c r="A1736" s="26">
        <v>28.005555555555556</v>
      </c>
      <c r="B1736" s="23">
        <v>5216.4799999999996</v>
      </c>
    </row>
    <row r="1737" spans="1:2" ht="15" customHeight="1" x14ac:dyDescent="0.3">
      <c r="A1737" s="26">
        <v>23.519444444444446</v>
      </c>
      <c r="B1737" s="23">
        <v>5213.22</v>
      </c>
    </row>
    <row r="1738" spans="1:2" ht="15" customHeight="1" x14ac:dyDescent="0.3">
      <c r="A1738" s="26">
        <v>29.975000000000001</v>
      </c>
      <c r="B1738" s="23">
        <v>5209.58</v>
      </c>
    </row>
    <row r="1739" spans="1:2" ht="15" customHeight="1" x14ac:dyDescent="0.3">
      <c r="A1739" s="26">
        <v>39.62222222222222</v>
      </c>
      <c r="B1739" s="23">
        <v>5207.97</v>
      </c>
    </row>
    <row r="1740" spans="1:2" ht="15" customHeight="1" x14ac:dyDescent="0.3">
      <c r="A1740" s="26">
        <v>19.005555555555556</v>
      </c>
      <c r="B1740" s="23">
        <v>5198.6899999999996</v>
      </c>
    </row>
    <row r="1741" spans="1:2" ht="15" customHeight="1" x14ac:dyDescent="0.3">
      <c r="A1741" s="26">
        <v>43.738888888888887</v>
      </c>
      <c r="B1741" s="23">
        <v>5195.58</v>
      </c>
    </row>
    <row r="1742" spans="1:2" ht="15" customHeight="1" x14ac:dyDescent="0.3">
      <c r="A1742" s="26">
        <v>38.644444444444446</v>
      </c>
      <c r="B1742" s="23">
        <v>5177.12</v>
      </c>
    </row>
    <row r="1743" spans="1:2" ht="15" customHeight="1" x14ac:dyDescent="0.3">
      <c r="A1743" s="26">
        <v>31.774999999999999</v>
      </c>
      <c r="B1743" s="23">
        <v>5166.96</v>
      </c>
    </row>
    <row r="1744" spans="1:2" ht="15" customHeight="1" x14ac:dyDescent="0.3">
      <c r="A1744" s="26">
        <v>32.663888888888891</v>
      </c>
      <c r="B1744" s="23">
        <v>5152.13</v>
      </c>
    </row>
    <row r="1745" spans="1:2" ht="15" customHeight="1" x14ac:dyDescent="0.3">
      <c r="A1745" s="26">
        <v>32.794444444444444</v>
      </c>
      <c r="B1745" s="23">
        <v>5148.55</v>
      </c>
    </row>
    <row r="1746" spans="1:2" ht="15" customHeight="1" x14ac:dyDescent="0.3">
      <c r="A1746" s="26">
        <v>38.794444444444444</v>
      </c>
      <c r="B1746" s="23">
        <v>5144.18</v>
      </c>
    </row>
    <row r="1747" spans="1:2" ht="15" customHeight="1" x14ac:dyDescent="0.3">
      <c r="A1747" s="26">
        <v>29.494444444444444</v>
      </c>
      <c r="B1747" s="23">
        <v>5138.26</v>
      </c>
    </row>
    <row r="1748" spans="1:2" ht="15" customHeight="1" x14ac:dyDescent="0.3">
      <c r="A1748" s="26">
        <v>34.730555555555554</v>
      </c>
      <c r="B1748" s="23">
        <v>5136.75</v>
      </c>
    </row>
    <row r="1749" spans="1:2" ht="15" customHeight="1" x14ac:dyDescent="0.3">
      <c r="A1749" s="26">
        <v>35.736111111111114</v>
      </c>
      <c r="B1749" s="23">
        <v>5125.22</v>
      </c>
    </row>
    <row r="1750" spans="1:2" ht="15" customHeight="1" x14ac:dyDescent="0.3">
      <c r="A1750" s="26">
        <v>34.602777777777774</v>
      </c>
      <c r="B1750" s="23">
        <v>5124.1899999999996</v>
      </c>
    </row>
    <row r="1751" spans="1:2" ht="15" customHeight="1" x14ac:dyDescent="0.3">
      <c r="A1751" s="26">
        <v>35.555555555555557</v>
      </c>
      <c r="B1751" s="23">
        <v>5116.5</v>
      </c>
    </row>
    <row r="1752" spans="1:2" ht="15" customHeight="1" x14ac:dyDescent="0.3">
      <c r="A1752" s="26">
        <v>23.969444444444445</v>
      </c>
      <c r="B1752" s="23">
        <v>5087.92</v>
      </c>
    </row>
    <row r="1753" spans="1:2" ht="15" customHeight="1" x14ac:dyDescent="0.3">
      <c r="A1753" s="26">
        <v>25.9</v>
      </c>
      <c r="B1753" s="23">
        <v>5080.1000000000004</v>
      </c>
    </row>
    <row r="1754" spans="1:2" ht="15" customHeight="1" x14ac:dyDescent="0.3">
      <c r="A1754" s="26">
        <v>44.544444444444444</v>
      </c>
      <c r="B1754" s="23">
        <v>5077.1899999999996</v>
      </c>
    </row>
    <row r="1755" spans="1:2" ht="15" customHeight="1" x14ac:dyDescent="0.3">
      <c r="A1755" s="26">
        <v>29.991666666666667</v>
      </c>
      <c r="B1755" s="23">
        <v>5059.5600000000004</v>
      </c>
    </row>
    <row r="1756" spans="1:2" ht="15" customHeight="1" x14ac:dyDescent="0.3">
      <c r="A1756" s="26">
        <v>42.75277777777778</v>
      </c>
      <c r="B1756" s="23">
        <v>5054.05</v>
      </c>
    </row>
    <row r="1757" spans="1:2" ht="15" customHeight="1" x14ac:dyDescent="0.3">
      <c r="A1757" s="26">
        <v>25.858333333333334</v>
      </c>
      <c r="B1757" s="23">
        <v>5045.1499999999996</v>
      </c>
    </row>
    <row r="1758" spans="1:2" ht="15" customHeight="1" x14ac:dyDescent="0.3">
      <c r="A1758" s="26">
        <v>21.644444444444446</v>
      </c>
      <c r="B1758" s="23">
        <v>5043.13</v>
      </c>
    </row>
    <row r="1759" spans="1:2" ht="15" customHeight="1" x14ac:dyDescent="0.3">
      <c r="A1759" s="26">
        <v>25.511111111111113</v>
      </c>
      <c r="B1759" s="23">
        <v>5038.57</v>
      </c>
    </row>
    <row r="1760" spans="1:2" ht="15" customHeight="1" x14ac:dyDescent="0.3">
      <c r="A1760" s="26">
        <v>36.94166666666667</v>
      </c>
      <c r="B1760" s="23">
        <v>5034.1000000000004</v>
      </c>
    </row>
    <row r="1761" spans="1:2" ht="15" customHeight="1" x14ac:dyDescent="0.3">
      <c r="A1761" s="26">
        <v>31.744444444444444</v>
      </c>
      <c r="B1761" s="23">
        <v>5031.2700000000004</v>
      </c>
    </row>
    <row r="1762" spans="1:2" ht="15" customHeight="1" x14ac:dyDescent="0.3">
      <c r="A1762" s="26">
        <v>37.444444444444443</v>
      </c>
      <c r="B1762" s="23">
        <v>5028.1499999999996</v>
      </c>
    </row>
    <row r="1763" spans="1:2" ht="15" customHeight="1" x14ac:dyDescent="0.3">
      <c r="A1763" s="26">
        <v>34.580555555555556</v>
      </c>
      <c r="B1763" s="23">
        <v>5012.47</v>
      </c>
    </row>
    <row r="1764" spans="1:2" ht="15" customHeight="1" x14ac:dyDescent="0.3">
      <c r="A1764" s="26">
        <v>34.916666666666664</v>
      </c>
      <c r="B1764" s="23">
        <v>5003.8500000000004</v>
      </c>
    </row>
    <row r="1765" spans="1:2" ht="15" customHeight="1" x14ac:dyDescent="0.3">
      <c r="A1765" s="26">
        <v>45.99722222222222</v>
      </c>
      <c r="B1765" s="23">
        <v>5003.7700000000004</v>
      </c>
    </row>
    <row r="1766" spans="1:2" ht="15" customHeight="1" x14ac:dyDescent="0.3">
      <c r="A1766" s="26">
        <v>34.761111111111113</v>
      </c>
      <c r="B1766" s="23">
        <v>5002.78</v>
      </c>
    </row>
    <row r="1767" spans="1:2" ht="15" customHeight="1" x14ac:dyDescent="0.3">
      <c r="A1767" s="26">
        <v>21.675000000000001</v>
      </c>
      <c r="B1767" s="23">
        <v>4999.04</v>
      </c>
    </row>
    <row r="1768" spans="1:2" ht="15" customHeight="1" x14ac:dyDescent="0.3">
      <c r="A1768" s="26">
        <v>34.955555555555556</v>
      </c>
      <c r="B1768" s="23">
        <v>4992.38</v>
      </c>
    </row>
    <row r="1769" spans="1:2" ht="15" customHeight="1" x14ac:dyDescent="0.3">
      <c r="A1769" s="26">
        <v>49.586111111111109</v>
      </c>
      <c r="B1769" s="23">
        <v>4985.22</v>
      </c>
    </row>
    <row r="1770" spans="1:2" ht="15" customHeight="1" x14ac:dyDescent="0.3">
      <c r="A1770" s="26">
        <v>31.772222222222222</v>
      </c>
      <c r="B1770" s="23">
        <v>4949.76</v>
      </c>
    </row>
    <row r="1771" spans="1:2" ht="15" customHeight="1" x14ac:dyDescent="0.3">
      <c r="A1771" s="26">
        <v>48.95</v>
      </c>
      <c r="B1771" s="23">
        <v>4942.0600000000004</v>
      </c>
    </row>
    <row r="1772" spans="1:2" ht="15" customHeight="1" x14ac:dyDescent="0.3">
      <c r="A1772" s="26">
        <v>31.530555555555555</v>
      </c>
      <c r="B1772" s="23">
        <v>4934.71</v>
      </c>
    </row>
    <row r="1773" spans="1:2" ht="15" customHeight="1" x14ac:dyDescent="0.3">
      <c r="A1773" s="26">
        <v>31.791666666666668</v>
      </c>
      <c r="B1773" s="23">
        <v>4931.6499999999996</v>
      </c>
    </row>
    <row r="1774" spans="1:2" ht="15" customHeight="1" x14ac:dyDescent="0.3">
      <c r="A1774" s="26">
        <v>29.827777777777779</v>
      </c>
      <c r="B1774" s="23">
        <v>4922.92</v>
      </c>
    </row>
    <row r="1775" spans="1:2" ht="15" customHeight="1" x14ac:dyDescent="0.3">
      <c r="A1775" s="26">
        <v>20.797222222222221</v>
      </c>
      <c r="B1775" s="23">
        <v>4915.0600000000004</v>
      </c>
    </row>
    <row r="1776" spans="1:2" ht="15" customHeight="1" x14ac:dyDescent="0.3">
      <c r="A1776" s="26">
        <v>41.638888888888886</v>
      </c>
      <c r="B1776" s="23">
        <v>4911.8900000000003</v>
      </c>
    </row>
    <row r="1777" spans="1:2" ht="15" customHeight="1" x14ac:dyDescent="0.3">
      <c r="A1777" s="26">
        <v>29.911111111111111</v>
      </c>
      <c r="B1777" s="23">
        <v>4906.41</v>
      </c>
    </row>
    <row r="1778" spans="1:2" ht="15" customHeight="1" x14ac:dyDescent="0.3">
      <c r="A1778" s="26">
        <v>34.708333333333336</v>
      </c>
      <c r="B1778" s="23">
        <v>4894.75</v>
      </c>
    </row>
    <row r="1779" spans="1:2" ht="15" customHeight="1" x14ac:dyDescent="0.3">
      <c r="A1779" s="26">
        <v>32.527777777777779</v>
      </c>
      <c r="B1779" s="23">
        <v>4894.3900000000003</v>
      </c>
    </row>
    <row r="1780" spans="1:2" ht="15" customHeight="1" x14ac:dyDescent="0.3">
      <c r="A1780" s="26">
        <v>33.911111111111111</v>
      </c>
      <c r="B1780" s="23">
        <v>4890</v>
      </c>
    </row>
    <row r="1781" spans="1:2" ht="15" customHeight="1" x14ac:dyDescent="0.3">
      <c r="A1781" s="26">
        <v>36.613888888888887</v>
      </c>
      <c r="B1781" s="23">
        <v>4889.04</v>
      </c>
    </row>
    <row r="1782" spans="1:2" ht="15" customHeight="1" x14ac:dyDescent="0.3">
      <c r="A1782" s="26">
        <v>36.458333333333336</v>
      </c>
      <c r="B1782" s="23">
        <v>4883.87</v>
      </c>
    </row>
    <row r="1783" spans="1:2" ht="15" customHeight="1" x14ac:dyDescent="0.3">
      <c r="A1783" s="26">
        <v>25.691666666666666</v>
      </c>
      <c r="B1783" s="23">
        <v>4877.9799999999996</v>
      </c>
    </row>
    <row r="1784" spans="1:2" ht="15" customHeight="1" x14ac:dyDescent="0.3">
      <c r="A1784" s="26">
        <v>33.769444444444446</v>
      </c>
      <c r="B1784" s="23">
        <v>4859.8900000000003</v>
      </c>
    </row>
    <row r="1785" spans="1:2" ht="15" customHeight="1" x14ac:dyDescent="0.3">
      <c r="A1785" s="26">
        <v>27.447222222222223</v>
      </c>
      <c r="B1785" s="23">
        <v>4846.92</v>
      </c>
    </row>
    <row r="1786" spans="1:2" ht="15" customHeight="1" x14ac:dyDescent="0.3">
      <c r="A1786" s="26">
        <v>22.002777777777776</v>
      </c>
      <c r="B1786" s="23">
        <v>4846.53</v>
      </c>
    </row>
    <row r="1787" spans="1:2" ht="15" customHeight="1" x14ac:dyDescent="0.3">
      <c r="A1787" s="26">
        <v>48.741666666666667</v>
      </c>
      <c r="B1787" s="23">
        <v>4844.67</v>
      </c>
    </row>
    <row r="1788" spans="1:2" ht="15" customHeight="1" x14ac:dyDescent="0.3">
      <c r="A1788" s="26">
        <v>43.486111111111114</v>
      </c>
      <c r="B1788" s="23">
        <v>4843.79</v>
      </c>
    </row>
    <row r="1789" spans="1:2" ht="15" customHeight="1" x14ac:dyDescent="0.3">
      <c r="A1789" s="26">
        <v>27.691666666666666</v>
      </c>
      <c r="B1789" s="23">
        <v>4840.95</v>
      </c>
    </row>
    <row r="1790" spans="1:2" ht="15" customHeight="1" x14ac:dyDescent="0.3">
      <c r="A1790" s="26">
        <v>38.647222222222226</v>
      </c>
      <c r="B1790" s="23">
        <v>4839.18</v>
      </c>
    </row>
    <row r="1791" spans="1:2" ht="15" customHeight="1" x14ac:dyDescent="0.3">
      <c r="A1791" s="26">
        <v>30.744444444444444</v>
      </c>
      <c r="B1791" s="23">
        <v>4837.58</v>
      </c>
    </row>
    <row r="1792" spans="1:2" ht="15" customHeight="1" x14ac:dyDescent="0.3">
      <c r="A1792" s="26">
        <v>22.491666666666667</v>
      </c>
      <c r="B1792" s="23">
        <v>4835.43</v>
      </c>
    </row>
    <row r="1793" spans="1:2" ht="15" customHeight="1" x14ac:dyDescent="0.3">
      <c r="A1793" s="26">
        <v>20.947222222222223</v>
      </c>
      <c r="B1793" s="23">
        <v>4830.63</v>
      </c>
    </row>
    <row r="1794" spans="1:2" ht="15" customHeight="1" x14ac:dyDescent="0.3">
      <c r="A1794" s="26">
        <v>27.519444444444446</v>
      </c>
      <c r="B1794" s="23">
        <v>4827.8999999999996</v>
      </c>
    </row>
    <row r="1795" spans="1:2" ht="15" customHeight="1" x14ac:dyDescent="0.3">
      <c r="A1795" s="26">
        <v>41.930555555555557</v>
      </c>
      <c r="B1795" s="23">
        <v>4827.1000000000004</v>
      </c>
    </row>
    <row r="1796" spans="1:2" ht="15" customHeight="1" x14ac:dyDescent="0.3">
      <c r="A1796" s="26">
        <v>44.680555555555557</v>
      </c>
      <c r="B1796" s="23">
        <v>4812.34</v>
      </c>
    </row>
    <row r="1797" spans="1:2" ht="15" customHeight="1" x14ac:dyDescent="0.3">
      <c r="A1797" s="26">
        <v>33.477777777777774</v>
      </c>
      <c r="B1797" s="23">
        <v>4795.66</v>
      </c>
    </row>
    <row r="1798" spans="1:2" ht="15" customHeight="1" x14ac:dyDescent="0.3">
      <c r="A1798" s="26">
        <v>35.961111111111109</v>
      </c>
      <c r="B1798" s="23">
        <v>4787.42</v>
      </c>
    </row>
    <row r="1799" spans="1:2" ht="15" customHeight="1" x14ac:dyDescent="0.3">
      <c r="A1799" s="26">
        <v>33.49722222222222</v>
      </c>
      <c r="B1799" s="23">
        <v>4779.6000000000004</v>
      </c>
    </row>
    <row r="1800" spans="1:2" ht="15" customHeight="1" x14ac:dyDescent="0.3">
      <c r="A1800" s="26">
        <v>33.852777777777774</v>
      </c>
      <c r="B1800" s="23">
        <v>4766.0200000000004</v>
      </c>
    </row>
    <row r="1801" spans="1:2" ht="15" customHeight="1" x14ac:dyDescent="0.3">
      <c r="A1801" s="26">
        <v>35.697222222222223</v>
      </c>
      <c r="B1801" s="23">
        <v>4762.33</v>
      </c>
    </row>
    <row r="1802" spans="1:2" ht="15" customHeight="1" x14ac:dyDescent="0.3">
      <c r="A1802" s="26">
        <v>30.81111111111111</v>
      </c>
      <c r="B1802" s="23">
        <v>4753.6400000000003</v>
      </c>
    </row>
    <row r="1803" spans="1:2" ht="15" customHeight="1" x14ac:dyDescent="0.3">
      <c r="A1803" s="26">
        <v>35.544444444444444</v>
      </c>
      <c r="B1803" s="23">
        <v>4751.07</v>
      </c>
    </row>
    <row r="1804" spans="1:2" ht="15" customHeight="1" x14ac:dyDescent="0.3">
      <c r="A1804" s="26">
        <v>35.766666666666666</v>
      </c>
      <c r="B1804" s="23">
        <v>4747.05</v>
      </c>
    </row>
    <row r="1805" spans="1:2" ht="15" customHeight="1" x14ac:dyDescent="0.3">
      <c r="A1805" s="26">
        <v>36.008333333333333</v>
      </c>
      <c r="B1805" s="23">
        <v>4746.34</v>
      </c>
    </row>
    <row r="1806" spans="1:2" ht="15" customHeight="1" x14ac:dyDescent="0.3">
      <c r="A1806" s="26">
        <v>18.538888888888888</v>
      </c>
      <c r="B1806" s="23">
        <v>4740.78</v>
      </c>
    </row>
    <row r="1807" spans="1:2" ht="15" customHeight="1" x14ac:dyDescent="0.3">
      <c r="A1807" s="26">
        <v>31.655555555555555</v>
      </c>
      <c r="B1807" s="23">
        <v>4738.2700000000004</v>
      </c>
    </row>
    <row r="1808" spans="1:2" ht="15" customHeight="1" x14ac:dyDescent="0.3">
      <c r="A1808" s="26">
        <v>36.758333333333333</v>
      </c>
      <c r="B1808" s="23">
        <v>4734.6400000000003</v>
      </c>
    </row>
    <row r="1809" spans="1:2" ht="15" customHeight="1" x14ac:dyDescent="0.3">
      <c r="A1809" s="26">
        <v>42.93333333333333</v>
      </c>
      <c r="B1809" s="23">
        <v>4728.71</v>
      </c>
    </row>
    <row r="1810" spans="1:2" ht="15" customHeight="1" x14ac:dyDescent="0.3">
      <c r="A1810" s="26">
        <v>28.822222222222223</v>
      </c>
      <c r="B1810" s="23">
        <v>4719.74</v>
      </c>
    </row>
    <row r="1811" spans="1:2" ht="15" customHeight="1" x14ac:dyDescent="0.3">
      <c r="A1811" s="26">
        <v>30.694444444444443</v>
      </c>
      <c r="B1811" s="23">
        <v>4719.5200000000004</v>
      </c>
    </row>
    <row r="1812" spans="1:2" ht="15" customHeight="1" x14ac:dyDescent="0.3">
      <c r="A1812" s="26">
        <v>30.663888888888888</v>
      </c>
      <c r="B1812" s="23">
        <v>4718.2</v>
      </c>
    </row>
    <row r="1813" spans="1:2" ht="15" customHeight="1" x14ac:dyDescent="0.3">
      <c r="A1813" s="26">
        <v>41.822222222222223</v>
      </c>
      <c r="B1813" s="23">
        <v>4712.12</v>
      </c>
    </row>
    <row r="1814" spans="1:2" ht="15" customHeight="1" x14ac:dyDescent="0.3">
      <c r="A1814" s="26">
        <v>45.511111111111113</v>
      </c>
      <c r="B1814" s="23">
        <v>4699.47</v>
      </c>
    </row>
    <row r="1815" spans="1:2" ht="15" customHeight="1" x14ac:dyDescent="0.3">
      <c r="A1815" s="26">
        <v>19.961111111111112</v>
      </c>
      <c r="B1815" s="23">
        <v>4687.8</v>
      </c>
    </row>
    <row r="1816" spans="1:2" ht="15" customHeight="1" x14ac:dyDescent="0.3">
      <c r="A1816" s="26">
        <v>32.761111111111113</v>
      </c>
      <c r="B1816" s="23">
        <v>4686.3900000000003</v>
      </c>
    </row>
    <row r="1817" spans="1:2" ht="15" customHeight="1" x14ac:dyDescent="0.3">
      <c r="A1817" s="26">
        <v>19.677777777777777</v>
      </c>
      <c r="B1817" s="23">
        <v>4678.8</v>
      </c>
    </row>
    <row r="1818" spans="1:2" ht="15" customHeight="1" x14ac:dyDescent="0.3">
      <c r="A1818" s="26">
        <v>43.638888888888886</v>
      </c>
      <c r="B1818" s="23">
        <v>4674.2</v>
      </c>
    </row>
    <row r="1819" spans="1:2" ht="15" customHeight="1" x14ac:dyDescent="0.3">
      <c r="A1819" s="26">
        <v>32.902777777777779</v>
      </c>
      <c r="B1819" s="23">
        <v>4673.3900000000003</v>
      </c>
    </row>
    <row r="1820" spans="1:2" ht="15" customHeight="1" x14ac:dyDescent="0.3">
      <c r="A1820" s="26">
        <v>32.700000000000003</v>
      </c>
      <c r="B1820" s="23">
        <v>4670.6400000000003</v>
      </c>
    </row>
    <row r="1821" spans="1:2" ht="15" customHeight="1" x14ac:dyDescent="0.3">
      <c r="A1821" s="26">
        <v>32.841666666666669</v>
      </c>
      <c r="B1821" s="23">
        <v>4667.6099999999997</v>
      </c>
    </row>
    <row r="1822" spans="1:2" ht="15" customHeight="1" x14ac:dyDescent="0.3">
      <c r="A1822" s="26">
        <v>26.619444444444444</v>
      </c>
      <c r="B1822" s="23">
        <v>4661.29</v>
      </c>
    </row>
    <row r="1823" spans="1:2" ht="15" customHeight="1" x14ac:dyDescent="0.3">
      <c r="A1823" s="26">
        <v>37.961111111111109</v>
      </c>
      <c r="B1823" s="23">
        <v>4646.76</v>
      </c>
    </row>
    <row r="1824" spans="1:2" ht="15" customHeight="1" x14ac:dyDescent="0.3">
      <c r="A1824" s="26">
        <v>24.941666666666666</v>
      </c>
      <c r="B1824" s="23">
        <v>4618.08</v>
      </c>
    </row>
    <row r="1825" spans="1:2" ht="15" customHeight="1" x14ac:dyDescent="0.3">
      <c r="A1825" s="26">
        <v>22.933333333333334</v>
      </c>
      <c r="B1825" s="23">
        <v>4608.03</v>
      </c>
    </row>
    <row r="1826" spans="1:2" ht="15" customHeight="1" x14ac:dyDescent="0.3">
      <c r="A1826" s="26">
        <v>33.722222222222221</v>
      </c>
      <c r="B1826" s="23">
        <v>4571.41</v>
      </c>
    </row>
    <row r="1827" spans="1:2" ht="15" customHeight="1" x14ac:dyDescent="0.3">
      <c r="A1827" s="26">
        <v>26.452777777777779</v>
      </c>
      <c r="B1827" s="23">
        <v>4564.1899999999996</v>
      </c>
    </row>
    <row r="1828" spans="1:2" ht="15" customHeight="1" x14ac:dyDescent="0.3">
      <c r="A1828" s="26">
        <v>32.716666666666669</v>
      </c>
      <c r="B1828" s="23">
        <v>4562.84</v>
      </c>
    </row>
    <row r="1829" spans="1:2" ht="15" customHeight="1" x14ac:dyDescent="0.3">
      <c r="A1829" s="26">
        <v>18.461111111111112</v>
      </c>
      <c r="B1829" s="23">
        <v>4561.1899999999996</v>
      </c>
    </row>
    <row r="1830" spans="1:2" ht="15" customHeight="1" x14ac:dyDescent="0.3">
      <c r="A1830" s="26">
        <v>32.55833333333333</v>
      </c>
      <c r="B1830" s="23">
        <v>4544.2299999999996</v>
      </c>
    </row>
    <row r="1831" spans="1:2" ht="15" customHeight="1" x14ac:dyDescent="0.3">
      <c r="A1831" s="26">
        <v>34.986111111111114</v>
      </c>
      <c r="B1831" s="23">
        <v>4536.26</v>
      </c>
    </row>
    <row r="1832" spans="1:2" ht="15" customHeight="1" x14ac:dyDescent="0.3">
      <c r="A1832" s="26">
        <v>29.941666666666666</v>
      </c>
      <c r="B1832" s="23">
        <v>4529.4799999999996</v>
      </c>
    </row>
    <row r="1833" spans="1:2" ht="15" customHeight="1" x14ac:dyDescent="0.3">
      <c r="A1833" s="26">
        <v>30.819444444444443</v>
      </c>
      <c r="B1833" s="23">
        <v>4527.18</v>
      </c>
    </row>
    <row r="1834" spans="1:2" ht="15" customHeight="1" x14ac:dyDescent="0.3">
      <c r="A1834" s="26">
        <v>34.463888888888889</v>
      </c>
      <c r="B1834" s="23">
        <v>4518.83</v>
      </c>
    </row>
    <row r="1835" spans="1:2" ht="15" customHeight="1" x14ac:dyDescent="0.3">
      <c r="A1835" s="26">
        <v>35.508333333333333</v>
      </c>
      <c r="B1835" s="23">
        <v>4518.7700000000004</v>
      </c>
    </row>
    <row r="1836" spans="1:2" ht="15" customHeight="1" x14ac:dyDescent="0.3">
      <c r="A1836" s="26">
        <v>19.683333333333334</v>
      </c>
      <c r="B1836" s="23">
        <v>4518.3999999999996</v>
      </c>
    </row>
    <row r="1837" spans="1:2" ht="15" customHeight="1" x14ac:dyDescent="0.3">
      <c r="A1837" s="26">
        <v>42.977777777777774</v>
      </c>
      <c r="B1837" s="23">
        <v>4515.71</v>
      </c>
    </row>
    <row r="1838" spans="1:2" ht="15" customHeight="1" x14ac:dyDescent="0.3">
      <c r="A1838" s="26">
        <v>40.697222222222223</v>
      </c>
      <c r="B1838" s="23">
        <v>4511.41</v>
      </c>
    </row>
    <row r="1839" spans="1:2" ht="15" customHeight="1" x14ac:dyDescent="0.3">
      <c r="A1839" s="26">
        <v>25.652777777777779</v>
      </c>
      <c r="B1839" s="23">
        <v>4504.66</v>
      </c>
    </row>
    <row r="1840" spans="1:2" ht="15" customHeight="1" x14ac:dyDescent="0.3">
      <c r="A1840" s="26">
        <v>34.950000000000003</v>
      </c>
      <c r="B1840" s="23">
        <v>4500.34</v>
      </c>
    </row>
    <row r="1841" spans="1:2" ht="15" customHeight="1" x14ac:dyDescent="0.3">
      <c r="A1841" s="26">
        <v>30.905555555555555</v>
      </c>
      <c r="B1841" s="23">
        <v>4488.58</v>
      </c>
    </row>
    <row r="1842" spans="1:2" ht="15" customHeight="1" x14ac:dyDescent="0.3">
      <c r="A1842" s="26">
        <v>18.888888888888889</v>
      </c>
      <c r="B1842" s="23">
        <v>4468.25</v>
      </c>
    </row>
    <row r="1843" spans="1:2" ht="15" customHeight="1" x14ac:dyDescent="0.3">
      <c r="A1843" s="26">
        <v>23.55</v>
      </c>
      <c r="B1843" s="23">
        <v>4466.62</v>
      </c>
    </row>
    <row r="1844" spans="1:2" ht="15" customHeight="1" x14ac:dyDescent="0.3">
      <c r="A1844" s="26">
        <v>31.927777777777777</v>
      </c>
      <c r="B1844" s="23">
        <v>4463.21</v>
      </c>
    </row>
    <row r="1845" spans="1:2" ht="15" customHeight="1" x14ac:dyDescent="0.3">
      <c r="A1845" s="26">
        <v>32.897222222222226</v>
      </c>
      <c r="B1845" s="23">
        <v>4462.72</v>
      </c>
    </row>
    <row r="1846" spans="1:2" ht="15" customHeight="1" x14ac:dyDescent="0.3">
      <c r="A1846" s="26">
        <v>32.833333333333336</v>
      </c>
      <c r="B1846" s="23">
        <v>4454.3999999999996</v>
      </c>
    </row>
    <row r="1847" spans="1:2" ht="15" customHeight="1" x14ac:dyDescent="0.3">
      <c r="A1847" s="26">
        <v>28.944444444444443</v>
      </c>
      <c r="B1847" s="23">
        <v>4449.46</v>
      </c>
    </row>
    <row r="1848" spans="1:2" ht="15" customHeight="1" x14ac:dyDescent="0.3">
      <c r="A1848" s="26">
        <v>31.763888888888889</v>
      </c>
      <c r="B1848" s="23">
        <v>4441.21</v>
      </c>
    </row>
    <row r="1849" spans="1:2" ht="15" customHeight="1" x14ac:dyDescent="0.3">
      <c r="A1849" s="26">
        <v>28.622222222222224</v>
      </c>
      <c r="B1849" s="23">
        <v>4438.26</v>
      </c>
    </row>
    <row r="1850" spans="1:2" ht="15" customHeight="1" x14ac:dyDescent="0.3">
      <c r="A1850" s="26">
        <v>28.666666666666668</v>
      </c>
      <c r="B1850" s="23">
        <v>4435.09</v>
      </c>
    </row>
    <row r="1851" spans="1:2" ht="15" customHeight="1" x14ac:dyDescent="0.3">
      <c r="A1851" s="26">
        <v>29.458333333333332</v>
      </c>
      <c r="B1851" s="23">
        <v>4433.92</v>
      </c>
    </row>
    <row r="1852" spans="1:2" ht="15" customHeight="1" x14ac:dyDescent="0.3">
      <c r="A1852" s="26">
        <v>29.761111111111113</v>
      </c>
      <c r="B1852" s="23">
        <v>4433.3900000000003</v>
      </c>
    </row>
    <row r="1853" spans="1:2" ht="15" customHeight="1" x14ac:dyDescent="0.3">
      <c r="A1853" s="26">
        <v>28.441666666666666</v>
      </c>
      <c r="B1853" s="23">
        <v>4428.8900000000003</v>
      </c>
    </row>
    <row r="1854" spans="1:2" ht="15" customHeight="1" x14ac:dyDescent="0.3">
      <c r="A1854" s="26">
        <v>30.81388888888889</v>
      </c>
      <c r="B1854" s="23">
        <v>4420.95</v>
      </c>
    </row>
    <row r="1855" spans="1:2" ht="15" customHeight="1" x14ac:dyDescent="0.3">
      <c r="A1855" s="26">
        <v>34.727777777777774</v>
      </c>
      <c r="B1855" s="23">
        <v>4415.16</v>
      </c>
    </row>
    <row r="1856" spans="1:2" ht="15" customHeight="1" x14ac:dyDescent="0.3">
      <c r="A1856" s="26">
        <v>36.902777777777779</v>
      </c>
      <c r="B1856" s="23">
        <v>4402.2299999999996</v>
      </c>
    </row>
    <row r="1857" spans="1:2" ht="15" customHeight="1" x14ac:dyDescent="0.3">
      <c r="A1857" s="26">
        <v>36.825000000000003</v>
      </c>
      <c r="B1857" s="23">
        <v>4399.7299999999996</v>
      </c>
    </row>
    <row r="1858" spans="1:2" ht="15" customHeight="1" x14ac:dyDescent="0.3">
      <c r="A1858" s="26">
        <v>34.888888888888886</v>
      </c>
      <c r="B1858" s="23">
        <v>4397.3100000000004</v>
      </c>
    </row>
    <row r="1859" spans="1:2" ht="15" customHeight="1" x14ac:dyDescent="0.3">
      <c r="A1859" s="26">
        <v>40.94166666666667</v>
      </c>
      <c r="B1859" s="23">
        <v>4392.7</v>
      </c>
    </row>
    <row r="1860" spans="1:2" ht="15" customHeight="1" x14ac:dyDescent="0.3">
      <c r="A1860" s="26">
        <v>25.524999999999999</v>
      </c>
      <c r="B1860" s="23">
        <v>4391.6499999999996</v>
      </c>
    </row>
    <row r="1861" spans="1:2" ht="15" customHeight="1" x14ac:dyDescent="0.3">
      <c r="A1861" s="26">
        <v>32.777777777777779</v>
      </c>
      <c r="B1861" s="23">
        <v>4357.04</v>
      </c>
    </row>
    <row r="1862" spans="1:2" ht="15" customHeight="1" x14ac:dyDescent="0.3">
      <c r="A1862" s="26">
        <v>31.736111111111111</v>
      </c>
      <c r="B1862" s="23">
        <v>4350.51</v>
      </c>
    </row>
    <row r="1863" spans="1:2" ht="15" customHeight="1" x14ac:dyDescent="0.3">
      <c r="A1863" s="26">
        <v>28.602777777777778</v>
      </c>
      <c r="B1863" s="23">
        <v>4349.46</v>
      </c>
    </row>
    <row r="1864" spans="1:2" ht="15" customHeight="1" x14ac:dyDescent="0.3">
      <c r="A1864" s="26">
        <v>32.019444444444446</v>
      </c>
      <c r="B1864" s="23">
        <v>4347.0200000000004</v>
      </c>
    </row>
    <row r="1865" spans="1:2" ht="15" customHeight="1" x14ac:dyDescent="0.3">
      <c r="A1865" s="26">
        <v>28.616666666666667</v>
      </c>
      <c r="B1865" s="23">
        <v>4340.4399999999996</v>
      </c>
    </row>
    <row r="1866" spans="1:2" ht="15" customHeight="1" x14ac:dyDescent="0.3">
      <c r="A1866" s="26">
        <v>28.6</v>
      </c>
      <c r="B1866" s="23">
        <v>4337.74</v>
      </c>
    </row>
    <row r="1867" spans="1:2" ht="15" customHeight="1" x14ac:dyDescent="0.3">
      <c r="A1867" s="26">
        <v>34.469444444444441</v>
      </c>
      <c r="B1867" s="23">
        <v>4320.41</v>
      </c>
    </row>
    <row r="1868" spans="1:2" ht="15" customHeight="1" x14ac:dyDescent="0.3">
      <c r="A1868" s="26">
        <v>22.536111111111111</v>
      </c>
      <c r="B1868" s="23">
        <v>4296.2700000000004</v>
      </c>
    </row>
    <row r="1869" spans="1:2" ht="15" customHeight="1" x14ac:dyDescent="0.3">
      <c r="A1869" s="26">
        <v>20</v>
      </c>
      <c r="B1869" s="23">
        <v>4278.55</v>
      </c>
    </row>
    <row r="1870" spans="1:2" ht="15" customHeight="1" x14ac:dyDescent="0.3">
      <c r="A1870" s="26">
        <v>30.972222222222221</v>
      </c>
      <c r="B1870" s="23">
        <v>4266.17</v>
      </c>
    </row>
    <row r="1871" spans="1:2" ht="15" customHeight="1" x14ac:dyDescent="0.3">
      <c r="A1871" s="26">
        <v>39.549999999999997</v>
      </c>
      <c r="B1871" s="23">
        <v>4265.01</v>
      </c>
    </row>
    <row r="1872" spans="1:2" ht="15" customHeight="1" x14ac:dyDescent="0.3">
      <c r="A1872" s="26">
        <v>27.65</v>
      </c>
      <c r="B1872" s="23">
        <v>4260.74</v>
      </c>
    </row>
    <row r="1873" spans="1:2" ht="15" customHeight="1" x14ac:dyDescent="0.3">
      <c r="A1873" s="26">
        <v>40.977777777777774</v>
      </c>
      <c r="B1873" s="23">
        <v>4250.24</v>
      </c>
    </row>
    <row r="1874" spans="1:2" ht="15" customHeight="1" x14ac:dyDescent="0.3">
      <c r="A1874" s="26">
        <v>31.519444444444446</v>
      </c>
      <c r="B1874" s="23">
        <v>4243.59</v>
      </c>
    </row>
    <row r="1875" spans="1:2" ht="15" customHeight="1" x14ac:dyDescent="0.3">
      <c r="A1875" s="26">
        <v>31.597222222222221</v>
      </c>
      <c r="B1875" s="23">
        <v>4239.8900000000003</v>
      </c>
    </row>
    <row r="1876" spans="1:2" ht="15" customHeight="1" x14ac:dyDescent="0.3">
      <c r="A1876" s="26">
        <v>30.947222222222223</v>
      </c>
      <c r="B1876" s="23">
        <v>4237.13</v>
      </c>
    </row>
    <row r="1877" spans="1:2" ht="15" customHeight="1" x14ac:dyDescent="0.3">
      <c r="A1877" s="26">
        <v>24.483333333333334</v>
      </c>
      <c r="B1877" s="23">
        <v>4234.93</v>
      </c>
    </row>
    <row r="1878" spans="1:2" ht="15" customHeight="1" x14ac:dyDescent="0.3">
      <c r="A1878" s="26">
        <v>25.755555555555556</v>
      </c>
      <c r="B1878" s="23">
        <v>4189.1099999999997</v>
      </c>
    </row>
    <row r="1879" spans="1:2" ht="15" customHeight="1" x14ac:dyDescent="0.3">
      <c r="A1879" s="26">
        <v>27.680555555555557</v>
      </c>
      <c r="B1879" s="23">
        <v>4188.7299999999996</v>
      </c>
    </row>
    <row r="1880" spans="1:2" ht="15" customHeight="1" x14ac:dyDescent="0.3">
      <c r="A1880" s="26">
        <v>33.952777777777776</v>
      </c>
      <c r="B1880" s="23">
        <v>4185.1000000000004</v>
      </c>
    </row>
    <row r="1881" spans="1:2" ht="15" customHeight="1" x14ac:dyDescent="0.3">
      <c r="A1881" s="26">
        <v>38.727777777777774</v>
      </c>
      <c r="B1881" s="23">
        <v>4163.21</v>
      </c>
    </row>
    <row r="1882" spans="1:2" ht="15" customHeight="1" x14ac:dyDescent="0.3">
      <c r="A1882" s="26">
        <v>24.533333333333335</v>
      </c>
      <c r="B1882" s="23">
        <v>4154.97</v>
      </c>
    </row>
    <row r="1883" spans="1:2" ht="15" customHeight="1" x14ac:dyDescent="0.3">
      <c r="A1883" s="26">
        <v>30.844444444444445</v>
      </c>
      <c r="B1883" s="23">
        <v>4151.03</v>
      </c>
    </row>
    <row r="1884" spans="1:2" ht="15" customHeight="1" x14ac:dyDescent="0.3">
      <c r="A1884" s="26">
        <v>30.944444444444443</v>
      </c>
      <c r="B1884" s="23">
        <v>4149.74</v>
      </c>
    </row>
    <row r="1885" spans="1:2" ht="15" customHeight="1" x14ac:dyDescent="0.3">
      <c r="A1885" s="26">
        <v>30.972222222222221</v>
      </c>
      <c r="B1885" s="23">
        <v>4137.5200000000004</v>
      </c>
    </row>
    <row r="1886" spans="1:2" ht="15" customHeight="1" x14ac:dyDescent="0.3">
      <c r="A1886" s="26">
        <v>31.838888888888889</v>
      </c>
      <c r="B1886" s="23">
        <v>4134.08</v>
      </c>
    </row>
    <row r="1887" spans="1:2" ht="15" customHeight="1" x14ac:dyDescent="0.3">
      <c r="A1887" s="26">
        <v>28.797222222222221</v>
      </c>
      <c r="B1887" s="23">
        <v>4133.6400000000003</v>
      </c>
    </row>
    <row r="1888" spans="1:2" ht="15" customHeight="1" x14ac:dyDescent="0.3">
      <c r="A1888" s="26">
        <v>32.483333333333334</v>
      </c>
      <c r="B1888" s="23">
        <v>4076.5</v>
      </c>
    </row>
    <row r="1889" spans="1:2" ht="15" customHeight="1" x14ac:dyDescent="0.3">
      <c r="A1889" s="26">
        <v>32.519444444444446</v>
      </c>
      <c r="B1889" s="23">
        <v>4074.45</v>
      </c>
    </row>
    <row r="1890" spans="1:2" ht="15" customHeight="1" x14ac:dyDescent="0.3">
      <c r="A1890" s="26">
        <v>20.638888888888889</v>
      </c>
      <c r="B1890" s="23">
        <v>4070.51</v>
      </c>
    </row>
    <row r="1891" spans="1:2" ht="15" customHeight="1" x14ac:dyDescent="0.3">
      <c r="A1891" s="26">
        <v>39.727777777777774</v>
      </c>
      <c r="B1891" s="23">
        <v>4070.42</v>
      </c>
    </row>
    <row r="1892" spans="1:2" ht="15" customHeight="1" x14ac:dyDescent="0.3">
      <c r="A1892" s="26">
        <v>27.733333333333334</v>
      </c>
      <c r="B1892" s="23">
        <v>4058.71</v>
      </c>
    </row>
    <row r="1893" spans="1:2" ht="15" customHeight="1" x14ac:dyDescent="0.3">
      <c r="A1893" s="26">
        <v>29.819444444444443</v>
      </c>
      <c r="B1893" s="23">
        <v>4058.12</v>
      </c>
    </row>
    <row r="1894" spans="1:2" ht="15" customHeight="1" x14ac:dyDescent="0.3">
      <c r="A1894" s="26">
        <v>34.522222222222226</v>
      </c>
      <c r="B1894" s="23">
        <v>4047.94</v>
      </c>
    </row>
    <row r="1895" spans="1:2" ht="15" customHeight="1" x14ac:dyDescent="0.3">
      <c r="A1895" s="26">
        <v>29.45</v>
      </c>
      <c r="B1895" s="23">
        <v>4040.56</v>
      </c>
    </row>
    <row r="1896" spans="1:2" ht="15" customHeight="1" x14ac:dyDescent="0.3">
      <c r="A1896" s="26">
        <v>39.577777777777776</v>
      </c>
      <c r="B1896" s="23">
        <v>4039.9</v>
      </c>
    </row>
    <row r="1897" spans="1:2" ht="15" customHeight="1" x14ac:dyDescent="0.3">
      <c r="A1897" s="26">
        <v>38.919444444444444</v>
      </c>
      <c r="B1897" s="23">
        <v>4038.41</v>
      </c>
    </row>
    <row r="1898" spans="1:2" ht="15" customHeight="1" x14ac:dyDescent="0.3">
      <c r="A1898" s="26">
        <v>30.658333333333335</v>
      </c>
      <c r="B1898" s="23">
        <v>4032.24</v>
      </c>
    </row>
    <row r="1899" spans="1:2" ht="15" customHeight="1" x14ac:dyDescent="0.3">
      <c r="A1899" s="26">
        <v>22.736111111111111</v>
      </c>
      <c r="B1899" s="23">
        <v>4005.42</v>
      </c>
    </row>
    <row r="1900" spans="1:2" ht="15" customHeight="1" x14ac:dyDescent="0.3">
      <c r="A1900" s="26">
        <v>33.911111111111111</v>
      </c>
      <c r="B1900" s="23">
        <v>4002.36</v>
      </c>
    </row>
    <row r="1901" spans="1:2" ht="15" customHeight="1" x14ac:dyDescent="0.3">
      <c r="A1901" s="26">
        <v>32.602777777777774</v>
      </c>
      <c r="B1901" s="23">
        <v>3994.18</v>
      </c>
    </row>
    <row r="1902" spans="1:2" ht="15" customHeight="1" x14ac:dyDescent="0.3">
      <c r="A1902" s="26">
        <v>32.544444444444444</v>
      </c>
      <c r="B1902" s="23">
        <v>3989.84</v>
      </c>
    </row>
    <row r="1903" spans="1:2" ht="15" customHeight="1" x14ac:dyDescent="0.3">
      <c r="A1903" s="26">
        <v>26.75</v>
      </c>
      <c r="B1903" s="23">
        <v>3987.93</v>
      </c>
    </row>
    <row r="1904" spans="1:2" ht="15" customHeight="1" x14ac:dyDescent="0.3">
      <c r="A1904" s="26">
        <v>26.808333333333334</v>
      </c>
      <c r="B1904" s="23">
        <v>3981.98</v>
      </c>
    </row>
    <row r="1905" spans="1:2" ht="15" customHeight="1" x14ac:dyDescent="0.3">
      <c r="A1905" s="26">
        <v>32.858333333333334</v>
      </c>
      <c r="B1905" s="23">
        <v>3972.92</v>
      </c>
    </row>
    <row r="1906" spans="1:2" ht="15" customHeight="1" x14ac:dyDescent="0.3">
      <c r="A1906" s="26">
        <v>27.908333333333335</v>
      </c>
      <c r="B1906" s="23">
        <v>3956.07</v>
      </c>
    </row>
    <row r="1907" spans="1:2" ht="15" customHeight="1" x14ac:dyDescent="0.3">
      <c r="A1907" s="26">
        <v>23.911111111111111</v>
      </c>
      <c r="B1907" s="23">
        <v>3955.98</v>
      </c>
    </row>
    <row r="1908" spans="1:2" ht="15" customHeight="1" x14ac:dyDescent="0.3">
      <c r="A1908" s="26">
        <v>29.574999999999999</v>
      </c>
      <c r="B1908" s="23">
        <v>3947.41</v>
      </c>
    </row>
    <row r="1909" spans="1:2" ht="15" customHeight="1" x14ac:dyDescent="0.3">
      <c r="A1909" s="26">
        <v>29.691666666666666</v>
      </c>
      <c r="B1909" s="23">
        <v>3943.6</v>
      </c>
    </row>
    <row r="1910" spans="1:2" ht="15" customHeight="1" x14ac:dyDescent="0.3">
      <c r="A1910" s="26">
        <v>34.62222222222222</v>
      </c>
      <c r="B1910" s="23">
        <v>3935.18</v>
      </c>
    </row>
    <row r="1911" spans="1:2" ht="15" customHeight="1" x14ac:dyDescent="0.3">
      <c r="A1911" s="26">
        <v>20.980555555555554</v>
      </c>
      <c r="B1911" s="23">
        <v>3931.51</v>
      </c>
    </row>
    <row r="1912" spans="1:2" ht="15" customHeight="1" x14ac:dyDescent="0.3">
      <c r="A1912" s="26">
        <v>22.911111111111111</v>
      </c>
      <c r="B1912" s="23">
        <v>3925.76</v>
      </c>
    </row>
    <row r="1913" spans="1:2" ht="15" customHeight="1" x14ac:dyDescent="0.3">
      <c r="A1913" s="26">
        <v>37.924999999999997</v>
      </c>
      <c r="B1913" s="23">
        <v>3910.44</v>
      </c>
    </row>
    <row r="1914" spans="1:2" ht="15" customHeight="1" x14ac:dyDescent="0.3">
      <c r="A1914" s="26">
        <v>25.538888888888888</v>
      </c>
      <c r="B1914" s="23">
        <v>3906.13</v>
      </c>
    </row>
    <row r="1915" spans="1:2" ht="15" customHeight="1" x14ac:dyDescent="0.3">
      <c r="A1915" s="26">
        <v>41.780555555555559</v>
      </c>
      <c r="B1915" s="23">
        <v>3902.07</v>
      </c>
    </row>
    <row r="1916" spans="1:2" ht="15" customHeight="1" x14ac:dyDescent="0.3">
      <c r="A1916" s="26">
        <v>29.733333333333334</v>
      </c>
      <c r="B1916" s="23">
        <v>3898.35</v>
      </c>
    </row>
    <row r="1917" spans="1:2" ht="15" customHeight="1" x14ac:dyDescent="0.3">
      <c r="A1917" s="26">
        <v>18.902777777777779</v>
      </c>
      <c r="B1917" s="23">
        <v>3889.2</v>
      </c>
    </row>
    <row r="1918" spans="1:2" ht="15" customHeight="1" x14ac:dyDescent="0.3">
      <c r="A1918" s="26">
        <v>26.625</v>
      </c>
      <c r="B1918" s="23">
        <v>3877.3</v>
      </c>
    </row>
    <row r="1919" spans="1:2" ht="15" customHeight="1" x14ac:dyDescent="0.3">
      <c r="A1919" s="26">
        <v>31.869444444444444</v>
      </c>
      <c r="B1919" s="23">
        <v>3875.73</v>
      </c>
    </row>
    <row r="1920" spans="1:2" ht="15" customHeight="1" x14ac:dyDescent="0.3">
      <c r="A1920" s="26">
        <v>32.955555555555556</v>
      </c>
      <c r="B1920" s="23">
        <v>3866.86</v>
      </c>
    </row>
    <row r="1921" spans="1:2" ht="15" customHeight="1" x14ac:dyDescent="0.3">
      <c r="A1921" s="26">
        <v>21.638888888888889</v>
      </c>
      <c r="B1921" s="23">
        <v>3861.21</v>
      </c>
    </row>
    <row r="1922" spans="1:2" ht="15" customHeight="1" x14ac:dyDescent="0.3">
      <c r="A1922" s="26">
        <v>22.005555555555556</v>
      </c>
      <c r="B1922" s="23">
        <v>3858.51</v>
      </c>
    </row>
    <row r="1923" spans="1:2" ht="15" customHeight="1" x14ac:dyDescent="0.3">
      <c r="A1923" s="26">
        <v>31.802777777777777</v>
      </c>
      <c r="B1923" s="23">
        <v>3857.76</v>
      </c>
    </row>
    <row r="1924" spans="1:2" ht="15" customHeight="1" x14ac:dyDescent="0.3">
      <c r="A1924" s="26">
        <v>28.822222222222223</v>
      </c>
      <c r="B1924" s="23">
        <v>3847.67</v>
      </c>
    </row>
    <row r="1925" spans="1:2" ht="15" customHeight="1" x14ac:dyDescent="0.3">
      <c r="A1925" s="26">
        <v>41.69166666666667</v>
      </c>
      <c r="B1925" s="23">
        <v>3797.2</v>
      </c>
    </row>
    <row r="1926" spans="1:2" ht="15" customHeight="1" x14ac:dyDescent="0.3">
      <c r="A1926" s="26">
        <v>23.955555555555556</v>
      </c>
      <c r="B1926" s="23">
        <v>3796.36</v>
      </c>
    </row>
    <row r="1927" spans="1:2" ht="15" customHeight="1" x14ac:dyDescent="0.3">
      <c r="A1927" s="26">
        <v>34.777777777777779</v>
      </c>
      <c r="B1927" s="23">
        <v>3793.55</v>
      </c>
    </row>
    <row r="1928" spans="1:2" ht="15" customHeight="1" x14ac:dyDescent="0.3">
      <c r="A1928" s="26">
        <v>41.486111111111114</v>
      </c>
      <c r="B1928" s="23">
        <v>3785.77</v>
      </c>
    </row>
    <row r="1929" spans="1:2" ht="15" customHeight="1" x14ac:dyDescent="0.3">
      <c r="A1929" s="26">
        <v>35.62222222222222</v>
      </c>
      <c r="B1929" s="23">
        <v>3773.23</v>
      </c>
    </row>
    <row r="1930" spans="1:2" ht="15" customHeight="1" x14ac:dyDescent="0.3">
      <c r="A1930" s="26">
        <v>28.547222222222221</v>
      </c>
      <c r="B1930" s="23">
        <v>3766.88</v>
      </c>
    </row>
    <row r="1931" spans="1:2" ht="15" customHeight="1" x14ac:dyDescent="0.3">
      <c r="A1931" s="26">
        <v>31.622222222222224</v>
      </c>
      <c r="B1931" s="23">
        <v>3761.29</v>
      </c>
    </row>
    <row r="1932" spans="1:2" ht="15" customHeight="1" x14ac:dyDescent="0.3">
      <c r="A1932" s="26">
        <v>31.786111111111111</v>
      </c>
      <c r="B1932" s="23">
        <v>3757.84</v>
      </c>
    </row>
    <row r="1933" spans="1:2" ht="15" customHeight="1" x14ac:dyDescent="0.3">
      <c r="A1933" s="26">
        <v>31.611111111111111</v>
      </c>
      <c r="B1933" s="23">
        <v>3756.62</v>
      </c>
    </row>
    <row r="1934" spans="1:2" ht="15" customHeight="1" x14ac:dyDescent="0.3">
      <c r="A1934" s="26">
        <v>36.74722222222222</v>
      </c>
      <c r="B1934" s="23">
        <v>3748.56</v>
      </c>
    </row>
    <row r="1935" spans="1:2" ht="15" customHeight="1" x14ac:dyDescent="0.3">
      <c r="A1935" s="26">
        <v>29.961111111111112</v>
      </c>
      <c r="B1935" s="23">
        <v>3736.46</v>
      </c>
    </row>
    <row r="1936" spans="1:2" ht="15" customHeight="1" x14ac:dyDescent="0.3">
      <c r="A1936" s="26">
        <v>28.794444444444444</v>
      </c>
      <c r="B1936" s="23">
        <v>3732.63</v>
      </c>
    </row>
    <row r="1937" spans="1:2" ht="15" customHeight="1" x14ac:dyDescent="0.3">
      <c r="A1937" s="26">
        <v>36.519444444444446</v>
      </c>
      <c r="B1937" s="23">
        <v>3731.6</v>
      </c>
    </row>
    <row r="1938" spans="1:2" ht="15" customHeight="1" x14ac:dyDescent="0.3">
      <c r="A1938" s="26">
        <v>18.591666666666665</v>
      </c>
      <c r="B1938" s="23">
        <v>3722.23</v>
      </c>
    </row>
    <row r="1939" spans="1:2" ht="15" customHeight="1" x14ac:dyDescent="0.3">
      <c r="A1939" s="26">
        <v>33.516666666666666</v>
      </c>
      <c r="B1939" s="23">
        <v>3704.35</v>
      </c>
    </row>
    <row r="1940" spans="1:2" ht="15" customHeight="1" x14ac:dyDescent="0.3">
      <c r="A1940" s="26">
        <v>34.805555555555557</v>
      </c>
      <c r="B1940" s="23">
        <v>3699.54</v>
      </c>
    </row>
    <row r="1941" spans="1:2" ht="15" customHeight="1" x14ac:dyDescent="0.3">
      <c r="A1941" s="26">
        <v>27.630555555555556</v>
      </c>
      <c r="B1941" s="23">
        <v>3693.43</v>
      </c>
    </row>
    <row r="1942" spans="1:2" ht="15" customHeight="1" x14ac:dyDescent="0.3">
      <c r="A1942" s="26">
        <v>41.483333333333334</v>
      </c>
      <c r="B1942" s="23">
        <v>3688.38</v>
      </c>
    </row>
    <row r="1943" spans="1:2" ht="15" customHeight="1" x14ac:dyDescent="0.3">
      <c r="A1943" s="26">
        <v>19.911111111111111</v>
      </c>
      <c r="B1943" s="23">
        <v>3688.35</v>
      </c>
    </row>
    <row r="1944" spans="1:2" ht="15" customHeight="1" x14ac:dyDescent="0.3">
      <c r="A1944" s="26">
        <v>38.922222222222224</v>
      </c>
      <c r="B1944" s="23">
        <v>3678.86</v>
      </c>
    </row>
    <row r="1945" spans="1:2" ht="15" customHeight="1" x14ac:dyDescent="0.3">
      <c r="A1945" s="26">
        <v>30.733333333333334</v>
      </c>
      <c r="B1945" s="23">
        <v>3659.35</v>
      </c>
    </row>
    <row r="1946" spans="1:2" ht="15" customHeight="1" x14ac:dyDescent="0.3">
      <c r="A1946" s="26">
        <v>32.583333333333336</v>
      </c>
      <c r="B1946" s="23">
        <v>3653.29</v>
      </c>
    </row>
    <row r="1947" spans="1:2" ht="15" customHeight="1" x14ac:dyDescent="0.3">
      <c r="A1947" s="26">
        <v>30.558333333333334</v>
      </c>
      <c r="B1947" s="23">
        <v>3645.09</v>
      </c>
    </row>
    <row r="1948" spans="1:2" ht="15" customHeight="1" x14ac:dyDescent="0.3">
      <c r="A1948" s="26">
        <v>37.983333333333334</v>
      </c>
      <c r="B1948" s="23">
        <v>3622.13</v>
      </c>
    </row>
    <row r="1949" spans="1:2" ht="15" customHeight="1" x14ac:dyDescent="0.3">
      <c r="A1949" s="26">
        <v>32.658333333333331</v>
      </c>
      <c r="B1949" s="23">
        <v>3606.43</v>
      </c>
    </row>
    <row r="1950" spans="1:2" ht="15" customHeight="1" x14ac:dyDescent="0.3">
      <c r="A1950" s="26">
        <v>34.594444444444441</v>
      </c>
      <c r="B1950" s="23">
        <v>3603.6</v>
      </c>
    </row>
    <row r="1951" spans="1:2" ht="15" customHeight="1" x14ac:dyDescent="0.3">
      <c r="A1951" s="26">
        <v>23.822222222222223</v>
      </c>
      <c r="B1951" s="23">
        <v>3597.6</v>
      </c>
    </row>
    <row r="1952" spans="1:2" ht="15" customHeight="1" x14ac:dyDescent="0.3">
      <c r="A1952" s="26">
        <v>25.594444444444445</v>
      </c>
      <c r="B1952" s="23">
        <v>3594.17</v>
      </c>
    </row>
    <row r="1953" spans="1:2" ht="15" customHeight="1" x14ac:dyDescent="0.3">
      <c r="A1953" s="26">
        <v>24.005555555555556</v>
      </c>
      <c r="B1953" s="23">
        <v>3591.48</v>
      </c>
    </row>
    <row r="1954" spans="1:2" ht="15" customHeight="1" x14ac:dyDescent="0.3">
      <c r="A1954" s="26">
        <v>36.447222222222223</v>
      </c>
      <c r="B1954" s="23">
        <v>3589.14</v>
      </c>
    </row>
    <row r="1955" spans="1:2" ht="15" customHeight="1" x14ac:dyDescent="0.3">
      <c r="A1955" s="26">
        <v>21.574999999999999</v>
      </c>
      <c r="B1955" s="23">
        <v>3579.83</v>
      </c>
    </row>
    <row r="1956" spans="1:2" ht="15" customHeight="1" x14ac:dyDescent="0.3">
      <c r="A1956" s="26">
        <v>27.791666666666668</v>
      </c>
      <c r="B1956" s="23">
        <v>3578</v>
      </c>
    </row>
    <row r="1957" spans="1:2" ht="15" customHeight="1" x14ac:dyDescent="0.3">
      <c r="A1957" s="26">
        <v>34.805555555555557</v>
      </c>
      <c r="B1957" s="23">
        <v>3569.96</v>
      </c>
    </row>
    <row r="1958" spans="1:2" ht="15" customHeight="1" x14ac:dyDescent="0.3">
      <c r="A1958" s="26">
        <v>41.661111111111111</v>
      </c>
      <c r="B1958" s="23">
        <v>3562.87</v>
      </c>
    </row>
    <row r="1959" spans="1:2" ht="15" customHeight="1" x14ac:dyDescent="0.3">
      <c r="A1959" s="26">
        <v>27.977777777777778</v>
      </c>
      <c r="B1959" s="23">
        <v>3561.89</v>
      </c>
    </row>
    <row r="1960" spans="1:2" ht="15" customHeight="1" x14ac:dyDescent="0.3">
      <c r="A1960" s="26">
        <v>27.663888888888888</v>
      </c>
      <c r="B1960" s="23">
        <v>3558.62</v>
      </c>
    </row>
    <row r="1961" spans="1:2" ht="15" customHeight="1" x14ac:dyDescent="0.3">
      <c r="A1961" s="26">
        <v>28.705555555555556</v>
      </c>
      <c r="B1961" s="23">
        <v>3556.92</v>
      </c>
    </row>
    <row r="1962" spans="1:2" ht="15" customHeight="1" x14ac:dyDescent="0.3">
      <c r="A1962" s="26">
        <v>30.461111111111112</v>
      </c>
      <c r="B1962" s="23">
        <v>3554.2</v>
      </c>
    </row>
    <row r="1963" spans="1:2" ht="15" customHeight="1" x14ac:dyDescent="0.3">
      <c r="A1963" s="26">
        <v>34.647222222222226</v>
      </c>
      <c r="B1963" s="23">
        <v>3540.12</v>
      </c>
    </row>
    <row r="1964" spans="1:2" ht="15" customHeight="1" x14ac:dyDescent="0.3">
      <c r="A1964" s="26">
        <v>19.788888888888888</v>
      </c>
      <c r="B1964" s="23">
        <v>3538.9</v>
      </c>
    </row>
    <row r="1965" spans="1:2" ht="15" customHeight="1" x14ac:dyDescent="0.3">
      <c r="A1965" s="26">
        <v>24.727777777777778</v>
      </c>
      <c r="B1965" s="23">
        <v>3537.7</v>
      </c>
    </row>
    <row r="1966" spans="1:2" ht="15" customHeight="1" x14ac:dyDescent="0.3">
      <c r="A1966" s="26">
        <v>23.711111111111112</v>
      </c>
      <c r="B1966" s="23">
        <v>3500.61</v>
      </c>
    </row>
    <row r="1967" spans="1:2" ht="15" customHeight="1" x14ac:dyDescent="0.3">
      <c r="A1967" s="26">
        <v>26.722222222222221</v>
      </c>
      <c r="B1967" s="23">
        <v>3490.55</v>
      </c>
    </row>
    <row r="1968" spans="1:2" ht="15" customHeight="1" x14ac:dyDescent="0.3">
      <c r="A1968" s="26">
        <v>26.719444444444445</v>
      </c>
      <c r="B1968" s="23">
        <v>3484.33</v>
      </c>
    </row>
    <row r="1969" spans="1:2" ht="15" customHeight="1" x14ac:dyDescent="0.3">
      <c r="A1969" s="26">
        <v>18.95</v>
      </c>
      <c r="B1969" s="23">
        <v>3481.87</v>
      </c>
    </row>
    <row r="1970" spans="1:2" ht="15" customHeight="1" x14ac:dyDescent="0.3">
      <c r="A1970" s="26">
        <v>29.655555555555555</v>
      </c>
      <c r="B1970" s="23">
        <v>3471.41</v>
      </c>
    </row>
    <row r="1971" spans="1:2" ht="15" customHeight="1" x14ac:dyDescent="0.3">
      <c r="A1971" s="26">
        <v>19.858333333333334</v>
      </c>
      <c r="B1971" s="23">
        <v>3463.51</v>
      </c>
    </row>
    <row r="1972" spans="1:2" ht="15" customHeight="1" x14ac:dyDescent="0.3">
      <c r="A1972" s="26">
        <v>35.733333333333334</v>
      </c>
      <c r="B1972" s="23">
        <v>3453.77</v>
      </c>
    </row>
    <row r="1973" spans="1:2" ht="15" customHeight="1" x14ac:dyDescent="0.3">
      <c r="A1973" s="26">
        <v>22.966666666666665</v>
      </c>
      <c r="B1973" s="23">
        <v>3443.06</v>
      </c>
    </row>
    <row r="1974" spans="1:2" ht="15" customHeight="1" x14ac:dyDescent="0.3">
      <c r="A1974" s="26">
        <v>36.780555555555559</v>
      </c>
      <c r="B1974" s="23">
        <v>3436.5</v>
      </c>
    </row>
    <row r="1975" spans="1:2" ht="15" customHeight="1" x14ac:dyDescent="0.3">
      <c r="A1975" s="26">
        <v>21.45</v>
      </c>
      <c r="B1975" s="23">
        <v>3434.38</v>
      </c>
    </row>
    <row r="1976" spans="1:2" ht="15" customHeight="1" x14ac:dyDescent="0.3">
      <c r="A1976" s="26">
        <v>26.469444444444445</v>
      </c>
      <c r="B1976" s="23">
        <v>3410.32</v>
      </c>
    </row>
    <row r="1977" spans="1:2" ht="15" customHeight="1" x14ac:dyDescent="0.3">
      <c r="A1977" s="26">
        <v>18.894444444444446</v>
      </c>
      <c r="B1977" s="23">
        <v>3393.36</v>
      </c>
    </row>
    <row r="1978" spans="1:2" ht="15" customHeight="1" x14ac:dyDescent="0.3">
      <c r="A1978" s="26">
        <v>26.613888888888887</v>
      </c>
      <c r="B1978" s="23">
        <v>3392.98</v>
      </c>
    </row>
    <row r="1979" spans="1:2" ht="15" customHeight="1" x14ac:dyDescent="0.3">
      <c r="A1979" s="26">
        <v>26.827777777777779</v>
      </c>
      <c r="B1979" s="23">
        <v>3392.37</v>
      </c>
    </row>
    <row r="1980" spans="1:2" ht="15" customHeight="1" x14ac:dyDescent="0.3">
      <c r="A1980" s="26">
        <v>26.569444444444443</v>
      </c>
      <c r="B1980" s="23">
        <v>3385.4</v>
      </c>
    </row>
    <row r="1981" spans="1:2" ht="15" customHeight="1" x14ac:dyDescent="0.3">
      <c r="A1981" s="26">
        <v>26.483333333333334</v>
      </c>
      <c r="B1981" s="23">
        <v>3378.91</v>
      </c>
    </row>
    <row r="1982" spans="1:2" ht="15" customHeight="1" x14ac:dyDescent="0.3">
      <c r="A1982" s="26">
        <v>29.669444444444444</v>
      </c>
      <c r="B1982" s="23">
        <v>3366.67</v>
      </c>
    </row>
    <row r="1983" spans="1:2" ht="15" customHeight="1" x14ac:dyDescent="0.3">
      <c r="A1983" s="26">
        <v>27.958333333333332</v>
      </c>
      <c r="B1983" s="23">
        <v>3353.47</v>
      </c>
    </row>
    <row r="1984" spans="1:2" ht="15" customHeight="1" x14ac:dyDescent="0.3">
      <c r="A1984" s="26">
        <v>29.611111111111111</v>
      </c>
      <c r="B1984" s="23">
        <v>3353.28</v>
      </c>
    </row>
    <row r="1985" spans="1:2" ht="15" customHeight="1" x14ac:dyDescent="0.3">
      <c r="A1985" s="26">
        <v>31.769444444444446</v>
      </c>
      <c r="B1985" s="23">
        <v>3342.79</v>
      </c>
    </row>
    <row r="1986" spans="1:2" ht="15" customHeight="1" x14ac:dyDescent="0.3">
      <c r="A1986" s="26">
        <v>25.966666666666665</v>
      </c>
      <c r="B1986" s="23">
        <v>3309.79</v>
      </c>
    </row>
    <row r="1987" spans="1:2" ht="15" customHeight="1" x14ac:dyDescent="0.3">
      <c r="A1987" s="26">
        <v>19.555555555555557</v>
      </c>
      <c r="B1987" s="23">
        <v>3308.46</v>
      </c>
    </row>
    <row r="1988" spans="1:2" ht="15" customHeight="1" x14ac:dyDescent="0.3">
      <c r="A1988" s="26">
        <v>19.508333333333333</v>
      </c>
      <c r="B1988" s="23">
        <v>3300.7</v>
      </c>
    </row>
    <row r="1989" spans="1:2" ht="15" customHeight="1" x14ac:dyDescent="0.3">
      <c r="A1989" s="26">
        <v>26.558333333333334</v>
      </c>
      <c r="B1989" s="23">
        <v>3292.53</v>
      </c>
    </row>
    <row r="1990" spans="1:2" ht="15" customHeight="1" x14ac:dyDescent="0.3">
      <c r="A1990" s="26">
        <v>19.930555555555557</v>
      </c>
      <c r="B1990" s="23">
        <v>3280.22</v>
      </c>
    </row>
    <row r="1991" spans="1:2" ht="15" customHeight="1" x14ac:dyDescent="0.3">
      <c r="A1991" s="26">
        <v>21.672222222222221</v>
      </c>
      <c r="B1991" s="23">
        <v>3279.87</v>
      </c>
    </row>
    <row r="1992" spans="1:2" ht="15" customHeight="1" x14ac:dyDescent="0.3">
      <c r="A1992" s="26">
        <v>28.93611111111111</v>
      </c>
      <c r="B1992" s="23">
        <v>3277.16</v>
      </c>
    </row>
    <row r="1993" spans="1:2" ht="15" customHeight="1" x14ac:dyDescent="0.3">
      <c r="A1993" s="26">
        <v>28.516666666666666</v>
      </c>
      <c r="B1993" s="23">
        <v>3268.85</v>
      </c>
    </row>
    <row r="1994" spans="1:2" ht="15" customHeight="1" x14ac:dyDescent="0.3">
      <c r="A1994" s="26">
        <v>31.569444444444443</v>
      </c>
      <c r="B1994" s="23">
        <v>3260.2</v>
      </c>
    </row>
    <row r="1995" spans="1:2" ht="15" customHeight="1" x14ac:dyDescent="0.3">
      <c r="A1995" s="26">
        <v>25.766666666666666</v>
      </c>
      <c r="B1995" s="23">
        <v>3238.44</v>
      </c>
    </row>
    <row r="1996" spans="1:2" ht="15" customHeight="1" x14ac:dyDescent="0.3">
      <c r="A1996" s="26">
        <v>25.85</v>
      </c>
      <c r="B1996" s="23">
        <v>3227.12</v>
      </c>
    </row>
    <row r="1997" spans="1:2" ht="15" customHeight="1" x14ac:dyDescent="0.3">
      <c r="A1997" s="26">
        <v>25.922222222222221</v>
      </c>
      <c r="B1997" s="23">
        <v>3213.62</v>
      </c>
    </row>
    <row r="1998" spans="1:2" ht="15" customHeight="1" x14ac:dyDescent="0.3">
      <c r="A1998" s="26">
        <v>25.461111111111112</v>
      </c>
      <c r="B1998" s="23">
        <v>3208.79</v>
      </c>
    </row>
    <row r="1999" spans="1:2" ht="15" customHeight="1" x14ac:dyDescent="0.3">
      <c r="A1999" s="26">
        <v>25.925000000000001</v>
      </c>
      <c r="B1999" s="23">
        <v>3206.49</v>
      </c>
    </row>
    <row r="2000" spans="1:2" ht="15" customHeight="1" x14ac:dyDescent="0.3">
      <c r="A2000" s="26">
        <v>26.658333333333335</v>
      </c>
      <c r="B2000" s="23">
        <v>3201.25</v>
      </c>
    </row>
    <row r="2001" spans="1:2" ht="15" customHeight="1" x14ac:dyDescent="0.3">
      <c r="A2001" s="26">
        <v>21.766666666666666</v>
      </c>
      <c r="B2001" s="23">
        <v>3180.51</v>
      </c>
    </row>
    <row r="2002" spans="1:2" ht="15" customHeight="1" x14ac:dyDescent="0.3">
      <c r="A2002" s="26">
        <v>22.708333333333332</v>
      </c>
      <c r="B2002" s="23">
        <v>3179.96</v>
      </c>
    </row>
    <row r="2003" spans="1:2" ht="15" customHeight="1" x14ac:dyDescent="0.3">
      <c r="A2003" s="26">
        <v>26.930555555555557</v>
      </c>
      <c r="B2003" s="23">
        <v>3176.82</v>
      </c>
    </row>
    <row r="2004" spans="1:2" ht="15" customHeight="1" x14ac:dyDescent="0.3">
      <c r="A2004" s="26">
        <v>26.816666666666666</v>
      </c>
      <c r="B2004" s="23">
        <v>3176.29</v>
      </c>
    </row>
    <row r="2005" spans="1:2" ht="15" customHeight="1" x14ac:dyDescent="0.3">
      <c r="A2005" s="26">
        <v>28.922222222222221</v>
      </c>
      <c r="B2005" s="23">
        <v>3172.02</v>
      </c>
    </row>
    <row r="2006" spans="1:2" ht="15" customHeight="1" x14ac:dyDescent="0.3">
      <c r="A2006" s="26">
        <v>28.619444444444444</v>
      </c>
      <c r="B2006" s="23">
        <v>3171.61</v>
      </c>
    </row>
    <row r="2007" spans="1:2" ht="15" customHeight="1" x14ac:dyDescent="0.3">
      <c r="A2007" s="26">
        <v>21.774999999999999</v>
      </c>
      <c r="B2007" s="23">
        <v>3167.46</v>
      </c>
    </row>
    <row r="2008" spans="1:2" ht="15" customHeight="1" x14ac:dyDescent="0.3">
      <c r="A2008" s="26">
        <v>29.702777777777779</v>
      </c>
      <c r="B2008" s="23">
        <v>3162.02</v>
      </c>
    </row>
    <row r="2009" spans="1:2" ht="15" customHeight="1" x14ac:dyDescent="0.3">
      <c r="A2009" s="26">
        <v>28.911111111111111</v>
      </c>
      <c r="B2009" s="23">
        <v>3161.45</v>
      </c>
    </row>
    <row r="2010" spans="1:2" ht="15" customHeight="1" x14ac:dyDescent="0.3">
      <c r="A2010" s="26">
        <v>23.952777777777779</v>
      </c>
      <c r="B2010" s="23">
        <v>3128.35</v>
      </c>
    </row>
    <row r="2011" spans="1:2" ht="15" customHeight="1" x14ac:dyDescent="0.3">
      <c r="A2011" s="26">
        <v>35.852777777777774</v>
      </c>
      <c r="B2011" s="23">
        <v>3088.06</v>
      </c>
    </row>
    <row r="2012" spans="1:2" ht="15" customHeight="1" x14ac:dyDescent="0.3">
      <c r="A2012" s="26">
        <v>21.652777777777779</v>
      </c>
      <c r="B2012" s="23">
        <v>3077.1</v>
      </c>
    </row>
    <row r="2013" spans="1:2" ht="15" customHeight="1" x14ac:dyDescent="0.3">
      <c r="A2013" s="26">
        <v>27.744444444444444</v>
      </c>
      <c r="B2013" s="23">
        <v>3070.81</v>
      </c>
    </row>
    <row r="2014" spans="1:2" ht="15" customHeight="1" x14ac:dyDescent="0.3">
      <c r="A2014" s="26">
        <v>33.68611111111111</v>
      </c>
      <c r="B2014" s="23">
        <v>3065.49</v>
      </c>
    </row>
    <row r="2015" spans="1:2" ht="15" customHeight="1" x14ac:dyDescent="0.3">
      <c r="A2015" s="26">
        <v>28.7</v>
      </c>
      <c r="B2015" s="23">
        <v>3062.51</v>
      </c>
    </row>
    <row r="2016" spans="1:2" ht="15" customHeight="1" x14ac:dyDescent="0.3">
      <c r="A2016" s="26">
        <v>20.963888888888889</v>
      </c>
      <c r="B2016" s="23">
        <v>3056.39</v>
      </c>
    </row>
    <row r="2017" spans="1:2" ht="15" customHeight="1" x14ac:dyDescent="0.3">
      <c r="A2017" s="26">
        <v>25.461111111111112</v>
      </c>
      <c r="B2017" s="23">
        <v>3051.73</v>
      </c>
    </row>
    <row r="2018" spans="1:2" ht="15" customHeight="1" x14ac:dyDescent="0.3">
      <c r="A2018" s="26">
        <v>24.830555555555556</v>
      </c>
      <c r="B2018" s="23">
        <v>3046.06</v>
      </c>
    </row>
    <row r="2019" spans="1:2" ht="15" customHeight="1" x14ac:dyDescent="0.3">
      <c r="A2019" s="26">
        <v>24.730555555555554</v>
      </c>
      <c r="B2019" s="23">
        <v>3044.21</v>
      </c>
    </row>
    <row r="2020" spans="1:2" ht="15" customHeight="1" x14ac:dyDescent="0.3">
      <c r="A2020" s="26">
        <v>25.469444444444445</v>
      </c>
      <c r="B2020" s="23">
        <v>3021.81</v>
      </c>
    </row>
    <row r="2021" spans="1:2" ht="15" customHeight="1" x14ac:dyDescent="0.3">
      <c r="A2021" s="26">
        <v>34.694444444444443</v>
      </c>
      <c r="B2021" s="23">
        <v>3018.04</v>
      </c>
    </row>
    <row r="2022" spans="1:2" ht="15" customHeight="1" x14ac:dyDescent="0.3">
      <c r="A2022" s="26">
        <v>20.480555555555554</v>
      </c>
      <c r="B2022" s="23">
        <v>3012.22</v>
      </c>
    </row>
    <row r="2023" spans="1:2" ht="15" customHeight="1" x14ac:dyDescent="0.3">
      <c r="A2023" s="26">
        <v>31.55</v>
      </c>
      <c r="B2023" s="23">
        <v>2985.67</v>
      </c>
    </row>
    <row r="2024" spans="1:2" ht="15" customHeight="1" x14ac:dyDescent="0.3">
      <c r="A2024" s="26">
        <v>35.972222222222221</v>
      </c>
      <c r="B2024" s="23">
        <v>2979.52</v>
      </c>
    </row>
    <row r="2025" spans="1:2" ht="15" customHeight="1" x14ac:dyDescent="0.3">
      <c r="A2025" s="26">
        <v>27.705555555555556</v>
      </c>
      <c r="B2025" s="23">
        <v>2974.13</v>
      </c>
    </row>
    <row r="2026" spans="1:2" ht="15" customHeight="1" x14ac:dyDescent="0.3">
      <c r="A2026" s="26">
        <v>20.68888888888889</v>
      </c>
      <c r="B2026" s="23">
        <v>2943.41</v>
      </c>
    </row>
    <row r="2027" spans="1:2" ht="15" customHeight="1" x14ac:dyDescent="0.3">
      <c r="A2027" s="26">
        <v>26.93888888888889</v>
      </c>
      <c r="B2027" s="23">
        <v>2927.06</v>
      </c>
    </row>
    <row r="2028" spans="1:2" ht="15" customHeight="1" x14ac:dyDescent="0.3">
      <c r="A2028" s="26">
        <v>20.008333333333333</v>
      </c>
      <c r="B2028" s="23">
        <v>2913.57</v>
      </c>
    </row>
    <row r="2029" spans="1:2" ht="15" customHeight="1" x14ac:dyDescent="0.3">
      <c r="A2029" s="26">
        <v>26.986111111111111</v>
      </c>
      <c r="B2029" s="23">
        <v>2904.09</v>
      </c>
    </row>
    <row r="2030" spans="1:2" ht="15" customHeight="1" x14ac:dyDescent="0.3">
      <c r="A2030" s="26">
        <v>26.622222222222224</v>
      </c>
      <c r="B2030" s="23">
        <v>2902.91</v>
      </c>
    </row>
    <row r="2031" spans="1:2" ht="15" customHeight="1" x14ac:dyDescent="0.3">
      <c r="A2031" s="26">
        <v>23.602777777777778</v>
      </c>
      <c r="B2031" s="23">
        <v>2899.49</v>
      </c>
    </row>
    <row r="2032" spans="1:2" ht="15" customHeight="1" x14ac:dyDescent="0.3">
      <c r="A2032" s="26">
        <v>22.9</v>
      </c>
      <c r="B2032" s="23">
        <v>2897.46</v>
      </c>
    </row>
    <row r="2033" spans="1:2" ht="15" customHeight="1" x14ac:dyDescent="0.3">
      <c r="A2033" s="26">
        <v>26.963888888888889</v>
      </c>
      <c r="B2033" s="23">
        <v>2897.32</v>
      </c>
    </row>
    <row r="2034" spans="1:2" ht="15" customHeight="1" x14ac:dyDescent="0.3">
      <c r="A2034" s="26">
        <v>29.822222222222223</v>
      </c>
      <c r="B2034" s="23">
        <v>2867.12</v>
      </c>
    </row>
    <row r="2035" spans="1:2" ht="15" customHeight="1" x14ac:dyDescent="0.3">
      <c r="A2035" s="26">
        <v>29.602777777777778</v>
      </c>
      <c r="B2035" s="23">
        <v>2866.09</v>
      </c>
    </row>
    <row r="2036" spans="1:2" ht="15" customHeight="1" x14ac:dyDescent="0.3">
      <c r="A2036" s="26">
        <v>24.761111111111113</v>
      </c>
      <c r="B2036" s="23">
        <v>2855.44</v>
      </c>
    </row>
    <row r="2037" spans="1:2" ht="15" customHeight="1" x14ac:dyDescent="0.3">
      <c r="A2037" s="26">
        <v>24.975000000000001</v>
      </c>
      <c r="B2037" s="23">
        <v>2850.68</v>
      </c>
    </row>
    <row r="2038" spans="1:2" ht="15" customHeight="1" x14ac:dyDescent="0.3">
      <c r="A2038" s="26">
        <v>24.56388888888889</v>
      </c>
      <c r="B2038" s="23">
        <v>2842.76</v>
      </c>
    </row>
    <row r="2039" spans="1:2" ht="15" customHeight="1" x14ac:dyDescent="0.3">
      <c r="A2039" s="26">
        <v>22.68611111111111</v>
      </c>
      <c r="B2039" s="23">
        <v>2819.51</v>
      </c>
    </row>
    <row r="2040" spans="1:2" ht="15" customHeight="1" x14ac:dyDescent="0.3">
      <c r="A2040" s="26">
        <v>19.708333333333332</v>
      </c>
      <c r="B2040" s="23">
        <v>2803.7</v>
      </c>
    </row>
    <row r="2041" spans="1:2" ht="15" customHeight="1" x14ac:dyDescent="0.3">
      <c r="A2041" s="26">
        <v>18.844444444444445</v>
      </c>
      <c r="B2041" s="23">
        <v>2801.26</v>
      </c>
    </row>
    <row r="2042" spans="1:2" ht="15" customHeight="1" x14ac:dyDescent="0.3">
      <c r="A2042" s="26">
        <v>23.455555555555556</v>
      </c>
      <c r="B2042" s="23">
        <v>2789.06</v>
      </c>
    </row>
    <row r="2043" spans="1:2" ht="15" customHeight="1" x14ac:dyDescent="0.3">
      <c r="A2043" s="26">
        <v>23.774999999999999</v>
      </c>
      <c r="B2043" s="23">
        <v>2775.19</v>
      </c>
    </row>
    <row r="2044" spans="1:2" ht="15" customHeight="1" x14ac:dyDescent="0.3">
      <c r="A2044" s="26">
        <v>18.566666666666666</v>
      </c>
      <c r="B2044" s="23">
        <v>2773.46</v>
      </c>
    </row>
    <row r="2045" spans="1:2" ht="15" customHeight="1" x14ac:dyDescent="0.3">
      <c r="A2045" s="26">
        <v>25.827777777777779</v>
      </c>
      <c r="B2045" s="23">
        <v>2758.99</v>
      </c>
    </row>
    <row r="2046" spans="1:2" ht="15" customHeight="1" x14ac:dyDescent="0.3">
      <c r="A2046" s="26">
        <v>22.658333333333335</v>
      </c>
      <c r="B2046" s="23">
        <v>2755.02</v>
      </c>
    </row>
    <row r="2047" spans="1:2" ht="15" customHeight="1" x14ac:dyDescent="0.3">
      <c r="A2047" s="26">
        <v>22.680555555555557</v>
      </c>
      <c r="B2047" s="23">
        <v>2741.95</v>
      </c>
    </row>
    <row r="2048" spans="1:2" ht="15" customHeight="1" x14ac:dyDescent="0.3">
      <c r="A2048" s="26">
        <v>22.475000000000001</v>
      </c>
      <c r="B2048" s="23">
        <v>2731.91</v>
      </c>
    </row>
    <row r="2049" spans="1:2" ht="15" customHeight="1" x14ac:dyDescent="0.3">
      <c r="A2049" s="26">
        <v>19.513888888888889</v>
      </c>
      <c r="B2049" s="23">
        <v>2730.11</v>
      </c>
    </row>
    <row r="2050" spans="1:2" ht="15" customHeight="1" x14ac:dyDescent="0.3">
      <c r="A2050" s="26">
        <v>25.672222222222221</v>
      </c>
      <c r="B2050" s="23">
        <v>2727.4</v>
      </c>
    </row>
    <row r="2051" spans="1:2" ht="15" customHeight="1" x14ac:dyDescent="0.3">
      <c r="A2051" s="26">
        <v>34.799999999999997</v>
      </c>
      <c r="B2051" s="23">
        <v>2726.06</v>
      </c>
    </row>
    <row r="2052" spans="1:2" ht="15" customHeight="1" x14ac:dyDescent="0.3">
      <c r="A2052" s="26">
        <v>25.605555555555554</v>
      </c>
      <c r="B2052" s="23">
        <v>2721.32</v>
      </c>
    </row>
    <row r="2053" spans="1:2" ht="15" customHeight="1" x14ac:dyDescent="0.3">
      <c r="A2053" s="26">
        <v>19.838888888888889</v>
      </c>
      <c r="B2053" s="23">
        <v>2719.28</v>
      </c>
    </row>
    <row r="2054" spans="1:2" ht="15" customHeight="1" x14ac:dyDescent="0.3">
      <c r="A2054" s="26">
        <v>19.519444444444446</v>
      </c>
      <c r="B2054" s="23">
        <v>2710.83</v>
      </c>
    </row>
    <row r="2055" spans="1:2" ht="15" customHeight="1" x14ac:dyDescent="0.3">
      <c r="A2055" s="26">
        <v>19.547222222222221</v>
      </c>
      <c r="B2055" s="23">
        <v>2709.24</v>
      </c>
    </row>
    <row r="2056" spans="1:2" ht="15" customHeight="1" x14ac:dyDescent="0.3">
      <c r="A2056" s="26">
        <v>19.891666666666666</v>
      </c>
      <c r="B2056" s="23">
        <v>2709.11</v>
      </c>
    </row>
    <row r="2057" spans="1:2" ht="15" customHeight="1" x14ac:dyDescent="0.3">
      <c r="A2057" s="26">
        <v>26.986111111111111</v>
      </c>
      <c r="B2057" s="23">
        <v>2699.57</v>
      </c>
    </row>
    <row r="2058" spans="1:2" ht="15" customHeight="1" x14ac:dyDescent="0.3">
      <c r="A2058" s="26">
        <v>23.991666666666667</v>
      </c>
      <c r="B2058" s="23">
        <v>2690.11</v>
      </c>
    </row>
    <row r="2059" spans="1:2" ht="15" customHeight="1" x14ac:dyDescent="0.3">
      <c r="A2059" s="26">
        <v>28.683333333333334</v>
      </c>
      <c r="B2059" s="23">
        <v>2689.5</v>
      </c>
    </row>
    <row r="2060" spans="1:2" ht="15" customHeight="1" x14ac:dyDescent="0.3">
      <c r="A2060" s="26">
        <v>28.725000000000001</v>
      </c>
      <c r="B2060" s="23">
        <v>2684.69</v>
      </c>
    </row>
    <row r="2061" spans="1:2" ht="15" customHeight="1" x14ac:dyDescent="0.3">
      <c r="A2061" s="26">
        <v>26.841666666666665</v>
      </c>
      <c r="B2061" s="23">
        <v>2680.95</v>
      </c>
    </row>
    <row r="2062" spans="1:2" ht="15" customHeight="1" x14ac:dyDescent="0.3">
      <c r="A2062" s="26">
        <v>22.497222222222224</v>
      </c>
      <c r="B2062" s="23">
        <v>2643.27</v>
      </c>
    </row>
    <row r="2063" spans="1:2" ht="15" customHeight="1" x14ac:dyDescent="0.3">
      <c r="A2063" s="26">
        <v>22.955555555555556</v>
      </c>
      <c r="B2063" s="23">
        <v>2639.04</v>
      </c>
    </row>
    <row r="2064" spans="1:2" ht="15" customHeight="1" x14ac:dyDescent="0.3">
      <c r="A2064" s="26">
        <v>25.783333333333335</v>
      </c>
      <c r="B2064" s="23">
        <v>2632.99</v>
      </c>
    </row>
    <row r="2065" spans="1:2" ht="15" customHeight="1" x14ac:dyDescent="0.3">
      <c r="A2065" s="26">
        <v>21.783333333333335</v>
      </c>
      <c r="B2065" s="23">
        <v>2597.7800000000002</v>
      </c>
    </row>
    <row r="2066" spans="1:2" ht="15" customHeight="1" x14ac:dyDescent="0.3">
      <c r="A2066" s="26">
        <v>21.861111111111111</v>
      </c>
      <c r="B2066" s="23">
        <v>2585.85</v>
      </c>
    </row>
    <row r="2067" spans="1:2" ht="15" customHeight="1" x14ac:dyDescent="0.3">
      <c r="A2067" s="26">
        <v>21.647222222222222</v>
      </c>
      <c r="B2067" s="23">
        <v>2585.27</v>
      </c>
    </row>
    <row r="2068" spans="1:2" ht="15" customHeight="1" x14ac:dyDescent="0.3">
      <c r="A2068" s="26">
        <v>20.883333333333333</v>
      </c>
      <c r="B2068" s="23">
        <v>2585.04</v>
      </c>
    </row>
    <row r="2069" spans="1:2" ht="15" customHeight="1" x14ac:dyDescent="0.3">
      <c r="A2069" s="26">
        <v>20.658333333333335</v>
      </c>
      <c r="B2069" s="23">
        <v>2566.4699999999998</v>
      </c>
    </row>
    <row r="2070" spans="1:2" ht="15" customHeight="1" x14ac:dyDescent="0.3">
      <c r="A2070" s="26">
        <v>31.558333333333334</v>
      </c>
      <c r="B2070" s="23">
        <v>2545.6799999999998</v>
      </c>
    </row>
    <row r="2071" spans="1:2" ht="15" customHeight="1" x14ac:dyDescent="0.3">
      <c r="A2071" s="26">
        <v>32.68611111111111</v>
      </c>
      <c r="B2071" s="23">
        <v>2540.39</v>
      </c>
    </row>
    <row r="2072" spans="1:2" ht="15" customHeight="1" x14ac:dyDescent="0.3">
      <c r="A2072" s="26">
        <v>25.861111111111111</v>
      </c>
      <c r="B2072" s="23">
        <v>2534.39</v>
      </c>
    </row>
    <row r="2073" spans="1:2" ht="15" customHeight="1" x14ac:dyDescent="0.3">
      <c r="A2073" s="26">
        <v>22.786111111111111</v>
      </c>
      <c r="B2073" s="23">
        <v>2527.8200000000002</v>
      </c>
    </row>
    <row r="2074" spans="1:2" ht="15" customHeight="1" x14ac:dyDescent="0.3">
      <c r="A2074" s="26">
        <v>25.6</v>
      </c>
      <c r="B2074" s="23">
        <v>2523.17</v>
      </c>
    </row>
    <row r="2075" spans="1:2" ht="15" customHeight="1" x14ac:dyDescent="0.3">
      <c r="A2075" s="26">
        <v>31.841666666666665</v>
      </c>
      <c r="B2075" s="23">
        <v>2510.79</v>
      </c>
    </row>
    <row r="2076" spans="1:2" ht="15" customHeight="1" x14ac:dyDescent="0.3">
      <c r="A2076" s="26">
        <v>18.755555555555556</v>
      </c>
      <c r="B2076" s="23">
        <v>2500.9299999999998</v>
      </c>
    </row>
    <row r="2077" spans="1:2" ht="15" customHeight="1" x14ac:dyDescent="0.3">
      <c r="A2077" s="26">
        <v>27.647222222222222</v>
      </c>
      <c r="B2077" s="23">
        <v>2498.41</v>
      </c>
    </row>
    <row r="2078" spans="1:2" ht="15" customHeight="1" x14ac:dyDescent="0.3">
      <c r="A2078" s="26">
        <v>27.913888888888888</v>
      </c>
      <c r="B2078" s="23">
        <v>2497.04</v>
      </c>
    </row>
    <row r="2079" spans="1:2" ht="15" customHeight="1" x14ac:dyDescent="0.3">
      <c r="A2079" s="26">
        <v>27.65</v>
      </c>
      <c r="B2079" s="23">
        <v>2494.02</v>
      </c>
    </row>
    <row r="2080" spans="1:2" ht="15" customHeight="1" x14ac:dyDescent="0.3">
      <c r="A2080" s="26">
        <v>27.588888888888889</v>
      </c>
      <c r="B2080" s="23">
        <v>2483.7399999999998</v>
      </c>
    </row>
    <row r="2081" spans="1:2" ht="15" customHeight="1" x14ac:dyDescent="0.3">
      <c r="A2081" s="26">
        <v>24.966666666666665</v>
      </c>
      <c r="B2081" s="23">
        <v>2480.98</v>
      </c>
    </row>
    <row r="2082" spans="1:2" ht="15" customHeight="1" x14ac:dyDescent="0.3">
      <c r="A2082" s="26">
        <v>24.933333333333334</v>
      </c>
      <c r="B2082" s="23">
        <v>2473.33</v>
      </c>
    </row>
    <row r="2083" spans="1:2" ht="15" customHeight="1" x14ac:dyDescent="0.3">
      <c r="A2083" s="26">
        <v>24.808333333333334</v>
      </c>
      <c r="B2083" s="23">
        <v>2464.62</v>
      </c>
    </row>
    <row r="2084" spans="1:2" ht="15" customHeight="1" x14ac:dyDescent="0.3">
      <c r="A2084" s="26">
        <v>20.908333333333335</v>
      </c>
      <c r="B2084" s="23">
        <v>2459.7199999999998</v>
      </c>
    </row>
    <row r="2085" spans="1:2" ht="15" customHeight="1" x14ac:dyDescent="0.3">
      <c r="A2085" s="26">
        <v>24.552777777777777</v>
      </c>
      <c r="B2085" s="23">
        <v>2457.5</v>
      </c>
    </row>
    <row r="2086" spans="1:2" ht="15" customHeight="1" x14ac:dyDescent="0.3">
      <c r="A2086" s="26">
        <v>20.858333333333334</v>
      </c>
      <c r="B2086" s="23">
        <v>2457.21</v>
      </c>
    </row>
    <row r="2087" spans="1:2" ht="15" customHeight="1" x14ac:dyDescent="0.3">
      <c r="A2087" s="26">
        <v>23.547222222222221</v>
      </c>
      <c r="B2087" s="23">
        <v>2438.06</v>
      </c>
    </row>
    <row r="2088" spans="1:2" ht="15" customHeight="1" x14ac:dyDescent="0.3">
      <c r="A2088" s="26">
        <v>23.572222222222223</v>
      </c>
      <c r="B2088" s="23">
        <v>2416.96</v>
      </c>
    </row>
    <row r="2089" spans="1:2" ht="15" customHeight="1" x14ac:dyDescent="0.3">
      <c r="A2089" s="26">
        <v>22.013888888888889</v>
      </c>
      <c r="B2089" s="23">
        <v>2404.73</v>
      </c>
    </row>
    <row r="2090" spans="1:2" ht="15" customHeight="1" x14ac:dyDescent="0.3">
      <c r="A2090" s="26">
        <v>23.827777777777779</v>
      </c>
      <c r="B2090" s="23">
        <v>2396.1</v>
      </c>
    </row>
    <row r="2091" spans="1:2" ht="15" customHeight="1" x14ac:dyDescent="0.3">
      <c r="A2091" s="26">
        <v>23.475000000000001</v>
      </c>
      <c r="B2091" s="23">
        <v>2395.17</v>
      </c>
    </row>
    <row r="2092" spans="1:2" ht="15" customHeight="1" x14ac:dyDescent="0.3">
      <c r="A2092" s="26">
        <v>34.488888888888887</v>
      </c>
      <c r="B2092" s="23">
        <v>2373.3000000000002</v>
      </c>
    </row>
    <row r="2093" spans="1:2" ht="15" customHeight="1" x14ac:dyDescent="0.3">
      <c r="A2093" s="26">
        <v>20.591666666666665</v>
      </c>
      <c r="B2093" s="23">
        <v>2362.23</v>
      </c>
    </row>
    <row r="2094" spans="1:2" ht="15" customHeight="1" x14ac:dyDescent="0.3">
      <c r="A2094" s="26">
        <v>24.630555555555556</v>
      </c>
      <c r="B2094" s="23">
        <v>2352.9699999999998</v>
      </c>
    </row>
    <row r="2095" spans="1:2" ht="15" customHeight="1" x14ac:dyDescent="0.3">
      <c r="A2095" s="26">
        <v>19.555555555555557</v>
      </c>
      <c r="B2095" s="23">
        <v>2331.52</v>
      </c>
    </row>
    <row r="2096" spans="1:2" ht="15" customHeight="1" x14ac:dyDescent="0.3">
      <c r="A2096" s="26">
        <v>26.475000000000001</v>
      </c>
      <c r="B2096" s="23">
        <v>2322.62</v>
      </c>
    </row>
    <row r="2097" spans="1:2" ht="15" customHeight="1" x14ac:dyDescent="0.3">
      <c r="A2097" s="26">
        <v>18.755555555555556</v>
      </c>
      <c r="B2097" s="23">
        <v>2304</v>
      </c>
    </row>
    <row r="2098" spans="1:2" ht="15" customHeight="1" x14ac:dyDescent="0.3">
      <c r="A2098" s="26">
        <v>26.527777777777779</v>
      </c>
      <c r="B2098" s="23">
        <v>2302.3000000000002</v>
      </c>
    </row>
    <row r="2099" spans="1:2" ht="15" customHeight="1" x14ac:dyDescent="0.3">
      <c r="A2099" s="26">
        <v>33.674999999999997</v>
      </c>
      <c r="B2099" s="23">
        <v>2295.2399999999998</v>
      </c>
    </row>
    <row r="2100" spans="1:2" ht="15" customHeight="1" x14ac:dyDescent="0.3">
      <c r="A2100" s="26">
        <v>31.977777777777778</v>
      </c>
      <c r="B2100" s="23">
        <v>2277.7199999999998</v>
      </c>
    </row>
    <row r="2101" spans="1:2" ht="15" customHeight="1" x14ac:dyDescent="0.3">
      <c r="A2101" s="26">
        <v>20.572222222222223</v>
      </c>
      <c r="B2101" s="23">
        <v>2261.5700000000002</v>
      </c>
    </row>
    <row r="2102" spans="1:2" ht="15" customHeight="1" x14ac:dyDescent="0.3">
      <c r="A2102" s="26">
        <v>20.897222222222222</v>
      </c>
      <c r="B2102" s="23">
        <v>2257.48</v>
      </c>
    </row>
    <row r="2103" spans="1:2" ht="15" customHeight="1" x14ac:dyDescent="0.3">
      <c r="A2103" s="26">
        <v>22.491666666666667</v>
      </c>
      <c r="B2103" s="23">
        <v>2254.8000000000002</v>
      </c>
    </row>
    <row r="2104" spans="1:2" ht="15" customHeight="1" x14ac:dyDescent="0.3">
      <c r="A2104" s="26">
        <v>22.93888888888889</v>
      </c>
      <c r="B2104" s="23">
        <v>2250.84</v>
      </c>
    </row>
    <row r="2105" spans="1:2" ht="15" customHeight="1" x14ac:dyDescent="0.3">
      <c r="A2105" s="26">
        <v>19.494444444444444</v>
      </c>
      <c r="B2105" s="23">
        <v>2221.56</v>
      </c>
    </row>
    <row r="2106" spans="1:2" ht="15" customHeight="1" x14ac:dyDescent="0.3">
      <c r="A2106" s="26">
        <v>18.488888888888887</v>
      </c>
      <c r="B2106" s="23">
        <v>2219.4499999999998</v>
      </c>
    </row>
    <row r="2107" spans="1:2" ht="15" customHeight="1" x14ac:dyDescent="0.3">
      <c r="A2107" s="26">
        <v>18.702777777777779</v>
      </c>
      <c r="B2107" s="23">
        <v>2217.6</v>
      </c>
    </row>
    <row r="2108" spans="1:2" ht="15" customHeight="1" x14ac:dyDescent="0.3">
      <c r="A2108" s="26">
        <v>18.986111111111111</v>
      </c>
      <c r="B2108" s="23">
        <v>2217.4699999999998</v>
      </c>
    </row>
    <row r="2109" spans="1:2" ht="15" customHeight="1" x14ac:dyDescent="0.3">
      <c r="A2109" s="26">
        <v>28.558333333333334</v>
      </c>
      <c r="B2109" s="23">
        <v>2213.21</v>
      </c>
    </row>
    <row r="2110" spans="1:2" ht="15" customHeight="1" x14ac:dyDescent="0.3">
      <c r="A2110" s="26">
        <v>18.863888888888887</v>
      </c>
      <c r="B2110" s="23">
        <v>2211.13</v>
      </c>
    </row>
    <row r="2111" spans="1:2" ht="15" customHeight="1" x14ac:dyDescent="0.3">
      <c r="A2111" s="26">
        <v>18.838888888888889</v>
      </c>
      <c r="B2111" s="23">
        <v>2207.6999999999998</v>
      </c>
    </row>
    <row r="2112" spans="1:2" ht="15" customHeight="1" x14ac:dyDescent="0.3">
      <c r="A2112" s="26">
        <v>18.569444444444443</v>
      </c>
      <c r="B2112" s="23">
        <v>2205.98</v>
      </c>
    </row>
    <row r="2113" spans="1:2" ht="15" customHeight="1" x14ac:dyDescent="0.3">
      <c r="A2113" s="26">
        <v>18.611111111111111</v>
      </c>
      <c r="B2113" s="23">
        <v>2203.7399999999998</v>
      </c>
    </row>
    <row r="2114" spans="1:2" ht="15" customHeight="1" x14ac:dyDescent="0.3">
      <c r="A2114" s="26">
        <v>18.838888888888889</v>
      </c>
      <c r="B2114" s="23">
        <v>2203.4699999999998</v>
      </c>
    </row>
    <row r="2115" spans="1:2" ht="15" customHeight="1" x14ac:dyDescent="0.3">
      <c r="A2115" s="26">
        <v>18.863888888888887</v>
      </c>
      <c r="B2115" s="23">
        <v>2201.1</v>
      </c>
    </row>
    <row r="2116" spans="1:2" ht="15" customHeight="1" x14ac:dyDescent="0.3">
      <c r="A2116" s="26">
        <v>18.738888888888887</v>
      </c>
      <c r="B2116" s="23">
        <v>2200.83</v>
      </c>
    </row>
    <row r="2117" spans="1:2" ht="15" customHeight="1" x14ac:dyDescent="0.3">
      <c r="A2117" s="26">
        <v>18.763888888888889</v>
      </c>
      <c r="B2117" s="23">
        <v>2198.19</v>
      </c>
    </row>
    <row r="2118" spans="1:2" ht="15" customHeight="1" x14ac:dyDescent="0.3">
      <c r="A2118" s="26">
        <v>18.502777777777776</v>
      </c>
      <c r="B2118" s="23">
        <v>2196.4699999999998</v>
      </c>
    </row>
    <row r="2119" spans="1:2" ht="15" customHeight="1" x14ac:dyDescent="0.3">
      <c r="A2119" s="26">
        <v>31.477777777777778</v>
      </c>
      <c r="B2119" s="23">
        <v>2193.1999999999998</v>
      </c>
    </row>
    <row r="2120" spans="1:2" ht="15" customHeight="1" x14ac:dyDescent="0.3">
      <c r="A2120" s="26">
        <v>28.697222222222223</v>
      </c>
      <c r="B2120" s="23">
        <v>2170.08</v>
      </c>
    </row>
    <row r="2121" spans="1:2" ht="15" customHeight="1" x14ac:dyDescent="0.3">
      <c r="A2121" s="26">
        <v>22.791666666666668</v>
      </c>
      <c r="B2121" s="23">
        <v>2166.73</v>
      </c>
    </row>
    <row r="2122" spans="1:2" ht="15" customHeight="1" x14ac:dyDescent="0.3">
      <c r="A2122" s="26">
        <v>22.494444444444444</v>
      </c>
      <c r="B2122" s="23">
        <v>2156.75</v>
      </c>
    </row>
    <row r="2123" spans="1:2" ht="15" customHeight="1" x14ac:dyDescent="0.3">
      <c r="A2123" s="26">
        <v>22.524999999999999</v>
      </c>
      <c r="B2123" s="23">
        <v>2155.6799999999998</v>
      </c>
    </row>
    <row r="2124" spans="1:2" ht="15" customHeight="1" x14ac:dyDescent="0.3">
      <c r="A2124" s="26">
        <v>22.627777777777776</v>
      </c>
      <c r="B2124" s="23">
        <v>2154.36</v>
      </c>
    </row>
    <row r="2125" spans="1:2" ht="15" customHeight="1" x14ac:dyDescent="0.3">
      <c r="A2125" s="26">
        <v>22.447222222222223</v>
      </c>
      <c r="B2125" s="23">
        <v>2150.4699999999998</v>
      </c>
    </row>
    <row r="2126" spans="1:2" ht="15" customHeight="1" x14ac:dyDescent="0.3">
      <c r="A2126" s="26">
        <v>18.677777777777777</v>
      </c>
      <c r="B2126" s="23">
        <v>2144.85</v>
      </c>
    </row>
    <row r="2127" spans="1:2" ht="15" customHeight="1" x14ac:dyDescent="0.3">
      <c r="A2127" s="26">
        <v>19.802777777777777</v>
      </c>
      <c r="B2127" s="23">
        <v>2138.0700000000002</v>
      </c>
    </row>
    <row r="2128" spans="1:2" ht="15" customHeight="1" x14ac:dyDescent="0.3">
      <c r="A2128" s="26">
        <v>25.763888888888889</v>
      </c>
      <c r="B2128" s="23">
        <v>2137.65</v>
      </c>
    </row>
    <row r="2129" spans="1:2" ht="15" customHeight="1" x14ac:dyDescent="0.3">
      <c r="A2129" s="26">
        <v>19.7</v>
      </c>
      <c r="B2129" s="23">
        <v>2136.88</v>
      </c>
    </row>
    <row r="2130" spans="1:2" ht="15" customHeight="1" x14ac:dyDescent="0.3">
      <c r="A2130" s="26">
        <v>19.769444444444446</v>
      </c>
      <c r="B2130" s="23">
        <v>2134.9</v>
      </c>
    </row>
    <row r="2131" spans="1:2" ht="15" customHeight="1" x14ac:dyDescent="0.3">
      <c r="A2131" s="26">
        <v>19.461111111111112</v>
      </c>
      <c r="B2131" s="23">
        <v>2130.6799999999998</v>
      </c>
    </row>
    <row r="2132" spans="1:2" ht="15" customHeight="1" x14ac:dyDescent="0.3">
      <c r="A2132" s="26">
        <v>19.772222222222222</v>
      </c>
      <c r="B2132" s="23">
        <v>2128.4299999999998</v>
      </c>
    </row>
    <row r="2133" spans="1:2" ht="15" customHeight="1" x14ac:dyDescent="0.3">
      <c r="A2133" s="26">
        <v>18.594444444444445</v>
      </c>
      <c r="B2133" s="23">
        <v>2118.61</v>
      </c>
    </row>
    <row r="2134" spans="1:2" ht="15" customHeight="1" x14ac:dyDescent="0.3">
      <c r="A2134" s="26">
        <v>19.68888888888889</v>
      </c>
      <c r="B2134" s="23">
        <v>2117.34</v>
      </c>
    </row>
    <row r="2135" spans="1:2" ht="15" customHeight="1" x14ac:dyDescent="0.3">
      <c r="A2135" s="26">
        <v>33.880555555555553</v>
      </c>
      <c r="B2135" s="23">
        <v>2106.2600000000002</v>
      </c>
    </row>
    <row r="2136" spans="1:2" ht="15" customHeight="1" x14ac:dyDescent="0.3">
      <c r="A2136" s="26">
        <v>21.527777777777779</v>
      </c>
      <c r="B2136" s="23">
        <v>2104.11</v>
      </c>
    </row>
    <row r="2137" spans="1:2" ht="15" customHeight="1" x14ac:dyDescent="0.3">
      <c r="A2137" s="26">
        <v>21.961111111111112</v>
      </c>
      <c r="B2137" s="23">
        <v>2103.08</v>
      </c>
    </row>
    <row r="2138" spans="1:2" ht="15" customHeight="1" x14ac:dyDescent="0.3">
      <c r="A2138" s="26">
        <v>21.816666666666666</v>
      </c>
      <c r="B2138" s="23">
        <v>2102.2600000000002</v>
      </c>
    </row>
    <row r="2139" spans="1:2" ht="15" customHeight="1" x14ac:dyDescent="0.3">
      <c r="A2139" s="26">
        <v>18.988888888888887</v>
      </c>
      <c r="B2139" s="23">
        <v>2094.1</v>
      </c>
    </row>
    <row r="2140" spans="1:2" ht="15" customHeight="1" x14ac:dyDescent="0.3">
      <c r="A2140" s="26">
        <v>22.866666666666667</v>
      </c>
      <c r="B2140" s="23">
        <v>2055.3200000000002</v>
      </c>
    </row>
    <row r="2141" spans="1:2" ht="15" customHeight="1" x14ac:dyDescent="0.3">
      <c r="A2141" s="26">
        <v>22.766666666666666</v>
      </c>
      <c r="B2141" s="23">
        <v>2045.69</v>
      </c>
    </row>
    <row r="2142" spans="1:2" ht="15" customHeight="1" x14ac:dyDescent="0.3">
      <c r="A2142" s="26">
        <v>21.844444444444445</v>
      </c>
      <c r="B2142" s="23">
        <v>2026.97</v>
      </c>
    </row>
    <row r="2143" spans="1:2" ht="15" customHeight="1" x14ac:dyDescent="0.3">
      <c r="A2143" s="26">
        <v>21.755555555555556</v>
      </c>
      <c r="B2143" s="23">
        <v>2020.55</v>
      </c>
    </row>
    <row r="2144" spans="1:2" ht="15" customHeight="1" x14ac:dyDescent="0.3">
      <c r="A2144" s="26">
        <v>21.93611111111111</v>
      </c>
      <c r="B2144" s="23">
        <v>2020.18</v>
      </c>
    </row>
    <row r="2145" spans="1:2" ht="15" customHeight="1" x14ac:dyDescent="0.3">
      <c r="A2145" s="26">
        <v>21.816666666666666</v>
      </c>
      <c r="B2145" s="23">
        <v>2007.95</v>
      </c>
    </row>
    <row r="2146" spans="1:2" ht="15" customHeight="1" x14ac:dyDescent="0.3">
      <c r="A2146" s="26">
        <v>24.733333333333334</v>
      </c>
      <c r="B2146" s="23">
        <v>1986.93</v>
      </c>
    </row>
    <row r="2147" spans="1:2" ht="15" customHeight="1" x14ac:dyDescent="0.3">
      <c r="A2147" s="26">
        <v>20.691666666666666</v>
      </c>
      <c r="B2147" s="23">
        <v>1984.45</v>
      </c>
    </row>
    <row r="2148" spans="1:2" ht="15" customHeight="1" x14ac:dyDescent="0.3">
      <c r="A2148" s="26">
        <v>24.441666666666666</v>
      </c>
      <c r="B2148" s="23">
        <v>1981.58</v>
      </c>
    </row>
    <row r="2149" spans="1:2" ht="15" customHeight="1" x14ac:dyDescent="0.3">
      <c r="A2149" s="26">
        <v>20.894444444444446</v>
      </c>
      <c r="B2149" s="23">
        <v>1980.07</v>
      </c>
    </row>
    <row r="2150" spans="1:2" ht="15" customHeight="1" x14ac:dyDescent="0.3">
      <c r="A2150" s="26">
        <v>24.691666666666666</v>
      </c>
      <c r="B2150" s="23">
        <v>1977.82</v>
      </c>
    </row>
    <row r="2151" spans="1:2" ht="15" customHeight="1" x14ac:dyDescent="0.3">
      <c r="A2151" s="26">
        <v>24.675000000000001</v>
      </c>
      <c r="B2151" s="23">
        <v>1972.95</v>
      </c>
    </row>
    <row r="2152" spans="1:2" ht="15" customHeight="1" x14ac:dyDescent="0.3">
      <c r="A2152" s="26">
        <v>24.694444444444443</v>
      </c>
      <c r="B2152" s="23">
        <v>1969.61</v>
      </c>
    </row>
    <row r="2153" spans="1:2" ht="15" customHeight="1" x14ac:dyDescent="0.3">
      <c r="A2153" s="26">
        <v>20.858333333333334</v>
      </c>
      <c r="B2153" s="23">
        <v>1967.02</v>
      </c>
    </row>
    <row r="2154" spans="1:2" ht="15" customHeight="1" x14ac:dyDescent="0.3">
      <c r="A2154" s="26">
        <v>20.752777777777776</v>
      </c>
      <c r="B2154" s="23">
        <v>1964.78</v>
      </c>
    </row>
    <row r="2155" spans="1:2" ht="15" customHeight="1" x14ac:dyDescent="0.3">
      <c r="A2155" s="26">
        <v>21.497222222222224</v>
      </c>
      <c r="B2155" s="23">
        <v>1917.32</v>
      </c>
    </row>
    <row r="2156" spans="1:2" ht="15" customHeight="1" x14ac:dyDescent="0.3">
      <c r="A2156" s="26">
        <v>21.847222222222221</v>
      </c>
      <c r="B2156" s="23">
        <v>1909.53</v>
      </c>
    </row>
    <row r="2157" spans="1:2" ht="15" customHeight="1" x14ac:dyDescent="0.3">
      <c r="A2157" s="26">
        <v>28.672222222222221</v>
      </c>
      <c r="B2157" s="23">
        <v>1908.9</v>
      </c>
    </row>
    <row r="2158" spans="1:2" ht="15" customHeight="1" x14ac:dyDescent="0.3">
      <c r="A2158" s="26">
        <v>21.827777777777779</v>
      </c>
      <c r="B2158" s="23">
        <v>1906.36</v>
      </c>
    </row>
    <row r="2159" spans="1:2" ht="15" customHeight="1" x14ac:dyDescent="0.3">
      <c r="A2159" s="26">
        <v>20.797222222222221</v>
      </c>
      <c r="B2159" s="23">
        <v>1880.49</v>
      </c>
    </row>
    <row r="2160" spans="1:2" ht="15" customHeight="1" x14ac:dyDescent="0.3">
      <c r="A2160" s="26">
        <v>20.774999999999999</v>
      </c>
      <c r="B2160" s="23">
        <v>1880.07</v>
      </c>
    </row>
    <row r="2161" spans="1:2" ht="15" customHeight="1" x14ac:dyDescent="0.3">
      <c r="A2161" s="26">
        <v>20.608333333333334</v>
      </c>
      <c r="B2161" s="23">
        <v>1877.93</v>
      </c>
    </row>
    <row r="2162" spans="1:2" ht="15" customHeight="1" x14ac:dyDescent="0.3">
      <c r="A2162" s="26">
        <v>20.711111111111112</v>
      </c>
      <c r="B2162" s="23">
        <v>1875.34</v>
      </c>
    </row>
    <row r="2163" spans="1:2" ht="15" customHeight="1" x14ac:dyDescent="0.3">
      <c r="A2163" s="26">
        <v>26.933333333333334</v>
      </c>
      <c r="B2163" s="23">
        <v>1865.98</v>
      </c>
    </row>
    <row r="2164" spans="1:2" ht="15" customHeight="1" x14ac:dyDescent="0.3">
      <c r="A2164" s="26">
        <v>18.447222222222223</v>
      </c>
      <c r="B2164" s="23">
        <v>1863.45</v>
      </c>
    </row>
    <row r="2165" spans="1:2" ht="15" customHeight="1" x14ac:dyDescent="0.3">
      <c r="A2165" s="26">
        <v>28.505555555555556</v>
      </c>
      <c r="B2165" s="23">
        <v>1850.55</v>
      </c>
    </row>
    <row r="2166" spans="1:2" ht="15" customHeight="1" x14ac:dyDescent="0.3">
      <c r="A2166" s="26">
        <v>19.883333333333333</v>
      </c>
      <c r="B2166" s="23">
        <v>1842.52</v>
      </c>
    </row>
    <row r="2167" spans="1:2" ht="15" customHeight="1" x14ac:dyDescent="0.3">
      <c r="A2167" s="26">
        <v>23.488888888888887</v>
      </c>
      <c r="B2167" s="23">
        <v>1837.28</v>
      </c>
    </row>
    <row r="2168" spans="1:2" ht="15" customHeight="1" x14ac:dyDescent="0.3">
      <c r="A2168" s="26">
        <v>19.844444444444445</v>
      </c>
      <c r="B2168" s="23">
        <v>1837.24</v>
      </c>
    </row>
    <row r="2169" spans="1:2" ht="15" customHeight="1" x14ac:dyDescent="0.3">
      <c r="A2169" s="26">
        <v>19.824999999999999</v>
      </c>
      <c r="B2169" s="23">
        <v>1832.09</v>
      </c>
    </row>
    <row r="2170" spans="1:2" ht="15" customHeight="1" x14ac:dyDescent="0.3">
      <c r="A2170" s="26">
        <v>23.68611111111111</v>
      </c>
      <c r="B2170" s="23">
        <v>1826.84</v>
      </c>
    </row>
    <row r="2171" spans="1:2" ht="15" customHeight="1" x14ac:dyDescent="0.3">
      <c r="A2171" s="26">
        <v>23.558333333333334</v>
      </c>
      <c r="B2171" s="23">
        <v>1824.29</v>
      </c>
    </row>
    <row r="2172" spans="1:2" ht="15" customHeight="1" x14ac:dyDescent="0.3">
      <c r="A2172" s="26">
        <v>18.802777777777777</v>
      </c>
      <c r="B2172" s="23">
        <v>1822.54</v>
      </c>
    </row>
    <row r="2173" spans="1:2" ht="15" customHeight="1" x14ac:dyDescent="0.3">
      <c r="A2173" s="26">
        <v>23.702777777777779</v>
      </c>
      <c r="B2173" s="23">
        <v>1815.88</v>
      </c>
    </row>
    <row r="2174" spans="1:2" ht="15" customHeight="1" x14ac:dyDescent="0.3">
      <c r="A2174" s="26">
        <v>20.486111111111111</v>
      </c>
      <c r="B2174" s="23">
        <v>1769.53</v>
      </c>
    </row>
    <row r="2175" spans="1:2" ht="15" customHeight="1" x14ac:dyDescent="0.3">
      <c r="A2175" s="26">
        <v>19.552777777777777</v>
      </c>
      <c r="B2175" s="23">
        <v>1759.34</v>
      </c>
    </row>
    <row r="2176" spans="1:2" ht="15" customHeight="1" x14ac:dyDescent="0.3">
      <c r="A2176" s="26">
        <v>24.669444444444444</v>
      </c>
      <c r="B2176" s="23">
        <v>1756.6</v>
      </c>
    </row>
    <row r="2177" spans="1:2" ht="15" customHeight="1" x14ac:dyDescent="0.3">
      <c r="A2177" s="26">
        <v>19.7</v>
      </c>
      <c r="B2177" s="23">
        <v>1748.77</v>
      </c>
    </row>
    <row r="2178" spans="1:2" ht="15" customHeight="1" x14ac:dyDescent="0.3">
      <c r="A2178" s="26">
        <v>19.861111111111111</v>
      </c>
      <c r="B2178" s="23">
        <v>1744.47</v>
      </c>
    </row>
    <row r="2179" spans="1:2" ht="15" customHeight="1" x14ac:dyDescent="0.3">
      <c r="A2179" s="26">
        <v>19.869444444444444</v>
      </c>
      <c r="B2179" s="23">
        <v>1743.21</v>
      </c>
    </row>
    <row r="2180" spans="1:2" ht="15" customHeight="1" x14ac:dyDescent="0.3">
      <c r="A2180" s="26">
        <v>19.566666666666666</v>
      </c>
      <c r="B2180" s="23">
        <v>1737.38</v>
      </c>
    </row>
    <row r="2181" spans="1:2" ht="15" customHeight="1" x14ac:dyDescent="0.3">
      <c r="A2181" s="26">
        <v>19.580555555555556</v>
      </c>
      <c r="B2181" s="23">
        <v>1731.68</v>
      </c>
    </row>
    <row r="2182" spans="1:2" ht="15" customHeight="1" x14ac:dyDescent="0.3">
      <c r="A2182" s="26">
        <v>19.769444444444446</v>
      </c>
      <c r="B2182" s="23">
        <v>1728.9</v>
      </c>
    </row>
    <row r="2183" spans="1:2" ht="15" customHeight="1" x14ac:dyDescent="0.3">
      <c r="A2183" s="26">
        <v>19.547222222222221</v>
      </c>
      <c r="B2183" s="23">
        <v>1727.79</v>
      </c>
    </row>
    <row r="2184" spans="1:2" ht="15" customHeight="1" x14ac:dyDescent="0.3">
      <c r="A2184" s="26">
        <v>18.747222222222224</v>
      </c>
      <c r="B2184" s="23">
        <v>1727.54</v>
      </c>
    </row>
    <row r="2185" spans="1:2" ht="15" customHeight="1" x14ac:dyDescent="0.3">
      <c r="A2185" s="26">
        <v>18.630555555555556</v>
      </c>
      <c r="B2185" s="23">
        <v>1725.55</v>
      </c>
    </row>
    <row r="2186" spans="1:2" ht="15" customHeight="1" x14ac:dyDescent="0.3">
      <c r="A2186" s="26">
        <v>18.741666666666667</v>
      </c>
      <c r="B2186" s="23">
        <v>1720.35</v>
      </c>
    </row>
    <row r="2187" spans="1:2" ht="15" customHeight="1" x14ac:dyDescent="0.3">
      <c r="A2187" s="26">
        <v>18.994444444444444</v>
      </c>
      <c r="B2187" s="23">
        <v>1719.44</v>
      </c>
    </row>
    <row r="2188" spans="1:2" ht="15" customHeight="1" x14ac:dyDescent="0.3">
      <c r="A2188" s="26">
        <v>18.713888888888889</v>
      </c>
      <c r="B2188" s="23">
        <v>1712.23</v>
      </c>
    </row>
    <row r="2189" spans="1:2" ht="15" customHeight="1" x14ac:dyDescent="0.3">
      <c r="A2189" s="26">
        <v>18.719444444444445</v>
      </c>
      <c r="B2189" s="23">
        <v>1711.03</v>
      </c>
    </row>
    <row r="2190" spans="1:2" ht="15" customHeight="1" x14ac:dyDescent="0.3">
      <c r="A2190" s="26">
        <v>18.488888888888887</v>
      </c>
      <c r="B2190" s="23">
        <v>1708.93</v>
      </c>
    </row>
    <row r="2191" spans="1:2" ht="15" customHeight="1" x14ac:dyDescent="0.3">
      <c r="A2191" s="26">
        <v>18.641666666666666</v>
      </c>
      <c r="B2191" s="23">
        <v>1708</v>
      </c>
    </row>
    <row r="2192" spans="1:2" ht="15" customHeight="1" x14ac:dyDescent="0.3">
      <c r="A2192" s="26">
        <v>18.505555555555556</v>
      </c>
      <c r="B2192" s="23">
        <v>1705.62</v>
      </c>
    </row>
    <row r="2193" spans="1:2" ht="15" customHeight="1" x14ac:dyDescent="0.3">
      <c r="A2193" s="26">
        <v>18.483333333333334</v>
      </c>
      <c r="B2193" s="23">
        <v>1704.7</v>
      </c>
    </row>
    <row r="2194" spans="1:2" ht="15" customHeight="1" x14ac:dyDescent="0.3">
      <c r="A2194" s="26">
        <v>18.586111111111112</v>
      </c>
      <c r="B2194" s="23">
        <v>1704.57</v>
      </c>
    </row>
    <row r="2195" spans="1:2" ht="15" customHeight="1" x14ac:dyDescent="0.3">
      <c r="A2195" s="26">
        <v>18.494444444444444</v>
      </c>
      <c r="B2195" s="23">
        <v>1702.46</v>
      </c>
    </row>
    <row r="2196" spans="1:2" ht="15" customHeight="1" x14ac:dyDescent="0.3">
      <c r="A2196" s="26">
        <v>18.558333333333334</v>
      </c>
      <c r="B2196" s="23">
        <v>1694.8</v>
      </c>
    </row>
    <row r="2197" spans="1:2" ht="15" customHeight="1" x14ac:dyDescent="0.3">
      <c r="A2197" s="26">
        <v>22.630555555555556</v>
      </c>
      <c r="B2197" s="23">
        <v>1682.6</v>
      </c>
    </row>
    <row r="2198" spans="1:2" ht="15" customHeight="1" x14ac:dyDescent="0.3">
      <c r="A2198" s="26">
        <v>22.994444444444444</v>
      </c>
      <c r="B2198" s="23">
        <v>1674.63</v>
      </c>
    </row>
    <row r="2199" spans="1:2" ht="15" customHeight="1" x14ac:dyDescent="0.3">
      <c r="A2199" s="26">
        <v>22.625</v>
      </c>
      <c r="B2199" s="23">
        <v>1665</v>
      </c>
    </row>
    <row r="2200" spans="1:2" ht="15" customHeight="1" x14ac:dyDescent="0.3">
      <c r="A2200" s="26">
        <v>19.43888888888889</v>
      </c>
      <c r="B2200" s="23">
        <v>1646.43</v>
      </c>
    </row>
    <row r="2201" spans="1:2" ht="15" customHeight="1" x14ac:dyDescent="0.3">
      <c r="A2201" s="26">
        <v>19.797222222222221</v>
      </c>
      <c r="B2201" s="23">
        <v>1639.56</v>
      </c>
    </row>
    <row r="2202" spans="1:2" ht="15" customHeight="1" x14ac:dyDescent="0.3">
      <c r="A2202" s="26">
        <v>19.727777777777778</v>
      </c>
      <c r="B2202" s="23">
        <v>1639.56</v>
      </c>
    </row>
    <row r="2203" spans="1:2" ht="15" customHeight="1" x14ac:dyDescent="0.3">
      <c r="A2203" s="26">
        <v>19.43888888888889</v>
      </c>
      <c r="B2203" s="23">
        <v>1635.73</v>
      </c>
    </row>
    <row r="2204" spans="1:2" ht="15" customHeight="1" x14ac:dyDescent="0.3">
      <c r="A2204" s="26">
        <v>18.986111111111111</v>
      </c>
      <c r="B2204" s="23">
        <v>1634.57</v>
      </c>
    </row>
    <row r="2205" spans="1:2" ht="15" customHeight="1" x14ac:dyDescent="0.3">
      <c r="A2205" s="26">
        <v>18.833333333333332</v>
      </c>
      <c r="B2205" s="23">
        <v>1633.96</v>
      </c>
    </row>
    <row r="2206" spans="1:2" ht="15" customHeight="1" x14ac:dyDescent="0.3">
      <c r="A2206" s="26">
        <v>18.486111111111111</v>
      </c>
      <c r="B2206" s="23">
        <v>1633.04</v>
      </c>
    </row>
    <row r="2207" spans="1:2" ht="15" customHeight="1" x14ac:dyDescent="0.3">
      <c r="A2207" s="26">
        <v>19.727777777777778</v>
      </c>
      <c r="B2207" s="23">
        <v>1632.56</v>
      </c>
    </row>
    <row r="2208" spans="1:2" ht="15" customHeight="1" x14ac:dyDescent="0.3">
      <c r="A2208" s="26">
        <v>19.680555555555557</v>
      </c>
      <c r="B2208" s="23">
        <v>1632.04</v>
      </c>
    </row>
    <row r="2209" spans="1:2" ht="15" customHeight="1" x14ac:dyDescent="0.3">
      <c r="A2209" s="26">
        <v>18.913888888888888</v>
      </c>
      <c r="B2209" s="23">
        <v>1631.82</v>
      </c>
    </row>
    <row r="2210" spans="1:2" ht="15" customHeight="1" x14ac:dyDescent="0.3">
      <c r="A2210" s="26">
        <v>18.508333333333333</v>
      </c>
      <c r="B2210" s="23">
        <v>1631.67</v>
      </c>
    </row>
    <row r="2211" spans="1:2" ht="15" customHeight="1" x14ac:dyDescent="0.3">
      <c r="A2211" s="26">
        <v>18.677777777777777</v>
      </c>
      <c r="B2211" s="23">
        <v>1629.83</v>
      </c>
    </row>
    <row r="2212" spans="1:2" ht="15" customHeight="1" x14ac:dyDescent="0.3">
      <c r="A2212" s="26">
        <v>19.891666666666666</v>
      </c>
      <c r="B2212" s="23">
        <v>1628.47</v>
      </c>
    </row>
    <row r="2213" spans="1:2" ht="15" customHeight="1" x14ac:dyDescent="0.3">
      <c r="A2213" s="26">
        <v>19.511111111111113</v>
      </c>
      <c r="B2213" s="23">
        <v>1627.28</v>
      </c>
    </row>
    <row r="2214" spans="1:2" ht="15" customHeight="1" x14ac:dyDescent="0.3">
      <c r="A2214" s="26">
        <v>19.747222222222224</v>
      </c>
      <c r="B2214" s="23">
        <v>1625.43</v>
      </c>
    </row>
    <row r="2215" spans="1:2" ht="15" customHeight="1" x14ac:dyDescent="0.3">
      <c r="A2215" s="26">
        <v>18.869444444444444</v>
      </c>
      <c r="B2215" s="23">
        <v>1622.19</v>
      </c>
    </row>
    <row r="2216" spans="1:2" ht="15" customHeight="1" x14ac:dyDescent="0.3">
      <c r="A2216" s="26">
        <v>18.797222222222221</v>
      </c>
      <c r="B2216" s="23">
        <v>1621.88</v>
      </c>
    </row>
    <row r="2217" spans="1:2" ht="15" customHeight="1" x14ac:dyDescent="0.3">
      <c r="A2217" s="26">
        <v>19.733333333333334</v>
      </c>
      <c r="B2217" s="23">
        <v>1621.34</v>
      </c>
    </row>
    <row r="2218" spans="1:2" ht="15" customHeight="1" x14ac:dyDescent="0.3">
      <c r="A2218" s="26">
        <v>27.841666666666665</v>
      </c>
      <c r="B2218" s="23">
        <v>1617.16</v>
      </c>
    </row>
    <row r="2219" spans="1:2" ht="15" customHeight="1" x14ac:dyDescent="0.3">
      <c r="A2219" s="26">
        <v>18.877777777777776</v>
      </c>
      <c r="B2219" s="23">
        <v>1615.77</v>
      </c>
    </row>
    <row r="2220" spans="1:2" ht="15" customHeight="1" x14ac:dyDescent="0.3">
      <c r="A2220" s="26">
        <v>18.552777777777777</v>
      </c>
      <c r="B2220" s="23">
        <v>1607.51</v>
      </c>
    </row>
    <row r="2221" spans="1:2" ht="15" customHeight="1" x14ac:dyDescent="0.3">
      <c r="A2221" s="26">
        <v>30.711111111111112</v>
      </c>
      <c r="B2221" s="23">
        <v>1566.88</v>
      </c>
    </row>
    <row r="2222" spans="1:2" ht="15" customHeight="1" x14ac:dyDescent="0.3">
      <c r="A2222" s="26">
        <v>21.508333333333333</v>
      </c>
      <c r="B2222" s="23">
        <v>1534.3</v>
      </c>
    </row>
    <row r="2223" spans="1:2" ht="15" customHeight="1" x14ac:dyDescent="0.3">
      <c r="A2223" s="26">
        <v>22.016666666666666</v>
      </c>
      <c r="B2223" s="23">
        <v>1532.47</v>
      </c>
    </row>
    <row r="2224" spans="1:2" ht="15" customHeight="1" x14ac:dyDescent="0.3">
      <c r="A2224" s="26">
        <v>21.919444444444444</v>
      </c>
      <c r="B2224" s="23">
        <v>1526.31</v>
      </c>
    </row>
    <row r="2225" spans="1:2" ht="15" customHeight="1" x14ac:dyDescent="0.3">
      <c r="A2225" s="26">
        <v>21.786111111111111</v>
      </c>
      <c r="B2225" s="23">
        <v>1515.34</v>
      </c>
    </row>
    <row r="2226" spans="1:2" ht="15" customHeight="1" x14ac:dyDescent="0.3">
      <c r="A2226" s="26">
        <v>24.969444444444445</v>
      </c>
      <c r="B2226" s="23">
        <v>1497</v>
      </c>
    </row>
    <row r="2227" spans="1:2" ht="15" customHeight="1" x14ac:dyDescent="0.3">
      <c r="A2227" s="26">
        <v>27.669444444444444</v>
      </c>
      <c r="B2227" s="23">
        <v>1493</v>
      </c>
    </row>
    <row r="2228" spans="1:2" ht="15" customHeight="1" x14ac:dyDescent="0.3">
      <c r="A2228" s="26">
        <v>25.997222222222224</v>
      </c>
      <c r="B2228" s="23">
        <v>1481</v>
      </c>
    </row>
    <row r="2229" spans="1:2" ht="15" customHeight="1" x14ac:dyDescent="0.3">
      <c r="A2229" s="26">
        <v>24.502777777777776</v>
      </c>
      <c r="B2229" s="23">
        <v>1477</v>
      </c>
    </row>
    <row r="2230" spans="1:2" ht="15" customHeight="1" x14ac:dyDescent="0.3">
      <c r="A2230" s="26">
        <v>19.966666666666665</v>
      </c>
      <c r="B2230" s="23">
        <v>1467</v>
      </c>
    </row>
    <row r="2231" spans="1:2" ht="15" customHeight="1" x14ac:dyDescent="0.3">
      <c r="A2231" s="26">
        <v>25.969444444444445</v>
      </c>
      <c r="B2231" s="23">
        <v>1445</v>
      </c>
    </row>
    <row r="2232" spans="1:2" ht="15" customHeight="1" x14ac:dyDescent="0.3">
      <c r="A2232" s="26">
        <v>22.769444444444446</v>
      </c>
      <c r="B2232" s="23">
        <v>1438</v>
      </c>
    </row>
    <row r="2233" spans="1:2" ht="15" customHeight="1" x14ac:dyDescent="0.3">
      <c r="A2233" s="26">
        <v>25.508333333333333</v>
      </c>
      <c r="B2233" s="23">
        <v>1422</v>
      </c>
    </row>
    <row r="2234" spans="1:2" ht="15" customHeight="1" x14ac:dyDescent="0.3">
      <c r="A2234" s="26">
        <v>21.791666666666668</v>
      </c>
      <c r="B2234" s="23">
        <v>1421</v>
      </c>
    </row>
    <row r="2235" spans="1:2" ht="15" customHeight="1" x14ac:dyDescent="0.3">
      <c r="A2235" s="26">
        <v>26.958333333333332</v>
      </c>
      <c r="B2235" s="23">
        <v>1417</v>
      </c>
    </row>
    <row r="2236" spans="1:2" ht="15" customHeight="1" x14ac:dyDescent="0.3">
      <c r="A2236" s="26">
        <v>25.613888888888887</v>
      </c>
      <c r="B2236" s="23">
        <v>1402</v>
      </c>
    </row>
    <row r="2237" spans="1:2" ht="15" customHeight="1" x14ac:dyDescent="0.3">
      <c r="A2237" s="26">
        <v>24.758333333333333</v>
      </c>
      <c r="B2237" s="23">
        <v>1400.44</v>
      </c>
    </row>
    <row r="2238" spans="1:2" ht="15" customHeight="1" x14ac:dyDescent="0.3">
      <c r="A2238" s="26">
        <v>20.461111111111112</v>
      </c>
      <c r="B2238" s="23">
        <v>1391.53</v>
      </c>
    </row>
    <row r="2239" spans="1:2" ht="15" customHeight="1" x14ac:dyDescent="0.3">
      <c r="A2239" s="26">
        <v>20.566666666666666</v>
      </c>
      <c r="B2239" s="23">
        <v>1390</v>
      </c>
    </row>
    <row r="2240" spans="1:2" ht="15" customHeight="1" x14ac:dyDescent="0.3">
      <c r="A2240" s="26">
        <v>23.922222222222221</v>
      </c>
      <c r="B2240" s="23">
        <v>1389</v>
      </c>
    </row>
    <row r="2241" spans="1:2" ht="15" customHeight="1" x14ac:dyDescent="0.3">
      <c r="A2241" s="26">
        <v>20.81388888888889</v>
      </c>
      <c r="B2241" s="23">
        <v>1382</v>
      </c>
    </row>
    <row r="2242" spans="1:2" ht="15" customHeight="1" x14ac:dyDescent="0.3">
      <c r="A2242" s="26">
        <v>24.513888888888889</v>
      </c>
      <c r="B2242" s="23">
        <v>1359</v>
      </c>
    </row>
    <row r="2243" spans="1:2" ht="15" customHeight="1" x14ac:dyDescent="0.3">
      <c r="A2243" s="26">
        <v>25.586111111111112</v>
      </c>
      <c r="B2243" s="23">
        <v>1341.16</v>
      </c>
    </row>
    <row r="2244" spans="1:2" ht="15" customHeight="1" x14ac:dyDescent="0.3">
      <c r="A2244" s="26">
        <v>27.855555555555554</v>
      </c>
      <c r="B2244" s="23">
        <v>1338</v>
      </c>
    </row>
    <row r="2245" spans="1:2" ht="15" customHeight="1" x14ac:dyDescent="0.3">
      <c r="A2245" s="26">
        <v>24.905555555555555</v>
      </c>
      <c r="B2245" s="23">
        <v>1332.61</v>
      </c>
    </row>
    <row r="2246" spans="1:2" ht="15" customHeight="1" x14ac:dyDescent="0.3">
      <c r="A2246" s="26">
        <v>23.65</v>
      </c>
      <c r="B2246" s="23">
        <v>1329.17</v>
      </c>
    </row>
    <row r="2247" spans="1:2" ht="15" customHeight="1" x14ac:dyDescent="0.3">
      <c r="A2247" s="26">
        <v>20.652777777777779</v>
      </c>
      <c r="B2247" s="23">
        <v>1315</v>
      </c>
    </row>
    <row r="2248" spans="1:2" ht="15" customHeight="1" x14ac:dyDescent="0.3">
      <c r="A2248" s="26">
        <v>23.516666666666666</v>
      </c>
      <c r="B2248" s="23">
        <v>1304</v>
      </c>
    </row>
    <row r="2249" spans="1:2" ht="15" customHeight="1" x14ac:dyDescent="0.3">
      <c r="A2249" s="26">
        <v>20.494444444444444</v>
      </c>
      <c r="B2249" s="23">
        <v>1304</v>
      </c>
    </row>
    <row r="2250" spans="1:2" ht="15" customHeight="1" x14ac:dyDescent="0.3">
      <c r="A2250" s="26">
        <v>21.524999999999999</v>
      </c>
      <c r="B2250" s="23">
        <v>1293</v>
      </c>
    </row>
    <row r="2251" spans="1:2" ht="15" customHeight="1" x14ac:dyDescent="0.3">
      <c r="A2251" s="26">
        <v>25.011111111111113</v>
      </c>
      <c r="B2251" s="23">
        <v>1290.93</v>
      </c>
    </row>
    <row r="2252" spans="1:2" ht="15" customHeight="1" x14ac:dyDescent="0.3">
      <c r="A2252" s="26">
        <v>22.95</v>
      </c>
      <c r="B2252" s="23">
        <v>1286</v>
      </c>
    </row>
    <row r="2253" spans="1:2" ht="15" customHeight="1" x14ac:dyDescent="0.3">
      <c r="A2253" s="26">
        <v>18.861111111111111</v>
      </c>
      <c r="B2253" s="23">
        <v>1285</v>
      </c>
    </row>
    <row r="2254" spans="1:2" ht="15" customHeight="1" x14ac:dyDescent="0.3">
      <c r="A2254" s="26">
        <v>18.68888888888889</v>
      </c>
      <c r="B2254" s="23">
        <v>1283</v>
      </c>
    </row>
    <row r="2255" spans="1:2" ht="15" customHeight="1" x14ac:dyDescent="0.3">
      <c r="A2255" s="26">
        <v>25.616666666666667</v>
      </c>
      <c r="B2255" s="23">
        <v>1276</v>
      </c>
    </row>
    <row r="2256" spans="1:2" ht="15" customHeight="1" x14ac:dyDescent="0.3">
      <c r="A2256" s="26">
        <v>20.511111111111113</v>
      </c>
      <c r="B2256" s="23">
        <v>1267</v>
      </c>
    </row>
    <row r="2257" spans="1:2" ht="15" customHeight="1" x14ac:dyDescent="0.3">
      <c r="A2257" s="26">
        <v>19.547222222222221</v>
      </c>
      <c r="B2257" s="23">
        <v>1263.25</v>
      </c>
    </row>
    <row r="2258" spans="1:2" ht="15" customHeight="1" x14ac:dyDescent="0.3">
      <c r="A2258" s="26">
        <v>19.81388888888889</v>
      </c>
      <c r="B2258" s="23">
        <v>1261.8599999999999</v>
      </c>
    </row>
    <row r="2259" spans="1:2" ht="15" customHeight="1" x14ac:dyDescent="0.3">
      <c r="A2259" s="26">
        <v>19.605555555555554</v>
      </c>
      <c r="B2259" s="23">
        <v>1261.44</v>
      </c>
    </row>
    <row r="2260" spans="1:2" ht="15" customHeight="1" x14ac:dyDescent="0.3">
      <c r="A2260" s="26">
        <v>19.652777777777779</v>
      </c>
      <c r="B2260" s="23">
        <v>1256.3</v>
      </c>
    </row>
    <row r="2261" spans="1:2" ht="15" customHeight="1" x14ac:dyDescent="0.3">
      <c r="A2261" s="26">
        <v>19.494444444444444</v>
      </c>
      <c r="B2261" s="23">
        <v>1253.94</v>
      </c>
    </row>
    <row r="2262" spans="1:2" ht="15" customHeight="1" x14ac:dyDescent="0.3">
      <c r="A2262" s="26">
        <v>25.594444444444445</v>
      </c>
      <c r="B2262" s="23">
        <v>1253</v>
      </c>
    </row>
    <row r="2263" spans="1:2" ht="15" customHeight="1" x14ac:dyDescent="0.3">
      <c r="A2263" s="26">
        <v>19.730555555555554</v>
      </c>
      <c r="B2263" s="23">
        <v>1252.4100000000001</v>
      </c>
    </row>
    <row r="2264" spans="1:2" ht="15" customHeight="1" x14ac:dyDescent="0.3">
      <c r="A2264" s="26">
        <v>19.75</v>
      </c>
      <c r="B2264" s="23">
        <v>1242.82</v>
      </c>
    </row>
    <row r="2265" spans="1:2" ht="15" customHeight="1" x14ac:dyDescent="0.3">
      <c r="A2265" s="26">
        <v>19.730555555555554</v>
      </c>
      <c r="B2265" s="23">
        <v>1242.26</v>
      </c>
    </row>
    <row r="2266" spans="1:2" ht="15" customHeight="1" x14ac:dyDescent="0.3">
      <c r="A2266" s="26">
        <v>19.850000000000001</v>
      </c>
      <c r="B2266" s="23">
        <v>1241.57</v>
      </c>
    </row>
    <row r="2267" spans="1:2" ht="15" customHeight="1" x14ac:dyDescent="0.3">
      <c r="A2267" s="26">
        <v>20.93611111111111</v>
      </c>
      <c r="B2267" s="23">
        <v>1241</v>
      </c>
    </row>
    <row r="2268" spans="1:2" ht="15" customHeight="1" x14ac:dyDescent="0.3">
      <c r="A2268" s="26">
        <v>24.658333333333335</v>
      </c>
      <c r="B2268" s="23">
        <v>1240</v>
      </c>
    </row>
    <row r="2269" spans="1:2" ht="15" customHeight="1" x14ac:dyDescent="0.3">
      <c r="A2269" s="26">
        <v>20.488888888888887</v>
      </c>
      <c r="B2269" s="23">
        <v>1237</v>
      </c>
    </row>
    <row r="2270" spans="1:2" ht="15" customHeight="1" x14ac:dyDescent="0.3">
      <c r="A2270" s="26">
        <v>24.902777777777779</v>
      </c>
      <c r="B2270" s="23">
        <v>1234</v>
      </c>
    </row>
    <row r="2271" spans="1:2" ht="15" customHeight="1" x14ac:dyDescent="0.3">
      <c r="A2271" s="26">
        <v>18.644444444444446</v>
      </c>
      <c r="B2271" s="23">
        <v>1228</v>
      </c>
    </row>
    <row r="2272" spans="1:2" ht="15" customHeight="1" x14ac:dyDescent="0.3">
      <c r="A2272" s="26">
        <v>18.913888888888888</v>
      </c>
      <c r="B2272" s="23">
        <v>1224</v>
      </c>
    </row>
    <row r="2273" spans="1:2" ht="15" customHeight="1" x14ac:dyDescent="0.3">
      <c r="A2273" s="26">
        <v>26.594444444444445</v>
      </c>
      <c r="B2273" s="23">
        <v>1220</v>
      </c>
    </row>
    <row r="2274" spans="1:2" ht="15" customHeight="1" x14ac:dyDescent="0.3">
      <c r="A2274" s="26">
        <v>19.016666666666666</v>
      </c>
      <c r="B2274" s="23">
        <v>1210</v>
      </c>
    </row>
    <row r="2275" spans="1:2" ht="15" customHeight="1" x14ac:dyDescent="0.3">
      <c r="A2275" s="26">
        <v>30.672222222222221</v>
      </c>
      <c r="B2275" s="23">
        <v>1200.55</v>
      </c>
    </row>
    <row r="2276" spans="1:2" ht="15" customHeight="1" x14ac:dyDescent="0.3">
      <c r="A2276" s="26">
        <v>23.944444444444443</v>
      </c>
      <c r="B2276" s="23">
        <v>1200</v>
      </c>
    </row>
    <row r="2277" spans="1:2" ht="15" customHeight="1" x14ac:dyDescent="0.3">
      <c r="A2277" s="26">
        <v>20.783333333333335</v>
      </c>
      <c r="B2277" s="23">
        <v>1191</v>
      </c>
    </row>
    <row r="2278" spans="1:2" ht="15" customHeight="1" x14ac:dyDescent="0.3">
      <c r="A2278" s="26">
        <v>25.944444444444443</v>
      </c>
      <c r="B2278" s="23">
        <v>1178.07</v>
      </c>
    </row>
    <row r="2279" spans="1:2" ht="15" customHeight="1" x14ac:dyDescent="0.3">
      <c r="A2279" s="26">
        <v>26.824999999999999</v>
      </c>
      <c r="B2279" s="23">
        <v>1178</v>
      </c>
    </row>
    <row r="2280" spans="1:2" ht="15" customHeight="1" x14ac:dyDescent="0.3">
      <c r="A2280" s="26">
        <v>21.572222222222223</v>
      </c>
      <c r="B2280" s="23">
        <v>1167</v>
      </c>
    </row>
    <row r="2281" spans="1:2" ht="15" customHeight="1" x14ac:dyDescent="0.3">
      <c r="A2281" s="26">
        <v>20.991666666666667</v>
      </c>
      <c r="B2281" s="23">
        <v>1165</v>
      </c>
    </row>
    <row r="2282" spans="1:2" ht="15" customHeight="1" x14ac:dyDescent="0.3">
      <c r="A2282" s="26">
        <v>18.574999999999999</v>
      </c>
      <c r="B2282" s="23">
        <v>1163.46</v>
      </c>
    </row>
    <row r="2283" spans="1:2" ht="15" customHeight="1" x14ac:dyDescent="0.3">
      <c r="A2283" s="26">
        <v>28.866666666666667</v>
      </c>
      <c r="B2283" s="23">
        <v>1158.32</v>
      </c>
    </row>
    <row r="2284" spans="1:2" ht="15" customHeight="1" x14ac:dyDescent="0.3">
      <c r="A2284" s="26">
        <v>18.888888888888889</v>
      </c>
      <c r="B2284" s="23">
        <v>1149.4000000000001</v>
      </c>
    </row>
    <row r="2285" spans="1:2" ht="15" customHeight="1" x14ac:dyDescent="0.3">
      <c r="A2285" s="26">
        <v>19.988888888888887</v>
      </c>
      <c r="B2285" s="23">
        <v>1149</v>
      </c>
    </row>
    <row r="2286" spans="1:2" ht="15" customHeight="1" x14ac:dyDescent="0.3">
      <c r="A2286" s="26">
        <v>18.994444444444444</v>
      </c>
      <c r="B2286" s="23">
        <v>1146.8</v>
      </c>
    </row>
    <row r="2287" spans="1:2" ht="15" customHeight="1" x14ac:dyDescent="0.3">
      <c r="A2287" s="26">
        <v>20.68611111111111</v>
      </c>
      <c r="B2287" s="23">
        <v>1142</v>
      </c>
    </row>
    <row r="2288" spans="1:2" ht="15" customHeight="1" x14ac:dyDescent="0.3">
      <c r="A2288" s="26">
        <v>18.738888888888887</v>
      </c>
      <c r="B2288" s="23">
        <v>1141.45</v>
      </c>
    </row>
    <row r="2289" spans="1:2" ht="15" customHeight="1" x14ac:dyDescent="0.3">
      <c r="A2289" s="26">
        <v>21.619444444444444</v>
      </c>
      <c r="B2289" s="23">
        <v>1141</v>
      </c>
    </row>
    <row r="2290" spans="1:2" ht="15" customHeight="1" x14ac:dyDescent="0.3">
      <c r="A2290" s="26">
        <v>18.530555555555555</v>
      </c>
      <c r="B2290" s="23">
        <v>1137.47</v>
      </c>
    </row>
    <row r="2291" spans="1:2" ht="15" customHeight="1" x14ac:dyDescent="0.3">
      <c r="A2291" s="26">
        <v>18.647222222222222</v>
      </c>
      <c r="B2291" s="23">
        <v>1137.01</v>
      </c>
    </row>
    <row r="2292" spans="1:2" ht="15" customHeight="1" x14ac:dyDescent="0.3">
      <c r="A2292" s="26">
        <v>20.824999999999999</v>
      </c>
      <c r="B2292" s="23">
        <v>1137</v>
      </c>
    </row>
    <row r="2293" spans="1:2" ht="15" customHeight="1" x14ac:dyDescent="0.3">
      <c r="A2293" s="26">
        <v>18.527777777777779</v>
      </c>
      <c r="B2293" s="23">
        <v>1136.4000000000001</v>
      </c>
    </row>
    <row r="2294" spans="1:2" ht="15" customHeight="1" x14ac:dyDescent="0.3">
      <c r="A2294" s="26">
        <v>18.991666666666667</v>
      </c>
      <c r="B2294" s="23">
        <v>1135.94</v>
      </c>
    </row>
    <row r="2295" spans="1:2" ht="15" customHeight="1" x14ac:dyDescent="0.3">
      <c r="A2295" s="26">
        <v>18.672222222222221</v>
      </c>
      <c r="B2295" s="23">
        <v>1135</v>
      </c>
    </row>
    <row r="2296" spans="1:2" ht="15" customHeight="1" x14ac:dyDescent="0.3">
      <c r="A2296" s="26">
        <v>20.886111111111113</v>
      </c>
      <c r="B2296" s="23">
        <v>1132</v>
      </c>
    </row>
    <row r="2297" spans="1:2" ht="15" customHeight="1" x14ac:dyDescent="0.3">
      <c r="A2297" s="26">
        <v>18.983333333333334</v>
      </c>
      <c r="B2297" s="23">
        <v>1131.51</v>
      </c>
    </row>
    <row r="2298" spans="1:2" ht="15" customHeight="1" x14ac:dyDescent="0.3">
      <c r="A2298" s="26">
        <v>18.572222222222223</v>
      </c>
      <c r="B2298" s="23">
        <v>1121.8699999999999</v>
      </c>
    </row>
    <row r="2299" spans="1:2" ht="15" customHeight="1" x14ac:dyDescent="0.3">
      <c r="A2299" s="26">
        <v>20.819444444444443</v>
      </c>
      <c r="B2299" s="23">
        <v>1086</v>
      </c>
    </row>
    <row r="2300" spans="1:2" ht="15" customHeight="1" x14ac:dyDescent="0.3">
      <c r="A2300" s="26">
        <v>24.45</v>
      </c>
      <c r="B2300" s="23">
        <v>1082</v>
      </c>
    </row>
    <row r="2301" spans="1:2" ht="15" customHeight="1" x14ac:dyDescent="0.3">
      <c r="A2301" s="26">
        <v>25.819444444444443</v>
      </c>
      <c r="B2301" s="23">
        <v>1071</v>
      </c>
    </row>
    <row r="2302" spans="1:2" ht="15" customHeight="1" x14ac:dyDescent="0.3">
      <c r="A2302" s="26">
        <v>18.788888888888888</v>
      </c>
      <c r="B2302" s="23">
        <v>1070</v>
      </c>
    </row>
    <row r="2303" spans="1:2" ht="15" customHeight="1" x14ac:dyDescent="0.3">
      <c r="A2303" s="26">
        <v>29.694444444444443</v>
      </c>
      <c r="B2303" s="23">
        <v>1068</v>
      </c>
    </row>
    <row r="2304" spans="1:2" ht="15" customHeight="1" x14ac:dyDescent="0.3">
      <c r="A2304" s="26">
        <v>28.019444444444446</v>
      </c>
      <c r="B2304" s="23">
        <v>1056</v>
      </c>
    </row>
    <row r="2305" spans="1:2" ht="15" customHeight="1" x14ac:dyDescent="0.3">
      <c r="A2305" s="26">
        <v>20.93611111111111</v>
      </c>
      <c r="B2305" s="23">
        <v>1049</v>
      </c>
    </row>
    <row r="2306" spans="1:2" ht="15" customHeight="1" x14ac:dyDescent="0.3">
      <c r="A2306" s="26">
        <v>20.883333333333333</v>
      </c>
      <c r="B2306" s="23">
        <v>1047</v>
      </c>
    </row>
    <row r="2307" spans="1:2" ht="15" customHeight="1" x14ac:dyDescent="0.3">
      <c r="A2307" s="26">
        <v>28.558333333333334</v>
      </c>
      <c r="B2307" s="23">
        <v>1044</v>
      </c>
    </row>
    <row r="2308" spans="1:2" ht="15" customHeight="1" x14ac:dyDescent="0.3">
      <c r="A2308" s="26">
        <v>27.675000000000001</v>
      </c>
      <c r="B2308" s="23">
        <v>1033.74</v>
      </c>
    </row>
    <row r="2309" spans="1:2" ht="15" customHeight="1" x14ac:dyDescent="0.3">
      <c r="A2309" s="26">
        <v>23.841666666666665</v>
      </c>
      <c r="B2309" s="23">
        <v>1019</v>
      </c>
    </row>
    <row r="2310" spans="1:2" ht="15" customHeight="1" x14ac:dyDescent="0.3">
      <c r="A2310" s="26">
        <v>22.663888888888888</v>
      </c>
      <c r="B2310" s="23">
        <v>1012</v>
      </c>
    </row>
    <row r="2311" spans="1:2" ht="15" customHeight="1" x14ac:dyDescent="0.3">
      <c r="A2311" s="26">
        <v>28.544444444444444</v>
      </c>
      <c r="B2311" s="23">
        <v>1006.65</v>
      </c>
    </row>
    <row r="2312" spans="1:2" ht="15" customHeight="1" x14ac:dyDescent="0.3">
      <c r="A2312" s="26">
        <v>21.802777777777777</v>
      </c>
      <c r="B2312" s="23">
        <v>964.71</v>
      </c>
    </row>
    <row r="2313" spans="1:2" ht="15" customHeight="1" x14ac:dyDescent="0.3">
      <c r="A2313" s="26">
        <v>27.611111111111111</v>
      </c>
      <c r="B2313" s="23">
        <v>928.59</v>
      </c>
    </row>
    <row r="2314" spans="1:2" ht="15" customHeight="1" x14ac:dyDescent="0.3">
      <c r="A2314" s="26">
        <v>28.605555555555554</v>
      </c>
      <c r="B2314" s="23">
        <v>915.07</v>
      </c>
    </row>
    <row r="2315" spans="1:2" ht="15" customHeight="1" x14ac:dyDescent="0.3">
      <c r="A2315" s="26">
        <v>29.530555555555555</v>
      </c>
      <c r="B2315" s="23">
        <v>896.21</v>
      </c>
    </row>
    <row r="2316" spans="1:2" ht="15" customHeight="1" x14ac:dyDescent="0.3">
      <c r="A2316" s="26">
        <v>22.555555555555557</v>
      </c>
      <c r="B2316" s="23">
        <v>865.41</v>
      </c>
    </row>
    <row r="2317" spans="1:2" ht="15" customHeight="1" x14ac:dyDescent="0.3">
      <c r="A2317" s="26">
        <v>18.669444444444444</v>
      </c>
      <c r="B2317" s="23">
        <v>830.52</v>
      </c>
    </row>
    <row r="2318" spans="1:2" ht="15" customHeight="1" x14ac:dyDescent="0.3">
      <c r="A2318" s="26">
        <v>27.502777777777776</v>
      </c>
      <c r="B2318" s="23">
        <v>773.54</v>
      </c>
    </row>
    <row r="2319" spans="1:2" ht="15" customHeight="1" x14ac:dyDescent="0.3">
      <c r="A2319" s="26">
        <v>26.722222222222221</v>
      </c>
      <c r="B2319" s="23">
        <v>770.38</v>
      </c>
    </row>
    <row r="2320" spans="1:2" ht="15" customHeight="1" x14ac:dyDescent="0.3">
      <c r="A2320" s="26">
        <v>29.944444444444443</v>
      </c>
      <c r="B2320" s="23">
        <v>770</v>
      </c>
    </row>
    <row r="2321" spans="1:2" ht="15" customHeight="1" x14ac:dyDescent="0.3">
      <c r="A2321" s="26">
        <v>26.627777777777776</v>
      </c>
      <c r="B2321" s="23">
        <v>760</v>
      </c>
    </row>
    <row r="2322" spans="1:2" ht="15" customHeight="1" x14ac:dyDescent="0.3">
      <c r="A2322" s="26">
        <v>29.830555555555556</v>
      </c>
      <c r="B2322" s="23">
        <v>760</v>
      </c>
    </row>
    <row r="2323" spans="1:2" ht="15" customHeight="1" x14ac:dyDescent="0.3">
      <c r="A2323" s="26">
        <v>20.719444444444445</v>
      </c>
      <c r="B2323" s="23">
        <v>750</v>
      </c>
    </row>
    <row r="2324" spans="1:2" ht="15" customHeight="1" x14ac:dyDescent="0.3">
      <c r="A2324" s="26">
        <v>23.483333333333334</v>
      </c>
      <c r="B2324" s="23">
        <v>722.99</v>
      </c>
    </row>
    <row r="2325" spans="1:2" ht="15" customHeight="1" x14ac:dyDescent="0.3">
      <c r="A2325" s="26">
        <v>23.45</v>
      </c>
      <c r="B2325" s="23">
        <v>700</v>
      </c>
    </row>
    <row r="2326" spans="1:2" ht="15" customHeight="1" x14ac:dyDescent="0.3">
      <c r="A2326" s="26">
        <v>21.738888888888887</v>
      </c>
      <c r="B2326" s="23">
        <v>687.54</v>
      </c>
    </row>
    <row r="2327" spans="1:2" ht="15" customHeight="1" x14ac:dyDescent="0.3">
      <c r="A2327" s="26">
        <v>25.580555555555556</v>
      </c>
      <c r="B2327" s="23">
        <v>670</v>
      </c>
    </row>
    <row r="2328" spans="1:2" ht="15" customHeight="1" x14ac:dyDescent="0.3">
      <c r="A2328" s="26">
        <v>20.524999999999999</v>
      </c>
      <c r="B2328" s="23">
        <v>668</v>
      </c>
    </row>
    <row r="2329" spans="1:2" ht="15" customHeight="1" x14ac:dyDescent="0.3">
      <c r="A2329" s="26">
        <v>27.927777777777777</v>
      </c>
      <c r="B2329" s="23">
        <v>650</v>
      </c>
    </row>
    <row r="2330" spans="1:2" ht="15" customHeight="1" x14ac:dyDescent="0.3">
      <c r="A2330" s="26">
        <v>30.019444444444446</v>
      </c>
      <c r="B2330" s="23">
        <v>650</v>
      </c>
    </row>
    <row r="2331" spans="1:2" ht="15" customHeight="1" x14ac:dyDescent="0.3">
      <c r="A2331" s="26">
        <v>21.55</v>
      </c>
      <c r="B2331" s="23">
        <v>646.14</v>
      </c>
    </row>
    <row r="2332" spans="1:2" ht="15" customHeight="1" x14ac:dyDescent="0.3">
      <c r="A2332" s="26">
        <v>24.863888888888887</v>
      </c>
      <c r="B2332" s="23">
        <v>637.26</v>
      </c>
    </row>
    <row r="2333" spans="1:2" ht="15" customHeight="1" x14ac:dyDescent="0.3">
      <c r="A2333" s="26">
        <v>30.736111111111111</v>
      </c>
      <c r="B2333" s="23">
        <v>604.54</v>
      </c>
    </row>
    <row r="2334" spans="1:2" ht="15" customHeight="1" x14ac:dyDescent="0.3">
      <c r="A2334" s="26">
        <v>29.93888888888889</v>
      </c>
      <c r="B2334" s="23">
        <v>600</v>
      </c>
    </row>
    <row r="2335" spans="1:2" ht="15" customHeight="1" x14ac:dyDescent="0.3">
      <c r="A2335" s="26">
        <v>30.522222222222222</v>
      </c>
      <c r="B2335" s="23">
        <v>570.62</v>
      </c>
    </row>
    <row r="2336" spans="1:2" ht="15" customHeight="1" x14ac:dyDescent="0.3">
      <c r="A2336" s="26">
        <v>30.913888888888888</v>
      </c>
      <c r="B2336" s="23">
        <v>563.84</v>
      </c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Customer Names</vt:lpstr>
      <vt:lpstr>Medical Examinations</vt:lpstr>
      <vt:lpstr>Hospitalisation Details</vt:lpstr>
      <vt:lpstr>Healthcare</vt:lpstr>
      <vt:lpstr>Data Exploration</vt:lpstr>
      <vt:lpstr>Data Analysis</vt:lpstr>
      <vt:lpstr>Q1</vt:lpstr>
      <vt:lpstr>Q2</vt:lpstr>
      <vt:lpstr>Q3</vt:lpstr>
      <vt:lpstr>Q4</vt:lpstr>
      <vt:lpstr>Q5</vt:lpstr>
      <vt:lpstr>Q6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HARIHARAN JOTHIRAMAN</cp:lastModifiedBy>
  <dcterms:modified xsi:type="dcterms:W3CDTF">2024-10-04T14:14:10Z</dcterms:modified>
</cp:coreProperties>
</file>